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127"/>
  <workbookPr updateLinks="never" codeName="ThisWorkbook"/>
  <mc:AlternateContent xmlns:mc="http://schemas.openxmlformats.org/markup-compatibility/2006">
    <mc:Choice Requires="x15">
      <x15ac:absPath xmlns:x15ac="http://schemas.microsoft.com/office/spreadsheetml/2010/11/ac" url="C:\Users\NPC05\Desktop\ホームぺージ掲載\"/>
    </mc:Choice>
  </mc:AlternateContent>
  <xr:revisionPtr revIDLastSave="0" documentId="13_ncr:1_{C45F0EB1-4433-4AE8-9DAD-B5990382B7CF}" xr6:coauthVersionLast="45" xr6:coauthVersionMax="45" xr10:uidLastSave="{00000000-0000-0000-0000-000000000000}"/>
  <workbookProtection workbookAlgorithmName="SHA-512" workbookHashValue="jG5lEDNDiLKha8Zw6mi9SOvv93p6UBz/Iukw4EB4Epj6QGBvgXNwDkB5ER6+3QHBO/7ZYWKhCIjeSsMteVLAsA==" workbookSaltValue="QHoPgvUbV6HXTu/W3V6VVA==" workbookSpinCount="100000" lockStructure="1"/>
  <bookViews>
    <workbookView xWindow="-120" yWindow="-120" windowWidth="20730" windowHeight="11160" tabRatio="836" xr2:uid="{00000000-000D-0000-FFFF-FFFF00000000}"/>
  </bookViews>
  <sheets>
    <sheet name="基本情報" sheetId="13" r:id="rId1"/>
    <sheet name="新規学連登録者入力シート" sheetId="20" r:id="rId2"/>
    <sheet name="大学記録" sheetId="34" r:id="rId3"/>
    <sheet name="記入方法" sheetId="31" r:id="rId4"/>
    <sheet name="個人情報" sheetId="15" r:id="rId5"/>
    <sheet name="突破者リスト外資格記録入力シート" sheetId="21" state="hidden" r:id="rId6"/>
    <sheet name="登録者リスト" sheetId="22" state="hidden" r:id="rId7"/>
    <sheet name="混成競技情報" sheetId="26" state="hidden" r:id="rId8"/>
    <sheet name="リレー" sheetId="9" r:id="rId9"/>
    <sheet name="リレーオーダー用紙" sheetId="6" r:id="rId10"/>
    <sheet name="リスト" sheetId="2" state="hidden" r:id="rId11"/>
    <sheet name="MAT用" sheetId="30" state="hidden" r:id="rId12"/>
    <sheet name="標準記録" sheetId="23" state="hidden" r:id="rId13"/>
    <sheet name="大学リスト" sheetId="24" state="hidden" r:id="rId14"/>
  </sheets>
  <externalReferences>
    <externalReference r:id="rId15"/>
    <externalReference r:id="rId16"/>
    <externalReference r:id="rId17"/>
    <externalReference r:id="rId18"/>
    <externalReference r:id="rId19"/>
  </externalReferences>
  <definedNames>
    <definedName name="_1748" localSheetId="2">#REF!</definedName>
    <definedName name="_1748">#REF!</definedName>
    <definedName name="_xlnm._FilterDatabase" localSheetId="13" hidden="1">大学リスト!$A$1:$D$141</definedName>
    <definedName name="_xlnm._FilterDatabase" localSheetId="6" hidden="1">登録者リスト!$A$1:$H$1721</definedName>
    <definedName name="H">リスト!$T$2:$T$4</definedName>
    <definedName name="list59.1" localSheetId="7">[1]リスト【競技情報】!$I$2:$I$61</definedName>
    <definedName name="list59.1">[2]リスト【競技情報】!$J$2:$J$61</definedName>
    <definedName name="list59.2" localSheetId="7">[1]リスト【競技情報】!$J$2:$J$61</definedName>
    <definedName name="list59.2">[2]リスト【競技情報】!$K$2:$K$61</definedName>
    <definedName name="list99.1">[1]リスト【競技情報】!$G$2:$G$101</definedName>
    <definedName name="list99.2" localSheetId="7">[1]リスト【競技情報】!$H$2:$H$101</definedName>
    <definedName name="list99.2">[2]リスト【競技情報】!$I$2:$I$101</definedName>
    <definedName name="_xlnm.Print_Area" localSheetId="8">リレー!$A$1:$K$53</definedName>
    <definedName name="_xlnm.Print_Area" localSheetId="9">リレーオーダー用紙!$A$5:$F$46</definedName>
    <definedName name="_xlnm.Print_Area" localSheetId="3">記入方法!$A$1:$AT$402</definedName>
    <definedName name="_xlnm.Print_Area" localSheetId="4">個人情報!$A$1:$AJ$402</definedName>
    <definedName name="_xlnm.Print_Area" localSheetId="7">混成競技情報!$A$1:$L$31</definedName>
    <definedName name="_xlnm.Print_Area" localSheetId="2">大学記録!$A$1:$H$22</definedName>
    <definedName name="_xlnm.Print_Titles" localSheetId="3">記入方法!$1:$2</definedName>
    <definedName name="_xlnm.Print_Titles" localSheetId="4">個人情報!$1:$2</definedName>
    <definedName name="_xlnm.Print_Titles" localSheetId="5">突破者リスト外資格記録入力シート!$1:$4</definedName>
    <definedName name="W">リスト!$U$2:$U$4</definedName>
    <definedName name="リレー種目" localSheetId="7">[1]リスト【競技情報】!$E$2:$E$3</definedName>
    <definedName name="リレー種目" localSheetId="2">[3]リスト!$K$2:$K$3</definedName>
    <definedName name="リレー種目">リスト!$K$2:$K$3</definedName>
    <definedName name="学年" localSheetId="7">[1]リスト【競技情報】!$A$2:$A$19</definedName>
    <definedName name="学年">リスト!$G$2:$G$19</definedName>
    <definedName name="資格審査">リスト!$A$2:$A$4</definedName>
    <definedName name="樹立日①" localSheetId="2">[3]リスト!$D$2:$D$3</definedName>
    <definedName name="樹立日①">リスト!$D$2:$D$3</definedName>
    <definedName name="樹立日②" localSheetId="2">[3]リスト!$E$2:$E$13</definedName>
    <definedName name="樹立日②">リスト!$E$2:$E$13</definedName>
    <definedName name="樹立日③" localSheetId="2">[3]リスト!$F$2:$F$32</definedName>
    <definedName name="樹立日③">リスト!$F$2:$F$32</definedName>
    <definedName name="女子種目" localSheetId="7">[1]リスト【競技情報】!$D$2:$D$19</definedName>
    <definedName name="女子種目" localSheetId="2">[3]リスト!$J$2:$J$21</definedName>
    <definedName name="女子種目">リスト!$J$2:$J$21</definedName>
    <definedName name="女子標準">リスト!$M$2:$M$9</definedName>
    <definedName name="整理番号">リスト!$R$2:$R$51</definedName>
    <definedName name="大学名">[1]リスト【大学名】!$A$1:$EL$1</definedName>
    <definedName name="男子種目" localSheetId="7">[1]リスト【競技情報】!$C$2:$C$19</definedName>
    <definedName name="男子種目" localSheetId="2">[4]リスト!$I$2:$I$21</definedName>
    <definedName name="男子種目">リスト!$I$2:$I$21</definedName>
    <definedName name="男子標準" localSheetId="7">[1]リスト【競技情報】!#REF!</definedName>
    <definedName name="男子標準">リスト!$L$2:$L$9</definedName>
    <definedName name="登録番号">リスト!$Q$2:$Q$501</definedName>
    <definedName name="登録陸協" localSheetId="7">[1]リスト【競技情報】!$B$2:$B$48</definedName>
    <definedName name="登録陸協">リスト!$H$2:$H$48</definedName>
    <definedName name="番号">[5]リストok!$C$2:$C$101</definedName>
    <definedName name="番号①" localSheetId="2">[3]リスト!$B$2:$B$100</definedName>
    <definedName name="番号①">リスト!$B$2:$B$100</definedName>
    <definedName name="番号②" localSheetId="2">[3]リスト!$C$2:$C$101</definedName>
    <definedName name="番号②">リスト!$C$2:$C$101</definedName>
    <definedName name="番号③">[3]リスト!$X$2:$X$102</definedName>
    <definedName name="番号④">リスト!$V$2:$V$102</definedName>
    <definedName name="番号⑤">リスト!$C$2:$C$61</definedName>
    <definedName name="番号⑥">リスト!$V$2:$V$62</definedName>
    <definedName name="番号⑦「">[3]リスト!$X$2:$X$62</definedName>
    <definedName name="陸協" localSheetId="2">[3]リスト!#REF!</definedName>
    <definedName name="陸協">リスト!#REF!</definedName>
  </definedNames>
  <calcPr calcId="181029"/>
</workbook>
</file>

<file path=xl/calcChain.xml><?xml version="1.0" encoding="utf-8"?>
<calcChain xmlns="http://schemas.openxmlformats.org/spreadsheetml/2006/main">
  <c r="A1" i="15" l="1"/>
  <c r="D7" i="13" l="1"/>
  <c r="D8" i="13" s="1"/>
  <c r="D9" i="13" s="1"/>
  <c r="AI400" i="15" l="1"/>
  <c r="AH400" i="15"/>
  <c r="AF400" i="15"/>
  <c r="AD400" i="15"/>
  <c r="AB400" i="15"/>
  <c r="AI395" i="15"/>
  <c r="AH395" i="15"/>
  <c r="AF395" i="15"/>
  <c r="AD395" i="15"/>
  <c r="AB395" i="15"/>
  <c r="AI390" i="15"/>
  <c r="AH390" i="15"/>
  <c r="AF390" i="15"/>
  <c r="AD390" i="15"/>
  <c r="AB390" i="15"/>
  <c r="AI385" i="15"/>
  <c r="AH385" i="15"/>
  <c r="AF385" i="15"/>
  <c r="AD385" i="15"/>
  <c r="AB385" i="15"/>
  <c r="AI380" i="15"/>
  <c r="AH380" i="15"/>
  <c r="AF380" i="15"/>
  <c r="AD380" i="15"/>
  <c r="AB380" i="15"/>
  <c r="AI375" i="15"/>
  <c r="AH375" i="15"/>
  <c r="AF375" i="15"/>
  <c r="AD375" i="15"/>
  <c r="AB375" i="15"/>
  <c r="AI370" i="15"/>
  <c r="AH370" i="15"/>
  <c r="AF370" i="15"/>
  <c r="AD370" i="15"/>
  <c r="AB370" i="15"/>
  <c r="AI365" i="15"/>
  <c r="AH365" i="15"/>
  <c r="AF365" i="15"/>
  <c r="AD365" i="15"/>
  <c r="AB365" i="15"/>
  <c r="AI360" i="15"/>
  <c r="AH360" i="15"/>
  <c r="AF360" i="15"/>
  <c r="AD360" i="15"/>
  <c r="AB360" i="15"/>
  <c r="AI355" i="15"/>
  <c r="AH355" i="15"/>
  <c r="AF355" i="15"/>
  <c r="AD355" i="15"/>
  <c r="AB355" i="15"/>
  <c r="AI350" i="15"/>
  <c r="AH350" i="15"/>
  <c r="AF350" i="15"/>
  <c r="AD350" i="15"/>
  <c r="AB350" i="15"/>
  <c r="AI345" i="15"/>
  <c r="AH345" i="15"/>
  <c r="AF345" i="15"/>
  <c r="AD345" i="15"/>
  <c r="AB345" i="15"/>
  <c r="AI340" i="15"/>
  <c r="AH340" i="15"/>
  <c r="AF340" i="15"/>
  <c r="AD340" i="15"/>
  <c r="AB340" i="15"/>
  <c r="AI335" i="15"/>
  <c r="AH335" i="15"/>
  <c r="AF335" i="15"/>
  <c r="AD335" i="15"/>
  <c r="AB335" i="15"/>
  <c r="AI330" i="15"/>
  <c r="AH330" i="15"/>
  <c r="AF330" i="15"/>
  <c r="AD330" i="15"/>
  <c r="AB330" i="15"/>
  <c r="AI325" i="15"/>
  <c r="AH325" i="15"/>
  <c r="AF325" i="15"/>
  <c r="AD325" i="15"/>
  <c r="AB325" i="15"/>
  <c r="AI320" i="15"/>
  <c r="AH320" i="15"/>
  <c r="AF320" i="15"/>
  <c r="AD320" i="15"/>
  <c r="AB320" i="15"/>
  <c r="AI315" i="15"/>
  <c r="AH315" i="15"/>
  <c r="AF315" i="15"/>
  <c r="AD315" i="15"/>
  <c r="AB315" i="15"/>
  <c r="AI310" i="15"/>
  <c r="AH310" i="15"/>
  <c r="AF310" i="15"/>
  <c r="AD310" i="15"/>
  <c r="AB310" i="15"/>
  <c r="AI305" i="15"/>
  <c r="AH305" i="15"/>
  <c r="AF305" i="15"/>
  <c r="AD305" i="15"/>
  <c r="AB305" i="15"/>
  <c r="AI300" i="15"/>
  <c r="AH300" i="15"/>
  <c r="AF300" i="15"/>
  <c r="AD300" i="15"/>
  <c r="AB300" i="15"/>
  <c r="AI295" i="15"/>
  <c r="AH295" i="15"/>
  <c r="AF295" i="15"/>
  <c r="AD295" i="15"/>
  <c r="AB295" i="15"/>
  <c r="AI290" i="15"/>
  <c r="AH290" i="15"/>
  <c r="AF290" i="15"/>
  <c r="AD290" i="15"/>
  <c r="AB290" i="15"/>
  <c r="AI285" i="15"/>
  <c r="AH285" i="15"/>
  <c r="AF285" i="15"/>
  <c r="AD285" i="15"/>
  <c r="AB285" i="15"/>
  <c r="AI280" i="15"/>
  <c r="AH280" i="15"/>
  <c r="AF280" i="15"/>
  <c r="AD280" i="15"/>
  <c r="AB280" i="15"/>
  <c r="AI275" i="15"/>
  <c r="AH275" i="15"/>
  <c r="AF275" i="15"/>
  <c r="AD275" i="15"/>
  <c r="AB275" i="15"/>
  <c r="AI270" i="15"/>
  <c r="AH270" i="15"/>
  <c r="AF270" i="15"/>
  <c r="AD270" i="15"/>
  <c r="AB270" i="15"/>
  <c r="AI265" i="15"/>
  <c r="AH265" i="15"/>
  <c r="AF265" i="15"/>
  <c r="AD265" i="15"/>
  <c r="AB265" i="15"/>
  <c r="AI260" i="15"/>
  <c r="AH260" i="15"/>
  <c r="AF260" i="15"/>
  <c r="AD260" i="15"/>
  <c r="AB260" i="15"/>
  <c r="AI255" i="15"/>
  <c r="AH255" i="15"/>
  <c r="AF255" i="15"/>
  <c r="AD255" i="15"/>
  <c r="AB255" i="15"/>
  <c r="AI250" i="15"/>
  <c r="AH250" i="15"/>
  <c r="AF250" i="15"/>
  <c r="AD250" i="15"/>
  <c r="AB250" i="15"/>
  <c r="AI245" i="15"/>
  <c r="AH245" i="15"/>
  <c r="AF245" i="15"/>
  <c r="AD245" i="15"/>
  <c r="AB245" i="15"/>
  <c r="AI240" i="15"/>
  <c r="AH240" i="15"/>
  <c r="AF240" i="15"/>
  <c r="AD240" i="15"/>
  <c r="AB240" i="15"/>
  <c r="AI235" i="15"/>
  <c r="AH235" i="15"/>
  <c r="AF235" i="15"/>
  <c r="AD235" i="15"/>
  <c r="AB235" i="15"/>
  <c r="AI230" i="15"/>
  <c r="AH230" i="15"/>
  <c r="AF230" i="15"/>
  <c r="AD230" i="15"/>
  <c r="AB230" i="15"/>
  <c r="AI225" i="15"/>
  <c r="AH225" i="15"/>
  <c r="AF225" i="15"/>
  <c r="AD225" i="15"/>
  <c r="AB225" i="15"/>
  <c r="AI220" i="15"/>
  <c r="AH220" i="15"/>
  <c r="AF220" i="15"/>
  <c r="AD220" i="15"/>
  <c r="AB220" i="15"/>
  <c r="AI215" i="15"/>
  <c r="AH215" i="15"/>
  <c r="AF215" i="15"/>
  <c r="AD215" i="15"/>
  <c r="AB215" i="15"/>
  <c r="AI210" i="15"/>
  <c r="AH210" i="15"/>
  <c r="AF210" i="15"/>
  <c r="AD210" i="15"/>
  <c r="AB210" i="15"/>
  <c r="AI205" i="15"/>
  <c r="AH205" i="15"/>
  <c r="AF205" i="15"/>
  <c r="AD205" i="15"/>
  <c r="AB205" i="15"/>
  <c r="AI200" i="15"/>
  <c r="AH200" i="15"/>
  <c r="AF200" i="15"/>
  <c r="AD200" i="15"/>
  <c r="AB200" i="15"/>
  <c r="AI195" i="15"/>
  <c r="AH195" i="15"/>
  <c r="AF195" i="15"/>
  <c r="AD195" i="15"/>
  <c r="AB195" i="15"/>
  <c r="AI190" i="15"/>
  <c r="AH190" i="15"/>
  <c r="AF190" i="15"/>
  <c r="AD190" i="15"/>
  <c r="AB190" i="15"/>
  <c r="AI185" i="15"/>
  <c r="AH185" i="15"/>
  <c r="AF185" i="15"/>
  <c r="AD185" i="15"/>
  <c r="AB185" i="15"/>
  <c r="AI180" i="15"/>
  <c r="AH180" i="15"/>
  <c r="AF180" i="15"/>
  <c r="AD180" i="15"/>
  <c r="AB180" i="15"/>
  <c r="AI175" i="15"/>
  <c r="AH175" i="15"/>
  <c r="AF175" i="15"/>
  <c r="AD175" i="15"/>
  <c r="AB175" i="15"/>
  <c r="AI170" i="15"/>
  <c r="AH170" i="15"/>
  <c r="AF170" i="15"/>
  <c r="AD170" i="15"/>
  <c r="AB170" i="15"/>
  <c r="AI165" i="15"/>
  <c r="AH165" i="15"/>
  <c r="AF165" i="15"/>
  <c r="AD165" i="15"/>
  <c r="AB165" i="15"/>
  <c r="AI160" i="15"/>
  <c r="AH160" i="15"/>
  <c r="AF160" i="15"/>
  <c r="AD160" i="15"/>
  <c r="AB160" i="15"/>
  <c r="AI155" i="15"/>
  <c r="AH155" i="15"/>
  <c r="AF155" i="15"/>
  <c r="AD155" i="15"/>
  <c r="AB155" i="15"/>
  <c r="AI150" i="15"/>
  <c r="AH150" i="15"/>
  <c r="AF150" i="15"/>
  <c r="AD150" i="15"/>
  <c r="AB150" i="15"/>
  <c r="AI145" i="15"/>
  <c r="AH145" i="15"/>
  <c r="AF145" i="15"/>
  <c r="AD145" i="15"/>
  <c r="AB145" i="15"/>
  <c r="AI140" i="15"/>
  <c r="AH140" i="15"/>
  <c r="AF140" i="15"/>
  <c r="AD140" i="15"/>
  <c r="AB140" i="15"/>
  <c r="AI135" i="15"/>
  <c r="AH135" i="15"/>
  <c r="AF135" i="15"/>
  <c r="AD135" i="15"/>
  <c r="AB135" i="15"/>
  <c r="AI130" i="15"/>
  <c r="AH130" i="15"/>
  <c r="AF130" i="15"/>
  <c r="AD130" i="15"/>
  <c r="AB130" i="15"/>
  <c r="AI125" i="15"/>
  <c r="AH125" i="15"/>
  <c r="AF125" i="15"/>
  <c r="AD125" i="15"/>
  <c r="AB125" i="15"/>
  <c r="AI120" i="15"/>
  <c r="AH120" i="15"/>
  <c r="AF120" i="15"/>
  <c r="AD120" i="15"/>
  <c r="AB120" i="15"/>
  <c r="AI115" i="15"/>
  <c r="AH115" i="15"/>
  <c r="AF115" i="15"/>
  <c r="AD115" i="15"/>
  <c r="AB115" i="15"/>
  <c r="AI110" i="15"/>
  <c r="AH110" i="15"/>
  <c r="AF110" i="15"/>
  <c r="AD110" i="15"/>
  <c r="AB110" i="15"/>
  <c r="AI105" i="15"/>
  <c r="AH105" i="15"/>
  <c r="AF105" i="15"/>
  <c r="AD105" i="15"/>
  <c r="AB105" i="15"/>
  <c r="AI100" i="15"/>
  <c r="AH100" i="15"/>
  <c r="AF100" i="15"/>
  <c r="AD100" i="15"/>
  <c r="AB100" i="15"/>
  <c r="AI95" i="15"/>
  <c r="AH95" i="15"/>
  <c r="AF95" i="15"/>
  <c r="AD95" i="15"/>
  <c r="AB95" i="15"/>
  <c r="AI90" i="15"/>
  <c r="AH90" i="15"/>
  <c r="AF90" i="15"/>
  <c r="AD90" i="15"/>
  <c r="AB90" i="15"/>
  <c r="AI85" i="15"/>
  <c r="AH85" i="15"/>
  <c r="AF85" i="15"/>
  <c r="AD85" i="15"/>
  <c r="AB85" i="15"/>
  <c r="AI80" i="15"/>
  <c r="AH80" i="15"/>
  <c r="AF80" i="15"/>
  <c r="AD80" i="15"/>
  <c r="AB80" i="15"/>
  <c r="AI75" i="15"/>
  <c r="AH75" i="15"/>
  <c r="AF75" i="15"/>
  <c r="AD75" i="15"/>
  <c r="AB75" i="15"/>
  <c r="AI70" i="15"/>
  <c r="AH70" i="15"/>
  <c r="AF70" i="15"/>
  <c r="AD70" i="15"/>
  <c r="AB70" i="15"/>
  <c r="AI65" i="15"/>
  <c r="AH65" i="15"/>
  <c r="AF65" i="15"/>
  <c r="AD65" i="15"/>
  <c r="AB65" i="15"/>
  <c r="AI60" i="15"/>
  <c r="AH60" i="15"/>
  <c r="AF60" i="15"/>
  <c r="AD60" i="15"/>
  <c r="AB60" i="15"/>
  <c r="AI55" i="15"/>
  <c r="AH55" i="15"/>
  <c r="AF55" i="15"/>
  <c r="AD55" i="15"/>
  <c r="AB55" i="15"/>
  <c r="AI50" i="15"/>
  <c r="AH50" i="15"/>
  <c r="AF50" i="15"/>
  <c r="AD50" i="15"/>
  <c r="AB50" i="15"/>
  <c r="AI45" i="15"/>
  <c r="AH45" i="15"/>
  <c r="AF45" i="15"/>
  <c r="AD45" i="15"/>
  <c r="AB45" i="15"/>
  <c r="AI40" i="15"/>
  <c r="AH40" i="15"/>
  <c r="AF40" i="15"/>
  <c r="AD40" i="15"/>
  <c r="AB40" i="15"/>
  <c r="AI35" i="15"/>
  <c r="AH35" i="15"/>
  <c r="AF35" i="15"/>
  <c r="AD35" i="15"/>
  <c r="AB35" i="15"/>
  <c r="AI30" i="15"/>
  <c r="AH30" i="15"/>
  <c r="AF30" i="15"/>
  <c r="AD30" i="15"/>
  <c r="AB30" i="15"/>
  <c r="AI25" i="15"/>
  <c r="AH25" i="15"/>
  <c r="AF25" i="15"/>
  <c r="AD25" i="15"/>
  <c r="AB25" i="15"/>
  <c r="AI20" i="15"/>
  <c r="AH20" i="15"/>
  <c r="AF20" i="15"/>
  <c r="AD20" i="15"/>
  <c r="AB20" i="15"/>
  <c r="AI15" i="15"/>
  <c r="AH15" i="15"/>
  <c r="AF15" i="15"/>
  <c r="AD15" i="15"/>
  <c r="AB15" i="15"/>
  <c r="AI10" i="15"/>
  <c r="AH10" i="15"/>
  <c r="AF10" i="15"/>
  <c r="AD10" i="15"/>
  <c r="AB10" i="15"/>
  <c r="AI5" i="15"/>
  <c r="AH5" i="15"/>
  <c r="AF5" i="15"/>
  <c r="AD5" i="15"/>
  <c r="AB5" i="15"/>
  <c r="A82" i="30" l="1"/>
  <c r="A81" i="30"/>
  <c r="A80" i="30"/>
  <c r="A79" i="30"/>
  <c r="A78" i="30"/>
  <c r="A77" i="30"/>
  <c r="A76" i="30"/>
  <c r="A75" i="30"/>
  <c r="A74" i="30"/>
  <c r="A73" i="30"/>
  <c r="A72" i="30"/>
  <c r="A71" i="30"/>
  <c r="A70" i="30"/>
  <c r="A69" i="30"/>
  <c r="A68" i="30"/>
  <c r="A67" i="30"/>
  <c r="A66" i="30"/>
  <c r="A65" i="30"/>
  <c r="A64" i="30"/>
  <c r="A63" i="30"/>
  <c r="A62" i="30"/>
  <c r="A61" i="30"/>
  <c r="A60" i="30"/>
  <c r="A59" i="30"/>
  <c r="A58" i="30"/>
  <c r="A57" i="30"/>
  <c r="A56" i="30"/>
  <c r="A55" i="30"/>
  <c r="A54" i="30"/>
  <c r="A53" i="30"/>
  <c r="A52" i="30"/>
  <c r="A51" i="30"/>
  <c r="A50" i="30"/>
  <c r="A49" i="30"/>
  <c r="A48" i="30"/>
  <c r="A47" i="30"/>
  <c r="A46" i="30"/>
  <c r="A45" i="30"/>
  <c r="A44" i="30"/>
  <c r="A43" i="30"/>
  <c r="A42" i="30"/>
  <c r="A41" i="30"/>
  <c r="A40" i="30"/>
  <c r="A39" i="30"/>
  <c r="A38" i="30"/>
  <c r="A37" i="30"/>
  <c r="A36" i="30"/>
  <c r="A35" i="30"/>
  <c r="A34" i="30"/>
  <c r="A33" i="30"/>
  <c r="A32" i="30"/>
  <c r="A31" i="30"/>
  <c r="A30" i="30"/>
  <c r="A29" i="30"/>
  <c r="A28" i="30"/>
  <c r="A27" i="30"/>
  <c r="A26" i="30"/>
  <c r="A25" i="30"/>
  <c r="A24" i="30"/>
  <c r="A23" i="30"/>
  <c r="A22" i="30"/>
  <c r="A21" i="30"/>
  <c r="A20" i="30"/>
  <c r="A19" i="30"/>
  <c r="A18" i="30"/>
  <c r="A17" i="30"/>
  <c r="A16" i="30"/>
  <c r="A15" i="30"/>
  <c r="A14" i="30"/>
  <c r="A13" i="30"/>
  <c r="A12" i="30"/>
  <c r="A11" i="30"/>
  <c r="A10" i="30"/>
  <c r="A9" i="30"/>
  <c r="A8" i="30"/>
  <c r="A7" i="30"/>
  <c r="A6" i="30"/>
  <c r="A5" i="30"/>
  <c r="A4" i="30"/>
  <c r="A3" i="30"/>
  <c r="A1" i="26" l="1"/>
  <c r="A1" i="34"/>
  <c r="C5" i="9" l="1"/>
  <c r="D398" i="15"/>
  <c r="D393" i="15"/>
  <c r="D388" i="15"/>
  <c r="D383" i="15"/>
  <c r="D378" i="15"/>
  <c r="D373" i="15"/>
  <c r="D368" i="15"/>
  <c r="D363" i="15"/>
  <c r="D358" i="15"/>
  <c r="D353" i="15"/>
  <c r="D348" i="15"/>
  <c r="D343" i="15"/>
  <c r="D338" i="15"/>
  <c r="D333" i="15"/>
  <c r="D328" i="15"/>
  <c r="D323" i="15"/>
  <c r="D318" i="15"/>
  <c r="D313" i="15"/>
  <c r="D308" i="15"/>
  <c r="D303" i="15"/>
  <c r="D298" i="15"/>
  <c r="D293" i="15"/>
  <c r="D288" i="15"/>
  <c r="D283" i="15"/>
  <c r="D278" i="15"/>
  <c r="D273" i="15"/>
  <c r="D268" i="15"/>
  <c r="D263" i="15"/>
  <c r="D258" i="15"/>
  <c r="D253" i="15"/>
  <c r="D248" i="15"/>
  <c r="D243" i="15"/>
  <c r="D238" i="15"/>
  <c r="D233" i="15"/>
  <c r="D228" i="15"/>
  <c r="D223" i="15"/>
  <c r="D218" i="15"/>
  <c r="D213" i="15"/>
  <c r="D208" i="15"/>
  <c r="D203" i="15"/>
  <c r="D198" i="15"/>
  <c r="D193" i="15"/>
  <c r="D188" i="15"/>
  <c r="D183" i="15"/>
  <c r="D178" i="15"/>
  <c r="D173" i="15"/>
  <c r="D168" i="15"/>
  <c r="D163" i="15"/>
  <c r="D158" i="15"/>
  <c r="D153" i="15"/>
  <c r="D148" i="15"/>
  <c r="D143" i="15"/>
  <c r="D138" i="15"/>
  <c r="D133" i="15"/>
  <c r="D128" i="15"/>
  <c r="D123" i="15"/>
  <c r="D118" i="15"/>
  <c r="D113" i="15"/>
  <c r="D108" i="15"/>
  <c r="D103" i="15"/>
  <c r="D98" i="15"/>
  <c r="D93" i="15"/>
  <c r="D88" i="15"/>
  <c r="D83" i="15"/>
  <c r="D78" i="15"/>
  <c r="D73" i="15"/>
  <c r="D68" i="15"/>
  <c r="D63" i="15"/>
  <c r="D58" i="15"/>
  <c r="D53" i="15"/>
  <c r="D48" i="15"/>
  <c r="D43" i="15"/>
  <c r="D38" i="15"/>
  <c r="D33" i="15"/>
  <c r="D28" i="15"/>
  <c r="D23" i="15"/>
  <c r="D18" i="15"/>
  <c r="D13" i="15"/>
  <c r="D8" i="15" l="1"/>
  <c r="BB400" i="15" l="1"/>
  <c r="BB355" i="15"/>
  <c r="BB325" i="15"/>
  <c r="BB310" i="15"/>
  <c r="BB280" i="15"/>
  <c r="BB250" i="15"/>
  <c r="BB235" i="15"/>
  <c r="BB180" i="15"/>
  <c r="BB135" i="15"/>
  <c r="BB105" i="15"/>
  <c r="BB95" i="15"/>
  <c r="BB90" i="15"/>
  <c r="BB80" i="15"/>
  <c r="BB70" i="15"/>
  <c r="BB50" i="15"/>
  <c r="BB10" i="15"/>
  <c r="AS5" i="15"/>
  <c r="AL5" i="15"/>
  <c r="AM5" i="15" s="1"/>
  <c r="AP5" i="15"/>
  <c r="AQ5" i="15"/>
  <c r="AR5" i="15"/>
  <c r="AT5" i="15"/>
  <c r="AW5" i="15"/>
  <c r="AY5" i="15"/>
  <c r="AL6" i="15"/>
  <c r="AM6" i="15" s="1"/>
  <c r="AQ6" i="15"/>
  <c r="AR6" i="15"/>
  <c r="AS6" i="15"/>
  <c r="AT6" i="15"/>
  <c r="AV6" i="15"/>
  <c r="AU6" i="15" s="1"/>
  <c r="AW6" i="15"/>
  <c r="AY6" i="15"/>
  <c r="AL10" i="15"/>
  <c r="AM10" i="15" s="1"/>
  <c r="AN10" i="15"/>
  <c r="AO10" i="15" s="1"/>
  <c r="AP10" i="15"/>
  <c r="AQ10" i="15"/>
  <c r="AR10" i="15"/>
  <c r="AS10" i="15"/>
  <c r="AT10" i="15"/>
  <c r="AV10" i="15"/>
  <c r="AU10" i="15" s="1"/>
  <c r="AW10" i="15"/>
  <c r="AY10" i="15"/>
  <c r="AL11" i="15"/>
  <c r="AM11" i="15" s="1"/>
  <c r="AN11" i="15"/>
  <c r="AO11" i="15" s="1"/>
  <c r="AQ11" i="15"/>
  <c r="AR11" i="15"/>
  <c r="AS11" i="15"/>
  <c r="AT11" i="15"/>
  <c r="AV11" i="15"/>
  <c r="AU11" i="15" s="1"/>
  <c r="AW11" i="15"/>
  <c r="AX11" i="15"/>
  <c r="AY11" i="15"/>
  <c r="AL15" i="15"/>
  <c r="AM15" i="15" s="1"/>
  <c r="AN15" i="15"/>
  <c r="AO15" i="15" s="1"/>
  <c r="AP15" i="15"/>
  <c r="AQ15" i="15"/>
  <c r="AR15" i="15"/>
  <c r="AS15" i="15"/>
  <c r="AT15" i="15"/>
  <c r="AV15" i="15"/>
  <c r="AU15" i="15" s="1"/>
  <c r="AW15" i="15"/>
  <c r="AY15" i="15"/>
  <c r="BB15" i="15"/>
  <c r="AL16" i="15"/>
  <c r="AM16" i="15" s="1"/>
  <c r="AN16" i="15"/>
  <c r="AO16" i="15" s="1"/>
  <c r="AQ16" i="15"/>
  <c r="AR16" i="15"/>
  <c r="AS16" i="15"/>
  <c r="AT16" i="15"/>
  <c r="AV16" i="15"/>
  <c r="AU16" i="15" s="1"/>
  <c r="AW16" i="15"/>
  <c r="AX16" i="15"/>
  <c r="AY16" i="15"/>
  <c r="AL20" i="15"/>
  <c r="AM20" i="15" s="1"/>
  <c r="AN20" i="15"/>
  <c r="AO20" i="15" s="1"/>
  <c r="AP20" i="15"/>
  <c r="AQ20" i="15"/>
  <c r="AR20" i="15"/>
  <c r="AS20" i="15"/>
  <c r="AT20" i="15"/>
  <c r="AV20" i="15"/>
  <c r="AU20" i="15" s="1"/>
  <c r="AW20" i="15"/>
  <c r="AY20" i="15"/>
  <c r="BB20" i="15"/>
  <c r="AL21" i="15"/>
  <c r="AM21" i="15" s="1"/>
  <c r="AN21" i="15"/>
  <c r="AO21" i="15" s="1"/>
  <c r="AQ21" i="15"/>
  <c r="AR21" i="15"/>
  <c r="AS21" i="15"/>
  <c r="AT21" i="15"/>
  <c r="AV21" i="15"/>
  <c r="AU21" i="15" s="1"/>
  <c r="AW21" i="15"/>
  <c r="AX21" i="15"/>
  <c r="AY21" i="15"/>
  <c r="AL25" i="15"/>
  <c r="AM25" i="15" s="1"/>
  <c r="AN25" i="15"/>
  <c r="AO25" i="15" s="1"/>
  <c r="AP25" i="15"/>
  <c r="AQ25" i="15"/>
  <c r="AR25" i="15"/>
  <c r="AS25" i="15"/>
  <c r="AT25" i="15"/>
  <c r="AV25" i="15"/>
  <c r="AU25" i="15" s="1"/>
  <c r="AW25" i="15"/>
  <c r="AY25" i="15"/>
  <c r="BB25" i="15"/>
  <c r="AL26" i="15"/>
  <c r="AM26" i="15" s="1"/>
  <c r="AN26" i="15"/>
  <c r="AO26" i="15" s="1"/>
  <c r="AQ26" i="15"/>
  <c r="AR26" i="15"/>
  <c r="AS26" i="15"/>
  <c r="AT26" i="15"/>
  <c r="AV26" i="15"/>
  <c r="AU26" i="15" s="1"/>
  <c r="AW26" i="15"/>
  <c r="AX26" i="15"/>
  <c r="AY26" i="15"/>
  <c r="AL30" i="15"/>
  <c r="AM30" i="15" s="1"/>
  <c r="AN30" i="15"/>
  <c r="AO30" i="15" s="1"/>
  <c r="AP30" i="15"/>
  <c r="AQ30" i="15"/>
  <c r="AR30" i="15"/>
  <c r="AS30" i="15"/>
  <c r="AT30" i="15"/>
  <c r="AV30" i="15"/>
  <c r="AU30" i="15" s="1"/>
  <c r="AW30" i="15"/>
  <c r="AY30" i="15"/>
  <c r="BB30" i="15"/>
  <c r="AL31" i="15"/>
  <c r="AM31" i="15" s="1"/>
  <c r="AN31" i="15"/>
  <c r="AO31" i="15" s="1"/>
  <c r="AQ31" i="15"/>
  <c r="AR31" i="15"/>
  <c r="AS31" i="15"/>
  <c r="AT31" i="15"/>
  <c r="AV31" i="15"/>
  <c r="AU31" i="15" s="1"/>
  <c r="AW31" i="15"/>
  <c r="AX31" i="15"/>
  <c r="AY31" i="15"/>
  <c r="AL35" i="15"/>
  <c r="AM35" i="15" s="1"/>
  <c r="AN35" i="15"/>
  <c r="AO35" i="15" s="1"/>
  <c r="AP35" i="15"/>
  <c r="AQ35" i="15"/>
  <c r="AR35" i="15"/>
  <c r="AS35" i="15"/>
  <c r="AT35" i="15"/>
  <c r="AV35" i="15"/>
  <c r="AU35" i="15" s="1"/>
  <c r="AW35" i="15"/>
  <c r="AY35" i="15"/>
  <c r="BB35" i="15"/>
  <c r="AL36" i="15"/>
  <c r="AM36" i="15" s="1"/>
  <c r="AN36" i="15"/>
  <c r="AO36" i="15" s="1"/>
  <c r="AQ36" i="15"/>
  <c r="AR36" i="15"/>
  <c r="AS36" i="15"/>
  <c r="AT36" i="15"/>
  <c r="AV36" i="15"/>
  <c r="AU36" i="15" s="1"/>
  <c r="AW36" i="15"/>
  <c r="AX36" i="15"/>
  <c r="AY36" i="15"/>
  <c r="AL40" i="15"/>
  <c r="AM40" i="15" s="1"/>
  <c r="AN40" i="15"/>
  <c r="AO40" i="15" s="1"/>
  <c r="AP40" i="15"/>
  <c r="AQ40" i="15"/>
  <c r="AR40" i="15"/>
  <c r="AS40" i="15"/>
  <c r="AT40" i="15"/>
  <c r="AV40" i="15"/>
  <c r="AU40" i="15" s="1"/>
  <c r="AW40" i="15"/>
  <c r="AY40" i="15"/>
  <c r="BB40" i="15"/>
  <c r="AL41" i="15"/>
  <c r="AM41" i="15" s="1"/>
  <c r="AN41" i="15"/>
  <c r="AO41" i="15" s="1"/>
  <c r="AQ41" i="15"/>
  <c r="AR41" i="15"/>
  <c r="AS41" i="15"/>
  <c r="AT41" i="15"/>
  <c r="AV41" i="15"/>
  <c r="AU41" i="15" s="1"/>
  <c r="AW41" i="15"/>
  <c r="AX41" i="15"/>
  <c r="AY41" i="15"/>
  <c r="AL45" i="15"/>
  <c r="AM45" i="15" s="1"/>
  <c r="AN45" i="15"/>
  <c r="AO45" i="15" s="1"/>
  <c r="AP45" i="15"/>
  <c r="AQ45" i="15"/>
  <c r="AR45" i="15"/>
  <c r="AS45" i="15"/>
  <c r="AT45" i="15"/>
  <c r="AV45" i="15"/>
  <c r="AU45" i="15" s="1"/>
  <c r="AW45" i="15"/>
  <c r="AY45" i="15"/>
  <c r="BB45" i="15"/>
  <c r="AL46" i="15"/>
  <c r="AM46" i="15" s="1"/>
  <c r="AN46" i="15"/>
  <c r="AO46" i="15" s="1"/>
  <c r="AQ46" i="15"/>
  <c r="AR46" i="15"/>
  <c r="AS46" i="15"/>
  <c r="AT46" i="15"/>
  <c r="AV46" i="15"/>
  <c r="AU46" i="15" s="1"/>
  <c r="AW46" i="15"/>
  <c r="AX46" i="15"/>
  <c r="AY46" i="15"/>
  <c r="AL50" i="15"/>
  <c r="AM50" i="15" s="1"/>
  <c r="AN50" i="15"/>
  <c r="AO50" i="15" s="1"/>
  <c r="AP50" i="15"/>
  <c r="AQ50" i="15"/>
  <c r="AR50" i="15"/>
  <c r="AS50" i="15"/>
  <c r="AT50" i="15"/>
  <c r="AV50" i="15"/>
  <c r="AU50" i="15" s="1"/>
  <c r="AW50" i="15"/>
  <c r="AY50" i="15"/>
  <c r="AL51" i="15"/>
  <c r="AM51" i="15" s="1"/>
  <c r="AN51" i="15"/>
  <c r="AO51" i="15" s="1"/>
  <c r="AQ51" i="15"/>
  <c r="AR51" i="15"/>
  <c r="AS51" i="15"/>
  <c r="AT51" i="15"/>
  <c r="AV51" i="15"/>
  <c r="AU51" i="15" s="1"/>
  <c r="AW51" i="15"/>
  <c r="AX51" i="15"/>
  <c r="AY51" i="15"/>
  <c r="AL55" i="15"/>
  <c r="AM55" i="15" s="1"/>
  <c r="AN55" i="15"/>
  <c r="AO55" i="15" s="1"/>
  <c r="AP55" i="15"/>
  <c r="AQ55" i="15"/>
  <c r="AR55" i="15"/>
  <c r="AS55" i="15"/>
  <c r="AT55" i="15"/>
  <c r="AV55" i="15"/>
  <c r="AU55" i="15" s="1"/>
  <c r="AW55" i="15"/>
  <c r="AY55" i="15"/>
  <c r="BB55" i="15"/>
  <c r="AL56" i="15"/>
  <c r="AM56" i="15" s="1"/>
  <c r="AN56" i="15"/>
  <c r="AO56" i="15" s="1"/>
  <c r="AQ56" i="15"/>
  <c r="AR56" i="15"/>
  <c r="AS56" i="15"/>
  <c r="AT56" i="15"/>
  <c r="AV56" i="15"/>
  <c r="AU56" i="15" s="1"/>
  <c r="AW56" i="15"/>
  <c r="AX56" i="15"/>
  <c r="AY56" i="15"/>
  <c r="AL60" i="15"/>
  <c r="AM60" i="15" s="1"/>
  <c r="AN60" i="15"/>
  <c r="AO60" i="15" s="1"/>
  <c r="AP60" i="15"/>
  <c r="AQ60" i="15"/>
  <c r="AR60" i="15"/>
  <c r="AS60" i="15"/>
  <c r="AT60" i="15"/>
  <c r="AV60" i="15"/>
  <c r="AU60" i="15" s="1"/>
  <c r="AW60" i="15"/>
  <c r="AY60" i="15"/>
  <c r="BB60" i="15"/>
  <c r="AL61" i="15"/>
  <c r="AM61" i="15" s="1"/>
  <c r="AN61" i="15"/>
  <c r="AO61" i="15" s="1"/>
  <c r="AQ61" i="15"/>
  <c r="AR61" i="15"/>
  <c r="AS61" i="15"/>
  <c r="AT61" i="15"/>
  <c r="AV61" i="15"/>
  <c r="AU61" i="15" s="1"/>
  <c r="AW61" i="15"/>
  <c r="AX61" i="15"/>
  <c r="AY61" i="15"/>
  <c r="AL65" i="15"/>
  <c r="AM65" i="15" s="1"/>
  <c r="AN65" i="15"/>
  <c r="AO65" i="15" s="1"/>
  <c r="AP65" i="15"/>
  <c r="AQ65" i="15"/>
  <c r="AR65" i="15"/>
  <c r="AS65" i="15"/>
  <c r="AT65" i="15"/>
  <c r="AV65" i="15"/>
  <c r="AU65" i="15" s="1"/>
  <c r="AW65" i="15"/>
  <c r="AY65" i="15"/>
  <c r="BB65" i="15"/>
  <c r="AL66" i="15"/>
  <c r="AM66" i="15" s="1"/>
  <c r="AN66" i="15"/>
  <c r="AO66" i="15" s="1"/>
  <c r="AQ66" i="15"/>
  <c r="AR66" i="15"/>
  <c r="AS66" i="15"/>
  <c r="AT66" i="15"/>
  <c r="AV66" i="15"/>
  <c r="AU66" i="15" s="1"/>
  <c r="AW66" i="15"/>
  <c r="AX66" i="15"/>
  <c r="AY66" i="15"/>
  <c r="AL70" i="15"/>
  <c r="AM70" i="15" s="1"/>
  <c r="AN70" i="15"/>
  <c r="AO70" i="15" s="1"/>
  <c r="AP70" i="15"/>
  <c r="AQ70" i="15"/>
  <c r="AR70" i="15"/>
  <c r="AS70" i="15"/>
  <c r="AT70" i="15"/>
  <c r="AV70" i="15"/>
  <c r="AU70" i="15" s="1"/>
  <c r="AW70" i="15"/>
  <c r="AY70" i="15"/>
  <c r="AL71" i="15"/>
  <c r="AM71" i="15" s="1"/>
  <c r="AN71" i="15"/>
  <c r="AO71" i="15" s="1"/>
  <c r="AQ71" i="15"/>
  <c r="AR71" i="15"/>
  <c r="AS71" i="15"/>
  <c r="AT71" i="15"/>
  <c r="AV71" i="15"/>
  <c r="AU71" i="15" s="1"/>
  <c r="AW71" i="15"/>
  <c r="AX71" i="15"/>
  <c r="AY71" i="15"/>
  <c r="AL75" i="15"/>
  <c r="AM75" i="15" s="1"/>
  <c r="AN75" i="15"/>
  <c r="AO75" i="15" s="1"/>
  <c r="AP75" i="15"/>
  <c r="AQ75" i="15"/>
  <c r="AR75" i="15"/>
  <c r="AS75" i="15"/>
  <c r="AT75" i="15"/>
  <c r="AV75" i="15"/>
  <c r="AU75" i="15" s="1"/>
  <c r="AW75" i="15"/>
  <c r="AY75" i="15"/>
  <c r="BB75" i="15"/>
  <c r="AL76" i="15"/>
  <c r="AM76" i="15"/>
  <c r="AN76" i="15"/>
  <c r="AO76" i="15" s="1"/>
  <c r="AQ76" i="15"/>
  <c r="AR76" i="15"/>
  <c r="AS76" i="15"/>
  <c r="AT76" i="15"/>
  <c r="AV76" i="15"/>
  <c r="AU76" i="15" s="1"/>
  <c r="AW76" i="15"/>
  <c r="AX76" i="15"/>
  <c r="AY76" i="15"/>
  <c r="AL80" i="15"/>
  <c r="AM80" i="15" s="1"/>
  <c r="AN80" i="15"/>
  <c r="AO80" i="15" s="1"/>
  <c r="AP80" i="15"/>
  <c r="AQ80" i="15"/>
  <c r="AR80" i="15"/>
  <c r="AS80" i="15"/>
  <c r="AT80" i="15"/>
  <c r="AV80" i="15"/>
  <c r="AU80" i="15" s="1"/>
  <c r="AW80" i="15"/>
  <c r="AY80" i="15"/>
  <c r="AL81" i="15"/>
  <c r="AM81" i="15" s="1"/>
  <c r="AN81" i="15"/>
  <c r="AO81" i="15" s="1"/>
  <c r="AQ81" i="15"/>
  <c r="AR81" i="15"/>
  <c r="AS81" i="15"/>
  <c r="AT81" i="15"/>
  <c r="AV81" i="15"/>
  <c r="AU81" i="15" s="1"/>
  <c r="AW81" i="15"/>
  <c r="AX81" i="15"/>
  <c r="AY81" i="15"/>
  <c r="AL85" i="15"/>
  <c r="AM85" i="15" s="1"/>
  <c r="AN85" i="15"/>
  <c r="AO85" i="15" s="1"/>
  <c r="AP85" i="15"/>
  <c r="AQ85" i="15"/>
  <c r="AR85" i="15"/>
  <c r="AS85" i="15"/>
  <c r="AT85" i="15"/>
  <c r="AV85" i="15"/>
  <c r="AU85" i="15" s="1"/>
  <c r="AW85" i="15"/>
  <c r="AY85" i="15"/>
  <c r="BB85" i="15"/>
  <c r="AL86" i="15"/>
  <c r="AM86" i="15" s="1"/>
  <c r="AN86" i="15"/>
  <c r="AO86" i="15" s="1"/>
  <c r="AQ86" i="15"/>
  <c r="AR86" i="15"/>
  <c r="AS86" i="15"/>
  <c r="AT86" i="15"/>
  <c r="AV86" i="15"/>
  <c r="AU86" i="15" s="1"/>
  <c r="AW86" i="15"/>
  <c r="AX86" i="15"/>
  <c r="AY86" i="15"/>
  <c r="AL90" i="15"/>
  <c r="AM90" i="15" s="1"/>
  <c r="AN90" i="15"/>
  <c r="AO90" i="15" s="1"/>
  <c r="AP90" i="15"/>
  <c r="AQ90" i="15"/>
  <c r="AR90" i="15"/>
  <c r="AS90" i="15"/>
  <c r="AT90" i="15"/>
  <c r="AV90" i="15"/>
  <c r="AU90" i="15" s="1"/>
  <c r="AW90" i="15"/>
  <c r="AY90" i="15"/>
  <c r="AL91" i="15"/>
  <c r="AM91" i="15" s="1"/>
  <c r="AN91" i="15"/>
  <c r="AO91" i="15" s="1"/>
  <c r="AQ91" i="15"/>
  <c r="AR91" i="15"/>
  <c r="AS91" i="15"/>
  <c r="AT91" i="15"/>
  <c r="AV91" i="15"/>
  <c r="AU91" i="15" s="1"/>
  <c r="AW91" i="15"/>
  <c r="AX91" i="15"/>
  <c r="AY91" i="15"/>
  <c r="AL95" i="15"/>
  <c r="AM95" i="15" s="1"/>
  <c r="AN95" i="15"/>
  <c r="AO95" i="15" s="1"/>
  <c r="AP95" i="15"/>
  <c r="AQ95" i="15"/>
  <c r="AR95" i="15"/>
  <c r="AS95" i="15"/>
  <c r="AT95" i="15"/>
  <c r="AV95" i="15"/>
  <c r="AU95" i="15" s="1"/>
  <c r="AW95" i="15"/>
  <c r="AY95" i="15"/>
  <c r="AL96" i="15"/>
  <c r="AM96" i="15" s="1"/>
  <c r="AN96" i="15"/>
  <c r="AO96" i="15" s="1"/>
  <c r="AQ96" i="15"/>
  <c r="AR96" i="15"/>
  <c r="AS96" i="15"/>
  <c r="AT96" i="15"/>
  <c r="AV96" i="15"/>
  <c r="AU96" i="15" s="1"/>
  <c r="AW96" i="15"/>
  <c r="AX96" i="15"/>
  <c r="AY96" i="15"/>
  <c r="AL100" i="15"/>
  <c r="AM100" i="15" s="1"/>
  <c r="AN100" i="15"/>
  <c r="AO100" i="15" s="1"/>
  <c r="AP100" i="15"/>
  <c r="AQ100" i="15"/>
  <c r="AR100" i="15"/>
  <c r="AS100" i="15"/>
  <c r="AT100" i="15"/>
  <c r="AV100" i="15"/>
  <c r="AU100" i="15" s="1"/>
  <c r="AW100" i="15"/>
  <c r="AY100" i="15"/>
  <c r="BB100" i="15"/>
  <c r="AL101" i="15"/>
  <c r="AM101" i="15" s="1"/>
  <c r="AN101" i="15"/>
  <c r="AO101" i="15" s="1"/>
  <c r="AQ101" i="15"/>
  <c r="AR101" i="15"/>
  <c r="AS101" i="15"/>
  <c r="AT101" i="15"/>
  <c r="AV101" i="15"/>
  <c r="AU101" i="15" s="1"/>
  <c r="AW101" i="15"/>
  <c r="AX101" i="15"/>
  <c r="AY101" i="15"/>
  <c r="AL105" i="15"/>
  <c r="AM105" i="15" s="1"/>
  <c r="AN105" i="15"/>
  <c r="AO105" i="15" s="1"/>
  <c r="AP105" i="15"/>
  <c r="AQ105" i="15"/>
  <c r="AR105" i="15"/>
  <c r="AS105" i="15"/>
  <c r="AT105" i="15"/>
  <c r="AV105" i="15"/>
  <c r="AU105" i="15" s="1"/>
  <c r="AW105" i="15"/>
  <c r="AY105" i="15"/>
  <c r="AL106" i="15"/>
  <c r="AM106" i="15" s="1"/>
  <c r="AN106" i="15"/>
  <c r="AO106" i="15" s="1"/>
  <c r="AQ106" i="15"/>
  <c r="AR106" i="15"/>
  <c r="AS106" i="15"/>
  <c r="AT106" i="15"/>
  <c r="AV106" i="15"/>
  <c r="AU106" i="15" s="1"/>
  <c r="AW106" i="15"/>
  <c r="AX106" i="15"/>
  <c r="AY106" i="15"/>
  <c r="AL110" i="15"/>
  <c r="AM110" i="15" s="1"/>
  <c r="AN110" i="15"/>
  <c r="AO110" i="15" s="1"/>
  <c r="AP110" i="15"/>
  <c r="AQ110" i="15"/>
  <c r="AR110" i="15"/>
  <c r="AS110" i="15"/>
  <c r="AT110" i="15"/>
  <c r="AV110" i="15"/>
  <c r="AU110" i="15" s="1"/>
  <c r="AW110" i="15"/>
  <c r="AY110" i="15"/>
  <c r="BB110" i="15"/>
  <c r="AL111" i="15"/>
  <c r="AM111" i="15" s="1"/>
  <c r="AN111" i="15"/>
  <c r="AO111" i="15" s="1"/>
  <c r="AQ111" i="15"/>
  <c r="AR111" i="15"/>
  <c r="AS111" i="15"/>
  <c r="AT111" i="15"/>
  <c r="AV111" i="15"/>
  <c r="AU111" i="15" s="1"/>
  <c r="AW111" i="15"/>
  <c r="AX111" i="15"/>
  <c r="AY111" i="15"/>
  <c r="AL115" i="15"/>
  <c r="AM115" i="15" s="1"/>
  <c r="AN115" i="15"/>
  <c r="AO115" i="15" s="1"/>
  <c r="AP115" i="15"/>
  <c r="AQ115" i="15"/>
  <c r="AR115" i="15"/>
  <c r="AS115" i="15"/>
  <c r="AT115" i="15"/>
  <c r="AV115" i="15"/>
  <c r="AU115" i="15" s="1"/>
  <c r="AW115" i="15"/>
  <c r="AY115" i="15"/>
  <c r="BB115" i="15"/>
  <c r="AL116" i="15"/>
  <c r="AM116" i="15" s="1"/>
  <c r="AN116" i="15"/>
  <c r="AO116" i="15" s="1"/>
  <c r="AQ116" i="15"/>
  <c r="AR116" i="15"/>
  <c r="AS116" i="15"/>
  <c r="AT116" i="15"/>
  <c r="AV116" i="15"/>
  <c r="AU116" i="15" s="1"/>
  <c r="AW116" i="15"/>
  <c r="AX116" i="15"/>
  <c r="AY116" i="15"/>
  <c r="AL120" i="15"/>
  <c r="AM120" i="15" s="1"/>
  <c r="AN120" i="15"/>
  <c r="AO120" i="15" s="1"/>
  <c r="AP120" i="15"/>
  <c r="AQ120" i="15"/>
  <c r="AR120" i="15"/>
  <c r="AS120" i="15"/>
  <c r="AT120" i="15"/>
  <c r="AV120" i="15"/>
  <c r="AU120" i="15" s="1"/>
  <c r="AW120" i="15"/>
  <c r="AY120" i="15"/>
  <c r="BB120" i="15"/>
  <c r="AL121" i="15"/>
  <c r="AM121" i="15" s="1"/>
  <c r="AN121" i="15"/>
  <c r="AO121" i="15" s="1"/>
  <c r="AQ121" i="15"/>
  <c r="AR121" i="15"/>
  <c r="AS121" i="15"/>
  <c r="AT121" i="15"/>
  <c r="AV121" i="15"/>
  <c r="AU121" i="15" s="1"/>
  <c r="AW121" i="15"/>
  <c r="AX121" i="15"/>
  <c r="AY121" i="15"/>
  <c r="AL125" i="15"/>
  <c r="AM125" i="15" s="1"/>
  <c r="AN125" i="15"/>
  <c r="AO125" i="15" s="1"/>
  <c r="AP125" i="15"/>
  <c r="AQ125" i="15"/>
  <c r="AR125" i="15"/>
  <c r="AS125" i="15"/>
  <c r="AT125" i="15"/>
  <c r="AV125" i="15"/>
  <c r="AU125" i="15" s="1"/>
  <c r="AW125" i="15"/>
  <c r="AY125" i="15"/>
  <c r="BB125" i="15"/>
  <c r="AL126" i="15"/>
  <c r="AM126" i="15" s="1"/>
  <c r="AN126" i="15"/>
  <c r="AO126" i="15" s="1"/>
  <c r="AQ126" i="15"/>
  <c r="AR126" i="15"/>
  <c r="AS126" i="15"/>
  <c r="AT126" i="15"/>
  <c r="AV126" i="15"/>
  <c r="AU126" i="15" s="1"/>
  <c r="AW126" i="15"/>
  <c r="AX126" i="15"/>
  <c r="AY126" i="15"/>
  <c r="AL130" i="15"/>
  <c r="AM130" i="15" s="1"/>
  <c r="AN130" i="15"/>
  <c r="AO130" i="15" s="1"/>
  <c r="AP130" i="15"/>
  <c r="AQ130" i="15"/>
  <c r="AR130" i="15"/>
  <c r="AS130" i="15"/>
  <c r="AT130" i="15"/>
  <c r="AV130" i="15"/>
  <c r="AU130" i="15" s="1"/>
  <c r="AW130" i="15"/>
  <c r="AY130" i="15"/>
  <c r="BB130" i="15"/>
  <c r="AL131" i="15"/>
  <c r="AM131" i="15" s="1"/>
  <c r="AN131" i="15"/>
  <c r="AO131" i="15" s="1"/>
  <c r="AQ131" i="15"/>
  <c r="AR131" i="15"/>
  <c r="AS131" i="15"/>
  <c r="AT131" i="15"/>
  <c r="AV131" i="15"/>
  <c r="AU131" i="15" s="1"/>
  <c r="AW131" i="15"/>
  <c r="AX131" i="15"/>
  <c r="AY131" i="15"/>
  <c r="AL135" i="15"/>
  <c r="AM135" i="15" s="1"/>
  <c r="AN135" i="15"/>
  <c r="AO135" i="15" s="1"/>
  <c r="AP135" i="15"/>
  <c r="AQ135" i="15"/>
  <c r="AR135" i="15"/>
  <c r="AS135" i="15"/>
  <c r="AT135" i="15"/>
  <c r="AV135" i="15"/>
  <c r="AU135" i="15" s="1"/>
  <c r="AW135" i="15"/>
  <c r="AY135" i="15"/>
  <c r="AL136" i="15"/>
  <c r="AM136" i="15" s="1"/>
  <c r="AN136" i="15"/>
  <c r="AO136" i="15" s="1"/>
  <c r="AQ136" i="15"/>
  <c r="AR136" i="15"/>
  <c r="AS136" i="15"/>
  <c r="AT136" i="15"/>
  <c r="AV136" i="15"/>
  <c r="AU136" i="15" s="1"/>
  <c r="AW136" i="15"/>
  <c r="AX136" i="15"/>
  <c r="AY136" i="15"/>
  <c r="AL140" i="15"/>
  <c r="AM140" i="15" s="1"/>
  <c r="AN140" i="15"/>
  <c r="AO140" i="15" s="1"/>
  <c r="AP140" i="15"/>
  <c r="AQ140" i="15"/>
  <c r="AR140" i="15"/>
  <c r="AS140" i="15"/>
  <c r="AT140" i="15"/>
  <c r="AV140" i="15"/>
  <c r="AU140" i="15" s="1"/>
  <c r="AW140" i="15"/>
  <c r="AY140" i="15"/>
  <c r="BB140" i="15"/>
  <c r="AL141" i="15"/>
  <c r="AM141" i="15" s="1"/>
  <c r="AN141" i="15"/>
  <c r="AO141" i="15" s="1"/>
  <c r="AQ141" i="15"/>
  <c r="AR141" i="15"/>
  <c r="AS141" i="15"/>
  <c r="AT141" i="15"/>
  <c r="AV141" i="15"/>
  <c r="AU141" i="15" s="1"/>
  <c r="AW141" i="15"/>
  <c r="AX141" i="15"/>
  <c r="AY141" i="15"/>
  <c r="AL145" i="15"/>
  <c r="AM145" i="15" s="1"/>
  <c r="AN145" i="15"/>
  <c r="AO145" i="15" s="1"/>
  <c r="AP145" i="15"/>
  <c r="AQ145" i="15"/>
  <c r="AR145" i="15"/>
  <c r="AS145" i="15"/>
  <c r="AT145" i="15"/>
  <c r="AV145" i="15"/>
  <c r="AU145" i="15" s="1"/>
  <c r="AW145" i="15"/>
  <c r="AY145" i="15"/>
  <c r="BB145" i="15"/>
  <c r="AL146" i="15"/>
  <c r="AM146" i="15" s="1"/>
  <c r="AN146" i="15"/>
  <c r="AO146" i="15" s="1"/>
  <c r="AQ146" i="15"/>
  <c r="AR146" i="15"/>
  <c r="AS146" i="15"/>
  <c r="AT146" i="15"/>
  <c r="AV146" i="15"/>
  <c r="AU146" i="15" s="1"/>
  <c r="AW146" i="15"/>
  <c r="AX146" i="15"/>
  <c r="AY146" i="15"/>
  <c r="AL150" i="15"/>
  <c r="AM150" i="15" s="1"/>
  <c r="AN150" i="15"/>
  <c r="AO150" i="15" s="1"/>
  <c r="AP150" i="15"/>
  <c r="AQ150" i="15"/>
  <c r="AR150" i="15"/>
  <c r="AS150" i="15"/>
  <c r="AT150" i="15"/>
  <c r="AV150" i="15"/>
  <c r="AU150" i="15" s="1"/>
  <c r="AW150" i="15"/>
  <c r="AY150" i="15"/>
  <c r="BB150" i="15"/>
  <c r="AL151" i="15"/>
  <c r="AM151" i="15" s="1"/>
  <c r="AN151" i="15"/>
  <c r="AO151" i="15" s="1"/>
  <c r="AQ151" i="15"/>
  <c r="AR151" i="15"/>
  <c r="AS151" i="15"/>
  <c r="AT151" i="15"/>
  <c r="AV151" i="15"/>
  <c r="AU151" i="15" s="1"/>
  <c r="AW151" i="15"/>
  <c r="AX151" i="15"/>
  <c r="AY151" i="15"/>
  <c r="AL155" i="15"/>
  <c r="AM155" i="15" s="1"/>
  <c r="AN155" i="15"/>
  <c r="AO155" i="15" s="1"/>
  <c r="AP155" i="15"/>
  <c r="AQ155" i="15"/>
  <c r="AR155" i="15"/>
  <c r="AS155" i="15"/>
  <c r="AT155" i="15"/>
  <c r="AV155" i="15"/>
  <c r="AU155" i="15" s="1"/>
  <c r="AW155" i="15"/>
  <c r="AY155" i="15"/>
  <c r="BB155" i="15"/>
  <c r="AL156" i="15"/>
  <c r="AM156" i="15"/>
  <c r="AN156" i="15"/>
  <c r="AO156" i="15" s="1"/>
  <c r="AQ156" i="15"/>
  <c r="AR156" i="15"/>
  <c r="AS156" i="15"/>
  <c r="AT156" i="15"/>
  <c r="AV156" i="15"/>
  <c r="AU156" i="15" s="1"/>
  <c r="AW156" i="15"/>
  <c r="AX156" i="15"/>
  <c r="AY156" i="15"/>
  <c r="AL160" i="15"/>
  <c r="AM160" i="15" s="1"/>
  <c r="AN160" i="15"/>
  <c r="AO160" i="15" s="1"/>
  <c r="AP160" i="15"/>
  <c r="AQ160" i="15"/>
  <c r="AR160" i="15"/>
  <c r="AS160" i="15"/>
  <c r="AT160" i="15"/>
  <c r="AV160" i="15"/>
  <c r="AU160" i="15" s="1"/>
  <c r="AW160" i="15"/>
  <c r="AY160" i="15"/>
  <c r="BB160" i="15"/>
  <c r="AL161" i="15"/>
  <c r="AM161" i="15" s="1"/>
  <c r="AN161" i="15"/>
  <c r="AO161" i="15" s="1"/>
  <c r="AQ161" i="15"/>
  <c r="AR161" i="15"/>
  <c r="AS161" i="15"/>
  <c r="AT161" i="15"/>
  <c r="AV161" i="15"/>
  <c r="AU161" i="15" s="1"/>
  <c r="AW161" i="15"/>
  <c r="AX161" i="15"/>
  <c r="AY161" i="15"/>
  <c r="AL165" i="15"/>
  <c r="AM165" i="15" s="1"/>
  <c r="AN165" i="15"/>
  <c r="AO165" i="15" s="1"/>
  <c r="AP165" i="15"/>
  <c r="AQ165" i="15"/>
  <c r="AR165" i="15"/>
  <c r="AS165" i="15"/>
  <c r="AT165" i="15"/>
  <c r="AV165" i="15"/>
  <c r="AU165" i="15" s="1"/>
  <c r="AW165" i="15"/>
  <c r="AY165" i="15"/>
  <c r="BB165" i="15"/>
  <c r="AL166" i="15"/>
  <c r="AM166" i="15" s="1"/>
  <c r="AN166" i="15"/>
  <c r="AO166" i="15" s="1"/>
  <c r="AQ166" i="15"/>
  <c r="AR166" i="15"/>
  <c r="AS166" i="15"/>
  <c r="AT166" i="15"/>
  <c r="AV166" i="15"/>
  <c r="AU166" i="15" s="1"/>
  <c r="AW166" i="15"/>
  <c r="AX166" i="15"/>
  <c r="AY166" i="15"/>
  <c r="AL170" i="15"/>
  <c r="AM170" i="15" s="1"/>
  <c r="AN170" i="15"/>
  <c r="AO170" i="15" s="1"/>
  <c r="AP170" i="15"/>
  <c r="AQ170" i="15"/>
  <c r="AR170" i="15"/>
  <c r="AS170" i="15"/>
  <c r="AT170" i="15"/>
  <c r="AV170" i="15"/>
  <c r="AU170" i="15" s="1"/>
  <c r="AW170" i="15"/>
  <c r="AY170" i="15"/>
  <c r="BB170" i="15"/>
  <c r="AL171" i="15"/>
  <c r="AM171" i="15"/>
  <c r="AN171" i="15"/>
  <c r="AO171" i="15" s="1"/>
  <c r="AQ171" i="15"/>
  <c r="AR171" i="15"/>
  <c r="AS171" i="15"/>
  <c r="AT171" i="15"/>
  <c r="AV171" i="15"/>
  <c r="AU171" i="15" s="1"/>
  <c r="AW171" i="15"/>
  <c r="AX171" i="15"/>
  <c r="AY171" i="15"/>
  <c r="AL175" i="15"/>
  <c r="AM175" i="15" s="1"/>
  <c r="AN175" i="15"/>
  <c r="AO175" i="15" s="1"/>
  <c r="AP175" i="15"/>
  <c r="AQ175" i="15"/>
  <c r="AR175" i="15"/>
  <c r="AS175" i="15"/>
  <c r="AT175" i="15"/>
  <c r="AV175" i="15"/>
  <c r="AU175" i="15" s="1"/>
  <c r="AW175" i="15"/>
  <c r="AY175" i="15"/>
  <c r="BB175" i="15"/>
  <c r="AL176" i="15"/>
  <c r="AM176" i="15" s="1"/>
  <c r="AN176" i="15"/>
  <c r="AO176" i="15" s="1"/>
  <c r="AQ176" i="15"/>
  <c r="AR176" i="15"/>
  <c r="AS176" i="15"/>
  <c r="AT176" i="15"/>
  <c r="AV176" i="15"/>
  <c r="AU176" i="15" s="1"/>
  <c r="AW176" i="15"/>
  <c r="AX176" i="15"/>
  <c r="AY176" i="15"/>
  <c r="AL180" i="15"/>
  <c r="AM180" i="15" s="1"/>
  <c r="AN180" i="15"/>
  <c r="AO180" i="15" s="1"/>
  <c r="AP180" i="15"/>
  <c r="AQ180" i="15"/>
  <c r="AR180" i="15"/>
  <c r="AS180" i="15"/>
  <c r="AT180" i="15"/>
  <c r="AV180" i="15"/>
  <c r="AU180" i="15" s="1"/>
  <c r="AW180" i="15"/>
  <c r="AY180" i="15"/>
  <c r="AL181" i="15"/>
  <c r="AM181" i="15" s="1"/>
  <c r="AN181" i="15"/>
  <c r="AO181" i="15" s="1"/>
  <c r="AQ181" i="15"/>
  <c r="AR181" i="15"/>
  <c r="AS181" i="15"/>
  <c r="AT181" i="15"/>
  <c r="AV181" i="15"/>
  <c r="AU181" i="15" s="1"/>
  <c r="AW181" i="15"/>
  <c r="AX181" i="15"/>
  <c r="AY181" i="15"/>
  <c r="AL185" i="15"/>
  <c r="AM185" i="15" s="1"/>
  <c r="AN185" i="15"/>
  <c r="AO185" i="15" s="1"/>
  <c r="AP185" i="15"/>
  <c r="AQ185" i="15"/>
  <c r="AR185" i="15"/>
  <c r="AS185" i="15"/>
  <c r="AT185" i="15"/>
  <c r="AV185" i="15"/>
  <c r="AU185" i="15" s="1"/>
  <c r="AW185" i="15"/>
  <c r="AY185" i="15"/>
  <c r="BB185" i="15"/>
  <c r="AL186" i="15"/>
  <c r="AM186" i="15" s="1"/>
  <c r="AN186" i="15"/>
  <c r="AO186" i="15" s="1"/>
  <c r="AQ186" i="15"/>
  <c r="AR186" i="15"/>
  <c r="AS186" i="15"/>
  <c r="AT186" i="15"/>
  <c r="AV186" i="15"/>
  <c r="AU186" i="15" s="1"/>
  <c r="AW186" i="15"/>
  <c r="AX186" i="15"/>
  <c r="AY186" i="15"/>
  <c r="AL190" i="15"/>
  <c r="AM190" i="15" s="1"/>
  <c r="AN190" i="15"/>
  <c r="AO190" i="15" s="1"/>
  <c r="AP190" i="15"/>
  <c r="AQ190" i="15"/>
  <c r="AR190" i="15"/>
  <c r="AS190" i="15"/>
  <c r="AT190" i="15"/>
  <c r="AV190" i="15"/>
  <c r="AU190" i="15" s="1"/>
  <c r="AW190" i="15"/>
  <c r="AY190" i="15"/>
  <c r="BB190" i="15"/>
  <c r="AL191" i="15"/>
  <c r="AM191" i="15" s="1"/>
  <c r="AN191" i="15"/>
  <c r="AO191" i="15" s="1"/>
  <c r="AQ191" i="15"/>
  <c r="AR191" i="15"/>
  <c r="AS191" i="15"/>
  <c r="AT191" i="15"/>
  <c r="AV191" i="15"/>
  <c r="AU191" i="15" s="1"/>
  <c r="AW191" i="15"/>
  <c r="AX191" i="15"/>
  <c r="AY191" i="15"/>
  <c r="AL195" i="15"/>
  <c r="AM195" i="15" s="1"/>
  <c r="AN195" i="15"/>
  <c r="AO195" i="15" s="1"/>
  <c r="AP195" i="15"/>
  <c r="AQ195" i="15"/>
  <c r="AR195" i="15"/>
  <c r="AS195" i="15"/>
  <c r="AT195" i="15"/>
  <c r="AV195" i="15"/>
  <c r="AU195" i="15" s="1"/>
  <c r="AW195" i="15"/>
  <c r="AY195" i="15"/>
  <c r="BB195" i="15"/>
  <c r="AL196" i="15"/>
  <c r="AM196" i="15" s="1"/>
  <c r="AN196" i="15"/>
  <c r="AO196" i="15" s="1"/>
  <c r="AQ196" i="15"/>
  <c r="AR196" i="15"/>
  <c r="AS196" i="15"/>
  <c r="AT196" i="15"/>
  <c r="AV196" i="15"/>
  <c r="AU196" i="15" s="1"/>
  <c r="AW196" i="15"/>
  <c r="AX196" i="15"/>
  <c r="AY196" i="15"/>
  <c r="AL200" i="15"/>
  <c r="AM200" i="15" s="1"/>
  <c r="AN200" i="15"/>
  <c r="AO200" i="15" s="1"/>
  <c r="AP200" i="15"/>
  <c r="AQ200" i="15"/>
  <c r="AR200" i="15"/>
  <c r="AS200" i="15"/>
  <c r="AT200" i="15"/>
  <c r="AV200" i="15"/>
  <c r="AU200" i="15" s="1"/>
  <c r="AW200" i="15"/>
  <c r="AY200" i="15"/>
  <c r="BB200" i="15"/>
  <c r="AL201" i="15"/>
  <c r="AM201" i="15" s="1"/>
  <c r="AN201" i="15"/>
  <c r="AO201" i="15" s="1"/>
  <c r="AQ201" i="15"/>
  <c r="AR201" i="15"/>
  <c r="AS201" i="15"/>
  <c r="AT201" i="15"/>
  <c r="AV201" i="15"/>
  <c r="AU201" i="15" s="1"/>
  <c r="AW201" i="15"/>
  <c r="AX201" i="15"/>
  <c r="AY201" i="15"/>
  <c r="AL205" i="15"/>
  <c r="AM205" i="15" s="1"/>
  <c r="AN205" i="15"/>
  <c r="AO205" i="15" s="1"/>
  <c r="AP205" i="15"/>
  <c r="AQ205" i="15"/>
  <c r="AR205" i="15"/>
  <c r="AS205" i="15"/>
  <c r="AT205" i="15"/>
  <c r="AV205" i="15"/>
  <c r="AU205" i="15" s="1"/>
  <c r="AW205" i="15"/>
  <c r="AY205" i="15"/>
  <c r="BB205" i="15"/>
  <c r="AL206" i="15"/>
  <c r="AM206" i="15" s="1"/>
  <c r="AN206" i="15"/>
  <c r="AO206" i="15" s="1"/>
  <c r="AQ206" i="15"/>
  <c r="AR206" i="15"/>
  <c r="AS206" i="15"/>
  <c r="AT206" i="15"/>
  <c r="AV206" i="15"/>
  <c r="AU206" i="15" s="1"/>
  <c r="AW206" i="15"/>
  <c r="AX206" i="15"/>
  <c r="AY206" i="15"/>
  <c r="AL210" i="15"/>
  <c r="AM210" i="15" s="1"/>
  <c r="AN210" i="15"/>
  <c r="AO210" i="15" s="1"/>
  <c r="AP210" i="15"/>
  <c r="AQ210" i="15"/>
  <c r="AR210" i="15"/>
  <c r="AS210" i="15"/>
  <c r="AT210" i="15"/>
  <c r="AV210" i="15"/>
  <c r="AU210" i="15" s="1"/>
  <c r="AW210" i="15"/>
  <c r="AY210" i="15"/>
  <c r="BB210" i="15"/>
  <c r="AL211" i="15"/>
  <c r="AM211" i="15" s="1"/>
  <c r="AN211" i="15"/>
  <c r="AO211" i="15" s="1"/>
  <c r="AQ211" i="15"/>
  <c r="AR211" i="15"/>
  <c r="AS211" i="15"/>
  <c r="AT211" i="15"/>
  <c r="AV211" i="15"/>
  <c r="AU211" i="15" s="1"/>
  <c r="AW211" i="15"/>
  <c r="AX211" i="15"/>
  <c r="AY211" i="15"/>
  <c r="AL215" i="15"/>
  <c r="AM215" i="15" s="1"/>
  <c r="AN215" i="15"/>
  <c r="AO215" i="15" s="1"/>
  <c r="AP215" i="15"/>
  <c r="AQ215" i="15"/>
  <c r="AR215" i="15"/>
  <c r="AS215" i="15"/>
  <c r="AT215" i="15"/>
  <c r="AV215" i="15"/>
  <c r="AU215" i="15" s="1"/>
  <c r="AW215" i="15"/>
  <c r="AY215" i="15"/>
  <c r="BB215" i="15"/>
  <c r="AL216" i="15"/>
  <c r="AM216" i="15" s="1"/>
  <c r="AN216" i="15"/>
  <c r="AO216" i="15" s="1"/>
  <c r="AQ216" i="15"/>
  <c r="AR216" i="15"/>
  <c r="AS216" i="15"/>
  <c r="AT216" i="15"/>
  <c r="AV216" i="15"/>
  <c r="AU216" i="15" s="1"/>
  <c r="AW216" i="15"/>
  <c r="AX216" i="15"/>
  <c r="AY216" i="15"/>
  <c r="AL220" i="15"/>
  <c r="AM220" i="15" s="1"/>
  <c r="AN220" i="15"/>
  <c r="AO220" i="15" s="1"/>
  <c r="AP220" i="15"/>
  <c r="AQ220" i="15"/>
  <c r="AR220" i="15"/>
  <c r="AS220" i="15"/>
  <c r="AT220" i="15"/>
  <c r="AV220" i="15"/>
  <c r="AU220" i="15" s="1"/>
  <c r="AW220" i="15"/>
  <c r="AY220" i="15"/>
  <c r="BB220" i="15"/>
  <c r="AL221" i="15"/>
  <c r="AM221" i="15" s="1"/>
  <c r="AN221" i="15"/>
  <c r="AO221" i="15" s="1"/>
  <c r="AQ221" i="15"/>
  <c r="AR221" i="15"/>
  <c r="AS221" i="15"/>
  <c r="AT221" i="15"/>
  <c r="AV221" i="15"/>
  <c r="AU221" i="15" s="1"/>
  <c r="AW221" i="15"/>
  <c r="AX221" i="15"/>
  <c r="AY221" i="15"/>
  <c r="AL225" i="15"/>
  <c r="AM225" i="15" s="1"/>
  <c r="AN225" i="15"/>
  <c r="AO225" i="15" s="1"/>
  <c r="AP225" i="15"/>
  <c r="AQ225" i="15"/>
  <c r="AR225" i="15"/>
  <c r="AS225" i="15"/>
  <c r="AT225" i="15"/>
  <c r="AV225" i="15"/>
  <c r="AU225" i="15" s="1"/>
  <c r="AW225" i="15"/>
  <c r="AY225" i="15"/>
  <c r="BB225" i="15"/>
  <c r="AL226" i="15"/>
  <c r="AM226" i="15" s="1"/>
  <c r="AN226" i="15"/>
  <c r="AO226" i="15" s="1"/>
  <c r="AQ226" i="15"/>
  <c r="AR226" i="15"/>
  <c r="AS226" i="15"/>
  <c r="AT226" i="15"/>
  <c r="AV226" i="15"/>
  <c r="AU226" i="15" s="1"/>
  <c r="AW226" i="15"/>
  <c r="AX226" i="15"/>
  <c r="AY226" i="15"/>
  <c r="AL230" i="15"/>
  <c r="AM230" i="15" s="1"/>
  <c r="AN230" i="15"/>
  <c r="AO230" i="15" s="1"/>
  <c r="AP230" i="15"/>
  <c r="AQ230" i="15"/>
  <c r="AR230" i="15"/>
  <c r="AS230" i="15"/>
  <c r="AT230" i="15"/>
  <c r="AV230" i="15"/>
  <c r="AU230" i="15" s="1"/>
  <c r="AW230" i="15"/>
  <c r="AY230" i="15"/>
  <c r="BB230" i="15"/>
  <c r="AL231" i="15"/>
  <c r="AM231" i="15" s="1"/>
  <c r="AN231" i="15"/>
  <c r="AO231" i="15" s="1"/>
  <c r="AQ231" i="15"/>
  <c r="AR231" i="15"/>
  <c r="AS231" i="15"/>
  <c r="AT231" i="15"/>
  <c r="AV231" i="15"/>
  <c r="AU231" i="15" s="1"/>
  <c r="AW231" i="15"/>
  <c r="AX231" i="15"/>
  <c r="AY231" i="15"/>
  <c r="AL235" i="15"/>
  <c r="AM235" i="15" s="1"/>
  <c r="AN235" i="15"/>
  <c r="AO235" i="15" s="1"/>
  <c r="AP235" i="15"/>
  <c r="AQ235" i="15"/>
  <c r="AR235" i="15"/>
  <c r="AS235" i="15"/>
  <c r="AT235" i="15"/>
  <c r="AV235" i="15"/>
  <c r="AU235" i="15" s="1"/>
  <c r="AW235" i="15"/>
  <c r="AY235" i="15"/>
  <c r="AL236" i="15"/>
  <c r="AM236" i="15" s="1"/>
  <c r="AN236" i="15"/>
  <c r="AO236" i="15" s="1"/>
  <c r="AQ236" i="15"/>
  <c r="AR236" i="15"/>
  <c r="AS236" i="15"/>
  <c r="AT236" i="15"/>
  <c r="AV236" i="15"/>
  <c r="AU236" i="15" s="1"/>
  <c r="AW236" i="15"/>
  <c r="AX236" i="15"/>
  <c r="AY236" i="15"/>
  <c r="AL240" i="15"/>
  <c r="AM240" i="15" s="1"/>
  <c r="AN240" i="15"/>
  <c r="AO240" i="15" s="1"/>
  <c r="AP240" i="15"/>
  <c r="AQ240" i="15"/>
  <c r="AR240" i="15"/>
  <c r="AS240" i="15"/>
  <c r="AT240" i="15"/>
  <c r="AV240" i="15"/>
  <c r="AU240" i="15" s="1"/>
  <c r="AW240" i="15"/>
  <c r="AY240" i="15"/>
  <c r="BB240" i="15"/>
  <c r="AL241" i="15"/>
  <c r="AM241" i="15" s="1"/>
  <c r="AN241" i="15"/>
  <c r="AO241" i="15" s="1"/>
  <c r="AQ241" i="15"/>
  <c r="AR241" i="15"/>
  <c r="AS241" i="15"/>
  <c r="AT241" i="15"/>
  <c r="AV241" i="15"/>
  <c r="AU241" i="15" s="1"/>
  <c r="AW241" i="15"/>
  <c r="AX241" i="15"/>
  <c r="AY241" i="15"/>
  <c r="AL245" i="15"/>
  <c r="AM245" i="15" s="1"/>
  <c r="AN245" i="15"/>
  <c r="AO245" i="15"/>
  <c r="AP245" i="15"/>
  <c r="AQ245" i="15"/>
  <c r="AR245" i="15"/>
  <c r="AS245" i="15"/>
  <c r="AT245" i="15"/>
  <c r="AV245" i="15"/>
  <c r="AU245" i="15" s="1"/>
  <c r="AW245" i="15"/>
  <c r="AY245" i="15"/>
  <c r="BB245" i="15"/>
  <c r="AL246" i="15"/>
  <c r="AM246" i="15" s="1"/>
  <c r="AN246" i="15"/>
  <c r="AO246" i="15" s="1"/>
  <c r="AQ246" i="15"/>
  <c r="AR246" i="15"/>
  <c r="AS246" i="15"/>
  <c r="AT246" i="15"/>
  <c r="AV246" i="15"/>
  <c r="AU246" i="15" s="1"/>
  <c r="AW246" i="15"/>
  <c r="AX246" i="15"/>
  <c r="AY246" i="15"/>
  <c r="AL250" i="15"/>
  <c r="AM250" i="15" s="1"/>
  <c r="AN250" i="15"/>
  <c r="AO250" i="15" s="1"/>
  <c r="AP250" i="15"/>
  <c r="AQ250" i="15"/>
  <c r="AR250" i="15"/>
  <c r="AS250" i="15"/>
  <c r="AT250" i="15"/>
  <c r="AV250" i="15"/>
  <c r="AU250" i="15" s="1"/>
  <c r="AW250" i="15"/>
  <c r="AY250" i="15"/>
  <c r="AL251" i="15"/>
  <c r="AM251" i="15" s="1"/>
  <c r="AN251" i="15"/>
  <c r="AO251" i="15" s="1"/>
  <c r="AQ251" i="15"/>
  <c r="AR251" i="15"/>
  <c r="AS251" i="15"/>
  <c r="AT251" i="15"/>
  <c r="AV251" i="15"/>
  <c r="AU251" i="15" s="1"/>
  <c r="AW251" i="15"/>
  <c r="AX251" i="15"/>
  <c r="AY251" i="15"/>
  <c r="AL255" i="15"/>
  <c r="AM255" i="15" s="1"/>
  <c r="AN255" i="15"/>
  <c r="AO255" i="15" s="1"/>
  <c r="AP255" i="15"/>
  <c r="AQ255" i="15"/>
  <c r="AR255" i="15"/>
  <c r="AS255" i="15"/>
  <c r="AT255" i="15"/>
  <c r="AV255" i="15"/>
  <c r="AU255" i="15" s="1"/>
  <c r="AW255" i="15"/>
  <c r="AY255" i="15"/>
  <c r="BB255" i="15"/>
  <c r="AL256" i="15"/>
  <c r="AM256" i="15"/>
  <c r="AN256" i="15"/>
  <c r="AO256" i="15" s="1"/>
  <c r="AQ256" i="15"/>
  <c r="AR256" i="15"/>
  <c r="AS256" i="15"/>
  <c r="AT256" i="15"/>
  <c r="AV256" i="15"/>
  <c r="AU256" i="15" s="1"/>
  <c r="AW256" i="15"/>
  <c r="AX256" i="15"/>
  <c r="AY256" i="15"/>
  <c r="AL260" i="15"/>
  <c r="AM260" i="15" s="1"/>
  <c r="AN260" i="15"/>
  <c r="AO260" i="15"/>
  <c r="AP260" i="15"/>
  <c r="AQ260" i="15"/>
  <c r="AR260" i="15"/>
  <c r="AS260" i="15"/>
  <c r="AT260" i="15"/>
  <c r="AV260" i="15"/>
  <c r="AU260" i="15" s="1"/>
  <c r="AW260" i="15"/>
  <c r="AY260" i="15"/>
  <c r="BB260" i="15"/>
  <c r="AL261" i="15"/>
  <c r="AM261" i="15" s="1"/>
  <c r="AN261" i="15"/>
  <c r="AO261" i="15" s="1"/>
  <c r="AQ261" i="15"/>
  <c r="AR261" i="15"/>
  <c r="AS261" i="15"/>
  <c r="AT261" i="15"/>
  <c r="AV261" i="15"/>
  <c r="AU261" i="15" s="1"/>
  <c r="AW261" i="15"/>
  <c r="AX261" i="15"/>
  <c r="AY261" i="15"/>
  <c r="AL265" i="15"/>
  <c r="AM265" i="15" s="1"/>
  <c r="AN265" i="15"/>
  <c r="AO265" i="15" s="1"/>
  <c r="AP265" i="15"/>
  <c r="AQ265" i="15"/>
  <c r="AR265" i="15"/>
  <c r="AS265" i="15"/>
  <c r="AT265" i="15"/>
  <c r="AV265" i="15"/>
  <c r="AU265" i="15" s="1"/>
  <c r="AW265" i="15"/>
  <c r="AY265" i="15"/>
  <c r="BB265" i="15"/>
  <c r="AL266" i="15"/>
  <c r="AM266" i="15" s="1"/>
  <c r="AN266" i="15"/>
  <c r="AO266" i="15" s="1"/>
  <c r="AQ266" i="15"/>
  <c r="AR266" i="15"/>
  <c r="AS266" i="15"/>
  <c r="AT266" i="15"/>
  <c r="AV266" i="15"/>
  <c r="AU266" i="15" s="1"/>
  <c r="AW266" i="15"/>
  <c r="AX266" i="15"/>
  <c r="AY266" i="15"/>
  <c r="AL270" i="15"/>
  <c r="AM270" i="15" s="1"/>
  <c r="AN270" i="15"/>
  <c r="AO270" i="15" s="1"/>
  <c r="AP270" i="15"/>
  <c r="AQ270" i="15"/>
  <c r="AR270" i="15"/>
  <c r="AS270" i="15"/>
  <c r="AT270" i="15"/>
  <c r="AV270" i="15"/>
  <c r="AU270" i="15" s="1"/>
  <c r="AW270" i="15"/>
  <c r="AY270" i="15"/>
  <c r="BB270" i="15"/>
  <c r="AL271" i="15"/>
  <c r="AM271" i="15" s="1"/>
  <c r="AN271" i="15"/>
  <c r="AO271" i="15" s="1"/>
  <c r="AQ271" i="15"/>
  <c r="AR271" i="15"/>
  <c r="AS271" i="15"/>
  <c r="AT271" i="15"/>
  <c r="AV271" i="15"/>
  <c r="AU271" i="15" s="1"/>
  <c r="AW271" i="15"/>
  <c r="AX271" i="15"/>
  <c r="AY271" i="15"/>
  <c r="AL275" i="15"/>
  <c r="AM275" i="15" s="1"/>
  <c r="AN275" i="15"/>
  <c r="AO275" i="15" s="1"/>
  <c r="AP275" i="15"/>
  <c r="AQ275" i="15"/>
  <c r="AR275" i="15"/>
  <c r="AS275" i="15"/>
  <c r="AT275" i="15"/>
  <c r="AV275" i="15"/>
  <c r="AU275" i="15" s="1"/>
  <c r="AW275" i="15"/>
  <c r="AY275" i="15"/>
  <c r="BB275" i="15"/>
  <c r="AL276" i="15"/>
  <c r="AM276" i="15" s="1"/>
  <c r="AN276" i="15"/>
  <c r="AO276" i="15" s="1"/>
  <c r="AQ276" i="15"/>
  <c r="AR276" i="15"/>
  <c r="AS276" i="15"/>
  <c r="AT276" i="15"/>
  <c r="AV276" i="15"/>
  <c r="AU276" i="15" s="1"/>
  <c r="AW276" i="15"/>
  <c r="AX276" i="15"/>
  <c r="AY276" i="15"/>
  <c r="AL280" i="15"/>
  <c r="AM280" i="15" s="1"/>
  <c r="AN280" i="15"/>
  <c r="AO280" i="15" s="1"/>
  <c r="AP280" i="15"/>
  <c r="AQ280" i="15"/>
  <c r="AR280" i="15"/>
  <c r="AS280" i="15"/>
  <c r="AT280" i="15"/>
  <c r="AV280" i="15"/>
  <c r="AU280" i="15" s="1"/>
  <c r="AW280" i="15"/>
  <c r="AY280" i="15"/>
  <c r="AL281" i="15"/>
  <c r="AM281" i="15" s="1"/>
  <c r="AN281" i="15"/>
  <c r="AO281" i="15" s="1"/>
  <c r="AQ281" i="15"/>
  <c r="AR281" i="15"/>
  <c r="AS281" i="15"/>
  <c r="AT281" i="15"/>
  <c r="AV281" i="15"/>
  <c r="AU281" i="15" s="1"/>
  <c r="AW281" i="15"/>
  <c r="AX281" i="15"/>
  <c r="AY281" i="15"/>
  <c r="AL285" i="15"/>
  <c r="AM285" i="15" s="1"/>
  <c r="AN285" i="15"/>
  <c r="AO285" i="15" s="1"/>
  <c r="AP285" i="15"/>
  <c r="AQ285" i="15"/>
  <c r="AR285" i="15"/>
  <c r="AS285" i="15"/>
  <c r="AT285" i="15"/>
  <c r="AV285" i="15"/>
  <c r="AU285" i="15" s="1"/>
  <c r="AW285" i="15"/>
  <c r="AY285" i="15"/>
  <c r="BB285" i="15"/>
  <c r="AL286" i="15"/>
  <c r="AM286" i="15" s="1"/>
  <c r="AN286" i="15"/>
  <c r="AO286" i="15" s="1"/>
  <c r="AQ286" i="15"/>
  <c r="AR286" i="15"/>
  <c r="AS286" i="15"/>
  <c r="AT286" i="15"/>
  <c r="AV286" i="15"/>
  <c r="AU286" i="15" s="1"/>
  <c r="AW286" i="15"/>
  <c r="AX286" i="15"/>
  <c r="AY286" i="15"/>
  <c r="AL290" i="15"/>
  <c r="AM290" i="15" s="1"/>
  <c r="AN290" i="15"/>
  <c r="AO290" i="15" s="1"/>
  <c r="AP290" i="15"/>
  <c r="AQ290" i="15"/>
  <c r="AR290" i="15"/>
  <c r="AS290" i="15"/>
  <c r="AT290" i="15"/>
  <c r="AV290" i="15"/>
  <c r="AU290" i="15" s="1"/>
  <c r="AW290" i="15"/>
  <c r="AY290" i="15"/>
  <c r="BB290" i="15"/>
  <c r="AL291" i="15"/>
  <c r="AM291" i="15" s="1"/>
  <c r="AN291" i="15"/>
  <c r="AO291" i="15" s="1"/>
  <c r="AQ291" i="15"/>
  <c r="AR291" i="15"/>
  <c r="AS291" i="15"/>
  <c r="AT291" i="15"/>
  <c r="AV291" i="15"/>
  <c r="AU291" i="15" s="1"/>
  <c r="AW291" i="15"/>
  <c r="AX291" i="15"/>
  <c r="AY291" i="15"/>
  <c r="AL295" i="15"/>
  <c r="AM295" i="15" s="1"/>
  <c r="AN295" i="15"/>
  <c r="AO295" i="15" s="1"/>
  <c r="AP295" i="15"/>
  <c r="AQ295" i="15"/>
  <c r="AR295" i="15"/>
  <c r="AS295" i="15"/>
  <c r="AT295" i="15"/>
  <c r="AV295" i="15"/>
  <c r="AU295" i="15" s="1"/>
  <c r="AW295" i="15"/>
  <c r="AY295" i="15"/>
  <c r="BB295" i="15"/>
  <c r="AL296" i="15"/>
  <c r="AM296" i="15" s="1"/>
  <c r="AN296" i="15"/>
  <c r="AO296" i="15" s="1"/>
  <c r="AQ296" i="15"/>
  <c r="AR296" i="15"/>
  <c r="AS296" i="15"/>
  <c r="AT296" i="15"/>
  <c r="AV296" i="15"/>
  <c r="AU296" i="15" s="1"/>
  <c r="AW296" i="15"/>
  <c r="AX296" i="15"/>
  <c r="AY296" i="15"/>
  <c r="AL300" i="15"/>
  <c r="AM300" i="15" s="1"/>
  <c r="AN300" i="15"/>
  <c r="AO300" i="15" s="1"/>
  <c r="AP300" i="15"/>
  <c r="AQ300" i="15"/>
  <c r="AR300" i="15"/>
  <c r="AS300" i="15"/>
  <c r="AT300" i="15"/>
  <c r="AV300" i="15"/>
  <c r="AU300" i="15" s="1"/>
  <c r="AW300" i="15"/>
  <c r="AY300" i="15"/>
  <c r="BB300" i="15"/>
  <c r="AL301" i="15"/>
  <c r="AM301" i="15" s="1"/>
  <c r="AN301" i="15"/>
  <c r="AO301" i="15" s="1"/>
  <c r="AQ301" i="15"/>
  <c r="AR301" i="15"/>
  <c r="AS301" i="15"/>
  <c r="AT301" i="15"/>
  <c r="AV301" i="15"/>
  <c r="AU301" i="15" s="1"/>
  <c r="AW301" i="15"/>
  <c r="AX301" i="15"/>
  <c r="AY301" i="15"/>
  <c r="AL305" i="15"/>
  <c r="AM305" i="15" s="1"/>
  <c r="AN305" i="15"/>
  <c r="AO305" i="15" s="1"/>
  <c r="AP305" i="15"/>
  <c r="AQ305" i="15"/>
  <c r="AR305" i="15"/>
  <c r="AS305" i="15"/>
  <c r="AT305" i="15"/>
  <c r="AV305" i="15"/>
  <c r="AU305" i="15" s="1"/>
  <c r="AW305" i="15"/>
  <c r="AY305" i="15"/>
  <c r="BB305" i="15"/>
  <c r="AL306" i="15"/>
  <c r="AM306" i="15" s="1"/>
  <c r="AN306" i="15"/>
  <c r="AO306" i="15" s="1"/>
  <c r="AQ306" i="15"/>
  <c r="AR306" i="15"/>
  <c r="AS306" i="15"/>
  <c r="AT306" i="15"/>
  <c r="AV306" i="15"/>
  <c r="AU306" i="15" s="1"/>
  <c r="AW306" i="15"/>
  <c r="AX306" i="15"/>
  <c r="AY306" i="15"/>
  <c r="AL310" i="15"/>
  <c r="AM310" i="15" s="1"/>
  <c r="AN310" i="15"/>
  <c r="AO310" i="15" s="1"/>
  <c r="AP310" i="15"/>
  <c r="AQ310" i="15"/>
  <c r="AR310" i="15"/>
  <c r="AS310" i="15"/>
  <c r="AT310" i="15"/>
  <c r="AV310" i="15"/>
  <c r="AU310" i="15" s="1"/>
  <c r="AW310" i="15"/>
  <c r="AY310" i="15"/>
  <c r="AL311" i="15"/>
  <c r="AM311" i="15" s="1"/>
  <c r="AN311" i="15"/>
  <c r="AO311" i="15" s="1"/>
  <c r="AQ311" i="15"/>
  <c r="AR311" i="15"/>
  <c r="AS311" i="15"/>
  <c r="AT311" i="15"/>
  <c r="AV311" i="15"/>
  <c r="AU311" i="15" s="1"/>
  <c r="AW311" i="15"/>
  <c r="AX311" i="15"/>
  <c r="AY311" i="15"/>
  <c r="AL315" i="15"/>
  <c r="AM315" i="15" s="1"/>
  <c r="AN315" i="15"/>
  <c r="AO315" i="15" s="1"/>
  <c r="AP315" i="15"/>
  <c r="AQ315" i="15"/>
  <c r="AR315" i="15"/>
  <c r="AS315" i="15"/>
  <c r="AT315" i="15"/>
  <c r="AV315" i="15"/>
  <c r="AU315" i="15" s="1"/>
  <c r="AW315" i="15"/>
  <c r="AY315" i="15"/>
  <c r="BB315" i="15"/>
  <c r="AL316" i="15"/>
  <c r="AM316" i="15"/>
  <c r="AN316" i="15"/>
  <c r="AO316" i="15" s="1"/>
  <c r="AQ316" i="15"/>
  <c r="AR316" i="15"/>
  <c r="AS316" i="15"/>
  <c r="AT316" i="15"/>
  <c r="AV316" i="15"/>
  <c r="AU316" i="15" s="1"/>
  <c r="AW316" i="15"/>
  <c r="AX316" i="15"/>
  <c r="AY316" i="15"/>
  <c r="AL320" i="15"/>
  <c r="AM320" i="15" s="1"/>
  <c r="AN320" i="15"/>
  <c r="AO320" i="15" s="1"/>
  <c r="AP320" i="15"/>
  <c r="AQ320" i="15"/>
  <c r="AR320" i="15"/>
  <c r="AS320" i="15"/>
  <c r="AT320" i="15"/>
  <c r="AV320" i="15"/>
  <c r="AU320" i="15" s="1"/>
  <c r="AW320" i="15"/>
  <c r="AY320" i="15"/>
  <c r="BB320" i="15"/>
  <c r="AL321" i="15"/>
  <c r="AM321" i="15" s="1"/>
  <c r="AN321" i="15"/>
  <c r="AO321" i="15" s="1"/>
  <c r="AQ321" i="15"/>
  <c r="AR321" i="15"/>
  <c r="AS321" i="15"/>
  <c r="AT321" i="15"/>
  <c r="AV321" i="15"/>
  <c r="AU321" i="15" s="1"/>
  <c r="AW321" i="15"/>
  <c r="AX321" i="15"/>
  <c r="AY321" i="15"/>
  <c r="AL325" i="15"/>
  <c r="AM325" i="15" s="1"/>
  <c r="AN325" i="15"/>
  <c r="AO325" i="15" s="1"/>
  <c r="AP325" i="15"/>
  <c r="AQ325" i="15"/>
  <c r="AR325" i="15"/>
  <c r="AS325" i="15"/>
  <c r="AT325" i="15"/>
  <c r="AV325" i="15"/>
  <c r="AU325" i="15" s="1"/>
  <c r="AW325" i="15"/>
  <c r="AY325" i="15"/>
  <c r="AL326" i="15"/>
  <c r="AM326" i="15" s="1"/>
  <c r="AN326" i="15"/>
  <c r="AO326" i="15" s="1"/>
  <c r="AQ326" i="15"/>
  <c r="AR326" i="15"/>
  <c r="AS326" i="15"/>
  <c r="AT326" i="15"/>
  <c r="AV326" i="15"/>
  <c r="AU326" i="15" s="1"/>
  <c r="AW326" i="15"/>
  <c r="AX326" i="15"/>
  <c r="AY326" i="15"/>
  <c r="AL330" i="15"/>
  <c r="AM330" i="15" s="1"/>
  <c r="AN330" i="15"/>
  <c r="AO330" i="15" s="1"/>
  <c r="AP330" i="15"/>
  <c r="AQ330" i="15"/>
  <c r="AR330" i="15"/>
  <c r="AS330" i="15"/>
  <c r="AT330" i="15"/>
  <c r="AV330" i="15"/>
  <c r="AU330" i="15" s="1"/>
  <c r="AW330" i="15"/>
  <c r="AY330" i="15"/>
  <c r="BB330" i="15"/>
  <c r="AL331" i="15"/>
  <c r="AM331" i="15"/>
  <c r="AN331" i="15"/>
  <c r="AO331" i="15" s="1"/>
  <c r="AQ331" i="15"/>
  <c r="AR331" i="15"/>
  <c r="AS331" i="15"/>
  <c r="AT331" i="15"/>
  <c r="AV331" i="15"/>
  <c r="AU331" i="15" s="1"/>
  <c r="AW331" i="15"/>
  <c r="AX331" i="15"/>
  <c r="AY331" i="15"/>
  <c r="AL335" i="15"/>
  <c r="AM335" i="15" s="1"/>
  <c r="AN335" i="15"/>
  <c r="AO335" i="15" s="1"/>
  <c r="AP335" i="15"/>
  <c r="AQ335" i="15"/>
  <c r="AR335" i="15"/>
  <c r="AS335" i="15"/>
  <c r="AT335" i="15"/>
  <c r="AV335" i="15"/>
  <c r="AU335" i="15" s="1"/>
  <c r="AW335" i="15"/>
  <c r="AY335" i="15"/>
  <c r="BB335" i="15"/>
  <c r="AL336" i="15"/>
  <c r="AM336" i="15" s="1"/>
  <c r="AN336" i="15"/>
  <c r="AO336" i="15" s="1"/>
  <c r="AQ336" i="15"/>
  <c r="AR336" i="15"/>
  <c r="AS336" i="15"/>
  <c r="AT336" i="15"/>
  <c r="AV336" i="15"/>
  <c r="AU336" i="15" s="1"/>
  <c r="AW336" i="15"/>
  <c r="AX336" i="15"/>
  <c r="AY336" i="15"/>
  <c r="AL340" i="15"/>
  <c r="AM340" i="15" s="1"/>
  <c r="AN340" i="15"/>
  <c r="AO340" i="15" s="1"/>
  <c r="AP340" i="15"/>
  <c r="AQ340" i="15"/>
  <c r="AR340" i="15"/>
  <c r="AS340" i="15"/>
  <c r="AT340" i="15"/>
  <c r="AV340" i="15"/>
  <c r="AU340" i="15" s="1"/>
  <c r="AW340" i="15"/>
  <c r="AY340" i="15"/>
  <c r="BB340" i="15"/>
  <c r="AL341" i="15"/>
  <c r="AM341" i="15" s="1"/>
  <c r="AN341" i="15"/>
  <c r="AO341" i="15" s="1"/>
  <c r="AQ341" i="15"/>
  <c r="AR341" i="15"/>
  <c r="AS341" i="15"/>
  <c r="AT341" i="15"/>
  <c r="AV341" i="15"/>
  <c r="AU341" i="15" s="1"/>
  <c r="AW341" i="15"/>
  <c r="AX341" i="15"/>
  <c r="AY341" i="15"/>
  <c r="AL345" i="15"/>
  <c r="AM345" i="15" s="1"/>
  <c r="AN345" i="15"/>
  <c r="AO345" i="15" s="1"/>
  <c r="AP345" i="15"/>
  <c r="AQ345" i="15"/>
  <c r="AR345" i="15"/>
  <c r="AS345" i="15"/>
  <c r="AT345" i="15"/>
  <c r="AV345" i="15"/>
  <c r="AU345" i="15" s="1"/>
  <c r="AW345" i="15"/>
  <c r="AY345" i="15"/>
  <c r="BB345" i="15"/>
  <c r="AL346" i="15"/>
  <c r="AM346" i="15" s="1"/>
  <c r="AN346" i="15"/>
  <c r="AO346" i="15" s="1"/>
  <c r="AQ346" i="15"/>
  <c r="AR346" i="15"/>
  <c r="AS346" i="15"/>
  <c r="AT346" i="15"/>
  <c r="AV346" i="15"/>
  <c r="AU346" i="15" s="1"/>
  <c r="AW346" i="15"/>
  <c r="AX346" i="15"/>
  <c r="AY346" i="15"/>
  <c r="AL350" i="15"/>
  <c r="AM350" i="15" s="1"/>
  <c r="AN350" i="15"/>
  <c r="AO350" i="15" s="1"/>
  <c r="AP350" i="15"/>
  <c r="AQ350" i="15"/>
  <c r="AR350" i="15"/>
  <c r="AS350" i="15"/>
  <c r="AT350" i="15"/>
  <c r="AV350" i="15"/>
  <c r="AU350" i="15" s="1"/>
  <c r="AW350" i="15"/>
  <c r="AY350" i="15"/>
  <c r="BB350" i="15"/>
  <c r="AL351" i="15"/>
  <c r="AM351" i="15" s="1"/>
  <c r="AN351" i="15"/>
  <c r="AO351" i="15" s="1"/>
  <c r="AQ351" i="15"/>
  <c r="AR351" i="15"/>
  <c r="AS351" i="15"/>
  <c r="AT351" i="15"/>
  <c r="AV351" i="15"/>
  <c r="AU351" i="15" s="1"/>
  <c r="AW351" i="15"/>
  <c r="AX351" i="15"/>
  <c r="AY351" i="15"/>
  <c r="AL355" i="15"/>
  <c r="AM355" i="15" s="1"/>
  <c r="AN355" i="15"/>
  <c r="AO355" i="15"/>
  <c r="AP355" i="15"/>
  <c r="AQ355" i="15"/>
  <c r="AR355" i="15"/>
  <c r="AS355" i="15"/>
  <c r="AT355" i="15"/>
  <c r="AV355" i="15"/>
  <c r="AU355" i="15" s="1"/>
  <c r="AW355" i="15"/>
  <c r="AY355" i="15"/>
  <c r="AL356" i="15"/>
  <c r="AM356" i="15" s="1"/>
  <c r="AN356" i="15"/>
  <c r="AO356" i="15" s="1"/>
  <c r="AQ356" i="15"/>
  <c r="AR356" i="15"/>
  <c r="AS356" i="15"/>
  <c r="AT356" i="15"/>
  <c r="AV356" i="15"/>
  <c r="AU356" i="15" s="1"/>
  <c r="AW356" i="15"/>
  <c r="AX356" i="15"/>
  <c r="AY356" i="15"/>
  <c r="AL360" i="15"/>
  <c r="AM360" i="15" s="1"/>
  <c r="AN360" i="15"/>
  <c r="AO360" i="15" s="1"/>
  <c r="AP360" i="15"/>
  <c r="AQ360" i="15"/>
  <c r="AR360" i="15"/>
  <c r="AS360" i="15"/>
  <c r="AT360" i="15"/>
  <c r="AV360" i="15"/>
  <c r="AU360" i="15" s="1"/>
  <c r="AW360" i="15"/>
  <c r="AY360" i="15"/>
  <c r="BB360" i="15"/>
  <c r="AL361" i="15"/>
  <c r="AM361" i="15" s="1"/>
  <c r="AN361" i="15"/>
  <c r="AO361" i="15" s="1"/>
  <c r="AQ361" i="15"/>
  <c r="AR361" i="15"/>
  <c r="AS361" i="15"/>
  <c r="AT361" i="15"/>
  <c r="AV361" i="15"/>
  <c r="AU361" i="15" s="1"/>
  <c r="AW361" i="15"/>
  <c r="AX361" i="15"/>
  <c r="AY361" i="15"/>
  <c r="AL365" i="15"/>
  <c r="AM365" i="15" s="1"/>
  <c r="AN365" i="15"/>
  <c r="AO365" i="15" s="1"/>
  <c r="AP365" i="15"/>
  <c r="AQ365" i="15"/>
  <c r="AR365" i="15"/>
  <c r="AS365" i="15"/>
  <c r="AT365" i="15"/>
  <c r="AV365" i="15"/>
  <c r="AU365" i="15" s="1"/>
  <c r="AW365" i="15"/>
  <c r="AY365" i="15"/>
  <c r="BB365" i="15"/>
  <c r="AL366" i="15"/>
  <c r="AM366" i="15" s="1"/>
  <c r="AN366" i="15"/>
  <c r="AO366" i="15" s="1"/>
  <c r="AQ366" i="15"/>
  <c r="AR366" i="15"/>
  <c r="AS366" i="15"/>
  <c r="AT366" i="15"/>
  <c r="AV366" i="15"/>
  <c r="AU366" i="15" s="1"/>
  <c r="AW366" i="15"/>
  <c r="AX366" i="15"/>
  <c r="AY366" i="15"/>
  <c r="AL370" i="15"/>
  <c r="AM370" i="15" s="1"/>
  <c r="AN370" i="15"/>
  <c r="AO370" i="15" s="1"/>
  <c r="AP370" i="15"/>
  <c r="AQ370" i="15"/>
  <c r="AR370" i="15"/>
  <c r="AS370" i="15"/>
  <c r="AT370" i="15"/>
  <c r="AV370" i="15"/>
  <c r="AU370" i="15" s="1"/>
  <c r="AW370" i="15"/>
  <c r="AY370" i="15"/>
  <c r="BB370" i="15"/>
  <c r="AL371" i="15"/>
  <c r="AM371" i="15" s="1"/>
  <c r="AN371" i="15"/>
  <c r="AO371" i="15" s="1"/>
  <c r="AQ371" i="15"/>
  <c r="AR371" i="15"/>
  <c r="AS371" i="15"/>
  <c r="AT371" i="15"/>
  <c r="AV371" i="15"/>
  <c r="AU371" i="15" s="1"/>
  <c r="AW371" i="15"/>
  <c r="AX371" i="15"/>
  <c r="AY371" i="15"/>
  <c r="AL375" i="15"/>
  <c r="AM375" i="15" s="1"/>
  <c r="AN375" i="15"/>
  <c r="AO375" i="15" s="1"/>
  <c r="AP375" i="15"/>
  <c r="AQ375" i="15"/>
  <c r="AR375" i="15"/>
  <c r="AS375" i="15"/>
  <c r="AT375" i="15"/>
  <c r="AV375" i="15"/>
  <c r="AU375" i="15" s="1"/>
  <c r="AW375" i="15"/>
  <c r="AY375" i="15"/>
  <c r="BB375" i="15"/>
  <c r="AL376" i="15"/>
  <c r="AM376" i="15" s="1"/>
  <c r="AN376" i="15"/>
  <c r="AO376" i="15" s="1"/>
  <c r="AQ376" i="15"/>
  <c r="AR376" i="15"/>
  <c r="AS376" i="15"/>
  <c r="AT376" i="15"/>
  <c r="AV376" i="15"/>
  <c r="AU376" i="15" s="1"/>
  <c r="AW376" i="15"/>
  <c r="AX376" i="15"/>
  <c r="AY376" i="15"/>
  <c r="AL380" i="15"/>
  <c r="AM380" i="15" s="1"/>
  <c r="AN380" i="15"/>
  <c r="AO380" i="15" s="1"/>
  <c r="AP380" i="15"/>
  <c r="AQ380" i="15"/>
  <c r="AR380" i="15"/>
  <c r="AS380" i="15"/>
  <c r="AT380" i="15"/>
  <c r="AV380" i="15"/>
  <c r="AU380" i="15" s="1"/>
  <c r="AW380" i="15"/>
  <c r="AY380" i="15"/>
  <c r="BB380" i="15"/>
  <c r="AL381" i="15"/>
  <c r="AM381" i="15"/>
  <c r="AN381" i="15"/>
  <c r="AO381" i="15" s="1"/>
  <c r="AQ381" i="15"/>
  <c r="AR381" i="15"/>
  <c r="AS381" i="15"/>
  <c r="AT381" i="15"/>
  <c r="AV381" i="15"/>
  <c r="AU381" i="15" s="1"/>
  <c r="AW381" i="15"/>
  <c r="AX381" i="15"/>
  <c r="AY381" i="15"/>
  <c r="AL385" i="15"/>
  <c r="AM385" i="15" s="1"/>
  <c r="AN385" i="15"/>
  <c r="AO385" i="15" s="1"/>
  <c r="AP385" i="15"/>
  <c r="AQ385" i="15"/>
  <c r="AR385" i="15"/>
  <c r="AS385" i="15"/>
  <c r="AT385" i="15"/>
  <c r="AV385" i="15"/>
  <c r="AU385" i="15" s="1"/>
  <c r="AW385" i="15"/>
  <c r="AY385" i="15"/>
  <c r="BB385" i="15"/>
  <c r="AL386" i="15"/>
  <c r="AM386" i="15" s="1"/>
  <c r="AN386" i="15"/>
  <c r="AO386" i="15" s="1"/>
  <c r="AQ386" i="15"/>
  <c r="AR386" i="15"/>
  <c r="AS386" i="15"/>
  <c r="AT386" i="15"/>
  <c r="AV386" i="15"/>
  <c r="AU386" i="15" s="1"/>
  <c r="AW386" i="15"/>
  <c r="AX386" i="15"/>
  <c r="AY386" i="15"/>
  <c r="AL390" i="15"/>
  <c r="AM390" i="15" s="1"/>
  <c r="AN390" i="15"/>
  <c r="AO390" i="15" s="1"/>
  <c r="AP390" i="15"/>
  <c r="AQ390" i="15"/>
  <c r="AR390" i="15"/>
  <c r="AS390" i="15"/>
  <c r="AT390" i="15"/>
  <c r="AV390" i="15"/>
  <c r="AU390" i="15" s="1"/>
  <c r="AW390" i="15"/>
  <c r="AY390" i="15"/>
  <c r="BB390" i="15"/>
  <c r="AL391" i="15"/>
  <c r="AM391" i="15" s="1"/>
  <c r="AN391" i="15"/>
  <c r="AO391" i="15" s="1"/>
  <c r="AQ391" i="15"/>
  <c r="AR391" i="15"/>
  <c r="AS391" i="15"/>
  <c r="AT391" i="15"/>
  <c r="AV391" i="15"/>
  <c r="AU391" i="15" s="1"/>
  <c r="AW391" i="15"/>
  <c r="AX391" i="15"/>
  <c r="AY391" i="15"/>
  <c r="AL395" i="15"/>
  <c r="AM395" i="15" s="1"/>
  <c r="AN395" i="15"/>
  <c r="AO395" i="15" s="1"/>
  <c r="AP395" i="15"/>
  <c r="AQ395" i="15"/>
  <c r="AR395" i="15"/>
  <c r="AS395" i="15"/>
  <c r="AT395" i="15"/>
  <c r="AV395" i="15"/>
  <c r="AU395" i="15" s="1"/>
  <c r="AW395" i="15"/>
  <c r="AY395" i="15"/>
  <c r="BB395" i="15"/>
  <c r="AL396" i="15"/>
  <c r="AM396" i="15" s="1"/>
  <c r="AN396" i="15"/>
  <c r="AO396" i="15" s="1"/>
  <c r="AQ396" i="15"/>
  <c r="AR396" i="15"/>
  <c r="AS396" i="15"/>
  <c r="AT396" i="15"/>
  <c r="AV396" i="15"/>
  <c r="AU396" i="15" s="1"/>
  <c r="AW396" i="15"/>
  <c r="AX396" i="15"/>
  <c r="AY396" i="15"/>
  <c r="AL400" i="15"/>
  <c r="AM400" i="15" s="1"/>
  <c r="AN400" i="15"/>
  <c r="AO400" i="15" s="1"/>
  <c r="AP400" i="15"/>
  <c r="AQ400" i="15"/>
  <c r="AR400" i="15"/>
  <c r="AS400" i="15"/>
  <c r="AT400" i="15"/>
  <c r="AV400" i="15"/>
  <c r="AU400" i="15" s="1"/>
  <c r="AW400" i="15"/>
  <c r="AY400" i="15"/>
  <c r="AL401" i="15"/>
  <c r="AM401" i="15" s="1"/>
  <c r="AN401" i="15"/>
  <c r="AO401" i="15" s="1"/>
  <c r="AQ401" i="15"/>
  <c r="AR401" i="15"/>
  <c r="AS401" i="15"/>
  <c r="AT401" i="15"/>
  <c r="AV401" i="15"/>
  <c r="AU401" i="15" s="1"/>
  <c r="AW401" i="15"/>
  <c r="AX401" i="15"/>
  <c r="AY401" i="15"/>
  <c r="AX400" i="15"/>
  <c r="AX395" i="15"/>
  <c r="AX390" i="15"/>
  <c r="AX385" i="15"/>
  <c r="AX380" i="15"/>
  <c r="AX375" i="15"/>
  <c r="AX370" i="15"/>
  <c r="AX365" i="15"/>
  <c r="AX360" i="15"/>
  <c r="AX355" i="15"/>
  <c r="AX350" i="15"/>
  <c r="AX345" i="15"/>
  <c r="AX340" i="15"/>
  <c r="AX335" i="15"/>
  <c r="AX330" i="15"/>
  <c r="AX325" i="15"/>
  <c r="AX320" i="15"/>
  <c r="AX315" i="15"/>
  <c r="AX310" i="15"/>
  <c r="AX305" i="15"/>
  <c r="AX300" i="15"/>
  <c r="AX295" i="15"/>
  <c r="AX290" i="15"/>
  <c r="AX285" i="15"/>
  <c r="AX280" i="15"/>
  <c r="AX275" i="15"/>
  <c r="AX270" i="15"/>
  <c r="AX265" i="15"/>
  <c r="AX260" i="15"/>
  <c r="AX255" i="15"/>
  <c r="AX250" i="15"/>
  <c r="AX245" i="15"/>
  <c r="AX240" i="15"/>
  <c r="AX235" i="15"/>
  <c r="AX230" i="15"/>
  <c r="AX225" i="15"/>
  <c r="AX220" i="15"/>
  <c r="AX215" i="15"/>
  <c r="AX210" i="15"/>
  <c r="AX205" i="15"/>
  <c r="AX200" i="15"/>
  <c r="AX195" i="15"/>
  <c r="AX190" i="15"/>
  <c r="AX185" i="15"/>
  <c r="AX180" i="15"/>
  <c r="AX175" i="15"/>
  <c r="AX170" i="15"/>
  <c r="AX165" i="15"/>
  <c r="AX160" i="15"/>
  <c r="AX155" i="15"/>
  <c r="AX150" i="15"/>
  <c r="AX145" i="15"/>
  <c r="AX140" i="15"/>
  <c r="AX135" i="15"/>
  <c r="AX130" i="15"/>
  <c r="AX125" i="15"/>
  <c r="AX120" i="15"/>
  <c r="AX115" i="15"/>
  <c r="AX110" i="15"/>
  <c r="AX105" i="15"/>
  <c r="AX100" i="15"/>
  <c r="AX95" i="15"/>
  <c r="AX90" i="15"/>
  <c r="AX85" i="15"/>
  <c r="AX80" i="15"/>
  <c r="AX75" i="15"/>
  <c r="AX70" i="15"/>
  <c r="AX65" i="15"/>
  <c r="AX60" i="15"/>
  <c r="AX55" i="15"/>
  <c r="AX50" i="15"/>
  <c r="AX45" i="15"/>
  <c r="AX40" i="15"/>
  <c r="AX35" i="15"/>
  <c r="AX30" i="15"/>
  <c r="AX25" i="15"/>
  <c r="AX15" i="15"/>
  <c r="AX10" i="15"/>
  <c r="AZ375" i="15" l="1"/>
  <c r="AZ356" i="15"/>
  <c r="AZ255" i="15"/>
  <c r="AZ240" i="15"/>
  <c r="AZ216" i="15"/>
  <c r="AZ161" i="15"/>
  <c r="AZ281" i="15"/>
  <c r="AZ271" i="15"/>
  <c r="AZ5" i="15"/>
  <c r="AZ350" i="15"/>
  <c r="AZ300" i="15"/>
  <c r="AZ370" i="15"/>
  <c r="AZ236" i="15"/>
  <c r="AZ390" i="15"/>
  <c r="AZ365" i="15"/>
  <c r="AZ361" i="15"/>
  <c r="AZ336" i="15"/>
  <c r="AZ176" i="15"/>
  <c r="AZ191" i="15"/>
  <c r="AZ396" i="15"/>
  <c r="AZ341" i="15"/>
  <c r="AZ345" i="15"/>
  <c r="AZ296" i="15"/>
  <c r="AZ285" i="15"/>
  <c r="AZ175" i="15"/>
  <c r="AZ85" i="15"/>
  <c r="AZ196" i="15"/>
  <c r="AZ376" i="15"/>
  <c r="AZ190" i="15"/>
  <c r="AZ321" i="15"/>
  <c r="AZ261" i="15"/>
  <c r="AZ170" i="15"/>
  <c r="AZ380" i="15"/>
  <c r="AZ360" i="15"/>
  <c r="AZ335" i="15"/>
  <c r="AZ326" i="15"/>
  <c r="AZ265" i="15"/>
  <c r="AZ250" i="15"/>
  <c r="AZ246" i="15"/>
  <c r="AZ181" i="15"/>
  <c r="AZ401" i="15"/>
  <c r="AZ395" i="15"/>
  <c r="AZ385" i="15"/>
  <c r="AZ351" i="15"/>
  <c r="AZ346" i="15"/>
  <c r="AZ330" i="15"/>
  <c r="AZ211" i="15"/>
  <c r="AZ315" i="15"/>
  <c r="AZ311" i="15"/>
  <c r="AZ306" i="15"/>
  <c r="AZ291" i="15"/>
  <c r="AZ275" i="15"/>
  <c r="AZ205" i="15"/>
  <c r="AZ230" i="15"/>
  <c r="AZ226" i="15"/>
  <c r="AZ201" i="15"/>
  <c r="AZ400" i="15"/>
  <c r="AZ391" i="15"/>
  <c r="AZ386" i="15"/>
  <c r="AZ381" i="15"/>
  <c r="AZ220" i="15"/>
  <c r="AZ371" i="15"/>
  <c r="AZ366" i="15"/>
  <c r="AZ355" i="15"/>
  <c r="AZ340" i="15"/>
  <c r="AZ325" i="15"/>
  <c r="AZ316" i="15"/>
  <c r="AZ310" i="15"/>
  <c r="AZ290" i="15"/>
  <c r="AZ286" i="15"/>
  <c r="AZ280" i="15"/>
  <c r="AZ276" i="15"/>
  <c r="AZ251" i="15"/>
  <c r="AZ245" i="15"/>
  <c r="AZ241" i="15"/>
  <c r="AZ235" i="15"/>
  <c r="AZ215" i="15"/>
  <c r="AZ210" i="15"/>
  <c r="AZ331" i="15"/>
  <c r="AZ320" i="15"/>
  <c r="AZ305" i="15"/>
  <c r="AZ301" i="15"/>
  <c r="AZ295" i="15"/>
  <c r="AZ270" i="15"/>
  <c r="AZ266" i="15"/>
  <c r="AZ260" i="15"/>
  <c r="AZ256" i="15"/>
  <c r="AZ231" i="15"/>
  <c r="AZ225" i="15"/>
  <c r="AZ221" i="15"/>
  <c r="AZ195" i="15"/>
  <c r="AZ10" i="15"/>
  <c r="AZ150" i="15"/>
  <c r="AZ136" i="15"/>
  <c r="AZ131" i="15"/>
  <c r="AZ111" i="15"/>
  <c r="AZ71" i="15"/>
  <c r="AZ65" i="15"/>
  <c r="AZ51" i="15"/>
  <c r="AZ45" i="15"/>
  <c r="AZ31" i="15"/>
  <c r="AZ26" i="15"/>
  <c r="AZ155" i="15"/>
  <c r="AZ185" i="15"/>
  <c r="AZ171" i="15"/>
  <c r="AZ165" i="15"/>
  <c r="AZ160" i="15"/>
  <c r="AZ40" i="15"/>
  <c r="AZ145" i="15"/>
  <c r="AZ125" i="15"/>
  <c r="AZ105" i="15"/>
  <c r="AZ91" i="15"/>
  <c r="AZ156" i="15"/>
  <c r="AZ206" i="15"/>
  <c r="AZ200" i="15"/>
  <c r="AZ186" i="15"/>
  <c r="AZ151" i="15"/>
  <c r="AZ180" i="15"/>
  <c r="AZ166" i="15"/>
  <c r="AZ146" i="15"/>
  <c r="AZ140" i="15"/>
  <c r="AZ126" i="15"/>
  <c r="AZ120" i="15"/>
  <c r="AZ106" i="15"/>
  <c r="AZ16" i="15"/>
  <c r="AZ100" i="15"/>
  <c r="AZ86" i="15"/>
  <c r="AZ80" i="15"/>
  <c r="AZ11" i="15"/>
  <c r="AZ66" i="15"/>
  <c r="AZ60" i="15"/>
  <c r="AZ46" i="15"/>
  <c r="AZ25" i="15"/>
  <c r="AZ141" i="15"/>
  <c r="AZ135" i="15"/>
  <c r="AZ121" i="15"/>
  <c r="AZ115" i="15"/>
  <c r="AZ101" i="15"/>
  <c r="AZ95" i="15"/>
  <c r="AZ15" i="15"/>
  <c r="AZ81" i="15"/>
  <c r="AZ75" i="15"/>
  <c r="AZ61" i="15"/>
  <c r="AZ55" i="15"/>
  <c r="AZ41" i="15"/>
  <c r="AZ6" i="15"/>
  <c r="AZ35" i="15"/>
  <c r="AZ21" i="15"/>
  <c r="AZ130" i="15"/>
  <c r="AZ20" i="15"/>
  <c r="AZ116" i="15"/>
  <c r="AZ110" i="15"/>
  <c r="AZ96" i="15"/>
  <c r="AZ90" i="15"/>
  <c r="AZ76" i="15"/>
  <c r="AZ70" i="15"/>
  <c r="AZ56" i="15"/>
  <c r="AZ50" i="15"/>
  <c r="AZ36" i="15"/>
  <c r="AZ30" i="15"/>
  <c r="AJ221" i="15" l="1"/>
  <c r="K221" i="15"/>
  <c r="G221" i="15"/>
  <c r="E221" i="15"/>
  <c r="M46" i="9" s="1"/>
  <c r="AJ220" i="15"/>
  <c r="AA221" i="15"/>
  <c r="K220" i="15"/>
  <c r="H220" i="15"/>
  <c r="G220" i="15"/>
  <c r="F220" i="15"/>
  <c r="E220" i="15"/>
  <c r="AJ216" i="15"/>
  <c r="K216" i="15"/>
  <c r="G216" i="15"/>
  <c r="E216" i="15"/>
  <c r="M45" i="9" s="1"/>
  <c r="AJ215" i="15"/>
  <c r="AA216" i="15"/>
  <c r="K215" i="15"/>
  <c r="H215" i="15"/>
  <c r="G215" i="15"/>
  <c r="F215" i="15"/>
  <c r="E215" i="15"/>
  <c r="AJ211" i="15"/>
  <c r="K211" i="15"/>
  <c r="G211" i="15"/>
  <c r="E211" i="15"/>
  <c r="M44" i="9" s="1"/>
  <c r="AJ210" i="15"/>
  <c r="AA211" i="15"/>
  <c r="K210" i="15"/>
  <c r="H210" i="15"/>
  <c r="G210" i="15"/>
  <c r="F210" i="15"/>
  <c r="E210" i="15"/>
  <c r="AJ206" i="15"/>
  <c r="K206" i="15"/>
  <c r="G206" i="15"/>
  <c r="E206" i="15"/>
  <c r="M43" i="9" s="1"/>
  <c r="AJ205" i="15"/>
  <c r="AA206" i="15"/>
  <c r="K205" i="15"/>
  <c r="H205" i="15"/>
  <c r="G205" i="15"/>
  <c r="F205" i="15"/>
  <c r="E205" i="15"/>
  <c r="AJ201" i="15"/>
  <c r="K201" i="15"/>
  <c r="G201" i="15"/>
  <c r="E201" i="15"/>
  <c r="M42" i="9" s="1"/>
  <c r="AJ200" i="15"/>
  <c r="AA201" i="15"/>
  <c r="K200" i="15"/>
  <c r="H200" i="15"/>
  <c r="G200" i="15"/>
  <c r="F200" i="15"/>
  <c r="E200" i="15"/>
  <c r="AJ196" i="15"/>
  <c r="K196" i="15"/>
  <c r="G196" i="15"/>
  <c r="E196" i="15"/>
  <c r="M41" i="9" s="1"/>
  <c r="AJ195" i="15"/>
  <c r="AA196" i="15"/>
  <c r="K195" i="15"/>
  <c r="H195" i="15"/>
  <c r="G195" i="15"/>
  <c r="F195" i="15"/>
  <c r="E195" i="15"/>
  <c r="AJ191" i="15"/>
  <c r="K191" i="15"/>
  <c r="G191" i="15"/>
  <c r="E191" i="15"/>
  <c r="M40" i="9" s="1"/>
  <c r="AJ190" i="15"/>
  <c r="AA191" i="15"/>
  <c r="K190" i="15"/>
  <c r="H190" i="15"/>
  <c r="G190" i="15"/>
  <c r="F190" i="15"/>
  <c r="E190" i="15"/>
  <c r="AJ186" i="15"/>
  <c r="K186" i="15"/>
  <c r="G186" i="15"/>
  <c r="E186" i="15"/>
  <c r="M39" i="9" s="1"/>
  <c r="AJ185" i="15"/>
  <c r="AA186" i="15"/>
  <c r="K185" i="15"/>
  <c r="H185" i="15"/>
  <c r="G185" i="15"/>
  <c r="F185" i="15"/>
  <c r="E185" i="15"/>
  <c r="AJ181" i="15"/>
  <c r="K181" i="15"/>
  <c r="G181" i="15"/>
  <c r="E181" i="15"/>
  <c r="M38" i="9" s="1"/>
  <c r="AJ180" i="15"/>
  <c r="AA181" i="15"/>
  <c r="K180" i="15"/>
  <c r="H180" i="15"/>
  <c r="G180" i="15"/>
  <c r="F180" i="15"/>
  <c r="E180" i="15"/>
  <c r="AJ176" i="15"/>
  <c r="K176" i="15"/>
  <c r="G176" i="15"/>
  <c r="E176" i="15"/>
  <c r="M37" i="9" s="1"/>
  <c r="AJ175" i="15"/>
  <c r="AA176" i="15"/>
  <c r="K175" i="15"/>
  <c r="H175" i="15"/>
  <c r="G175" i="15"/>
  <c r="F175" i="15"/>
  <c r="E175" i="15"/>
  <c r="AJ171" i="15"/>
  <c r="K171" i="15"/>
  <c r="G171" i="15"/>
  <c r="E171" i="15"/>
  <c r="M36" i="9" s="1"/>
  <c r="AJ170" i="15"/>
  <c r="AA171" i="15"/>
  <c r="K170" i="15"/>
  <c r="H170" i="15"/>
  <c r="G170" i="15"/>
  <c r="F170" i="15"/>
  <c r="E170" i="15"/>
  <c r="AJ166" i="15"/>
  <c r="K166" i="15"/>
  <c r="G166" i="15"/>
  <c r="E166" i="15"/>
  <c r="M35" i="9" s="1"/>
  <c r="AJ165" i="15"/>
  <c r="AA166" i="15"/>
  <c r="K165" i="15"/>
  <c r="H165" i="15"/>
  <c r="G165" i="15"/>
  <c r="F165" i="15"/>
  <c r="E165" i="15"/>
  <c r="AJ161" i="15"/>
  <c r="K161" i="15"/>
  <c r="G161" i="15"/>
  <c r="E161" i="15"/>
  <c r="M34" i="9" s="1"/>
  <c r="AJ160" i="15"/>
  <c r="AA161" i="15"/>
  <c r="K160" i="15"/>
  <c r="H160" i="15"/>
  <c r="G160" i="15"/>
  <c r="F160" i="15"/>
  <c r="E160" i="15"/>
  <c r="AJ156" i="15"/>
  <c r="K156" i="15"/>
  <c r="G156" i="15"/>
  <c r="E156" i="15"/>
  <c r="M33" i="9" s="1"/>
  <c r="AJ155" i="15"/>
  <c r="AA156" i="15"/>
  <c r="K155" i="15"/>
  <c r="H155" i="15"/>
  <c r="G155" i="15"/>
  <c r="F155" i="15"/>
  <c r="E155" i="15"/>
  <c r="AJ151" i="15"/>
  <c r="K151" i="15"/>
  <c r="G151" i="15"/>
  <c r="E151" i="15"/>
  <c r="M32" i="9" s="1"/>
  <c r="AJ150" i="15"/>
  <c r="AA151" i="15"/>
  <c r="K150" i="15"/>
  <c r="H150" i="15"/>
  <c r="G150" i="15"/>
  <c r="F150" i="15"/>
  <c r="E150" i="15"/>
  <c r="AJ146" i="15"/>
  <c r="K146" i="15"/>
  <c r="G146" i="15"/>
  <c r="E146" i="15"/>
  <c r="M31" i="9" s="1"/>
  <c r="AJ145" i="15"/>
  <c r="AA146" i="15"/>
  <c r="K145" i="15"/>
  <c r="H145" i="15"/>
  <c r="G145" i="15"/>
  <c r="F145" i="15"/>
  <c r="E145" i="15"/>
  <c r="AJ141" i="15"/>
  <c r="K141" i="15"/>
  <c r="G141" i="15"/>
  <c r="E141" i="15"/>
  <c r="M30" i="9" s="1"/>
  <c r="AJ140" i="15"/>
  <c r="AA141" i="15"/>
  <c r="K140" i="15"/>
  <c r="H140" i="15"/>
  <c r="G140" i="15"/>
  <c r="F140" i="15"/>
  <c r="E140" i="15"/>
  <c r="AJ136" i="15"/>
  <c r="K136" i="15"/>
  <c r="G136" i="15"/>
  <c r="E136" i="15"/>
  <c r="M29" i="9" s="1"/>
  <c r="AJ135" i="15"/>
  <c r="AA136" i="15"/>
  <c r="K135" i="15"/>
  <c r="H135" i="15"/>
  <c r="G135" i="15"/>
  <c r="F135" i="15"/>
  <c r="E135" i="15"/>
  <c r="AJ131" i="15"/>
  <c r="K131" i="15"/>
  <c r="G131" i="15"/>
  <c r="E131" i="15"/>
  <c r="M28" i="9" s="1"/>
  <c r="AJ130" i="15"/>
  <c r="AA131" i="15"/>
  <c r="K130" i="15"/>
  <c r="H130" i="15"/>
  <c r="G130" i="15"/>
  <c r="F130" i="15"/>
  <c r="E130" i="15"/>
  <c r="AJ126" i="15"/>
  <c r="K126" i="15"/>
  <c r="G126" i="15"/>
  <c r="E126" i="15"/>
  <c r="M27" i="9" s="1"/>
  <c r="AJ125" i="15"/>
  <c r="AA126" i="15"/>
  <c r="K125" i="15"/>
  <c r="H125" i="15"/>
  <c r="G125" i="15"/>
  <c r="F125" i="15"/>
  <c r="E125" i="15"/>
  <c r="AJ121" i="15"/>
  <c r="K121" i="15"/>
  <c r="G121" i="15"/>
  <c r="E121" i="15"/>
  <c r="M26" i="9" s="1"/>
  <c r="AJ120" i="15"/>
  <c r="AA121" i="15"/>
  <c r="K120" i="15"/>
  <c r="H120" i="15"/>
  <c r="G120" i="15"/>
  <c r="F120" i="15"/>
  <c r="E120" i="15"/>
  <c r="AJ116" i="15"/>
  <c r="K116" i="15"/>
  <c r="G116" i="15"/>
  <c r="E116" i="15"/>
  <c r="M25" i="9" s="1"/>
  <c r="AJ115" i="15"/>
  <c r="AA116" i="15"/>
  <c r="K115" i="15"/>
  <c r="H115" i="15"/>
  <c r="G115" i="15"/>
  <c r="F115" i="15"/>
  <c r="E115" i="15"/>
  <c r="AJ111" i="15"/>
  <c r="K111" i="15"/>
  <c r="G111" i="15"/>
  <c r="E111" i="15"/>
  <c r="M24" i="9" s="1"/>
  <c r="AJ110" i="15"/>
  <c r="AA111" i="15"/>
  <c r="K110" i="15"/>
  <c r="H110" i="15"/>
  <c r="G110" i="15"/>
  <c r="F110" i="15"/>
  <c r="E110" i="15"/>
  <c r="AJ106" i="15"/>
  <c r="K106" i="15"/>
  <c r="G106" i="15"/>
  <c r="E106" i="15"/>
  <c r="M23" i="9" s="1"/>
  <c r="AJ105" i="15"/>
  <c r="AA106" i="15"/>
  <c r="K105" i="15"/>
  <c r="H105" i="15"/>
  <c r="G105" i="15"/>
  <c r="F105" i="15"/>
  <c r="E105" i="15"/>
  <c r="AJ101" i="15"/>
  <c r="K101" i="15"/>
  <c r="G101" i="15"/>
  <c r="E101" i="15"/>
  <c r="M22" i="9" s="1"/>
  <c r="AJ100" i="15"/>
  <c r="AA101" i="15"/>
  <c r="K100" i="15"/>
  <c r="H100" i="15"/>
  <c r="G100" i="15"/>
  <c r="F100" i="15"/>
  <c r="E100" i="15"/>
  <c r="AJ96" i="15"/>
  <c r="K96" i="15"/>
  <c r="G96" i="15"/>
  <c r="E96" i="15"/>
  <c r="M21" i="9" s="1"/>
  <c r="AJ95" i="15"/>
  <c r="AA96" i="15"/>
  <c r="K95" i="15"/>
  <c r="H95" i="15"/>
  <c r="G95" i="15"/>
  <c r="F95" i="15"/>
  <c r="E95" i="15"/>
  <c r="AJ91" i="15"/>
  <c r="K91" i="15"/>
  <c r="G91" i="15"/>
  <c r="E91" i="15"/>
  <c r="M20" i="9" s="1"/>
  <c r="AJ90" i="15"/>
  <c r="AA91" i="15"/>
  <c r="K90" i="15"/>
  <c r="H90" i="15"/>
  <c r="G90" i="15"/>
  <c r="F90" i="15"/>
  <c r="E90" i="15"/>
  <c r="AJ86" i="15"/>
  <c r="K86" i="15"/>
  <c r="G86" i="15"/>
  <c r="E86" i="15"/>
  <c r="M19" i="9" s="1"/>
  <c r="AJ85" i="15"/>
  <c r="AA86" i="15"/>
  <c r="K85" i="15"/>
  <c r="H85" i="15"/>
  <c r="G85" i="15"/>
  <c r="F85" i="15"/>
  <c r="E85" i="15"/>
  <c r="AA215" i="15" l="1"/>
  <c r="AA95" i="15"/>
  <c r="AA115" i="15"/>
  <c r="AA120" i="15"/>
  <c r="AA220" i="15"/>
  <c r="AA190" i="15"/>
  <c r="AA195" i="15"/>
  <c r="AA205" i="15"/>
  <c r="AA160" i="15"/>
  <c r="AA135" i="15"/>
  <c r="AA180" i="15"/>
  <c r="AA130" i="15"/>
  <c r="AA155" i="15"/>
  <c r="AA90" i="15"/>
  <c r="AA140" i="15"/>
  <c r="AA165" i="15"/>
  <c r="AA100" i="15"/>
  <c r="AA125" i="15"/>
  <c r="AA170" i="15"/>
  <c r="AA200" i="15"/>
  <c r="AA85" i="15"/>
  <c r="AA110" i="15"/>
  <c r="AA145" i="15"/>
  <c r="AA150" i="15"/>
  <c r="AA210" i="15"/>
  <c r="AA185" i="15"/>
  <c r="AA175" i="15"/>
  <c r="AA105" i="15"/>
  <c r="BI401" i="31" l="1"/>
  <c r="BH401" i="31"/>
  <c r="BG401" i="31"/>
  <c r="BF401" i="31"/>
  <c r="BE401" i="31" s="1"/>
  <c r="BD401" i="31"/>
  <c r="BC401" i="31"/>
  <c r="BB401" i="31"/>
  <c r="BA401" i="31"/>
  <c r="AY401" i="31"/>
  <c r="AX401" i="31"/>
  <c r="AW401" i="31"/>
  <c r="AV401" i="31"/>
  <c r="AL401" i="31"/>
  <c r="AC401" i="31"/>
  <c r="M401" i="31"/>
  <c r="G401" i="31"/>
  <c r="E401" i="31"/>
  <c r="BL400" i="31"/>
  <c r="BI400" i="31"/>
  <c r="BG400" i="31"/>
  <c r="BF400" i="31"/>
  <c r="BE400" i="31"/>
  <c r="BD400" i="31"/>
  <c r="BC400" i="31"/>
  <c r="BB400" i="31"/>
  <c r="BA400" i="31"/>
  <c r="AZ400" i="31"/>
  <c r="AY400" i="31"/>
  <c r="AX400" i="31"/>
  <c r="AW400" i="31"/>
  <c r="AV400" i="31"/>
  <c r="AL400" i="31"/>
  <c r="AK400" i="31"/>
  <c r="AJ400" i="31"/>
  <c r="AH400" i="31"/>
  <c r="AF400" i="31"/>
  <c r="AC400" i="31" s="1"/>
  <c r="AD400" i="31"/>
  <c r="M400" i="31"/>
  <c r="K400" i="31"/>
  <c r="BH400" i="31" s="1"/>
  <c r="H400" i="31"/>
  <c r="G400" i="31"/>
  <c r="F400" i="31"/>
  <c r="E400" i="31"/>
  <c r="D398" i="31"/>
  <c r="BI396" i="31"/>
  <c r="BH396" i="31"/>
  <c r="BG396" i="31"/>
  <c r="BF396" i="31"/>
  <c r="BE396" i="31" s="1"/>
  <c r="BD396" i="31"/>
  <c r="BC396" i="31"/>
  <c r="BB396" i="31"/>
  <c r="BA396" i="31"/>
  <c r="AX396" i="31"/>
  <c r="AY396" i="31" s="1"/>
  <c r="AW396" i="31"/>
  <c r="AV396" i="31"/>
  <c r="AL396" i="31"/>
  <c r="M396" i="31"/>
  <c r="G396" i="31"/>
  <c r="E396" i="31"/>
  <c r="BL395" i="31"/>
  <c r="BI395" i="31"/>
  <c r="BG395" i="31"/>
  <c r="BF395" i="31"/>
  <c r="BE395" i="31" s="1"/>
  <c r="BD395" i="31"/>
  <c r="BC395" i="31"/>
  <c r="BB395" i="31"/>
  <c r="BA395" i="31"/>
  <c r="AZ395" i="31"/>
  <c r="AY395" i="31"/>
  <c r="AX395" i="31"/>
  <c r="AV395" i="31"/>
  <c r="AW395" i="31" s="1"/>
  <c r="AL395" i="31"/>
  <c r="AK395" i="31"/>
  <c r="AJ395" i="31"/>
  <c r="AH395" i="31"/>
  <c r="AF395" i="31"/>
  <c r="AD395" i="31"/>
  <c r="AC396" i="31" s="1"/>
  <c r="M395" i="31"/>
  <c r="K395" i="31"/>
  <c r="BH395" i="31" s="1"/>
  <c r="H395" i="31"/>
  <c r="G395" i="31"/>
  <c r="F395" i="31"/>
  <c r="E395" i="31"/>
  <c r="D393" i="31"/>
  <c r="BI391" i="31"/>
  <c r="BH391" i="31"/>
  <c r="BG391" i="31"/>
  <c r="BF391" i="31"/>
  <c r="BE391" i="31" s="1"/>
  <c r="BD391" i="31"/>
  <c r="BC391" i="31"/>
  <c r="BB391" i="31"/>
  <c r="BA391" i="31"/>
  <c r="AY391" i="31"/>
  <c r="AX391" i="31"/>
  <c r="AW391" i="31"/>
  <c r="AV391" i="31"/>
  <c r="AL391" i="31"/>
  <c r="M391" i="31"/>
  <c r="G391" i="31"/>
  <c r="E391" i="31"/>
  <c r="BI390" i="31"/>
  <c r="BG390" i="31"/>
  <c r="BF390" i="31"/>
  <c r="BE390" i="31" s="1"/>
  <c r="BD390" i="31"/>
  <c r="BC390" i="31"/>
  <c r="BB390" i="31"/>
  <c r="BA390" i="31"/>
  <c r="AZ390" i="31"/>
  <c r="AY390" i="31"/>
  <c r="AX390" i="31"/>
  <c r="AW390" i="31"/>
  <c r="AV390" i="31"/>
  <c r="AL390" i="31"/>
  <c r="AK390" i="31"/>
  <c r="AJ390" i="31"/>
  <c r="AH390" i="31"/>
  <c r="AF390" i="31"/>
  <c r="AD390" i="31"/>
  <c r="AC391" i="31" s="1"/>
  <c r="M390" i="31"/>
  <c r="K390" i="31"/>
  <c r="BH390" i="31" s="1"/>
  <c r="H390" i="31"/>
  <c r="G390" i="31"/>
  <c r="F390" i="31"/>
  <c r="E390" i="31"/>
  <c r="D388" i="31"/>
  <c r="BL390" i="31" s="1"/>
  <c r="BI386" i="31"/>
  <c r="BH386" i="31"/>
  <c r="BG386" i="31"/>
  <c r="BF386" i="31"/>
  <c r="BE386" i="31"/>
  <c r="BD386" i="31"/>
  <c r="BC386" i="31"/>
  <c r="BB386" i="31"/>
  <c r="BA386" i="31"/>
  <c r="AY386" i="31"/>
  <c r="AX386" i="31"/>
  <c r="AV386" i="31"/>
  <c r="AW386" i="31" s="1"/>
  <c r="AL386" i="31"/>
  <c r="M386" i="31"/>
  <c r="G386" i="31"/>
  <c r="E386" i="31"/>
  <c r="BI385" i="31"/>
  <c r="BG385" i="31"/>
  <c r="BF385" i="31"/>
  <c r="BE385" i="31" s="1"/>
  <c r="BD385" i="31"/>
  <c r="BC385" i="31"/>
  <c r="BB385" i="31"/>
  <c r="BA385" i="31"/>
  <c r="AZ385" i="31"/>
  <c r="AX385" i="31"/>
  <c r="AY385" i="31" s="1"/>
  <c r="AW385" i="31"/>
  <c r="AV385" i="31"/>
  <c r="AL385" i="31"/>
  <c r="AK385" i="31"/>
  <c r="AJ385" i="31"/>
  <c r="AH385" i="31"/>
  <c r="AF385" i="31"/>
  <c r="AD385" i="31"/>
  <c r="AC386" i="31" s="1"/>
  <c r="M385" i="31"/>
  <c r="K385" i="31"/>
  <c r="BH385" i="31" s="1"/>
  <c r="H385" i="31"/>
  <c r="G385" i="31"/>
  <c r="F385" i="31"/>
  <c r="E385" i="31"/>
  <c r="D383" i="31"/>
  <c r="BL385" i="31" s="1"/>
  <c r="BI381" i="31"/>
  <c r="BH381" i="31"/>
  <c r="BG381" i="31"/>
  <c r="BF381" i="31"/>
  <c r="BE381" i="31" s="1"/>
  <c r="BD381" i="31"/>
  <c r="BC381" i="31"/>
  <c r="BB381" i="31"/>
  <c r="BA381" i="31"/>
  <c r="AY381" i="31"/>
  <c r="AX381" i="31"/>
  <c r="AW381" i="31"/>
  <c r="AV381" i="31"/>
  <c r="AL381" i="31"/>
  <c r="M381" i="31"/>
  <c r="G381" i="31"/>
  <c r="E381" i="31"/>
  <c r="BL380" i="31"/>
  <c r="BI380" i="31"/>
  <c r="BG380" i="31"/>
  <c r="BF380" i="31"/>
  <c r="BE380" i="31"/>
  <c r="BD380" i="31"/>
  <c r="BC380" i="31"/>
  <c r="BB380" i="31"/>
  <c r="BA380" i="31"/>
  <c r="AZ380" i="31"/>
  <c r="AY380" i="31"/>
  <c r="AX380" i="31"/>
  <c r="AW380" i="31"/>
  <c r="AV380" i="31"/>
  <c r="AL380" i="31"/>
  <c r="AK380" i="31"/>
  <c r="AC380" i="31" s="1"/>
  <c r="AJ380" i="31"/>
  <c r="AH380" i="31"/>
  <c r="AF380" i="31"/>
  <c r="AD380" i="31"/>
  <c r="AC381" i="31" s="1"/>
  <c r="M380" i="31"/>
  <c r="K380" i="31"/>
  <c r="BH380" i="31" s="1"/>
  <c r="H380" i="31"/>
  <c r="G380" i="31"/>
  <c r="F380" i="31"/>
  <c r="E380" i="31"/>
  <c r="D378" i="31"/>
  <c r="BI376" i="31"/>
  <c r="BH376" i="31"/>
  <c r="BG376" i="31"/>
  <c r="BF376" i="31"/>
  <c r="BE376" i="31" s="1"/>
  <c r="BD376" i="31"/>
  <c r="BC376" i="31"/>
  <c r="BB376" i="31"/>
  <c r="BA376" i="31"/>
  <c r="AX376" i="31"/>
  <c r="AY376" i="31" s="1"/>
  <c r="AW376" i="31"/>
  <c r="AV376" i="31"/>
  <c r="AL376" i="31"/>
  <c r="M376" i="31"/>
  <c r="G376" i="31"/>
  <c r="E376" i="31"/>
  <c r="BL375" i="31"/>
  <c r="BI375" i="31"/>
  <c r="BG375" i="31"/>
  <c r="BF375" i="31"/>
  <c r="BE375" i="31" s="1"/>
  <c r="BD375" i="31"/>
  <c r="BC375" i="31"/>
  <c r="BB375" i="31"/>
  <c r="BA375" i="31"/>
  <c r="AZ375" i="31"/>
  <c r="AY375" i="31"/>
  <c r="AX375" i="31"/>
  <c r="AV375" i="31"/>
  <c r="AW375" i="31" s="1"/>
  <c r="AL375" i="31"/>
  <c r="AK375" i="31"/>
  <c r="AJ375" i="31"/>
  <c r="AH375" i="31"/>
  <c r="AF375" i="31"/>
  <c r="AD375" i="31"/>
  <c r="AC376" i="31" s="1"/>
  <c r="M375" i="31"/>
  <c r="K375" i="31"/>
  <c r="BH375" i="31" s="1"/>
  <c r="H375" i="31"/>
  <c r="G375" i="31"/>
  <c r="F375" i="31"/>
  <c r="E375" i="31"/>
  <c r="D373" i="31"/>
  <c r="BI371" i="31"/>
  <c r="BH371" i="31"/>
  <c r="BG371" i="31"/>
  <c r="BF371" i="31"/>
  <c r="BE371" i="31" s="1"/>
  <c r="BD371" i="31"/>
  <c r="BC371" i="31"/>
  <c r="BB371" i="31"/>
  <c r="BA371" i="31"/>
  <c r="AY371" i="31"/>
  <c r="AX371" i="31"/>
  <c r="AW371" i="31"/>
  <c r="AV371" i="31"/>
  <c r="AL371" i="31"/>
  <c r="M371" i="31"/>
  <c r="G371" i="31"/>
  <c r="E371" i="31"/>
  <c r="BI370" i="31"/>
  <c r="BG370" i="31"/>
  <c r="BF370" i="31"/>
  <c r="BE370" i="31" s="1"/>
  <c r="BD370" i="31"/>
  <c r="BC370" i="31"/>
  <c r="BB370" i="31"/>
  <c r="BA370" i="31"/>
  <c r="AZ370" i="31"/>
  <c r="AY370" i="31"/>
  <c r="AX370" i="31"/>
  <c r="AW370" i="31"/>
  <c r="AV370" i="31"/>
  <c r="AL370" i="31"/>
  <c r="AK370" i="31"/>
  <c r="AJ370" i="31"/>
  <c r="AH370" i="31"/>
  <c r="AF370" i="31"/>
  <c r="AD370" i="31"/>
  <c r="AC371" i="31" s="1"/>
  <c r="M370" i="31"/>
  <c r="K370" i="31"/>
  <c r="BH370" i="31" s="1"/>
  <c r="H370" i="31"/>
  <c r="G370" i="31"/>
  <c r="F370" i="31"/>
  <c r="E370" i="31"/>
  <c r="D368" i="31"/>
  <c r="BL370" i="31" s="1"/>
  <c r="BI366" i="31"/>
  <c r="BH366" i="31"/>
  <c r="BG366" i="31"/>
  <c r="BF366" i="31"/>
  <c r="BE366" i="31"/>
  <c r="BD366" i="31"/>
  <c r="BC366" i="31"/>
  <c r="BB366" i="31"/>
  <c r="BA366" i="31"/>
  <c r="AY366" i="31"/>
  <c r="AX366" i="31"/>
  <c r="AV366" i="31"/>
  <c r="AW366" i="31" s="1"/>
  <c r="AL366" i="31"/>
  <c r="M366" i="31"/>
  <c r="G366" i="31"/>
  <c r="E366" i="31"/>
  <c r="BI365" i="31"/>
  <c r="BG365" i="31"/>
  <c r="BF365" i="31"/>
  <c r="BE365" i="31" s="1"/>
  <c r="BD365" i="31"/>
  <c r="BC365" i="31"/>
  <c r="BB365" i="31"/>
  <c r="BA365" i="31"/>
  <c r="AZ365" i="31"/>
  <c r="AX365" i="31"/>
  <c r="AY365" i="31" s="1"/>
  <c r="AW365" i="31"/>
  <c r="AV365" i="31"/>
  <c r="AL365" i="31"/>
  <c r="AK365" i="31"/>
  <c r="AJ365" i="31"/>
  <c r="AH365" i="31"/>
  <c r="AF365" i="31"/>
  <c r="AD365" i="31"/>
  <c r="AC366" i="31" s="1"/>
  <c r="M365" i="31"/>
  <c r="K365" i="31"/>
  <c r="BH365" i="31" s="1"/>
  <c r="H365" i="31"/>
  <c r="G365" i="31"/>
  <c r="F365" i="31"/>
  <c r="E365" i="31"/>
  <c r="D363" i="31"/>
  <c r="BL365" i="31" s="1"/>
  <c r="BI361" i="31"/>
  <c r="BH361" i="31"/>
  <c r="BG361" i="31"/>
  <c r="BF361" i="31"/>
  <c r="BE361" i="31" s="1"/>
  <c r="BD361" i="31"/>
  <c r="BC361" i="31"/>
  <c r="BB361" i="31"/>
  <c r="BA361" i="31"/>
  <c r="AY361" i="31"/>
  <c r="AX361" i="31"/>
  <c r="AW361" i="31"/>
  <c r="AV361" i="31"/>
  <c r="AL361" i="31"/>
  <c r="AC361" i="31"/>
  <c r="M361" i="31"/>
  <c r="G361" i="31"/>
  <c r="E361" i="31"/>
  <c r="BL360" i="31"/>
  <c r="BI360" i="31"/>
  <c r="BG360" i="31"/>
  <c r="BF360" i="31"/>
  <c r="BE360" i="31"/>
  <c r="BD360" i="31"/>
  <c r="BC360" i="31"/>
  <c r="BB360" i="31"/>
  <c r="BA360" i="31"/>
  <c r="AZ360" i="31"/>
  <c r="AY360" i="31"/>
  <c r="AX360" i="31"/>
  <c r="AW360" i="31"/>
  <c r="AV360" i="31"/>
  <c r="AL360" i="31"/>
  <c r="AK360" i="31"/>
  <c r="AJ360" i="31"/>
  <c r="AH360" i="31"/>
  <c r="AF360" i="31"/>
  <c r="AD360" i="31"/>
  <c r="AC360" i="31"/>
  <c r="M360" i="31"/>
  <c r="K360" i="31"/>
  <c r="BH360" i="31" s="1"/>
  <c r="H360" i="31"/>
  <c r="G360" i="31"/>
  <c r="F360" i="31"/>
  <c r="E360" i="31"/>
  <c r="D358" i="31"/>
  <c r="BI356" i="31"/>
  <c r="BH356" i="31"/>
  <c r="BG356" i="31"/>
  <c r="BF356" i="31"/>
  <c r="BE356" i="31" s="1"/>
  <c r="BD356" i="31"/>
  <c r="BC356" i="31"/>
  <c r="BB356" i="31"/>
  <c r="BA356" i="31"/>
  <c r="AX356" i="31"/>
  <c r="AY356" i="31" s="1"/>
  <c r="AW356" i="31"/>
  <c r="AV356" i="31"/>
  <c r="AL356" i="31"/>
  <c r="AC356" i="31"/>
  <c r="M356" i="31"/>
  <c r="G356" i="31"/>
  <c r="E356" i="31"/>
  <c r="BL355" i="31"/>
  <c r="BI355" i="31"/>
  <c r="BG355" i="31"/>
  <c r="BF355" i="31"/>
  <c r="BE355" i="31" s="1"/>
  <c r="BD355" i="31"/>
  <c r="BC355" i="31"/>
  <c r="BB355" i="31"/>
  <c r="BA355" i="31"/>
  <c r="AZ355" i="31"/>
  <c r="AY355" i="31"/>
  <c r="AX355" i="31"/>
  <c r="AV355" i="31"/>
  <c r="AW355" i="31" s="1"/>
  <c r="AL355" i="31"/>
  <c r="AK355" i="31"/>
  <c r="AJ355" i="31"/>
  <c r="AH355" i="31"/>
  <c r="AF355" i="31"/>
  <c r="AD355" i="31"/>
  <c r="M355" i="31"/>
  <c r="K355" i="31"/>
  <c r="BH355" i="31" s="1"/>
  <c r="H355" i="31"/>
  <c r="G355" i="31"/>
  <c r="F355" i="31"/>
  <c r="E355" i="31"/>
  <c r="D353" i="31"/>
  <c r="BI351" i="31"/>
  <c r="BH351" i="31"/>
  <c r="BG351" i="31"/>
  <c r="BF351" i="31"/>
  <c r="BE351" i="31" s="1"/>
  <c r="BD351" i="31"/>
  <c r="BC351" i="31"/>
  <c r="BB351" i="31"/>
  <c r="BA351" i="31"/>
  <c r="AY351" i="31"/>
  <c r="AX351" i="31"/>
  <c r="AW351" i="31"/>
  <c r="AV351" i="31"/>
  <c r="AL351" i="31"/>
  <c r="M351" i="31"/>
  <c r="G351" i="31"/>
  <c r="E351" i="31"/>
  <c r="BI350" i="31"/>
  <c r="BG350" i="31"/>
  <c r="BF350" i="31"/>
  <c r="BE350" i="31" s="1"/>
  <c r="BD350" i="31"/>
  <c r="BC350" i="31"/>
  <c r="BB350" i="31"/>
  <c r="BA350" i="31"/>
  <c r="AZ350" i="31"/>
  <c r="AY350" i="31"/>
  <c r="AX350" i="31"/>
  <c r="AW350" i="31"/>
  <c r="AV350" i="31"/>
  <c r="AL350" i="31"/>
  <c r="AK350" i="31"/>
  <c r="AC350" i="31" s="1"/>
  <c r="AJ350" i="31"/>
  <c r="AH350" i="31"/>
  <c r="AF350" i="31"/>
  <c r="AD350" i="31"/>
  <c r="AC351" i="31" s="1"/>
  <c r="M350" i="31"/>
  <c r="K350" i="31"/>
  <c r="BH350" i="31" s="1"/>
  <c r="H350" i="31"/>
  <c r="G350" i="31"/>
  <c r="F350" i="31"/>
  <c r="E350" i="31"/>
  <c r="D348" i="31"/>
  <c r="BL350" i="31" s="1"/>
  <c r="BI346" i="31"/>
  <c r="BH346" i="31"/>
  <c r="BG346" i="31"/>
  <c r="BF346" i="31"/>
  <c r="BE346" i="31"/>
  <c r="BD346" i="31"/>
  <c r="BC346" i="31"/>
  <c r="BB346" i="31"/>
  <c r="BA346" i="31"/>
  <c r="AY346" i="31"/>
  <c r="AX346" i="31"/>
  <c r="AV346" i="31"/>
  <c r="AW346" i="31" s="1"/>
  <c r="AL346" i="31"/>
  <c r="M346" i="31"/>
  <c r="G346" i="31"/>
  <c r="E346" i="31"/>
  <c r="BI345" i="31"/>
  <c r="BG345" i="31"/>
  <c r="BF345" i="31"/>
  <c r="BE345" i="31" s="1"/>
  <c r="BD345" i="31"/>
  <c r="BC345" i="31"/>
  <c r="BB345" i="31"/>
  <c r="BA345" i="31"/>
  <c r="AZ345" i="31"/>
  <c r="AX345" i="31"/>
  <c r="AY345" i="31" s="1"/>
  <c r="AW345" i="31"/>
  <c r="AV345" i="31"/>
  <c r="AL345" i="31"/>
  <c r="AK345" i="31"/>
  <c r="AJ345" i="31"/>
  <c r="AH345" i="31"/>
  <c r="AF345" i="31"/>
  <c r="AD345" i="31"/>
  <c r="AC346" i="31" s="1"/>
  <c r="M345" i="31"/>
  <c r="K345" i="31"/>
  <c r="BH345" i="31" s="1"/>
  <c r="H345" i="31"/>
  <c r="G345" i="31"/>
  <c r="F345" i="31"/>
  <c r="E345" i="31"/>
  <c r="D343" i="31"/>
  <c r="BL345" i="31" s="1"/>
  <c r="BI341" i="31"/>
  <c r="BH341" i="31"/>
  <c r="BG341" i="31"/>
  <c r="BF341" i="31"/>
  <c r="BE341" i="31" s="1"/>
  <c r="BD341" i="31"/>
  <c r="BC341" i="31"/>
  <c r="BB341" i="31"/>
  <c r="BA341" i="31"/>
  <c r="AY341" i="31"/>
  <c r="AX341" i="31"/>
  <c r="AW341" i="31"/>
  <c r="AV341" i="31"/>
  <c r="AL341" i="31"/>
  <c r="M341" i="31"/>
  <c r="G341" i="31"/>
  <c r="E341" i="31"/>
  <c r="BL340" i="31"/>
  <c r="BI340" i="31"/>
  <c r="BG340" i="31"/>
  <c r="BF340" i="31"/>
  <c r="BE340" i="31"/>
  <c r="BD340" i="31"/>
  <c r="BC340" i="31"/>
  <c r="BB340" i="31"/>
  <c r="BA340" i="31"/>
  <c r="AZ340" i="31"/>
  <c r="AY340" i="31"/>
  <c r="AX340" i="31"/>
  <c r="AW340" i="31"/>
  <c r="AV340" i="31"/>
  <c r="AL340" i="31"/>
  <c r="AK340" i="31"/>
  <c r="AC340" i="31" s="1"/>
  <c r="AJ340" i="31"/>
  <c r="AH340" i="31"/>
  <c r="AF340" i="31"/>
  <c r="AD340" i="31"/>
  <c r="AC341" i="31" s="1"/>
  <c r="M340" i="31"/>
  <c r="K340" i="31"/>
  <c r="BH340" i="31" s="1"/>
  <c r="H340" i="31"/>
  <c r="G340" i="31"/>
  <c r="F340" i="31"/>
  <c r="E340" i="31"/>
  <c r="D338" i="31"/>
  <c r="BI336" i="31"/>
  <c r="BH336" i="31"/>
  <c r="BG336" i="31"/>
  <c r="BF336" i="31"/>
  <c r="BE336" i="31" s="1"/>
  <c r="BD336" i="31"/>
  <c r="BC336" i="31"/>
  <c r="BB336" i="31"/>
  <c r="BA336" i="31"/>
  <c r="AX336" i="31"/>
  <c r="AY336" i="31" s="1"/>
  <c r="AW336" i="31"/>
  <c r="AV336" i="31"/>
  <c r="AL336" i="31"/>
  <c r="M336" i="31"/>
  <c r="G336" i="31"/>
  <c r="E336" i="31"/>
  <c r="BL335" i="31"/>
  <c r="BI335" i="31"/>
  <c r="BG335" i="31"/>
  <c r="BF335" i="31"/>
  <c r="BE335" i="31" s="1"/>
  <c r="BD335" i="31"/>
  <c r="BC335" i="31"/>
  <c r="BB335" i="31"/>
  <c r="BA335" i="31"/>
  <c r="AZ335" i="31"/>
  <c r="AY335" i="31"/>
  <c r="AX335" i="31"/>
  <c r="AV335" i="31"/>
  <c r="AW335" i="31" s="1"/>
  <c r="AL335" i="31"/>
  <c r="AK335" i="31"/>
  <c r="AJ335" i="31"/>
  <c r="AH335" i="31"/>
  <c r="AF335" i="31"/>
  <c r="AD335" i="31"/>
  <c r="AC336" i="31" s="1"/>
  <c r="M335" i="31"/>
  <c r="K335" i="31"/>
  <c r="BH335" i="31" s="1"/>
  <c r="H335" i="31"/>
  <c r="G335" i="31"/>
  <c r="F335" i="31"/>
  <c r="E335" i="31"/>
  <c r="D333" i="31"/>
  <c r="BI331" i="31"/>
  <c r="BH331" i="31"/>
  <c r="BG331" i="31"/>
  <c r="BF331" i="31"/>
  <c r="BE331" i="31" s="1"/>
  <c r="BD331" i="31"/>
  <c r="BC331" i="31"/>
  <c r="BB331" i="31"/>
  <c r="BA331" i="31"/>
  <c r="AY331" i="31"/>
  <c r="AX331" i="31"/>
  <c r="AW331" i="31"/>
  <c r="AV331" i="31"/>
  <c r="AL331" i="31"/>
  <c r="M331" i="31"/>
  <c r="G331" i="31"/>
  <c r="E331" i="31"/>
  <c r="BI330" i="31"/>
  <c r="BG330" i="31"/>
  <c r="BF330" i="31"/>
  <c r="BE330" i="31" s="1"/>
  <c r="BD330" i="31"/>
  <c r="BC330" i="31"/>
  <c r="BB330" i="31"/>
  <c r="BA330" i="31"/>
  <c r="AZ330" i="31"/>
  <c r="AY330" i="31"/>
  <c r="AX330" i="31"/>
  <c r="AW330" i="31"/>
  <c r="AV330" i="31"/>
  <c r="AL330" i="31"/>
  <c r="AK330" i="31"/>
  <c r="AJ330" i="31"/>
  <c r="AH330" i="31"/>
  <c r="AF330" i="31"/>
  <c r="AD330" i="31"/>
  <c r="AC331" i="31" s="1"/>
  <c r="M330" i="31"/>
  <c r="K330" i="31"/>
  <c r="BH330" i="31" s="1"/>
  <c r="H330" i="31"/>
  <c r="G330" i="31"/>
  <c r="F330" i="31"/>
  <c r="E330" i="31"/>
  <c r="D328" i="31"/>
  <c r="BL330" i="31" s="1"/>
  <c r="BI326" i="31"/>
  <c r="BH326" i="31"/>
  <c r="BG326" i="31"/>
  <c r="BF326" i="31"/>
  <c r="BE326" i="31"/>
  <c r="BD326" i="31"/>
  <c r="BC326" i="31"/>
  <c r="BB326" i="31"/>
  <c r="BA326" i="31"/>
  <c r="AY326" i="31"/>
  <c r="AX326" i="31"/>
  <c r="AV326" i="31"/>
  <c r="AW326" i="31" s="1"/>
  <c r="AL326" i="31"/>
  <c r="M326" i="31"/>
  <c r="G326" i="31"/>
  <c r="E326" i="31"/>
  <c r="BI325" i="31"/>
  <c r="BG325" i="31"/>
  <c r="BF325" i="31"/>
  <c r="BE325" i="31"/>
  <c r="BD325" i="31"/>
  <c r="BC325" i="31"/>
  <c r="BB325" i="31"/>
  <c r="BA325" i="31"/>
  <c r="AZ325" i="31"/>
  <c r="AX325" i="31"/>
  <c r="AY325" i="31" s="1"/>
  <c r="AW325" i="31"/>
  <c r="AV325" i="31"/>
  <c r="AL325" i="31"/>
  <c r="AK325" i="31"/>
  <c r="AJ325" i="31"/>
  <c r="AH325" i="31"/>
  <c r="AF325" i="31"/>
  <c r="AD325" i="31"/>
  <c r="AC326" i="31" s="1"/>
  <c r="M325" i="31"/>
  <c r="K325" i="31"/>
  <c r="BH325" i="31" s="1"/>
  <c r="H325" i="31"/>
  <c r="G325" i="31"/>
  <c r="F325" i="31"/>
  <c r="E325" i="31"/>
  <c r="D323" i="31"/>
  <c r="BL325" i="31" s="1"/>
  <c r="BI321" i="31"/>
  <c r="BH321" i="31"/>
  <c r="BG321" i="31"/>
  <c r="BF321" i="31"/>
  <c r="BE321" i="31" s="1"/>
  <c r="BD321" i="31"/>
  <c r="BC321" i="31"/>
  <c r="BB321" i="31"/>
  <c r="BA321" i="31"/>
  <c r="AY321" i="31"/>
  <c r="AX321" i="31"/>
  <c r="AW321" i="31"/>
  <c r="AV321" i="31"/>
  <c r="AL321" i="31"/>
  <c r="M321" i="31"/>
  <c r="G321" i="31"/>
  <c r="E321" i="31"/>
  <c r="BL320" i="31"/>
  <c r="BI320" i="31"/>
  <c r="BG320" i="31"/>
  <c r="BF320" i="31"/>
  <c r="BE320" i="31"/>
  <c r="BD320" i="31"/>
  <c r="BC320" i="31"/>
  <c r="BB320" i="31"/>
  <c r="BA320" i="31"/>
  <c r="AZ320" i="31"/>
  <c r="AY320" i="31"/>
  <c r="AX320" i="31"/>
  <c r="AW320" i="31"/>
  <c r="AV320" i="31"/>
  <c r="AL320" i="31"/>
  <c r="AK320" i="31"/>
  <c r="AC320" i="31" s="1"/>
  <c r="AJ320" i="31"/>
  <c r="AH320" i="31"/>
  <c r="AF320" i="31"/>
  <c r="AD320" i="31"/>
  <c r="AC321" i="31" s="1"/>
  <c r="M320" i="31"/>
  <c r="K320" i="31"/>
  <c r="BH320" i="31" s="1"/>
  <c r="H320" i="31"/>
  <c r="G320" i="31"/>
  <c r="F320" i="31"/>
  <c r="E320" i="31"/>
  <c r="D318" i="31"/>
  <c r="BI316" i="31"/>
  <c r="BH316" i="31"/>
  <c r="BG316" i="31"/>
  <c r="BF316" i="31"/>
  <c r="BE316" i="31" s="1"/>
  <c r="BD316" i="31"/>
  <c r="BC316" i="31"/>
  <c r="BB316" i="31"/>
  <c r="BA316" i="31"/>
  <c r="AX316" i="31"/>
  <c r="AY316" i="31" s="1"/>
  <c r="AW316" i="31"/>
  <c r="AV316" i="31"/>
  <c r="AL316" i="31"/>
  <c r="M316" i="31"/>
  <c r="G316" i="31"/>
  <c r="E316" i="31"/>
  <c r="BL315" i="31"/>
  <c r="BI315" i="31"/>
  <c r="BG315" i="31"/>
  <c r="BF315" i="31"/>
  <c r="BE315" i="31" s="1"/>
  <c r="BD315" i="31"/>
  <c r="BC315" i="31"/>
  <c r="BB315" i="31"/>
  <c r="BA315" i="31"/>
  <c r="AZ315" i="31"/>
  <c r="AY315" i="31"/>
  <c r="AX315" i="31"/>
  <c r="AV315" i="31"/>
  <c r="AW315" i="31" s="1"/>
  <c r="AL315" i="31"/>
  <c r="AK315" i="31"/>
  <c r="AJ315" i="31"/>
  <c r="AH315" i="31"/>
  <c r="AF315" i="31"/>
  <c r="AD315" i="31"/>
  <c r="AC316" i="31" s="1"/>
  <c r="M315" i="31"/>
  <c r="K315" i="31"/>
  <c r="BH315" i="31" s="1"/>
  <c r="H315" i="31"/>
  <c r="G315" i="31"/>
  <c r="F315" i="31"/>
  <c r="E315" i="31"/>
  <c r="D313" i="31"/>
  <c r="BI311" i="31"/>
  <c r="BH311" i="31"/>
  <c r="BG311" i="31"/>
  <c r="BF311" i="31"/>
  <c r="BE311" i="31"/>
  <c r="BD311" i="31"/>
  <c r="BC311" i="31"/>
  <c r="BB311" i="31"/>
  <c r="BA311" i="31"/>
  <c r="AY311" i="31"/>
  <c r="AX311" i="31"/>
  <c r="AV311" i="31"/>
  <c r="AW311" i="31" s="1"/>
  <c r="AL311" i="31"/>
  <c r="M311" i="31"/>
  <c r="G311" i="31"/>
  <c r="E311" i="31"/>
  <c r="BI310" i="31"/>
  <c r="BG310" i="31"/>
  <c r="BF310" i="31"/>
  <c r="BE310" i="31" s="1"/>
  <c r="BD310" i="31"/>
  <c r="BC310" i="31"/>
  <c r="BB310" i="31"/>
  <c r="BA310" i="31"/>
  <c r="AZ310" i="31"/>
  <c r="AX310" i="31"/>
  <c r="AY310" i="31" s="1"/>
  <c r="AW310" i="31"/>
  <c r="AV310" i="31"/>
  <c r="AL310" i="31"/>
  <c r="AK310" i="31"/>
  <c r="AJ310" i="31"/>
  <c r="AH310" i="31"/>
  <c r="AF310" i="31"/>
  <c r="AD310" i="31"/>
  <c r="AC311" i="31" s="1"/>
  <c r="M310" i="31"/>
  <c r="K310" i="31"/>
  <c r="BH310" i="31" s="1"/>
  <c r="H310" i="31"/>
  <c r="G310" i="31"/>
  <c r="F310" i="31"/>
  <c r="E310" i="31"/>
  <c r="D308" i="31"/>
  <c r="BL310" i="31" s="1"/>
  <c r="BI306" i="31"/>
  <c r="BH306" i="31"/>
  <c r="BG306" i="31"/>
  <c r="BF306" i="31"/>
  <c r="BE306" i="31"/>
  <c r="BD306" i="31"/>
  <c r="BC306" i="31"/>
  <c r="BB306" i="31"/>
  <c r="BA306" i="31"/>
  <c r="AY306" i="31"/>
  <c r="AX306" i="31"/>
  <c r="AV306" i="31"/>
  <c r="AW306" i="31" s="1"/>
  <c r="AL306" i="31"/>
  <c r="M306" i="31"/>
  <c r="G306" i="31"/>
  <c r="E306" i="31"/>
  <c r="BI305" i="31"/>
  <c r="BG305" i="31"/>
  <c r="BF305" i="31"/>
  <c r="BE305" i="31" s="1"/>
  <c r="BD305" i="31"/>
  <c r="BC305" i="31"/>
  <c r="BB305" i="31"/>
  <c r="BA305" i="31"/>
  <c r="AZ305" i="31"/>
  <c r="AX305" i="31"/>
  <c r="AY305" i="31" s="1"/>
  <c r="AW305" i="31"/>
  <c r="AV305" i="31"/>
  <c r="AL305" i="31"/>
  <c r="AK305" i="31"/>
  <c r="AC305" i="31" s="1"/>
  <c r="AJ305" i="31"/>
  <c r="AH305" i="31"/>
  <c r="AF305" i="31"/>
  <c r="AD305" i="31"/>
  <c r="AC306" i="31" s="1"/>
  <c r="M305" i="31"/>
  <c r="K305" i="31"/>
  <c r="BH305" i="31" s="1"/>
  <c r="H305" i="31"/>
  <c r="G305" i="31"/>
  <c r="F305" i="31"/>
  <c r="E305" i="31"/>
  <c r="D303" i="31"/>
  <c r="BL305" i="31" s="1"/>
  <c r="BI301" i="31"/>
  <c r="BH301" i="31"/>
  <c r="BG301" i="31"/>
  <c r="BF301" i="31"/>
  <c r="BE301" i="31" s="1"/>
  <c r="BD301" i="31"/>
  <c r="BC301" i="31"/>
  <c r="BB301" i="31"/>
  <c r="BA301" i="31"/>
  <c r="AX301" i="31"/>
  <c r="AY301" i="31" s="1"/>
  <c r="AW301" i="31"/>
  <c r="AV301" i="31"/>
  <c r="AL301" i="31"/>
  <c r="M301" i="31"/>
  <c r="G301" i="31"/>
  <c r="E301" i="31"/>
  <c r="BL300" i="31"/>
  <c r="BI300" i="31"/>
  <c r="BG300" i="31"/>
  <c r="BF300" i="31"/>
  <c r="BE300" i="31"/>
  <c r="BD300" i="31"/>
  <c r="BC300" i="31"/>
  <c r="BB300" i="31"/>
  <c r="BA300" i="31"/>
  <c r="AZ300" i="31"/>
  <c r="AY300" i="31"/>
  <c r="AX300" i="31"/>
  <c r="AV300" i="31"/>
  <c r="AW300" i="31" s="1"/>
  <c r="AL300" i="31"/>
  <c r="AK300" i="31"/>
  <c r="AJ300" i="31"/>
  <c r="AH300" i="31"/>
  <c r="AF300" i="31"/>
  <c r="AD300" i="31"/>
  <c r="AC301" i="31" s="1"/>
  <c r="M300" i="31"/>
  <c r="K300" i="31"/>
  <c r="BH300" i="31" s="1"/>
  <c r="H300" i="31"/>
  <c r="G300" i="31"/>
  <c r="F300" i="31"/>
  <c r="E300" i="31"/>
  <c r="D298" i="31"/>
  <c r="BI296" i="31"/>
  <c r="BH296" i="31"/>
  <c r="BG296" i="31"/>
  <c r="BF296" i="31"/>
  <c r="BE296" i="31" s="1"/>
  <c r="BD296" i="31"/>
  <c r="BC296" i="31"/>
  <c r="BB296" i="31"/>
  <c r="BA296" i="31"/>
  <c r="AX296" i="31"/>
  <c r="AY296" i="31" s="1"/>
  <c r="AW296" i="31"/>
  <c r="AV296" i="31"/>
  <c r="AL296" i="31"/>
  <c r="M296" i="31"/>
  <c r="G296" i="31"/>
  <c r="E296" i="31"/>
  <c r="BL295" i="31"/>
  <c r="BI295" i="31"/>
  <c r="BG295" i="31"/>
  <c r="BF295" i="31"/>
  <c r="BE295" i="31" s="1"/>
  <c r="BD295" i="31"/>
  <c r="BC295" i="31"/>
  <c r="BB295" i="31"/>
  <c r="BA295" i="31"/>
  <c r="AZ295" i="31"/>
  <c r="AY295" i="31"/>
  <c r="AX295" i="31"/>
  <c r="AV295" i="31"/>
  <c r="AW295" i="31" s="1"/>
  <c r="AL295" i="31"/>
  <c r="AK295" i="31"/>
  <c r="AJ295" i="31"/>
  <c r="AH295" i="31"/>
  <c r="AF295" i="31"/>
  <c r="AD295" i="31"/>
  <c r="AC296" i="31" s="1"/>
  <c r="M295" i="31"/>
  <c r="K295" i="31"/>
  <c r="BH295" i="31" s="1"/>
  <c r="H295" i="31"/>
  <c r="G295" i="31"/>
  <c r="F295" i="31"/>
  <c r="E295" i="31"/>
  <c r="D293" i="31"/>
  <c r="BI291" i="31"/>
  <c r="BH291" i="31"/>
  <c r="BG291" i="31"/>
  <c r="BF291" i="31"/>
  <c r="BE291" i="31" s="1"/>
  <c r="BD291" i="31"/>
  <c r="BC291" i="31"/>
  <c r="BB291" i="31"/>
  <c r="BA291" i="31"/>
  <c r="AY291" i="31"/>
  <c r="AX291" i="31"/>
  <c r="AW291" i="31"/>
  <c r="AV291" i="31"/>
  <c r="AL291" i="31"/>
  <c r="M291" i="31"/>
  <c r="G291" i="31"/>
  <c r="E291" i="31"/>
  <c r="BI290" i="31"/>
  <c r="BG290" i="31"/>
  <c r="BF290" i="31"/>
  <c r="BE290" i="31" s="1"/>
  <c r="BD290" i="31"/>
  <c r="BC290" i="31"/>
  <c r="BB290" i="31"/>
  <c r="BA290" i="31"/>
  <c r="AZ290" i="31"/>
  <c r="AX290" i="31"/>
  <c r="AY290" i="31" s="1"/>
  <c r="AW290" i="31"/>
  <c r="AV290" i="31"/>
  <c r="AL290" i="31"/>
  <c r="AK290" i="31"/>
  <c r="AJ290" i="31"/>
  <c r="AH290" i="31"/>
  <c r="AF290" i="31"/>
  <c r="AD290" i="31"/>
  <c r="AC291" i="31" s="1"/>
  <c r="M290" i="31"/>
  <c r="K290" i="31"/>
  <c r="BH290" i="31" s="1"/>
  <c r="H290" i="31"/>
  <c r="G290" i="31"/>
  <c r="F290" i="31"/>
  <c r="E290" i="31"/>
  <c r="D288" i="31"/>
  <c r="BL290" i="31" s="1"/>
  <c r="BI286" i="31"/>
  <c r="BH286" i="31"/>
  <c r="BG286" i="31"/>
  <c r="BF286" i="31"/>
  <c r="BE286" i="31"/>
  <c r="BD286" i="31"/>
  <c r="BC286" i="31"/>
  <c r="BB286" i="31"/>
  <c r="BA286" i="31"/>
  <c r="AX286" i="31"/>
  <c r="AY286" i="31" s="1"/>
  <c r="AV286" i="31"/>
  <c r="AW286" i="31" s="1"/>
  <c r="AL286" i="31"/>
  <c r="M286" i="31"/>
  <c r="G286" i="31"/>
  <c r="E286" i="31"/>
  <c r="BI285" i="31"/>
  <c r="BG285" i="31"/>
  <c r="BF285" i="31"/>
  <c r="BE285" i="31" s="1"/>
  <c r="BD285" i="31"/>
  <c r="BC285" i="31"/>
  <c r="BB285" i="31"/>
  <c r="BA285" i="31"/>
  <c r="AZ285" i="31"/>
  <c r="AX285" i="31"/>
  <c r="AY285" i="31" s="1"/>
  <c r="AW285" i="31"/>
  <c r="AV285" i="31"/>
  <c r="AL285" i="31"/>
  <c r="AK285" i="31"/>
  <c r="AJ285" i="31"/>
  <c r="AH285" i="31"/>
  <c r="AF285" i="31"/>
  <c r="AD285" i="31"/>
  <c r="AC286" i="31" s="1"/>
  <c r="AC285" i="31"/>
  <c r="M285" i="31"/>
  <c r="K285" i="31"/>
  <c r="BH285" i="31" s="1"/>
  <c r="H285" i="31"/>
  <c r="G285" i="31"/>
  <c r="F285" i="31"/>
  <c r="E285" i="31"/>
  <c r="D283" i="31"/>
  <c r="BL285" i="31" s="1"/>
  <c r="BI281" i="31"/>
  <c r="BH281" i="31"/>
  <c r="BG281" i="31"/>
  <c r="BF281" i="31"/>
  <c r="BE281" i="31" s="1"/>
  <c r="BD281" i="31"/>
  <c r="BC281" i="31"/>
  <c r="BB281" i="31"/>
  <c r="BA281" i="31"/>
  <c r="AY281" i="31"/>
  <c r="AX281" i="31"/>
  <c r="AW281" i="31"/>
  <c r="AV281" i="31"/>
  <c r="AL281" i="31"/>
  <c r="M281" i="31"/>
  <c r="G281" i="31"/>
  <c r="E281" i="31"/>
  <c r="BI280" i="31"/>
  <c r="BG280" i="31"/>
  <c r="BF280" i="31"/>
  <c r="BE280" i="31"/>
  <c r="BD280" i="31"/>
  <c r="BC280" i="31"/>
  <c r="BB280" i="31"/>
  <c r="BA280" i="31"/>
  <c r="AZ280" i="31"/>
  <c r="AY280" i="31"/>
  <c r="AX280" i="31"/>
  <c r="AW280" i="31"/>
  <c r="AV280" i="31"/>
  <c r="AL280" i="31"/>
  <c r="AK280" i="31"/>
  <c r="AJ280" i="31"/>
  <c r="AH280" i="31"/>
  <c r="AF280" i="31"/>
  <c r="AD280" i="31"/>
  <c r="AC281" i="31" s="1"/>
  <c r="M280" i="31"/>
  <c r="K280" i="31"/>
  <c r="BH280" i="31" s="1"/>
  <c r="H280" i="31"/>
  <c r="G280" i="31"/>
  <c r="F280" i="31"/>
  <c r="E280" i="31"/>
  <c r="D278" i="31"/>
  <c r="BL280" i="31" s="1"/>
  <c r="BI276" i="31"/>
  <c r="BH276" i="31"/>
  <c r="BG276" i="31"/>
  <c r="BF276" i="31"/>
  <c r="BE276" i="31"/>
  <c r="BD276" i="31"/>
  <c r="BC276" i="31"/>
  <c r="BB276" i="31"/>
  <c r="BA276" i="31"/>
  <c r="AX276" i="31"/>
  <c r="AY276" i="31" s="1"/>
  <c r="AV276" i="31"/>
  <c r="AW276" i="31" s="1"/>
  <c r="AL276" i="31"/>
  <c r="M276" i="31"/>
  <c r="G276" i="31"/>
  <c r="E276" i="31"/>
  <c r="BI275" i="31"/>
  <c r="BG275" i="31"/>
  <c r="BF275" i="31"/>
  <c r="BE275" i="31" s="1"/>
  <c r="BD275" i="31"/>
  <c r="BC275" i="31"/>
  <c r="BB275" i="31"/>
  <c r="BA275" i="31"/>
  <c r="AZ275" i="31"/>
  <c r="AX275" i="31"/>
  <c r="AY275" i="31" s="1"/>
  <c r="AV275" i="31"/>
  <c r="AW275" i="31" s="1"/>
  <c r="AL275" i="31"/>
  <c r="AK275" i="31"/>
  <c r="AJ275" i="31"/>
  <c r="AH275" i="31"/>
  <c r="AF275" i="31"/>
  <c r="AD275" i="31"/>
  <c r="AC276" i="31" s="1"/>
  <c r="M275" i="31"/>
  <c r="K275" i="31"/>
  <c r="BH275" i="31" s="1"/>
  <c r="H275" i="31"/>
  <c r="G275" i="31"/>
  <c r="F275" i="31"/>
  <c r="E275" i="31"/>
  <c r="D273" i="31"/>
  <c r="BL275" i="31" s="1"/>
  <c r="BI271" i="31"/>
  <c r="BH271" i="31"/>
  <c r="BG271" i="31"/>
  <c r="BF271" i="31"/>
  <c r="BE271" i="31" s="1"/>
  <c r="BD271" i="31"/>
  <c r="BC271" i="31"/>
  <c r="BB271" i="31"/>
  <c r="BA271" i="31"/>
  <c r="AY271" i="31"/>
  <c r="AX271" i="31"/>
  <c r="AW271" i="31"/>
  <c r="AV271" i="31"/>
  <c r="AL271" i="31"/>
  <c r="M271" i="31"/>
  <c r="G271" i="31"/>
  <c r="E271" i="31"/>
  <c r="BL270" i="31"/>
  <c r="BI270" i="31"/>
  <c r="BG270" i="31"/>
  <c r="BF270" i="31"/>
  <c r="BE270" i="31"/>
  <c r="BD270" i="31"/>
  <c r="BC270" i="31"/>
  <c r="BB270" i="31"/>
  <c r="BA270" i="31"/>
  <c r="AZ270" i="31"/>
  <c r="AY270" i="31"/>
  <c r="AX270" i="31"/>
  <c r="AW270" i="31"/>
  <c r="AV270" i="31"/>
  <c r="AL270" i="31"/>
  <c r="AK270" i="31"/>
  <c r="AC270" i="31" s="1"/>
  <c r="AJ270" i="31"/>
  <c r="AH270" i="31"/>
  <c r="AF270" i="31"/>
  <c r="AD270" i="31"/>
  <c r="AC271" i="31" s="1"/>
  <c r="M270" i="31"/>
  <c r="K270" i="31"/>
  <c r="BH270" i="31" s="1"/>
  <c r="H270" i="31"/>
  <c r="G270" i="31"/>
  <c r="F270" i="31"/>
  <c r="E270" i="31"/>
  <c r="D268" i="31"/>
  <c r="BI266" i="31"/>
  <c r="BH266" i="31"/>
  <c r="BG266" i="31"/>
  <c r="BF266" i="31"/>
  <c r="BE266" i="31"/>
  <c r="BD266" i="31"/>
  <c r="BC266" i="31"/>
  <c r="BB266" i="31"/>
  <c r="BA266" i="31"/>
  <c r="AX266" i="31"/>
  <c r="AY266" i="31" s="1"/>
  <c r="AV266" i="31"/>
  <c r="AW266" i="31" s="1"/>
  <c r="AL266" i="31"/>
  <c r="M266" i="31"/>
  <c r="G266" i="31"/>
  <c r="E266" i="31"/>
  <c r="BL265" i="31"/>
  <c r="BI265" i="31"/>
  <c r="BG265" i="31"/>
  <c r="BF265" i="31"/>
  <c r="BE265" i="31" s="1"/>
  <c r="BD265" i="31"/>
  <c r="BC265" i="31"/>
  <c r="BB265" i="31"/>
  <c r="BA265" i="31"/>
  <c r="AZ265" i="31"/>
  <c r="AX265" i="31"/>
  <c r="AY265" i="31" s="1"/>
  <c r="AV265" i="31"/>
  <c r="AW265" i="31" s="1"/>
  <c r="AL265" i="31"/>
  <c r="AK265" i="31"/>
  <c r="AJ265" i="31"/>
  <c r="AH265" i="31"/>
  <c r="AF265" i="31"/>
  <c r="AD265" i="31"/>
  <c r="AC266" i="31" s="1"/>
  <c r="M265" i="31"/>
  <c r="K265" i="31"/>
  <c r="BH265" i="31" s="1"/>
  <c r="H265" i="31"/>
  <c r="G265" i="31"/>
  <c r="F265" i="31"/>
  <c r="E265" i="31"/>
  <c r="D263" i="31"/>
  <c r="BI261" i="31"/>
  <c r="BH261" i="31"/>
  <c r="BG261" i="31"/>
  <c r="BF261" i="31"/>
  <c r="BE261" i="31" s="1"/>
  <c r="BD261" i="31"/>
  <c r="BC261" i="31"/>
  <c r="BB261" i="31"/>
  <c r="BA261" i="31"/>
  <c r="AY261" i="31"/>
  <c r="AX261" i="31"/>
  <c r="AW261" i="31"/>
  <c r="AV261" i="31"/>
  <c r="AL261" i="31"/>
  <c r="M261" i="31"/>
  <c r="G261" i="31"/>
  <c r="E261" i="31"/>
  <c r="BI260" i="31"/>
  <c r="BG260" i="31"/>
  <c r="BF260" i="31"/>
  <c r="BE260" i="31"/>
  <c r="BD260" i="31"/>
  <c r="BC260" i="31"/>
  <c r="BB260" i="31"/>
  <c r="BA260" i="31"/>
  <c r="AZ260" i="31"/>
  <c r="AY260" i="31"/>
  <c r="AX260" i="31"/>
  <c r="AW260" i="31"/>
  <c r="AV260" i="31"/>
  <c r="AL260" i="31"/>
  <c r="AK260" i="31"/>
  <c r="AJ260" i="31"/>
  <c r="AH260" i="31"/>
  <c r="AF260" i="31"/>
  <c r="AD260" i="31"/>
  <c r="AC261" i="31" s="1"/>
  <c r="M260" i="31"/>
  <c r="K260" i="31"/>
  <c r="BH260" i="31" s="1"/>
  <c r="H260" i="31"/>
  <c r="G260" i="31"/>
  <c r="F260" i="31"/>
  <c r="E260" i="31"/>
  <c r="D258" i="31"/>
  <c r="BL260" i="31" s="1"/>
  <c r="BI256" i="31"/>
  <c r="BH256" i="31"/>
  <c r="BG256" i="31"/>
  <c r="BF256" i="31"/>
  <c r="BE256" i="31"/>
  <c r="BD256" i="31"/>
  <c r="BC256" i="31"/>
  <c r="BB256" i="31"/>
  <c r="BA256" i="31"/>
  <c r="AX256" i="31"/>
  <c r="AY256" i="31" s="1"/>
  <c r="AV256" i="31"/>
  <c r="AW256" i="31" s="1"/>
  <c r="AL256" i="31"/>
  <c r="M256" i="31"/>
  <c r="G256" i="31"/>
  <c r="E256" i="31"/>
  <c r="BI255" i="31"/>
  <c r="BG255" i="31"/>
  <c r="BF255" i="31"/>
  <c r="BE255" i="31" s="1"/>
  <c r="BD255" i="31"/>
  <c r="BC255" i="31"/>
  <c r="BB255" i="31"/>
  <c r="BA255" i="31"/>
  <c r="AZ255" i="31"/>
  <c r="AX255" i="31"/>
  <c r="AY255" i="31" s="1"/>
  <c r="AV255" i="31"/>
  <c r="AW255" i="31" s="1"/>
  <c r="AL255" i="31"/>
  <c r="AK255" i="31"/>
  <c r="AJ255" i="31"/>
  <c r="AH255" i="31"/>
  <c r="AF255" i="31"/>
  <c r="AD255" i="31"/>
  <c r="AC256" i="31" s="1"/>
  <c r="M255" i="31"/>
  <c r="K255" i="31"/>
  <c r="BH255" i="31" s="1"/>
  <c r="H255" i="31"/>
  <c r="G255" i="31"/>
  <c r="F255" i="31"/>
  <c r="E255" i="31"/>
  <c r="D253" i="31"/>
  <c r="BL255" i="31" s="1"/>
  <c r="BI251" i="31"/>
  <c r="BH251" i="31"/>
  <c r="BG251" i="31"/>
  <c r="BF251" i="31"/>
  <c r="BE251" i="31" s="1"/>
  <c r="BD251" i="31"/>
  <c r="BC251" i="31"/>
  <c r="BB251" i="31"/>
  <c r="BA251" i="31"/>
  <c r="AY251" i="31"/>
  <c r="AX251" i="31"/>
  <c r="AW251" i="31"/>
  <c r="AV251" i="31"/>
  <c r="AL251" i="31"/>
  <c r="AC251" i="31"/>
  <c r="M251" i="31"/>
  <c r="G251" i="31"/>
  <c r="E251" i="31"/>
  <c r="BL250" i="31"/>
  <c r="BI250" i="31"/>
  <c r="BG250" i="31"/>
  <c r="BF250" i="31"/>
  <c r="BE250" i="31"/>
  <c r="BD250" i="31"/>
  <c r="BC250" i="31"/>
  <c r="BB250" i="31"/>
  <c r="BA250" i="31"/>
  <c r="AZ250" i="31"/>
  <c r="AY250" i="31"/>
  <c r="AX250" i="31"/>
  <c r="AW250" i="31"/>
  <c r="AV250" i="31"/>
  <c r="AL250" i="31"/>
  <c r="AK250" i="31"/>
  <c r="AJ250" i="31"/>
  <c r="AH250" i="31"/>
  <c r="AF250" i="31"/>
  <c r="AC250" i="31" s="1"/>
  <c r="AD250" i="31"/>
  <c r="M250" i="31"/>
  <c r="K250" i="31"/>
  <c r="BH250" i="31" s="1"/>
  <c r="H250" i="31"/>
  <c r="G250" i="31"/>
  <c r="F250" i="31"/>
  <c r="E250" i="31"/>
  <c r="D248" i="31"/>
  <c r="BI246" i="31"/>
  <c r="BH246" i="31"/>
  <c r="BG246" i="31"/>
  <c r="BF246" i="31"/>
  <c r="BE246" i="31"/>
  <c r="BD246" i="31"/>
  <c r="BC246" i="31"/>
  <c r="BB246" i="31"/>
  <c r="BA246" i="31"/>
  <c r="AX246" i="31"/>
  <c r="AY246" i="31" s="1"/>
  <c r="AV246" i="31"/>
  <c r="AW246" i="31" s="1"/>
  <c r="AL246" i="31"/>
  <c r="M246" i="31"/>
  <c r="G246" i="31"/>
  <c r="E246" i="31"/>
  <c r="BI245" i="31"/>
  <c r="BG245" i="31"/>
  <c r="BF245" i="31"/>
  <c r="BE245" i="31" s="1"/>
  <c r="BD245" i="31"/>
  <c r="BC245" i="31"/>
  <c r="BB245" i="31"/>
  <c r="BA245" i="31"/>
  <c r="AZ245" i="31"/>
  <c r="AX245" i="31"/>
  <c r="AY245" i="31" s="1"/>
  <c r="AV245" i="31"/>
  <c r="AW245" i="31" s="1"/>
  <c r="AL245" i="31"/>
  <c r="AK245" i="31"/>
  <c r="AJ245" i="31"/>
  <c r="AH245" i="31"/>
  <c r="AF245" i="31"/>
  <c r="AD245" i="31"/>
  <c r="AC246" i="31" s="1"/>
  <c r="M245" i="31"/>
  <c r="K245" i="31"/>
  <c r="BH245" i="31" s="1"/>
  <c r="H245" i="31"/>
  <c r="G245" i="31"/>
  <c r="F245" i="31"/>
  <c r="E245" i="31"/>
  <c r="D243" i="31"/>
  <c r="BL245" i="31" s="1"/>
  <c r="BI241" i="31"/>
  <c r="BH241" i="31"/>
  <c r="BG241" i="31"/>
  <c r="BF241" i="31"/>
  <c r="BE241" i="31" s="1"/>
  <c r="BD241" i="31"/>
  <c r="BC241" i="31"/>
  <c r="BB241" i="31"/>
  <c r="BA241" i="31"/>
  <c r="AY241" i="31"/>
  <c r="AX241" i="31"/>
  <c r="AW241" i="31"/>
  <c r="AV241" i="31"/>
  <c r="AL241" i="31"/>
  <c r="M241" i="31"/>
  <c r="G241" i="31"/>
  <c r="E241" i="31"/>
  <c r="BI240" i="31"/>
  <c r="BG240" i="31"/>
  <c r="BF240" i="31"/>
  <c r="BE240" i="31"/>
  <c r="BD240" i="31"/>
  <c r="BC240" i="31"/>
  <c r="BB240" i="31"/>
  <c r="BA240" i="31"/>
  <c r="AZ240" i="31"/>
  <c r="AY240" i="31"/>
  <c r="AX240" i="31"/>
  <c r="AW240" i="31"/>
  <c r="AV240" i="31"/>
  <c r="AL240" i="31"/>
  <c r="AK240" i="31"/>
  <c r="AJ240" i="31"/>
  <c r="AH240" i="31"/>
  <c r="AF240" i="31"/>
  <c r="AD240" i="31"/>
  <c r="AC241" i="31" s="1"/>
  <c r="M240" i="31"/>
  <c r="K240" i="31"/>
  <c r="BH240" i="31" s="1"/>
  <c r="H240" i="31"/>
  <c r="G240" i="31"/>
  <c r="F240" i="31"/>
  <c r="E240" i="31"/>
  <c r="D238" i="31"/>
  <c r="BL240" i="31" s="1"/>
  <c r="BI236" i="31"/>
  <c r="BH236" i="31"/>
  <c r="BG236" i="31"/>
  <c r="BF236" i="31"/>
  <c r="BE236" i="31"/>
  <c r="BD236" i="31"/>
  <c r="BC236" i="31"/>
  <c r="BB236" i="31"/>
  <c r="BA236" i="31"/>
  <c r="AX236" i="31"/>
  <c r="AY236" i="31" s="1"/>
  <c r="AV236" i="31"/>
  <c r="AW236" i="31" s="1"/>
  <c r="AL236" i="31"/>
  <c r="AC236" i="31"/>
  <c r="M236" i="31"/>
  <c r="G236" i="31"/>
  <c r="E236" i="31"/>
  <c r="BI235" i="31"/>
  <c r="BG235" i="31"/>
  <c r="BF235" i="31"/>
  <c r="BE235" i="31" s="1"/>
  <c r="BD235" i="31"/>
  <c r="BC235" i="31"/>
  <c r="BB235" i="31"/>
  <c r="BA235" i="31"/>
  <c r="AZ235" i="31"/>
  <c r="AX235" i="31"/>
  <c r="AY235" i="31" s="1"/>
  <c r="AV235" i="31"/>
  <c r="AW235" i="31" s="1"/>
  <c r="AL235" i="31"/>
  <c r="AK235" i="31"/>
  <c r="AJ235" i="31"/>
  <c r="AH235" i="31"/>
  <c r="AF235" i="31"/>
  <c r="AD235" i="31"/>
  <c r="M235" i="31"/>
  <c r="K235" i="31"/>
  <c r="BH235" i="31" s="1"/>
  <c r="H235" i="31"/>
  <c r="G235" i="31"/>
  <c r="F235" i="31"/>
  <c r="E235" i="31"/>
  <c r="D233" i="31"/>
  <c r="BL235" i="31" s="1"/>
  <c r="BI231" i="31"/>
  <c r="BH231" i="31"/>
  <c r="BG231" i="31"/>
  <c r="BF231" i="31"/>
  <c r="BE231" i="31" s="1"/>
  <c r="BD231" i="31"/>
  <c r="BC231" i="31"/>
  <c r="BB231" i="31"/>
  <c r="BA231" i="31"/>
  <c r="AY231" i="31"/>
  <c r="AX231" i="31"/>
  <c r="AW231" i="31"/>
  <c r="AV231" i="31"/>
  <c r="AL231" i="31"/>
  <c r="AC231" i="31"/>
  <c r="M231" i="31"/>
  <c r="G231" i="31"/>
  <c r="E231" i="31"/>
  <c r="BL230" i="31"/>
  <c r="BI230" i="31"/>
  <c r="BG230" i="31"/>
  <c r="BF230" i="31"/>
  <c r="BE230" i="31"/>
  <c r="BD230" i="31"/>
  <c r="BC230" i="31"/>
  <c r="BB230" i="31"/>
  <c r="BA230" i="31"/>
  <c r="AZ230" i="31"/>
  <c r="AY230" i="31"/>
  <c r="AX230" i="31"/>
  <c r="AW230" i="31"/>
  <c r="AV230" i="31"/>
  <c r="AL230" i="31"/>
  <c r="AK230" i="31"/>
  <c r="AJ230" i="31"/>
  <c r="AH230" i="31"/>
  <c r="AF230" i="31"/>
  <c r="AC230" i="31" s="1"/>
  <c r="AD230" i="31"/>
  <c r="M230" i="31"/>
  <c r="K230" i="31"/>
  <c r="BH230" i="31" s="1"/>
  <c r="H230" i="31"/>
  <c r="G230" i="31"/>
  <c r="F230" i="31"/>
  <c r="E230" i="31"/>
  <c r="D228" i="31"/>
  <c r="BI226" i="31"/>
  <c r="BH226" i="31"/>
  <c r="BG226" i="31"/>
  <c r="BF226" i="31"/>
  <c r="BE226" i="31"/>
  <c r="BD226" i="31"/>
  <c r="BC226" i="31"/>
  <c r="BB226" i="31"/>
  <c r="BA226" i="31"/>
  <c r="AX226" i="31"/>
  <c r="AY226" i="31" s="1"/>
  <c r="AV226" i="31"/>
  <c r="AW226" i="31" s="1"/>
  <c r="AL226" i="31"/>
  <c r="M226" i="31"/>
  <c r="G226" i="31"/>
  <c r="E226" i="31"/>
  <c r="BI225" i="31"/>
  <c r="BG225" i="31"/>
  <c r="BF225" i="31"/>
  <c r="BE225" i="31" s="1"/>
  <c r="BD225" i="31"/>
  <c r="BC225" i="31"/>
  <c r="BB225" i="31"/>
  <c r="BA225" i="31"/>
  <c r="AZ225" i="31"/>
  <c r="AX225" i="31"/>
  <c r="AY225" i="31" s="1"/>
  <c r="AV225" i="31"/>
  <c r="AW225" i="31" s="1"/>
  <c r="AL225" i="31"/>
  <c r="AK225" i="31"/>
  <c r="AJ225" i="31"/>
  <c r="AH225" i="31"/>
  <c r="AF225" i="31"/>
  <c r="AD225" i="31"/>
  <c r="AC226" i="31" s="1"/>
  <c r="M225" i="31"/>
  <c r="K225" i="31"/>
  <c r="BH225" i="31" s="1"/>
  <c r="H225" i="31"/>
  <c r="G225" i="31"/>
  <c r="F225" i="31"/>
  <c r="E225" i="31"/>
  <c r="D223" i="31"/>
  <c r="BL225" i="31" s="1"/>
  <c r="BI221" i="31"/>
  <c r="BH221" i="31"/>
  <c r="BG221" i="31"/>
  <c r="BF221" i="31"/>
  <c r="BE221" i="31" s="1"/>
  <c r="BD221" i="31"/>
  <c r="BC221" i="31"/>
  <c r="BB221" i="31"/>
  <c r="BA221" i="31"/>
  <c r="AY221" i="31"/>
  <c r="AX221" i="31"/>
  <c r="AW221" i="31"/>
  <c r="AV221" i="31"/>
  <c r="AL221" i="31"/>
  <c r="M221" i="31"/>
  <c r="G221" i="31"/>
  <c r="E221" i="31"/>
  <c r="BI220" i="31"/>
  <c r="BG220" i="31"/>
  <c r="BF220" i="31"/>
  <c r="BE220" i="31"/>
  <c r="BD220" i="31"/>
  <c r="BC220" i="31"/>
  <c r="BB220" i="31"/>
  <c r="BA220" i="31"/>
  <c r="AZ220" i="31"/>
  <c r="AY220" i="31"/>
  <c r="AX220" i="31"/>
  <c r="AW220" i="31"/>
  <c r="AV220" i="31"/>
  <c r="AL220" i="31"/>
  <c r="AK220" i="31"/>
  <c r="AC220" i="31" s="1"/>
  <c r="AJ220" i="31"/>
  <c r="AH220" i="31"/>
  <c r="AF220" i="31"/>
  <c r="AD220" i="31"/>
  <c r="AC221" i="31" s="1"/>
  <c r="M220" i="31"/>
  <c r="K220" i="31"/>
  <c r="BH220" i="31" s="1"/>
  <c r="H220" i="31"/>
  <c r="G220" i="31"/>
  <c r="F220" i="31"/>
  <c r="E220" i="31"/>
  <c r="D218" i="31"/>
  <c r="BL220" i="31" s="1"/>
  <c r="BI216" i="31"/>
  <c r="BH216" i="31"/>
  <c r="BG216" i="31"/>
  <c r="BF216" i="31"/>
  <c r="BE216" i="31"/>
  <c r="BD216" i="31"/>
  <c r="BC216" i="31"/>
  <c r="BB216" i="31"/>
  <c r="BA216" i="31"/>
  <c r="AX216" i="31"/>
  <c r="AY216" i="31" s="1"/>
  <c r="AV216" i="31"/>
  <c r="AW216" i="31" s="1"/>
  <c r="AL216" i="31"/>
  <c r="M216" i="31"/>
  <c r="G216" i="31"/>
  <c r="E216" i="31"/>
  <c r="BI215" i="31"/>
  <c r="BG215" i="31"/>
  <c r="BF215" i="31"/>
  <c r="BE215" i="31" s="1"/>
  <c r="BD215" i="31"/>
  <c r="BC215" i="31"/>
  <c r="BB215" i="31"/>
  <c r="BA215" i="31"/>
  <c r="AZ215" i="31"/>
  <c r="AX215" i="31"/>
  <c r="AY215" i="31" s="1"/>
  <c r="AV215" i="31"/>
  <c r="AW215" i="31" s="1"/>
  <c r="AL215" i="31"/>
  <c r="AK215" i="31"/>
  <c r="AJ215" i="31"/>
  <c r="AH215" i="31"/>
  <c r="AF215" i="31"/>
  <c r="AD215" i="31"/>
  <c r="AC216" i="31" s="1"/>
  <c r="M215" i="31"/>
  <c r="K215" i="31"/>
  <c r="BH215" i="31" s="1"/>
  <c r="H215" i="31"/>
  <c r="G215" i="31"/>
  <c r="F215" i="31"/>
  <c r="E215" i="31"/>
  <c r="D213" i="31"/>
  <c r="BL215" i="31" s="1"/>
  <c r="BI211" i="31"/>
  <c r="BH211" i="31"/>
  <c r="BG211" i="31"/>
  <c r="BF211" i="31"/>
  <c r="BE211" i="31" s="1"/>
  <c r="BD211" i="31"/>
  <c r="BC211" i="31"/>
  <c r="BB211" i="31"/>
  <c r="BA211" i="31"/>
  <c r="AY211" i="31"/>
  <c r="AX211" i="31"/>
  <c r="AW211" i="31"/>
  <c r="AV211" i="31"/>
  <c r="AL211" i="31"/>
  <c r="AC211" i="31"/>
  <c r="M211" i="31"/>
  <c r="G211" i="31"/>
  <c r="E211" i="31"/>
  <c r="BL210" i="31"/>
  <c r="BI210" i="31"/>
  <c r="BG210" i="31"/>
  <c r="BF210" i="31"/>
  <c r="BE210" i="31"/>
  <c r="BD210" i="31"/>
  <c r="BC210" i="31"/>
  <c r="BB210" i="31"/>
  <c r="BA210" i="31"/>
  <c r="AZ210" i="31"/>
  <c r="AY210" i="31"/>
  <c r="AX210" i="31"/>
  <c r="AW210" i="31"/>
  <c r="AV210" i="31"/>
  <c r="AL210" i="31"/>
  <c r="AK210" i="31"/>
  <c r="AJ210" i="31"/>
  <c r="AH210" i="31"/>
  <c r="AF210" i="31"/>
  <c r="AC210" i="31" s="1"/>
  <c r="AD210" i="31"/>
  <c r="M210" i="31"/>
  <c r="K210" i="31"/>
  <c r="BH210" i="31" s="1"/>
  <c r="H210" i="31"/>
  <c r="G210" i="31"/>
  <c r="F210" i="31"/>
  <c r="E210" i="31"/>
  <c r="D208" i="31"/>
  <c r="BI206" i="31"/>
  <c r="BH206" i="31"/>
  <c r="BG206" i="31"/>
  <c r="BF206" i="31"/>
  <c r="BE206" i="31"/>
  <c r="BD206" i="31"/>
  <c r="BC206" i="31"/>
  <c r="BB206" i="31"/>
  <c r="BA206" i="31"/>
  <c r="AX206" i="31"/>
  <c r="AY206" i="31" s="1"/>
  <c r="AV206" i="31"/>
  <c r="AW206" i="31" s="1"/>
  <c r="AL206" i="31"/>
  <c r="M206" i="31"/>
  <c r="G206" i="31"/>
  <c r="E206" i="31"/>
  <c r="BI205" i="31"/>
  <c r="BG205" i="31"/>
  <c r="BF205" i="31"/>
  <c r="BE205" i="31" s="1"/>
  <c r="BD205" i="31"/>
  <c r="BC205" i="31"/>
  <c r="BB205" i="31"/>
  <c r="BA205" i="31"/>
  <c r="AZ205" i="31"/>
  <c r="AX205" i="31"/>
  <c r="AY205" i="31" s="1"/>
  <c r="AV205" i="31"/>
  <c r="AW205" i="31" s="1"/>
  <c r="AL205" i="31"/>
  <c r="AK205" i="31"/>
  <c r="AJ205" i="31"/>
  <c r="AH205" i="31"/>
  <c r="AF205" i="31"/>
  <c r="AD205" i="31"/>
  <c r="AC206" i="31" s="1"/>
  <c r="M205" i="31"/>
  <c r="K205" i="31"/>
  <c r="BH205" i="31" s="1"/>
  <c r="H205" i="31"/>
  <c r="G205" i="31"/>
  <c r="F205" i="31"/>
  <c r="E205" i="31"/>
  <c r="D203" i="31"/>
  <c r="BL205" i="31" s="1"/>
  <c r="BI201" i="31"/>
  <c r="BH201" i="31"/>
  <c r="BG201" i="31"/>
  <c r="BF201" i="31"/>
  <c r="BE201" i="31" s="1"/>
  <c r="BD201" i="31"/>
  <c r="BC201" i="31"/>
  <c r="BB201" i="31"/>
  <c r="BA201" i="31"/>
  <c r="AY201" i="31"/>
  <c r="AX201" i="31"/>
  <c r="AW201" i="31"/>
  <c r="AV201" i="31"/>
  <c r="AL201" i="31"/>
  <c r="M201" i="31"/>
  <c r="G201" i="31"/>
  <c r="E201" i="31"/>
  <c r="BI200" i="31"/>
  <c r="BG200" i="31"/>
  <c r="BF200" i="31"/>
  <c r="BE200" i="31"/>
  <c r="BD200" i="31"/>
  <c r="BC200" i="31"/>
  <c r="BB200" i="31"/>
  <c r="BA200" i="31"/>
  <c r="AZ200" i="31"/>
  <c r="AY200" i="31"/>
  <c r="AX200" i="31"/>
  <c r="AW200" i="31"/>
  <c r="AV200" i="31"/>
  <c r="AL200" i="31"/>
  <c r="AK200" i="31"/>
  <c r="AJ200" i="31"/>
  <c r="AH200" i="31"/>
  <c r="AF200" i="31"/>
  <c r="AD200" i="31"/>
  <c r="AC201" i="31" s="1"/>
  <c r="M200" i="31"/>
  <c r="K200" i="31"/>
  <c r="BH200" i="31" s="1"/>
  <c r="H200" i="31"/>
  <c r="G200" i="31"/>
  <c r="F200" i="31"/>
  <c r="E200" i="31"/>
  <c r="D198" i="31"/>
  <c r="BL200" i="31" s="1"/>
  <c r="BI196" i="31"/>
  <c r="BH196" i="31"/>
  <c r="BG196" i="31"/>
  <c r="BF196" i="31"/>
  <c r="BE196" i="31"/>
  <c r="BD196" i="31"/>
  <c r="BC196" i="31"/>
  <c r="BB196" i="31"/>
  <c r="BA196" i="31"/>
  <c r="AX196" i="31"/>
  <c r="AY196" i="31" s="1"/>
  <c r="AV196" i="31"/>
  <c r="AW196" i="31" s="1"/>
  <c r="AL196" i="31"/>
  <c r="M196" i="31"/>
  <c r="G196" i="31"/>
  <c r="E196" i="31"/>
  <c r="BI195" i="31"/>
  <c r="BG195" i="31"/>
  <c r="BF195" i="31"/>
  <c r="BE195" i="31" s="1"/>
  <c r="BD195" i="31"/>
  <c r="BC195" i="31"/>
  <c r="BB195" i="31"/>
  <c r="BA195" i="31"/>
  <c r="AZ195" i="31"/>
  <c r="AX195" i="31"/>
  <c r="AY195" i="31" s="1"/>
  <c r="AV195" i="31"/>
  <c r="AW195" i="31" s="1"/>
  <c r="AL195" i="31"/>
  <c r="AK195" i="31"/>
  <c r="AJ195" i="31"/>
  <c r="AH195" i="31"/>
  <c r="AF195" i="31"/>
  <c r="AD195" i="31"/>
  <c r="AC196" i="31" s="1"/>
  <c r="M195" i="31"/>
  <c r="K195" i="31"/>
  <c r="BH195" i="31" s="1"/>
  <c r="H195" i="31"/>
  <c r="G195" i="31"/>
  <c r="F195" i="31"/>
  <c r="E195" i="31"/>
  <c r="D193" i="31"/>
  <c r="BL195" i="31" s="1"/>
  <c r="BI191" i="31"/>
  <c r="BH191" i="31"/>
  <c r="BG191" i="31"/>
  <c r="BF191" i="31"/>
  <c r="BE191" i="31" s="1"/>
  <c r="BD191" i="31"/>
  <c r="BC191" i="31"/>
  <c r="BB191" i="31"/>
  <c r="BA191" i="31"/>
  <c r="AY191" i="31"/>
  <c r="AX191" i="31"/>
  <c r="AW191" i="31"/>
  <c r="AV191" i="31"/>
  <c r="AL191" i="31"/>
  <c r="M191" i="31"/>
  <c r="G191" i="31"/>
  <c r="E191" i="31"/>
  <c r="BL190" i="31"/>
  <c r="BI190" i="31"/>
  <c r="BG190" i="31"/>
  <c r="BF190" i="31"/>
  <c r="BE190" i="31"/>
  <c r="BD190" i="31"/>
  <c r="BC190" i="31"/>
  <c r="BB190" i="31"/>
  <c r="BA190" i="31"/>
  <c r="AZ190" i="31"/>
  <c r="AY190" i="31"/>
  <c r="AX190" i="31"/>
  <c r="AV190" i="31"/>
  <c r="AW190" i="31" s="1"/>
  <c r="AL190" i="31"/>
  <c r="AK190" i="31"/>
  <c r="AJ190" i="31"/>
  <c r="AH190" i="31"/>
  <c r="AF190" i="31"/>
  <c r="AD190" i="31"/>
  <c r="AC191" i="31" s="1"/>
  <c r="M190" i="31"/>
  <c r="K190" i="31"/>
  <c r="BH190" i="31" s="1"/>
  <c r="H190" i="31"/>
  <c r="G190" i="31"/>
  <c r="F190" i="31"/>
  <c r="E190" i="31"/>
  <c r="D188" i="31"/>
  <c r="BI186" i="31"/>
  <c r="BH186" i="31"/>
  <c r="BG186" i="31"/>
  <c r="BF186" i="31"/>
  <c r="BE186" i="31" s="1"/>
  <c r="BD186" i="31"/>
  <c r="BC186" i="31"/>
  <c r="BB186" i="31"/>
  <c r="BA186" i="31"/>
  <c r="AX186" i="31"/>
  <c r="AY186" i="31" s="1"/>
  <c r="AV186" i="31"/>
  <c r="AW186" i="31" s="1"/>
  <c r="AL186" i="31"/>
  <c r="M186" i="31"/>
  <c r="G186" i="31"/>
  <c r="E186" i="31"/>
  <c r="BL185" i="31"/>
  <c r="BI185" i="31"/>
  <c r="BG185" i="31"/>
  <c r="BF185" i="31"/>
  <c r="BE185" i="31" s="1"/>
  <c r="BD185" i="31"/>
  <c r="BC185" i="31"/>
  <c r="BB185" i="31"/>
  <c r="BA185" i="31"/>
  <c r="AZ185" i="31"/>
  <c r="AY185" i="31"/>
  <c r="AX185" i="31"/>
  <c r="AV185" i="31"/>
  <c r="AW185" i="31" s="1"/>
  <c r="AL185" i="31"/>
  <c r="AK185" i="31"/>
  <c r="AJ185" i="31"/>
  <c r="AH185" i="31"/>
  <c r="AF185" i="31"/>
  <c r="AD185" i="31"/>
  <c r="AC186" i="31" s="1"/>
  <c r="M185" i="31"/>
  <c r="K185" i="31"/>
  <c r="BH185" i="31" s="1"/>
  <c r="H185" i="31"/>
  <c r="G185" i="31"/>
  <c r="F185" i="31"/>
  <c r="E185" i="31"/>
  <c r="D183" i="31"/>
  <c r="BI181" i="31"/>
  <c r="BH181" i="31"/>
  <c r="BG181" i="31"/>
  <c r="BF181" i="31"/>
  <c r="BE181" i="31" s="1"/>
  <c r="BD181" i="31"/>
  <c r="BC181" i="31"/>
  <c r="BB181" i="31"/>
  <c r="BA181" i="31"/>
  <c r="AY181" i="31"/>
  <c r="AX181" i="31"/>
  <c r="AW181" i="31"/>
  <c r="AV181" i="31"/>
  <c r="AL181" i="31"/>
  <c r="M181" i="31"/>
  <c r="G181" i="31"/>
  <c r="E181" i="31"/>
  <c r="BI180" i="31"/>
  <c r="BG180" i="31"/>
  <c r="BF180" i="31"/>
  <c r="BE180" i="31" s="1"/>
  <c r="BD180" i="31"/>
  <c r="BC180" i="31"/>
  <c r="BB180" i="31"/>
  <c r="BA180" i="31"/>
  <c r="AZ180" i="31"/>
  <c r="AX180" i="31"/>
  <c r="AY180" i="31" s="1"/>
  <c r="AV180" i="31"/>
  <c r="AW180" i="31" s="1"/>
  <c r="AL180" i="31"/>
  <c r="AK180" i="31"/>
  <c r="AJ180" i="31"/>
  <c r="AH180" i="31"/>
  <c r="AF180" i="31"/>
  <c r="AD180" i="31"/>
  <c r="AC181" i="31" s="1"/>
  <c r="M180" i="31"/>
  <c r="K180" i="31"/>
  <c r="BH180" i="31" s="1"/>
  <c r="H180" i="31"/>
  <c r="G180" i="31"/>
  <c r="F180" i="31"/>
  <c r="E180" i="31"/>
  <c r="D178" i="31"/>
  <c r="BL180" i="31" s="1"/>
  <c r="BI176" i="31"/>
  <c r="BH176" i="31"/>
  <c r="BG176" i="31"/>
  <c r="BF176" i="31"/>
  <c r="BE176" i="31" s="1"/>
  <c r="BD176" i="31"/>
  <c r="BC176" i="31"/>
  <c r="BB176" i="31"/>
  <c r="BA176" i="31"/>
  <c r="AY176" i="31"/>
  <c r="AX176" i="31"/>
  <c r="AW176" i="31"/>
  <c r="AV176" i="31"/>
  <c r="AL176" i="31"/>
  <c r="AC176" i="31"/>
  <c r="M176" i="31"/>
  <c r="G176" i="31"/>
  <c r="E176" i="31"/>
  <c r="BL175" i="31"/>
  <c r="BI175" i="31"/>
  <c r="BG175" i="31"/>
  <c r="BF175" i="31"/>
  <c r="BE175" i="31"/>
  <c r="BD175" i="31"/>
  <c r="BC175" i="31"/>
  <c r="BB175" i="31"/>
  <c r="BA175" i="31"/>
  <c r="AZ175" i="31"/>
  <c r="AY175" i="31"/>
  <c r="AX175" i="31"/>
  <c r="AW175" i="31"/>
  <c r="AV175" i="31"/>
  <c r="AL175" i="31"/>
  <c r="AK175" i="31"/>
  <c r="AJ175" i="31"/>
  <c r="AH175" i="31"/>
  <c r="AF175" i="31"/>
  <c r="AC175" i="31" s="1"/>
  <c r="AD175" i="31"/>
  <c r="M175" i="31"/>
  <c r="K175" i="31"/>
  <c r="BH175" i="31" s="1"/>
  <c r="H175" i="31"/>
  <c r="G175" i="31"/>
  <c r="F175" i="31"/>
  <c r="E175" i="31"/>
  <c r="D173" i="31"/>
  <c r="BI171" i="31"/>
  <c r="BH171" i="31"/>
  <c r="BG171" i="31"/>
  <c r="BF171" i="31"/>
  <c r="BE171" i="31"/>
  <c r="BD171" i="31"/>
  <c r="BC171" i="31"/>
  <c r="BB171" i="31"/>
  <c r="BA171" i="31"/>
  <c r="AX171" i="31"/>
  <c r="AY171" i="31" s="1"/>
  <c r="AV171" i="31"/>
  <c r="AW171" i="31" s="1"/>
  <c r="AL171" i="31"/>
  <c r="M171" i="31"/>
  <c r="G171" i="31"/>
  <c r="E171" i="31"/>
  <c r="BL170" i="31"/>
  <c r="BI170" i="31"/>
  <c r="BG170" i="31"/>
  <c r="BF170" i="31"/>
  <c r="BE170" i="31" s="1"/>
  <c r="BD170" i="31"/>
  <c r="BC170" i="31"/>
  <c r="BB170" i="31"/>
  <c r="BA170" i="31"/>
  <c r="AZ170" i="31"/>
  <c r="AX170" i="31"/>
  <c r="AY170" i="31" s="1"/>
  <c r="AV170" i="31"/>
  <c r="AW170" i="31" s="1"/>
  <c r="AL170" i="31"/>
  <c r="AK170" i="31"/>
  <c r="AJ170" i="31"/>
  <c r="AH170" i="31"/>
  <c r="AF170" i="31"/>
  <c r="AD170" i="31"/>
  <c r="AC171" i="31" s="1"/>
  <c r="M170" i="31"/>
  <c r="K170" i="31"/>
  <c r="BH170" i="31" s="1"/>
  <c r="H170" i="31"/>
  <c r="G170" i="31"/>
  <c r="F170" i="31"/>
  <c r="E170" i="31"/>
  <c r="D168" i="31"/>
  <c r="BI166" i="31"/>
  <c r="BH166" i="31"/>
  <c r="BG166" i="31"/>
  <c r="BF166" i="31"/>
  <c r="BE166" i="31" s="1"/>
  <c r="BD166" i="31"/>
  <c r="BC166" i="31"/>
  <c r="BB166" i="31"/>
  <c r="BA166" i="31"/>
  <c r="AY166" i="31"/>
  <c r="AX166" i="31"/>
  <c r="AW166" i="31"/>
  <c r="AV166" i="31"/>
  <c r="AL166" i="31"/>
  <c r="M166" i="31"/>
  <c r="G166" i="31"/>
  <c r="E166" i="31"/>
  <c r="BI165" i="31"/>
  <c r="BG165" i="31"/>
  <c r="BF165" i="31"/>
  <c r="BE165" i="31"/>
  <c r="BD165" i="31"/>
  <c r="BC165" i="31"/>
  <c r="BB165" i="31"/>
  <c r="BA165" i="31"/>
  <c r="AZ165" i="31"/>
  <c r="AY165" i="31"/>
  <c r="AX165" i="31"/>
  <c r="AW165" i="31"/>
  <c r="AV165" i="31"/>
  <c r="AL165" i="31"/>
  <c r="AK165" i="31"/>
  <c r="AJ165" i="31"/>
  <c r="AH165" i="31"/>
  <c r="AF165" i="31"/>
  <c r="AD165" i="31"/>
  <c r="AC166" i="31" s="1"/>
  <c r="M165" i="31"/>
  <c r="K165" i="31"/>
  <c r="BH165" i="31" s="1"/>
  <c r="H165" i="31"/>
  <c r="G165" i="31"/>
  <c r="F165" i="31"/>
  <c r="E165" i="31"/>
  <c r="D163" i="31"/>
  <c r="BL165" i="31" s="1"/>
  <c r="BI161" i="31"/>
  <c r="BH161" i="31"/>
  <c r="BG161" i="31"/>
  <c r="BF161" i="31"/>
  <c r="BE161" i="31"/>
  <c r="BD161" i="31"/>
  <c r="BC161" i="31"/>
  <c r="BB161" i="31"/>
  <c r="BA161" i="31"/>
  <c r="AX161" i="31"/>
  <c r="AY161" i="31" s="1"/>
  <c r="AV161" i="31"/>
  <c r="AW161" i="31" s="1"/>
  <c r="AL161" i="31"/>
  <c r="M161" i="31"/>
  <c r="G161" i="31"/>
  <c r="E161" i="31"/>
  <c r="BI160" i="31"/>
  <c r="BG160" i="31"/>
  <c r="BF160" i="31"/>
  <c r="BE160" i="31" s="1"/>
  <c r="BD160" i="31"/>
  <c r="BC160" i="31"/>
  <c r="BB160" i="31"/>
  <c r="BA160" i="31"/>
  <c r="AZ160" i="31"/>
  <c r="AX160" i="31"/>
  <c r="AY160" i="31" s="1"/>
  <c r="AV160" i="31"/>
  <c r="AW160" i="31" s="1"/>
  <c r="AL160" i="31"/>
  <c r="AK160" i="31"/>
  <c r="AJ160" i="31"/>
  <c r="AH160" i="31"/>
  <c r="AF160" i="31"/>
  <c r="AD160" i="31"/>
  <c r="AC161" i="31" s="1"/>
  <c r="M160" i="31"/>
  <c r="K160" i="31"/>
  <c r="BH160" i="31" s="1"/>
  <c r="H160" i="31"/>
  <c r="G160" i="31"/>
  <c r="F160" i="31"/>
  <c r="E160" i="31"/>
  <c r="D158" i="31"/>
  <c r="BL160" i="31" s="1"/>
  <c r="BI156" i="31"/>
  <c r="BH156" i="31"/>
  <c r="BG156" i="31"/>
  <c r="BF156" i="31"/>
  <c r="BE156" i="31" s="1"/>
  <c r="BD156" i="31"/>
  <c r="BC156" i="31"/>
  <c r="BB156" i="31"/>
  <c r="BA156" i="31"/>
  <c r="AY156" i="31"/>
  <c r="AX156" i="31"/>
  <c r="AW156" i="31"/>
  <c r="AV156" i="31"/>
  <c r="AL156" i="31"/>
  <c r="M156" i="31"/>
  <c r="G156" i="31"/>
  <c r="E156" i="31"/>
  <c r="BL155" i="31"/>
  <c r="BI155" i="31"/>
  <c r="BG155" i="31"/>
  <c r="BF155" i="31"/>
  <c r="BE155" i="31"/>
  <c r="BD155" i="31"/>
  <c r="BC155" i="31"/>
  <c r="BB155" i="31"/>
  <c r="BA155" i="31"/>
  <c r="AZ155" i="31"/>
  <c r="AY155" i="31"/>
  <c r="AX155" i="31"/>
  <c r="AW155" i="31"/>
  <c r="AV155" i="31"/>
  <c r="AL155" i="31"/>
  <c r="AK155" i="31"/>
  <c r="AC155" i="31" s="1"/>
  <c r="AJ155" i="31"/>
  <c r="AH155" i="31"/>
  <c r="AF155" i="31"/>
  <c r="AD155" i="31"/>
  <c r="AC156" i="31" s="1"/>
  <c r="M155" i="31"/>
  <c r="K155" i="31"/>
  <c r="BH155" i="31" s="1"/>
  <c r="H155" i="31"/>
  <c r="G155" i="31"/>
  <c r="F155" i="31"/>
  <c r="E155" i="31"/>
  <c r="D153" i="31"/>
  <c r="BI151" i="31"/>
  <c r="BH151" i="31"/>
  <c r="BG151" i="31"/>
  <c r="BF151" i="31"/>
  <c r="BE151" i="31"/>
  <c r="BD151" i="31"/>
  <c r="BC151" i="31"/>
  <c r="BB151" i="31"/>
  <c r="BA151" i="31"/>
  <c r="AX151" i="31"/>
  <c r="AY151" i="31" s="1"/>
  <c r="AV151" i="31"/>
  <c r="AW151" i="31" s="1"/>
  <c r="AL151" i="31"/>
  <c r="M151" i="31"/>
  <c r="G151" i="31"/>
  <c r="E151" i="31"/>
  <c r="BL150" i="31"/>
  <c r="BI150" i="31"/>
  <c r="BG150" i="31"/>
  <c r="BF150" i="31"/>
  <c r="BE150" i="31" s="1"/>
  <c r="BD150" i="31"/>
  <c r="BC150" i="31"/>
  <c r="BB150" i="31"/>
  <c r="BA150" i="31"/>
  <c r="AZ150" i="31"/>
  <c r="AY150" i="31"/>
  <c r="AX150" i="31"/>
  <c r="AV150" i="31"/>
  <c r="AW150" i="31" s="1"/>
  <c r="AL150" i="31"/>
  <c r="AK150" i="31"/>
  <c r="AC150" i="31" s="1"/>
  <c r="AJ150" i="31"/>
  <c r="AH150" i="31"/>
  <c r="AF150" i="31"/>
  <c r="AD150" i="31"/>
  <c r="AC151" i="31" s="1"/>
  <c r="M150" i="31"/>
  <c r="K150" i="31"/>
  <c r="BH150" i="31" s="1"/>
  <c r="H150" i="31"/>
  <c r="G150" i="31"/>
  <c r="F150" i="31"/>
  <c r="E150" i="31"/>
  <c r="D148" i="31"/>
  <c r="BI146" i="31"/>
  <c r="BH146" i="31"/>
  <c r="BG146" i="31"/>
  <c r="BF146" i="31"/>
  <c r="BE146" i="31" s="1"/>
  <c r="BD146" i="31"/>
  <c r="BC146" i="31"/>
  <c r="BB146" i="31"/>
  <c r="BA146" i="31"/>
  <c r="AY146" i="31"/>
  <c r="AX146" i="31"/>
  <c r="AW146" i="31"/>
  <c r="AV146" i="31"/>
  <c r="AL146" i="31"/>
  <c r="M146" i="31"/>
  <c r="G146" i="31"/>
  <c r="E146" i="31"/>
  <c r="BI145" i="31"/>
  <c r="BG145" i="31"/>
  <c r="BF145" i="31"/>
  <c r="BE145" i="31" s="1"/>
  <c r="BD145" i="31"/>
  <c r="BC145" i="31"/>
  <c r="BB145" i="31"/>
  <c r="BA145" i="31"/>
  <c r="AZ145" i="31"/>
  <c r="AY145" i="31"/>
  <c r="AX145" i="31"/>
  <c r="AW145" i="31"/>
  <c r="AV145" i="31"/>
  <c r="AL145" i="31"/>
  <c r="AK145" i="31"/>
  <c r="AJ145" i="31"/>
  <c r="AH145" i="31"/>
  <c r="AF145" i="31"/>
  <c r="AD145" i="31"/>
  <c r="AC146" i="31" s="1"/>
  <c r="M145" i="31"/>
  <c r="K145" i="31"/>
  <c r="BH145" i="31" s="1"/>
  <c r="H145" i="31"/>
  <c r="G145" i="31"/>
  <c r="F145" i="31"/>
  <c r="E145" i="31"/>
  <c r="D143" i="31"/>
  <c r="BL145" i="31" s="1"/>
  <c r="BI141" i="31"/>
  <c r="BH141" i="31"/>
  <c r="BG141" i="31"/>
  <c r="BF141" i="31"/>
  <c r="BE141" i="31"/>
  <c r="BD141" i="31"/>
  <c r="BC141" i="31"/>
  <c r="BB141" i="31"/>
  <c r="BA141" i="31"/>
  <c r="AY141" i="31"/>
  <c r="AX141" i="31"/>
  <c r="AV141" i="31"/>
  <c r="AW141" i="31" s="1"/>
  <c r="AL141" i="31"/>
  <c r="M141" i="31"/>
  <c r="G141" i="31"/>
  <c r="E141" i="31"/>
  <c r="BI140" i="31"/>
  <c r="BG140" i="31"/>
  <c r="BF140" i="31"/>
  <c r="BE140" i="31" s="1"/>
  <c r="BD140" i="31"/>
  <c r="BC140" i="31"/>
  <c r="BB140" i="31"/>
  <c r="BA140" i="31"/>
  <c r="AZ140" i="31"/>
  <c r="AX140" i="31"/>
  <c r="AY140" i="31" s="1"/>
  <c r="AW140" i="31"/>
  <c r="AV140" i="31"/>
  <c r="AL140" i="31"/>
  <c r="AK140" i="31"/>
  <c r="AJ140" i="31"/>
  <c r="AH140" i="31"/>
  <c r="AF140" i="31"/>
  <c r="AD140" i="31"/>
  <c r="AC141" i="31" s="1"/>
  <c r="M140" i="31"/>
  <c r="K140" i="31"/>
  <c r="BH140" i="31" s="1"/>
  <c r="H140" i="31"/>
  <c r="G140" i="31"/>
  <c r="F140" i="31"/>
  <c r="E140" i="31"/>
  <c r="D138" i="31"/>
  <c r="BL140" i="31" s="1"/>
  <c r="BI136" i="31"/>
  <c r="BH136" i="31"/>
  <c r="BG136" i="31"/>
  <c r="BF136" i="31"/>
  <c r="BE136" i="31" s="1"/>
  <c r="BD136" i="31"/>
  <c r="BC136" i="31"/>
  <c r="BB136" i="31"/>
  <c r="BA136" i="31"/>
  <c r="AY136" i="31"/>
  <c r="AX136" i="31"/>
  <c r="AW136" i="31"/>
  <c r="AV136" i="31"/>
  <c r="AL136" i="31"/>
  <c r="AC136" i="31"/>
  <c r="M136" i="31"/>
  <c r="G136" i="31"/>
  <c r="E136" i="31"/>
  <c r="BL135" i="31"/>
  <c r="BI135" i="31"/>
  <c r="BG135" i="31"/>
  <c r="BF135" i="31"/>
  <c r="BE135" i="31"/>
  <c r="BD135" i="31"/>
  <c r="BC135" i="31"/>
  <c r="BB135" i="31"/>
  <c r="BA135" i="31"/>
  <c r="AZ135" i="31"/>
  <c r="AY135" i="31"/>
  <c r="AX135" i="31"/>
  <c r="AW135" i="31"/>
  <c r="AV135" i="31"/>
  <c r="AL135" i="31"/>
  <c r="AK135" i="31"/>
  <c r="AJ135" i="31"/>
  <c r="AH135" i="31"/>
  <c r="AF135" i="31"/>
  <c r="AC135" i="31" s="1"/>
  <c r="AD135" i="31"/>
  <c r="M135" i="31"/>
  <c r="K135" i="31"/>
  <c r="BH135" i="31" s="1"/>
  <c r="H135" i="31"/>
  <c r="G135" i="31"/>
  <c r="F135" i="31"/>
  <c r="E135" i="31"/>
  <c r="D133" i="31"/>
  <c r="BI131" i="31"/>
  <c r="BH131" i="31"/>
  <c r="BG131" i="31"/>
  <c r="BF131" i="31"/>
  <c r="BE131" i="31" s="1"/>
  <c r="BD131" i="31"/>
  <c r="BC131" i="31"/>
  <c r="BB131" i="31"/>
  <c r="BA131" i="31"/>
  <c r="AX131" i="31"/>
  <c r="AY131" i="31" s="1"/>
  <c r="AW131" i="31"/>
  <c r="AV131" i="31"/>
  <c r="AL131" i="31"/>
  <c r="AC131" i="31"/>
  <c r="M131" i="31"/>
  <c r="G131" i="31"/>
  <c r="E131" i="31"/>
  <c r="BL130" i="31"/>
  <c r="BI130" i="31"/>
  <c r="BG130" i="31"/>
  <c r="BF130" i="31"/>
  <c r="BE130" i="31" s="1"/>
  <c r="BD130" i="31"/>
  <c r="BC130" i="31"/>
  <c r="BB130" i="31"/>
  <c r="BA130" i="31"/>
  <c r="AZ130" i="31"/>
  <c r="AY130" i="31"/>
  <c r="AX130" i="31"/>
  <c r="AV130" i="31"/>
  <c r="AW130" i="31" s="1"/>
  <c r="AL130" i="31"/>
  <c r="AK130" i="31"/>
  <c r="AJ130" i="31"/>
  <c r="AH130" i="31"/>
  <c r="AF130" i="31"/>
  <c r="AD130" i="31"/>
  <c r="M130" i="31"/>
  <c r="K130" i="31"/>
  <c r="BH130" i="31" s="1"/>
  <c r="H130" i="31"/>
  <c r="G130" i="31"/>
  <c r="F130" i="31"/>
  <c r="E130" i="31"/>
  <c r="D128" i="31"/>
  <c r="BI126" i="31"/>
  <c r="BH126" i="31"/>
  <c r="BG126" i="31"/>
  <c r="BF126" i="31"/>
  <c r="BE126" i="31" s="1"/>
  <c r="BD126" i="31"/>
  <c r="BC126" i="31"/>
  <c r="BB126" i="31"/>
  <c r="BA126" i="31"/>
  <c r="AY126" i="31"/>
  <c r="AX126" i="31"/>
  <c r="AW126" i="31"/>
  <c r="AV126" i="31"/>
  <c r="AL126" i="31"/>
  <c r="M126" i="31"/>
  <c r="G126" i="31"/>
  <c r="E126" i="31"/>
  <c r="BI125" i="31"/>
  <c r="BG125" i="31"/>
  <c r="BF125" i="31"/>
  <c r="BE125" i="31" s="1"/>
  <c r="BD125" i="31"/>
  <c r="BC125" i="31"/>
  <c r="BB125" i="31"/>
  <c r="BA125" i="31"/>
  <c r="AZ125" i="31"/>
  <c r="AY125" i="31"/>
  <c r="AX125" i="31"/>
  <c r="AW125" i="31"/>
  <c r="AV125" i="31"/>
  <c r="AL125" i="31"/>
  <c r="AK125" i="31"/>
  <c r="AJ125" i="31"/>
  <c r="AH125" i="31"/>
  <c r="AF125" i="31"/>
  <c r="AD125" i="31"/>
  <c r="AC126" i="31" s="1"/>
  <c r="M125" i="31"/>
  <c r="K125" i="31"/>
  <c r="BH125" i="31" s="1"/>
  <c r="H125" i="31"/>
  <c r="G125" i="31"/>
  <c r="F125" i="31"/>
  <c r="E125" i="31"/>
  <c r="D123" i="31"/>
  <c r="BL125" i="31" s="1"/>
  <c r="BI121" i="31"/>
  <c r="BH121" i="31"/>
  <c r="BG121" i="31"/>
  <c r="BF121" i="31"/>
  <c r="BE121" i="31"/>
  <c r="BD121" i="31"/>
  <c r="BC121" i="31"/>
  <c r="BB121" i="31"/>
  <c r="BA121" i="31"/>
  <c r="AY121" i="31"/>
  <c r="AX121" i="31"/>
  <c r="AV121" i="31"/>
  <c r="AW121" i="31" s="1"/>
  <c r="AL121" i="31"/>
  <c r="M121" i="31"/>
  <c r="G121" i="31"/>
  <c r="E121" i="31"/>
  <c r="BI120" i="31"/>
  <c r="BG120" i="31"/>
  <c r="BF120" i="31"/>
  <c r="BE120" i="31" s="1"/>
  <c r="BD120" i="31"/>
  <c r="BC120" i="31"/>
  <c r="BB120" i="31"/>
  <c r="BA120" i="31"/>
  <c r="AZ120" i="31"/>
  <c r="AX120" i="31"/>
  <c r="AY120" i="31" s="1"/>
  <c r="AW120" i="31"/>
  <c r="AV120" i="31"/>
  <c r="AL120" i="31"/>
  <c r="AK120" i="31"/>
  <c r="AJ120" i="31"/>
  <c r="AH120" i="31"/>
  <c r="AF120" i="31"/>
  <c r="AD120" i="31"/>
  <c r="AC121" i="31" s="1"/>
  <c r="M120" i="31"/>
  <c r="K120" i="31"/>
  <c r="BH120" i="31" s="1"/>
  <c r="H120" i="31"/>
  <c r="G120" i="31"/>
  <c r="F120" i="31"/>
  <c r="E120" i="31"/>
  <c r="D118" i="31"/>
  <c r="BL120" i="31" s="1"/>
  <c r="BI116" i="31"/>
  <c r="BH116" i="31"/>
  <c r="BG116" i="31"/>
  <c r="BF116" i="31"/>
  <c r="BE116" i="31" s="1"/>
  <c r="BD116" i="31"/>
  <c r="BC116" i="31"/>
  <c r="BB116" i="31"/>
  <c r="BA116" i="31"/>
  <c r="AY116" i="31"/>
  <c r="AX116" i="31"/>
  <c r="AW116" i="31"/>
  <c r="AV116" i="31"/>
  <c r="AL116" i="31"/>
  <c r="M116" i="31"/>
  <c r="G116" i="31"/>
  <c r="E116" i="31"/>
  <c r="BL115" i="31"/>
  <c r="BI115" i="31"/>
  <c r="BG115" i="31"/>
  <c r="BF115" i="31"/>
  <c r="BE115" i="31"/>
  <c r="BD115" i="31"/>
  <c r="BC115" i="31"/>
  <c r="BB115" i="31"/>
  <c r="BA115" i="31"/>
  <c r="AZ115" i="31"/>
  <c r="AY115" i="31"/>
  <c r="AX115" i="31"/>
  <c r="AW115" i="31"/>
  <c r="AV115" i="31"/>
  <c r="AL115" i="31"/>
  <c r="AK115" i="31"/>
  <c r="AC115" i="31" s="1"/>
  <c r="AJ115" i="31"/>
  <c r="AH115" i="31"/>
  <c r="AF115" i="31"/>
  <c r="AD115" i="31"/>
  <c r="AC116" i="31" s="1"/>
  <c r="M115" i="31"/>
  <c r="K115" i="31"/>
  <c r="BH115" i="31" s="1"/>
  <c r="H115" i="31"/>
  <c r="G115" i="31"/>
  <c r="F115" i="31"/>
  <c r="E115" i="31"/>
  <c r="D113" i="31"/>
  <c r="BI111" i="31"/>
  <c r="BH111" i="31"/>
  <c r="BG111" i="31"/>
  <c r="BF111" i="31"/>
  <c r="BE111" i="31" s="1"/>
  <c r="BD111" i="31"/>
  <c r="BC111" i="31"/>
  <c r="BB111" i="31"/>
  <c r="BA111" i="31"/>
  <c r="AX111" i="31"/>
  <c r="AY111" i="31" s="1"/>
  <c r="AW111" i="31"/>
  <c r="AV111" i="31"/>
  <c r="AL111" i="31"/>
  <c r="M111" i="31"/>
  <c r="G111" i="31"/>
  <c r="E111" i="31"/>
  <c r="BL110" i="31"/>
  <c r="BI110" i="31"/>
  <c r="BG110" i="31"/>
  <c r="BF110" i="31"/>
  <c r="BE110" i="31" s="1"/>
  <c r="BD110" i="31"/>
  <c r="BC110" i="31"/>
  <c r="BB110" i="31"/>
  <c r="BA110" i="31"/>
  <c r="AZ110" i="31"/>
  <c r="AY110" i="31"/>
  <c r="AX110" i="31"/>
  <c r="AV110" i="31"/>
  <c r="AW110" i="31" s="1"/>
  <c r="AL110" i="31"/>
  <c r="AK110" i="31"/>
  <c r="AJ110" i="31"/>
  <c r="AH110" i="31"/>
  <c r="AF110" i="31"/>
  <c r="AD110" i="31"/>
  <c r="AC111" i="31" s="1"/>
  <c r="M110" i="31"/>
  <c r="K110" i="31"/>
  <c r="BH110" i="31" s="1"/>
  <c r="H110" i="31"/>
  <c r="G110" i="31"/>
  <c r="F110" i="31"/>
  <c r="E110" i="31"/>
  <c r="D108" i="31"/>
  <c r="BI106" i="31"/>
  <c r="BH106" i="31"/>
  <c r="BG106" i="31"/>
  <c r="BF106" i="31"/>
  <c r="BE106" i="31" s="1"/>
  <c r="BD106" i="31"/>
  <c r="BC106" i="31"/>
  <c r="BB106" i="31"/>
  <c r="BA106" i="31"/>
  <c r="AY106" i="31"/>
  <c r="AX106" i="31"/>
  <c r="AW106" i="31"/>
  <c r="AV106" i="31"/>
  <c r="AL106" i="31"/>
  <c r="M106" i="31"/>
  <c r="G106" i="31"/>
  <c r="E106" i="31"/>
  <c r="BI105" i="31"/>
  <c r="BG105" i="31"/>
  <c r="BF105" i="31"/>
  <c r="BE105" i="31" s="1"/>
  <c r="BD105" i="31"/>
  <c r="BC105" i="31"/>
  <c r="BB105" i="31"/>
  <c r="BA105" i="31"/>
  <c r="AZ105" i="31"/>
  <c r="AY105" i="31"/>
  <c r="AX105" i="31"/>
  <c r="AW105" i="31"/>
  <c r="AV105" i="31"/>
  <c r="AL105" i="31"/>
  <c r="AK105" i="31"/>
  <c r="AJ105" i="31"/>
  <c r="AH105" i="31"/>
  <c r="AF105" i="31"/>
  <c r="AD105" i="31"/>
  <c r="AC106" i="31" s="1"/>
  <c r="M105" i="31"/>
  <c r="K105" i="31"/>
  <c r="BH105" i="31" s="1"/>
  <c r="H105" i="31"/>
  <c r="G105" i="31"/>
  <c r="F105" i="31"/>
  <c r="E105" i="31"/>
  <c r="D103" i="31"/>
  <c r="BL105" i="31" s="1"/>
  <c r="BI101" i="31"/>
  <c r="BH101" i="31"/>
  <c r="BG101" i="31"/>
  <c r="BF101" i="31"/>
  <c r="BE101" i="31"/>
  <c r="BD101" i="31"/>
  <c r="BC101" i="31"/>
  <c r="BB101" i="31"/>
  <c r="BA101" i="31"/>
  <c r="AY101" i="31"/>
  <c r="AX101" i="31"/>
  <c r="AV101" i="31"/>
  <c r="AW101" i="31" s="1"/>
  <c r="AL101" i="31"/>
  <c r="M101" i="31"/>
  <c r="G101" i="31"/>
  <c r="E101" i="31"/>
  <c r="BI100" i="31"/>
  <c r="BG100" i="31"/>
  <c r="BF100" i="31"/>
  <c r="BE100" i="31" s="1"/>
  <c r="BD100" i="31"/>
  <c r="BC100" i="31"/>
  <c r="BB100" i="31"/>
  <c r="BA100" i="31"/>
  <c r="AZ100" i="31"/>
  <c r="AX100" i="31"/>
  <c r="AY100" i="31" s="1"/>
  <c r="AW100" i="31"/>
  <c r="AV100" i="31"/>
  <c r="AL100" i="31"/>
  <c r="AK100" i="31"/>
  <c r="AJ100" i="31"/>
  <c r="AH100" i="31"/>
  <c r="AF100" i="31"/>
  <c r="AD100" i="31"/>
  <c r="AC101" i="31" s="1"/>
  <c r="M100" i="31"/>
  <c r="K100" i="31"/>
  <c r="BH100" i="31" s="1"/>
  <c r="H100" i="31"/>
  <c r="G100" i="31"/>
  <c r="F100" i="31"/>
  <c r="E100" i="31"/>
  <c r="D98" i="31"/>
  <c r="BL100" i="31" s="1"/>
  <c r="BI96" i="31"/>
  <c r="BH96" i="31"/>
  <c r="BG96" i="31"/>
  <c r="BF96" i="31"/>
  <c r="BE96" i="31" s="1"/>
  <c r="BD96" i="31"/>
  <c r="BC96" i="31"/>
  <c r="BB96" i="31"/>
  <c r="BA96" i="31"/>
  <c r="AY96" i="31"/>
  <c r="AX96" i="31"/>
  <c r="AW96" i="31"/>
  <c r="AV96" i="31"/>
  <c r="AL96" i="31"/>
  <c r="AC96" i="31"/>
  <c r="M96" i="31"/>
  <c r="G96" i="31"/>
  <c r="E96" i="31"/>
  <c r="BL95" i="31"/>
  <c r="BI95" i="31"/>
  <c r="BG95" i="31"/>
  <c r="BF95" i="31"/>
  <c r="BE95" i="31"/>
  <c r="BD95" i="31"/>
  <c r="BC95" i="31"/>
  <c r="BB95" i="31"/>
  <c r="BA95" i="31"/>
  <c r="AZ95" i="31"/>
  <c r="AY95" i="31"/>
  <c r="AX95" i="31"/>
  <c r="AW95" i="31"/>
  <c r="AV95" i="31"/>
  <c r="AL95" i="31"/>
  <c r="AK95" i="31"/>
  <c r="AJ95" i="31"/>
  <c r="AH95" i="31"/>
  <c r="AF95" i="31"/>
  <c r="AD95" i="31"/>
  <c r="AC95" i="31"/>
  <c r="M95" i="31"/>
  <c r="K95" i="31"/>
  <c r="BH95" i="31" s="1"/>
  <c r="H95" i="31"/>
  <c r="G95" i="31"/>
  <c r="F95" i="31"/>
  <c r="E95" i="31"/>
  <c r="D93" i="31"/>
  <c r="BI91" i="31"/>
  <c r="BH91" i="31"/>
  <c r="BG91" i="31"/>
  <c r="BF91" i="31"/>
  <c r="BE91" i="31" s="1"/>
  <c r="BD91" i="31"/>
  <c r="BC91" i="31"/>
  <c r="BB91" i="31"/>
  <c r="BA91" i="31"/>
  <c r="AX91" i="31"/>
  <c r="AY91" i="31" s="1"/>
  <c r="AW91" i="31"/>
  <c r="AV91" i="31"/>
  <c r="AL91" i="31"/>
  <c r="AC91" i="31"/>
  <c r="M91" i="31"/>
  <c r="G91" i="31"/>
  <c r="E91" i="31"/>
  <c r="BL90" i="31"/>
  <c r="BI90" i="31"/>
  <c r="BG90" i="31"/>
  <c r="BF90" i="31"/>
  <c r="BE90" i="31" s="1"/>
  <c r="BD90" i="31"/>
  <c r="BC90" i="31"/>
  <c r="BB90" i="31"/>
  <c r="BA90" i="31"/>
  <c r="AZ90" i="31"/>
  <c r="AY90" i="31"/>
  <c r="AX90" i="31"/>
  <c r="AV90" i="31"/>
  <c r="AW90" i="31" s="1"/>
  <c r="AL90" i="31"/>
  <c r="AK90" i="31"/>
  <c r="AJ90" i="31"/>
  <c r="AH90" i="31"/>
  <c r="AF90" i="31"/>
  <c r="AD90" i="31"/>
  <c r="M90" i="31"/>
  <c r="K90" i="31"/>
  <c r="BH90" i="31" s="1"/>
  <c r="H90" i="31"/>
  <c r="G90" i="31"/>
  <c r="F90" i="31"/>
  <c r="E90" i="31"/>
  <c r="D88" i="31"/>
  <c r="BI86" i="31"/>
  <c r="BH86" i="31"/>
  <c r="BG86" i="31"/>
  <c r="BF86" i="31"/>
  <c r="BE86" i="31" s="1"/>
  <c r="BD86" i="31"/>
  <c r="BC86" i="31"/>
  <c r="BB86" i="31"/>
  <c r="BA86" i="31"/>
  <c r="AY86" i="31"/>
  <c r="AX86" i="31"/>
  <c r="AW86" i="31"/>
  <c r="AV86" i="31"/>
  <c r="AL86" i="31"/>
  <c r="M86" i="31"/>
  <c r="G86" i="31"/>
  <c r="E86" i="31"/>
  <c r="BI85" i="31"/>
  <c r="BG85" i="31"/>
  <c r="BF85" i="31"/>
  <c r="BE85" i="31" s="1"/>
  <c r="BD85" i="31"/>
  <c r="BC85" i="31"/>
  <c r="BB85" i="31"/>
  <c r="BA85" i="31"/>
  <c r="AZ85" i="31"/>
  <c r="AY85" i="31"/>
  <c r="AX85" i="31"/>
  <c r="AW85" i="31"/>
  <c r="AV85" i="31"/>
  <c r="AL85" i="31"/>
  <c r="AK85" i="31"/>
  <c r="AJ85" i="31"/>
  <c r="AH85" i="31"/>
  <c r="AF85" i="31"/>
  <c r="AD85" i="31"/>
  <c r="AC86" i="31" s="1"/>
  <c r="M85" i="31"/>
  <c r="K85" i="31"/>
  <c r="BH85" i="31" s="1"/>
  <c r="H85" i="31"/>
  <c r="G85" i="31"/>
  <c r="F85" i="31"/>
  <c r="E85" i="31"/>
  <c r="D83" i="31"/>
  <c r="BL85" i="31" s="1"/>
  <c r="BI81" i="31"/>
  <c r="BH81" i="31"/>
  <c r="BG81" i="31"/>
  <c r="BF81" i="31"/>
  <c r="BE81" i="31"/>
  <c r="BD81" i="31"/>
  <c r="BC81" i="31"/>
  <c r="BB81" i="31"/>
  <c r="BA81" i="31"/>
  <c r="AY81" i="31"/>
  <c r="AX81" i="31"/>
  <c r="AV81" i="31"/>
  <c r="AW81" i="31" s="1"/>
  <c r="AL81" i="31"/>
  <c r="M81" i="31"/>
  <c r="G81" i="31"/>
  <c r="E81" i="31"/>
  <c r="BI80" i="31"/>
  <c r="BG80" i="31"/>
  <c r="BF80" i="31"/>
  <c r="BE80" i="31" s="1"/>
  <c r="BD80" i="31"/>
  <c r="BC80" i="31"/>
  <c r="BB80" i="31"/>
  <c r="BA80" i="31"/>
  <c r="AZ80" i="31"/>
  <c r="AX80" i="31"/>
  <c r="AY80" i="31" s="1"/>
  <c r="AW80" i="31"/>
  <c r="AV80" i="31"/>
  <c r="AL80" i="31"/>
  <c r="AK80" i="31"/>
  <c r="AJ80" i="31"/>
  <c r="AH80" i="31"/>
  <c r="AF80" i="31"/>
  <c r="AD80" i="31"/>
  <c r="AC81" i="31" s="1"/>
  <c r="M80" i="31"/>
  <c r="K80" i="31"/>
  <c r="BH80" i="31" s="1"/>
  <c r="H80" i="31"/>
  <c r="G80" i="31"/>
  <c r="F80" i="31"/>
  <c r="E80" i="31"/>
  <c r="D78" i="31"/>
  <c r="BL80" i="31" s="1"/>
  <c r="BI76" i="31"/>
  <c r="BH76" i="31"/>
  <c r="BG76" i="31"/>
  <c r="BF76" i="31"/>
  <c r="BE76" i="31" s="1"/>
  <c r="BD76" i="31"/>
  <c r="BC76" i="31"/>
  <c r="BB76" i="31"/>
  <c r="BA76" i="31"/>
  <c r="AY76" i="31"/>
  <c r="AX76" i="31"/>
  <c r="AW76" i="31"/>
  <c r="AV76" i="31"/>
  <c r="AL76" i="31"/>
  <c r="M76" i="31"/>
  <c r="G76" i="31"/>
  <c r="E76" i="31"/>
  <c r="BL75" i="31"/>
  <c r="BI75" i="31"/>
  <c r="BG75" i="31"/>
  <c r="BF75" i="31"/>
  <c r="BE75" i="31"/>
  <c r="BD75" i="31"/>
  <c r="BC75" i="31"/>
  <c r="BB75" i="31"/>
  <c r="BA75" i="31"/>
  <c r="AZ75" i="31"/>
  <c r="AY75" i="31"/>
  <c r="AX75" i="31"/>
  <c r="AW75" i="31"/>
  <c r="AV75" i="31"/>
  <c r="AL75" i="31"/>
  <c r="AK75" i="31"/>
  <c r="AC75" i="31" s="1"/>
  <c r="AJ75" i="31"/>
  <c r="AH75" i="31"/>
  <c r="AF75" i="31"/>
  <c r="AD75" i="31"/>
  <c r="AC76" i="31" s="1"/>
  <c r="M75" i="31"/>
  <c r="K75" i="31"/>
  <c r="BH75" i="31" s="1"/>
  <c r="H75" i="31"/>
  <c r="G75" i="31"/>
  <c r="F75" i="31"/>
  <c r="E75" i="31"/>
  <c r="D73" i="31"/>
  <c r="BI71" i="31"/>
  <c r="BH71" i="31"/>
  <c r="BG71" i="31"/>
  <c r="BF71" i="31"/>
  <c r="BE71" i="31" s="1"/>
  <c r="BD71" i="31"/>
  <c r="BC71" i="31"/>
  <c r="BB71" i="31"/>
  <c r="BA71" i="31"/>
  <c r="AX71" i="31"/>
  <c r="AY71" i="31" s="1"/>
  <c r="AW71" i="31"/>
  <c r="AV71" i="31"/>
  <c r="AL71" i="31"/>
  <c r="M71" i="31"/>
  <c r="G71" i="31"/>
  <c r="E71" i="31"/>
  <c r="BL70" i="31"/>
  <c r="BI70" i="31"/>
  <c r="BG70" i="31"/>
  <c r="BF70" i="31"/>
  <c r="BE70" i="31" s="1"/>
  <c r="BD70" i="31"/>
  <c r="BC70" i="31"/>
  <c r="BB70" i="31"/>
  <c r="BA70" i="31"/>
  <c r="AZ70" i="31"/>
  <c r="AY70" i="31"/>
  <c r="AX70" i="31"/>
  <c r="AV70" i="31"/>
  <c r="AW70" i="31" s="1"/>
  <c r="AL70" i="31"/>
  <c r="AK70" i="31"/>
  <c r="AC70" i="31" s="1"/>
  <c r="AJ70" i="31"/>
  <c r="AH70" i="31"/>
  <c r="AF70" i="31"/>
  <c r="AD70" i="31"/>
  <c r="AC71" i="31" s="1"/>
  <c r="M70" i="31"/>
  <c r="K70" i="31"/>
  <c r="BH70" i="31" s="1"/>
  <c r="H70" i="31"/>
  <c r="G70" i="31"/>
  <c r="F70" i="31"/>
  <c r="E70" i="31"/>
  <c r="D68" i="31"/>
  <c r="BI66" i="31"/>
  <c r="BH66" i="31"/>
  <c r="BG66" i="31"/>
  <c r="BF66" i="31"/>
  <c r="BE66" i="31" s="1"/>
  <c r="BD66" i="31"/>
  <c r="BC66" i="31"/>
  <c r="BB66" i="31"/>
  <c r="BA66" i="31"/>
  <c r="AY66" i="31"/>
  <c r="AX66" i="31"/>
  <c r="AW66" i="31"/>
  <c r="AV66" i="31"/>
  <c r="AL66" i="31"/>
  <c r="M66" i="31"/>
  <c r="G66" i="31"/>
  <c r="E66" i="31"/>
  <c r="BI65" i="31"/>
  <c r="BG65" i="31"/>
  <c r="BF65" i="31"/>
  <c r="BE65" i="31" s="1"/>
  <c r="BD65" i="31"/>
  <c r="BC65" i="31"/>
  <c r="BB65" i="31"/>
  <c r="BA65" i="31"/>
  <c r="AZ65" i="31"/>
  <c r="AY65" i="31"/>
  <c r="AX65" i="31"/>
  <c r="AW65" i="31"/>
  <c r="AV65" i="31"/>
  <c r="AL65" i="31"/>
  <c r="AK65" i="31"/>
  <c r="AJ65" i="31"/>
  <c r="AH65" i="31"/>
  <c r="AF65" i="31"/>
  <c r="AD65" i="31"/>
  <c r="AC66" i="31" s="1"/>
  <c r="M65" i="31"/>
  <c r="K65" i="31"/>
  <c r="BH65" i="31" s="1"/>
  <c r="H65" i="31"/>
  <c r="G65" i="31"/>
  <c r="F65" i="31"/>
  <c r="E65" i="31"/>
  <c r="D63" i="31"/>
  <c r="BL65" i="31" s="1"/>
  <c r="BI61" i="31"/>
  <c r="BH61" i="31"/>
  <c r="BG61" i="31"/>
  <c r="BF61" i="31"/>
  <c r="BE61" i="31"/>
  <c r="BD61" i="31"/>
  <c r="BC61" i="31"/>
  <c r="BB61" i="31"/>
  <c r="BA61" i="31"/>
  <c r="AY61" i="31"/>
  <c r="AX61" i="31"/>
  <c r="AV61" i="31"/>
  <c r="AW61" i="31" s="1"/>
  <c r="AL61" i="31"/>
  <c r="M61" i="31"/>
  <c r="G61" i="31"/>
  <c r="E61" i="31"/>
  <c r="BI60" i="31"/>
  <c r="BG60" i="31"/>
  <c r="BF60" i="31"/>
  <c r="BE60" i="31" s="1"/>
  <c r="BD60" i="31"/>
  <c r="BC60" i="31"/>
  <c r="BB60" i="31"/>
  <c r="BA60" i="31"/>
  <c r="AZ60" i="31"/>
  <c r="AX60" i="31"/>
  <c r="AY60" i="31" s="1"/>
  <c r="AW60" i="31"/>
  <c r="AV60" i="31"/>
  <c r="AL60" i="31"/>
  <c r="AK60" i="31"/>
  <c r="AJ60" i="31"/>
  <c r="AH60" i="31"/>
  <c r="AF60" i="31"/>
  <c r="AD60" i="31"/>
  <c r="AC61" i="31" s="1"/>
  <c r="M60" i="31"/>
  <c r="K60" i="31"/>
  <c r="BH60" i="31" s="1"/>
  <c r="H60" i="31"/>
  <c r="G60" i="31"/>
  <c r="F60" i="31"/>
  <c r="E60" i="31"/>
  <c r="D58" i="31"/>
  <c r="BL60" i="31" s="1"/>
  <c r="BI56" i="31"/>
  <c r="BH56" i="31"/>
  <c r="BG56" i="31"/>
  <c r="BF56" i="31"/>
  <c r="BE56" i="31" s="1"/>
  <c r="BD56" i="31"/>
  <c r="BC56" i="31"/>
  <c r="BB56" i="31"/>
  <c r="BA56" i="31"/>
  <c r="AY56" i="31"/>
  <c r="AX56" i="31"/>
  <c r="AW56" i="31"/>
  <c r="AV56" i="31"/>
  <c r="AL56" i="31"/>
  <c r="AC56" i="31"/>
  <c r="M56" i="31"/>
  <c r="G56" i="31"/>
  <c r="E56" i="31"/>
  <c r="BL55" i="31"/>
  <c r="BI55" i="31"/>
  <c r="BG55" i="31"/>
  <c r="BF55" i="31"/>
  <c r="BE55" i="31"/>
  <c r="BD55" i="31"/>
  <c r="BC55" i="31"/>
  <c r="BB55" i="31"/>
  <c r="BA55" i="31"/>
  <c r="AZ55" i="31"/>
  <c r="AY55" i="31"/>
  <c r="AX55" i="31"/>
  <c r="AW55" i="31"/>
  <c r="AV55" i="31"/>
  <c r="AL55" i="31"/>
  <c r="AK55" i="31"/>
  <c r="AJ55" i="31"/>
  <c r="AH55" i="31"/>
  <c r="AF55" i="31"/>
  <c r="AC55" i="31" s="1"/>
  <c r="AD55" i="31"/>
  <c r="M55" i="31"/>
  <c r="K55" i="31"/>
  <c r="BH55" i="31" s="1"/>
  <c r="H55" i="31"/>
  <c r="G55" i="31"/>
  <c r="F55" i="31"/>
  <c r="E55" i="31"/>
  <c r="D53" i="31"/>
  <c r="BI51" i="31"/>
  <c r="BH51" i="31"/>
  <c r="BG51" i="31"/>
  <c r="BF51" i="31"/>
  <c r="BE51" i="31" s="1"/>
  <c r="BD51" i="31"/>
  <c r="BC51" i="31"/>
  <c r="BB51" i="31"/>
  <c r="BA51" i="31"/>
  <c r="AX51" i="31"/>
  <c r="AY51" i="31" s="1"/>
  <c r="AW51" i="31"/>
  <c r="AV51" i="31"/>
  <c r="AL51" i="31"/>
  <c r="AC51" i="31"/>
  <c r="M51" i="31"/>
  <c r="G51" i="31"/>
  <c r="E51" i="31"/>
  <c r="BL50" i="31"/>
  <c r="BI50" i="31"/>
  <c r="BG50" i="31"/>
  <c r="BF50" i="31"/>
  <c r="BE50" i="31" s="1"/>
  <c r="BD50" i="31"/>
  <c r="BC50" i="31"/>
  <c r="BB50" i="31"/>
  <c r="BA50" i="31"/>
  <c r="AZ50" i="31"/>
  <c r="AY50" i="31"/>
  <c r="AX50" i="31"/>
  <c r="AV50" i="31"/>
  <c r="AW50" i="31" s="1"/>
  <c r="AL50" i="31"/>
  <c r="AK50" i="31"/>
  <c r="AJ50" i="31"/>
  <c r="AH50" i="31"/>
  <c r="AF50" i="31"/>
  <c r="AD50" i="31"/>
  <c r="M50" i="31"/>
  <c r="K50" i="31"/>
  <c r="BH50" i="31" s="1"/>
  <c r="H50" i="31"/>
  <c r="G50" i="31"/>
  <c r="F50" i="31"/>
  <c r="E50" i="31"/>
  <c r="D48" i="31"/>
  <c r="BI46" i="31"/>
  <c r="BH46" i="31"/>
  <c r="BG46" i="31"/>
  <c r="BF46" i="31"/>
  <c r="BE46" i="31" s="1"/>
  <c r="BD46" i="31"/>
  <c r="BC46" i="31"/>
  <c r="BB46" i="31"/>
  <c r="BA46" i="31"/>
  <c r="AY46" i="31"/>
  <c r="AX46" i="31"/>
  <c r="AW46" i="31"/>
  <c r="AV46" i="31"/>
  <c r="AL46" i="31"/>
  <c r="M46" i="31"/>
  <c r="G46" i="31"/>
  <c r="E46" i="31"/>
  <c r="BI45" i="31"/>
  <c r="BG45" i="31"/>
  <c r="BF45" i="31"/>
  <c r="BE45" i="31" s="1"/>
  <c r="BD45" i="31"/>
  <c r="BC45" i="31"/>
  <c r="BB45" i="31"/>
  <c r="BA45" i="31"/>
  <c r="AZ45" i="31"/>
  <c r="AY45" i="31"/>
  <c r="AX45" i="31"/>
  <c r="AW45" i="31"/>
  <c r="AV45" i="31"/>
  <c r="AL45" i="31"/>
  <c r="AK45" i="31"/>
  <c r="AC45" i="31" s="1"/>
  <c r="AJ45" i="31"/>
  <c r="AH45" i="31"/>
  <c r="AF45" i="31"/>
  <c r="AD45" i="31"/>
  <c r="AC46" i="31" s="1"/>
  <c r="M45" i="31"/>
  <c r="K45" i="31"/>
  <c r="BH45" i="31" s="1"/>
  <c r="H45" i="31"/>
  <c r="G45" i="31"/>
  <c r="F45" i="31"/>
  <c r="E45" i="31"/>
  <c r="D43" i="31"/>
  <c r="BL45" i="31" s="1"/>
  <c r="BI41" i="31"/>
  <c r="BH41" i="31"/>
  <c r="BG41" i="31"/>
  <c r="BF41" i="31"/>
  <c r="BE41" i="31"/>
  <c r="BD41" i="31"/>
  <c r="BC41" i="31"/>
  <c r="BB41" i="31"/>
  <c r="BA41" i="31"/>
  <c r="AY41" i="31"/>
  <c r="AX41" i="31"/>
  <c r="AV41" i="31"/>
  <c r="AW41" i="31" s="1"/>
  <c r="AL41" i="31"/>
  <c r="M41" i="31"/>
  <c r="G41" i="31"/>
  <c r="E41" i="31"/>
  <c r="BI40" i="31"/>
  <c r="BG40" i="31"/>
  <c r="BF40" i="31"/>
  <c r="BE40" i="31" s="1"/>
  <c r="BD40" i="31"/>
  <c r="BC40" i="31"/>
  <c r="BB40" i="31"/>
  <c r="BA40" i="31"/>
  <c r="AZ40" i="31"/>
  <c r="AX40" i="31"/>
  <c r="AY40" i="31" s="1"/>
  <c r="AW40" i="31"/>
  <c r="AV40" i="31"/>
  <c r="AL40" i="31"/>
  <c r="AK40" i="31"/>
  <c r="AJ40" i="31"/>
  <c r="AH40" i="31"/>
  <c r="AF40" i="31"/>
  <c r="AD40" i="31"/>
  <c r="AC41" i="31" s="1"/>
  <c r="M40" i="31"/>
  <c r="K40" i="31"/>
  <c r="BH40" i="31" s="1"/>
  <c r="H40" i="31"/>
  <c r="G40" i="31"/>
  <c r="F40" i="31"/>
  <c r="E40" i="31"/>
  <c r="D38" i="31"/>
  <c r="BL40" i="31" s="1"/>
  <c r="BI36" i="31"/>
  <c r="BH36" i="31"/>
  <c r="BG36" i="31"/>
  <c r="BF36" i="31"/>
  <c r="BE36" i="31" s="1"/>
  <c r="BD36" i="31"/>
  <c r="BC36" i="31"/>
  <c r="BB36" i="31"/>
  <c r="BA36" i="31"/>
  <c r="AY36" i="31"/>
  <c r="AX36" i="31"/>
  <c r="AW36" i="31"/>
  <c r="AV36" i="31"/>
  <c r="AL36" i="31"/>
  <c r="M36" i="31"/>
  <c r="G36" i="31"/>
  <c r="E36" i="31"/>
  <c r="BL35" i="31"/>
  <c r="BI35" i="31"/>
  <c r="BG35" i="31"/>
  <c r="BF35" i="31"/>
  <c r="BE35" i="31"/>
  <c r="BD35" i="31"/>
  <c r="BC35" i="31"/>
  <c r="BB35" i="31"/>
  <c r="BA35" i="31"/>
  <c r="AZ35" i="31"/>
  <c r="AY35" i="31"/>
  <c r="AX35" i="31"/>
  <c r="AW35" i="31"/>
  <c r="AV35" i="31"/>
  <c r="AL35" i="31"/>
  <c r="AK35" i="31"/>
  <c r="AC35" i="31" s="1"/>
  <c r="AJ35" i="31"/>
  <c r="AH35" i="31"/>
  <c r="AF35" i="31"/>
  <c r="AD35" i="31"/>
  <c r="AC36" i="31" s="1"/>
  <c r="M35" i="31"/>
  <c r="K35" i="31"/>
  <c r="BH35" i="31" s="1"/>
  <c r="H35" i="31"/>
  <c r="G35" i="31"/>
  <c r="F35" i="31"/>
  <c r="E35" i="31"/>
  <c r="D33" i="31"/>
  <c r="BI31" i="31"/>
  <c r="BH31" i="31"/>
  <c r="BG31" i="31"/>
  <c r="BF31" i="31"/>
  <c r="BE31" i="31" s="1"/>
  <c r="BD31" i="31"/>
  <c r="BC31" i="31"/>
  <c r="BB31" i="31"/>
  <c r="BA31" i="31"/>
  <c r="AX31" i="31"/>
  <c r="AY31" i="31" s="1"/>
  <c r="AW31" i="31"/>
  <c r="AV31" i="31"/>
  <c r="AL31" i="31"/>
  <c r="M31" i="31"/>
  <c r="G31" i="31"/>
  <c r="E31" i="31"/>
  <c r="BL30" i="31"/>
  <c r="BI30" i="31"/>
  <c r="BG30" i="31"/>
  <c r="BF30" i="31"/>
  <c r="BE30" i="31" s="1"/>
  <c r="BD30" i="31"/>
  <c r="BC30" i="31"/>
  <c r="BB30" i="31"/>
  <c r="BA30" i="31"/>
  <c r="AZ30" i="31"/>
  <c r="AY30" i="31"/>
  <c r="AX30" i="31"/>
  <c r="AV30" i="31"/>
  <c r="AW30" i="31" s="1"/>
  <c r="AL30" i="31"/>
  <c r="AK30" i="31"/>
  <c r="AJ30" i="31"/>
  <c r="AH30" i="31"/>
  <c r="AF30" i="31"/>
  <c r="AD30" i="31"/>
  <c r="AC31" i="31" s="1"/>
  <c r="M30" i="31"/>
  <c r="K30" i="31"/>
  <c r="BH30" i="31" s="1"/>
  <c r="H30" i="31"/>
  <c r="G30" i="31"/>
  <c r="F30" i="31"/>
  <c r="E30" i="31"/>
  <c r="D28" i="31"/>
  <c r="BI26" i="31"/>
  <c r="BH26" i="31"/>
  <c r="BG26" i="31"/>
  <c r="BF26" i="31"/>
  <c r="BE26" i="31"/>
  <c r="BD26" i="31"/>
  <c r="BC26" i="31"/>
  <c r="BB26" i="31"/>
  <c r="BA26" i="31"/>
  <c r="AY26" i="31"/>
  <c r="AX26" i="31"/>
  <c r="AV26" i="31"/>
  <c r="AW26" i="31" s="1"/>
  <c r="AL26" i="31"/>
  <c r="M26" i="31"/>
  <c r="G26" i="31"/>
  <c r="E26" i="31"/>
  <c r="BI25" i="31"/>
  <c r="BG25" i="31"/>
  <c r="BF25" i="31"/>
  <c r="BE25" i="31" s="1"/>
  <c r="BD25" i="31"/>
  <c r="BC25" i="31"/>
  <c r="BB25" i="31"/>
  <c r="BA25" i="31"/>
  <c r="AZ25" i="31"/>
  <c r="AX25" i="31"/>
  <c r="AY25" i="31" s="1"/>
  <c r="AW25" i="31"/>
  <c r="AV25" i="31"/>
  <c r="AL25" i="31"/>
  <c r="AK25" i="31"/>
  <c r="AJ25" i="31"/>
  <c r="AH25" i="31"/>
  <c r="AF25" i="31"/>
  <c r="AD25" i="31"/>
  <c r="AC26" i="31" s="1"/>
  <c r="M25" i="31"/>
  <c r="K25" i="31"/>
  <c r="BH25" i="31" s="1"/>
  <c r="H25" i="31"/>
  <c r="G25" i="31"/>
  <c r="F25" i="31"/>
  <c r="E25" i="31"/>
  <c r="D23" i="31"/>
  <c r="BL25" i="31" s="1"/>
  <c r="BI21" i="31"/>
  <c r="BH21" i="31"/>
  <c r="BG21" i="31"/>
  <c r="BF21" i="31"/>
  <c r="BE21" i="31"/>
  <c r="BD21" i="31"/>
  <c r="BC21" i="31"/>
  <c r="BB21" i="31"/>
  <c r="BA21" i="31"/>
  <c r="AY21" i="31"/>
  <c r="AX21" i="31"/>
  <c r="AV21" i="31"/>
  <c r="AW21" i="31" s="1"/>
  <c r="AL21" i="31"/>
  <c r="M21" i="31"/>
  <c r="G21" i="31"/>
  <c r="E21" i="31"/>
  <c r="BI20" i="31"/>
  <c r="BG20" i="31"/>
  <c r="BF20" i="31"/>
  <c r="BE20" i="31"/>
  <c r="BD20" i="31"/>
  <c r="BC20" i="31"/>
  <c r="BB20" i="31"/>
  <c r="BA20" i="31"/>
  <c r="AZ20" i="31"/>
  <c r="AX20" i="31"/>
  <c r="AY20" i="31" s="1"/>
  <c r="AW20" i="31"/>
  <c r="AV20" i="31"/>
  <c r="AL20" i="31"/>
  <c r="AK20" i="31"/>
  <c r="AJ20" i="31"/>
  <c r="AH20" i="31"/>
  <c r="AF20" i="31"/>
  <c r="AD20" i="31"/>
  <c r="AC21" i="31" s="1"/>
  <c r="AC20" i="31"/>
  <c r="M20" i="31"/>
  <c r="K20" i="31"/>
  <c r="BH20" i="31" s="1"/>
  <c r="H20" i="31"/>
  <c r="G20" i="31"/>
  <c r="F20" i="31"/>
  <c r="E20" i="31"/>
  <c r="D18" i="31"/>
  <c r="BL20" i="31" s="1"/>
  <c r="BI16" i="31"/>
  <c r="BH16" i="31"/>
  <c r="BG16" i="31"/>
  <c r="BF16" i="31"/>
  <c r="BE16" i="31" s="1"/>
  <c r="BD16" i="31"/>
  <c r="BC16" i="31"/>
  <c r="BB16" i="31"/>
  <c r="BA16" i="31"/>
  <c r="AY16" i="31"/>
  <c r="AX16" i="31"/>
  <c r="AW16" i="31"/>
  <c r="AV16" i="31"/>
  <c r="AL16" i="31"/>
  <c r="M16" i="31"/>
  <c r="G16" i="31"/>
  <c r="E16" i="31"/>
  <c r="BL15" i="31"/>
  <c r="BI15" i="31"/>
  <c r="BG15" i="31"/>
  <c r="BF15" i="31"/>
  <c r="BE15" i="31"/>
  <c r="BD15" i="31"/>
  <c r="BC15" i="31"/>
  <c r="BB15" i="31"/>
  <c r="BA15" i="31"/>
  <c r="AZ15" i="31"/>
  <c r="AY15" i="31"/>
  <c r="AX15" i="31"/>
  <c r="AV15" i="31"/>
  <c r="AW15" i="31" s="1"/>
  <c r="AL15" i="31"/>
  <c r="AK15" i="31"/>
  <c r="AJ15" i="31"/>
  <c r="AH15" i="31"/>
  <c r="AF15" i="31"/>
  <c r="AD15" i="31"/>
  <c r="AC16" i="31" s="1"/>
  <c r="M15" i="31"/>
  <c r="K15" i="31"/>
  <c r="BH15" i="31" s="1"/>
  <c r="H15" i="31"/>
  <c r="G15" i="31"/>
  <c r="F15" i="31"/>
  <c r="E15" i="31"/>
  <c r="D13" i="31"/>
  <c r="BI11" i="31"/>
  <c r="BH11" i="31"/>
  <c r="BG11" i="31"/>
  <c r="BF11" i="31"/>
  <c r="BE11" i="31" s="1"/>
  <c r="BD11" i="31"/>
  <c r="BC11" i="31"/>
  <c r="BB11" i="31"/>
  <c r="BA11" i="31"/>
  <c r="AX11" i="31"/>
  <c r="AY11" i="31" s="1"/>
  <c r="AW11" i="31"/>
  <c r="AV11" i="31"/>
  <c r="AL11" i="31"/>
  <c r="M11" i="31"/>
  <c r="G11" i="31"/>
  <c r="E11" i="31"/>
  <c r="BL10" i="31"/>
  <c r="BI10" i="31"/>
  <c r="BG10" i="31"/>
  <c r="BF10" i="31"/>
  <c r="BE10" i="31" s="1"/>
  <c r="BD10" i="31"/>
  <c r="BC10" i="31"/>
  <c r="BB10" i="31"/>
  <c r="BA10" i="31"/>
  <c r="AZ10" i="31"/>
  <c r="AY10" i="31"/>
  <c r="AX10" i="31"/>
  <c r="AV10" i="31"/>
  <c r="AW10" i="31" s="1"/>
  <c r="AL10" i="31"/>
  <c r="AK10" i="31"/>
  <c r="AJ10" i="31"/>
  <c r="AH10" i="31"/>
  <c r="AF10" i="31"/>
  <c r="AD10" i="31"/>
  <c r="AC11" i="31" s="1"/>
  <c r="M10" i="31"/>
  <c r="K10" i="31"/>
  <c r="BH10" i="31" s="1"/>
  <c r="H10" i="31"/>
  <c r="G10" i="31"/>
  <c r="F10" i="31"/>
  <c r="E10" i="31"/>
  <c r="D8" i="31"/>
  <c r="BI6" i="31"/>
  <c r="BJ25" i="31" s="1"/>
  <c r="BH6" i="31"/>
  <c r="BG6" i="31"/>
  <c r="BF6" i="31"/>
  <c r="BE6" i="31" s="1"/>
  <c r="BD6" i="31"/>
  <c r="BC6" i="31"/>
  <c r="BB6" i="31"/>
  <c r="BA6" i="31"/>
  <c r="AW6" i="31"/>
  <c r="AV6" i="31"/>
  <c r="AL6" i="31"/>
  <c r="M6" i="31"/>
  <c r="G6" i="31"/>
  <c r="E6" i="31"/>
  <c r="AX6" i="31" s="1"/>
  <c r="AY6" i="31" s="1"/>
  <c r="BJ5" i="31"/>
  <c r="BI5" i="31"/>
  <c r="BG5" i="31"/>
  <c r="BF5" i="31"/>
  <c r="BE5" i="31" s="1"/>
  <c r="BD5" i="31"/>
  <c r="BC5" i="31"/>
  <c r="BB5" i="31"/>
  <c r="BA5" i="31"/>
  <c r="AZ5" i="31"/>
  <c r="AW5" i="31"/>
  <c r="AV5" i="31"/>
  <c r="AL5" i="31"/>
  <c r="AK5" i="31"/>
  <c r="AJ5" i="31"/>
  <c r="AH5" i="31"/>
  <c r="AF5" i="31"/>
  <c r="AD5" i="31"/>
  <c r="AC6" i="31" s="1"/>
  <c r="M5" i="31"/>
  <c r="K5" i="31"/>
  <c r="BH5" i="31" s="1"/>
  <c r="H5" i="31"/>
  <c r="G5" i="31"/>
  <c r="F5" i="31"/>
  <c r="E5" i="31"/>
  <c r="D3" i="31"/>
  <c r="BL5" i="31" s="1"/>
  <c r="M22" i="13"/>
  <c r="L3" i="30"/>
  <c r="I3" i="30"/>
  <c r="B3" i="30"/>
  <c r="L4" i="30"/>
  <c r="L5" i="30"/>
  <c r="L6" i="30"/>
  <c r="L7" i="30"/>
  <c r="L8" i="30"/>
  <c r="L9" i="30"/>
  <c r="L10" i="30"/>
  <c r="L11" i="30"/>
  <c r="L12" i="30"/>
  <c r="L13" i="30"/>
  <c r="L14" i="30"/>
  <c r="L15" i="30"/>
  <c r="L16" i="30"/>
  <c r="L17" i="30"/>
  <c r="L18" i="30"/>
  <c r="L19" i="30"/>
  <c r="L20" i="30"/>
  <c r="L21" i="30"/>
  <c r="L22" i="30"/>
  <c r="L23" i="30"/>
  <c r="L24" i="30"/>
  <c r="L25" i="30"/>
  <c r="L26" i="30"/>
  <c r="L27" i="30"/>
  <c r="L28" i="30"/>
  <c r="L29" i="30"/>
  <c r="L30" i="30"/>
  <c r="L31" i="30"/>
  <c r="L32" i="30"/>
  <c r="L33" i="30"/>
  <c r="L34" i="30"/>
  <c r="L35" i="30"/>
  <c r="L36" i="30"/>
  <c r="L37" i="30"/>
  <c r="L38" i="30"/>
  <c r="L39" i="30"/>
  <c r="L40" i="30"/>
  <c r="L41" i="30"/>
  <c r="L42" i="30"/>
  <c r="L43" i="30"/>
  <c r="L44" i="30"/>
  <c r="L45" i="30"/>
  <c r="L46" i="30"/>
  <c r="L47" i="30"/>
  <c r="L48" i="30"/>
  <c r="L49" i="30"/>
  <c r="L50" i="30"/>
  <c r="L51" i="30"/>
  <c r="L52" i="30"/>
  <c r="L53" i="30"/>
  <c r="L54" i="30"/>
  <c r="L55" i="30"/>
  <c r="L56" i="30"/>
  <c r="L57" i="30"/>
  <c r="L58" i="30"/>
  <c r="L59" i="30"/>
  <c r="L60" i="30"/>
  <c r="L61" i="30"/>
  <c r="L62" i="30"/>
  <c r="L63" i="30"/>
  <c r="L64" i="30"/>
  <c r="L65" i="30"/>
  <c r="L66" i="30"/>
  <c r="L67" i="30"/>
  <c r="L68" i="30"/>
  <c r="L69" i="30"/>
  <c r="L70" i="30"/>
  <c r="L71" i="30"/>
  <c r="L72" i="30"/>
  <c r="L73" i="30"/>
  <c r="L74" i="30"/>
  <c r="L75" i="30"/>
  <c r="L76" i="30"/>
  <c r="L77" i="30"/>
  <c r="L78" i="30"/>
  <c r="L79" i="30"/>
  <c r="L80" i="30"/>
  <c r="L81" i="30"/>
  <c r="L82" i="30"/>
  <c r="L83" i="30"/>
  <c r="K84" i="30"/>
  <c r="L84" i="30"/>
  <c r="J19" i="30"/>
  <c r="J20" i="30"/>
  <c r="J21" i="30"/>
  <c r="J22" i="30"/>
  <c r="J23" i="30"/>
  <c r="J24" i="30"/>
  <c r="J25" i="30"/>
  <c r="J26" i="30"/>
  <c r="J27" i="30"/>
  <c r="J28" i="30"/>
  <c r="J29" i="30"/>
  <c r="J30" i="30"/>
  <c r="J31" i="30"/>
  <c r="J32" i="30"/>
  <c r="J33" i="30"/>
  <c r="J34" i="30"/>
  <c r="J35" i="30"/>
  <c r="J36" i="30"/>
  <c r="J37" i="30"/>
  <c r="J38" i="30"/>
  <c r="J39" i="30"/>
  <c r="J40" i="30"/>
  <c r="J41" i="30"/>
  <c r="J42" i="30"/>
  <c r="J43" i="30"/>
  <c r="J44" i="30"/>
  <c r="J45" i="30"/>
  <c r="J46" i="30"/>
  <c r="J84" i="30"/>
  <c r="I4" i="30"/>
  <c r="I5" i="30"/>
  <c r="I6" i="30"/>
  <c r="I7" i="30"/>
  <c r="I8" i="30"/>
  <c r="I9" i="30"/>
  <c r="I10" i="30"/>
  <c r="I11" i="30"/>
  <c r="I12" i="30"/>
  <c r="I13" i="30"/>
  <c r="I14" i="30"/>
  <c r="I15" i="30"/>
  <c r="I16" i="30"/>
  <c r="I17" i="30"/>
  <c r="I18" i="30"/>
  <c r="I19" i="30"/>
  <c r="I20" i="30"/>
  <c r="I21" i="30"/>
  <c r="I22" i="30"/>
  <c r="I23" i="30"/>
  <c r="I24" i="30"/>
  <c r="I25" i="30"/>
  <c r="I26" i="30"/>
  <c r="I27" i="30"/>
  <c r="I28" i="30"/>
  <c r="I29" i="30"/>
  <c r="I30" i="30"/>
  <c r="I31" i="30"/>
  <c r="I32" i="30"/>
  <c r="I33" i="30"/>
  <c r="I34" i="30"/>
  <c r="I35" i="30"/>
  <c r="I36" i="30"/>
  <c r="I37" i="30"/>
  <c r="I38" i="30"/>
  <c r="I39" i="30"/>
  <c r="I40" i="30"/>
  <c r="I41" i="30"/>
  <c r="I42" i="30"/>
  <c r="I43" i="30"/>
  <c r="I44" i="30"/>
  <c r="I45" i="30"/>
  <c r="I46" i="30"/>
  <c r="I47" i="30"/>
  <c r="I48" i="30"/>
  <c r="I49" i="30"/>
  <c r="I50" i="30"/>
  <c r="I51" i="30"/>
  <c r="I52" i="30"/>
  <c r="I53" i="30"/>
  <c r="I54" i="30"/>
  <c r="I55" i="30"/>
  <c r="I56" i="30"/>
  <c r="I57" i="30"/>
  <c r="I58" i="30"/>
  <c r="I59" i="30"/>
  <c r="I60" i="30"/>
  <c r="I61" i="30"/>
  <c r="I62" i="30"/>
  <c r="I63" i="30"/>
  <c r="I64" i="30"/>
  <c r="I65" i="30"/>
  <c r="I66" i="30"/>
  <c r="I67" i="30"/>
  <c r="I68" i="30"/>
  <c r="I69" i="30"/>
  <c r="I70" i="30"/>
  <c r="I71" i="30"/>
  <c r="I72" i="30"/>
  <c r="I73" i="30"/>
  <c r="I74" i="30"/>
  <c r="I75" i="30"/>
  <c r="I76" i="30"/>
  <c r="I77" i="30"/>
  <c r="I78" i="30"/>
  <c r="I79" i="30"/>
  <c r="I80" i="30"/>
  <c r="I81" i="30"/>
  <c r="I82" i="30"/>
  <c r="I83" i="30"/>
  <c r="I84" i="30"/>
  <c r="H83" i="30"/>
  <c r="H84" i="30"/>
  <c r="G83" i="30"/>
  <c r="G84" i="30"/>
  <c r="F84" i="30"/>
  <c r="D84" i="30"/>
  <c r="C83" i="30"/>
  <c r="C84" i="30"/>
  <c r="B41" i="30"/>
  <c r="B42" i="30"/>
  <c r="B43" i="30"/>
  <c r="B44" i="30"/>
  <c r="B45" i="30"/>
  <c r="B46" i="30"/>
  <c r="B47" i="30"/>
  <c r="B48" i="30"/>
  <c r="B49" i="30"/>
  <c r="B50" i="30"/>
  <c r="B51" i="30"/>
  <c r="B52" i="30"/>
  <c r="B53" i="30"/>
  <c r="B54" i="30"/>
  <c r="B55" i="30"/>
  <c r="B56" i="30"/>
  <c r="B57" i="30"/>
  <c r="B58" i="30"/>
  <c r="B59" i="30"/>
  <c r="B60" i="30"/>
  <c r="B61" i="30"/>
  <c r="B62" i="30"/>
  <c r="B63" i="30"/>
  <c r="B64" i="30"/>
  <c r="B65" i="30"/>
  <c r="B66" i="30"/>
  <c r="B67" i="30"/>
  <c r="B68" i="30"/>
  <c r="B69" i="30"/>
  <c r="B70" i="30"/>
  <c r="B71" i="30"/>
  <c r="B72" i="30"/>
  <c r="B73" i="30"/>
  <c r="B74" i="30"/>
  <c r="B75" i="30"/>
  <c r="B76" i="30"/>
  <c r="B77" i="30"/>
  <c r="B78" i="30"/>
  <c r="B79" i="30"/>
  <c r="B80" i="30"/>
  <c r="B81" i="30"/>
  <c r="B82" i="30"/>
  <c r="B83" i="30"/>
  <c r="B84" i="30"/>
  <c r="B5" i="30"/>
  <c r="B6" i="30"/>
  <c r="B7" i="30"/>
  <c r="B8" i="30"/>
  <c r="B9" i="30"/>
  <c r="B10" i="30"/>
  <c r="B11" i="30"/>
  <c r="B12" i="30"/>
  <c r="B13" i="30"/>
  <c r="B14" i="30"/>
  <c r="B15" i="30"/>
  <c r="B16" i="30"/>
  <c r="B17" i="30"/>
  <c r="B18" i="30"/>
  <c r="B19" i="30"/>
  <c r="B20" i="30"/>
  <c r="B21" i="30"/>
  <c r="B22" i="30"/>
  <c r="B23" i="30"/>
  <c r="B24" i="30"/>
  <c r="B25" i="30"/>
  <c r="B26" i="30"/>
  <c r="B27" i="30"/>
  <c r="B28" i="30"/>
  <c r="B29" i="30"/>
  <c r="B30" i="30"/>
  <c r="B31" i="30"/>
  <c r="B32" i="30"/>
  <c r="B33" i="30"/>
  <c r="B34" i="30"/>
  <c r="B35" i="30"/>
  <c r="B36" i="30"/>
  <c r="B37" i="30"/>
  <c r="B38" i="30"/>
  <c r="B39" i="30"/>
  <c r="B40" i="30"/>
  <c r="B4" i="30"/>
  <c r="AC120" i="31" l="1"/>
  <c r="AC125" i="31"/>
  <c r="AC335" i="31"/>
  <c r="AC390" i="31"/>
  <c r="AC50" i="31"/>
  <c r="AC100" i="31"/>
  <c r="AC105" i="31"/>
  <c r="AC130" i="31"/>
  <c r="AC165" i="31"/>
  <c r="AC370" i="31"/>
  <c r="AC375" i="31"/>
  <c r="AC80" i="31"/>
  <c r="AC85" i="31"/>
  <c r="AC110" i="31"/>
  <c r="AC160" i="31"/>
  <c r="AC170" i="31"/>
  <c r="AC260" i="31"/>
  <c r="AC15" i="31"/>
  <c r="AC60" i="31"/>
  <c r="AC65" i="31"/>
  <c r="AC90" i="31"/>
  <c r="AC140" i="31"/>
  <c r="AC145" i="31"/>
  <c r="AC180" i="31"/>
  <c r="AC190" i="31"/>
  <c r="AC200" i="31"/>
  <c r="AC240" i="31"/>
  <c r="AC280" i="31"/>
  <c r="AC300" i="31"/>
  <c r="BK51" i="31"/>
  <c r="AX5" i="31"/>
  <c r="AY5" i="31" s="1"/>
  <c r="BJ310" i="31"/>
  <c r="BK10" i="31"/>
  <c r="AC40" i="31"/>
  <c r="BK45" i="31"/>
  <c r="BK401" i="31"/>
  <c r="BK395" i="31"/>
  <c r="BK381" i="31"/>
  <c r="BK375" i="31"/>
  <c r="BK361" i="31"/>
  <c r="BK355" i="31"/>
  <c r="BK341" i="31"/>
  <c r="BK335" i="31"/>
  <c r="BK400" i="31"/>
  <c r="BK386" i="31"/>
  <c r="BK380" i="31"/>
  <c r="BK366" i="31"/>
  <c r="BK360" i="31"/>
  <c r="BK346" i="31"/>
  <c r="BK340" i="31"/>
  <c r="BK326" i="31"/>
  <c r="BK320" i="31"/>
  <c r="BK306" i="31"/>
  <c r="BK300" i="31"/>
  <c r="BK391" i="31"/>
  <c r="BK385" i="31"/>
  <c r="BK371" i="31"/>
  <c r="BK365" i="31"/>
  <c r="BK351" i="31"/>
  <c r="BK345" i="31"/>
  <c r="BK331" i="31"/>
  <c r="BK325" i="31"/>
  <c r="BK311" i="31"/>
  <c r="BK305" i="31"/>
  <c r="BK291" i="31"/>
  <c r="BK285" i="31"/>
  <c r="BK376" i="31"/>
  <c r="BK370" i="31"/>
  <c r="BK336" i="31"/>
  <c r="BK330" i="31"/>
  <c r="BK301" i="31"/>
  <c r="BK276" i="31"/>
  <c r="BK270" i="31"/>
  <c r="BK256" i="31"/>
  <c r="BK315" i="31"/>
  <c r="BK310" i="31"/>
  <c r="BK275" i="31"/>
  <c r="BK261" i="31"/>
  <c r="BK255" i="31"/>
  <c r="BK241" i="31"/>
  <c r="BK235" i="31"/>
  <c r="BK221" i="31"/>
  <c r="BK215" i="31"/>
  <c r="BK201" i="31"/>
  <c r="BK195" i="31"/>
  <c r="BK181" i="31"/>
  <c r="BK396" i="31"/>
  <c r="BK390" i="31"/>
  <c r="BK356" i="31"/>
  <c r="BK350" i="31"/>
  <c r="BK321" i="31"/>
  <c r="BK296" i="31"/>
  <c r="BK286" i="31"/>
  <c r="BK271" i="31"/>
  <c r="BK265" i="31"/>
  <c r="BK251" i="31"/>
  <c r="BK245" i="31"/>
  <c r="BK231" i="31"/>
  <c r="BK225" i="31"/>
  <c r="BK211" i="31"/>
  <c r="BK205" i="31"/>
  <c r="BK191" i="31"/>
  <c r="BK186" i="31"/>
  <c r="BK185" i="31"/>
  <c r="BK176" i="31"/>
  <c r="BK170" i="31"/>
  <c r="BK156" i="31"/>
  <c r="BK150" i="31"/>
  <c r="BK136" i="31"/>
  <c r="BK130" i="31"/>
  <c r="BK116" i="31"/>
  <c r="BK110" i="31"/>
  <c r="BK96" i="31"/>
  <c r="BK90" i="31"/>
  <c r="BK76" i="31"/>
  <c r="BK70" i="31"/>
  <c r="BK56" i="31"/>
  <c r="BK50" i="31"/>
  <c r="BK36" i="31"/>
  <c r="BK30" i="31"/>
  <c r="BK295" i="31"/>
  <c r="BK281" i="31"/>
  <c r="BK260" i="31"/>
  <c r="BK250" i="31"/>
  <c r="BK246" i="31"/>
  <c r="BK240" i="31"/>
  <c r="BK236" i="31"/>
  <c r="BK210" i="31"/>
  <c r="BK206" i="31"/>
  <c r="BK200" i="31"/>
  <c r="BK196" i="31"/>
  <c r="BK175" i="31"/>
  <c r="BK161" i="31"/>
  <c r="BK155" i="31"/>
  <c r="BK141" i="31"/>
  <c r="BK135" i="31"/>
  <c r="BK121" i="31"/>
  <c r="BK115" i="31"/>
  <c r="BK101" i="31"/>
  <c r="BK95" i="31"/>
  <c r="BK81" i="31"/>
  <c r="BK75" i="31"/>
  <c r="BK61" i="31"/>
  <c r="BK55" i="31"/>
  <c r="BK41" i="31"/>
  <c r="BK35" i="31"/>
  <c r="BK21" i="31"/>
  <c r="BK15" i="31"/>
  <c r="BK290" i="31"/>
  <c r="BK280" i="31"/>
  <c r="BK266" i="31"/>
  <c r="BK180" i="31"/>
  <c r="BK166" i="31"/>
  <c r="BK160" i="31"/>
  <c r="BK146" i="31"/>
  <c r="BK140" i="31"/>
  <c r="BK126" i="31"/>
  <c r="BK120" i="31"/>
  <c r="BK106" i="31"/>
  <c r="BK100" i="31"/>
  <c r="BK86" i="31"/>
  <c r="BK80" i="31"/>
  <c r="BK66" i="31"/>
  <c r="BK60" i="31"/>
  <c r="BK46" i="31"/>
  <c r="BK40" i="31"/>
  <c r="BK26" i="31"/>
  <c r="BK20" i="31"/>
  <c r="BK6" i="31"/>
  <c r="BK151" i="31"/>
  <c r="BK145" i="31"/>
  <c r="BK131" i="31"/>
  <c r="BK125" i="31"/>
  <c r="BK105" i="31"/>
  <c r="BK65" i="31"/>
  <c r="BK316" i="31"/>
  <c r="BK230" i="31"/>
  <c r="BK226" i="31"/>
  <c r="BK220" i="31"/>
  <c r="BK216" i="31"/>
  <c r="BK190" i="31"/>
  <c r="BK171" i="31"/>
  <c r="BK165" i="31"/>
  <c r="BK111" i="31"/>
  <c r="BK91" i="31"/>
  <c r="BK85" i="31"/>
  <c r="BK71" i="31"/>
  <c r="BJ45" i="31"/>
  <c r="BJ31" i="31"/>
  <c r="BJ120" i="31"/>
  <c r="BJ86" i="31"/>
  <c r="BJ126" i="31"/>
  <c r="BJ106" i="31"/>
  <c r="BJ100" i="31"/>
  <c r="BJ80" i="31"/>
  <c r="BJ66" i="31"/>
  <c r="BJ60" i="31"/>
  <c r="BK5" i="31"/>
  <c r="BJ6" i="31"/>
  <c r="AC10" i="31"/>
  <c r="BJ11" i="31"/>
  <c r="BK16" i="31"/>
  <c r="BJ20" i="31"/>
  <c r="AC25" i="31"/>
  <c r="BK31" i="31"/>
  <c r="BJ40" i="31"/>
  <c r="BK25" i="31"/>
  <c r="BJ46" i="31"/>
  <c r="AC5" i="31"/>
  <c r="BK11" i="31"/>
  <c r="BJ26" i="31"/>
  <c r="AC30" i="31"/>
  <c r="BJ166" i="31"/>
  <c r="BJ180" i="31"/>
  <c r="BJ181" i="31"/>
  <c r="AC185" i="31"/>
  <c r="BJ195" i="31"/>
  <c r="BJ205" i="31"/>
  <c r="BJ235" i="31"/>
  <c r="BJ245" i="31"/>
  <c r="AC290" i="31"/>
  <c r="BJ140" i="31"/>
  <c r="BJ146" i="31"/>
  <c r="BJ160" i="31"/>
  <c r="BJ15" i="31"/>
  <c r="BJ21" i="31"/>
  <c r="BJ35" i="31"/>
  <c r="BJ41" i="31"/>
  <c r="BJ55" i="31"/>
  <c r="BJ61" i="31"/>
  <c r="BJ75" i="31"/>
  <c r="BJ81" i="31"/>
  <c r="BJ95" i="31"/>
  <c r="BJ101" i="31"/>
  <c r="BJ115" i="31"/>
  <c r="BJ121" i="31"/>
  <c r="BJ135" i="31"/>
  <c r="BJ141" i="31"/>
  <c r="BJ155" i="31"/>
  <c r="BJ161" i="31"/>
  <c r="BJ175" i="31"/>
  <c r="BJ211" i="31"/>
  <c r="AC215" i="31"/>
  <c r="BJ221" i="31"/>
  <c r="AC225" i="31"/>
  <c r="BJ251" i="31"/>
  <c r="AC255" i="31"/>
  <c r="BJ285" i="31"/>
  <c r="BJ396" i="31"/>
  <c r="BJ390" i="31"/>
  <c r="BJ376" i="31"/>
  <c r="BJ370" i="31"/>
  <c r="BJ356" i="31"/>
  <c r="BJ350" i="31"/>
  <c r="BJ336" i="31"/>
  <c r="BJ401" i="31"/>
  <c r="BJ395" i="31"/>
  <c r="BJ381" i="31"/>
  <c r="BJ375" i="31"/>
  <c r="BJ361" i="31"/>
  <c r="BJ355" i="31"/>
  <c r="BJ341" i="31"/>
  <c r="BJ335" i="31"/>
  <c r="BJ321" i="31"/>
  <c r="BJ315" i="31"/>
  <c r="BJ301" i="31"/>
  <c r="BJ295" i="31"/>
  <c r="BJ400" i="31"/>
  <c r="BJ386" i="31"/>
  <c r="BJ380" i="31"/>
  <c r="BJ366" i="31"/>
  <c r="BJ360" i="31"/>
  <c r="BJ346" i="31"/>
  <c r="BJ340" i="31"/>
  <c r="BJ326" i="31"/>
  <c r="BJ320" i="31"/>
  <c r="BJ306" i="31"/>
  <c r="BJ300" i="31"/>
  <c r="BJ286" i="31"/>
  <c r="BJ385" i="31"/>
  <c r="BJ345" i="31"/>
  <c r="BJ305" i="31"/>
  <c r="BJ296" i="31"/>
  <c r="BJ291" i="31"/>
  <c r="BJ271" i="31"/>
  <c r="BJ265" i="31"/>
  <c r="BJ391" i="31"/>
  <c r="BJ351" i="31"/>
  <c r="BJ330" i="31"/>
  <c r="BJ276" i="31"/>
  <c r="BJ270" i="31"/>
  <c r="BJ256" i="31"/>
  <c r="BJ250" i="31"/>
  <c r="BJ236" i="31"/>
  <c r="BJ230" i="31"/>
  <c r="BJ216" i="31"/>
  <c r="BJ210" i="31"/>
  <c r="BJ196" i="31"/>
  <c r="BJ190" i="31"/>
  <c r="BJ365" i="31"/>
  <c r="BJ371" i="31"/>
  <c r="BJ331" i="31"/>
  <c r="BJ325" i="31"/>
  <c r="BJ316" i="31"/>
  <c r="BJ311" i="31"/>
  <c r="BJ290" i="31"/>
  <c r="BJ281" i="31"/>
  <c r="BJ280" i="31"/>
  <c r="BJ266" i="31"/>
  <c r="BJ260" i="31"/>
  <c r="BJ246" i="31"/>
  <c r="BJ240" i="31"/>
  <c r="BJ226" i="31"/>
  <c r="BJ220" i="31"/>
  <c r="BJ206" i="31"/>
  <c r="BJ200" i="31"/>
  <c r="BJ10" i="31"/>
  <c r="BJ16" i="31"/>
  <c r="BJ30" i="31"/>
  <c r="BJ36" i="31"/>
  <c r="BJ50" i="31"/>
  <c r="BJ56" i="31"/>
  <c r="BJ70" i="31"/>
  <c r="BJ76" i="31"/>
  <c r="BJ90" i="31"/>
  <c r="BJ96" i="31"/>
  <c r="BJ110" i="31"/>
  <c r="BJ116" i="31"/>
  <c r="BJ130" i="31"/>
  <c r="BJ136" i="31"/>
  <c r="BJ150" i="31"/>
  <c r="BJ156" i="31"/>
  <c r="BJ170" i="31"/>
  <c r="BJ176" i="31"/>
  <c r="BJ185" i="31"/>
  <c r="BJ186" i="31"/>
  <c r="BJ215" i="31"/>
  <c r="BJ225" i="31"/>
  <c r="BJ255" i="31"/>
  <c r="AC275" i="31"/>
  <c r="AC325" i="31"/>
  <c r="BJ51" i="31"/>
  <c r="BJ65" i="31"/>
  <c r="BJ71" i="31"/>
  <c r="BJ85" i="31"/>
  <c r="BJ91" i="31"/>
  <c r="BJ105" i="31"/>
  <c r="BJ111" i="31"/>
  <c r="BJ125" i="31"/>
  <c r="BJ131" i="31"/>
  <c r="BJ145" i="31"/>
  <c r="BJ151" i="31"/>
  <c r="BJ165" i="31"/>
  <c r="BJ171" i="31"/>
  <c r="BJ191" i="31"/>
  <c r="AC195" i="31"/>
  <c r="BJ201" i="31"/>
  <c r="AC205" i="31"/>
  <c r="BJ231" i="31"/>
  <c r="AC235" i="31"/>
  <c r="BJ241" i="31"/>
  <c r="AC245" i="31"/>
  <c r="BJ261" i="31"/>
  <c r="AC265" i="31"/>
  <c r="BJ275" i="31"/>
  <c r="AC315" i="31"/>
  <c r="AC330" i="31"/>
  <c r="AC345" i="31"/>
  <c r="AC385" i="31"/>
  <c r="AC355" i="31"/>
  <c r="AC395" i="31"/>
  <c r="AC295" i="31"/>
  <c r="AC310" i="31"/>
  <c r="AC365" i="31"/>
  <c r="AJ5" i="15"/>
  <c r="Q1" i="30"/>
  <c r="P1" i="30"/>
  <c r="O1" i="30"/>
  <c r="N1" i="30"/>
  <c r="M1" i="30"/>
  <c r="L1" i="30"/>
  <c r="K1" i="30"/>
  <c r="J1" i="30"/>
  <c r="I1" i="30"/>
  <c r="H1" i="30"/>
  <c r="D1" i="30"/>
  <c r="H365" i="15" l="1"/>
  <c r="H75" i="30" s="1"/>
  <c r="H370" i="15"/>
  <c r="H76" i="30" s="1"/>
  <c r="H375" i="15"/>
  <c r="H77" i="30" s="1"/>
  <c r="H380" i="15"/>
  <c r="H78" i="30" s="1"/>
  <c r="H385" i="15"/>
  <c r="H79" i="30" s="1"/>
  <c r="H390" i="15"/>
  <c r="H80" i="30" s="1"/>
  <c r="H395" i="15"/>
  <c r="H81" i="30" s="1"/>
  <c r="H400" i="15"/>
  <c r="H82" i="30" s="1"/>
  <c r="H39" i="30"/>
  <c r="H40" i="30"/>
  <c r="H41" i="30"/>
  <c r="H42" i="30"/>
  <c r="H43" i="30"/>
  <c r="H44" i="30"/>
  <c r="H45" i="30"/>
  <c r="H46" i="30"/>
  <c r="H225" i="15"/>
  <c r="H47" i="30" s="1"/>
  <c r="H230" i="15"/>
  <c r="H48" i="30" s="1"/>
  <c r="H235" i="15"/>
  <c r="H49" i="30" s="1"/>
  <c r="H240" i="15"/>
  <c r="H50" i="30" s="1"/>
  <c r="H245" i="15"/>
  <c r="H51" i="30" s="1"/>
  <c r="H250" i="15"/>
  <c r="H52" i="30" s="1"/>
  <c r="H255" i="15"/>
  <c r="H53" i="30" s="1"/>
  <c r="H260" i="15"/>
  <c r="H54" i="30" s="1"/>
  <c r="H265" i="15"/>
  <c r="H55" i="30" s="1"/>
  <c r="H270" i="15"/>
  <c r="H56" i="30" s="1"/>
  <c r="H275" i="15"/>
  <c r="H57" i="30" s="1"/>
  <c r="H280" i="15"/>
  <c r="H58" i="30" s="1"/>
  <c r="H285" i="15"/>
  <c r="H59" i="30" s="1"/>
  <c r="H290" i="15"/>
  <c r="H60" i="30" s="1"/>
  <c r="H295" i="15"/>
  <c r="H61" i="30" s="1"/>
  <c r="H300" i="15"/>
  <c r="H62" i="30" s="1"/>
  <c r="H305" i="15"/>
  <c r="H63" i="30" s="1"/>
  <c r="H310" i="15"/>
  <c r="H64" i="30" s="1"/>
  <c r="H315" i="15"/>
  <c r="H65" i="30" s="1"/>
  <c r="H320" i="15"/>
  <c r="H66" i="30" s="1"/>
  <c r="H325" i="15"/>
  <c r="H67" i="30" s="1"/>
  <c r="H330" i="15"/>
  <c r="H68" i="30" s="1"/>
  <c r="H335" i="15"/>
  <c r="H69" i="30" s="1"/>
  <c r="H340" i="15"/>
  <c r="H70" i="30" s="1"/>
  <c r="H345" i="15"/>
  <c r="H71" i="30" s="1"/>
  <c r="H350" i="15"/>
  <c r="H72" i="30" s="1"/>
  <c r="H355" i="15"/>
  <c r="H73" i="30" s="1"/>
  <c r="H360" i="15"/>
  <c r="H74" i="30" s="1"/>
  <c r="H21" i="30"/>
  <c r="H22" i="30"/>
  <c r="H23" i="30"/>
  <c r="H24" i="30"/>
  <c r="H25" i="30"/>
  <c r="H26" i="30"/>
  <c r="H27" i="30"/>
  <c r="H28" i="30"/>
  <c r="H29" i="30"/>
  <c r="H30" i="30"/>
  <c r="H31" i="30"/>
  <c r="H32" i="30"/>
  <c r="H33" i="30"/>
  <c r="H34" i="30"/>
  <c r="H35" i="30"/>
  <c r="H36" i="30"/>
  <c r="H37" i="30"/>
  <c r="H38" i="30"/>
  <c r="H50" i="15"/>
  <c r="H12" i="30" s="1"/>
  <c r="H55" i="15"/>
  <c r="H13" i="30" s="1"/>
  <c r="H60" i="15"/>
  <c r="H14" i="30" s="1"/>
  <c r="H65" i="15"/>
  <c r="H15" i="30" s="1"/>
  <c r="H70" i="15"/>
  <c r="H16" i="30" s="1"/>
  <c r="H75" i="15"/>
  <c r="H17" i="30" s="1"/>
  <c r="H80" i="15"/>
  <c r="H18" i="30" s="1"/>
  <c r="H19" i="30"/>
  <c r="H20" i="30"/>
  <c r="H20" i="15"/>
  <c r="H6" i="30" s="1"/>
  <c r="H25" i="15"/>
  <c r="H7" i="30" s="1"/>
  <c r="H30" i="15"/>
  <c r="H8" i="30" s="1"/>
  <c r="H35" i="15"/>
  <c r="H9" i="30" s="1"/>
  <c r="H40" i="15"/>
  <c r="H10" i="30" s="1"/>
  <c r="H45" i="15"/>
  <c r="H11" i="30" s="1"/>
  <c r="H15" i="15"/>
  <c r="H5" i="30" s="1"/>
  <c r="H10" i="15"/>
  <c r="H4" i="30" s="1"/>
  <c r="H5" i="15"/>
  <c r="H3" i="30" s="1"/>
  <c r="G6" i="15"/>
  <c r="G3" i="30" s="1"/>
  <c r="AJ401" i="15"/>
  <c r="K401" i="15"/>
  <c r="J83" i="30" s="1"/>
  <c r="G401" i="15"/>
  <c r="E401" i="15"/>
  <c r="M82" i="9" s="1"/>
  <c r="AJ400" i="15"/>
  <c r="K400" i="15"/>
  <c r="J82" i="30" s="1"/>
  <c r="G400" i="15"/>
  <c r="F82" i="30" s="1"/>
  <c r="F400" i="15"/>
  <c r="E400" i="15"/>
  <c r="D82" i="30" s="1"/>
  <c r="AJ396" i="15"/>
  <c r="K396" i="15"/>
  <c r="G396" i="15"/>
  <c r="G81" i="30" s="1"/>
  <c r="E396" i="15"/>
  <c r="AJ395" i="15"/>
  <c r="K395" i="15"/>
  <c r="J81" i="30" s="1"/>
  <c r="G395" i="15"/>
  <c r="F81" i="30" s="1"/>
  <c r="F395" i="15"/>
  <c r="E395" i="15"/>
  <c r="D81" i="30" s="1"/>
  <c r="AJ391" i="15"/>
  <c r="K391" i="15"/>
  <c r="G391" i="15"/>
  <c r="G80" i="30" s="1"/>
  <c r="E391" i="15"/>
  <c r="AJ390" i="15"/>
  <c r="K390" i="15"/>
  <c r="J80" i="30" s="1"/>
  <c r="G390" i="15"/>
  <c r="F80" i="30" s="1"/>
  <c r="F390" i="15"/>
  <c r="E390" i="15"/>
  <c r="D80" i="30" s="1"/>
  <c r="AJ386" i="15"/>
  <c r="K386" i="15"/>
  <c r="G386" i="15"/>
  <c r="G79" i="30" s="1"/>
  <c r="E386" i="15"/>
  <c r="AJ385" i="15"/>
  <c r="K385" i="15"/>
  <c r="J79" i="30" s="1"/>
  <c r="G385" i="15"/>
  <c r="F79" i="30" s="1"/>
  <c r="F385" i="15"/>
  <c r="E385" i="15"/>
  <c r="D79" i="30" s="1"/>
  <c r="AJ381" i="15"/>
  <c r="K381" i="15"/>
  <c r="G381" i="15"/>
  <c r="G78" i="30" s="1"/>
  <c r="E381" i="15"/>
  <c r="AJ380" i="15"/>
  <c r="K380" i="15"/>
  <c r="J78" i="30" s="1"/>
  <c r="G380" i="15"/>
  <c r="F78" i="30" s="1"/>
  <c r="F380" i="15"/>
  <c r="E380" i="15"/>
  <c r="D78" i="30" s="1"/>
  <c r="AJ376" i="15"/>
  <c r="K376" i="15"/>
  <c r="G376" i="15"/>
  <c r="G77" i="30" s="1"/>
  <c r="E376" i="15"/>
  <c r="AJ375" i="15"/>
  <c r="K375" i="15"/>
  <c r="J77" i="30" s="1"/>
  <c r="G375" i="15"/>
  <c r="F77" i="30" s="1"/>
  <c r="F375" i="15"/>
  <c r="E375" i="15"/>
  <c r="D77" i="30" s="1"/>
  <c r="AJ371" i="15"/>
  <c r="K371" i="15"/>
  <c r="G371" i="15"/>
  <c r="G76" i="30" s="1"/>
  <c r="E371" i="15"/>
  <c r="AJ370" i="15"/>
  <c r="K370" i="15"/>
  <c r="J76" i="30" s="1"/>
  <c r="G370" i="15"/>
  <c r="F76" i="30" s="1"/>
  <c r="F370" i="15"/>
  <c r="E370" i="15"/>
  <c r="D76" i="30" s="1"/>
  <c r="AJ366" i="15"/>
  <c r="K366" i="15"/>
  <c r="G366" i="15"/>
  <c r="G75" i="30" s="1"/>
  <c r="E366" i="15"/>
  <c r="AJ365" i="15"/>
  <c r="K365" i="15"/>
  <c r="J75" i="30" s="1"/>
  <c r="G365" i="15"/>
  <c r="F75" i="30" s="1"/>
  <c r="F365" i="15"/>
  <c r="E365" i="15"/>
  <c r="D75" i="30" s="1"/>
  <c r="AJ361" i="15"/>
  <c r="K361" i="15"/>
  <c r="G361" i="15"/>
  <c r="G74" i="30" s="1"/>
  <c r="E361" i="15"/>
  <c r="AJ360" i="15"/>
  <c r="K360" i="15"/>
  <c r="J74" i="30" s="1"/>
  <c r="G360" i="15"/>
  <c r="F74" i="30" s="1"/>
  <c r="F360" i="15"/>
  <c r="E360" i="15"/>
  <c r="D74" i="30" s="1"/>
  <c r="AJ356" i="15"/>
  <c r="K356" i="15"/>
  <c r="G356" i="15"/>
  <c r="G73" i="30" s="1"/>
  <c r="E356" i="15"/>
  <c r="AJ355" i="15"/>
  <c r="K355" i="15"/>
  <c r="J73" i="30" s="1"/>
  <c r="G355" i="15"/>
  <c r="F73" i="30" s="1"/>
  <c r="F355" i="15"/>
  <c r="E355" i="15"/>
  <c r="D73" i="30" s="1"/>
  <c r="AJ351" i="15"/>
  <c r="K351" i="15"/>
  <c r="G351" i="15"/>
  <c r="G72" i="30" s="1"/>
  <c r="E351" i="15"/>
  <c r="AJ350" i="15"/>
  <c r="K350" i="15"/>
  <c r="J72" i="30" s="1"/>
  <c r="G350" i="15"/>
  <c r="F72" i="30" s="1"/>
  <c r="F350" i="15"/>
  <c r="E350" i="15"/>
  <c r="D72" i="30" s="1"/>
  <c r="AJ346" i="15"/>
  <c r="K346" i="15"/>
  <c r="G346" i="15"/>
  <c r="G71" i="30" s="1"/>
  <c r="E346" i="15"/>
  <c r="AJ345" i="15"/>
  <c r="K345" i="15"/>
  <c r="J71" i="30" s="1"/>
  <c r="G345" i="15"/>
  <c r="F71" i="30" s="1"/>
  <c r="F345" i="15"/>
  <c r="E345" i="15"/>
  <c r="D71" i="30" s="1"/>
  <c r="AJ341" i="15"/>
  <c r="K341" i="15"/>
  <c r="G341" i="15"/>
  <c r="G70" i="30" s="1"/>
  <c r="E341" i="15"/>
  <c r="AJ340" i="15"/>
  <c r="K340" i="15"/>
  <c r="J70" i="30" s="1"/>
  <c r="G340" i="15"/>
  <c r="F70" i="30" s="1"/>
  <c r="F340" i="15"/>
  <c r="E340" i="15"/>
  <c r="D70" i="30" s="1"/>
  <c r="AJ336" i="15"/>
  <c r="K336" i="15"/>
  <c r="G336" i="15"/>
  <c r="G69" i="30" s="1"/>
  <c r="E336" i="15"/>
  <c r="AJ335" i="15"/>
  <c r="K335" i="15"/>
  <c r="J69" i="30" s="1"/>
  <c r="G335" i="15"/>
  <c r="F69" i="30" s="1"/>
  <c r="F335" i="15"/>
  <c r="E335" i="15"/>
  <c r="D69" i="30" s="1"/>
  <c r="AJ331" i="15"/>
  <c r="K331" i="15"/>
  <c r="G331" i="15"/>
  <c r="G68" i="30" s="1"/>
  <c r="E331" i="15"/>
  <c r="AJ330" i="15"/>
  <c r="K330" i="15"/>
  <c r="J68" i="30" s="1"/>
  <c r="G330" i="15"/>
  <c r="F68" i="30" s="1"/>
  <c r="F330" i="15"/>
  <c r="E330" i="15"/>
  <c r="D68" i="30" s="1"/>
  <c r="AJ326" i="15"/>
  <c r="K326" i="15"/>
  <c r="G326" i="15"/>
  <c r="G67" i="30" s="1"/>
  <c r="E326" i="15"/>
  <c r="AJ325" i="15"/>
  <c r="K325" i="15"/>
  <c r="J67" i="30" s="1"/>
  <c r="G325" i="15"/>
  <c r="F67" i="30" s="1"/>
  <c r="F325" i="15"/>
  <c r="E325" i="15"/>
  <c r="D67" i="30" s="1"/>
  <c r="AJ321" i="15"/>
  <c r="K321" i="15"/>
  <c r="G321" i="15"/>
  <c r="G66" i="30" s="1"/>
  <c r="E321" i="15"/>
  <c r="AJ320" i="15"/>
  <c r="K320" i="15"/>
  <c r="J66" i="30" s="1"/>
  <c r="G320" i="15"/>
  <c r="F66" i="30" s="1"/>
  <c r="F320" i="15"/>
  <c r="E320" i="15"/>
  <c r="D66" i="30" s="1"/>
  <c r="AJ316" i="15"/>
  <c r="K316" i="15"/>
  <c r="G316" i="15"/>
  <c r="G65" i="30" s="1"/>
  <c r="E316" i="15"/>
  <c r="AJ315" i="15"/>
  <c r="K315" i="15"/>
  <c r="J65" i="30" s="1"/>
  <c r="G315" i="15"/>
  <c r="F65" i="30" s="1"/>
  <c r="F315" i="15"/>
  <c r="E315" i="15"/>
  <c r="D65" i="30" s="1"/>
  <c r="AJ311" i="15"/>
  <c r="K311" i="15"/>
  <c r="G311" i="15"/>
  <c r="G64" i="30" s="1"/>
  <c r="E311" i="15"/>
  <c r="AJ310" i="15"/>
  <c r="K310" i="15"/>
  <c r="J64" i="30" s="1"/>
  <c r="G310" i="15"/>
  <c r="F64" i="30" s="1"/>
  <c r="F310" i="15"/>
  <c r="E310" i="15"/>
  <c r="D64" i="30" s="1"/>
  <c r="AJ306" i="15"/>
  <c r="K306" i="15"/>
  <c r="G306" i="15"/>
  <c r="G63" i="30" s="1"/>
  <c r="E306" i="15"/>
  <c r="AJ305" i="15"/>
  <c r="K305" i="15"/>
  <c r="J63" i="30" s="1"/>
  <c r="G305" i="15"/>
  <c r="F63" i="30" s="1"/>
  <c r="F305" i="15"/>
  <c r="E305" i="15"/>
  <c r="D63" i="30" s="1"/>
  <c r="AJ301" i="15"/>
  <c r="K301" i="15"/>
  <c r="G301" i="15"/>
  <c r="G62" i="30" s="1"/>
  <c r="E301" i="15"/>
  <c r="AJ300" i="15"/>
  <c r="K300" i="15"/>
  <c r="J62" i="30" s="1"/>
  <c r="G300" i="15"/>
  <c r="F62" i="30" s="1"/>
  <c r="F300" i="15"/>
  <c r="E300" i="15"/>
  <c r="D62" i="30" s="1"/>
  <c r="AJ296" i="15"/>
  <c r="K296" i="15"/>
  <c r="G296" i="15"/>
  <c r="G61" i="30" s="1"/>
  <c r="E296" i="15"/>
  <c r="AJ295" i="15"/>
  <c r="K295" i="15"/>
  <c r="J61" i="30" s="1"/>
  <c r="G295" i="15"/>
  <c r="F61" i="30" s="1"/>
  <c r="F295" i="15"/>
  <c r="E295" i="15"/>
  <c r="D61" i="30" s="1"/>
  <c r="AJ291" i="15"/>
  <c r="K291" i="15"/>
  <c r="G291" i="15"/>
  <c r="G60" i="30" s="1"/>
  <c r="E291" i="15"/>
  <c r="AJ290" i="15"/>
  <c r="K290" i="15"/>
  <c r="J60" i="30" s="1"/>
  <c r="G290" i="15"/>
  <c r="F60" i="30" s="1"/>
  <c r="F290" i="15"/>
  <c r="E290" i="15"/>
  <c r="D60" i="30" s="1"/>
  <c r="AJ286" i="15"/>
  <c r="K286" i="15"/>
  <c r="G286" i="15"/>
  <c r="G59" i="30" s="1"/>
  <c r="E286" i="15"/>
  <c r="AJ285" i="15"/>
  <c r="K285" i="15"/>
  <c r="J59" i="30" s="1"/>
  <c r="G285" i="15"/>
  <c r="F59" i="30" s="1"/>
  <c r="F285" i="15"/>
  <c r="E285" i="15"/>
  <c r="D59" i="30" s="1"/>
  <c r="AJ281" i="15"/>
  <c r="K281" i="15"/>
  <c r="G281" i="15"/>
  <c r="G58" i="30" s="1"/>
  <c r="E281" i="15"/>
  <c r="AJ280" i="15"/>
  <c r="K280" i="15"/>
  <c r="J58" i="30" s="1"/>
  <c r="G280" i="15"/>
  <c r="F58" i="30" s="1"/>
  <c r="F280" i="15"/>
  <c r="E280" i="15"/>
  <c r="D58" i="30" s="1"/>
  <c r="AJ276" i="15"/>
  <c r="K276" i="15"/>
  <c r="G276" i="15"/>
  <c r="G57" i="30" s="1"/>
  <c r="E276" i="15"/>
  <c r="AJ275" i="15"/>
  <c r="K275" i="15"/>
  <c r="J57" i="30" s="1"/>
  <c r="G275" i="15"/>
  <c r="F57" i="30" s="1"/>
  <c r="F275" i="15"/>
  <c r="E275" i="15"/>
  <c r="D57" i="30" s="1"/>
  <c r="AJ271" i="15"/>
  <c r="K271" i="15"/>
  <c r="G271" i="15"/>
  <c r="G56" i="30" s="1"/>
  <c r="E271" i="15"/>
  <c r="AJ270" i="15"/>
  <c r="K270" i="15"/>
  <c r="J56" i="30" s="1"/>
  <c r="G270" i="15"/>
  <c r="F56" i="30" s="1"/>
  <c r="F270" i="15"/>
  <c r="E270" i="15"/>
  <c r="D56" i="30" s="1"/>
  <c r="AJ266" i="15"/>
  <c r="K266" i="15"/>
  <c r="G266" i="15"/>
  <c r="G55" i="30" s="1"/>
  <c r="E266" i="15"/>
  <c r="AJ265" i="15"/>
  <c r="K265" i="15"/>
  <c r="J55" i="30" s="1"/>
  <c r="G265" i="15"/>
  <c r="F55" i="30" s="1"/>
  <c r="F265" i="15"/>
  <c r="E265" i="15"/>
  <c r="D55" i="30" s="1"/>
  <c r="AJ261" i="15"/>
  <c r="K261" i="15"/>
  <c r="G261" i="15"/>
  <c r="G54" i="30" s="1"/>
  <c r="E261" i="15"/>
  <c r="AJ260" i="15"/>
  <c r="K260" i="15"/>
  <c r="J54" i="30" s="1"/>
  <c r="G260" i="15"/>
  <c r="F54" i="30" s="1"/>
  <c r="F260" i="15"/>
  <c r="E260" i="15"/>
  <c r="D54" i="30" s="1"/>
  <c r="AJ256" i="15"/>
  <c r="K256" i="15"/>
  <c r="G256" i="15"/>
  <c r="G53" i="30" s="1"/>
  <c r="E256" i="15"/>
  <c r="AJ255" i="15"/>
  <c r="K255" i="15"/>
  <c r="J53" i="30" s="1"/>
  <c r="G255" i="15"/>
  <c r="F53" i="30" s="1"/>
  <c r="F255" i="15"/>
  <c r="E255" i="15"/>
  <c r="D53" i="30" s="1"/>
  <c r="AJ251" i="15"/>
  <c r="K251" i="15"/>
  <c r="G251" i="15"/>
  <c r="G52" i="30" s="1"/>
  <c r="E251" i="15"/>
  <c r="AJ250" i="15"/>
  <c r="K250" i="15"/>
  <c r="J52" i="30" s="1"/>
  <c r="G250" i="15"/>
  <c r="F52" i="30" s="1"/>
  <c r="F250" i="15"/>
  <c r="E250" i="15"/>
  <c r="D52" i="30" s="1"/>
  <c r="AJ246" i="15"/>
  <c r="K246" i="15"/>
  <c r="G246" i="15"/>
  <c r="G51" i="30" s="1"/>
  <c r="E246" i="15"/>
  <c r="AJ245" i="15"/>
  <c r="K245" i="15"/>
  <c r="J51" i="30" s="1"/>
  <c r="G245" i="15"/>
  <c r="F51" i="30" s="1"/>
  <c r="F245" i="15"/>
  <c r="E245" i="15"/>
  <c r="D51" i="30" s="1"/>
  <c r="AJ241" i="15"/>
  <c r="K241" i="15"/>
  <c r="G241" i="15"/>
  <c r="G50" i="30" s="1"/>
  <c r="E241" i="15"/>
  <c r="AJ240" i="15"/>
  <c r="K240" i="15"/>
  <c r="J50" i="30" s="1"/>
  <c r="G240" i="15"/>
  <c r="F50" i="30" s="1"/>
  <c r="F240" i="15"/>
  <c r="E240" i="15"/>
  <c r="D50" i="30" s="1"/>
  <c r="AJ236" i="15"/>
  <c r="K236" i="15"/>
  <c r="G236" i="15"/>
  <c r="G49" i="30" s="1"/>
  <c r="E236" i="15"/>
  <c r="AJ235" i="15"/>
  <c r="K235" i="15"/>
  <c r="J49" i="30" s="1"/>
  <c r="G235" i="15"/>
  <c r="F49" i="30" s="1"/>
  <c r="F235" i="15"/>
  <c r="E235" i="15"/>
  <c r="D49" i="30" s="1"/>
  <c r="AJ231" i="15"/>
  <c r="K231" i="15"/>
  <c r="G231" i="15"/>
  <c r="G48" i="30" s="1"/>
  <c r="E231" i="15"/>
  <c r="AJ230" i="15"/>
  <c r="K230" i="15"/>
  <c r="J48" i="30" s="1"/>
  <c r="G230" i="15"/>
  <c r="F48" i="30" s="1"/>
  <c r="F230" i="15"/>
  <c r="E230" i="15"/>
  <c r="D48" i="30" s="1"/>
  <c r="AJ226" i="15"/>
  <c r="K226" i="15"/>
  <c r="G226" i="15"/>
  <c r="G47" i="30" s="1"/>
  <c r="E226" i="15"/>
  <c r="AJ225" i="15"/>
  <c r="K225" i="15"/>
  <c r="J47" i="30" s="1"/>
  <c r="G225" i="15"/>
  <c r="F47" i="30" s="1"/>
  <c r="F225" i="15"/>
  <c r="E225" i="15"/>
  <c r="D47" i="30" s="1"/>
  <c r="G46" i="30"/>
  <c r="C46" i="30"/>
  <c r="F46" i="30"/>
  <c r="D46" i="30"/>
  <c r="G45" i="30"/>
  <c r="C45" i="30"/>
  <c r="F45" i="30"/>
  <c r="D45" i="30"/>
  <c r="G44" i="30"/>
  <c r="C44" i="30"/>
  <c r="F44" i="30"/>
  <c r="D44" i="30"/>
  <c r="G43" i="30"/>
  <c r="C43" i="30"/>
  <c r="F43" i="30"/>
  <c r="D43" i="30"/>
  <c r="G42" i="30"/>
  <c r="C42" i="30"/>
  <c r="F42" i="30"/>
  <c r="D42" i="30"/>
  <c r="G41" i="30"/>
  <c r="C41" i="30"/>
  <c r="F41" i="30"/>
  <c r="D41" i="30"/>
  <c r="G40" i="30"/>
  <c r="C40" i="30"/>
  <c r="F40" i="30"/>
  <c r="D40" i="30"/>
  <c r="G39" i="30"/>
  <c r="C39" i="30"/>
  <c r="F39" i="30"/>
  <c r="D39" i="30"/>
  <c r="G38" i="30"/>
  <c r="C38" i="30"/>
  <c r="F38" i="30"/>
  <c r="D38" i="30"/>
  <c r="G37" i="30"/>
  <c r="C37" i="30"/>
  <c r="F37" i="30"/>
  <c r="D37" i="30"/>
  <c r="G36" i="30"/>
  <c r="C36" i="30"/>
  <c r="F36" i="30"/>
  <c r="D36" i="30"/>
  <c r="G35" i="30"/>
  <c r="C35" i="30"/>
  <c r="F35" i="30"/>
  <c r="D35" i="30"/>
  <c r="G34" i="30"/>
  <c r="C34" i="30"/>
  <c r="F34" i="30"/>
  <c r="D34" i="30"/>
  <c r="G33" i="30"/>
  <c r="C33" i="30"/>
  <c r="F33" i="30"/>
  <c r="D33" i="30"/>
  <c r="G32" i="30"/>
  <c r="C32" i="30"/>
  <c r="F32" i="30"/>
  <c r="D32" i="30"/>
  <c r="G31" i="30"/>
  <c r="C31" i="30"/>
  <c r="F31" i="30"/>
  <c r="D31" i="30"/>
  <c r="G30" i="30"/>
  <c r="C30" i="30"/>
  <c r="F30" i="30"/>
  <c r="D30" i="30"/>
  <c r="G29" i="30"/>
  <c r="C29" i="30"/>
  <c r="F29" i="30"/>
  <c r="D29" i="30"/>
  <c r="G28" i="30"/>
  <c r="C28" i="30"/>
  <c r="F28" i="30"/>
  <c r="D28" i="30"/>
  <c r="G27" i="30"/>
  <c r="C27" i="30"/>
  <c r="F27" i="30"/>
  <c r="D27" i="30"/>
  <c r="G26" i="30"/>
  <c r="C26" i="30"/>
  <c r="F26" i="30"/>
  <c r="D26" i="30"/>
  <c r="G25" i="30"/>
  <c r="C25" i="30"/>
  <c r="F25" i="30"/>
  <c r="D25" i="30"/>
  <c r="G24" i="30"/>
  <c r="C24" i="30"/>
  <c r="F24" i="30"/>
  <c r="D24" i="30"/>
  <c r="G23" i="30"/>
  <c r="C23" i="30"/>
  <c r="F23" i="30"/>
  <c r="D23" i="30"/>
  <c r="G22" i="30"/>
  <c r="C22" i="30"/>
  <c r="F22" i="30"/>
  <c r="D22" i="30"/>
  <c r="G21" i="30"/>
  <c r="C21" i="30"/>
  <c r="F21" i="30"/>
  <c r="D21" i="30"/>
  <c r="G20" i="30"/>
  <c r="C20" i="30"/>
  <c r="F20" i="30"/>
  <c r="D20" i="30"/>
  <c r="G19" i="30"/>
  <c r="C19" i="30"/>
  <c r="F19" i="30"/>
  <c r="D19" i="30"/>
  <c r="AJ81" i="15"/>
  <c r="K81" i="15"/>
  <c r="G81" i="15"/>
  <c r="G18" i="30" s="1"/>
  <c r="E81" i="15"/>
  <c r="AJ80" i="15"/>
  <c r="K80" i="15"/>
  <c r="J18" i="30" s="1"/>
  <c r="G80" i="15"/>
  <c r="F18" i="30" s="1"/>
  <c r="F80" i="15"/>
  <c r="E80" i="15"/>
  <c r="D18" i="30" s="1"/>
  <c r="AJ76" i="15"/>
  <c r="K76" i="15"/>
  <c r="G76" i="15"/>
  <c r="G17" i="30" s="1"/>
  <c r="E76" i="15"/>
  <c r="AJ75" i="15"/>
  <c r="K75" i="15"/>
  <c r="J17" i="30" s="1"/>
  <c r="G75" i="15"/>
  <c r="F17" i="30" s="1"/>
  <c r="F75" i="15"/>
  <c r="E75" i="15"/>
  <c r="D17" i="30" s="1"/>
  <c r="AJ71" i="15"/>
  <c r="K71" i="15"/>
  <c r="G71" i="15"/>
  <c r="G16" i="30" s="1"/>
  <c r="E71" i="15"/>
  <c r="AJ70" i="15"/>
  <c r="K70" i="15"/>
  <c r="J16" i="30" s="1"/>
  <c r="G70" i="15"/>
  <c r="F16" i="30" s="1"/>
  <c r="F70" i="15"/>
  <c r="E70" i="15"/>
  <c r="D16" i="30" s="1"/>
  <c r="AJ66" i="15"/>
  <c r="K66" i="15"/>
  <c r="G66" i="15"/>
  <c r="G15" i="30" s="1"/>
  <c r="E66" i="15"/>
  <c r="AJ65" i="15"/>
  <c r="K65" i="15"/>
  <c r="J15" i="30" s="1"/>
  <c r="G65" i="15"/>
  <c r="F15" i="30" s="1"/>
  <c r="F65" i="15"/>
  <c r="E65" i="15"/>
  <c r="D15" i="30" s="1"/>
  <c r="AJ61" i="15"/>
  <c r="K61" i="15"/>
  <c r="G61" i="15"/>
  <c r="G14" i="30" s="1"/>
  <c r="E61" i="15"/>
  <c r="AJ60" i="15"/>
  <c r="K60" i="15"/>
  <c r="J14" i="30" s="1"/>
  <c r="G60" i="15"/>
  <c r="F14" i="30" s="1"/>
  <c r="F60" i="15"/>
  <c r="E60" i="15"/>
  <c r="D14" i="30" s="1"/>
  <c r="AJ56" i="15"/>
  <c r="K56" i="15"/>
  <c r="G56" i="15"/>
  <c r="G13" i="30" s="1"/>
  <c r="E56" i="15"/>
  <c r="AJ55" i="15"/>
  <c r="K55" i="15"/>
  <c r="J13" i="30" s="1"/>
  <c r="G55" i="15"/>
  <c r="F13" i="30" s="1"/>
  <c r="F55" i="15"/>
  <c r="E55" i="15"/>
  <c r="D13" i="30" s="1"/>
  <c r="AJ51" i="15"/>
  <c r="K51" i="15"/>
  <c r="G51" i="15"/>
  <c r="G12" i="30" s="1"/>
  <c r="E51" i="15"/>
  <c r="AJ50" i="15"/>
  <c r="K50" i="15"/>
  <c r="J12" i="30" s="1"/>
  <c r="G50" i="15"/>
  <c r="F12" i="30" s="1"/>
  <c r="F50" i="15"/>
  <c r="E50" i="15"/>
  <c r="D12" i="30" s="1"/>
  <c r="AJ46" i="15"/>
  <c r="K46" i="15"/>
  <c r="G46" i="15"/>
  <c r="G11" i="30" s="1"/>
  <c r="E46" i="15"/>
  <c r="AJ45" i="15"/>
  <c r="K45" i="15"/>
  <c r="J11" i="30" s="1"/>
  <c r="G45" i="15"/>
  <c r="F11" i="30" s="1"/>
  <c r="F45" i="15"/>
  <c r="E45" i="15"/>
  <c r="D11" i="30" s="1"/>
  <c r="AJ41" i="15"/>
  <c r="K41" i="15"/>
  <c r="G41" i="15"/>
  <c r="G10" i="30" s="1"/>
  <c r="E41" i="15"/>
  <c r="AJ40" i="15"/>
  <c r="K40" i="15"/>
  <c r="J10" i="30" s="1"/>
  <c r="G40" i="15"/>
  <c r="F10" i="30" s="1"/>
  <c r="F40" i="15"/>
  <c r="E40" i="15"/>
  <c r="D10" i="30" s="1"/>
  <c r="AJ36" i="15"/>
  <c r="K36" i="15"/>
  <c r="G36" i="15"/>
  <c r="G9" i="30" s="1"/>
  <c r="E36" i="15"/>
  <c r="AJ35" i="15"/>
  <c r="K35" i="15"/>
  <c r="J9" i="30" s="1"/>
  <c r="G35" i="15"/>
  <c r="F9" i="30" s="1"/>
  <c r="F35" i="15"/>
  <c r="E35" i="15"/>
  <c r="D9" i="30" s="1"/>
  <c r="AJ31" i="15"/>
  <c r="K31" i="15"/>
  <c r="G31" i="15"/>
  <c r="G8" i="30" s="1"/>
  <c r="E31" i="15"/>
  <c r="AJ30" i="15"/>
  <c r="K30" i="15"/>
  <c r="J8" i="30" s="1"/>
  <c r="G30" i="15"/>
  <c r="F8" i="30" s="1"/>
  <c r="F30" i="15"/>
  <c r="E30" i="15"/>
  <c r="D8" i="30" s="1"/>
  <c r="AJ26" i="15"/>
  <c r="K26" i="15"/>
  <c r="G26" i="15"/>
  <c r="G7" i="30" s="1"/>
  <c r="E26" i="15"/>
  <c r="AJ25" i="15"/>
  <c r="AA26" i="15"/>
  <c r="K25" i="15"/>
  <c r="J7" i="30" s="1"/>
  <c r="G25" i="15"/>
  <c r="F7" i="30" s="1"/>
  <c r="F25" i="15"/>
  <c r="E25" i="15"/>
  <c r="D7" i="30" s="1"/>
  <c r="AJ21" i="15"/>
  <c r="K21" i="15"/>
  <c r="G21" i="15"/>
  <c r="G6" i="30" s="1"/>
  <c r="E21" i="15"/>
  <c r="AJ20" i="15"/>
  <c r="AA21" i="15"/>
  <c r="K20" i="15"/>
  <c r="J6" i="30" s="1"/>
  <c r="G20" i="15"/>
  <c r="F6" i="30" s="1"/>
  <c r="F20" i="15"/>
  <c r="E20" i="15"/>
  <c r="D6" i="30" s="1"/>
  <c r="AJ16" i="15"/>
  <c r="K16" i="15"/>
  <c r="G16" i="15"/>
  <c r="G5" i="30" s="1"/>
  <c r="E16" i="15"/>
  <c r="AJ15" i="15"/>
  <c r="AA16" i="15"/>
  <c r="K15" i="15"/>
  <c r="J5" i="30" s="1"/>
  <c r="G15" i="15"/>
  <c r="F5" i="30" s="1"/>
  <c r="F15" i="15"/>
  <c r="E15" i="15"/>
  <c r="D5" i="30" s="1"/>
  <c r="AJ11" i="15"/>
  <c r="K11" i="15"/>
  <c r="G11" i="15"/>
  <c r="G4" i="30" s="1"/>
  <c r="E11" i="15"/>
  <c r="AJ10" i="15"/>
  <c r="AA11" i="15"/>
  <c r="K10" i="15"/>
  <c r="J4" i="30" s="1"/>
  <c r="G10" i="15"/>
  <c r="F4" i="30" s="1"/>
  <c r="F10" i="15"/>
  <c r="E10" i="15"/>
  <c r="D4" i="30" s="1"/>
  <c r="C5" i="30" l="1"/>
  <c r="M5" i="9"/>
  <c r="C7" i="30"/>
  <c r="M7" i="9"/>
  <c r="C11" i="30"/>
  <c r="M11" i="9"/>
  <c r="C15" i="30"/>
  <c r="M15" i="9"/>
  <c r="C47" i="30"/>
  <c r="M47" i="9"/>
  <c r="C51" i="30"/>
  <c r="M51" i="9"/>
  <c r="C55" i="30"/>
  <c r="M55" i="9"/>
  <c r="C59" i="30"/>
  <c r="M59" i="9"/>
  <c r="C63" i="30"/>
  <c r="M63" i="9"/>
  <c r="C67" i="30"/>
  <c r="M67" i="9"/>
  <c r="C71" i="30"/>
  <c r="M71" i="9"/>
  <c r="C75" i="30"/>
  <c r="M75" i="9"/>
  <c r="C79" i="30"/>
  <c r="M79" i="9"/>
  <c r="C8" i="30"/>
  <c r="M8" i="9"/>
  <c r="C12" i="30"/>
  <c r="M12" i="9"/>
  <c r="C16" i="30"/>
  <c r="M16" i="9"/>
  <c r="C48" i="30"/>
  <c r="M48" i="9"/>
  <c r="C52" i="30"/>
  <c r="M52" i="9"/>
  <c r="C56" i="30"/>
  <c r="M56" i="9"/>
  <c r="C60" i="30"/>
  <c r="M60" i="9"/>
  <c r="C64" i="30"/>
  <c r="M64" i="9"/>
  <c r="C68" i="30"/>
  <c r="M68" i="9"/>
  <c r="C72" i="30"/>
  <c r="M72" i="9"/>
  <c r="C76" i="30"/>
  <c r="M76" i="9"/>
  <c r="C80" i="30"/>
  <c r="M80" i="9"/>
  <c r="C4" i="30"/>
  <c r="M4" i="9"/>
  <c r="C6" i="30"/>
  <c r="M6" i="9"/>
  <c r="C9" i="30"/>
  <c r="M9" i="9"/>
  <c r="C13" i="30"/>
  <c r="M13" i="9"/>
  <c r="C17" i="30"/>
  <c r="M17" i="9"/>
  <c r="C49" i="30"/>
  <c r="M49" i="9"/>
  <c r="C53" i="30"/>
  <c r="M53" i="9"/>
  <c r="C57" i="30"/>
  <c r="M57" i="9"/>
  <c r="C61" i="30"/>
  <c r="M61" i="9"/>
  <c r="C65" i="30"/>
  <c r="M65" i="9"/>
  <c r="C69" i="30"/>
  <c r="M69" i="9"/>
  <c r="C73" i="30"/>
  <c r="M73" i="9"/>
  <c r="C77" i="30"/>
  <c r="M77" i="9"/>
  <c r="C81" i="30"/>
  <c r="M81" i="9"/>
  <c r="C10" i="30"/>
  <c r="M10" i="9"/>
  <c r="C14" i="30"/>
  <c r="M14" i="9"/>
  <c r="C18" i="30"/>
  <c r="M18" i="9"/>
  <c r="C50" i="30"/>
  <c r="M50" i="9"/>
  <c r="C54" i="30"/>
  <c r="M54" i="9"/>
  <c r="C58" i="30"/>
  <c r="M58" i="9"/>
  <c r="C62" i="30"/>
  <c r="M62" i="9"/>
  <c r="C66" i="30"/>
  <c r="M66" i="9"/>
  <c r="C70" i="30"/>
  <c r="M70" i="9"/>
  <c r="C74" i="30"/>
  <c r="M74" i="9"/>
  <c r="C78" i="30"/>
  <c r="M78" i="9"/>
  <c r="AA30" i="15"/>
  <c r="K8" i="30" s="1"/>
  <c r="AA31" i="15"/>
  <c r="AA36" i="15"/>
  <c r="AA35" i="15"/>
  <c r="K9" i="30" s="1"/>
  <c r="AA40" i="15"/>
  <c r="K10" i="30" s="1"/>
  <c r="AA41" i="15"/>
  <c r="AA46" i="15"/>
  <c r="AA45" i="15"/>
  <c r="K11" i="30" s="1"/>
  <c r="AA50" i="15"/>
  <c r="K12" i="30" s="1"/>
  <c r="AA51" i="15"/>
  <c r="AA56" i="15"/>
  <c r="AA55" i="15"/>
  <c r="K13" i="30" s="1"/>
  <c r="AA61" i="15"/>
  <c r="AA60" i="15"/>
  <c r="K14" i="30" s="1"/>
  <c r="AA66" i="15"/>
  <c r="AA65" i="15"/>
  <c r="K15" i="30" s="1"/>
  <c r="AA70" i="15"/>
  <c r="K16" i="30" s="1"/>
  <c r="AA71" i="15"/>
  <c r="AA76" i="15"/>
  <c r="AA75" i="15"/>
  <c r="K17" i="30" s="1"/>
  <c r="AA81" i="15"/>
  <c r="AA80" i="15"/>
  <c r="K18" i="30" s="1"/>
  <c r="K19" i="30"/>
  <c r="K20" i="30"/>
  <c r="K21" i="30"/>
  <c r="K22" i="30"/>
  <c r="K23" i="30"/>
  <c r="K24" i="30"/>
  <c r="K25" i="30"/>
  <c r="K26" i="30"/>
  <c r="K27" i="30"/>
  <c r="K28" i="30"/>
  <c r="K29" i="30"/>
  <c r="K30" i="30"/>
  <c r="K31" i="30"/>
  <c r="K32" i="30"/>
  <c r="K33" i="30"/>
  <c r="K34" i="30"/>
  <c r="K35" i="30"/>
  <c r="K36" i="30"/>
  <c r="K37" i="30"/>
  <c r="K38" i="30"/>
  <c r="K39" i="30"/>
  <c r="K40" i="30"/>
  <c r="K41" i="30"/>
  <c r="K42" i="30"/>
  <c r="K43" i="30"/>
  <c r="K44" i="30"/>
  <c r="K45" i="30"/>
  <c r="K46" i="30"/>
  <c r="AA226" i="15"/>
  <c r="AA225" i="15"/>
  <c r="K47" i="30" s="1"/>
  <c r="AA231" i="15"/>
  <c r="AA230" i="15"/>
  <c r="K48" i="30" s="1"/>
  <c r="AA236" i="15"/>
  <c r="AA235" i="15"/>
  <c r="K49" i="30" s="1"/>
  <c r="AA241" i="15"/>
  <c r="AA240" i="15"/>
  <c r="K50" i="30" s="1"/>
  <c r="AA246" i="15"/>
  <c r="AA245" i="15"/>
  <c r="K51" i="30" s="1"/>
  <c r="AA251" i="15"/>
  <c r="AA250" i="15"/>
  <c r="K52" i="30" s="1"/>
  <c r="AA256" i="15"/>
  <c r="AA255" i="15"/>
  <c r="K53" i="30" s="1"/>
  <c r="AA261" i="15"/>
  <c r="AA260" i="15"/>
  <c r="K54" i="30" s="1"/>
  <c r="AA266" i="15"/>
  <c r="AA265" i="15"/>
  <c r="K55" i="30" s="1"/>
  <c r="AA271" i="15"/>
  <c r="AA270" i="15"/>
  <c r="K56" i="30" s="1"/>
  <c r="AA276" i="15"/>
  <c r="AA275" i="15"/>
  <c r="K57" i="30" s="1"/>
  <c r="AA281" i="15"/>
  <c r="AA280" i="15"/>
  <c r="K58" i="30" s="1"/>
  <c r="AA286" i="15"/>
  <c r="AA285" i="15"/>
  <c r="K59" i="30" s="1"/>
  <c r="AA291" i="15"/>
  <c r="AA290" i="15"/>
  <c r="K60" i="30" s="1"/>
  <c r="AA296" i="15"/>
  <c r="AA295" i="15"/>
  <c r="K61" i="30" s="1"/>
  <c r="AA301" i="15"/>
  <c r="AA300" i="15"/>
  <c r="K62" i="30" s="1"/>
  <c r="AA306" i="15"/>
  <c r="AA305" i="15"/>
  <c r="K63" i="30" s="1"/>
  <c r="AA311" i="15"/>
  <c r="AA310" i="15"/>
  <c r="K64" i="30" s="1"/>
  <c r="AA316" i="15"/>
  <c r="AA315" i="15"/>
  <c r="K65" i="30" s="1"/>
  <c r="AA321" i="15"/>
  <c r="AA320" i="15"/>
  <c r="K66" i="30" s="1"/>
  <c r="AA326" i="15"/>
  <c r="AA325" i="15"/>
  <c r="K67" i="30" s="1"/>
  <c r="AA331" i="15"/>
  <c r="AA330" i="15"/>
  <c r="K68" i="30" s="1"/>
  <c r="AA336" i="15"/>
  <c r="AA335" i="15"/>
  <c r="K69" i="30" s="1"/>
  <c r="AA341" i="15"/>
  <c r="AA340" i="15"/>
  <c r="K70" i="30" s="1"/>
  <c r="AA346" i="15"/>
  <c r="AA345" i="15"/>
  <c r="K71" i="30" s="1"/>
  <c r="AA351" i="15"/>
  <c r="AA350" i="15"/>
  <c r="K72" i="30" s="1"/>
  <c r="AA356" i="15"/>
  <c r="AA355" i="15"/>
  <c r="K73" i="30" s="1"/>
  <c r="AA361" i="15"/>
  <c r="AA360" i="15"/>
  <c r="K74" i="30" s="1"/>
  <c r="AA366" i="15"/>
  <c r="AA365" i="15"/>
  <c r="K75" i="30" s="1"/>
  <c r="AA371" i="15"/>
  <c r="AA370" i="15"/>
  <c r="K76" i="30" s="1"/>
  <c r="AA376" i="15"/>
  <c r="AA375" i="15"/>
  <c r="K77" i="30" s="1"/>
  <c r="AA381" i="15"/>
  <c r="AA380" i="15"/>
  <c r="K78" i="30" s="1"/>
  <c r="AA386" i="15"/>
  <c r="AA385" i="15"/>
  <c r="K79" i="30" s="1"/>
  <c r="AA391" i="15"/>
  <c r="AA390" i="15"/>
  <c r="K80" i="30" s="1"/>
  <c r="AA396" i="15"/>
  <c r="AA395" i="15"/>
  <c r="K81" i="30" s="1"/>
  <c r="AA401" i="15"/>
  <c r="K83" i="30" s="1"/>
  <c r="AA400" i="15"/>
  <c r="K82" i="30" s="1"/>
  <c r="F83" i="30"/>
  <c r="G82" i="30"/>
  <c r="D83" i="30"/>
  <c r="C82" i="30"/>
  <c r="AA25" i="15"/>
  <c r="K7" i="30" s="1"/>
  <c r="AA20" i="15"/>
  <c r="K6" i="30" s="1"/>
  <c r="AA15" i="15"/>
  <c r="K5" i="30" s="1"/>
  <c r="AA10" i="15"/>
  <c r="K4" i="30" s="1"/>
  <c r="AA5" i="15" l="1"/>
  <c r="K3" i="30" s="1"/>
  <c r="F5" i="15"/>
  <c r="B46" i="9" l="1"/>
  <c r="B47" i="9"/>
  <c r="B48" i="9"/>
  <c r="B49" i="9"/>
  <c r="B50" i="9"/>
  <c r="B45" i="9"/>
  <c r="C53" i="9" l="1"/>
  <c r="C39" i="9"/>
  <c r="C27" i="9" l="1"/>
  <c r="AJ6" i="15" l="1"/>
  <c r="AA6" i="15"/>
  <c r="F46" i="9" l="1"/>
  <c r="F47" i="9"/>
  <c r="F48" i="9"/>
  <c r="F49" i="9"/>
  <c r="F50" i="9"/>
  <c r="F45" i="9"/>
  <c r="F19" i="9"/>
  <c r="B29" i="6" l="1"/>
  <c r="B7" i="6"/>
  <c r="O39" i="9" l="1"/>
  <c r="O53" i="9" l="1"/>
  <c r="N82" i="9"/>
  <c r="N81" i="9"/>
  <c r="N80" i="9"/>
  <c r="N79" i="9"/>
  <c r="N78" i="9"/>
  <c r="N77" i="9"/>
  <c r="N76" i="9"/>
  <c r="N75" i="9"/>
  <c r="N74" i="9"/>
  <c r="N73" i="9"/>
  <c r="N72" i="9"/>
  <c r="N71" i="9"/>
  <c r="N70" i="9"/>
  <c r="N69" i="9"/>
  <c r="N68" i="9"/>
  <c r="N67" i="9"/>
  <c r="N66" i="9"/>
  <c r="N65" i="9"/>
  <c r="N64" i="9"/>
  <c r="N63" i="9"/>
  <c r="N62" i="9"/>
  <c r="N61" i="9"/>
  <c r="N60" i="9"/>
  <c r="N59" i="9"/>
  <c r="M49" i="13"/>
  <c r="N58" i="9"/>
  <c r="N57" i="9"/>
  <c r="W60" i="21"/>
  <c r="N56" i="9"/>
  <c r="N55" i="9"/>
  <c r="N54" i="9"/>
  <c r="N53" i="9"/>
  <c r="N39" i="9"/>
  <c r="AX20" i="15"/>
  <c r="W61" i="21" l="1"/>
  <c r="M51" i="13"/>
  <c r="W67" i="21"/>
  <c r="M61" i="13"/>
  <c r="W73" i="21"/>
  <c r="W64" i="21"/>
  <c r="M48" i="13"/>
  <c r="W71" i="21"/>
  <c r="M56" i="13"/>
  <c r="W78" i="21"/>
  <c r="W62" i="21"/>
  <c r="W81" i="21"/>
  <c r="M66" i="13"/>
  <c r="W65" i="21"/>
  <c r="W77" i="21"/>
  <c r="M57" i="13"/>
  <c r="M67" i="13"/>
  <c r="W82" i="21"/>
  <c r="W79" i="21"/>
  <c r="W85" i="21"/>
  <c r="M50" i="13"/>
  <c r="M68" i="13"/>
  <c r="W66" i="21"/>
  <c r="W74" i="21"/>
  <c r="W80" i="21"/>
  <c r="M65" i="13"/>
  <c r="M69" i="13"/>
  <c r="M45" i="13"/>
  <c r="M64" i="13"/>
  <c r="W86" i="21"/>
  <c r="M73" i="13"/>
  <c r="M72" i="13"/>
  <c r="W84" i="21"/>
  <c r="M71" i="13"/>
  <c r="W83" i="21"/>
  <c r="M70" i="13"/>
  <c r="M63" i="13"/>
  <c r="W76" i="21"/>
  <c r="W75" i="21"/>
  <c r="M62" i="13"/>
  <c r="M60" i="13"/>
  <c r="W72" i="21"/>
  <c r="M59" i="13"/>
  <c r="M58" i="13"/>
  <c r="W70" i="21"/>
  <c r="W69" i="21"/>
  <c r="W68" i="21"/>
  <c r="M55" i="13"/>
  <c r="M54" i="13"/>
  <c r="M53" i="13"/>
  <c r="M52" i="13"/>
  <c r="W63" i="21"/>
  <c r="M47" i="13"/>
  <c r="W59" i="21"/>
  <c r="M46" i="13"/>
  <c r="W58" i="21"/>
  <c r="M44" i="13"/>
  <c r="W57" i="21"/>
  <c r="E39" i="6" l="1"/>
  <c r="E38" i="6"/>
  <c r="E37" i="6"/>
  <c r="E36" i="6"/>
  <c r="E35" i="6"/>
  <c r="E34" i="6"/>
  <c r="D39" i="6"/>
  <c r="C39" i="6"/>
  <c r="D38" i="6"/>
  <c r="C38" i="6"/>
  <c r="D37" i="6"/>
  <c r="C37" i="6"/>
  <c r="D36" i="6"/>
  <c r="C36" i="6"/>
  <c r="D35" i="6"/>
  <c r="C35" i="6"/>
  <c r="D34" i="6"/>
  <c r="C34" i="6"/>
  <c r="D17" i="6"/>
  <c r="D16" i="6"/>
  <c r="D15" i="6"/>
  <c r="D14" i="6"/>
  <c r="D13" i="6"/>
  <c r="D12" i="6"/>
  <c r="C13" i="9"/>
  <c r="O3" i="9"/>
  <c r="C31" i="9"/>
  <c r="N52" i="9"/>
  <c r="N51" i="9"/>
  <c r="N50" i="9"/>
  <c r="N49" i="9"/>
  <c r="N48" i="9"/>
  <c r="N47" i="9"/>
  <c r="N46" i="9"/>
  <c r="N45" i="9"/>
  <c r="N44" i="9"/>
  <c r="N43" i="9"/>
  <c r="N42" i="9"/>
  <c r="N41" i="9"/>
  <c r="N40" i="9"/>
  <c r="N38" i="9"/>
  <c r="N37" i="9"/>
  <c r="N36" i="9"/>
  <c r="N35" i="9"/>
  <c r="N34" i="9"/>
  <c r="N33" i="9"/>
  <c r="N32" i="9"/>
  <c r="N31" i="9"/>
  <c r="N30" i="9"/>
  <c r="N29" i="9"/>
  <c r="N28" i="9"/>
  <c r="N27" i="9"/>
  <c r="N26" i="9"/>
  <c r="N25" i="9"/>
  <c r="N24" i="9"/>
  <c r="N23" i="9"/>
  <c r="N22" i="9"/>
  <c r="N21" i="9"/>
  <c r="N20" i="9"/>
  <c r="N19" i="9"/>
  <c r="N18" i="9"/>
  <c r="N17" i="9"/>
  <c r="N16" i="9"/>
  <c r="N15" i="9"/>
  <c r="N14" i="9"/>
  <c r="N13" i="9"/>
  <c r="N12" i="9"/>
  <c r="N11" i="9"/>
  <c r="N10" i="9"/>
  <c r="N9" i="9"/>
  <c r="N8" i="9"/>
  <c r="N7" i="9"/>
  <c r="N6" i="9"/>
  <c r="N5" i="9"/>
  <c r="N4" i="9"/>
  <c r="X106" i="21"/>
  <c r="X105" i="21"/>
  <c r="X104" i="21"/>
  <c r="X103" i="21"/>
  <c r="X102" i="21"/>
  <c r="X101" i="21"/>
  <c r="X100" i="21"/>
  <c r="X99" i="21"/>
  <c r="X98" i="21"/>
  <c r="X97" i="21"/>
  <c r="X96" i="21"/>
  <c r="X95" i="21"/>
  <c r="X94" i="21"/>
  <c r="X93" i="21"/>
  <c r="X92" i="21"/>
  <c r="X91" i="21"/>
  <c r="X90" i="21"/>
  <c r="X89" i="21"/>
  <c r="X88" i="21"/>
  <c r="X87" i="21"/>
  <c r="X86" i="21"/>
  <c r="X85" i="21"/>
  <c r="X84" i="21"/>
  <c r="X83" i="21"/>
  <c r="X82" i="21"/>
  <c r="X81" i="21"/>
  <c r="X80" i="21"/>
  <c r="X79" i="21"/>
  <c r="X78" i="21"/>
  <c r="X77" i="21"/>
  <c r="X76" i="21"/>
  <c r="X75" i="21"/>
  <c r="X74" i="21"/>
  <c r="X73" i="21"/>
  <c r="X72" i="21"/>
  <c r="X71" i="21"/>
  <c r="X70" i="21"/>
  <c r="X69" i="21"/>
  <c r="X68" i="21"/>
  <c r="X67" i="21"/>
  <c r="X66" i="21"/>
  <c r="X65" i="21"/>
  <c r="X64" i="21"/>
  <c r="X63" i="21"/>
  <c r="X62" i="21"/>
  <c r="X61" i="21"/>
  <c r="X60" i="21"/>
  <c r="X59" i="21"/>
  <c r="X58" i="21"/>
  <c r="X57" i="21"/>
  <c r="X56" i="21"/>
  <c r="X55" i="21"/>
  <c r="X54" i="21"/>
  <c r="X53" i="21"/>
  <c r="X52" i="21"/>
  <c r="X51" i="21"/>
  <c r="X50" i="21"/>
  <c r="X49" i="21"/>
  <c r="X48" i="21"/>
  <c r="X47" i="21"/>
  <c r="X46" i="21"/>
  <c r="X45" i="21"/>
  <c r="X44" i="21"/>
  <c r="X43" i="21"/>
  <c r="X42" i="21"/>
  <c r="X41" i="21"/>
  <c r="X40" i="21"/>
  <c r="X39" i="21"/>
  <c r="X38" i="21"/>
  <c r="X37" i="21"/>
  <c r="X36" i="21"/>
  <c r="X35" i="21"/>
  <c r="X34" i="21"/>
  <c r="X33" i="21"/>
  <c r="X32" i="21"/>
  <c r="X31" i="21"/>
  <c r="X30" i="21"/>
  <c r="X29" i="21"/>
  <c r="X28" i="21"/>
  <c r="X27" i="21"/>
  <c r="X26" i="21"/>
  <c r="X25" i="21"/>
  <c r="X24" i="21"/>
  <c r="X23" i="21"/>
  <c r="X22" i="21"/>
  <c r="X21" i="21"/>
  <c r="X20" i="21"/>
  <c r="X19" i="21"/>
  <c r="X18" i="21"/>
  <c r="X17" i="21"/>
  <c r="X16" i="21"/>
  <c r="X15" i="21"/>
  <c r="X14" i="21"/>
  <c r="X13" i="21"/>
  <c r="X12" i="21"/>
  <c r="X11" i="21"/>
  <c r="X10" i="21"/>
  <c r="X9" i="21"/>
  <c r="X8" i="21"/>
  <c r="X7" i="21"/>
  <c r="A1" i="21"/>
  <c r="AX6" i="15" l="1"/>
  <c r="C7" i="9"/>
  <c r="E1" i="30"/>
  <c r="O52" i="9"/>
  <c r="W39" i="21"/>
  <c r="M42" i="13"/>
  <c r="W47" i="21"/>
  <c r="M10" i="13"/>
  <c r="M26" i="13"/>
  <c r="M18" i="13"/>
  <c r="W15" i="21"/>
  <c r="W55" i="21"/>
  <c r="W23" i="21"/>
  <c r="M34" i="13"/>
  <c r="M19" i="13"/>
  <c r="W24" i="21"/>
  <c r="M21" i="13"/>
  <c r="W26" i="21"/>
  <c r="M23" i="13"/>
  <c r="W28" i="21"/>
  <c r="W36" i="21"/>
  <c r="M25" i="13"/>
  <c r="W38" i="21"/>
  <c r="M33" i="13"/>
  <c r="W46" i="21"/>
  <c r="W31" i="21"/>
  <c r="M15" i="13"/>
  <c r="W20" i="21"/>
  <c r="W32" i="21"/>
  <c r="W17" i="21"/>
  <c r="W25" i="21"/>
  <c r="W33" i="21"/>
  <c r="W41" i="21"/>
  <c r="W49" i="21"/>
  <c r="M12" i="13"/>
  <c r="M20" i="13"/>
  <c r="M28" i="13"/>
  <c r="M36" i="13"/>
  <c r="W30" i="21"/>
  <c r="W34" i="21"/>
  <c r="M29" i="13"/>
  <c r="W42" i="21"/>
  <c r="M35" i="13"/>
  <c r="W48" i="21"/>
  <c r="C33" i="9"/>
  <c r="W19" i="21"/>
  <c r="W27" i="21"/>
  <c r="W35" i="21"/>
  <c r="W43" i="21"/>
  <c r="W51" i="21"/>
  <c r="M4" i="13"/>
  <c r="M14" i="13"/>
  <c r="M30" i="13"/>
  <c r="M38" i="13"/>
  <c r="M5" i="13"/>
  <c r="M9" i="13"/>
  <c r="W14" i="21"/>
  <c r="M11" i="13"/>
  <c r="W16" i="21"/>
  <c r="M13" i="13"/>
  <c r="W18" i="21"/>
  <c r="M17" i="13"/>
  <c r="W22" i="21"/>
  <c r="M27" i="13"/>
  <c r="W40" i="21"/>
  <c r="M31" i="13"/>
  <c r="W44" i="21"/>
  <c r="M37" i="13"/>
  <c r="W50" i="21"/>
  <c r="M39" i="13"/>
  <c r="W52" i="21"/>
  <c r="M41" i="13"/>
  <c r="W54" i="21"/>
  <c r="M43" i="13"/>
  <c r="W56" i="21"/>
  <c r="W13" i="21"/>
  <c r="W21" i="21"/>
  <c r="W29" i="21"/>
  <c r="W37" i="21"/>
  <c r="W45" i="21"/>
  <c r="W53" i="21"/>
  <c r="M8" i="13"/>
  <c r="M16" i="13"/>
  <c r="M24" i="13"/>
  <c r="M32" i="13"/>
  <c r="M40" i="13"/>
  <c r="W12" i="21"/>
  <c r="M7" i="13"/>
  <c r="M3" i="13"/>
  <c r="W11" i="21"/>
  <c r="M6" i="13"/>
  <c r="W10" i="21"/>
  <c r="W9" i="21"/>
  <c r="O6" i="9"/>
  <c r="O10" i="9"/>
  <c r="O14" i="9"/>
  <c r="O18" i="9"/>
  <c r="O22" i="9"/>
  <c r="O26" i="9"/>
  <c r="O30" i="9"/>
  <c r="O34" i="9"/>
  <c r="O38" i="9"/>
  <c r="O42" i="9"/>
  <c r="O46" i="9"/>
  <c r="O50" i="9"/>
  <c r="O9" i="9"/>
  <c r="O17" i="9"/>
  <c r="O25" i="9"/>
  <c r="O33" i="9"/>
  <c r="O41" i="9"/>
  <c r="O45" i="9"/>
  <c r="O7" i="9"/>
  <c r="O11" i="9"/>
  <c r="O15" i="9"/>
  <c r="O19" i="9"/>
  <c r="O23" i="9"/>
  <c r="O27" i="9"/>
  <c r="O31" i="9"/>
  <c r="O35" i="9"/>
  <c r="O43" i="9"/>
  <c r="O47" i="9"/>
  <c r="O51" i="9"/>
  <c r="O5" i="9"/>
  <c r="O13" i="9"/>
  <c r="O21" i="9"/>
  <c r="O29" i="9"/>
  <c r="O37" i="9"/>
  <c r="O49" i="9"/>
  <c r="W8" i="21"/>
  <c r="O4" i="9"/>
  <c r="O8" i="9"/>
  <c r="O12" i="9"/>
  <c r="O16" i="9"/>
  <c r="O20" i="9"/>
  <c r="O24" i="9"/>
  <c r="O28" i="9"/>
  <c r="O32" i="9"/>
  <c r="O36" i="9"/>
  <c r="O40" i="9"/>
  <c r="O44" i="9"/>
  <c r="O48" i="9"/>
  <c r="E5" i="15"/>
  <c r="D3" i="30" s="1"/>
  <c r="G1" i="30" l="1"/>
  <c r="F1" i="30"/>
  <c r="N3" i="9"/>
  <c r="E6" i="15"/>
  <c r="G5" i="15"/>
  <c r="F3" i="30" s="1"/>
  <c r="D106" i="21"/>
  <c r="D105" i="21"/>
  <c r="D104" i="21"/>
  <c r="D103" i="21"/>
  <c r="D102" i="21"/>
  <c r="D101" i="21"/>
  <c r="D100" i="21"/>
  <c r="D99" i="21"/>
  <c r="D98" i="21"/>
  <c r="D97" i="21"/>
  <c r="D96" i="21"/>
  <c r="D95" i="21"/>
  <c r="D94" i="21"/>
  <c r="D93" i="21"/>
  <c r="D92" i="21"/>
  <c r="D91" i="21"/>
  <c r="D90" i="21"/>
  <c r="D89" i="21"/>
  <c r="D88" i="21"/>
  <c r="D87" i="21"/>
  <c r="D86" i="21"/>
  <c r="D85" i="21"/>
  <c r="D84" i="21"/>
  <c r="D83" i="21"/>
  <c r="D82" i="21"/>
  <c r="D81" i="21"/>
  <c r="D80" i="21"/>
  <c r="D79" i="21"/>
  <c r="D78" i="21"/>
  <c r="D77" i="21"/>
  <c r="D76" i="21"/>
  <c r="D75" i="21"/>
  <c r="D74" i="21"/>
  <c r="D73" i="21"/>
  <c r="D72" i="21"/>
  <c r="D71" i="21"/>
  <c r="D70" i="21"/>
  <c r="D69" i="21"/>
  <c r="D68" i="21"/>
  <c r="D67" i="21"/>
  <c r="D66" i="21"/>
  <c r="D65" i="21"/>
  <c r="D64" i="21"/>
  <c r="D63" i="21"/>
  <c r="D62" i="21"/>
  <c r="D61" i="21"/>
  <c r="D60" i="21"/>
  <c r="D59" i="21"/>
  <c r="D58" i="21"/>
  <c r="D57" i="21"/>
  <c r="D56" i="21"/>
  <c r="D55" i="21"/>
  <c r="D54" i="21"/>
  <c r="D53" i="21"/>
  <c r="D52" i="21"/>
  <c r="D51" i="21"/>
  <c r="D50" i="21"/>
  <c r="D49" i="21"/>
  <c r="D48" i="21"/>
  <c r="D47" i="21"/>
  <c r="D46" i="21"/>
  <c r="D45" i="21"/>
  <c r="D44" i="21"/>
  <c r="D43" i="21"/>
  <c r="D42" i="21"/>
  <c r="D41" i="21"/>
  <c r="D40" i="21"/>
  <c r="D39" i="21"/>
  <c r="D38" i="21"/>
  <c r="D37" i="21"/>
  <c r="D36" i="21"/>
  <c r="D35" i="21"/>
  <c r="D34" i="21"/>
  <c r="D33" i="21"/>
  <c r="D32" i="21"/>
  <c r="D31" i="21"/>
  <c r="D30" i="21"/>
  <c r="D29" i="21"/>
  <c r="D28" i="21"/>
  <c r="D27" i="21"/>
  <c r="D26" i="21"/>
  <c r="D25" i="21"/>
  <c r="D24" i="21"/>
  <c r="D23" i="21"/>
  <c r="D22" i="21"/>
  <c r="D21" i="21"/>
  <c r="D20" i="21"/>
  <c r="D19" i="21"/>
  <c r="D18" i="21"/>
  <c r="D17" i="21"/>
  <c r="D16" i="21"/>
  <c r="D15" i="21"/>
  <c r="D14" i="21"/>
  <c r="D13" i="21"/>
  <c r="D12" i="21"/>
  <c r="D11" i="21"/>
  <c r="D10" i="21"/>
  <c r="D9" i="21"/>
  <c r="D8" i="21"/>
  <c r="D7" i="21"/>
  <c r="D3" i="15"/>
  <c r="AV5" i="15" l="1"/>
  <c r="AU5" i="15" s="1"/>
  <c r="M3" i="9"/>
  <c r="BB5" i="15"/>
  <c r="C3" i="30"/>
  <c r="AN6" i="15"/>
  <c r="AO6" i="15" s="1"/>
  <c r="AN5" i="15"/>
  <c r="AO5" i="15" s="1"/>
  <c r="C9" i="9"/>
  <c r="C35" i="9"/>
  <c r="P12723" i="2"/>
  <c r="P12885" i="2"/>
  <c r="P12419" i="2"/>
  <c r="P12892" i="2"/>
  <c r="P109" i="2"/>
  <c r="P545" i="2"/>
  <c r="P1908" i="2"/>
  <c r="P3273" i="2"/>
  <c r="P274" i="2"/>
  <c r="P1546" i="2"/>
  <c r="P2912" i="2"/>
  <c r="P7" i="2"/>
  <c r="P12655" i="2"/>
  <c r="P12615" i="2"/>
  <c r="P12765" i="2"/>
  <c r="P265" i="2"/>
  <c r="P1246" i="2"/>
  <c r="P2612" i="2"/>
  <c r="P5349" i="2"/>
  <c r="P885" i="2"/>
  <c r="P2250" i="2"/>
  <c r="P4050" i="2"/>
  <c r="P12739" i="2"/>
  <c r="P12864" i="2"/>
  <c r="P12483" i="2"/>
  <c r="P12562" i="2"/>
  <c r="P12594" i="2"/>
  <c r="P12753" i="2"/>
  <c r="P12929" i="2"/>
  <c r="P53" i="2"/>
  <c r="P361" i="2"/>
  <c r="P1609" i="2"/>
  <c r="P2974" i="2"/>
  <c r="P50" i="2"/>
  <c r="P1248" i="2"/>
  <c r="P2613" i="2"/>
  <c r="P5355" i="2"/>
  <c r="P12778" i="2"/>
  <c r="P12882" i="2"/>
  <c r="P12707" i="2"/>
  <c r="P12842" i="2"/>
  <c r="P12415" i="2"/>
  <c r="P12387" i="2"/>
  <c r="P12876" i="2"/>
  <c r="P105" i="2"/>
  <c r="P529" i="2"/>
  <c r="P1886" i="2"/>
  <c r="P3252" i="2"/>
  <c r="P258" i="2"/>
  <c r="P1525" i="2"/>
  <c r="P2890" i="2"/>
  <c r="P8112" i="2"/>
  <c r="P381" i="2"/>
  <c r="P665" i="2"/>
  <c r="P1006" i="2"/>
  <c r="P1348" i="2"/>
  <c r="P1689" i="2"/>
  <c r="P2030" i="2"/>
  <c r="P2372" i="2"/>
  <c r="P2713" i="2"/>
  <c r="P3054" i="2"/>
  <c r="P3397" i="2"/>
  <c r="P4414" i="2"/>
  <c r="P5755" i="2"/>
  <c r="P110" i="2"/>
  <c r="P366" i="2"/>
  <c r="P645" i="2"/>
  <c r="P986" i="2"/>
  <c r="P1328" i="2"/>
  <c r="P1584" i="2"/>
  <c r="P1669" i="2"/>
  <c r="P1925" i="2"/>
  <c r="P2010" i="2"/>
  <c r="P2266" i="2"/>
  <c r="P2352" i="2"/>
  <c r="P2608" i="2"/>
  <c r="P2693" i="2"/>
  <c r="P2949" i="2"/>
  <c r="P3034" i="2"/>
  <c r="P3290" i="2"/>
  <c r="P3376" i="2"/>
  <c r="P4098" i="2"/>
  <c r="P4354" i="2"/>
  <c r="P5333" i="2"/>
  <c r="P5675" i="2"/>
  <c r="P35" i="2"/>
  <c r="P99" i="2"/>
  <c r="P291" i="2"/>
  <c r="P355" i="2"/>
  <c r="P547" i="2"/>
  <c r="P630" i="2"/>
  <c r="P886" i="2"/>
  <c r="P972" i="2"/>
  <c r="P1228" i="2"/>
  <c r="P1313" i="2"/>
  <c r="P1484" i="2"/>
  <c r="P1569" i="2"/>
  <c r="P1654" i="2"/>
  <c r="P1782" i="2"/>
  <c r="P12833" i="2"/>
  <c r="P12840" i="2"/>
  <c r="P12651" i="2"/>
  <c r="R25" i="2"/>
  <c r="P12507" i="2"/>
  <c r="P12960" i="2"/>
  <c r="P12716" i="2"/>
  <c r="P12769" i="2"/>
  <c r="P12632" i="2"/>
  <c r="P12531" i="2"/>
  <c r="P12795" i="2"/>
  <c r="P12824" i="2"/>
  <c r="P12958" i="2"/>
  <c r="P12989" i="2"/>
  <c r="R34" i="2"/>
  <c r="P12731" i="2"/>
  <c r="P12928" i="2"/>
  <c r="P12805" i="2"/>
  <c r="P12527" i="2"/>
  <c r="P12982" i="2"/>
  <c r="P12841" i="2"/>
  <c r="P12710" i="2"/>
  <c r="P12815" i="2"/>
  <c r="P12407" i="2"/>
  <c r="P12663" i="2"/>
  <c r="P12971" i="2"/>
  <c r="P12956" i="2"/>
  <c r="P12685" i="2"/>
  <c r="P12700" i="2"/>
  <c r="P61" i="2"/>
  <c r="P125" i="2"/>
  <c r="P197" i="2"/>
  <c r="P281" i="2"/>
  <c r="P377" i="2"/>
  <c r="P628" i="2"/>
  <c r="P969" i="2"/>
  <c r="P1310" i="2"/>
  <c r="P1652" i="2"/>
  <c r="P1993" i="2"/>
  <c r="P2334" i="2"/>
  <c r="P2676" i="2"/>
  <c r="P3017" i="2"/>
  <c r="P3358" i="2"/>
  <c r="P4302" i="2"/>
  <c r="P5605" i="2"/>
  <c r="P82" i="2"/>
  <c r="P338" i="2"/>
  <c r="P608" i="2"/>
  <c r="P949" i="2"/>
  <c r="P1290" i="2"/>
  <c r="P1632" i="2"/>
  <c r="P1973" i="2"/>
  <c r="P2314" i="2"/>
  <c r="P2656" i="2"/>
  <c r="P2997" i="2"/>
  <c r="P3338" i="2"/>
  <c r="P4242" i="2"/>
  <c r="P5525" i="2"/>
  <c r="P71" i="2"/>
  <c r="P12772" i="2"/>
  <c r="P12904" i="2"/>
  <c r="P12891" i="2"/>
  <c r="P12852" i="2"/>
  <c r="P12789" i="2"/>
  <c r="P12837" i="2"/>
  <c r="P12423" i="2"/>
  <c r="P12679" i="2"/>
  <c r="P12993" i="2"/>
  <c r="P12972" i="2"/>
  <c r="P12664" i="2"/>
  <c r="R43" i="2"/>
  <c r="P65" i="2"/>
  <c r="P129" i="2"/>
  <c r="P201" i="2"/>
  <c r="P289" i="2"/>
  <c r="P385" i="2"/>
  <c r="P649" i="2"/>
  <c r="P990" i="2"/>
  <c r="P1332" i="2"/>
  <c r="P1673" i="2"/>
  <c r="P2014" i="2"/>
  <c r="P2356" i="2"/>
  <c r="P2697" i="2"/>
  <c r="P3038" i="2"/>
  <c r="P3380" i="2"/>
  <c r="P4366" i="2"/>
  <c r="P5691" i="2"/>
  <c r="P98" i="2"/>
  <c r="P354" i="2"/>
  <c r="P629" i="2"/>
  <c r="P970" i="2"/>
  <c r="P1312" i="2"/>
  <c r="P1653" i="2"/>
  <c r="P1994" i="2"/>
  <c r="P2336" i="2"/>
  <c r="P2677" i="2"/>
  <c r="P3018" i="2"/>
  <c r="P3360" i="2"/>
  <c r="P4306" i="2"/>
  <c r="P5611" i="2"/>
  <c r="P87" i="2"/>
  <c r="P12623" i="2"/>
  <c r="P12776" i="2"/>
  <c r="P12763" i="2"/>
  <c r="P12875" i="2"/>
  <c r="P12571" i="2"/>
  <c r="R40" i="2"/>
  <c r="P12783" i="2"/>
  <c r="P12897" i="2"/>
  <c r="P12957" i="2"/>
  <c r="P12563" i="2"/>
  <c r="P12838" i="2"/>
  <c r="P12856" i="2"/>
  <c r="P12873" i="2"/>
  <c r="P12903" i="2"/>
  <c r="P12363" i="2"/>
  <c r="P12785" i="2"/>
  <c r="P12976" i="2"/>
  <c r="P12869" i="2"/>
  <c r="P12575" i="2"/>
  <c r="R46" i="2"/>
  <c r="P12738" i="2"/>
  <c r="P12810" i="2"/>
  <c r="P12858" i="2"/>
  <c r="P12439" i="2"/>
  <c r="P12695" i="2"/>
  <c r="R14" i="2"/>
  <c r="P12988" i="2"/>
  <c r="P12642" i="2"/>
  <c r="P5" i="2"/>
  <c r="P69" i="2"/>
  <c r="P133" i="2"/>
  <c r="P209" i="2"/>
  <c r="P293" i="2"/>
  <c r="P393" i="2"/>
  <c r="P670" i="2"/>
  <c r="P1012" i="2"/>
  <c r="P1353" i="2"/>
  <c r="P1694" i="2"/>
  <c r="P2036" i="2"/>
  <c r="P2377" i="2"/>
  <c r="P2718" i="2"/>
  <c r="P3060" i="2"/>
  <c r="P3406" i="2"/>
  <c r="P4430" i="2"/>
  <c r="P5776" i="2"/>
  <c r="P114" i="2"/>
  <c r="P370" i="2"/>
  <c r="P650" i="2"/>
  <c r="P992" i="2"/>
  <c r="P1333" i="2"/>
  <c r="P1674" i="2"/>
  <c r="P2016" i="2"/>
  <c r="P2357" i="2"/>
  <c r="P2698" i="2"/>
  <c r="P3040" i="2"/>
  <c r="P3381" i="2"/>
  <c r="P4370" i="2"/>
  <c r="P5696" i="2"/>
  <c r="P103" i="2"/>
  <c r="P12447" i="2"/>
  <c r="P12987" i="2"/>
  <c r="P12555" i="2"/>
  <c r="P12751" i="2"/>
  <c r="P12459" i="2"/>
  <c r="P12912" i="2"/>
  <c r="P12737" i="2"/>
  <c r="P12719" i="2"/>
  <c r="P12696" i="2"/>
  <c r="P12515" i="2"/>
  <c r="P12774" i="2"/>
  <c r="P12808" i="2"/>
  <c r="P13001" i="2"/>
  <c r="R31" i="2"/>
  <c r="P12991" i="2"/>
  <c r="P12715" i="2"/>
  <c r="P12896" i="2"/>
  <c r="P12967" i="2"/>
  <c r="P12511" i="2"/>
  <c r="P12939" i="2"/>
  <c r="P12926" i="2"/>
  <c r="P12732" i="2"/>
  <c r="P12794" i="2"/>
  <c r="P12391" i="2"/>
  <c r="P12647" i="2"/>
  <c r="P12950" i="2"/>
  <c r="P12940" i="2"/>
  <c r="P12706" i="2"/>
  <c r="P12721" i="2"/>
  <c r="P57" i="2"/>
  <c r="P121" i="2"/>
  <c r="P193" i="2"/>
  <c r="P277" i="2"/>
  <c r="P369" i="2"/>
  <c r="P606" i="2"/>
  <c r="P948" i="2"/>
  <c r="P1289" i="2"/>
  <c r="P1630" i="2"/>
  <c r="P1972" i="2"/>
  <c r="P2313" i="2"/>
  <c r="P2654" i="2"/>
  <c r="P2996" i="2"/>
  <c r="P3337" i="2"/>
  <c r="P4238" i="2"/>
  <c r="P5520" i="2"/>
  <c r="P66" i="2"/>
  <c r="P322" i="2"/>
  <c r="P586" i="2"/>
  <c r="P928" i="2"/>
  <c r="P1269" i="2"/>
  <c r="P1610" i="2"/>
  <c r="P1952" i="2"/>
  <c r="P2293" i="2"/>
  <c r="P2634" i="2"/>
  <c r="P2976" i="2"/>
  <c r="P3317" i="2"/>
  <c r="P4178" i="2"/>
  <c r="P5440" i="2"/>
  <c r="P55" i="2"/>
  <c r="P205" i="2"/>
  <c r="P269" i="2"/>
  <c r="P333" i="2"/>
  <c r="P397" i="2"/>
  <c r="P461" i="2"/>
  <c r="P525" i="2"/>
  <c r="P601" i="2"/>
  <c r="P686" i="2"/>
  <c r="P772" i="2"/>
  <c r="P857" i="2"/>
  <c r="P942" i="2"/>
  <c r="P1028" i="2"/>
  <c r="P1113" i="2"/>
  <c r="P1198" i="2"/>
  <c r="P1284" i="2"/>
  <c r="P1369" i="2"/>
  <c r="P1454" i="2"/>
  <c r="P1540" i="2"/>
  <c r="P1625" i="2"/>
  <c r="P1710" i="2"/>
  <c r="P1796" i="2"/>
  <c r="P1881" i="2"/>
  <c r="P1966" i="2"/>
  <c r="P2052" i="2"/>
  <c r="P2137" i="2"/>
  <c r="P2222" i="2"/>
  <c r="P2308" i="2"/>
  <c r="P2393" i="2"/>
  <c r="P2478" i="2"/>
  <c r="P2564" i="2"/>
  <c r="P2649" i="2"/>
  <c r="P2734" i="2"/>
  <c r="P2820" i="2"/>
  <c r="P2905" i="2"/>
  <c r="P2990" i="2"/>
  <c r="P3076" i="2"/>
  <c r="P3161" i="2"/>
  <c r="P3246" i="2"/>
  <c r="P3332" i="2"/>
  <c r="P3454" i="2"/>
  <c r="P3710" i="2"/>
  <c r="P3966" i="2"/>
  <c r="P4222" i="2"/>
  <c r="P4478" i="2"/>
  <c r="P4816" i="2"/>
  <c r="P5157" i="2"/>
  <c r="P5499" i="2"/>
  <c r="P5863" i="2"/>
  <c r="P6545" i="2"/>
  <c r="R17" i="2"/>
  <c r="P62" i="2"/>
  <c r="P126" i="2"/>
  <c r="P190" i="2"/>
  <c r="P254" i="2"/>
  <c r="P318" i="2"/>
  <c r="P382" i="2"/>
  <c r="P446" i="2"/>
  <c r="P510" i="2"/>
  <c r="P581" i="2"/>
  <c r="P666" i="2"/>
  <c r="P752" i="2"/>
  <c r="P837" i="2"/>
  <c r="P922" i="2"/>
  <c r="P1008" i="2"/>
  <c r="P1093" i="2"/>
  <c r="P1178" i="2"/>
  <c r="P1264" i="2"/>
  <c r="P1349" i="2"/>
  <c r="P1434" i="2"/>
  <c r="P1520" i="2"/>
  <c r="P1605" i="2"/>
  <c r="P1690" i="2"/>
  <c r="P1776" i="2"/>
  <c r="P1861" i="2"/>
  <c r="P1946" i="2"/>
  <c r="P2032" i="2"/>
  <c r="P2117" i="2"/>
  <c r="P2202" i="2"/>
  <c r="P2288" i="2"/>
  <c r="P2373" i="2"/>
  <c r="P2458" i="2"/>
  <c r="P2544" i="2"/>
  <c r="P2629" i="2"/>
  <c r="P2714" i="2"/>
  <c r="P2800" i="2"/>
  <c r="P2885" i="2"/>
  <c r="P2970" i="2"/>
  <c r="P3056" i="2"/>
  <c r="P3141" i="2"/>
  <c r="P3226" i="2"/>
  <c r="P3312" i="2"/>
  <c r="P3398" i="2"/>
  <c r="P3650" i="2"/>
  <c r="P3906" i="2"/>
  <c r="P4162" i="2"/>
  <c r="P4418" i="2"/>
  <c r="P4736" i="2"/>
  <c r="P5077" i="2"/>
  <c r="P5419" i="2"/>
  <c r="P5760" i="2"/>
  <c r="P6385" i="2"/>
  <c r="P7724" i="2"/>
  <c r="P51" i="2"/>
  <c r="P115" i="2"/>
  <c r="P179" i="2"/>
  <c r="P243" i="2"/>
  <c r="P307" i="2"/>
  <c r="P371" i="2"/>
  <c r="P435" i="2"/>
  <c r="P499" i="2"/>
  <c r="P566" i="2"/>
  <c r="P652" i="2"/>
  <c r="P737" i="2"/>
  <c r="P822" i="2"/>
  <c r="P908" i="2"/>
  <c r="P993" i="2"/>
  <c r="P1078" i="2"/>
  <c r="P1164" i="2"/>
  <c r="P1249" i="2"/>
  <c r="P1334" i="2"/>
  <c r="P1420" i="2"/>
  <c r="P1505" i="2"/>
  <c r="P1590" i="2"/>
  <c r="P1676" i="2"/>
  <c r="R47" i="2"/>
  <c r="P12546" i="2"/>
  <c r="P12461" i="2"/>
  <c r="P12609" i="2"/>
  <c r="P12524" i="2"/>
  <c r="P12729" i="2"/>
  <c r="P12558" i="2"/>
  <c r="P12814" i="2"/>
  <c r="P12618" i="2"/>
  <c r="P12713" i="2"/>
  <c r="P12542" i="2"/>
  <c r="P12428" i="2"/>
  <c r="P12342" i="2"/>
  <c r="P12275" i="2"/>
  <c r="P12533" i="2"/>
  <c r="P12384" i="2"/>
  <c r="P12285" i="2"/>
  <c r="P12212" i="2"/>
  <c r="P12148" i="2"/>
  <c r="P12084" i="2"/>
  <c r="P12020" i="2"/>
  <c r="P12462" i="2"/>
  <c r="P12909" i="2"/>
  <c r="P12477" i="2"/>
  <c r="P12625" i="2"/>
  <c r="P12540" i="2"/>
  <c r="P12761" i="2"/>
  <c r="P12590" i="2"/>
  <c r="P12878" i="2"/>
  <c r="P12650" i="2"/>
  <c r="P12745" i="2"/>
  <c r="P12574" i="2"/>
  <c r="P12444" i="2"/>
  <c r="P12358" i="2"/>
  <c r="P12287" i="2"/>
  <c r="P12597" i="2"/>
  <c r="P12405" i="2"/>
  <c r="P12301" i="2"/>
  <c r="P12224" i="2"/>
  <c r="P12160" i="2"/>
  <c r="P12096" i="2"/>
  <c r="P12032" i="2"/>
  <c r="P12494" i="2"/>
  <c r="P12941" i="2"/>
  <c r="P12493" i="2"/>
  <c r="P12641" i="2"/>
  <c r="P12556" i="2"/>
  <c r="P12823" i="2"/>
  <c r="P12622" i="2"/>
  <c r="P12530" i="2"/>
  <c r="P12697" i="2"/>
  <c r="P12672" i="2"/>
  <c r="P12596" i="2"/>
  <c r="P12369" i="2"/>
  <c r="P12677" i="2"/>
  <c r="P12312" i="2"/>
  <c r="P12168" i="2"/>
  <c r="P12040" i="2"/>
  <c r="P12410" i="2"/>
  <c r="P12657" i="2"/>
  <c r="P12500" i="2"/>
  <c r="P12877" i="2"/>
  <c r="P12489" i="2"/>
  <c r="P12315" i="2"/>
  <c r="P12456" i="2"/>
  <c r="P12253" i="2"/>
  <c r="P12124" i="2"/>
  <c r="P12666" i="2"/>
  <c r="P12376" i="2"/>
  <c r="P12550" i="2"/>
  <c r="P12835" i="2"/>
  <c r="P12724" i="2"/>
  <c r="P12433" i="2"/>
  <c r="P12279" i="2"/>
  <c r="P12392" i="2"/>
  <c r="P12216" i="2"/>
  <c r="P12088" i="2"/>
  <c r="P12470" i="2"/>
  <c r="P12340" i="2"/>
  <c r="P12252" i="2"/>
  <c r="P12187" i="2"/>
  <c r="P12656" i="2"/>
  <c r="P12416" i="2"/>
  <c r="P12309" i="2"/>
  <c r="P12230" i="2"/>
  <c r="P12166" i="2"/>
  <c r="R5" i="2"/>
  <c r="P12525" i="2"/>
  <c r="P12673" i="2"/>
  <c r="P12588" i="2"/>
  <c r="R6" i="2"/>
  <c r="P12686" i="2"/>
  <c r="P12516" i="2"/>
  <c r="P12746" i="2"/>
  <c r="P12942" i="2"/>
  <c r="P12670" i="2"/>
  <c r="P12502" i="2"/>
  <c r="P12406" i="2"/>
  <c r="P12323" i="2"/>
  <c r="P12259" i="2"/>
  <c r="P12473" i="2"/>
  <c r="P12356" i="2"/>
  <c r="P12264" i="2"/>
  <c r="P12196" i="2"/>
  <c r="P12132" i="2"/>
  <c r="P12068" i="2"/>
  <c r="P12752" i="2"/>
  <c r="R37" i="2"/>
  <c r="P12541" i="2"/>
  <c r="P12689" i="2"/>
  <c r="P12604" i="2"/>
  <c r="P12518" i="2"/>
  <c r="P12718" i="2"/>
  <c r="P12548" i="2"/>
  <c r="P12793" i="2"/>
  <c r="P12608" i="2"/>
  <c r="P12702" i="2"/>
  <c r="P12532" i="2"/>
  <c r="P12422" i="2"/>
  <c r="P12337" i="2"/>
  <c r="P12271" i="2"/>
  <c r="P12512" i="2"/>
  <c r="P12377" i="2"/>
  <c r="P12280" i="2"/>
  <c r="P12208" i="2"/>
  <c r="P12144" i="2"/>
  <c r="P12080" i="2"/>
  <c r="P12016" i="2"/>
  <c r="P12453" i="2"/>
  <c r="P12898" i="2"/>
  <c r="P12472" i="2"/>
  <c r="P12620" i="2"/>
  <c r="P12534" i="2"/>
  <c r="P12750" i="2"/>
  <c r="P12580" i="2"/>
  <c r="P12678" i="2"/>
  <c r="P12526" i="2"/>
  <c r="P12985" i="2"/>
  <c r="P12510" i="2"/>
  <c r="P12327" i="2"/>
  <c r="P12484" i="2"/>
  <c r="P12269" i="2"/>
  <c r="P12136" i="2"/>
  <c r="P12825" i="2"/>
  <c r="P12382" i="2"/>
  <c r="P12572" i="2"/>
  <c r="P12857" i="2"/>
  <c r="P12734" i="2"/>
  <c r="P12438" i="2"/>
  <c r="P12283" i="2"/>
  <c r="P12398" i="2"/>
  <c r="P12220" i="2"/>
  <c r="P12092" i="2"/>
  <c r="P12480" i="2"/>
  <c r="P12930" i="2"/>
  <c r="P12802" i="2"/>
  <c r="P12714" i="2"/>
  <c r="P12638" i="2"/>
  <c r="P12390" i="2"/>
  <c r="P12974" i="2"/>
  <c r="P12334" i="2"/>
  <c r="P12184" i="2"/>
  <c r="P12056" i="2"/>
  <c r="P12425" i="2"/>
  <c r="P12316" i="2"/>
  <c r="P12235" i="2"/>
  <c r="P12171" i="2"/>
  <c r="P12544" i="2"/>
  <c r="P12388" i="2"/>
  <c r="P12288" i="2"/>
  <c r="P12214" i="2"/>
  <c r="P12962" i="2"/>
  <c r="P12504" i="2"/>
  <c r="P12652" i="2"/>
  <c r="P12566" i="2"/>
  <c r="P12866" i="2"/>
  <c r="P12644" i="2"/>
  <c r="P12485" i="2"/>
  <c r="P12704" i="2"/>
  <c r="P12834" i="2"/>
  <c r="P12628" i="2"/>
  <c r="P12474" i="2"/>
  <c r="P12385" i="2"/>
  <c r="P12307" i="2"/>
  <c r="P12846" i="2"/>
  <c r="P12441" i="2"/>
  <c r="P12328" i="2"/>
  <c r="P12244" i="2"/>
  <c r="P12180" i="2"/>
  <c r="P12116" i="2"/>
  <c r="P12052" i="2"/>
  <c r="P12592" i="2"/>
  <c r="P12994" i="2"/>
  <c r="P12520" i="2"/>
  <c r="P12668" i="2"/>
  <c r="P12582" i="2"/>
  <c r="P12963" i="2"/>
  <c r="P12676" i="2"/>
  <c r="P12506" i="2"/>
  <c r="P12736" i="2"/>
  <c r="P12899" i="2"/>
  <c r="P12660" i="2"/>
  <c r="P12496" i="2"/>
  <c r="P12401" i="2"/>
  <c r="P12319" i="2"/>
  <c r="P12255" i="2"/>
  <c r="P12464" i="2"/>
  <c r="P12349" i="2"/>
  <c r="P12258" i="2"/>
  <c r="P12192" i="2"/>
  <c r="P12128" i="2"/>
  <c r="P12064" i="2"/>
  <c r="P12709" i="2"/>
  <c r="R26" i="2"/>
  <c r="P12536" i="2"/>
  <c r="P12684" i="2"/>
  <c r="P12598" i="2"/>
  <c r="P12513" i="2"/>
  <c r="P12708" i="2"/>
  <c r="P12537" i="2"/>
  <c r="P12593" i="2"/>
  <c r="P12953" i="2"/>
  <c r="P12770" i="2"/>
  <c r="P12454" i="2"/>
  <c r="P12295" i="2"/>
  <c r="P12420" i="2"/>
  <c r="P12232" i="2"/>
  <c r="P12104" i="2"/>
  <c r="P12528" i="2"/>
  <c r="P12973" i="2"/>
  <c r="P12887" i="2"/>
  <c r="P12725" i="2"/>
  <c r="P12649" i="2"/>
  <c r="P12396" i="2"/>
  <c r="P12251" i="2"/>
  <c r="P12341" i="2"/>
  <c r="P12188" i="2"/>
  <c r="P12060" i="2"/>
  <c r="P12432" i="2"/>
  <c r="P12488" i="2"/>
  <c r="P12612" i="2"/>
  <c r="P12629" i="2"/>
  <c r="P12553" i="2"/>
  <c r="P12348" i="2"/>
  <c r="P12554" i="2"/>
  <c r="P12290" i="2"/>
  <c r="P12152" i="2"/>
  <c r="P12024" i="2"/>
  <c r="P12397" i="2"/>
  <c r="P12294" i="2"/>
  <c r="P12219" i="2"/>
  <c r="P12155" i="2"/>
  <c r="P12478" i="2"/>
  <c r="P12360" i="2"/>
  <c r="P12266" i="2"/>
  <c r="P12198" i="2"/>
  <c r="P12919" i="2"/>
  <c r="P12482" i="2"/>
  <c r="P12630" i="2"/>
  <c r="P12545" i="2"/>
  <c r="P12781" i="2"/>
  <c r="P12601" i="2"/>
  <c r="P12910" i="2"/>
  <c r="P12661" i="2"/>
  <c r="P12756" i="2"/>
  <c r="P12585" i="2"/>
  <c r="P12449" i="2"/>
  <c r="P12364" i="2"/>
  <c r="P12291" i="2"/>
  <c r="P12634" i="2"/>
  <c r="P12413" i="2"/>
  <c r="P12306" i="2"/>
  <c r="P12228" i="2"/>
  <c r="P12164" i="2"/>
  <c r="P12100" i="2"/>
  <c r="P12036" i="2"/>
  <c r="P12508" i="2"/>
  <c r="P12951" i="2"/>
  <c r="P12498" i="2"/>
  <c r="P12646" i="2"/>
  <c r="P12561" i="2"/>
  <c r="P12845" i="2"/>
  <c r="P12633" i="2"/>
  <c r="R38" i="2"/>
  <c r="P12693" i="2"/>
  <c r="P12813" i="2"/>
  <c r="P12617" i="2"/>
  <c r="P12468" i="2"/>
  <c r="P12380" i="2"/>
  <c r="P12303" i="2"/>
  <c r="P12762" i="2"/>
  <c r="P12434" i="2"/>
  <c r="P12322" i="2"/>
  <c r="P12240" i="2"/>
  <c r="P12176" i="2"/>
  <c r="P12112" i="2"/>
  <c r="P12048" i="2"/>
  <c r="P12570" i="2"/>
  <c r="P12983" i="2"/>
  <c r="P12514" i="2"/>
  <c r="P12662" i="2"/>
  <c r="P12577" i="2"/>
  <c r="P12921" i="2"/>
  <c r="P12665" i="2"/>
  <c r="R15" i="2"/>
  <c r="R49" i="2"/>
  <c r="P12757" i="2"/>
  <c r="P12681" i="2"/>
  <c r="P12412" i="2"/>
  <c r="P12263" i="2"/>
  <c r="P12362" i="2"/>
  <c r="P12200" i="2"/>
  <c r="P12072" i="2"/>
  <c r="P12440" i="2"/>
  <c r="P12509" i="2"/>
  <c r="P12654" i="2"/>
  <c r="P12640" i="2"/>
  <c r="P12564" i="2"/>
  <c r="P12353" i="2"/>
  <c r="P12576" i="2"/>
  <c r="P12296" i="2"/>
  <c r="P12156" i="2"/>
  <c r="P12028" i="2"/>
  <c r="P12404" i="2"/>
  <c r="P12636" i="2"/>
  <c r="P12492" i="2"/>
  <c r="P12855" i="2"/>
  <c r="P12481" i="2"/>
  <c r="P12311" i="2"/>
  <c r="P12448" i="2"/>
  <c r="P12248" i="2"/>
  <c r="P12120" i="2"/>
  <c r="P12624" i="2"/>
  <c r="P12368" i="2"/>
  <c r="P12273" i="2"/>
  <c r="P12203" i="2"/>
  <c r="P12889" i="2"/>
  <c r="P12445" i="2"/>
  <c r="P12330" i="2"/>
  <c r="P12246" i="2"/>
  <c r="P12182" i="2"/>
  <c r="P12118" i="2"/>
  <c r="P12150" i="2"/>
  <c r="P12070" i="2"/>
  <c r="P12006" i="2"/>
  <c r="P11942" i="2"/>
  <c r="P12552" i="2"/>
  <c r="P12374" i="2"/>
  <c r="P12044" i="2"/>
  <c r="P12284" i="2"/>
  <c r="P12191" i="2"/>
  <c r="P12522" i="2"/>
  <c r="P12345" i="2"/>
  <c r="P12234" i="2"/>
  <c r="P12146" i="2"/>
  <c r="P12062" i="2"/>
  <c r="P11978" i="2"/>
  <c r="P11890" i="2"/>
  <c r="P11826" i="2"/>
  <c r="P11762" i="2"/>
  <c r="P12197" i="2"/>
  <c r="P12041" i="2"/>
  <c r="P11947" i="2"/>
  <c r="P11861" i="2"/>
  <c r="P11776" i="2"/>
  <c r="P11708" i="2"/>
  <c r="P11644" i="2"/>
  <c r="P12521" i="2"/>
  <c r="P12140" i="2"/>
  <c r="P12305" i="2"/>
  <c r="P12207" i="2"/>
  <c r="P12613" i="2"/>
  <c r="P12373" i="2"/>
  <c r="P12250" i="2"/>
  <c r="P12162" i="2"/>
  <c r="P12078" i="2"/>
  <c r="P11994" i="2"/>
  <c r="P11906" i="2"/>
  <c r="P11838" i="2"/>
  <c r="P11774" i="2"/>
  <c r="P12245" i="2"/>
  <c r="P12065" i="2"/>
  <c r="P11963" i="2"/>
  <c r="P11877" i="2"/>
  <c r="P11792" i="2"/>
  <c r="P11720" i="2"/>
  <c r="P11656" i="2"/>
  <c r="P12791" i="2"/>
  <c r="P12236" i="2"/>
  <c r="P12326" i="2"/>
  <c r="P12223" i="2"/>
  <c r="P12803" i="2"/>
  <c r="P12402" i="2"/>
  <c r="P12272" i="2"/>
  <c r="P12178" i="2"/>
  <c r="P12094" i="2"/>
  <c r="P12010" i="2"/>
  <c r="P11922" i="2"/>
  <c r="P11850" i="2"/>
  <c r="P11786" i="2"/>
  <c r="P12308" i="2"/>
  <c r="P12089" i="2"/>
  <c r="P11979" i="2"/>
  <c r="P11893" i="2"/>
  <c r="P11808" i="2"/>
  <c r="P11732" i="2"/>
  <c r="P11668" i="2"/>
  <c r="P11604" i="2"/>
  <c r="P11540" i="2"/>
  <c r="P11476" i="2"/>
  <c r="P11412" i="2"/>
  <c r="P12209" i="2"/>
  <c r="P12047" i="2"/>
  <c r="P11951" i="2"/>
  <c r="P11865" i="2"/>
  <c r="P11780" i="2"/>
  <c r="P11711" i="2"/>
  <c r="P11647" i="2"/>
  <c r="P11583" i="2"/>
  <c r="P12429" i="2"/>
  <c r="P12125" i="2"/>
  <c r="P12003" i="2"/>
  <c r="P11917" i="2"/>
  <c r="P11832" i="2"/>
  <c r="P11750" i="2"/>
  <c r="P11686" i="2"/>
  <c r="P11622" i="2"/>
  <c r="P11558" i="2"/>
  <c r="P12134" i="2"/>
  <c r="P12054" i="2"/>
  <c r="P11990" i="2"/>
  <c r="P11926" i="2"/>
  <c r="P12740" i="2"/>
  <c r="P12720" i="2"/>
  <c r="P12418" i="2"/>
  <c r="P12257" i="2"/>
  <c r="P12167" i="2"/>
  <c r="P12458" i="2"/>
  <c r="P12314" i="2"/>
  <c r="P12210" i="2"/>
  <c r="P12126" i="2"/>
  <c r="P12042" i="2"/>
  <c r="P11954" i="2"/>
  <c r="P11874" i="2"/>
  <c r="P11810" i="2"/>
  <c r="P12476" i="2"/>
  <c r="P12137" i="2"/>
  <c r="P12011" i="2"/>
  <c r="P11925" i="2"/>
  <c r="P11840" i="2"/>
  <c r="P11756" i="2"/>
  <c r="P11692" i="2"/>
  <c r="P12466" i="2"/>
  <c r="P12332" i="2"/>
  <c r="P12931" i="2"/>
  <c r="P12278" i="2"/>
  <c r="P12183" i="2"/>
  <c r="P12505" i="2"/>
  <c r="P12338" i="2"/>
  <c r="P12226" i="2"/>
  <c r="P12142" i="2"/>
  <c r="P12058" i="2"/>
  <c r="P11970" i="2"/>
  <c r="P11886" i="2"/>
  <c r="P11822" i="2"/>
  <c r="P12867" i="2"/>
  <c r="P12181" i="2"/>
  <c r="P12033" i="2"/>
  <c r="P11941" i="2"/>
  <c r="P11856" i="2"/>
  <c r="P11771" i="2"/>
  <c r="P11704" i="2"/>
  <c r="P11640" i="2"/>
  <c r="P12460" i="2"/>
  <c r="P12108" i="2"/>
  <c r="P12300" i="2"/>
  <c r="P12199" i="2"/>
  <c r="P12586" i="2"/>
  <c r="P12366" i="2"/>
  <c r="P12242" i="2"/>
  <c r="P12158" i="2"/>
  <c r="P12074" i="2"/>
  <c r="P11986" i="2"/>
  <c r="P11902" i="2"/>
  <c r="P11834" i="2"/>
  <c r="P11770" i="2"/>
  <c r="P12229" i="2"/>
  <c r="P12057" i="2"/>
  <c r="P11957" i="2"/>
  <c r="P11872" i="2"/>
  <c r="P11787" i="2"/>
  <c r="P11716" i="2"/>
  <c r="P11652" i="2"/>
  <c r="P11588" i="2"/>
  <c r="P11524" i="2"/>
  <c r="P11460" i="2"/>
  <c r="P12517" i="2"/>
  <c r="P12145" i="2"/>
  <c r="P12015" i="2"/>
  <c r="P11929" i="2"/>
  <c r="P11844" i="2"/>
  <c r="P11759" i="2"/>
  <c r="P11695" i="2"/>
  <c r="P11631" i="2"/>
  <c r="P11567" i="2"/>
  <c r="P12318" i="2"/>
  <c r="P12093" i="2"/>
  <c r="P11981" i="2"/>
  <c r="P11896" i="2"/>
  <c r="P11811" i="2"/>
  <c r="P11734" i="2"/>
  <c r="P11670" i="2"/>
  <c r="P11606" i="2"/>
  <c r="P12102" i="2"/>
  <c r="P12038" i="2"/>
  <c r="P11974" i="2"/>
  <c r="P11910" i="2"/>
  <c r="P12682" i="2"/>
  <c r="P12317" i="2"/>
  <c r="P12346" i="2"/>
  <c r="P12231" i="2"/>
  <c r="P12147" i="2"/>
  <c r="P12424" i="2"/>
  <c r="P12282" i="2"/>
  <c r="P12190" i="2"/>
  <c r="P12106" i="2"/>
  <c r="P12018" i="2"/>
  <c r="P11934" i="2"/>
  <c r="P11858" i="2"/>
  <c r="P11794" i="2"/>
  <c r="P12357" i="2"/>
  <c r="P12105" i="2"/>
  <c r="P11989" i="2"/>
  <c r="P11904" i="2"/>
  <c r="P11819" i="2"/>
  <c r="P11740" i="2"/>
  <c r="P11676" i="2"/>
  <c r="P12569" i="2"/>
  <c r="P12497" i="2"/>
  <c r="P12389" i="2"/>
  <c r="P12247" i="2"/>
  <c r="P12163" i="2"/>
  <c r="P12452" i="2"/>
  <c r="P12304" i="2"/>
  <c r="P12206" i="2"/>
  <c r="P12122" i="2"/>
  <c r="P12034" i="2"/>
  <c r="P11950" i="2"/>
  <c r="P11870" i="2"/>
  <c r="P11806" i="2"/>
  <c r="P12442" i="2"/>
  <c r="P12129" i="2"/>
  <c r="P12005" i="2"/>
  <c r="P11920" i="2"/>
  <c r="P11835" i="2"/>
  <c r="P11752" i="2"/>
  <c r="P11688" i="2"/>
  <c r="P12614" i="2"/>
  <c r="P12299" i="2"/>
  <c r="P12549" i="2"/>
  <c r="P12268" i="2"/>
  <c r="P12179" i="2"/>
  <c r="P12490" i="2"/>
  <c r="P12325" i="2"/>
  <c r="P12222" i="2"/>
  <c r="P12138" i="2"/>
  <c r="P12050" i="2"/>
  <c r="P11966" i="2"/>
  <c r="P11882" i="2"/>
  <c r="P11818" i="2"/>
  <c r="P12645" i="2"/>
  <c r="P12165" i="2"/>
  <c r="P12025" i="2"/>
  <c r="P11936" i="2"/>
  <c r="P11851" i="2"/>
  <c r="P11765" i="2"/>
  <c r="P11700" i="2"/>
  <c r="P11636" i="2"/>
  <c r="P11572" i="2"/>
  <c r="P11508" i="2"/>
  <c r="P11444" i="2"/>
  <c r="P12378" i="2"/>
  <c r="P12111" i="2"/>
  <c r="P11993" i="2"/>
  <c r="P11908" i="2"/>
  <c r="P11823" i="2"/>
  <c r="P11743" i="2"/>
  <c r="P11679" i="2"/>
  <c r="P11615" i="2"/>
  <c r="P11551" i="2"/>
  <c r="P12237" i="2"/>
  <c r="P12061" i="2"/>
  <c r="P11960" i="2"/>
  <c r="P11875" i="2"/>
  <c r="P11789" i="2"/>
  <c r="P11718" i="2"/>
  <c r="P11654" i="2"/>
  <c r="P11590" i="2"/>
  <c r="P12086" i="2"/>
  <c r="P12022" i="2"/>
  <c r="P11958" i="2"/>
  <c r="P11894" i="2"/>
  <c r="P12606" i="2"/>
  <c r="P12172" i="2"/>
  <c r="P12310" i="2"/>
  <c r="P12211" i="2"/>
  <c r="P12698" i="2"/>
  <c r="P12381" i="2"/>
  <c r="P12256" i="2"/>
  <c r="P12170" i="2"/>
  <c r="P12082" i="2"/>
  <c r="P11998" i="2"/>
  <c r="P11914" i="2"/>
  <c r="P11842" i="2"/>
  <c r="P11778" i="2"/>
  <c r="P12265" i="2"/>
  <c r="P12073" i="2"/>
  <c r="P11968" i="2"/>
  <c r="P11883" i="2"/>
  <c r="P11797" i="2"/>
  <c r="P11724" i="2"/>
  <c r="P11660" i="2"/>
  <c r="R27" i="2"/>
  <c r="P12274" i="2"/>
  <c r="P12333" i="2"/>
  <c r="P12227" i="2"/>
  <c r="P12143" i="2"/>
  <c r="P12409" i="2"/>
  <c r="P12277" i="2"/>
  <c r="P12186" i="2"/>
  <c r="P12098" i="2"/>
  <c r="P12014" i="2"/>
  <c r="P11930" i="2"/>
  <c r="P11854" i="2"/>
  <c r="P11790" i="2"/>
  <c r="P12329" i="2"/>
  <c r="P12097" i="2"/>
  <c r="P11984" i="2"/>
  <c r="P11899" i="2"/>
  <c r="P11813" i="2"/>
  <c r="P11736" i="2"/>
  <c r="P11672" i="2"/>
  <c r="P12995" i="2"/>
  <c r="P12426" i="2"/>
  <c r="P12361" i="2"/>
  <c r="P12243" i="2"/>
  <c r="P12159" i="2"/>
  <c r="P12437" i="2"/>
  <c r="P12298" i="2"/>
  <c r="P12202" i="2"/>
  <c r="P12114" i="2"/>
  <c r="P12030" i="2"/>
  <c r="P11946" i="2"/>
  <c r="P11866" i="2"/>
  <c r="P11802" i="2"/>
  <c r="P12414" i="2"/>
  <c r="P12121" i="2"/>
  <c r="P12000" i="2"/>
  <c r="P11915" i="2"/>
  <c r="P11829" i="2"/>
  <c r="P11748" i="2"/>
  <c r="P11684" i="2"/>
  <c r="P11620" i="2"/>
  <c r="P11556" i="2"/>
  <c r="P11492" i="2"/>
  <c r="P11428" i="2"/>
  <c r="P12281" i="2"/>
  <c r="P12079" i="2"/>
  <c r="P11972" i="2"/>
  <c r="P11887" i="2"/>
  <c r="P11801" i="2"/>
  <c r="P11727" i="2"/>
  <c r="P11663" i="2"/>
  <c r="P11599" i="2"/>
  <c r="P12730" i="2"/>
  <c r="P12173" i="2"/>
  <c r="P12029" i="2"/>
  <c r="P11939" i="2"/>
  <c r="P11853" i="2"/>
  <c r="P11768" i="2"/>
  <c r="P11702" i="2"/>
  <c r="P11638" i="2"/>
  <c r="P11574" i="2"/>
  <c r="P11542" i="2"/>
  <c r="P11478" i="2"/>
  <c r="P12267" i="2"/>
  <c r="P12469" i="2"/>
  <c r="P12046" i="2"/>
  <c r="P12538" i="2"/>
  <c r="P11845" i="2"/>
  <c r="P11612" i="2"/>
  <c r="P11528" i="2"/>
  <c r="P11440" i="2"/>
  <c r="P12241" i="2"/>
  <c r="P12023" i="2"/>
  <c r="P11903" i="2"/>
  <c r="P11791" i="2"/>
  <c r="P11699" i="2"/>
  <c r="P11611" i="2"/>
  <c r="P12501" i="2"/>
  <c r="P12101" i="2"/>
  <c r="P11955" i="2"/>
  <c r="P11843" i="2"/>
  <c r="P11738" i="2"/>
  <c r="P11650" i="2"/>
  <c r="P11566" i="2"/>
  <c r="P12771" i="2"/>
  <c r="P12151" i="2"/>
  <c r="P12110" i="2"/>
  <c r="P11798" i="2"/>
  <c r="P11909" i="2"/>
  <c r="P11628" i="2"/>
  <c r="P11544" i="2"/>
  <c r="P11456" i="2"/>
  <c r="P12324" i="2"/>
  <c r="P12055" i="2"/>
  <c r="P11924" i="2"/>
  <c r="P11812" i="2"/>
  <c r="P11715" i="2"/>
  <c r="P11627" i="2"/>
  <c r="P11543" i="2"/>
  <c r="P12133" i="2"/>
  <c r="P11976" i="2"/>
  <c r="P11864" i="2"/>
  <c r="P11754" i="2"/>
  <c r="P11666" i="2"/>
  <c r="P11582" i="2"/>
  <c r="P11498" i="2"/>
  <c r="P12321" i="2"/>
  <c r="P12261" i="2"/>
  <c r="P11918" i="2"/>
  <c r="P12081" i="2"/>
  <c r="P11728" i="2"/>
  <c r="P11580" i="2"/>
  <c r="P11496" i="2"/>
  <c r="P11408" i="2"/>
  <c r="P12127" i="2"/>
  <c r="P11977" i="2"/>
  <c r="P11860" i="2"/>
  <c r="P11751" i="2"/>
  <c r="P11667" i="2"/>
  <c r="P11579" i="2"/>
  <c r="P12276" i="2"/>
  <c r="P12037" i="2"/>
  <c r="P11912" i="2"/>
  <c r="P11800" i="2"/>
  <c r="P11706" i="2"/>
  <c r="P11618" i="2"/>
  <c r="P11534" i="2"/>
  <c r="P11450" i="2"/>
  <c r="P11382" i="2"/>
  <c r="P11318" i="2"/>
  <c r="P11254" i="2"/>
  <c r="P11190" i="2"/>
  <c r="P11126" i="2"/>
  <c r="P11062" i="2"/>
  <c r="P10998" i="2"/>
  <c r="P10934" i="2"/>
  <c r="P10870" i="2"/>
  <c r="P10806" i="2"/>
  <c r="P10742" i="2"/>
  <c r="P11959" i="2"/>
  <c r="P11653" i="2"/>
  <c r="P11467" i="2"/>
  <c r="P11361" i="2"/>
  <c r="P11276" i="2"/>
  <c r="P12083" i="2"/>
  <c r="P11729" i="2"/>
  <c r="P11505" i="2"/>
  <c r="P11387" i="2"/>
  <c r="P11301" i="2"/>
  <c r="P11216" i="2"/>
  <c r="P11131" i="2"/>
  <c r="P12417" i="2"/>
  <c r="P11867" i="2"/>
  <c r="P12260" i="2"/>
  <c r="P11703" i="2"/>
  <c r="P11965" i="2"/>
  <c r="P11570" i="2"/>
  <c r="P11406" i="2"/>
  <c r="P11322" i="2"/>
  <c r="P11234" i="2"/>
  <c r="P11150" i="2"/>
  <c r="P11066" i="2"/>
  <c r="P12352" i="2"/>
  <c r="P11596" i="2"/>
  <c r="P11999" i="2"/>
  <c r="P11595" i="2"/>
  <c r="P11821" i="2"/>
  <c r="P11482" i="2"/>
  <c r="P11378" i="2"/>
  <c r="P11294" i="2"/>
  <c r="P11210" i="2"/>
  <c r="P11122" i="2"/>
  <c r="P11038" i="2"/>
  <c r="P10954" i="2"/>
  <c r="P10866" i="2"/>
  <c r="P10782" i="2"/>
  <c r="P12091" i="2"/>
  <c r="P11637" i="2"/>
  <c r="P11419" i="2"/>
  <c r="P11303" i="2"/>
  <c r="P12051" i="2"/>
  <c r="P11633" i="2"/>
  <c r="P11417" i="2"/>
  <c r="P11296" i="2"/>
  <c r="P11184" i="2"/>
  <c r="P11072" i="2"/>
  <c r="P10981" i="2"/>
  <c r="P10896" i="2"/>
  <c r="P10811" i="2"/>
  <c r="P11841" i="2"/>
  <c r="P11423" i="2"/>
  <c r="P11247" i="2"/>
  <c r="P11127" i="2"/>
  <c r="P11012" i="2"/>
  <c r="P10899" i="2"/>
  <c r="P10785" i="2"/>
  <c r="P10703" i="2"/>
  <c r="P10639" i="2"/>
  <c r="P10575" i="2"/>
  <c r="P10511" i="2"/>
  <c r="P10447" i="2"/>
  <c r="P10383" i="2"/>
  <c r="P10319" i="2"/>
  <c r="P10255" i="2"/>
  <c r="P10191" i="2"/>
  <c r="P12049" i="2"/>
  <c r="P12782" i="2"/>
  <c r="P11747" i="2"/>
  <c r="P12021" i="2"/>
  <c r="P11614" i="2"/>
  <c r="P11418" i="2"/>
  <c r="P11330" i="2"/>
  <c r="P11246" i="2"/>
  <c r="P11162" i="2"/>
  <c r="P11074" i="2"/>
  <c r="P10990" i="2"/>
  <c r="P10906" i="2"/>
  <c r="P10818" i="2"/>
  <c r="P10734" i="2"/>
  <c r="P11809" i="2"/>
  <c r="P11491" i="2"/>
  <c r="P11351" i="2"/>
  <c r="P11239" i="2"/>
  <c r="P11783" i="2"/>
  <c r="P11489" i="2"/>
  <c r="P11349" i="2"/>
  <c r="P11232" i="2"/>
  <c r="P11120" i="2"/>
  <c r="P11019" i="2"/>
  <c r="P10933" i="2"/>
  <c r="P10848" i="2"/>
  <c r="P11526" i="2"/>
  <c r="P11462" i="2"/>
  <c r="P12446" i="2"/>
  <c r="P12320" i="2"/>
  <c r="P11962" i="2"/>
  <c r="P12149" i="2"/>
  <c r="P11760" i="2"/>
  <c r="P11592" i="2"/>
  <c r="P11504" i="2"/>
  <c r="P11420" i="2"/>
  <c r="P12161" i="2"/>
  <c r="P11988" i="2"/>
  <c r="P11876" i="2"/>
  <c r="P11764" i="2"/>
  <c r="P11675" i="2"/>
  <c r="P11591" i="2"/>
  <c r="P12344" i="2"/>
  <c r="P12053" i="2"/>
  <c r="P11928" i="2"/>
  <c r="P11816" i="2"/>
  <c r="P11714" i="2"/>
  <c r="P11630" i="2"/>
  <c r="P11546" i="2"/>
  <c r="P12370" i="2"/>
  <c r="P12430" i="2"/>
  <c r="P12026" i="2"/>
  <c r="P12386" i="2"/>
  <c r="P11824" i="2"/>
  <c r="P11608" i="2"/>
  <c r="P11520" i="2"/>
  <c r="P11436" i="2"/>
  <c r="P12225" i="2"/>
  <c r="P12009" i="2"/>
  <c r="P11897" i="2"/>
  <c r="P11785" i="2"/>
  <c r="P11691" i="2"/>
  <c r="P11607" i="2"/>
  <c r="P12457" i="2"/>
  <c r="P12085" i="2"/>
  <c r="P11949" i="2"/>
  <c r="P11837" i="2"/>
  <c r="P11730" i="2"/>
  <c r="P11646" i="2"/>
  <c r="P11562" i="2"/>
  <c r="P11474" i="2"/>
  <c r="P12215" i="2"/>
  <c r="P12174" i="2"/>
  <c r="P11846" i="2"/>
  <c r="P11973" i="2"/>
  <c r="P11664" i="2"/>
  <c r="P11560" i="2"/>
  <c r="P11472" i="2"/>
  <c r="P12436" i="2"/>
  <c r="P12087" i="2"/>
  <c r="P11945" i="2"/>
  <c r="P11833" i="2"/>
  <c r="P11731" i="2"/>
  <c r="P11643" i="2"/>
  <c r="P11559" i="2"/>
  <c r="P12189" i="2"/>
  <c r="P11997" i="2"/>
  <c r="P11885" i="2"/>
  <c r="P11773" i="2"/>
  <c r="P11682" i="2"/>
  <c r="P11598" i="2"/>
  <c r="P11514" i="2"/>
  <c r="P11430" i="2"/>
  <c r="P11366" i="2"/>
  <c r="P11302" i="2"/>
  <c r="P11238" i="2"/>
  <c r="P11174" i="2"/>
  <c r="P11110" i="2"/>
  <c r="P11046" i="2"/>
  <c r="P10982" i="2"/>
  <c r="P10918" i="2"/>
  <c r="P10854" i="2"/>
  <c r="P10790" i="2"/>
  <c r="P10726" i="2"/>
  <c r="P11873" i="2"/>
  <c r="P11589" i="2"/>
  <c r="P11435" i="2"/>
  <c r="P11340" i="2"/>
  <c r="P11255" i="2"/>
  <c r="P11975" i="2"/>
  <c r="P11665" i="2"/>
  <c r="P11473" i="2"/>
  <c r="P11365" i="2"/>
  <c r="P11280" i="2"/>
  <c r="P11195" i="2"/>
  <c r="P11109" i="2"/>
  <c r="P12565" i="2"/>
  <c r="P11616" i="2"/>
  <c r="P12031" i="2"/>
  <c r="P11619" i="2"/>
  <c r="P11848" i="2"/>
  <c r="P11486" i="2"/>
  <c r="P11386" i="2"/>
  <c r="P11298" i="2"/>
  <c r="P11214" i="2"/>
  <c r="P11130" i="2"/>
  <c r="P11042" i="2"/>
  <c r="P11982" i="2"/>
  <c r="P11512" i="2"/>
  <c r="P11881" i="2"/>
  <c r="P12372" i="2"/>
  <c r="P11722" i="2"/>
  <c r="P11442" i="2"/>
  <c r="P11358" i="2"/>
  <c r="P11274" i="2"/>
  <c r="P11186" i="2"/>
  <c r="P11102" i="2"/>
  <c r="P11018" i="2"/>
  <c r="P10930" i="2"/>
  <c r="P10846" i="2"/>
  <c r="P10762" i="2"/>
  <c r="P11937" i="2"/>
  <c r="P11557" i="2"/>
  <c r="P11388" i="2"/>
  <c r="P11271" i="2"/>
  <c r="P11932" i="2"/>
  <c r="P11553" i="2"/>
  <c r="P11381" i="2"/>
  <c r="P11269" i="2"/>
  <c r="P11157" i="2"/>
  <c r="P11045" i="2"/>
  <c r="P10960" i="2"/>
  <c r="P10875" i="2"/>
  <c r="P10789" i="2"/>
  <c r="P11693" i="2"/>
  <c r="P11375" i="2"/>
  <c r="P11212" i="2"/>
  <c r="P11097" i="2"/>
  <c r="P10984" i="2"/>
  <c r="P10871" i="2"/>
  <c r="P10760" i="2"/>
  <c r="P10687" i="2"/>
  <c r="P10623" i="2"/>
  <c r="P10559" i="2"/>
  <c r="P10495" i="2"/>
  <c r="P10431" i="2"/>
  <c r="P10367" i="2"/>
  <c r="P10303" i="2"/>
  <c r="P10239" i="2"/>
  <c r="P12289" i="2"/>
  <c r="P11712" i="2"/>
  <c r="P12119" i="2"/>
  <c r="P11659" i="2"/>
  <c r="P11907" i="2"/>
  <c r="P11530" i="2"/>
  <c r="P11394" i="2"/>
  <c r="P11310" i="2"/>
  <c r="P11226" i="2"/>
  <c r="P11138" i="2"/>
  <c r="P11054" i="2"/>
  <c r="P10970" i="2"/>
  <c r="P10882" i="2"/>
  <c r="P10798" i="2"/>
  <c r="P12313" i="2"/>
  <c r="P11701" i="2"/>
  <c r="P11451" i="2"/>
  <c r="P11324" i="2"/>
  <c r="P12217" i="2"/>
  <c r="P11697" i="2"/>
  <c r="P11449" i="2"/>
  <c r="P11317" i="2"/>
  <c r="P11205" i="2"/>
  <c r="P11093" i="2"/>
  <c r="P10997" i="2"/>
  <c r="P10912" i="2"/>
  <c r="P10827" i="2"/>
  <c r="P11510" i="2"/>
  <c r="P11446" i="2"/>
  <c r="P12262" i="2"/>
  <c r="P12218" i="2"/>
  <c r="P11878" i="2"/>
  <c r="P12017" i="2"/>
  <c r="P11696" i="2"/>
  <c r="P11568" i="2"/>
  <c r="P11484" i="2"/>
  <c r="P12602" i="2"/>
  <c r="P12103" i="2"/>
  <c r="P11961" i="2"/>
  <c r="P11849" i="2"/>
  <c r="P11739" i="2"/>
  <c r="P11655" i="2"/>
  <c r="P11571" i="2"/>
  <c r="P12221" i="2"/>
  <c r="P12013" i="2"/>
  <c r="P11901" i="2"/>
  <c r="P11784" i="2"/>
  <c r="P11694" i="2"/>
  <c r="P11610" i="2"/>
  <c r="P11522" i="2"/>
  <c r="P12354" i="2"/>
  <c r="P12293" i="2"/>
  <c r="P11938" i="2"/>
  <c r="P12113" i="2"/>
  <c r="P11744" i="2"/>
  <c r="P11584" i="2"/>
  <c r="P11500" i="2"/>
  <c r="P11416" i="2"/>
  <c r="P12135" i="2"/>
  <c r="P11983" i="2"/>
  <c r="P11871" i="2"/>
  <c r="P11755" i="2"/>
  <c r="P11671" i="2"/>
  <c r="P11587" i="2"/>
  <c r="P12297" i="2"/>
  <c r="P12045" i="2"/>
  <c r="P11923" i="2"/>
  <c r="P11805" i="2"/>
  <c r="P11710" i="2"/>
  <c r="P11626" i="2"/>
  <c r="P11538" i="2"/>
  <c r="P12692" i="2"/>
  <c r="P12741" i="2"/>
  <c r="P12090" i="2"/>
  <c r="P11782" i="2"/>
  <c r="P11888" i="2"/>
  <c r="P11624" i="2"/>
  <c r="P11536" i="2"/>
  <c r="P11452" i="2"/>
  <c r="P12302" i="2"/>
  <c r="P12039" i="2"/>
  <c r="P11919" i="2"/>
  <c r="P11807" i="2"/>
  <c r="P11707" i="2"/>
  <c r="P11623" i="2"/>
  <c r="P11539" i="2"/>
  <c r="P12117" i="2"/>
  <c r="P11971" i="2"/>
  <c r="P11859" i="2"/>
  <c r="P11746" i="2"/>
  <c r="P11662" i="2"/>
  <c r="P11578" i="2"/>
  <c r="P11490" i="2"/>
  <c r="P11414" i="2"/>
  <c r="P11350" i="2"/>
  <c r="P11286" i="2"/>
  <c r="P11222" i="2"/>
  <c r="P11158" i="2"/>
  <c r="P11094" i="2"/>
  <c r="P11030" i="2"/>
  <c r="P10966" i="2"/>
  <c r="P10902" i="2"/>
  <c r="P10838" i="2"/>
  <c r="P10774" i="2"/>
  <c r="P12233" i="2"/>
  <c r="P11788" i="2"/>
  <c r="P11531" i="2"/>
  <c r="P11404" i="2"/>
  <c r="P11319" i="2"/>
  <c r="P11233" i="2"/>
  <c r="P11889" i="2"/>
  <c r="P11601" i="2"/>
  <c r="P11441" i="2"/>
  <c r="P11344" i="2"/>
  <c r="P11259" i="2"/>
  <c r="P11173" i="2"/>
  <c r="P11088" i="2"/>
  <c r="P12066" i="2"/>
  <c r="P11532" i="2"/>
  <c r="P11913" i="2"/>
  <c r="P12581" i="2"/>
  <c r="P11742" i="2"/>
  <c r="P11454" i="2"/>
  <c r="P11362" i="2"/>
  <c r="P11278" i="2"/>
  <c r="P11194" i="2"/>
  <c r="P11106" i="2"/>
  <c r="P11022" i="2"/>
  <c r="P12213" i="2"/>
  <c r="P11424" i="2"/>
  <c r="P11769" i="2"/>
  <c r="P12069" i="2"/>
  <c r="P11634" i="2"/>
  <c r="P11422" i="2"/>
  <c r="P11338" i="2"/>
  <c r="P11250" i="2"/>
  <c r="P11166" i="2"/>
  <c r="P11082" i="2"/>
  <c r="P10994" i="2"/>
  <c r="P10910" i="2"/>
  <c r="P10826" i="2"/>
  <c r="P10738" i="2"/>
  <c r="P11831" i="2"/>
  <c r="P11507" i="2"/>
  <c r="P11356" i="2"/>
  <c r="P11244" i="2"/>
  <c r="P11825" i="2"/>
  <c r="P11497" i="2"/>
  <c r="P11355" i="2"/>
  <c r="P11243" i="2"/>
  <c r="P11125" i="2"/>
  <c r="P11024" i="2"/>
  <c r="P10939" i="2"/>
  <c r="P10853" i="2"/>
  <c r="P12486" i="2"/>
  <c r="P11565" i="2"/>
  <c r="P11332" i="2"/>
  <c r="P11183" i="2"/>
  <c r="P11069" i="2"/>
  <c r="P10956" i="2"/>
  <c r="P10841" i="2"/>
  <c r="P10739" i="2"/>
  <c r="P10671" i="2"/>
  <c r="P10607" i="2"/>
  <c r="P10543" i="2"/>
  <c r="P10479" i="2"/>
  <c r="P10415" i="2"/>
  <c r="P10351" i="2"/>
  <c r="P10287" i="2"/>
  <c r="P10223" i="2"/>
  <c r="P12238" i="2"/>
  <c r="P11576" i="2"/>
  <c r="P11967" i="2"/>
  <c r="P11575" i="2"/>
  <c r="P11795" i="2"/>
  <c r="P11466" i="2"/>
  <c r="P11374" i="2"/>
  <c r="P11290" i="2"/>
  <c r="P11202" i="2"/>
  <c r="P11118" i="2"/>
  <c r="P11034" i="2"/>
  <c r="P10946" i="2"/>
  <c r="P10862" i="2"/>
  <c r="P10778" i="2"/>
  <c r="P12027" i="2"/>
  <c r="P11621" i="2"/>
  <c r="P11411" i="2"/>
  <c r="P11292" i="2"/>
  <c r="P12019" i="2"/>
  <c r="P11617" i="2"/>
  <c r="P11403" i="2"/>
  <c r="P11291" i="2"/>
  <c r="P11179" i="2"/>
  <c r="P11061" i="2"/>
  <c r="P10976" i="2"/>
  <c r="P10891" i="2"/>
  <c r="P10805" i="2"/>
  <c r="P11494" i="2"/>
  <c r="P12529" i="2"/>
  <c r="P12175" i="2"/>
  <c r="P12130" i="2"/>
  <c r="P11814" i="2"/>
  <c r="P11931" i="2"/>
  <c r="P11632" i="2"/>
  <c r="P11548" i="2"/>
  <c r="P11464" i="2"/>
  <c r="P12350" i="2"/>
  <c r="P12063" i="2"/>
  <c r="P11935" i="2"/>
  <c r="P11817" i="2"/>
  <c r="P11719" i="2"/>
  <c r="P11635" i="2"/>
  <c r="P11547" i="2"/>
  <c r="P12141" i="2"/>
  <c r="P11987" i="2"/>
  <c r="P11869" i="2"/>
  <c r="P11758" i="2"/>
  <c r="P11674" i="2"/>
  <c r="P11586" i="2"/>
  <c r="P11502" i="2"/>
  <c r="P12239" i="2"/>
  <c r="P12194" i="2"/>
  <c r="P11862" i="2"/>
  <c r="P11995" i="2"/>
  <c r="P11680" i="2"/>
  <c r="P11564" i="2"/>
  <c r="P11480" i="2"/>
  <c r="P12465" i="2"/>
  <c r="P12095" i="2"/>
  <c r="P11956" i="2"/>
  <c r="P11839" i="2"/>
  <c r="P11735" i="2"/>
  <c r="P11651" i="2"/>
  <c r="P11563" i="2"/>
  <c r="P12205" i="2"/>
  <c r="P12008" i="2"/>
  <c r="P11891" i="2"/>
  <c r="P11779" i="2"/>
  <c r="P11690" i="2"/>
  <c r="P11602" i="2"/>
  <c r="P11518" i="2"/>
  <c r="P12204" i="2"/>
  <c r="P12394" i="2"/>
  <c r="P12002" i="2"/>
  <c r="P12286" i="2"/>
  <c r="P11803" i="2"/>
  <c r="P11600" i="2"/>
  <c r="P11516" i="2"/>
  <c r="P11432" i="2"/>
  <c r="P12193" i="2"/>
  <c r="P12004" i="2"/>
  <c r="P11892" i="2"/>
  <c r="P11775" i="2"/>
  <c r="P11687" i="2"/>
  <c r="P11603" i="2"/>
  <c r="P12400" i="2"/>
  <c r="P12077" i="2"/>
  <c r="P11944" i="2"/>
  <c r="P11827" i="2"/>
  <c r="P11726" i="2"/>
  <c r="P11642" i="2"/>
  <c r="P11554" i="2"/>
  <c r="P11470" i="2"/>
  <c r="P11398" i="2"/>
  <c r="P11334" i="2"/>
  <c r="P11270" i="2"/>
  <c r="P11206" i="2"/>
  <c r="P11142" i="2"/>
  <c r="P11078" i="2"/>
  <c r="P11014" i="2"/>
  <c r="P10950" i="2"/>
  <c r="P10886" i="2"/>
  <c r="P10822" i="2"/>
  <c r="P10758" i="2"/>
  <c r="P12059" i="2"/>
  <c r="P11717" i="2"/>
  <c r="P11499" i="2"/>
  <c r="P11383" i="2"/>
  <c r="P11297" i="2"/>
  <c r="P12292" i="2"/>
  <c r="P11804" i="2"/>
  <c r="P11537" i="2"/>
  <c r="P11409" i="2"/>
  <c r="P11323" i="2"/>
  <c r="P11237" i="2"/>
  <c r="P11152" i="2"/>
  <c r="P11067" i="2"/>
  <c r="P11766" i="2"/>
  <c r="P11448" i="2"/>
  <c r="P11796" i="2"/>
  <c r="P12109" i="2"/>
  <c r="P11658" i="2"/>
  <c r="P11426" i="2"/>
  <c r="P11342" i="2"/>
  <c r="P11258" i="2"/>
  <c r="P11170" i="2"/>
  <c r="P11086" i="2"/>
  <c r="P12076" i="2"/>
  <c r="P11781" i="2"/>
  <c r="P12177" i="2"/>
  <c r="P11683" i="2"/>
  <c r="P11933" i="2"/>
  <c r="P11550" i="2"/>
  <c r="P11402" i="2"/>
  <c r="P11314" i="2"/>
  <c r="P11230" i="2"/>
  <c r="P11146" i="2"/>
  <c r="P11058" i="2"/>
  <c r="P10974" i="2"/>
  <c r="P10890" i="2"/>
  <c r="P10802" i="2"/>
  <c r="P12421" i="2"/>
  <c r="P11733" i="2"/>
  <c r="P11459" i="2"/>
  <c r="P11329" i="2"/>
  <c r="P12393" i="2"/>
  <c r="P11713" i="2"/>
  <c r="P11457" i="2"/>
  <c r="P11328" i="2"/>
  <c r="P11211" i="2"/>
  <c r="P11099" i="2"/>
  <c r="P11003" i="2"/>
  <c r="P10917" i="2"/>
  <c r="P10832" i="2"/>
  <c r="P12012" i="2"/>
  <c r="P11487" i="2"/>
  <c r="P11289" i="2"/>
  <c r="P11155" i="2"/>
  <c r="P11041" i="2"/>
  <c r="P10927" i="2"/>
  <c r="P10813" i="2"/>
  <c r="P10719" i="2"/>
  <c r="P10655" i="2"/>
  <c r="P10591" i="2"/>
  <c r="P10527" i="2"/>
  <c r="P10463" i="2"/>
  <c r="P10399" i="2"/>
  <c r="P10335" i="2"/>
  <c r="P10271" i="2"/>
  <c r="P10207" i="2"/>
  <c r="P11898" i="2"/>
  <c r="P11488" i="2"/>
  <c r="P11855" i="2"/>
  <c r="P12254" i="2"/>
  <c r="P11698" i="2"/>
  <c r="P11438" i="2"/>
  <c r="P11354" i="2"/>
  <c r="P11266" i="2"/>
  <c r="P11182" i="2"/>
  <c r="P11098" i="2"/>
  <c r="P11010" i="2"/>
  <c r="P10926" i="2"/>
  <c r="P10842" i="2"/>
  <c r="P10754" i="2"/>
  <c r="P11916" i="2"/>
  <c r="P11541" i="2"/>
  <c r="P11377" i="2"/>
  <c r="P11265" i="2"/>
  <c r="P11911" i="2"/>
  <c r="P11529" i="2"/>
  <c r="P11376" i="2"/>
  <c r="P11264" i="2"/>
  <c r="P11147" i="2"/>
  <c r="P11040" i="2"/>
  <c r="P10955" i="2"/>
  <c r="P10869" i="2"/>
  <c r="P10784" i="2"/>
  <c r="P12270" i="2"/>
  <c r="P11535" i="2"/>
  <c r="P11321" i="2"/>
  <c r="P11176" i="2"/>
  <c r="P11063" i="2"/>
  <c r="P10948" i="2"/>
  <c r="P10835" i="2"/>
  <c r="P10733" i="2"/>
  <c r="P10667" i="2"/>
  <c r="P10603" i="2"/>
  <c r="P10539" i="2"/>
  <c r="P10475" i="2"/>
  <c r="P10411" i="2"/>
  <c r="P10347" i="2"/>
  <c r="P10283" i="2"/>
  <c r="P10219" i="2"/>
  <c r="P10155" i="2"/>
  <c r="P10091" i="2"/>
  <c r="P10027" i="2"/>
  <c r="P9963" i="2"/>
  <c r="P9899" i="2"/>
  <c r="P9835" i="2"/>
  <c r="P11689" i="2"/>
  <c r="P11373" i="2"/>
  <c r="P11209" i="2"/>
  <c r="P11096" i="2"/>
  <c r="P10983" i="2"/>
  <c r="P10868" i="2"/>
  <c r="P10759" i="2"/>
  <c r="P10686" i="2"/>
  <c r="P10622" i="2"/>
  <c r="P10558" i="2"/>
  <c r="P10494" i="2"/>
  <c r="P10430" i="2"/>
  <c r="P10366" i="2"/>
  <c r="P10302" i="2"/>
  <c r="P10238" i="2"/>
  <c r="P10174" i="2"/>
  <c r="P10110" i="2"/>
  <c r="P10046" i="2"/>
  <c r="P11948" i="2"/>
  <c r="P11463" i="2"/>
  <c r="P11545" i="2"/>
  <c r="P11121" i="2"/>
  <c r="P10893" i="2"/>
  <c r="P10700" i="2"/>
  <c r="P10572" i="2"/>
  <c r="P10444" i="2"/>
  <c r="P10316" i="2"/>
  <c r="P10188" i="2"/>
  <c r="P11648" i="2"/>
  <c r="P11506" i="2"/>
  <c r="P11134" i="2"/>
  <c r="P10898" i="2"/>
  <c r="P10730" i="2"/>
  <c r="P11483" i="2"/>
  <c r="P11228" i="2"/>
  <c r="P11481" i="2"/>
  <c r="P11227" i="2"/>
  <c r="P11013" i="2"/>
  <c r="P10843" i="2"/>
  <c r="P11519" i="2"/>
  <c r="P11169" i="2"/>
  <c r="P10941" i="2"/>
  <c r="P10728" i="2"/>
  <c r="P10599" i="2"/>
  <c r="P10471" i="2"/>
  <c r="P10343" i="2"/>
  <c r="P10215" i="2"/>
  <c r="P10119" i="2"/>
  <c r="P10035" i="2"/>
  <c r="P9951" i="2"/>
  <c r="P9863" i="2"/>
  <c r="P11753" i="2"/>
  <c r="P11341" i="2"/>
  <c r="P11145" i="2"/>
  <c r="P10996" i="2"/>
  <c r="P10847" i="2"/>
  <c r="P10714" i="2"/>
  <c r="P10630" i="2"/>
  <c r="P10546" i="2"/>
  <c r="P10458" i="2"/>
  <c r="P10374" i="2"/>
  <c r="P10290" i="2"/>
  <c r="P10202" i="2"/>
  <c r="P10118" i="2"/>
  <c r="P10034" i="2"/>
  <c r="P11613" i="2"/>
  <c r="P11815" i="2"/>
  <c r="P11079" i="2"/>
  <c r="P10767" i="2"/>
  <c r="P10588" i="2"/>
  <c r="P10420" i="2"/>
  <c r="P11555" i="2"/>
  <c r="P11282" i="2"/>
  <c r="P10978" i="2"/>
  <c r="P10810" i="2"/>
  <c r="P11749" i="2"/>
  <c r="P11335" i="2"/>
  <c r="P11745" i="2"/>
  <c r="P11333" i="2"/>
  <c r="P11104" i="2"/>
  <c r="P10923" i="2"/>
  <c r="P12075" i="2"/>
  <c r="P11300" i="2"/>
  <c r="P11048" i="2"/>
  <c r="P10820" i="2"/>
  <c r="P10659" i="2"/>
  <c r="P10531" i="2"/>
  <c r="P10403" i="2"/>
  <c r="P10275" i="2"/>
  <c r="P10159" i="2"/>
  <c r="P10071" i="2"/>
  <c r="P9987" i="2"/>
  <c r="P9903" i="2"/>
  <c r="P12249" i="2"/>
  <c r="P11453" i="2"/>
  <c r="P11217" i="2"/>
  <c r="P11060" i="2"/>
  <c r="P10911" i="2"/>
  <c r="P10764" i="2"/>
  <c r="P10666" i="2"/>
  <c r="P10582" i="2"/>
  <c r="P10498" i="2"/>
  <c r="P10410" i="2"/>
  <c r="P10326" i="2"/>
  <c r="P10242" i="2"/>
  <c r="P10154" i="2"/>
  <c r="P10070" i="2"/>
  <c r="P11991" i="2"/>
  <c r="P11391" i="2"/>
  <c r="P11207" i="2"/>
  <c r="P10908" i="2"/>
  <c r="P10660" i="2"/>
  <c r="P11830" i="2"/>
  <c r="P11178" i="2"/>
  <c r="P10750" i="2"/>
  <c r="P11260" i="2"/>
  <c r="P11253" i="2"/>
  <c r="P10864" i="2"/>
  <c r="P11197" i="2"/>
  <c r="P10749" i="2"/>
  <c r="P10487" i="2"/>
  <c r="P10231" i="2"/>
  <c r="P10047" i="2"/>
  <c r="P9875" i="2"/>
  <c r="P11363" i="2"/>
  <c r="P11017" i="2"/>
  <c r="P10727" i="2"/>
  <c r="P10554" i="2"/>
  <c r="P10386" i="2"/>
  <c r="P10214" i="2"/>
  <c r="P10042" i="2"/>
  <c r="P11327" i="2"/>
  <c r="P10808" i="2"/>
  <c r="P10468" i="2"/>
  <c r="P10276" i="2"/>
  <c r="P10108" i="2"/>
  <c r="P9988" i="2"/>
  <c r="P9902" i="2"/>
  <c r="P9818" i="2"/>
  <c r="P9754" i="2"/>
  <c r="P9690" i="2"/>
  <c r="P9626" i="2"/>
  <c r="P9562" i="2"/>
  <c r="P11952" i="2"/>
  <c r="P11154" i="2"/>
  <c r="P10746" i="2"/>
  <c r="P11249" i="2"/>
  <c r="P11248" i="2"/>
  <c r="P11969" i="2"/>
  <c r="P11471" i="2"/>
  <c r="P11279" i="2"/>
  <c r="P11148" i="2"/>
  <c r="P11033" i="2"/>
  <c r="P10920" i="2"/>
  <c r="P10807" i="2"/>
  <c r="P10715" i="2"/>
  <c r="P10651" i="2"/>
  <c r="P10587" i="2"/>
  <c r="P10523" i="2"/>
  <c r="P10459" i="2"/>
  <c r="P10395" i="2"/>
  <c r="P10331" i="2"/>
  <c r="P10267" i="2"/>
  <c r="P10203" i="2"/>
  <c r="P10139" i="2"/>
  <c r="P10075" i="2"/>
  <c r="P10011" i="2"/>
  <c r="P9947" i="2"/>
  <c r="P9883" i="2"/>
  <c r="P12450" i="2"/>
  <c r="P11561" i="2"/>
  <c r="P11331" i="2"/>
  <c r="P11181" i="2"/>
  <c r="P11068" i="2"/>
  <c r="P10953" i="2"/>
  <c r="P10840" i="2"/>
  <c r="P10737" i="2"/>
  <c r="P10670" i="2"/>
  <c r="P10606" i="2"/>
  <c r="P10542" i="2"/>
  <c r="P10478" i="2"/>
  <c r="P10414" i="2"/>
  <c r="P10350" i="2"/>
  <c r="P10286" i="2"/>
  <c r="P10222" i="2"/>
  <c r="P10158" i="2"/>
  <c r="P10094" i="2"/>
  <c r="P10030" i="2"/>
  <c r="P11777" i="2"/>
  <c r="P11401" i="2"/>
  <c r="P11325" i="2"/>
  <c r="P11064" i="2"/>
  <c r="P10836" i="2"/>
  <c r="P10668" i="2"/>
  <c r="P10540" i="2"/>
  <c r="P10412" i="2"/>
  <c r="P10284" i="2"/>
  <c r="P10156" i="2"/>
  <c r="P12071" i="2"/>
  <c r="P11390" i="2"/>
  <c r="P11050" i="2"/>
  <c r="P10858" i="2"/>
  <c r="P12001" i="2"/>
  <c r="P11399" i="2"/>
  <c r="P11996" i="2"/>
  <c r="P11397" i="2"/>
  <c r="P11168" i="2"/>
  <c r="P10971" i="2"/>
  <c r="P10800" i="2"/>
  <c r="P11396" i="2"/>
  <c r="P11112" i="2"/>
  <c r="P10884" i="2"/>
  <c r="P10695" i="2"/>
  <c r="P10567" i="2"/>
  <c r="P10439" i="2"/>
  <c r="P10311" i="2"/>
  <c r="P10183" i="2"/>
  <c r="P10099" i="2"/>
  <c r="P10015" i="2"/>
  <c r="P9927" i="2"/>
  <c r="P9843" i="2"/>
  <c r="P11593" i="2"/>
  <c r="P11277" i="2"/>
  <c r="P11111" i="2"/>
  <c r="P10961" i="2"/>
  <c r="P10804" i="2"/>
  <c r="P10694" i="2"/>
  <c r="P10610" i="2"/>
  <c r="P10522" i="2"/>
  <c r="P10438" i="2"/>
  <c r="P10354" i="2"/>
  <c r="P10266" i="2"/>
  <c r="P10182" i="2"/>
  <c r="P10098" i="2"/>
  <c r="P10010" i="2"/>
  <c r="P11495" i="2"/>
  <c r="P11368" i="2"/>
  <c r="P10993" i="2"/>
  <c r="P10716" i="2"/>
  <c r="P10548" i="2"/>
  <c r="P12154" i="2"/>
  <c r="P11763" i="2"/>
  <c r="P11198" i="2"/>
  <c r="P10938" i="2"/>
  <c r="P10766" i="2"/>
  <c r="P11573" i="2"/>
  <c r="P11281" i="2"/>
  <c r="P11569" i="2"/>
  <c r="P11275" i="2"/>
  <c r="P11051" i="2"/>
  <c r="P10880" i="2"/>
  <c r="P11725" i="2"/>
  <c r="P11219" i="2"/>
  <c r="P10991" i="2"/>
  <c r="P10765" i="2"/>
  <c r="P10627" i="2"/>
  <c r="P10499" i="2"/>
  <c r="P10371" i="2"/>
  <c r="P10243" i="2"/>
  <c r="P10135" i="2"/>
  <c r="P10051" i="2"/>
  <c r="P9967" i="2"/>
  <c r="P9879" i="2"/>
  <c r="P11921" i="2"/>
  <c r="P11384" i="2"/>
  <c r="P11175" i="2"/>
  <c r="P11025" i="2"/>
  <c r="P10876" i="2"/>
  <c r="P10732" i="2"/>
  <c r="P10646" i="2"/>
  <c r="P10562" i="2"/>
  <c r="P10474" i="2"/>
  <c r="P10390" i="2"/>
  <c r="P10306" i="2"/>
  <c r="P10218" i="2"/>
  <c r="P10134" i="2"/>
  <c r="P10050" i="2"/>
  <c r="P11741" i="2"/>
  <c r="P11337" i="2"/>
  <c r="P11135" i="2"/>
  <c r="P10823" i="2"/>
  <c r="P10620" i="2"/>
  <c r="P11828" i="2"/>
  <c r="P11006" i="2"/>
  <c r="P11895" i="2"/>
  <c r="P11868" i="2"/>
  <c r="P11141" i="2"/>
  <c r="P10779" i="2"/>
  <c r="P11084" i="2"/>
  <c r="P10679" i="2"/>
  <c r="P10423" i="2"/>
  <c r="P10175" i="2"/>
  <c r="P10003" i="2"/>
  <c r="P9831" i="2"/>
  <c r="P11256" i="2"/>
  <c r="P10940" i="2"/>
  <c r="P10682" i="2"/>
  <c r="P10514" i="2"/>
  <c r="P10342" i="2"/>
  <c r="P10170" i="2"/>
  <c r="P12365" i="2"/>
  <c r="P11283" i="2"/>
  <c r="P10692" i="2"/>
  <c r="P10404" i="2"/>
  <c r="P10236" i="2"/>
  <c r="P10076" i="2"/>
  <c r="P9966" i="2"/>
  <c r="P9881" i="2"/>
  <c r="P9802" i="2"/>
  <c r="P9738" i="2"/>
  <c r="P9674" i="2"/>
  <c r="P9610" i="2"/>
  <c r="P9546" i="2"/>
  <c r="P11723" i="2"/>
  <c r="P11002" i="2"/>
  <c r="P11852" i="2"/>
  <c r="P11847" i="2"/>
  <c r="P11136" i="2"/>
  <c r="P11799" i="2"/>
  <c r="P11407" i="2"/>
  <c r="P11236" i="2"/>
  <c r="P11119" i="2"/>
  <c r="P11005" i="2"/>
  <c r="P10892" i="2"/>
  <c r="P10777" i="2"/>
  <c r="P10699" i="2"/>
  <c r="P10635" i="2"/>
  <c r="P10571" i="2"/>
  <c r="P10507" i="2"/>
  <c r="P10443" i="2"/>
  <c r="P10379" i="2"/>
  <c r="P10315" i="2"/>
  <c r="P10251" i="2"/>
  <c r="P10187" i="2"/>
  <c r="P10123" i="2"/>
  <c r="P10059" i="2"/>
  <c r="P9995" i="2"/>
  <c r="P9931" i="2"/>
  <c r="P9867" i="2"/>
  <c r="P12007" i="2"/>
  <c r="P11485" i="2"/>
  <c r="P11288" i="2"/>
  <c r="P11153" i="2"/>
  <c r="P11039" i="2"/>
  <c r="P10925" i="2"/>
  <c r="P10812" i="2"/>
  <c r="P10718" i="2"/>
  <c r="P10654" i="2"/>
  <c r="P10590" i="2"/>
  <c r="P10526" i="2"/>
  <c r="P10462" i="2"/>
  <c r="P10398" i="2"/>
  <c r="P10334" i="2"/>
  <c r="P10270" i="2"/>
  <c r="P10206" i="2"/>
  <c r="P10142" i="2"/>
  <c r="P10078" i="2"/>
  <c r="P10014" i="2"/>
  <c r="P11645" i="2"/>
  <c r="P11359" i="2"/>
  <c r="P11240" i="2"/>
  <c r="P11007" i="2"/>
  <c r="P10780" i="2"/>
  <c r="P10636" i="2"/>
  <c r="P10508" i="2"/>
  <c r="P10380" i="2"/>
  <c r="P10252" i="2"/>
  <c r="P10124" i="2"/>
  <c r="P11639" i="2"/>
  <c r="P11306" i="2"/>
  <c r="P10986" i="2"/>
  <c r="P10814" i="2"/>
  <c r="P11767" i="2"/>
  <c r="P11345" i="2"/>
  <c r="P11761" i="2"/>
  <c r="P11339" i="2"/>
  <c r="P11115" i="2"/>
  <c r="P10928" i="2"/>
  <c r="P12139" i="2"/>
  <c r="P11311" i="2"/>
  <c r="P11055" i="2"/>
  <c r="P10828" i="2"/>
  <c r="P10663" i="2"/>
  <c r="P10535" i="2"/>
  <c r="P10407" i="2"/>
  <c r="P10279" i="2"/>
  <c r="P10163" i="2"/>
  <c r="P10079" i="2"/>
  <c r="P9991" i="2"/>
  <c r="P9907" i="2"/>
  <c r="P9823" i="2"/>
  <c r="P11469" i="2"/>
  <c r="P11224" i="2"/>
  <c r="P11075" i="2"/>
  <c r="P10919" i="2"/>
  <c r="P10769" i="2"/>
  <c r="P10674" i="2"/>
  <c r="P10586" i="2"/>
  <c r="P10502" i="2"/>
  <c r="P10418" i="2"/>
  <c r="P10330" i="2"/>
  <c r="P10246" i="2"/>
  <c r="P10162" i="2"/>
  <c r="P10074" i="2"/>
  <c r="P12043" i="2"/>
  <c r="P11415" i="2"/>
  <c r="P11220" i="2"/>
  <c r="P10921" i="2"/>
  <c r="P10676" i="2"/>
  <c r="P10500" i="2"/>
  <c r="P11552" i="2"/>
  <c r="P11458" i="2"/>
  <c r="P11114" i="2"/>
  <c r="P10894" i="2"/>
  <c r="P12688" i="2"/>
  <c r="P11475" i="2"/>
  <c r="P12560" i="2"/>
  <c r="P11465" i="2"/>
  <c r="P11221" i="2"/>
  <c r="P11008" i="2"/>
  <c r="P10837" i="2"/>
  <c r="P11503" i="2"/>
  <c r="P11161" i="2"/>
  <c r="P10935" i="2"/>
  <c r="P10723" i="2"/>
  <c r="P10595" i="2"/>
  <c r="P10467" i="2"/>
  <c r="P10339" i="2"/>
  <c r="P10211" i="2"/>
  <c r="P10115" i="2"/>
  <c r="P10031" i="2"/>
  <c r="P9943" i="2"/>
  <c r="P9859" i="2"/>
  <c r="P11721" i="2"/>
  <c r="P11320" i="2"/>
  <c r="P11139" i="2"/>
  <c r="P10989" i="2"/>
  <c r="P10833" i="2"/>
  <c r="P10710" i="2"/>
  <c r="P10626" i="2"/>
  <c r="P10538" i="2"/>
  <c r="P10454" i="2"/>
  <c r="P10370" i="2"/>
  <c r="P10282" i="2"/>
  <c r="P10198" i="2"/>
  <c r="P10114" i="2"/>
  <c r="P10026" i="2"/>
  <c r="P11581" i="2"/>
  <c r="P11673" i="2"/>
  <c r="P11049" i="2"/>
  <c r="P10756" i="2"/>
  <c r="P10580" i="2"/>
  <c r="P11678" i="2"/>
  <c r="P10922" i="2"/>
  <c r="P11523" i="2"/>
  <c r="P11521" i="2"/>
  <c r="P11035" i="2"/>
  <c r="P11629" i="2"/>
  <c r="P10969" i="2"/>
  <c r="P10615" i="2"/>
  <c r="P10359" i="2"/>
  <c r="P10131" i="2"/>
  <c r="P9959" i="2"/>
  <c r="P11879" i="2"/>
  <c r="P11167" i="2"/>
  <c r="P10861" i="2"/>
  <c r="P10642" i="2"/>
  <c r="P10470" i="2"/>
  <c r="P10298" i="2"/>
  <c r="P10130" i="2"/>
  <c r="P11709" i="2"/>
  <c r="P11107" i="2"/>
  <c r="P10612" i="2"/>
  <c r="P10364" i="2"/>
  <c r="P10196" i="2"/>
  <c r="P10044" i="2"/>
  <c r="P9945" i="2"/>
  <c r="P9860" i="2"/>
  <c r="P9786" i="2"/>
  <c r="P9722" i="2"/>
  <c r="P9658" i="2"/>
  <c r="P9594" i="2"/>
  <c r="P9530" i="2"/>
  <c r="P11594" i="2"/>
  <c r="P10914" i="2"/>
  <c r="P11515" i="2"/>
  <c r="P11513" i="2"/>
  <c r="P11029" i="2"/>
  <c r="P11661" i="2"/>
  <c r="P11364" i="2"/>
  <c r="P11204" i="2"/>
  <c r="P11091" i="2"/>
  <c r="P10977" i="2"/>
  <c r="P10863" i="2"/>
  <c r="P10755" i="2"/>
  <c r="P10683" i="2"/>
  <c r="P10619" i="2"/>
  <c r="P10555" i="2"/>
  <c r="P10491" i="2"/>
  <c r="P10427" i="2"/>
  <c r="P10363" i="2"/>
  <c r="P10299" i="2"/>
  <c r="P10235" i="2"/>
  <c r="P10171" i="2"/>
  <c r="P10107" i="2"/>
  <c r="P10043" i="2"/>
  <c r="P9979" i="2"/>
  <c r="P9915" i="2"/>
  <c r="P9851" i="2"/>
  <c r="P11836" i="2"/>
  <c r="P11421" i="2"/>
  <c r="P11245" i="2"/>
  <c r="P11124" i="2"/>
  <c r="P11011" i="2"/>
  <c r="P10897" i="2"/>
  <c r="P10783" i="2"/>
  <c r="P10702" i="2"/>
  <c r="P10638" i="2"/>
  <c r="P10574" i="2"/>
  <c r="P10510" i="2"/>
  <c r="P10446" i="2"/>
  <c r="P10382" i="2"/>
  <c r="P10318" i="2"/>
  <c r="P10254" i="2"/>
  <c r="P10190" i="2"/>
  <c r="P10126" i="2"/>
  <c r="P10062" i="2"/>
  <c r="P12201" i="2"/>
  <c r="P11527" i="2"/>
  <c r="P12336" i="2"/>
  <c r="P11177" i="2"/>
  <c r="P10951" i="2"/>
  <c r="P10735" i="2"/>
  <c r="P10604" i="2"/>
  <c r="P10476" i="2"/>
  <c r="P10348" i="2"/>
  <c r="P10220" i="2"/>
  <c r="P12195" i="2"/>
  <c r="P11880" i="2"/>
  <c r="P11218" i="2"/>
  <c r="P10942" i="2"/>
  <c r="P10770" i="2"/>
  <c r="P11605" i="2"/>
  <c r="P11287" i="2"/>
  <c r="P11585" i="2"/>
  <c r="P11285" i="2"/>
  <c r="P11056" i="2"/>
  <c r="P10885" i="2"/>
  <c r="P11757" i="2"/>
  <c r="P11225" i="2"/>
  <c r="P10999" i="2"/>
  <c r="P10771" i="2"/>
  <c r="P10631" i="2"/>
  <c r="P10503" i="2"/>
  <c r="P10375" i="2"/>
  <c r="P10247" i="2"/>
  <c r="P10143" i="2"/>
  <c r="P10055" i="2"/>
  <c r="P9971" i="2"/>
  <c r="P9887" i="2"/>
  <c r="P11964" i="2"/>
  <c r="P11395" i="2"/>
  <c r="P11188" i="2"/>
  <c r="P11032" i="2"/>
  <c r="P10883" i="2"/>
  <c r="P10743" i="2"/>
  <c r="P10650" i="2"/>
  <c r="P10566" i="2"/>
  <c r="P10482" i="2"/>
  <c r="P10394" i="2"/>
  <c r="P10310" i="2"/>
  <c r="P10226" i="2"/>
  <c r="P10138" i="2"/>
  <c r="P10054" i="2"/>
  <c r="P11820" i="2"/>
  <c r="P11348" i="2"/>
  <c r="P11149" i="2"/>
  <c r="P10851" i="2"/>
  <c r="P10628" i="2"/>
  <c r="P10460" i="2"/>
  <c r="P11940" i="2"/>
  <c r="P11370" i="2"/>
  <c r="P11026" i="2"/>
  <c r="P10850" i="2"/>
  <c r="P11980" i="2"/>
  <c r="P11393" i="2"/>
  <c r="P11953" i="2"/>
  <c r="P11392" i="2"/>
  <c r="P11163" i="2"/>
  <c r="P10965" i="2"/>
  <c r="P10795" i="2"/>
  <c r="P11385" i="2"/>
  <c r="P11105" i="2"/>
  <c r="P10877" i="2"/>
  <c r="P10691" i="2"/>
  <c r="P10563" i="2"/>
  <c r="P10435" i="2"/>
  <c r="P10307" i="2"/>
  <c r="P10179" i="2"/>
  <c r="P10095" i="2"/>
  <c r="P10007" i="2"/>
  <c r="P9923" i="2"/>
  <c r="P9839" i="2"/>
  <c r="P11533" i="2"/>
  <c r="P11267" i="2"/>
  <c r="P11103" i="2"/>
  <c r="P10947" i="2"/>
  <c r="P10797" i="2"/>
  <c r="P10690" i="2"/>
  <c r="P10602" i="2"/>
  <c r="P10518" i="2"/>
  <c r="P10434" i="2"/>
  <c r="P10346" i="2"/>
  <c r="P10262" i="2"/>
  <c r="P10178" i="2"/>
  <c r="P10090" i="2"/>
  <c r="P10006" i="2"/>
  <c r="P11479" i="2"/>
  <c r="P11304" i="2"/>
  <c r="P10979" i="2"/>
  <c r="P10708" i="2"/>
  <c r="P10532" i="2"/>
  <c r="P11346" i="2"/>
  <c r="P10834" i="2"/>
  <c r="P11372" i="2"/>
  <c r="P11371" i="2"/>
  <c r="P10949" i="2"/>
  <c r="P11353" i="2"/>
  <c r="P10856" i="2"/>
  <c r="P10551" i="2"/>
  <c r="P10295" i="2"/>
  <c r="P10087" i="2"/>
  <c r="P9919" i="2"/>
  <c r="P11517" i="2"/>
  <c r="P11089" i="2"/>
  <c r="P10791" i="2"/>
  <c r="P10598" i="2"/>
  <c r="P10426" i="2"/>
  <c r="P10258" i="2"/>
  <c r="P10086" i="2"/>
  <c r="P11447" i="2"/>
  <c r="P10964" i="2"/>
  <c r="P10524" i="2"/>
  <c r="P10324" i="2"/>
  <c r="P10148" i="2"/>
  <c r="P10012" i="2"/>
  <c r="P9924" i="2"/>
  <c r="P9838" i="2"/>
  <c r="P9770" i="2"/>
  <c r="P9706" i="2"/>
  <c r="P9642" i="2"/>
  <c r="P9578" i="2"/>
  <c r="P9514" i="2"/>
  <c r="P11326" i="2"/>
  <c r="P10830" i="2"/>
  <c r="P11367" i="2"/>
  <c r="P11360" i="2"/>
  <c r="P10944" i="2"/>
  <c r="P10859" i="2"/>
  <c r="P11191" i="2"/>
  <c r="P10744" i="2"/>
  <c r="P10483" i="2"/>
  <c r="P10227" i="2"/>
  <c r="P10039" i="2"/>
  <c r="P9871" i="2"/>
  <c r="P11352" i="2"/>
  <c r="P11004" i="2"/>
  <c r="P10722" i="2"/>
  <c r="P10550" i="2"/>
  <c r="P10378" i="2"/>
  <c r="P10210" i="2"/>
  <c r="P10038" i="2"/>
  <c r="P11985" i="2"/>
  <c r="P10793" i="2"/>
  <c r="P10452" i="2"/>
  <c r="P10268" i="2"/>
  <c r="P10100" i="2"/>
  <c r="P9982" i="2"/>
  <c r="P9897" i="2"/>
  <c r="P9814" i="2"/>
  <c r="P9750" i="2"/>
  <c r="P9686" i="2"/>
  <c r="P9622" i="2"/>
  <c r="P9558" i="2"/>
  <c r="P11468" i="2"/>
  <c r="P11090" i="2"/>
  <c r="P12169" i="2"/>
  <c r="P12153" i="2"/>
  <c r="P11200" i="2"/>
  <c r="P10821" i="2"/>
  <c r="P11140" i="2"/>
  <c r="P10711" i="2"/>
  <c r="P10455" i="2"/>
  <c r="P10199" i="2"/>
  <c r="P10023" i="2"/>
  <c r="P9855" i="2"/>
  <c r="P11309" i="2"/>
  <c r="P10975" i="2"/>
  <c r="P10706" i="2"/>
  <c r="P10534" i="2"/>
  <c r="P10362" i="2"/>
  <c r="P10194" i="2"/>
  <c r="P10022" i="2"/>
  <c r="P11477" i="2"/>
  <c r="P10745" i="2"/>
  <c r="P11410" i="2"/>
  <c r="P10874" i="2"/>
  <c r="P11427" i="2"/>
  <c r="P11425" i="2"/>
  <c r="P10987" i="2"/>
  <c r="P11439" i="2"/>
  <c r="P10905" i="2"/>
  <c r="P10579" i="2"/>
  <c r="P10323" i="2"/>
  <c r="P10103" i="2"/>
  <c r="P9935" i="2"/>
  <c r="P11625" i="2"/>
  <c r="P11117" i="2"/>
  <c r="P10819" i="2"/>
  <c r="P10614" i="2"/>
  <c r="P10442" i="2"/>
  <c r="P10274" i="2"/>
  <c r="P10102" i="2"/>
  <c r="P11511" i="2"/>
  <c r="P11021" i="2"/>
  <c r="P10556" i="2"/>
  <c r="P10372" i="2"/>
  <c r="P10052" i="2"/>
  <c r="P9865" i="2"/>
  <c r="P9726" i="2"/>
  <c r="P9598" i="2"/>
  <c r="P9486" i="2"/>
  <c r="P9422" i="2"/>
  <c r="P9358" i="2"/>
  <c r="P9294" i="2"/>
  <c r="P9230" i="2"/>
  <c r="P9166" i="2"/>
  <c r="P9102" i="2"/>
  <c r="P9038" i="2"/>
  <c r="P8974" i="2"/>
  <c r="P8910" i="2"/>
  <c r="P8846" i="2"/>
  <c r="P8782" i="2"/>
  <c r="P11400" i="2"/>
  <c r="P11087" i="2"/>
  <c r="P10860" i="2"/>
  <c r="P10681" i="2"/>
  <c r="P10553" i="2"/>
  <c r="P10425" i="2"/>
  <c r="P10297" i="2"/>
  <c r="P10169" i="2"/>
  <c r="P10041" i="2"/>
  <c r="P9944" i="2"/>
  <c r="P9858" i="2"/>
  <c r="P9785" i="2"/>
  <c r="P9721" i="2"/>
  <c r="P9657" i="2"/>
  <c r="P9593" i="2"/>
  <c r="P9529" i="2"/>
  <c r="P9465" i="2"/>
  <c r="P9401" i="2"/>
  <c r="P9337" i="2"/>
  <c r="P9273" i="2"/>
  <c r="P9209" i="2"/>
  <c r="P11737" i="2"/>
  <c r="P10915" i="2"/>
  <c r="P10584" i="2"/>
  <c r="P10328" i="2"/>
  <c r="P10072" i="2"/>
  <c r="P10340" i="2"/>
  <c r="P10028" i="2"/>
  <c r="P9849" i="2"/>
  <c r="P9714" i="2"/>
  <c r="P9586" i="2"/>
  <c r="P9482" i="2"/>
  <c r="P9418" i="2"/>
  <c r="P9354" i="2"/>
  <c r="P9290" i="2"/>
  <c r="P9226" i="2"/>
  <c r="P9162" i="2"/>
  <c r="P9098" i="2"/>
  <c r="P9034" i="2"/>
  <c r="P8970" i="2"/>
  <c r="P8906" i="2"/>
  <c r="P8842" i="2"/>
  <c r="P8778" i="2"/>
  <c r="P11357" i="2"/>
  <c r="P11073" i="2"/>
  <c r="P10845" i="2"/>
  <c r="P10673" i="2"/>
  <c r="P10545" i="2"/>
  <c r="P10417" i="2"/>
  <c r="P10289" i="2"/>
  <c r="P10161" i="2"/>
  <c r="P10033" i="2"/>
  <c r="P9938" i="2"/>
  <c r="P9853" i="2"/>
  <c r="P9781" i="2"/>
  <c r="P9717" i="2"/>
  <c r="P9653" i="2"/>
  <c r="P9589" i="2"/>
  <c r="P9525" i="2"/>
  <c r="P9461" i="2"/>
  <c r="P9397" i="2"/>
  <c r="P9333" i="2"/>
  <c r="P9269" i="2"/>
  <c r="P9205" i="2"/>
  <c r="P11509" i="2"/>
  <c r="P10887" i="2"/>
  <c r="P10568" i="2"/>
  <c r="P10312" i="2"/>
  <c r="P10244" i="2"/>
  <c r="P9972" i="2"/>
  <c r="P9806" i="2"/>
  <c r="P9678" i="2"/>
  <c r="P9550" i="2"/>
  <c r="P9462" i="2"/>
  <c r="P9398" i="2"/>
  <c r="P9334" i="2"/>
  <c r="P9270" i="2"/>
  <c r="P9206" i="2"/>
  <c r="P9142" i="2"/>
  <c r="P9078" i="2"/>
  <c r="P9014" i="2"/>
  <c r="P8950" i="2"/>
  <c r="P8886" i="2"/>
  <c r="P8822" i="2"/>
  <c r="P8758" i="2"/>
  <c r="P10773" i="2"/>
  <c r="P11076" i="2"/>
  <c r="P10675" i="2"/>
  <c r="P10419" i="2"/>
  <c r="P10167" i="2"/>
  <c r="P9999" i="2"/>
  <c r="P9827" i="2"/>
  <c r="P11235" i="2"/>
  <c r="P10932" i="2"/>
  <c r="P10678" i="2"/>
  <c r="P10506" i="2"/>
  <c r="P10338" i="2"/>
  <c r="P10166" i="2"/>
  <c r="P12107" i="2"/>
  <c r="P11261" i="2"/>
  <c r="P10684" i="2"/>
  <c r="P10396" i="2"/>
  <c r="P10228" i="2"/>
  <c r="P10068" i="2"/>
  <c r="P9961" i="2"/>
  <c r="P9876" i="2"/>
  <c r="P9798" i="2"/>
  <c r="P9734" i="2"/>
  <c r="P9670" i="2"/>
  <c r="P9606" i="2"/>
  <c r="P9542" i="2"/>
  <c r="P12157" i="2"/>
  <c r="P10962" i="2"/>
  <c r="P11685" i="2"/>
  <c r="P11681" i="2"/>
  <c r="P11083" i="2"/>
  <c r="P11927" i="2"/>
  <c r="P11027" i="2"/>
  <c r="P10647" i="2"/>
  <c r="P10391" i="2"/>
  <c r="P10151" i="2"/>
  <c r="P9983" i="2"/>
  <c r="P12131" i="2"/>
  <c r="P11203" i="2"/>
  <c r="P10904" i="2"/>
  <c r="P10662" i="2"/>
  <c r="P10490" i="2"/>
  <c r="P10322" i="2"/>
  <c r="P10150" i="2"/>
  <c r="P11905" i="2"/>
  <c r="P11192" i="2"/>
  <c r="P10652" i="2"/>
  <c r="P11242" i="2"/>
  <c r="P10786" i="2"/>
  <c r="P11308" i="2"/>
  <c r="P11307" i="2"/>
  <c r="P10901" i="2"/>
  <c r="P11257" i="2"/>
  <c r="P10792" i="2"/>
  <c r="P10515" i="2"/>
  <c r="P10259" i="2"/>
  <c r="P10063" i="2"/>
  <c r="P9891" i="2"/>
  <c r="P11405" i="2"/>
  <c r="P11047" i="2"/>
  <c r="P10748" i="2"/>
  <c r="P10570" i="2"/>
  <c r="P10402" i="2"/>
  <c r="P10230" i="2"/>
  <c r="P10058" i="2"/>
  <c r="P11369" i="2"/>
  <c r="P10865" i="2"/>
  <c r="P10484" i="2"/>
  <c r="P10292" i="2"/>
  <c r="P9993" i="2"/>
  <c r="P9822" i="2"/>
  <c r="P9694" i="2"/>
  <c r="P9566" i="2"/>
  <c r="P9470" i="2"/>
  <c r="P9406" i="2"/>
  <c r="P9342" i="2"/>
  <c r="P9278" i="2"/>
  <c r="P9214" i="2"/>
  <c r="P9150" i="2"/>
  <c r="P9086" i="2"/>
  <c r="P9022" i="2"/>
  <c r="P8958" i="2"/>
  <c r="P8894" i="2"/>
  <c r="P8830" i="2"/>
  <c r="P8766" i="2"/>
  <c r="P11273" i="2"/>
  <c r="P11031" i="2"/>
  <c r="P10803" i="2"/>
  <c r="P10649" i="2"/>
  <c r="P10521" i="2"/>
  <c r="P10393" i="2"/>
  <c r="P10265" i="2"/>
  <c r="P10137" i="2"/>
  <c r="P10009" i="2"/>
  <c r="P9922" i="2"/>
  <c r="P9837" i="2"/>
  <c r="P9769" i="2"/>
  <c r="P9705" i="2"/>
  <c r="P9641" i="2"/>
  <c r="P9577" i="2"/>
  <c r="P9513" i="2"/>
  <c r="P9449" i="2"/>
  <c r="P9385" i="2"/>
  <c r="P9321" i="2"/>
  <c r="P9257" i="2"/>
  <c r="P9193" i="2"/>
  <c r="P11272" i="2"/>
  <c r="P10801" i="2"/>
  <c r="P10520" i="2"/>
  <c r="P10264" i="2"/>
  <c r="P10008" i="2"/>
  <c r="P10260" i="2"/>
  <c r="P9977" i="2"/>
  <c r="P9810" i="2"/>
  <c r="P9682" i="2"/>
  <c r="P9554" i="2"/>
  <c r="P9466" i="2"/>
  <c r="P9402" i="2"/>
  <c r="P9338" i="2"/>
  <c r="P9274" i="2"/>
  <c r="P9210" i="2"/>
  <c r="P9146" i="2"/>
  <c r="P9082" i="2"/>
  <c r="P9018" i="2"/>
  <c r="P8954" i="2"/>
  <c r="P8890" i="2"/>
  <c r="P8826" i="2"/>
  <c r="P8762" i="2"/>
  <c r="P11252" i="2"/>
  <c r="P11016" i="2"/>
  <c r="P10788" i="2"/>
  <c r="P10641" i="2"/>
  <c r="P10513" i="2"/>
  <c r="P10385" i="2"/>
  <c r="P10257" i="2"/>
  <c r="P10129" i="2"/>
  <c r="P10002" i="2"/>
  <c r="P9917" i="2"/>
  <c r="P9832" i="2"/>
  <c r="P9765" i="2"/>
  <c r="P9701" i="2"/>
  <c r="P9637" i="2"/>
  <c r="P9573" i="2"/>
  <c r="P9509" i="2"/>
  <c r="P9445" i="2"/>
  <c r="P9381" i="2"/>
  <c r="P9317" i="2"/>
  <c r="P9253" i="2"/>
  <c r="P9189" i="2"/>
  <c r="P11229" i="2"/>
  <c r="P10772" i="2"/>
  <c r="P10504" i="2"/>
  <c r="P10248" i="2"/>
  <c r="P10164" i="2"/>
  <c r="P9929" i="2"/>
  <c r="P9774" i="2"/>
  <c r="P9646" i="2"/>
  <c r="P9518" i="2"/>
  <c r="P9446" i="2"/>
  <c r="P9382" i="2"/>
  <c r="P9318" i="2"/>
  <c r="P9254" i="2"/>
  <c r="P9190" i="2"/>
  <c r="P9126" i="2"/>
  <c r="P9062" i="2"/>
  <c r="P8998" i="2"/>
  <c r="P8934" i="2"/>
  <c r="P8870" i="2"/>
  <c r="P8806" i="2"/>
  <c r="P12185" i="2"/>
  <c r="P11597" i="2"/>
  <c r="P10963" i="2"/>
  <c r="P10611" i="2"/>
  <c r="P10355" i="2"/>
  <c r="P10127" i="2"/>
  <c r="P9955" i="2"/>
  <c r="P11793" i="2"/>
  <c r="P11160" i="2"/>
  <c r="P10855" i="2"/>
  <c r="P10634" i="2"/>
  <c r="P10466" i="2"/>
  <c r="P10294" i="2"/>
  <c r="P10122" i="2"/>
  <c r="P11677" i="2"/>
  <c r="P11092" i="2"/>
  <c r="P10596" i="2"/>
  <c r="P10356" i="2"/>
  <c r="P10180" i="2"/>
  <c r="P10036" i="2"/>
  <c r="P9940" i="2"/>
  <c r="P9854" i="2"/>
  <c r="P9782" i="2"/>
  <c r="P9718" i="2"/>
  <c r="P9654" i="2"/>
  <c r="P9590" i="2"/>
  <c r="P9526" i="2"/>
  <c r="P11434" i="2"/>
  <c r="P10878" i="2"/>
  <c r="P11443" i="2"/>
  <c r="P11433" i="2"/>
  <c r="P10992" i="2"/>
  <c r="P11455" i="2"/>
  <c r="P10913" i="2"/>
  <c r="P10583" i="2"/>
  <c r="P10327" i="2"/>
  <c r="P10111" i="2"/>
  <c r="P9939" i="2"/>
  <c r="P11657" i="2"/>
  <c r="P11132" i="2"/>
  <c r="P10825" i="2"/>
  <c r="P10618" i="2"/>
  <c r="P10450" i="2"/>
  <c r="P10278" i="2"/>
  <c r="P10106" i="2"/>
  <c r="P11549" i="2"/>
  <c r="P11036" i="2"/>
  <c r="P12408" i="2"/>
  <c r="P11070" i="2"/>
  <c r="P12123" i="2"/>
  <c r="P12115" i="2"/>
  <c r="P11189" i="2"/>
  <c r="P10816" i="2"/>
  <c r="P11133" i="2"/>
  <c r="P10707" i="2"/>
  <c r="P10451" i="2"/>
  <c r="P10195" i="2"/>
  <c r="P10019" i="2"/>
  <c r="P9847" i="2"/>
  <c r="P11299" i="2"/>
  <c r="P10968" i="2"/>
  <c r="P10698" i="2"/>
  <c r="P10530" i="2"/>
  <c r="P10358" i="2"/>
  <c r="P10186" i="2"/>
  <c r="P10018" i="2"/>
  <c r="P11413" i="2"/>
  <c r="P10724" i="2"/>
  <c r="P10428" i="2"/>
  <c r="P10204" i="2"/>
  <c r="P9950" i="2"/>
  <c r="P9790" i="2"/>
  <c r="P9662" i="2"/>
  <c r="P9534" i="2"/>
  <c r="P9454" i="2"/>
  <c r="P9390" i="2"/>
  <c r="P9326" i="2"/>
  <c r="P9262" i="2"/>
  <c r="P9198" i="2"/>
  <c r="P9134" i="2"/>
  <c r="P9070" i="2"/>
  <c r="P9006" i="2"/>
  <c r="P8942" i="2"/>
  <c r="P8878" i="2"/>
  <c r="P8814" i="2"/>
  <c r="P8750" i="2"/>
  <c r="P11201" i="2"/>
  <c r="P10973" i="2"/>
  <c r="P10752" i="2"/>
  <c r="P10617" i="2"/>
  <c r="P10489" i="2"/>
  <c r="P10361" i="2"/>
  <c r="P10233" i="2"/>
  <c r="P10105" i="2"/>
  <c r="P9986" i="2"/>
  <c r="P9901" i="2"/>
  <c r="P9817" i="2"/>
  <c r="P9753" i="2"/>
  <c r="P9689" i="2"/>
  <c r="P9625" i="2"/>
  <c r="P9561" i="2"/>
  <c r="P9497" i="2"/>
  <c r="P9433" i="2"/>
  <c r="P9369" i="2"/>
  <c r="P9305" i="2"/>
  <c r="P9241" i="2"/>
  <c r="P9177" i="2"/>
  <c r="P11143" i="2"/>
  <c r="P10712" i="2"/>
  <c r="P10456" i="2"/>
  <c r="P10200" i="2"/>
  <c r="P9964" i="2"/>
  <c r="P10172" i="2"/>
  <c r="P9934" i="2"/>
  <c r="P9778" i="2"/>
  <c r="P9650" i="2"/>
  <c r="P9522" i="2"/>
  <c r="P9450" i="2"/>
  <c r="P9386" i="2"/>
  <c r="P9322" i="2"/>
  <c r="P9258" i="2"/>
  <c r="P9194" i="2"/>
  <c r="P9130" i="2"/>
  <c r="P9066" i="2"/>
  <c r="P9002" i="2"/>
  <c r="P8938" i="2"/>
  <c r="P8874" i="2"/>
  <c r="P8810" i="2"/>
  <c r="P8746" i="2"/>
  <c r="P11187" i="2"/>
  <c r="P10959" i="2"/>
  <c r="P10741" i="2"/>
  <c r="P10609" i="2"/>
  <c r="P10481" i="2"/>
  <c r="P10353" i="2"/>
  <c r="P10225" i="2"/>
  <c r="P10097" i="2"/>
  <c r="P9981" i="2"/>
  <c r="P9896" i="2"/>
  <c r="P9813" i="2"/>
  <c r="P9749" i="2"/>
  <c r="P9685" i="2"/>
  <c r="P9621" i="2"/>
  <c r="P9557" i="2"/>
  <c r="P9493" i="2"/>
  <c r="P9429" i="2"/>
  <c r="P9365" i="2"/>
  <c r="P9301" i="2"/>
  <c r="P9237" i="2"/>
  <c r="P9173" i="2"/>
  <c r="P11113" i="2"/>
  <c r="P10696" i="2"/>
  <c r="P10440" i="2"/>
  <c r="P10436" i="2"/>
  <c r="P10084" i="2"/>
  <c r="P9886" i="2"/>
  <c r="P9742" i="2"/>
  <c r="P9614" i="2"/>
  <c r="P9494" i="2"/>
  <c r="P9430" i="2"/>
  <c r="P9366" i="2"/>
  <c r="P9302" i="2"/>
  <c r="P9238" i="2"/>
  <c r="P9174" i="2"/>
  <c r="P9110" i="2"/>
  <c r="P9046" i="2"/>
  <c r="P8982" i="2"/>
  <c r="P8918" i="2"/>
  <c r="P8854" i="2"/>
  <c r="P8790" i="2"/>
  <c r="P11525" i="2"/>
  <c r="P11116" i="2"/>
  <c r="P11343" i="2"/>
  <c r="P10849" i="2"/>
  <c r="P10547" i="2"/>
  <c r="P10291" i="2"/>
  <c r="P10083" i="2"/>
  <c r="P9911" i="2"/>
  <c r="P11501" i="2"/>
  <c r="P11081" i="2"/>
  <c r="P10776" i="2"/>
  <c r="P10594" i="2"/>
  <c r="P10422" i="2"/>
  <c r="P10250" i="2"/>
  <c r="P10082" i="2"/>
  <c r="P11431" i="2"/>
  <c r="P10936" i="2"/>
  <c r="P10516" i="2"/>
  <c r="P10308" i="2"/>
  <c r="P10140" i="2"/>
  <c r="P10004" i="2"/>
  <c r="P9918" i="2"/>
  <c r="P9833" i="2"/>
  <c r="P9766" i="2"/>
  <c r="P9702" i="2"/>
  <c r="P9638" i="2"/>
  <c r="P9574" i="2"/>
  <c r="P9510" i="2"/>
  <c r="P11262" i="2"/>
  <c r="P10794" i="2"/>
  <c r="P11313" i="2"/>
  <c r="P11312" i="2"/>
  <c r="P10907" i="2"/>
  <c r="P11268" i="2"/>
  <c r="P10799" i="2"/>
  <c r="P10519" i="2"/>
  <c r="P10263" i="2"/>
  <c r="P10067" i="2"/>
  <c r="P9895" i="2"/>
  <c r="P11437" i="2"/>
  <c r="P11053" i="2"/>
  <c r="P10753" i="2"/>
  <c r="P10578" i="2"/>
  <c r="P10406" i="2"/>
  <c r="P10234" i="2"/>
  <c r="P10066" i="2"/>
  <c r="P11380" i="2"/>
  <c r="P10879" i="2"/>
  <c r="P11992" i="2"/>
  <c r="P10958" i="2"/>
  <c r="P11669" i="2"/>
  <c r="P11649" i="2"/>
  <c r="P11077" i="2"/>
  <c r="P11884" i="2"/>
  <c r="P11020" i="2"/>
  <c r="P10643" i="2"/>
  <c r="P10387" i="2"/>
  <c r="P10147" i="2"/>
  <c r="P9975" i="2"/>
  <c r="P12067" i="2"/>
  <c r="P11196" i="2"/>
  <c r="P10889" i="2"/>
  <c r="P10658" i="2"/>
  <c r="P10486" i="2"/>
  <c r="P10314" i="2"/>
  <c r="P10146" i="2"/>
  <c r="P11863" i="2"/>
  <c r="P11164" i="2"/>
  <c r="P10644" i="2"/>
  <c r="P10564" i="2"/>
  <c r="P10116" i="2"/>
  <c r="P9908" i="2"/>
  <c r="P9758" i="2"/>
  <c r="P9630" i="2"/>
  <c r="P9502" i="2"/>
  <c r="P9438" i="2"/>
  <c r="P9374" i="2"/>
  <c r="P9310" i="2"/>
  <c r="P9246" i="2"/>
  <c r="P9182" i="2"/>
  <c r="P9118" i="2"/>
  <c r="P9054" i="2"/>
  <c r="P8990" i="2"/>
  <c r="P8926" i="2"/>
  <c r="P8862" i="2"/>
  <c r="P8798" i="2"/>
  <c r="P11772" i="2"/>
  <c r="P11144" i="2"/>
  <c r="P10916" i="2"/>
  <c r="P10713" i="2"/>
  <c r="P10585" i="2"/>
  <c r="P10457" i="2"/>
  <c r="P10329" i="2"/>
  <c r="P10201" i="2"/>
  <c r="P10073" i="2"/>
  <c r="P9965" i="2"/>
  <c r="P9880" i="2"/>
  <c r="P9801" i="2"/>
  <c r="P9737" i="2"/>
  <c r="P9673" i="2"/>
  <c r="P9609" i="2"/>
  <c r="P9545" i="2"/>
  <c r="P9481" i="2"/>
  <c r="P9417" i="2"/>
  <c r="P9353" i="2"/>
  <c r="P9289" i="2"/>
  <c r="P9225" i="2"/>
  <c r="P9161" i="2"/>
  <c r="P11028" i="2"/>
  <c r="P10648" i="2"/>
  <c r="P10392" i="2"/>
  <c r="P10136" i="2"/>
  <c r="P10492" i="2"/>
  <c r="P10092" i="2"/>
  <c r="P9892" i="2"/>
  <c r="P9746" i="2"/>
  <c r="P9618" i="2"/>
  <c r="P9498" i="2"/>
  <c r="P9434" i="2"/>
  <c r="P9370" i="2"/>
  <c r="P9306" i="2"/>
  <c r="P9242" i="2"/>
  <c r="P9178" i="2"/>
  <c r="P9114" i="2"/>
  <c r="P9050" i="2"/>
  <c r="P8986" i="2"/>
  <c r="P8922" i="2"/>
  <c r="P8858" i="2"/>
  <c r="P8794" i="2"/>
  <c r="P11641" i="2"/>
  <c r="P11129" i="2"/>
  <c r="P10903" i="2"/>
  <c r="P10705" i="2"/>
  <c r="P10577" i="2"/>
  <c r="P10449" i="2"/>
  <c r="P10321" i="2"/>
  <c r="P10193" i="2"/>
  <c r="P10065" i="2"/>
  <c r="P9960" i="2"/>
  <c r="P9874" i="2"/>
  <c r="P9797" i="2"/>
  <c r="P9733" i="2"/>
  <c r="P9669" i="2"/>
  <c r="P9605" i="2"/>
  <c r="P9541" i="2"/>
  <c r="P9477" i="2"/>
  <c r="P9413" i="2"/>
  <c r="P9349" i="2"/>
  <c r="P9285" i="2"/>
  <c r="P9221" i="2"/>
  <c r="P9157" i="2"/>
  <c r="P11000" i="2"/>
  <c r="P10632" i="2"/>
  <c r="P10376" i="2"/>
  <c r="P10332" i="2"/>
  <c r="P10020" i="2"/>
  <c r="P9844" i="2"/>
  <c r="P9710" i="2"/>
  <c r="P9582" i="2"/>
  <c r="P9478" i="2"/>
  <c r="P9414" i="2"/>
  <c r="P9350" i="2"/>
  <c r="P9286" i="2"/>
  <c r="P9222" i="2"/>
  <c r="P9158" i="2"/>
  <c r="P9094" i="2"/>
  <c r="P9030" i="2"/>
  <c r="P8966" i="2"/>
  <c r="P8902" i="2"/>
  <c r="P8838" i="2"/>
  <c r="P8774" i="2"/>
  <c r="P11316" i="2"/>
  <c r="P11231" i="2"/>
  <c r="P10945" i="2"/>
  <c r="P10731" i="2"/>
  <c r="P10601" i="2"/>
  <c r="P10473" i="2"/>
  <c r="P10345" i="2"/>
  <c r="P10217" i="2"/>
  <c r="P10089" i="2"/>
  <c r="P9976" i="2"/>
  <c r="P10300" i="2"/>
  <c r="P9998" i="2"/>
  <c r="P9828" i="2"/>
  <c r="P9698" i="2"/>
  <c r="P9570" i="2"/>
  <c r="P9474" i="2"/>
  <c r="P9410" i="2"/>
  <c r="P9346" i="2"/>
  <c r="P9282" i="2"/>
  <c r="P9218" i="2"/>
  <c r="P9154" i="2"/>
  <c r="P9090" i="2"/>
  <c r="P9026" i="2"/>
  <c r="P8962" i="2"/>
  <c r="P8898" i="2"/>
  <c r="P8834" i="2"/>
  <c r="P8770" i="2"/>
  <c r="P11295" i="2"/>
  <c r="P11044" i="2"/>
  <c r="P10817" i="2"/>
  <c r="P10657" i="2"/>
  <c r="P10529" i="2"/>
  <c r="P10401" i="2"/>
  <c r="P10273" i="2"/>
  <c r="P10145" i="2"/>
  <c r="P10017" i="2"/>
  <c r="P9928" i="2"/>
  <c r="P9842" i="2"/>
  <c r="P9773" i="2"/>
  <c r="P9709" i="2"/>
  <c r="P9645" i="2"/>
  <c r="P9581" i="2"/>
  <c r="P9517" i="2"/>
  <c r="P9453" i="2"/>
  <c r="P9389" i="2"/>
  <c r="P9325" i="2"/>
  <c r="P9261" i="2"/>
  <c r="P9197" i="2"/>
  <c r="P11315" i="2"/>
  <c r="P10829" i="2"/>
  <c r="P10536" i="2"/>
  <c r="P10280" i="2"/>
  <c r="P10024" i="2"/>
  <c r="P9697" i="2"/>
  <c r="P9441" i="2"/>
  <c r="P9185" i="2"/>
  <c r="P10232" i="2"/>
  <c r="P9889" i="2"/>
  <c r="P9744" i="2"/>
  <c r="P9616" i="2"/>
  <c r="P9488" i="2"/>
  <c r="P9360" i="2"/>
  <c r="P9232" i="2"/>
  <c r="P9120" i="2"/>
  <c r="P9035" i="2"/>
  <c r="P8949" i="2"/>
  <c r="P8864" i="2"/>
  <c r="P8779" i="2"/>
  <c r="P8706" i="2"/>
  <c r="P8642" i="2"/>
  <c r="P8578" i="2"/>
  <c r="P8514" i="2"/>
  <c r="P8450" i="2"/>
  <c r="P8386" i="2"/>
  <c r="P8322" i="2"/>
  <c r="P8258" i="2"/>
  <c r="P8194" i="2"/>
  <c r="P8130" i="2"/>
  <c r="P8066" i="2"/>
  <c r="P8002" i="2"/>
  <c r="P7938" i="2"/>
  <c r="P7874" i="2"/>
  <c r="P7810" i="2"/>
  <c r="P7746" i="2"/>
  <c r="P7682" i="2"/>
  <c r="P7618" i="2"/>
  <c r="P7554" i="2"/>
  <c r="P7490" i="2"/>
  <c r="P7426" i="2"/>
  <c r="P7362" i="2"/>
  <c r="P7298" i="2"/>
  <c r="P7234" i="2"/>
  <c r="P7170" i="2"/>
  <c r="P7106" i="2"/>
  <c r="P7042" i="2"/>
  <c r="P11223" i="2"/>
  <c r="P10768" i="2"/>
  <c r="P10501" i="2"/>
  <c r="P10245" i="2"/>
  <c r="P9994" i="2"/>
  <c r="P9824" i="2"/>
  <c r="P9695" i="2"/>
  <c r="P9567" i="2"/>
  <c r="P9439" i="2"/>
  <c r="P9311" i="2"/>
  <c r="P9183" i="2"/>
  <c r="P9087" i="2"/>
  <c r="P9001" i="2"/>
  <c r="P8916" i="2"/>
  <c r="P8831" i="2"/>
  <c r="P8745" i="2"/>
  <c r="P8681" i="2"/>
  <c r="P8617" i="2"/>
  <c r="P8553" i="2"/>
  <c r="P8489" i="2"/>
  <c r="P8425" i="2"/>
  <c r="P8361" i="2"/>
  <c r="P8297" i="2"/>
  <c r="P8233" i="2"/>
  <c r="P8169" i="2"/>
  <c r="P8105" i="2"/>
  <c r="P8041" i="2"/>
  <c r="P7977" i="2"/>
  <c r="P10985" i="2"/>
  <c r="P10624" i="2"/>
  <c r="P9681" i="2"/>
  <c r="P9425" i="2"/>
  <c r="P9169" i="2"/>
  <c r="P10184" i="2"/>
  <c r="P9878" i="2"/>
  <c r="P9736" i="2"/>
  <c r="P9608" i="2"/>
  <c r="P9480" i="2"/>
  <c r="P9352" i="2"/>
  <c r="P9224" i="2"/>
  <c r="P9115" i="2"/>
  <c r="P9029" i="2"/>
  <c r="P8944" i="2"/>
  <c r="P8859" i="2"/>
  <c r="P8773" i="2"/>
  <c r="P8702" i="2"/>
  <c r="P8638" i="2"/>
  <c r="P8574" i="2"/>
  <c r="P8510" i="2"/>
  <c r="P8446" i="2"/>
  <c r="P8382" i="2"/>
  <c r="P8318" i="2"/>
  <c r="P8254" i="2"/>
  <c r="P8190" i="2"/>
  <c r="P8126" i="2"/>
  <c r="P8062" i="2"/>
  <c r="P7998" i="2"/>
  <c r="P7934" i="2"/>
  <c r="P7870" i="2"/>
  <c r="P7806" i="2"/>
  <c r="P7742" i="2"/>
  <c r="P7678" i="2"/>
  <c r="P7614" i="2"/>
  <c r="P7550" i="2"/>
  <c r="P7486" i="2"/>
  <c r="P7422" i="2"/>
  <c r="P7358" i="2"/>
  <c r="P7294" i="2"/>
  <c r="P7230" i="2"/>
  <c r="P7166" i="2"/>
  <c r="P7102" i="2"/>
  <c r="P7038" i="2"/>
  <c r="P11193" i="2"/>
  <c r="P10747" i="2"/>
  <c r="P10485" i="2"/>
  <c r="P10229" i="2"/>
  <c r="P11172" i="2"/>
  <c r="P10888" i="2"/>
  <c r="P10697" i="2"/>
  <c r="P10569" i="2"/>
  <c r="P10441" i="2"/>
  <c r="P10313" i="2"/>
  <c r="P10185" i="2"/>
  <c r="P10057" i="2"/>
  <c r="P9954" i="2"/>
  <c r="P10212" i="2"/>
  <c r="P9956" i="2"/>
  <c r="P9794" i="2"/>
  <c r="P9666" i="2"/>
  <c r="P9538" i="2"/>
  <c r="P9458" i="2"/>
  <c r="P9394" i="2"/>
  <c r="P9330" i="2"/>
  <c r="P9266" i="2"/>
  <c r="P9202" i="2"/>
  <c r="P9138" i="2"/>
  <c r="P9074" i="2"/>
  <c r="P9010" i="2"/>
  <c r="P8946" i="2"/>
  <c r="P8882" i="2"/>
  <c r="P8818" i="2"/>
  <c r="P8754" i="2"/>
  <c r="P11215" i="2"/>
  <c r="P10988" i="2"/>
  <c r="P10763" i="2"/>
  <c r="P10625" i="2"/>
  <c r="P10497" i="2"/>
  <c r="P10369" i="2"/>
  <c r="P10241" i="2"/>
  <c r="P10113" i="2"/>
  <c r="P9992" i="2"/>
  <c r="P9906" i="2"/>
  <c r="P9821" i="2"/>
  <c r="P9757" i="2"/>
  <c r="P9693" i="2"/>
  <c r="P9629" i="2"/>
  <c r="P9565" i="2"/>
  <c r="P9501" i="2"/>
  <c r="P9437" i="2"/>
  <c r="P9373" i="2"/>
  <c r="P9309" i="2"/>
  <c r="P9245" i="2"/>
  <c r="P9181" i="2"/>
  <c r="P11171" i="2"/>
  <c r="P10729" i="2"/>
  <c r="P10472" i="2"/>
  <c r="P10216" i="2"/>
  <c r="P9912" i="2"/>
  <c r="P9633" i="2"/>
  <c r="P9377" i="2"/>
  <c r="P11199" i="2"/>
  <c r="P10104" i="2"/>
  <c r="P9846" i="2"/>
  <c r="P9712" i="2"/>
  <c r="P9584" i="2"/>
  <c r="P9456" i="2"/>
  <c r="P9328" i="2"/>
  <c r="P9200" i="2"/>
  <c r="P9099" i="2"/>
  <c r="P9013" i="2"/>
  <c r="P8928" i="2"/>
  <c r="P8843" i="2"/>
  <c r="P8757" i="2"/>
  <c r="P8690" i="2"/>
  <c r="P8626" i="2"/>
  <c r="P8562" i="2"/>
  <c r="P8498" i="2"/>
  <c r="P8434" i="2"/>
  <c r="P8370" i="2"/>
  <c r="P8306" i="2"/>
  <c r="P8242" i="2"/>
  <c r="P8178" i="2"/>
  <c r="P8114" i="2"/>
  <c r="P8050" i="2"/>
  <c r="P7986" i="2"/>
  <c r="P7922" i="2"/>
  <c r="P7858" i="2"/>
  <c r="P7794" i="2"/>
  <c r="P7730" i="2"/>
  <c r="P7666" i="2"/>
  <c r="P7602" i="2"/>
  <c r="P7538" i="2"/>
  <c r="P7474" i="2"/>
  <c r="P7410" i="2"/>
  <c r="P7346" i="2"/>
  <c r="P7282" i="2"/>
  <c r="P7218" i="2"/>
  <c r="P7154" i="2"/>
  <c r="P7090" i="2"/>
  <c r="P7026" i="2"/>
  <c r="P11108" i="2"/>
  <c r="P10693" i="2"/>
  <c r="P10437" i="2"/>
  <c r="P10181" i="2"/>
  <c r="P9952" i="2"/>
  <c r="P9791" i="2"/>
  <c r="P9663" i="2"/>
  <c r="P9535" i="2"/>
  <c r="P9407" i="2"/>
  <c r="P9279" i="2"/>
  <c r="P9151" i="2"/>
  <c r="P9065" i="2"/>
  <c r="P8980" i="2"/>
  <c r="P8895" i="2"/>
  <c r="P8809" i="2"/>
  <c r="P8729" i="2"/>
  <c r="P8665" i="2"/>
  <c r="P8601" i="2"/>
  <c r="P8537" i="2"/>
  <c r="P8473" i="2"/>
  <c r="P8409" i="2"/>
  <c r="P8345" i="2"/>
  <c r="P8281" i="2"/>
  <c r="P8217" i="2"/>
  <c r="P8153" i="2"/>
  <c r="P8089" i="2"/>
  <c r="P8025" i="2"/>
  <c r="P11445" i="2"/>
  <c r="P10872" i="2"/>
  <c r="P9890" i="2"/>
  <c r="P9617" i="2"/>
  <c r="P9361" i="2"/>
  <c r="P11085" i="2"/>
  <c r="P10056" i="2"/>
  <c r="P9836" i="2"/>
  <c r="P9704" i="2"/>
  <c r="P9576" i="2"/>
  <c r="P9448" i="2"/>
  <c r="P9320" i="2"/>
  <c r="P9192" i="2"/>
  <c r="P9093" i="2"/>
  <c r="P9008" i="2"/>
  <c r="P8923" i="2"/>
  <c r="P8837" i="2"/>
  <c r="P8752" i="2"/>
  <c r="P8686" i="2"/>
  <c r="P8622" i="2"/>
  <c r="P8558" i="2"/>
  <c r="P8494" i="2"/>
  <c r="P8430" i="2"/>
  <c r="P8366" i="2"/>
  <c r="P8302" i="2"/>
  <c r="P8238" i="2"/>
  <c r="P8174" i="2"/>
  <c r="P8110" i="2"/>
  <c r="P8046" i="2"/>
  <c r="P7982" i="2"/>
  <c r="P7918" i="2"/>
  <c r="P7854" i="2"/>
  <c r="P7790" i="2"/>
  <c r="P7726" i="2"/>
  <c r="P7662" i="2"/>
  <c r="P7598" i="2"/>
  <c r="P7534" i="2"/>
  <c r="P7470" i="2"/>
  <c r="P7406" i="2"/>
  <c r="P7342" i="2"/>
  <c r="P7278" i="2"/>
  <c r="P7214" i="2"/>
  <c r="P7150" i="2"/>
  <c r="P7086" i="2"/>
  <c r="P7022" i="2"/>
  <c r="P11080" i="2"/>
  <c r="P10677" i="2"/>
  <c r="P10421" i="2"/>
  <c r="P10165" i="2"/>
  <c r="P11059" i="2"/>
  <c r="P10831" i="2"/>
  <c r="P10665" i="2"/>
  <c r="P10537" i="2"/>
  <c r="P10409" i="2"/>
  <c r="P10281" i="2"/>
  <c r="P10153" i="2"/>
  <c r="P10025" i="2"/>
  <c r="P9933" i="2"/>
  <c r="P10132" i="2"/>
  <c r="P9913" i="2"/>
  <c r="P9762" i="2"/>
  <c r="P9634" i="2"/>
  <c r="P9506" i="2"/>
  <c r="P9442" i="2"/>
  <c r="P9378" i="2"/>
  <c r="P9314" i="2"/>
  <c r="P9250" i="2"/>
  <c r="P9186" i="2"/>
  <c r="P9122" i="2"/>
  <c r="P9058" i="2"/>
  <c r="P8994" i="2"/>
  <c r="P8930" i="2"/>
  <c r="P8866" i="2"/>
  <c r="P8802" i="2"/>
  <c r="P11943" i="2"/>
  <c r="P11159" i="2"/>
  <c r="P10931" i="2"/>
  <c r="P10721" i="2"/>
  <c r="P10593" i="2"/>
  <c r="P10465" i="2"/>
  <c r="P10337" i="2"/>
  <c r="P10209" i="2"/>
  <c r="P10081" i="2"/>
  <c r="P9970" i="2"/>
  <c r="P9885" i="2"/>
  <c r="P9805" i="2"/>
  <c r="P9741" i="2"/>
  <c r="P9677" i="2"/>
  <c r="P9613" i="2"/>
  <c r="P9549" i="2"/>
  <c r="P9485" i="2"/>
  <c r="P9421" i="2"/>
  <c r="P9357" i="2"/>
  <c r="P9293" i="2"/>
  <c r="P9229" i="2"/>
  <c r="P9165" i="2"/>
  <c r="P11057" i="2"/>
  <c r="P10664" i="2"/>
  <c r="P10408" i="2"/>
  <c r="P10152" i="2"/>
  <c r="P9826" i="2"/>
  <c r="P9569" i="2"/>
  <c r="P9313" i="2"/>
  <c r="P10751" i="2"/>
  <c r="P9985" i="2"/>
  <c r="P9808" i="2"/>
  <c r="P9680" i="2"/>
  <c r="P9552" i="2"/>
  <c r="P9424" i="2"/>
  <c r="P9296" i="2"/>
  <c r="P9168" i="2"/>
  <c r="P9077" i="2"/>
  <c r="P8992" i="2"/>
  <c r="P8907" i="2"/>
  <c r="P8821" i="2"/>
  <c r="P8738" i="2"/>
  <c r="P8674" i="2"/>
  <c r="P8610" i="2"/>
  <c r="P8546" i="2"/>
  <c r="P8482" i="2"/>
  <c r="P8418" i="2"/>
  <c r="P8354" i="2"/>
  <c r="P8290" i="2"/>
  <c r="P8226" i="2"/>
  <c r="P8162" i="2"/>
  <c r="P8098" i="2"/>
  <c r="P8034" i="2"/>
  <c r="P7970" i="2"/>
  <c r="P7906" i="2"/>
  <c r="P7842" i="2"/>
  <c r="P7778" i="2"/>
  <c r="P7714" i="2"/>
  <c r="P7650" i="2"/>
  <c r="P7586" i="2"/>
  <c r="P7522" i="2"/>
  <c r="P7458" i="2"/>
  <c r="P7394" i="2"/>
  <c r="P7330" i="2"/>
  <c r="P7266" i="2"/>
  <c r="P7202" i="2"/>
  <c r="P7138" i="2"/>
  <c r="P7074" i="2"/>
  <c r="P7010" i="2"/>
  <c r="P10995" i="2"/>
  <c r="P10629" i="2"/>
  <c r="P10373" i="2"/>
  <c r="P10117" i="2"/>
  <c r="P9909" i="2"/>
  <c r="P9759" i="2"/>
  <c r="P9631" i="2"/>
  <c r="P9503" i="2"/>
  <c r="P9375" i="2"/>
  <c r="P9247" i="2"/>
  <c r="P9129" i="2"/>
  <c r="P9044" i="2"/>
  <c r="P8959" i="2"/>
  <c r="P8873" i="2"/>
  <c r="P8788" i="2"/>
  <c r="P8713" i="2"/>
  <c r="P8649" i="2"/>
  <c r="P8585" i="2"/>
  <c r="P8521" i="2"/>
  <c r="P8457" i="2"/>
  <c r="P8393" i="2"/>
  <c r="P8329" i="2"/>
  <c r="P8265" i="2"/>
  <c r="P8201" i="2"/>
  <c r="P8137" i="2"/>
  <c r="P8073" i="2"/>
  <c r="P8009" i="2"/>
  <c r="P11213" i="2"/>
  <c r="P10761" i="2"/>
  <c r="P9809" i="2"/>
  <c r="P9553" i="2"/>
  <c r="P9297" i="2"/>
  <c r="P10680" i="2"/>
  <c r="P9974" i="2"/>
  <c r="P9800" i="2"/>
  <c r="P9672" i="2"/>
  <c r="P9544" i="2"/>
  <c r="P9416" i="2"/>
  <c r="P9288" i="2"/>
  <c r="P9160" i="2"/>
  <c r="P9072" i="2"/>
  <c r="P8987" i="2"/>
  <c r="P8901" i="2"/>
  <c r="P8816" i="2"/>
  <c r="P8734" i="2"/>
  <c r="P8670" i="2"/>
  <c r="P8606" i="2"/>
  <c r="P8542" i="2"/>
  <c r="P8478" i="2"/>
  <c r="P8414" i="2"/>
  <c r="P8350" i="2"/>
  <c r="P8286" i="2"/>
  <c r="P8222" i="2"/>
  <c r="P8158" i="2"/>
  <c r="P8094" i="2"/>
  <c r="P8030" i="2"/>
  <c r="P7966" i="2"/>
  <c r="P7902" i="2"/>
  <c r="P7838" i="2"/>
  <c r="P7774" i="2"/>
  <c r="P7710" i="2"/>
  <c r="P7646" i="2"/>
  <c r="P7582" i="2"/>
  <c r="P7518" i="2"/>
  <c r="P7454" i="2"/>
  <c r="P7390" i="2"/>
  <c r="P7326" i="2"/>
  <c r="P7262" i="2"/>
  <c r="P7198" i="2"/>
  <c r="P7134" i="2"/>
  <c r="P7070" i="2"/>
  <c r="P7006" i="2"/>
  <c r="P10967" i="2"/>
  <c r="P10613" i="2"/>
  <c r="P10357" i="2"/>
  <c r="P10101" i="2"/>
  <c r="P9898" i="2"/>
  <c r="P11001" i="2"/>
  <c r="P10775" i="2"/>
  <c r="P10633" i="2"/>
  <c r="P10505" i="2"/>
  <c r="P10377" i="2"/>
  <c r="P10249" i="2"/>
  <c r="P10121" i="2"/>
  <c r="P9997" i="2"/>
  <c r="P10388" i="2"/>
  <c r="P10060" i="2"/>
  <c r="P9870" i="2"/>
  <c r="P9730" i="2"/>
  <c r="P9602" i="2"/>
  <c r="P9490" i="2"/>
  <c r="P9426" i="2"/>
  <c r="P9362" i="2"/>
  <c r="P9298" i="2"/>
  <c r="P9234" i="2"/>
  <c r="P9170" i="2"/>
  <c r="P9106" i="2"/>
  <c r="P9042" i="2"/>
  <c r="P8978" i="2"/>
  <c r="P8914" i="2"/>
  <c r="P8850" i="2"/>
  <c r="P8786" i="2"/>
  <c r="P11461" i="2"/>
  <c r="P11101" i="2"/>
  <c r="P10873" i="2"/>
  <c r="P10689" i="2"/>
  <c r="P10561" i="2"/>
  <c r="P10433" i="2"/>
  <c r="P10305" i="2"/>
  <c r="P10177" i="2"/>
  <c r="P10049" i="2"/>
  <c r="P9949" i="2"/>
  <c r="P9864" i="2"/>
  <c r="P9789" i="2"/>
  <c r="P9725" i="2"/>
  <c r="P9661" i="2"/>
  <c r="P9597" i="2"/>
  <c r="P9533" i="2"/>
  <c r="P9469" i="2"/>
  <c r="P9405" i="2"/>
  <c r="P9341" i="2"/>
  <c r="P9277" i="2"/>
  <c r="P9213" i="2"/>
  <c r="P12099" i="2"/>
  <c r="P10943" i="2"/>
  <c r="P10600" i="2"/>
  <c r="P10344" i="2"/>
  <c r="P10088" i="2"/>
  <c r="P9761" i="2"/>
  <c r="P9505" i="2"/>
  <c r="P9249" i="2"/>
  <c r="P10488" i="2"/>
  <c r="P9932" i="2"/>
  <c r="P9776" i="2"/>
  <c r="P9648" i="2"/>
  <c r="P9520" i="2"/>
  <c r="P9392" i="2"/>
  <c r="P9264" i="2"/>
  <c r="P9141" i="2"/>
  <c r="P9056" i="2"/>
  <c r="P8971" i="2"/>
  <c r="P8885" i="2"/>
  <c r="P8800" i="2"/>
  <c r="P8722" i="2"/>
  <c r="P8658" i="2"/>
  <c r="P8594" i="2"/>
  <c r="P8530" i="2"/>
  <c r="P8466" i="2"/>
  <c r="P8402" i="2"/>
  <c r="P8338" i="2"/>
  <c r="P8274" i="2"/>
  <c r="P8210" i="2"/>
  <c r="P8146" i="2"/>
  <c r="P8082" i="2"/>
  <c r="P8018" i="2"/>
  <c r="P7954" i="2"/>
  <c r="P7890" i="2"/>
  <c r="P7826" i="2"/>
  <c r="P7762" i="2"/>
  <c r="P7698" i="2"/>
  <c r="P7634" i="2"/>
  <c r="P7570" i="2"/>
  <c r="P7506" i="2"/>
  <c r="P7442" i="2"/>
  <c r="P7378" i="2"/>
  <c r="P7314" i="2"/>
  <c r="P7250" i="2"/>
  <c r="P7186" i="2"/>
  <c r="P7122" i="2"/>
  <c r="P7058" i="2"/>
  <c r="P11493" i="2"/>
  <c r="P10881" i="2"/>
  <c r="P10565" i="2"/>
  <c r="P10309" i="2"/>
  <c r="P10053" i="2"/>
  <c r="P9866" i="2"/>
  <c r="P9727" i="2"/>
  <c r="P9599" i="2"/>
  <c r="P9471" i="2"/>
  <c r="P9343" i="2"/>
  <c r="P9215" i="2"/>
  <c r="P9108" i="2"/>
  <c r="P9023" i="2"/>
  <c r="P8937" i="2"/>
  <c r="P8852" i="2"/>
  <c r="P8767" i="2"/>
  <c r="P8697" i="2"/>
  <c r="P8633" i="2"/>
  <c r="P8569" i="2"/>
  <c r="P8505" i="2"/>
  <c r="P8441" i="2"/>
  <c r="P8377" i="2"/>
  <c r="P8313" i="2"/>
  <c r="P8249" i="2"/>
  <c r="P8185" i="2"/>
  <c r="P8121" i="2"/>
  <c r="P8057" i="2"/>
  <c r="P7993" i="2"/>
  <c r="P11100" i="2"/>
  <c r="P10688" i="2"/>
  <c r="P9745" i="2"/>
  <c r="P9489" i="2"/>
  <c r="P9233" i="2"/>
  <c r="P10424" i="2"/>
  <c r="P9921" i="2"/>
  <c r="P9768" i="2"/>
  <c r="P9640" i="2"/>
  <c r="P9512" i="2"/>
  <c r="P9384" i="2"/>
  <c r="P9256" i="2"/>
  <c r="P9136" i="2"/>
  <c r="P9051" i="2"/>
  <c r="P8965" i="2"/>
  <c r="P8880" i="2"/>
  <c r="P8795" i="2"/>
  <c r="P8718" i="2"/>
  <c r="P8654" i="2"/>
  <c r="P8590" i="2"/>
  <c r="P8526" i="2"/>
  <c r="P8462" i="2"/>
  <c r="P8398" i="2"/>
  <c r="P8334" i="2"/>
  <c r="P8270" i="2"/>
  <c r="P8206" i="2"/>
  <c r="P8142" i="2"/>
  <c r="P8078" i="2"/>
  <c r="P8014" i="2"/>
  <c r="P7950" i="2"/>
  <c r="P7886" i="2"/>
  <c r="P7822" i="2"/>
  <c r="P7758" i="2"/>
  <c r="P7694" i="2"/>
  <c r="P7630" i="2"/>
  <c r="P7566" i="2"/>
  <c r="P7502" i="2"/>
  <c r="P7438" i="2"/>
  <c r="P7374" i="2"/>
  <c r="P7310" i="2"/>
  <c r="P7246" i="2"/>
  <c r="P7182" i="2"/>
  <c r="P7118" i="2"/>
  <c r="P7054" i="2"/>
  <c r="P11379" i="2"/>
  <c r="P10852" i="2"/>
  <c r="P10549" i="2"/>
  <c r="P10293" i="2"/>
  <c r="P10037" i="2"/>
  <c r="P9856" i="2"/>
  <c r="P9984" i="2"/>
  <c r="P9751" i="2"/>
  <c r="P9623" i="2"/>
  <c r="P9495" i="2"/>
  <c r="P9367" i="2"/>
  <c r="P9239" i="2"/>
  <c r="P9124" i="2"/>
  <c r="P9039" i="2"/>
  <c r="P8953" i="2"/>
  <c r="P8868" i="2"/>
  <c r="P8783" i="2"/>
  <c r="P8709" i="2"/>
  <c r="P8645" i="2"/>
  <c r="P8581" i="2"/>
  <c r="P8517" i="2"/>
  <c r="P8453" i="2"/>
  <c r="P8389" i="2"/>
  <c r="P8325" i="2"/>
  <c r="P8261" i="2"/>
  <c r="P8197" i="2"/>
  <c r="P8133" i="2"/>
  <c r="P8069" i="2"/>
  <c r="P8005" i="2"/>
  <c r="P11185" i="2"/>
  <c r="P10740" i="2"/>
  <c r="P9793" i="2"/>
  <c r="P9537" i="2"/>
  <c r="P9281" i="2"/>
  <c r="P10616" i="2"/>
  <c r="P9953" i="2"/>
  <c r="P9792" i="2"/>
  <c r="P9664" i="2"/>
  <c r="P9536" i="2"/>
  <c r="P9408" i="2"/>
  <c r="P9280" i="2"/>
  <c r="P9152" i="2"/>
  <c r="P9067" i="2"/>
  <c r="P8981" i="2"/>
  <c r="P8896" i="2"/>
  <c r="P8811" i="2"/>
  <c r="P8730" i="2"/>
  <c r="P8666" i="2"/>
  <c r="P8602" i="2"/>
  <c r="P8538" i="2"/>
  <c r="P8474" i="2"/>
  <c r="P8410" i="2"/>
  <c r="P8346" i="2"/>
  <c r="P8282" i="2"/>
  <c r="P8218" i="2"/>
  <c r="P8154" i="2"/>
  <c r="P8090" i="2"/>
  <c r="P8026" i="2"/>
  <c r="P7962" i="2"/>
  <c r="P7898" i="2"/>
  <c r="P7834" i="2"/>
  <c r="P7770" i="2"/>
  <c r="P7706" i="2"/>
  <c r="P7642" i="2"/>
  <c r="P7578" i="2"/>
  <c r="P7514" i="2"/>
  <c r="P7450" i="2"/>
  <c r="P7386" i="2"/>
  <c r="P7322" i="2"/>
  <c r="P7258" i="2"/>
  <c r="P7194" i="2"/>
  <c r="P7130" i="2"/>
  <c r="P7066" i="2"/>
  <c r="P12035" i="2"/>
  <c r="P10937" i="2"/>
  <c r="P10597" i="2"/>
  <c r="P10341" i="2"/>
  <c r="P10085" i="2"/>
  <c r="P9888" i="2"/>
  <c r="P9743" i="2"/>
  <c r="P9615" i="2"/>
  <c r="P9487" i="2"/>
  <c r="P9359" i="2"/>
  <c r="P9231" i="2"/>
  <c r="P9119" i="2"/>
  <c r="P9033" i="2"/>
  <c r="P8948" i="2"/>
  <c r="P8863" i="2"/>
  <c r="P8777" i="2"/>
  <c r="P8705" i="2"/>
  <c r="P8641" i="2"/>
  <c r="P8577" i="2"/>
  <c r="P8513" i="2"/>
  <c r="P8449" i="2"/>
  <c r="P8385" i="2"/>
  <c r="P8321" i="2"/>
  <c r="P8257" i="2"/>
  <c r="P8193" i="2"/>
  <c r="P8129" i="2"/>
  <c r="P8065" i="2"/>
  <c r="P8001" i="2"/>
  <c r="P11156" i="2"/>
  <c r="P10720" i="2"/>
  <c r="P10464" i="2"/>
  <c r="P10208" i="2"/>
  <c r="P9969" i="2"/>
  <c r="P9804" i="2"/>
  <c r="P9676" i="2"/>
  <c r="P10141" i="2"/>
  <c r="P9595" i="2"/>
  <c r="P9339" i="2"/>
  <c r="P9105" i="2"/>
  <c r="P8935" i="2"/>
  <c r="P8764" i="2"/>
  <c r="P8631" i="2"/>
  <c r="P8503" i="2"/>
  <c r="P9848" i="2"/>
  <c r="P9585" i="2"/>
  <c r="P9329" i="2"/>
  <c r="P10857" i="2"/>
  <c r="P9996" i="2"/>
  <c r="P9816" i="2"/>
  <c r="P9688" i="2"/>
  <c r="P9560" i="2"/>
  <c r="P9083" i="2"/>
  <c r="P8742" i="2"/>
  <c r="P8486" i="2"/>
  <c r="P8230" i="2"/>
  <c r="P7974" i="2"/>
  <c r="P7718" i="2"/>
  <c r="P7462" i="2"/>
  <c r="P7206" i="2"/>
  <c r="P11023" i="2"/>
  <c r="P9920" i="2"/>
  <c r="P9383" i="2"/>
  <c r="P8964" i="2"/>
  <c r="P8653" i="2"/>
  <c r="P8397" i="2"/>
  <c r="P8141" i="2"/>
  <c r="P10787" i="2"/>
  <c r="P10304" i="2"/>
  <c r="P9980" i="2"/>
  <c r="P9764" i="2"/>
  <c r="P10525" i="2"/>
  <c r="P9611" i="2"/>
  <c r="P9259" i="2"/>
  <c r="P8999" i="2"/>
  <c r="P8775" i="2"/>
  <c r="P8591" i="2"/>
  <c r="P8423" i="2"/>
  <c r="P8287" i="2"/>
  <c r="P8159" i="2"/>
  <c r="P8031" i="2"/>
  <c r="P7925" i="2"/>
  <c r="P7840" i="2"/>
  <c r="P7755" i="2"/>
  <c r="P7669" i="2"/>
  <c r="P7584" i="2"/>
  <c r="P7499" i="2"/>
  <c r="P7413" i="2"/>
  <c r="P7328" i="2"/>
  <c r="P7243" i="2"/>
  <c r="P11009" i="2"/>
  <c r="P9914" i="2"/>
  <c r="P9524" i="2"/>
  <c r="P9268" i="2"/>
  <c r="P9059" i="2"/>
  <c r="P8888" i="2"/>
  <c r="P8724" i="2"/>
  <c r="P8596" i="2"/>
  <c r="P8468" i="2"/>
  <c r="P8340" i="2"/>
  <c r="P8212" i="2"/>
  <c r="P8084" i="2"/>
  <c r="P7961" i="2"/>
  <c r="P7876" i="2"/>
  <c r="P7791" i="2"/>
  <c r="P7705" i="2"/>
  <c r="P7620" i="2"/>
  <c r="P7535" i="2"/>
  <c r="P7449" i="2"/>
  <c r="P7364" i="2"/>
  <c r="P7279" i="2"/>
  <c r="P7193" i="2"/>
  <c r="P7108" i="2"/>
  <c r="P7023" i="2"/>
  <c r="P6954" i="2"/>
  <c r="P6890" i="2"/>
  <c r="P6826" i="2"/>
  <c r="P6762" i="2"/>
  <c r="P6698" i="2"/>
  <c r="P6634" i="2"/>
  <c r="P6570" i="2"/>
  <c r="P6506" i="2"/>
  <c r="P6442" i="2"/>
  <c r="P6378" i="2"/>
  <c r="P6314" i="2"/>
  <c r="P6250" i="2"/>
  <c r="P6186" i="2"/>
  <c r="P6122" i="2"/>
  <c r="P6058" i="2"/>
  <c r="P5994" i="2"/>
  <c r="P5930" i="2"/>
  <c r="P5866" i="2"/>
  <c r="P5802" i="2"/>
  <c r="P10493" i="2"/>
  <c r="P9691" i="2"/>
  <c r="P9427" i="2"/>
  <c r="P9171" i="2"/>
  <c r="P9147" i="2"/>
  <c r="P8805" i="2"/>
  <c r="P8534" i="2"/>
  <c r="P8278" i="2"/>
  <c r="P8022" i="2"/>
  <c r="P7766" i="2"/>
  <c r="P7510" i="2"/>
  <c r="P7254" i="2"/>
  <c r="P11705" i="2"/>
  <c r="P10069" i="2"/>
  <c r="P9479" i="2"/>
  <c r="P9028" i="2"/>
  <c r="P8701" i="2"/>
  <c r="P8445" i="2"/>
  <c r="P8189" i="2"/>
  <c r="P11128" i="2"/>
  <c r="P10368" i="2"/>
  <c r="P10032" i="2"/>
  <c r="P9796" i="2"/>
  <c r="P10809" i="2"/>
  <c r="P9675" i="2"/>
  <c r="P9323" i="2"/>
  <c r="P9041" i="2"/>
  <c r="P8817" i="2"/>
  <c r="P8623" i="2"/>
  <c r="P8455" i="2"/>
  <c r="P8311" i="2"/>
  <c r="P8183" i="2"/>
  <c r="P8055" i="2"/>
  <c r="P7941" i="2"/>
  <c r="P7856" i="2"/>
  <c r="P7771" i="2"/>
  <c r="P7685" i="2"/>
  <c r="P7600" i="2"/>
  <c r="P7515" i="2"/>
  <c r="P7429" i="2"/>
  <c r="P7344" i="2"/>
  <c r="P7259" i="2"/>
  <c r="P11577" i="2"/>
  <c r="P10061" i="2"/>
  <c r="P9572" i="2"/>
  <c r="P9316" i="2"/>
  <c r="P9091" i="2"/>
  <c r="P8920" i="2"/>
  <c r="P8749" i="2"/>
  <c r="P8620" i="2"/>
  <c r="P8492" i="2"/>
  <c r="P8364" i="2"/>
  <c r="P8236" i="2"/>
  <c r="P8108" i="2"/>
  <c r="P7980" i="2"/>
  <c r="P7892" i="2"/>
  <c r="P7807" i="2"/>
  <c r="P7721" i="2"/>
  <c r="P7636" i="2"/>
  <c r="P7551" i="2"/>
  <c r="P7465" i="2"/>
  <c r="P7380" i="2"/>
  <c r="P7295" i="2"/>
  <c r="P7209" i="2"/>
  <c r="P7124" i="2"/>
  <c r="P7039" i="2"/>
  <c r="P6966" i="2"/>
  <c r="P6902" i="2"/>
  <c r="P6838" i="2"/>
  <c r="P6774" i="2"/>
  <c r="P6710" i="2"/>
  <c r="P6646" i="2"/>
  <c r="P6582" i="2"/>
  <c r="P6518" i="2"/>
  <c r="P6454" i="2"/>
  <c r="P6390" i="2"/>
  <c r="P6326" i="2"/>
  <c r="P6262" i="2"/>
  <c r="P6198" i="2"/>
  <c r="P9368" i="2"/>
  <c r="P8955" i="2"/>
  <c r="P8646" i="2"/>
  <c r="P8390" i="2"/>
  <c r="P9104" i="2"/>
  <c r="P8763" i="2"/>
  <c r="P8502" i="2"/>
  <c r="P8246" i="2"/>
  <c r="P7990" i="2"/>
  <c r="P7734" i="2"/>
  <c r="P7478" i="2"/>
  <c r="P7222" i="2"/>
  <c r="P11137" i="2"/>
  <c r="P9962" i="2"/>
  <c r="P9415" i="2"/>
  <c r="P8985" i="2"/>
  <c r="P8669" i="2"/>
  <c r="P8413" i="2"/>
  <c r="P8157" i="2"/>
  <c r="P10900" i="2"/>
  <c r="P10320" i="2"/>
  <c r="P9990" i="2"/>
  <c r="P9780" i="2"/>
  <c r="P10589" i="2"/>
  <c r="P9627" i="2"/>
  <c r="P9291" i="2"/>
  <c r="P9009" i="2"/>
  <c r="P8785" i="2"/>
  <c r="P8607" i="2"/>
  <c r="P8431" i="2"/>
  <c r="P8295" i="2"/>
  <c r="P8167" i="2"/>
  <c r="P8039" i="2"/>
  <c r="P7931" i="2"/>
  <c r="P7845" i="2"/>
  <c r="P7760" i="2"/>
  <c r="P7675" i="2"/>
  <c r="P7589" i="2"/>
  <c r="P7504" i="2"/>
  <c r="P7419" i="2"/>
  <c r="P7333" i="2"/>
  <c r="P7248" i="2"/>
  <c r="P11123" i="2"/>
  <c r="P9957" i="2"/>
  <c r="P9540" i="2"/>
  <c r="P9284" i="2"/>
  <c r="P9069" i="2"/>
  <c r="P8899" i="2"/>
  <c r="P8732" i="2"/>
  <c r="P8604" i="2"/>
  <c r="P8476" i="2"/>
  <c r="P8348" i="2"/>
  <c r="P8220" i="2"/>
  <c r="P8092" i="2"/>
  <c r="P7967" i="2"/>
  <c r="P7881" i="2"/>
  <c r="P7796" i="2"/>
  <c r="P7711" i="2"/>
  <c r="P7625" i="2"/>
  <c r="P7540" i="2"/>
  <c r="P7455" i="2"/>
  <c r="P7369" i="2"/>
  <c r="P7284" i="2"/>
  <c r="P9941" i="2"/>
  <c r="P9719" i="2"/>
  <c r="P9591" i="2"/>
  <c r="P9463" i="2"/>
  <c r="P9335" i="2"/>
  <c r="P9207" i="2"/>
  <c r="P9103" i="2"/>
  <c r="P9017" i="2"/>
  <c r="P8932" i="2"/>
  <c r="P8847" i="2"/>
  <c r="P8761" i="2"/>
  <c r="P8693" i="2"/>
  <c r="P8629" i="2"/>
  <c r="P8565" i="2"/>
  <c r="P8501" i="2"/>
  <c r="P8437" i="2"/>
  <c r="P8373" i="2"/>
  <c r="P8309" i="2"/>
  <c r="P8245" i="2"/>
  <c r="P8181" i="2"/>
  <c r="P8117" i="2"/>
  <c r="P8053" i="2"/>
  <c r="P7989" i="2"/>
  <c r="P11071" i="2"/>
  <c r="P10672" i="2"/>
  <c r="P9729" i="2"/>
  <c r="P9473" i="2"/>
  <c r="P9217" i="2"/>
  <c r="P10360" i="2"/>
  <c r="P9910" i="2"/>
  <c r="P9760" i="2"/>
  <c r="P9632" i="2"/>
  <c r="P9504" i="2"/>
  <c r="P9376" i="2"/>
  <c r="P9248" i="2"/>
  <c r="P9131" i="2"/>
  <c r="P9045" i="2"/>
  <c r="P8960" i="2"/>
  <c r="P8875" i="2"/>
  <c r="P8789" i="2"/>
  <c r="P8714" i="2"/>
  <c r="P8650" i="2"/>
  <c r="P8586" i="2"/>
  <c r="P8522" i="2"/>
  <c r="P8458" i="2"/>
  <c r="P8394" i="2"/>
  <c r="P8330" i="2"/>
  <c r="P8266" i="2"/>
  <c r="P8202" i="2"/>
  <c r="P8138" i="2"/>
  <c r="P8074" i="2"/>
  <c r="P8010" i="2"/>
  <c r="P7946" i="2"/>
  <c r="P7882" i="2"/>
  <c r="P7818" i="2"/>
  <c r="P7754" i="2"/>
  <c r="P7690" i="2"/>
  <c r="P7626" i="2"/>
  <c r="P7562" i="2"/>
  <c r="P7498" i="2"/>
  <c r="P7434" i="2"/>
  <c r="P7370" i="2"/>
  <c r="P7306" i="2"/>
  <c r="P7242" i="2"/>
  <c r="P7178" i="2"/>
  <c r="P7114" i="2"/>
  <c r="P7050" i="2"/>
  <c r="P11305" i="2"/>
  <c r="P10824" i="2"/>
  <c r="P10533" i="2"/>
  <c r="P10277" i="2"/>
  <c r="P10021" i="2"/>
  <c r="P9845" i="2"/>
  <c r="P9711" i="2"/>
  <c r="P9583" i="2"/>
  <c r="P9455" i="2"/>
  <c r="P9327" i="2"/>
  <c r="P9199" i="2"/>
  <c r="P9097" i="2"/>
  <c r="P9012" i="2"/>
  <c r="P8927" i="2"/>
  <c r="P8841" i="2"/>
  <c r="P8756" i="2"/>
  <c r="P8689" i="2"/>
  <c r="P8625" i="2"/>
  <c r="P8561" i="2"/>
  <c r="P8497" i="2"/>
  <c r="P8433" i="2"/>
  <c r="P8369" i="2"/>
  <c r="P8305" i="2"/>
  <c r="P8241" i="2"/>
  <c r="P8177" i="2"/>
  <c r="P8113" i="2"/>
  <c r="P8049" i="2"/>
  <c r="P7985" i="2"/>
  <c r="P11043" i="2"/>
  <c r="P10656" i="2"/>
  <c r="P10400" i="2"/>
  <c r="P10144" i="2"/>
  <c r="P9926" i="2"/>
  <c r="P9772" i="2"/>
  <c r="P11037" i="2"/>
  <c r="P9925" i="2"/>
  <c r="P9531" i="2"/>
  <c r="P9275" i="2"/>
  <c r="P9063" i="2"/>
  <c r="P8892" i="2"/>
  <c r="P8727" i="2"/>
  <c r="P8599" i="2"/>
  <c r="P8471" i="2"/>
  <c r="P9777" i="2"/>
  <c r="P9521" i="2"/>
  <c r="P9265" i="2"/>
  <c r="P10552" i="2"/>
  <c r="P9942" i="2"/>
  <c r="P9784" i="2"/>
  <c r="P9656" i="2"/>
  <c r="P9432" i="2"/>
  <c r="P8997" i="2"/>
  <c r="P8678" i="2"/>
  <c r="P8422" i="2"/>
  <c r="P8166" i="2"/>
  <c r="P7910" i="2"/>
  <c r="P7654" i="2"/>
  <c r="P7398" i="2"/>
  <c r="P7142" i="2"/>
  <c r="P10645" i="2"/>
  <c r="P9767" i="2"/>
  <c r="P9255" i="2"/>
  <c r="P8879" i="2"/>
  <c r="P8589" i="2"/>
  <c r="P8333" i="2"/>
  <c r="P8077" i="2"/>
  <c r="P10560" i="2"/>
  <c r="P10224" i="2"/>
  <c r="P9916" i="2"/>
  <c r="P9724" i="2"/>
  <c r="P10205" i="2"/>
  <c r="P9515" i="2"/>
  <c r="P9179" i="2"/>
  <c r="P8945" i="2"/>
  <c r="P8719" i="2"/>
  <c r="P8551" i="2"/>
  <c r="P8383" i="2"/>
  <c r="P8255" i="2"/>
  <c r="P8127" i="2"/>
  <c r="P7999" i="2"/>
  <c r="P7904" i="2"/>
  <c r="P7819" i="2"/>
  <c r="P7733" i="2"/>
  <c r="P7648" i="2"/>
  <c r="P7563" i="2"/>
  <c r="P7477" i="2"/>
  <c r="P7392" i="2"/>
  <c r="P7307" i="2"/>
  <c r="P7221" i="2"/>
  <c r="P10637" i="2"/>
  <c r="P9763" i="2"/>
  <c r="P9460" i="2"/>
  <c r="P9204" i="2"/>
  <c r="P9016" i="2"/>
  <c r="P8845" i="2"/>
  <c r="P8692" i="2"/>
  <c r="P8564" i="2"/>
  <c r="P8436" i="2"/>
  <c r="P8308" i="2"/>
  <c r="P8180" i="2"/>
  <c r="P8052" i="2"/>
  <c r="P7940" i="2"/>
  <c r="P7855" i="2"/>
  <c r="P7769" i="2"/>
  <c r="P7684" i="2"/>
  <c r="P7599" i="2"/>
  <c r="P7513" i="2"/>
  <c r="P7428" i="2"/>
  <c r="P7343" i="2"/>
  <c r="P7257" i="2"/>
  <c r="P7172" i="2"/>
  <c r="P7087" i="2"/>
  <c r="P7002" i="2"/>
  <c r="P6938" i="2"/>
  <c r="P6874" i="2"/>
  <c r="P6810" i="2"/>
  <c r="P6746" i="2"/>
  <c r="P6682" i="2"/>
  <c r="P6618" i="2"/>
  <c r="P6554" i="2"/>
  <c r="P6490" i="2"/>
  <c r="P6426" i="2"/>
  <c r="P6362" i="2"/>
  <c r="P6298" i="2"/>
  <c r="P6234" i="2"/>
  <c r="P6170" i="2"/>
  <c r="P6106" i="2"/>
  <c r="P6042" i="2"/>
  <c r="P5978" i="2"/>
  <c r="P5914" i="2"/>
  <c r="P5850" i="2"/>
  <c r="P5786" i="2"/>
  <c r="P10237" i="2"/>
  <c r="P9619" i="2"/>
  <c r="P9363" i="2"/>
  <c r="P9528" i="2"/>
  <c r="P9061" i="2"/>
  <c r="P8726" i="2"/>
  <c r="P8470" i="2"/>
  <c r="P8214" i="2"/>
  <c r="P7958" i="2"/>
  <c r="P7702" i="2"/>
  <c r="P7446" i="2"/>
  <c r="P7190" i="2"/>
  <c r="P10909" i="2"/>
  <c r="P9877" i="2"/>
  <c r="P9351" i="2"/>
  <c r="P8943" i="2"/>
  <c r="P8637" i="2"/>
  <c r="P8381" i="2"/>
  <c r="P8125" i="2"/>
  <c r="P10704" i="2"/>
  <c r="P10288" i="2"/>
  <c r="P9958" i="2"/>
  <c r="P9756" i="2"/>
  <c r="P10461" i="2"/>
  <c r="P9579" i="2"/>
  <c r="P9243" i="2"/>
  <c r="P8988" i="2"/>
  <c r="P8753" i="2"/>
  <c r="P8583" i="2"/>
  <c r="P8415" i="2"/>
  <c r="P8279" i="2"/>
  <c r="P8151" i="2"/>
  <c r="P8023" i="2"/>
  <c r="P7920" i="2"/>
  <c r="P7835" i="2"/>
  <c r="P7749" i="2"/>
  <c r="P7664" i="2"/>
  <c r="P7579" i="2"/>
  <c r="P7493" i="2"/>
  <c r="P7408" i="2"/>
  <c r="P7323" i="2"/>
  <c r="P7237" i="2"/>
  <c r="P10895" i="2"/>
  <c r="P9872" i="2"/>
  <c r="P9508" i="2"/>
  <c r="P9252" i="2"/>
  <c r="P9048" i="2"/>
  <c r="P8877" i="2"/>
  <c r="P8716" i="2"/>
  <c r="P8588" i="2"/>
  <c r="P8460" i="2"/>
  <c r="P8332" i="2"/>
  <c r="P8204" i="2"/>
  <c r="P8076" i="2"/>
  <c r="P7956" i="2"/>
  <c r="P7871" i="2"/>
  <c r="P7785" i="2"/>
  <c r="P7700" i="2"/>
  <c r="P7615" i="2"/>
  <c r="P7529" i="2"/>
  <c r="P7444" i="2"/>
  <c r="P7359" i="2"/>
  <c r="P7273" i="2"/>
  <c r="P7188" i="2"/>
  <c r="P7103" i="2"/>
  <c r="P7017" i="2"/>
  <c r="P6950" i="2"/>
  <c r="P6886" i="2"/>
  <c r="P6822" i="2"/>
  <c r="P6758" i="2"/>
  <c r="P6694" i="2"/>
  <c r="P6630" i="2"/>
  <c r="P6566" i="2"/>
  <c r="P6502" i="2"/>
  <c r="P6438" i="2"/>
  <c r="P6374" i="2"/>
  <c r="P6310" i="2"/>
  <c r="P6246" i="2"/>
  <c r="P6182" i="2"/>
  <c r="P9240" i="2"/>
  <c r="P8869" i="2"/>
  <c r="P8582" i="2"/>
  <c r="P9464" i="2"/>
  <c r="P9019" i="2"/>
  <c r="P8694" i="2"/>
  <c r="P8438" i="2"/>
  <c r="P8182" i="2"/>
  <c r="P7926" i="2"/>
  <c r="P7670" i="2"/>
  <c r="P7414" i="2"/>
  <c r="P7158" i="2"/>
  <c r="P10709" i="2"/>
  <c r="P9799" i="2"/>
  <c r="P9287" i="2"/>
  <c r="P8900" i="2"/>
  <c r="P8605" i="2"/>
  <c r="P8349" i="2"/>
  <c r="P8093" i="2"/>
  <c r="P10576" i="2"/>
  <c r="P10240" i="2"/>
  <c r="P9937" i="2"/>
  <c r="P9732" i="2"/>
  <c r="P10269" i="2"/>
  <c r="P9547" i="2"/>
  <c r="P9195" i="2"/>
  <c r="P8956" i="2"/>
  <c r="P8735" i="2"/>
  <c r="P8559" i="2"/>
  <c r="P8391" i="2"/>
  <c r="P8263" i="2"/>
  <c r="P8135" i="2"/>
  <c r="P8007" i="2"/>
  <c r="P7909" i="2"/>
  <c r="P7824" i="2"/>
  <c r="P7739" i="2"/>
  <c r="P7653" i="2"/>
  <c r="P7568" i="2"/>
  <c r="P7483" i="2"/>
  <c r="P7397" i="2"/>
  <c r="P7312" i="2"/>
  <c r="P7227" i="2"/>
  <c r="P10701" i="2"/>
  <c r="P9795" i="2"/>
  <c r="P9476" i="2"/>
  <c r="P9220" i="2"/>
  <c r="P9027" i="2"/>
  <c r="P8856" i="2"/>
  <c r="P8700" i="2"/>
  <c r="P8572" i="2"/>
  <c r="P8444" i="2"/>
  <c r="P8316" i="2"/>
  <c r="P8188" i="2"/>
  <c r="P8060" i="2"/>
  <c r="P7945" i="2"/>
  <c r="P7860" i="2"/>
  <c r="P7775" i="2"/>
  <c r="P7689" i="2"/>
  <c r="P7604" i="2"/>
  <c r="P7519" i="2"/>
  <c r="P7433" i="2"/>
  <c r="P7348" i="2"/>
  <c r="P9815" i="2"/>
  <c r="P9687" i="2"/>
  <c r="P9559" i="2"/>
  <c r="P9431" i="2"/>
  <c r="P9303" i="2"/>
  <c r="P9175" i="2"/>
  <c r="P9081" i="2"/>
  <c r="P8996" i="2"/>
  <c r="P8911" i="2"/>
  <c r="P8825" i="2"/>
  <c r="P8741" i="2"/>
  <c r="P8677" i="2"/>
  <c r="P8613" i="2"/>
  <c r="P8549" i="2"/>
  <c r="P8485" i="2"/>
  <c r="P8421" i="2"/>
  <c r="P8357" i="2"/>
  <c r="P8293" i="2"/>
  <c r="P8229" i="2"/>
  <c r="P8165" i="2"/>
  <c r="P8101" i="2"/>
  <c r="P8037" i="2"/>
  <c r="P7973" i="2"/>
  <c r="P10957" i="2"/>
  <c r="P10608" i="2"/>
  <c r="P9665" i="2"/>
  <c r="P9409" i="2"/>
  <c r="P9153" i="2"/>
  <c r="P10168" i="2"/>
  <c r="P9868" i="2"/>
  <c r="P9728" i="2"/>
  <c r="P9600" i="2"/>
  <c r="P9472" i="2"/>
  <c r="P9344" i="2"/>
  <c r="P9216" i="2"/>
  <c r="P9109" i="2"/>
  <c r="P9024" i="2"/>
  <c r="P8939" i="2"/>
  <c r="P8853" i="2"/>
  <c r="P8768" i="2"/>
  <c r="P8698" i="2"/>
  <c r="P8634" i="2"/>
  <c r="P8570" i="2"/>
  <c r="P8506" i="2"/>
  <c r="P8442" i="2"/>
  <c r="P8378" i="2"/>
  <c r="P8314" i="2"/>
  <c r="P8250" i="2"/>
  <c r="P8186" i="2"/>
  <c r="P8122" i="2"/>
  <c r="P8058" i="2"/>
  <c r="P7994" i="2"/>
  <c r="P7930" i="2"/>
  <c r="P7866" i="2"/>
  <c r="P7802" i="2"/>
  <c r="P7738" i="2"/>
  <c r="P7674" i="2"/>
  <c r="P7610" i="2"/>
  <c r="P7546" i="2"/>
  <c r="P7482" i="2"/>
  <c r="P7418" i="2"/>
  <c r="P7354" i="2"/>
  <c r="P7290" i="2"/>
  <c r="P7226" i="2"/>
  <c r="P7162" i="2"/>
  <c r="P7098" i="2"/>
  <c r="P7034" i="2"/>
  <c r="P11165" i="2"/>
  <c r="P10725" i="2"/>
  <c r="P10469" i="2"/>
  <c r="P10213" i="2"/>
  <c r="P9973" i="2"/>
  <c r="P9807" i="2"/>
  <c r="P9679" i="2"/>
  <c r="P9551" i="2"/>
  <c r="P9423" i="2"/>
  <c r="P9295" i="2"/>
  <c r="P9167" i="2"/>
  <c r="P9076" i="2"/>
  <c r="P8991" i="2"/>
  <c r="P8905" i="2"/>
  <c r="P8820" i="2"/>
  <c r="P8737" i="2"/>
  <c r="P8673" i="2"/>
  <c r="P8609" i="2"/>
  <c r="P8545" i="2"/>
  <c r="P8481" i="2"/>
  <c r="P8417" i="2"/>
  <c r="P8353" i="2"/>
  <c r="P8289" i="2"/>
  <c r="P8225" i="2"/>
  <c r="P8161" i="2"/>
  <c r="P8097" i="2"/>
  <c r="P8033" i="2"/>
  <c r="P11900" i="2"/>
  <c r="P10929" i="2"/>
  <c r="P10592" i="2"/>
  <c r="P10336" i="2"/>
  <c r="P10080" i="2"/>
  <c r="P9884" i="2"/>
  <c r="P9740" i="2"/>
  <c r="P10653" i="2"/>
  <c r="P9771" i="2"/>
  <c r="P9467" i="2"/>
  <c r="P9211" i="2"/>
  <c r="P9020" i="2"/>
  <c r="P8849" i="2"/>
  <c r="P8695" i="2"/>
  <c r="P8567" i="2"/>
  <c r="P8439" i="2"/>
  <c r="P9713" i="2"/>
  <c r="P9457" i="2"/>
  <c r="P9201" i="2"/>
  <c r="P10296" i="2"/>
  <c r="P9900" i="2"/>
  <c r="P9752" i="2"/>
  <c r="P9624" i="2"/>
  <c r="P9304" i="2"/>
  <c r="P8912" i="2"/>
  <c r="P8614" i="2"/>
  <c r="P8358" i="2"/>
  <c r="P8102" i="2"/>
  <c r="P7846" i="2"/>
  <c r="P7590" i="2"/>
  <c r="P7334" i="2"/>
  <c r="P7078" i="2"/>
  <c r="P10389" i="2"/>
  <c r="P9639" i="2"/>
  <c r="P9135" i="2"/>
  <c r="P8793" i="2"/>
  <c r="P8525" i="2"/>
  <c r="P8269" i="2"/>
  <c r="P8013" i="2"/>
  <c r="P10480" i="2"/>
  <c r="P10128" i="2"/>
  <c r="P9862" i="2"/>
  <c r="P9684" i="2"/>
  <c r="P9882" i="2"/>
  <c r="P9435" i="2"/>
  <c r="P9116" i="2"/>
  <c r="P8881" i="2"/>
  <c r="P8679" i="2"/>
  <c r="P8511" i="2"/>
  <c r="P8351" i="2"/>
  <c r="P8223" i="2"/>
  <c r="P8095" i="2"/>
  <c r="P7968" i="2"/>
  <c r="P7883" i="2"/>
  <c r="P7797" i="2"/>
  <c r="P7712" i="2"/>
  <c r="P7627" i="2"/>
  <c r="P7541" i="2"/>
  <c r="P7456" i="2"/>
  <c r="P7371" i="2"/>
  <c r="P7285" i="2"/>
  <c r="P7200" i="2"/>
  <c r="P10381" i="2"/>
  <c r="P9652" i="2"/>
  <c r="P9396" i="2"/>
  <c r="P9144" i="2"/>
  <c r="P8973" i="2"/>
  <c r="P8803" i="2"/>
  <c r="P8660" i="2"/>
  <c r="P8532" i="2"/>
  <c r="P8404" i="2"/>
  <c r="P8276" i="2"/>
  <c r="P8148" i="2"/>
  <c r="P8020" i="2"/>
  <c r="P7919" i="2"/>
  <c r="P7833" i="2"/>
  <c r="P7748" i="2"/>
  <c r="P7663" i="2"/>
  <c r="P7577" i="2"/>
  <c r="P7492" i="2"/>
  <c r="P7407" i="2"/>
  <c r="P7321" i="2"/>
  <c r="P7236" i="2"/>
  <c r="P7151" i="2"/>
  <c r="P7065" i="2"/>
  <c r="P6986" i="2"/>
  <c r="P6922" i="2"/>
  <c r="P6858" i="2"/>
  <c r="P6794" i="2"/>
  <c r="P6730" i="2"/>
  <c r="P6666" i="2"/>
  <c r="P6602" i="2"/>
  <c r="P6538" i="2"/>
  <c r="P6474" i="2"/>
  <c r="P6410" i="2"/>
  <c r="P6346" i="2"/>
  <c r="P6282" i="2"/>
  <c r="P6218" i="2"/>
  <c r="P6154" i="2"/>
  <c r="P6090" i="2"/>
  <c r="P6026" i="2"/>
  <c r="P5962" i="2"/>
  <c r="P5898" i="2"/>
  <c r="P5834" i="2"/>
  <c r="P11208" i="2"/>
  <c r="P9989" i="2"/>
  <c r="P9555" i="2"/>
  <c r="P9299" i="2"/>
  <c r="P9400" i="2"/>
  <c r="P8976" i="2"/>
  <c r="P8662" i="2"/>
  <c r="P8406" i="2"/>
  <c r="P8150" i="2"/>
  <c r="P7894" i="2"/>
  <c r="P7638" i="2"/>
  <c r="P7382" i="2"/>
  <c r="P7126" i="2"/>
  <c r="P10581" i="2"/>
  <c r="P9735" i="2"/>
  <c r="P9223" i="2"/>
  <c r="P8857" i="2"/>
  <c r="P8573" i="2"/>
  <c r="P8317" i="2"/>
  <c r="P8061" i="2"/>
  <c r="P10544" i="2"/>
  <c r="P10192" i="2"/>
  <c r="P9905" i="2"/>
  <c r="P9716" i="2"/>
  <c r="P10077" i="2"/>
  <c r="P9499" i="2"/>
  <c r="P9163" i="2"/>
  <c r="P8924" i="2"/>
  <c r="P8711" i="2"/>
  <c r="P8543" i="2"/>
  <c r="P8375" i="2"/>
  <c r="P8247" i="2"/>
  <c r="P8119" i="2"/>
  <c r="P7991" i="2"/>
  <c r="P7899" i="2"/>
  <c r="P7813" i="2"/>
  <c r="P7728" i="2"/>
  <c r="P7643" i="2"/>
  <c r="P7557" i="2"/>
  <c r="P7472" i="2"/>
  <c r="P7387" i="2"/>
  <c r="P7301" i="2"/>
  <c r="P7216" i="2"/>
  <c r="P10573" i="2"/>
  <c r="P9731" i="2"/>
  <c r="P9444" i="2"/>
  <c r="P9188" i="2"/>
  <c r="P9005" i="2"/>
  <c r="P8835" i="2"/>
  <c r="P8684" i="2"/>
  <c r="P8556" i="2"/>
  <c r="P8428" i="2"/>
  <c r="P8300" i="2"/>
  <c r="P8172" i="2"/>
  <c r="P8044" i="2"/>
  <c r="P7935" i="2"/>
  <c r="P7849" i="2"/>
  <c r="P7764" i="2"/>
  <c r="P7679" i="2"/>
  <c r="P7593" i="2"/>
  <c r="P7508" i="2"/>
  <c r="P7423" i="2"/>
  <c r="P7337" i="2"/>
  <c r="P7252" i="2"/>
  <c r="P7167" i="2"/>
  <c r="P7081" i="2"/>
  <c r="P6998" i="2"/>
  <c r="P6934" i="2"/>
  <c r="P6870" i="2"/>
  <c r="P6806" i="2"/>
  <c r="P6742" i="2"/>
  <c r="P6678" i="2"/>
  <c r="P6614" i="2"/>
  <c r="P6550" i="2"/>
  <c r="P6486" i="2"/>
  <c r="P6422" i="2"/>
  <c r="P6358" i="2"/>
  <c r="P6294" i="2"/>
  <c r="P6230" i="2"/>
  <c r="P6166" i="2"/>
  <c r="P9125" i="2"/>
  <c r="P8784" i="2"/>
  <c r="P8518" i="2"/>
  <c r="P9336" i="2"/>
  <c r="P8933" i="2"/>
  <c r="P8630" i="2"/>
  <c r="P8374" i="2"/>
  <c r="P8118" i="2"/>
  <c r="P7862" i="2"/>
  <c r="P7606" i="2"/>
  <c r="P7350" i="2"/>
  <c r="P7094" i="2"/>
  <c r="P10453" i="2"/>
  <c r="P9671" i="2"/>
  <c r="P9159" i="2"/>
  <c r="P8815" i="2"/>
  <c r="P8541" i="2"/>
  <c r="P8285" i="2"/>
  <c r="P8029" i="2"/>
  <c r="P10496" i="2"/>
  <c r="P10160" i="2"/>
  <c r="P9873" i="2"/>
  <c r="P9692" i="2"/>
  <c r="P9968" i="2"/>
  <c r="P9451" i="2"/>
  <c r="P9127" i="2"/>
  <c r="P8903" i="2"/>
  <c r="P8687" i="2"/>
  <c r="P8519" i="2"/>
  <c r="P8359" i="2"/>
  <c r="P8231" i="2"/>
  <c r="P8103" i="2"/>
  <c r="P7975" i="2"/>
  <c r="P7888" i="2"/>
  <c r="P7803" i="2"/>
  <c r="P7717" i="2"/>
  <c r="P7632" i="2"/>
  <c r="P7547" i="2"/>
  <c r="P7461" i="2"/>
  <c r="P7376" i="2"/>
  <c r="P7291" i="2"/>
  <c r="P7205" i="2"/>
  <c r="P10445" i="2"/>
  <c r="P9668" i="2"/>
  <c r="P9412" i="2"/>
  <c r="P9156" i="2"/>
  <c r="P8984" i="2"/>
  <c r="P8813" i="2"/>
  <c r="P8668" i="2"/>
  <c r="P8540" i="2"/>
  <c r="P8412" i="2"/>
  <c r="P8284" i="2"/>
  <c r="P8156" i="2"/>
  <c r="P8028" i="2"/>
  <c r="P7924" i="2"/>
  <c r="P7839" i="2"/>
  <c r="P7753" i="2"/>
  <c r="P7668" i="2"/>
  <c r="P7583" i="2"/>
  <c r="P7497" i="2"/>
  <c r="P7412" i="2"/>
  <c r="P7327" i="2"/>
  <c r="P7241" i="2"/>
  <c r="P9783" i="2"/>
  <c r="P9655" i="2"/>
  <c r="P9527" i="2"/>
  <c r="P9399" i="2"/>
  <c r="P9271" i="2"/>
  <c r="P9145" i="2"/>
  <c r="P9060" i="2"/>
  <c r="P8975" i="2"/>
  <c r="P8889" i="2"/>
  <c r="P8804" i="2"/>
  <c r="P8725" i="2"/>
  <c r="P8661" i="2"/>
  <c r="P8597" i="2"/>
  <c r="P8533" i="2"/>
  <c r="P8469" i="2"/>
  <c r="P8405" i="2"/>
  <c r="P8341" i="2"/>
  <c r="P8277" i="2"/>
  <c r="P8213" i="2"/>
  <c r="P8149" i="2"/>
  <c r="P8085" i="2"/>
  <c r="P8021" i="2"/>
  <c r="P11347" i="2"/>
  <c r="P10844" i="2"/>
  <c r="P9869" i="2"/>
  <c r="P9601" i="2"/>
  <c r="P9345" i="2"/>
  <c r="P10972" i="2"/>
  <c r="P10040" i="2"/>
  <c r="P9825" i="2"/>
  <c r="P9696" i="2"/>
  <c r="P9568" i="2"/>
  <c r="P9440" i="2"/>
  <c r="P9312" i="2"/>
  <c r="P9184" i="2"/>
  <c r="P9088" i="2"/>
  <c r="P9003" i="2"/>
  <c r="P8917" i="2"/>
  <c r="P8832" i="2"/>
  <c r="P8747" i="2"/>
  <c r="P8682" i="2"/>
  <c r="P8618" i="2"/>
  <c r="P8554" i="2"/>
  <c r="P8490" i="2"/>
  <c r="P8426" i="2"/>
  <c r="P8362" i="2"/>
  <c r="P8298" i="2"/>
  <c r="P8234" i="2"/>
  <c r="P8170" i="2"/>
  <c r="P8106" i="2"/>
  <c r="P8042" i="2"/>
  <c r="P7978" i="2"/>
  <c r="P7914" i="2"/>
  <c r="P7850" i="2"/>
  <c r="P7786" i="2"/>
  <c r="P7722" i="2"/>
  <c r="P7658" i="2"/>
  <c r="P7594" i="2"/>
  <c r="P7530" i="2"/>
  <c r="P7466" i="2"/>
  <c r="P7402" i="2"/>
  <c r="P7338" i="2"/>
  <c r="P7274" i="2"/>
  <c r="P7210" i="2"/>
  <c r="P7146" i="2"/>
  <c r="P7082" i="2"/>
  <c r="P7018" i="2"/>
  <c r="P11052" i="2"/>
  <c r="P10661" i="2"/>
  <c r="P10405" i="2"/>
  <c r="P10149" i="2"/>
  <c r="P9930" i="2"/>
  <c r="P9775" i="2"/>
  <c r="P9647" i="2"/>
  <c r="P9519" i="2"/>
  <c r="P9391" i="2"/>
  <c r="P9263" i="2"/>
  <c r="P9140" i="2"/>
  <c r="P9055" i="2"/>
  <c r="P8969" i="2"/>
  <c r="P8884" i="2"/>
  <c r="P8799" i="2"/>
  <c r="P8721" i="2"/>
  <c r="P8657" i="2"/>
  <c r="P8593" i="2"/>
  <c r="P8529" i="2"/>
  <c r="P8465" i="2"/>
  <c r="P8401" i="2"/>
  <c r="P8337" i="2"/>
  <c r="P8273" i="2"/>
  <c r="P8209" i="2"/>
  <c r="P8145" i="2"/>
  <c r="P8081" i="2"/>
  <c r="P8017" i="2"/>
  <c r="P11293" i="2"/>
  <c r="P10815" i="2"/>
  <c r="P10528" i="2"/>
  <c r="P10272" i="2"/>
  <c r="P10016" i="2"/>
  <c r="P9841" i="2"/>
  <c r="P9708" i="2"/>
  <c r="P10397" i="2"/>
  <c r="P9659" i="2"/>
  <c r="P9403" i="2"/>
  <c r="P9148" i="2"/>
  <c r="P8977" i="2"/>
  <c r="P8807" i="2"/>
  <c r="P8663" i="2"/>
  <c r="P8535" i="2"/>
  <c r="P8407" i="2"/>
  <c r="P9649" i="2"/>
  <c r="P9393" i="2"/>
  <c r="P11389" i="2"/>
  <c r="P10120" i="2"/>
  <c r="P9857" i="2"/>
  <c r="P9720" i="2"/>
  <c r="P9592" i="2"/>
  <c r="P9176" i="2"/>
  <c r="P8827" i="2"/>
  <c r="P8550" i="2"/>
  <c r="P8294" i="2"/>
  <c r="P8038" i="2"/>
  <c r="P7782" i="2"/>
  <c r="P7526" i="2"/>
  <c r="P7270" i="2"/>
  <c r="P7014" i="2"/>
  <c r="P10133" i="2"/>
  <c r="P9511" i="2"/>
  <c r="P9049" i="2"/>
  <c r="P8717" i="2"/>
  <c r="P8461" i="2"/>
  <c r="P8205" i="2"/>
  <c r="P11251" i="2"/>
  <c r="P10384" i="2"/>
  <c r="P10048" i="2"/>
  <c r="P9812" i="2"/>
  <c r="P10924" i="2"/>
  <c r="P9707" i="2"/>
  <c r="P9355" i="2"/>
  <c r="P9052" i="2"/>
  <c r="P8828" i="2"/>
  <c r="P8639" i="2"/>
  <c r="P8463" i="2"/>
  <c r="P8319" i="2"/>
  <c r="P8191" i="2"/>
  <c r="P8063" i="2"/>
  <c r="P7947" i="2"/>
  <c r="P7861" i="2"/>
  <c r="P7776" i="2"/>
  <c r="P7691" i="2"/>
  <c r="P7605" i="2"/>
  <c r="P7520" i="2"/>
  <c r="P7435" i="2"/>
  <c r="P7349" i="2"/>
  <c r="P7264" i="2"/>
  <c r="P7179" i="2"/>
  <c r="P10125" i="2"/>
  <c r="P9588" i="2"/>
  <c r="P9332" i="2"/>
  <c r="P9101" i="2"/>
  <c r="P8931" i="2"/>
  <c r="P8760" i="2"/>
  <c r="P8628" i="2"/>
  <c r="P8500" i="2"/>
  <c r="P8372" i="2"/>
  <c r="P8244" i="2"/>
  <c r="P8116" i="2"/>
  <c r="P7988" i="2"/>
  <c r="P7897" i="2"/>
  <c r="P7812" i="2"/>
  <c r="P7727" i="2"/>
  <c r="P7641" i="2"/>
  <c r="P7556" i="2"/>
  <c r="P7471" i="2"/>
  <c r="P7385" i="2"/>
  <c r="P7300" i="2"/>
  <c r="P7215" i="2"/>
  <c r="P7129" i="2"/>
  <c r="P7044" i="2"/>
  <c r="P6970" i="2"/>
  <c r="P6906" i="2"/>
  <c r="P6842" i="2"/>
  <c r="P6778" i="2"/>
  <c r="P6714" i="2"/>
  <c r="P6650" i="2"/>
  <c r="P6586" i="2"/>
  <c r="P6522" i="2"/>
  <c r="P6458" i="2"/>
  <c r="P6394" i="2"/>
  <c r="P6330" i="2"/>
  <c r="P6266" i="2"/>
  <c r="P6202" i="2"/>
  <c r="P6138" i="2"/>
  <c r="P6074" i="2"/>
  <c r="P6010" i="2"/>
  <c r="P5946" i="2"/>
  <c r="P5882" i="2"/>
  <c r="P5818" i="2"/>
  <c r="P10757" i="2"/>
  <c r="P9819" i="2"/>
  <c r="P9491" i="2"/>
  <c r="P9235" i="2"/>
  <c r="P9272" i="2"/>
  <c r="P8891" i="2"/>
  <c r="P8598" i="2"/>
  <c r="P8342" i="2"/>
  <c r="P8086" i="2"/>
  <c r="P7830" i="2"/>
  <c r="P7574" i="2"/>
  <c r="P7318" i="2"/>
  <c r="P7062" i="2"/>
  <c r="P10325" i="2"/>
  <c r="P9607" i="2"/>
  <c r="P9113" i="2"/>
  <c r="P8772" i="2"/>
  <c r="P8509" i="2"/>
  <c r="P8253" i="2"/>
  <c r="P7997" i="2"/>
  <c r="P10448" i="2"/>
  <c r="P10112" i="2"/>
  <c r="P9852" i="2"/>
  <c r="P11857" i="2"/>
  <c r="P9840" i="2"/>
  <c r="P9419" i="2"/>
  <c r="P9095" i="2"/>
  <c r="P8871" i="2"/>
  <c r="P8671" i="2"/>
  <c r="P8495" i="2"/>
  <c r="P8343" i="2"/>
  <c r="P8215" i="2"/>
  <c r="P8087" i="2"/>
  <c r="P7963" i="2"/>
  <c r="P7877" i="2"/>
  <c r="P7792" i="2"/>
  <c r="P7707" i="2"/>
  <c r="P7621" i="2"/>
  <c r="P7536" i="2"/>
  <c r="P7451" i="2"/>
  <c r="P7365" i="2"/>
  <c r="P7280" i="2"/>
  <c r="P7195" i="2"/>
  <c r="P10317" i="2"/>
  <c r="P9636" i="2"/>
  <c r="P9380" i="2"/>
  <c r="P9133" i="2"/>
  <c r="P8963" i="2"/>
  <c r="P8792" i="2"/>
  <c r="P8652" i="2"/>
  <c r="P8524" i="2"/>
  <c r="P8396" i="2"/>
  <c r="P8268" i="2"/>
  <c r="P8140" i="2"/>
  <c r="P8012" i="2"/>
  <c r="P7913" i="2"/>
  <c r="P7828" i="2"/>
  <c r="P7743" i="2"/>
  <c r="P7657" i="2"/>
  <c r="P7572" i="2"/>
  <c r="P7487" i="2"/>
  <c r="P7401" i="2"/>
  <c r="P7316" i="2"/>
  <c r="P7231" i="2"/>
  <c r="P7145" i="2"/>
  <c r="P7060" i="2"/>
  <c r="P6982" i="2"/>
  <c r="P6918" i="2"/>
  <c r="P6854" i="2"/>
  <c r="P6790" i="2"/>
  <c r="P6726" i="2"/>
  <c r="P6662" i="2"/>
  <c r="P6598" i="2"/>
  <c r="P6534" i="2"/>
  <c r="P6470" i="2"/>
  <c r="P6406" i="2"/>
  <c r="P6342" i="2"/>
  <c r="P6278" i="2"/>
  <c r="P6214" i="2"/>
  <c r="P9496" i="2"/>
  <c r="P9040" i="2"/>
  <c r="P8710" i="2"/>
  <c r="P8454" i="2"/>
  <c r="P9208" i="2"/>
  <c r="P8848" i="2"/>
  <c r="P8566" i="2"/>
  <c r="P8310" i="2"/>
  <c r="P8054" i="2"/>
  <c r="P7798" i="2"/>
  <c r="P7542" i="2"/>
  <c r="P7286" i="2"/>
  <c r="P7030" i="2"/>
  <c r="P10197" i="2"/>
  <c r="P9543" i="2"/>
  <c r="P9071" i="2"/>
  <c r="P8733" i="2"/>
  <c r="P8477" i="2"/>
  <c r="P8221" i="2"/>
  <c r="P11609" i="2"/>
  <c r="P10416" i="2"/>
  <c r="P10064" i="2"/>
  <c r="P9820" i="2"/>
  <c r="P11151" i="2"/>
  <c r="P9739" i="2"/>
  <c r="P9371" i="2"/>
  <c r="P9073" i="2"/>
  <c r="P8839" i="2"/>
  <c r="P8647" i="2"/>
  <c r="P8479" i="2"/>
  <c r="P8327" i="2"/>
  <c r="P8199" i="2"/>
  <c r="P8071" i="2"/>
  <c r="P7952" i="2"/>
  <c r="P7867" i="2"/>
  <c r="P7781" i="2"/>
  <c r="P7696" i="2"/>
  <c r="P7611" i="2"/>
  <c r="P7525" i="2"/>
  <c r="P7440" i="2"/>
  <c r="P7355" i="2"/>
  <c r="P7269" i="2"/>
  <c r="P7184" i="2"/>
  <c r="P10189" i="2"/>
  <c r="P9604" i="2"/>
  <c r="P9348" i="2"/>
  <c r="P9112" i="2"/>
  <c r="P8941" i="2"/>
  <c r="P8771" i="2"/>
  <c r="P8636" i="2"/>
  <c r="P8508" i="2"/>
  <c r="P8380" i="2"/>
  <c r="P8252" i="2"/>
  <c r="P8124" i="2"/>
  <c r="P7996" i="2"/>
  <c r="P7903" i="2"/>
  <c r="P7817" i="2"/>
  <c r="P7732" i="2"/>
  <c r="P7647" i="2"/>
  <c r="P7561" i="2"/>
  <c r="P7476" i="2"/>
  <c r="P7391" i="2"/>
  <c r="P7305" i="2"/>
  <c r="P7263" i="2"/>
  <c r="P7156" i="2"/>
  <c r="P7071" i="2"/>
  <c r="P6990" i="2"/>
  <c r="P6926" i="2"/>
  <c r="P6862" i="2"/>
  <c r="P6798" i="2"/>
  <c r="P6734" i="2"/>
  <c r="P6670" i="2"/>
  <c r="P6606" i="2"/>
  <c r="P6542" i="2"/>
  <c r="P6478" i="2"/>
  <c r="P6414" i="2"/>
  <c r="P6350" i="2"/>
  <c r="P6286" i="2"/>
  <c r="P6222" i="2"/>
  <c r="P6158" i="2"/>
  <c r="P7814" i="2"/>
  <c r="P10261" i="2"/>
  <c r="P8493" i="2"/>
  <c r="P10096" i="2"/>
  <c r="P9387" i="2"/>
  <c r="P8487" i="2"/>
  <c r="P7957" i="2"/>
  <c r="P7616" i="2"/>
  <c r="P7275" i="2"/>
  <c r="P9364" i="2"/>
  <c r="P8644" i="2"/>
  <c r="P8132" i="2"/>
  <c r="P7737" i="2"/>
  <c r="P7396" i="2"/>
  <c r="P7055" i="2"/>
  <c r="P6786" i="2"/>
  <c r="P6530" i="2"/>
  <c r="P6274" i="2"/>
  <c r="P6102" i="2"/>
  <c r="P6018" i="2"/>
  <c r="P5934" i="2"/>
  <c r="P5846" i="2"/>
  <c r="P10980" i="2"/>
  <c r="P9723" i="2"/>
  <c r="P9347" i="2"/>
  <c r="P9079" i="2"/>
  <c r="P8908" i="2"/>
  <c r="P8739" i="2"/>
  <c r="P8611" i="2"/>
  <c r="P8483" i="2"/>
  <c r="P8355" i="2"/>
  <c r="P8227" i="2"/>
  <c r="P8099" i="2"/>
  <c r="P7971" i="2"/>
  <c r="P7885" i="2"/>
  <c r="P7800" i="2"/>
  <c r="P7715" i="2"/>
  <c r="P7629" i="2"/>
  <c r="P9372" i="2"/>
  <c r="P8648" i="2"/>
  <c r="P8136" i="2"/>
  <c r="P7740" i="2"/>
  <c r="P7501" i="2"/>
  <c r="P7331" i="2"/>
  <c r="P7165" i="2"/>
  <c r="P7750" i="2"/>
  <c r="P10005" i="2"/>
  <c r="P8429" i="2"/>
  <c r="P10001" i="2"/>
  <c r="P9307" i="2"/>
  <c r="P8447" i="2"/>
  <c r="P7936" i="2"/>
  <c r="P7595" i="2"/>
  <c r="P7253" i="2"/>
  <c r="P9300" i="2"/>
  <c r="P8612" i="2"/>
  <c r="P8100" i="2"/>
  <c r="P7716" i="2"/>
  <c r="P7375" i="2"/>
  <c r="P7033" i="2"/>
  <c r="P6770" i="2"/>
  <c r="P6514" i="2"/>
  <c r="P6258" i="2"/>
  <c r="P6098" i="2"/>
  <c r="P6014" i="2"/>
  <c r="P5926" i="2"/>
  <c r="P5842" i="2"/>
  <c r="P10867" i="2"/>
  <c r="P9667" i="2"/>
  <c r="P9331" i="2"/>
  <c r="P9068" i="2"/>
  <c r="P8897" i="2"/>
  <c r="P8731" i="2"/>
  <c r="P8603" i="2"/>
  <c r="P8475" i="2"/>
  <c r="P8347" i="2"/>
  <c r="P8219" i="2"/>
  <c r="P8091" i="2"/>
  <c r="P7965" i="2"/>
  <c r="P7880" i="2"/>
  <c r="P7795" i="2"/>
  <c r="P7709" i="2"/>
  <c r="P7624" i="2"/>
  <c r="P9308" i="2"/>
  <c r="P8616" i="2"/>
  <c r="P8104" i="2"/>
  <c r="P7719" i="2"/>
  <c r="P7491" i="2"/>
  <c r="P7320" i="2"/>
  <c r="P7159" i="2"/>
  <c r="P7045" i="2"/>
  <c r="P6949" i="2"/>
  <c r="P6864" i="2"/>
  <c r="P6779" i="2"/>
  <c r="P6693" i="2"/>
  <c r="P6608" i="2"/>
  <c r="P6523" i="2"/>
  <c r="P6437" i="2"/>
  <c r="P6352" i="2"/>
  <c r="P6267" i="2"/>
  <c r="P6181" i="2"/>
  <c r="P6096" i="2"/>
  <c r="P6011" i="2"/>
  <c r="P5925" i="2"/>
  <c r="P10221" i="2"/>
  <c r="P8947" i="2"/>
  <c r="P8384" i="2"/>
  <c r="P7905" i="2"/>
  <c r="P7585" i="2"/>
  <c r="P7415" i="2"/>
  <c r="P7244" i="2"/>
  <c r="P7107" i="2"/>
  <c r="P6996" i="2"/>
  <c r="P6911" i="2"/>
  <c r="P6825" i="2"/>
  <c r="P10157" i="2"/>
  <c r="P8936" i="2"/>
  <c r="P8376" i="2"/>
  <c r="P7900" i="2"/>
  <c r="P7581" i="2"/>
  <c r="P7411" i="2"/>
  <c r="P7240" i="2"/>
  <c r="P7105" i="2"/>
  <c r="P6995" i="2"/>
  <c r="P6909" i="2"/>
  <c r="P6824" i="2"/>
  <c r="P6739" i="2"/>
  <c r="P6653" i="2"/>
  <c r="P6568" i="2"/>
  <c r="P6483" i="2"/>
  <c r="P7942" i="2"/>
  <c r="P10796" i="2"/>
  <c r="P8621" i="2"/>
  <c r="P10256" i="2"/>
  <c r="P9563" i="2"/>
  <c r="P8575" i="2"/>
  <c r="P8015" i="2"/>
  <c r="P7659" i="2"/>
  <c r="P7317" i="2"/>
  <c r="P9492" i="2"/>
  <c r="P8708" i="2"/>
  <c r="P8196" i="2"/>
  <c r="P7780" i="2"/>
  <c r="P7439" i="2"/>
  <c r="P7097" i="2"/>
  <c r="P6818" i="2"/>
  <c r="P6562" i="2"/>
  <c r="P6306" i="2"/>
  <c r="P6114" i="2"/>
  <c r="P6030" i="2"/>
  <c r="P5942" i="2"/>
  <c r="P5858" i="2"/>
  <c r="P11429" i="2"/>
  <c r="P9787" i="2"/>
  <c r="P9395" i="2"/>
  <c r="P9100" i="2"/>
  <c r="P8929" i="2"/>
  <c r="P8759" i="2"/>
  <c r="P8627" i="2"/>
  <c r="P8499" i="2"/>
  <c r="P8371" i="2"/>
  <c r="P8243" i="2"/>
  <c r="P8115" i="2"/>
  <c r="P7987" i="2"/>
  <c r="P7896" i="2"/>
  <c r="P7811" i="2"/>
  <c r="P7725" i="2"/>
  <c r="P7640" i="2"/>
  <c r="P9500" i="2"/>
  <c r="P8712" i="2"/>
  <c r="P8200" i="2"/>
  <c r="P7783" i="2"/>
  <c r="P7523" i="2"/>
  <c r="P7352" i="2"/>
  <c r="P7181" i="2"/>
  <c r="P7067" i="2"/>
  <c r="P6965" i="2"/>
  <c r="P6880" i="2"/>
  <c r="P6795" i="2"/>
  <c r="P6709" i="2"/>
  <c r="P6624" i="2"/>
  <c r="P6539" i="2"/>
  <c r="P6453" i="2"/>
  <c r="P6368" i="2"/>
  <c r="P6283" i="2"/>
  <c r="P6197" i="2"/>
  <c r="P6112" i="2"/>
  <c r="P6027" i="2"/>
  <c r="P5941" i="2"/>
  <c r="P11180" i="2"/>
  <c r="P9075" i="2"/>
  <c r="P8480" i="2"/>
  <c r="P7969" i="2"/>
  <c r="P7628" i="2"/>
  <c r="P7447" i="2"/>
  <c r="P7276" i="2"/>
  <c r="P7128" i="2"/>
  <c r="P7015" i="2"/>
  <c r="P6927" i="2"/>
  <c r="P6841" i="2"/>
  <c r="P11065" i="2"/>
  <c r="P9064" i="2"/>
  <c r="P8472" i="2"/>
  <c r="P7964" i="2"/>
  <c r="P7623" i="2"/>
  <c r="P7443" i="2"/>
  <c r="P7272" i="2"/>
  <c r="P7127" i="2"/>
  <c r="P7013" i="2"/>
  <c r="P6925" i="2"/>
  <c r="P6840" i="2"/>
  <c r="P6755" i="2"/>
  <c r="P6669" i="2"/>
  <c r="P8134" i="2"/>
  <c r="P7110" i="2"/>
  <c r="P8836" i="2"/>
  <c r="P10512" i="2"/>
  <c r="P10013" i="2"/>
  <c r="P8703" i="2"/>
  <c r="P8111" i="2"/>
  <c r="P7723" i="2"/>
  <c r="P7381" i="2"/>
  <c r="P9699" i="2"/>
  <c r="P8824" i="2"/>
  <c r="P8292" i="2"/>
  <c r="P7844" i="2"/>
  <c r="P7503" i="2"/>
  <c r="P7161" i="2"/>
  <c r="P6866" i="2"/>
  <c r="P6610" i="2"/>
  <c r="P6354" i="2"/>
  <c r="P6130" i="2"/>
  <c r="P6046" i="2"/>
  <c r="P5958" i="2"/>
  <c r="P5874" i="2"/>
  <c r="P5790" i="2"/>
  <c r="P9946" i="2"/>
  <c r="P9459" i="2"/>
  <c r="P9132" i="2"/>
  <c r="P8961" i="2"/>
  <c r="P8791" i="2"/>
  <c r="P8651" i="2"/>
  <c r="P8523" i="2"/>
  <c r="P8395" i="2"/>
  <c r="P8267" i="2"/>
  <c r="P8139" i="2"/>
  <c r="P8011" i="2"/>
  <c r="P7912" i="2"/>
  <c r="P7827" i="2"/>
  <c r="P7741" i="2"/>
  <c r="P7656" i="2"/>
  <c r="P9715" i="2"/>
  <c r="P8829" i="2"/>
  <c r="P8296" i="2"/>
  <c r="P7847" i="2"/>
  <c r="P7555" i="2"/>
  <c r="P7384" i="2"/>
  <c r="P7213" i="2"/>
  <c r="P7088" i="2"/>
  <c r="P6981" i="2"/>
  <c r="P6896" i="2"/>
  <c r="P6811" i="2"/>
  <c r="P6725" i="2"/>
  <c r="P6640" i="2"/>
  <c r="P6555" i="2"/>
  <c r="P6469" i="2"/>
  <c r="P6384" i="2"/>
  <c r="P6299" i="2"/>
  <c r="P6213" i="2"/>
  <c r="P6128" i="2"/>
  <c r="P6043" i="2"/>
  <c r="P5957" i="2"/>
  <c r="P5872" i="2"/>
  <c r="P9228" i="2"/>
  <c r="P8576" i="2"/>
  <c r="P8064" i="2"/>
  <c r="P7692" i="2"/>
  <c r="P7479" i="2"/>
  <c r="P7308" i="2"/>
  <c r="P7149" i="2"/>
  <c r="P7036" i="2"/>
  <c r="P6943" i="2"/>
  <c r="P6857" i="2"/>
  <c r="P6772" i="2"/>
  <c r="P9212" i="2"/>
  <c r="P8568" i="2"/>
  <c r="P8056" i="2"/>
  <c r="P7687" i="2"/>
  <c r="P7475" i="2"/>
  <c r="P7304" i="2"/>
  <c r="P7148" i="2"/>
  <c r="P7035" i="2"/>
  <c r="P6941" i="2"/>
  <c r="P6856" i="2"/>
  <c r="P6771" i="2"/>
  <c r="P6685" i="2"/>
  <c r="P6600" i="2"/>
  <c r="P6515" i="2"/>
  <c r="P7109" i="2"/>
  <c r="P6741" i="2"/>
  <c r="P6400" i="2"/>
  <c r="P6059" i="2"/>
  <c r="P8672" i="2"/>
  <c r="P7340" i="2"/>
  <c r="P6873" i="2"/>
  <c r="P8152" i="2"/>
  <c r="P7169" i="2"/>
  <c r="P6787" i="2"/>
  <c r="P6520" i="2"/>
  <c r="P6392" i="2"/>
  <c r="P6307" i="2"/>
  <c r="P6221" i="2"/>
  <c r="P6136" i="2"/>
  <c r="P6051" i="2"/>
  <c r="P5965" i="2"/>
  <c r="P5880" i="2"/>
  <c r="P5795" i="2"/>
  <c r="P5726" i="2"/>
  <c r="P5662" i="2"/>
  <c r="P5598" i="2"/>
  <c r="P5534" i="2"/>
  <c r="P5470" i="2"/>
  <c r="P5406" i="2"/>
  <c r="P5342" i="2"/>
  <c r="P7220" i="2"/>
  <c r="P7135" i="2"/>
  <c r="P7049" i="2"/>
  <c r="P6974" i="2"/>
  <c r="P6910" i="2"/>
  <c r="P6846" i="2"/>
  <c r="P6782" i="2"/>
  <c r="P6718" i="2"/>
  <c r="P6654" i="2"/>
  <c r="P6590" i="2"/>
  <c r="P6526" i="2"/>
  <c r="P6462" i="2"/>
  <c r="P6398" i="2"/>
  <c r="P6334" i="2"/>
  <c r="P6270" i="2"/>
  <c r="P6206" i="2"/>
  <c r="P6142" i="2"/>
  <c r="P7558" i="2"/>
  <c r="P9575" i="2"/>
  <c r="P8237" i="2"/>
  <c r="P9830" i="2"/>
  <c r="P9084" i="2"/>
  <c r="P8335" i="2"/>
  <c r="P7872" i="2"/>
  <c r="P7531" i="2"/>
  <c r="P7189" i="2"/>
  <c r="P9123" i="2"/>
  <c r="P8516" i="2"/>
  <c r="P8004" i="2"/>
  <c r="P7652" i="2"/>
  <c r="P7311" i="2"/>
  <c r="P6978" i="2"/>
  <c r="P6722" i="2"/>
  <c r="P6466" i="2"/>
  <c r="P6210" i="2"/>
  <c r="P6082" i="2"/>
  <c r="P5998" i="2"/>
  <c r="P5910" i="2"/>
  <c r="P5826" i="2"/>
  <c r="P10557" i="2"/>
  <c r="P9603" i="2"/>
  <c r="P9267" i="2"/>
  <c r="P9036" i="2"/>
  <c r="P8865" i="2"/>
  <c r="P8707" i="2"/>
  <c r="P8579" i="2"/>
  <c r="P8451" i="2"/>
  <c r="P8323" i="2"/>
  <c r="P8195" i="2"/>
  <c r="P8067" i="2"/>
  <c r="P7949" i="2"/>
  <c r="P7864" i="2"/>
  <c r="P7779" i="2"/>
  <c r="P7693" i="2"/>
  <c r="P7608" i="2"/>
  <c r="P9128" i="2"/>
  <c r="P8520" i="2"/>
  <c r="P8008" i="2"/>
  <c r="P7655" i="2"/>
  <c r="P7459" i="2"/>
  <c r="P7288" i="2"/>
  <c r="P7137" i="2"/>
  <c r="P7494" i="2"/>
  <c r="P9447" i="2"/>
  <c r="P8173" i="2"/>
  <c r="P9788" i="2"/>
  <c r="P9031" i="2"/>
  <c r="P8303" i="2"/>
  <c r="P7851" i="2"/>
  <c r="P7509" i="2"/>
  <c r="P11241" i="2"/>
  <c r="P9080" i="2"/>
  <c r="P8484" i="2"/>
  <c r="P7972" i="2"/>
  <c r="P7631" i="2"/>
  <c r="P7289" i="2"/>
  <c r="P6962" i="2"/>
  <c r="P6706" i="2"/>
  <c r="P6450" i="2"/>
  <c r="P6194" i="2"/>
  <c r="P6078" i="2"/>
  <c r="P5990" i="2"/>
  <c r="P5906" i="2"/>
  <c r="P5822" i="2"/>
  <c r="P10429" i="2"/>
  <c r="P9587" i="2"/>
  <c r="P9251" i="2"/>
  <c r="P9025" i="2"/>
  <c r="P8855" i="2"/>
  <c r="P8699" i="2"/>
  <c r="P8571" i="2"/>
  <c r="P8443" i="2"/>
  <c r="P8315" i="2"/>
  <c r="P8187" i="2"/>
  <c r="P8059" i="2"/>
  <c r="P7944" i="2"/>
  <c r="P7859" i="2"/>
  <c r="P7773" i="2"/>
  <c r="P7688" i="2"/>
  <c r="P11336" i="2"/>
  <c r="P9085" i="2"/>
  <c r="P8488" i="2"/>
  <c r="P7976" i="2"/>
  <c r="P7633" i="2"/>
  <c r="P7448" i="2"/>
  <c r="P7277" i="2"/>
  <c r="P7131" i="2"/>
  <c r="P7016" i="2"/>
  <c r="P6928" i="2"/>
  <c r="P6843" i="2"/>
  <c r="P6757" i="2"/>
  <c r="P6672" i="2"/>
  <c r="P6587" i="2"/>
  <c r="P6501" i="2"/>
  <c r="P6416" i="2"/>
  <c r="P6331" i="2"/>
  <c r="P6245" i="2"/>
  <c r="P6160" i="2"/>
  <c r="P6075" i="2"/>
  <c r="P5989" i="2"/>
  <c r="P5904" i="2"/>
  <c r="P9612" i="2"/>
  <c r="P8776" i="2"/>
  <c r="P8256" i="2"/>
  <c r="P7820" i="2"/>
  <c r="P7543" i="2"/>
  <c r="P7372" i="2"/>
  <c r="P7201" i="2"/>
  <c r="P7079" i="2"/>
  <c r="P6975" i="2"/>
  <c r="P6889" i="2"/>
  <c r="P6804" i="2"/>
  <c r="P9596" i="2"/>
  <c r="P8765" i="2"/>
  <c r="P8248" i="2"/>
  <c r="P7815" i="2"/>
  <c r="P7539" i="2"/>
  <c r="P7368" i="2"/>
  <c r="P7197" i="2"/>
  <c r="P7077" i="2"/>
  <c r="P6973" i="2"/>
  <c r="P6888" i="2"/>
  <c r="P6803" i="2"/>
  <c r="P6717" i="2"/>
  <c r="P6632" i="2"/>
  <c r="P6547" i="2"/>
  <c r="P6461" i="2"/>
  <c r="P7686" i="2"/>
  <c r="P9834" i="2"/>
  <c r="P8365" i="2"/>
  <c r="P9948" i="2"/>
  <c r="P9227" i="2"/>
  <c r="P8399" i="2"/>
  <c r="P7915" i="2"/>
  <c r="P7573" i="2"/>
  <c r="P7232" i="2"/>
  <c r="P9236" i="2"/>
  <c r="P8580" i="2"/>
  <c r="P8068" i="2"/>
  <c r="P7695" i="2"/>
  <c r="P7353" i="2"/>
  <c r="P7012" i="2"/>
  <c r="P6754" i="2"/>
  <c r="P6498" i="2"/>
  <c r="P6242" i="2"/>
  <c r="P6094" i="2"/>
  <c r="P6006" i="2"/>
  <c r="P5922" i="2"/>
  <c r="P5838" i="2"/>
  <c r="P10685" i="2"/>
  <c r="P9651" i="2"/>
  <c r="P9315" i="2"/>
  <c r="P9057" i="2"/>
  <c r="P8887" i="2"/>
  <c r="P8723" i="2"/>
  <c r="P8595" i="2"/>
  <c r="P8467" i="2"/>
  <c r="P8339" i="2"/>
  <c r="P8211" i="2"/>
  <c r="P8083" i="2"/>
  <c r="P7960" i="2"/>
  <c r="P7875" i="2"/>
  <c r="P7789" i="2"/>
  <c r="P7704" i="2"/>
  <c r="P7619" i="2"/>
  <c r="P9244" i="2"/>
  <c r="P8584" i="2"/>
  <c r="P8072" i="2"/>
  <c r="P7697" i="2"/>
  <c r="P7480" i="2"/>
  <c r="P7309" i="2"/>
  <c r="P7152" i="2"/>
  <c r="P7037" i="2"/>
  <c r="P6944" i="2"/>
  <c r="P6859" i="2"/>
  <c r="P6773" i="2"/>
  <c r="P6688" i="2"/>
  <c r="P6603" i="2"/>
  <c r="P6517" i="2"/>
  <c r="P6432" i="2"/>
  <c r="P6347" i="2"/>
  <c r="P6261" i="2"/>
  <c r="P6176" i="2"/>
  <c r="P6091" i="2"/>
  <c r="P6005" i="2"/>
  <c r="P5920" i="2"/>
  <c r="P9978" i="2"/>
  <c r="P8904" i="2"/>
  <c r="P8352" i="2"/>
  <c r="P7884" i="2"/>
  <c r="P7575" i="2"/>
  <c r="P7404" i="2"/>
  <c r="P7233" i="2"/>
  <c r="P7100" i="2"/>
  <c r="P6991" i="2"/>
  <c r="P6905" i="2"/>
  <c r="P6820" i="2"/>
  <c r="P9936" i="2"/>
  <c r="P8893" i="2"/>
  <c r="P8344" i="2"/>
  <c r="P7879" i="2"/>
  <c r="P7571" i="2"/>
  <c r="P7400" i="2"/>
  <c r="P7229" i="2"/>
  <c r="P7099" i="2"/>
  <c r="P6989" i="2"/>
  <c r="P6904" i="2"/>
  <c r="P6819" i="2"/>
  <c r="P6733" i="2"/>
  <c r="P6648" i="2"/>
  <c r="P7878" i="2"/>
  <c r="P10517" i="2"/>
  <c r="P8557" i="2"/>
  <c r="P10176" i="2"/>
  <c r="P9483" i="2"/>
  <c r="P8527" i="2"/>
  <c r="P7983" i="2"/>
  <c r="P7637" i="2"/>
  <c r="P7296" i="2"/>
  <c r="P9428" i="2"/>
  <c r="P8676" i="2"/>
  <c r="P8164" i="2"/>
  <c r="P7759" i="2"/>
  <c r="P7417" i="2"/>
  <c r="P7076" i="2"/>
  <c r="P6802" i="2"/>
  <c r="P6546" i="2"/>
  <c r="P6290" i="2"/>
  <c r="P6110" i="2"/>
  <c r="P6022" i="2"/>
  <c r="P5938" i="2"/>
  <c r="P5854" i="2"/>
  <c r="P11095" i="2"/>
  <c r="P9755" i="2"/>
  <c r="P9379" i="2"/>
  <c r="P9089" i="2"/>
  <c r="P8919" i="2"/>
  <c r="P8748" i="2"/>
  <c r="P8619" i="2"/>
  <c r="P8491" i="2"/>
  <c r="P8363" i="2"/>
  <c r="P8235" i="2"/>
  <c r="P8107" i="2"/>
  <c r="P7979" i="2"/>
  <c r="P7891" i="2"/>
  <c r="P7805" i="2"/>
  <c r="P7720" i="2"/>
  <c r="P7635" i="2"/>
  <c r="P9436" i="2"/>
  <c r="P8680" i="2"/>
  <c r="P8168" i="2"/>
  <c r="P7761" i="2"/>
  <c r="P7512" i="2"/>
  <c r="P7341" i="2"/>
  <c r="P7173" i="2"/>
  <c r="P7059" i="2"/>
  <c r="P6960" i="2"/>
  <c r="P6875" i="2"/>
  <c r="P6789" i="2"/>
  <c r="P6704" i="2"/>
  <c r="P6619" i="2"/>
  <c r="P6533" i="2"/>
  <c r="P6448" i="2"/>
  <c r="P6363" i="2"/>
  <c r="P6277" i="2"/>
  <c r="P6192" i="2"/>
  <c r="P6107" i="2"/>
  <c r="P6021" i="2"/>
  <c r="P5936" i="2"/>
  <c r="P10736" i="2"/>
  <c r="P9032" i="2"/>
  <c r="P8448" i="2"/>
  <c r="P7948" i="2"/>
  <c r="P7607" i="2"/>
  <c r="P7436" i="2"/>
  <c r="P7265" i="2"/>
  <c r="P7121" i="2"/>
  <c r="P7008" i="2"/>
  <c r="P6921" i="2"/>
  <c r="P6836" i="2"/>
  <c r="P10669" i="2"/>
  <c r="P9021" i="2"/>
  <c r="P8440" i="2"/>
  <c r="P7943" i="2"/>
  <c r="P7603" i="2"/>
  <c r="P7432" i="2"/>
  <c r="P7261" i="2"/>
  <c r="P7120" i="2"/>
  <c r="P7005" i="2"/>
  <c r="P6920" i="2"/>
  <c r="P6835" i="2"/>
  <c r="P6749" i="2"/>
  <c r="P6664" i="2"/>
  <c r="P6579" i="2"/>
  <c r="P6493" i="2"/>
  <c r="P6997" i="2"/>
  <c r="P6656" i="2"/>
  <c r="P6315" i="2"/>
  <c r="P5973" i="2"/>
  <c r="P8160" i="2"/>
  <c r="P7171" i="2"/>
  <c r="P6788" i="2"/>
  <c r="P7751" i="2"/>
  <c r="P7056" i="2"/>
  <c r="P6701" i="2"/>
  <c r="P6477" i="2"/>
  <c r="P6371" i="2"/>
  <c r="P6285" i="2"/>
  <c r="P6200" i="2"/>
  <c r="P6115" i="2"/>
  <c r="P6029" i="2"/>
  <c r="P5944" i="2"/>
  <c r="P5859" i="2"/>
  <c r="P5774" i="2"/>
  <c r="P5710" i="2"/>
  <c r="P5646" i="2"/>
  <c r="P5582" i="2"/>
  <c r="P5518" i="2"/>
  <c r="P5454" i="2"/>
  <c r="P5390" i="2"/>
  <c r="P5326" i="2"/>
  <c r="P7199" i="2"/>
  <c r="P7113" i="2"/>
  <c r="P7028" i="2"/>
  <c r="P6958" i="2"/>
  <c r="P6894" i="2"/>
  <c r="P6830" i="2"/>
  <c r="P6766" i="2"/>
  <c r="P6702" i="2"/>
  <c r="P6638" i="2"/>
  <c r="P6574" i="2"/>
  <c r="P6510" i="2"/>
  <c r="P6446" i="2"/>
  <c r="P6382" i="2"/>
  <c r="P6318" i="2"/>
  <c r="P6254" i="2"/>
  <c r="P6190" i="2"/>
  <c r="P8326" i="2"/>
  <c r="P7302" i="2"/>
  <c r="P9092" i="2"/>
  <c r="P7981" i="2"/>
  <c r="P11284" i="2"/>
  <c r="P8860" i="2"/>
  <c r="P8207" i="2"/>
  <c r="P7787" i="2"/>
  <c r="P7445" i="2"/>
  <c r="P10253" i="2"/>
  <c r="P8952" i="2"/>
  <c r="P8388" i="2"/>
  <c r="P7908" i="2"/>
  <c r="P7567" i="2"/>
  <c r="P7225" i="2"/>
  <c r="P6914" i="2"/>
  <c r="P6658" i="2"/>
  <c r="P6402" i="2"/>
  <c r="P6150" i="2"/>
  <c r="P6062" i="2"/>
  <c r="P5974" i="2"/>
  <c r="P5890" i="2"/>
  <c r="P5806" i="2"/>
  <c r="P10173" i="2"/>
  <c r="P9523" i="2"/>
  <c r="P9187" i="2"/>
  <c r="P8993" i="2"/>
  <c r="P8823" i="2"/>
  <c r="P8675" i="2"/>
  <c r="P8547" i="2"/>
  <c r="P8419" i="2"/>
  <c r="P8291" i="2"/>
  <c r="P8163" i="2"/>
  <c r="P8035" i="2"/>
  <c r="P7928" i="2"/>
  <c r="P7843" i="2"/>
  <c r="P7757" i="2"/>
  <c r="P7672" i="2"/>
  <c r="P10285" i="2"/>
  <c r="P8957" i="2"/>
  <c r="P8392" i="2"/>
  <c r="P7911" i="2"/>
  <c r="P7587" i="2"/>
  <c r="P7416" i="2"/>
  <c r="P7245" i="2"/>
  <c r="P8262" i="2"/>
  <c r="P7238" i="2"/>
  <c r="P9007" i="2"/>
  <c r="P11015" i="2"/>
  <c r="P10717" i="2"/>
  <c r="P8796" i="2"/>
  <c r="P8175" i="2"/>
  <c r="P7765" i="2"/>
  <c r="P7424" i="2"/>
  <c r="P10000" i="2"/>
  <c r="P8909" i="2"/>
  <c r="P8356" i="2"/>
  <c r="P7887" i="2"/>
  <c r="P7545" i="2"/>
  <c r="P7204" i="2"/>
  <c r="P6898" i="2"/>
  <c r="P6642" i="2"/>
  <c r="P6386" i="2"/>
  <c r="P6146" i="2"/>
  <c r="P6054" i="2"/>
  <c r="P5970" i="2"/>
  <c r="P5886" i="2"/>
  <c r="P5798" i="2"/>
  <c r="P10109" i="2"/>
  <c r="P9507" i="2"/>
  <c r="P9155" i="2"/>
  <c r="P8983" i="2"/>
  <c r="P8812" i="2"/>
  <c r="P8667" i="2"/>
  <c r="P8539" i="2"/>
  <c r="P8411" i="2"/>
  <c r="P8283" i="2"/>
  <c r="P8155" i="2"/>
  <c r="P8027" i="2"/>
  <c r="P7923" i="2"/>
  <c r="P7837" i="2"/>
  <c r="P7752" i="2"/>
  <c r="P7667" i="2"/>
  <c r="P10029" i="2"/>
  <c r="P8915" i="2"/>
  <c r="P8360" i="2"/>
  <c r="P7889" i="2"/>
  <c r="P7576" i="2"/>
  <c r="P7405" i="2"/>
  <c r="P7235" i="2"/>
  <c r="P7101" i="2"/>
  <c r="P6992" i="2"/>
  <c r="P6907" i="2"/>
  <c r="P6821" i="2"/>
  <c r="P6736" i="2"/>
  <c r="P6651" i="2"/>
  <c r="P6565" i="2"/>
  <c r="P6480" i="2"/>
  <c r="P6395" i="2"/>
  <c r="P6309" i="2"/>
  <c r="P6224" i="2"/>
  <c r="P6139" i="2"/>
  <c r="P6053" i="2"/>
  <c r="P5968" i="2"/>
  <c r="P5883" i="2"/>
  <c r="P9356" i="2"/>
  <c r="P8640" i="2"/>
  <c r="P8128" i="2"/>
  <c r="P7735" i="2"/>
  <c r="P7500" i="2"/>
  <c r="P7329" i="2"/>
  <c r="P7164" i="2"/>
  <c r="P7051" i="2"/>
  <c r="P6953" i="2"/>
  <c r="P6868" i="2"/>
  <c r="P6783" i="2"/>
  <c r="P9340" i="2"/>
  <c r="P8632" i="2"/>
  <c r="P8120" i="2"/>
  <c r="P7729" i="2"/>
  <c r="P7496" i="2"/>
  <c r="P7325" i="2"/>
  <c r="P7163" i="2"/>
  <c r="P7048" i="2"/>
  <c r="P6952" i="2"/>
  <c r="P6867" i="2"/>
  <c r="P6781" i="2"/>
  <c r="P6696" i="2"/>
  <c r="P6611" i="2"/>
  <c r="P6525" i="2"/>
  <c r="P6440" i="2"/>
  <c r="P7430" i="2"/>
  <c r="P9319" i="2"/>
  <c r="P8109" i="2"/>
  <c r="P9748" i="2"/>
  <c r="P8967" i="2"/>
  <c r="P8271" i="2"/>
  <c r="P7829" i="2"/>
  <c r="P7488" i="2"/>
  <c r="P10781" i="2"/>
  <c r="P9037" i="2"/>
  <c r="P8452" i="2"/>
  <c r="P7951" i="2"/>
  <c r="P7609" i="2"/>
  <c r="P7268" i="2"/>
  <c r="P6946" i="2"/>
  <c r="P6690" i="2"/>
  <c r="P6434" i="2"/>
  <c r="P6178" i="2"/>
  <c r="P6070" i="2"/>
  <c r="P5986" i="2"/>
  <c r="P5902" i="2"/>
  <c r="P5814" i="2"/>
  <c r="P10365" i="2"/>
  <c r="P9571" i="2"/>
  <c r="P9219" i="2"/>
  <c r="P9015" i="2"/>
  <c r="P8844" i="2"/>
  <c r="P8691" i="2"/>
  <c r="P8563" i="2"/>
  <c r="P8435" i="2"/>
  <c r="P8307" i="2"/>
  <c r="P8179" i="2"/>
  <c r="P8051" i="2"/>
  <c r="P7939" i="2"/>
  <c r="P7853" i="2"/>
  <c r="P7768" i="2"/>
  <c r="P7683" i="2"/>
  <c r="P10839" i="2"/>
  <c r="P9043" i="2"/>
  <c r="P8456" i="2"/>
  <c r="P7953" i="2"/>
  <c r="P7612" i="2"/>
  <c r="P7437" i="2"/>
  <c r="P7267" i="2"/>
  <c r="P7123" i="2"/>
  <c r="P7009" i="2"/>
  <c r="P6923" i="2"/>
  <c r="P6837" i="2"/>
  <c r="P6752" i="2"/>
  <c r="P6667" i="2"/>
  <c r="P6581" i="2"/>
  <c r="P6496" i="2"/>
  <c r="P6411" i="2"/>
  <c r="P6325" i="2"/>
  <c r="P6240" i="2"/>
  <c r="P6155" i="2"/>
  <c r="P6069" i="2"/>
  <c r="P5984" i="2"/>
  <c r="P5899" i="2"/>
  <c r="P9548" i="2"/>
  <c r="P8736" i="2"/>
  <c r="P8224" i="2"/>
  <c r="P7799" i="2"/>
  <c r="P7532" i="2"/>
  <c r="P7361" i="2"/>
  <c r="P7191" i="2"/>
  <c r="P7072" i="2"/>
  <c r="P6969" i="2"/>
  <c r="P6884" i="2"/>
  <c r="P6799" i="2"/>
  <c r="P9532" i="2"/>
  <c r="P8728" i="2"/>
  <c r="P8216" i="2"/>
  <c r="P7793" i="2"/>
  <c r="P7528" i="2"/>
  <c r="P7357" i="2"/>
  <c r="P7187" i="2"/>
  <c r="P7069" i="2"/>
  <c r="P6968" i="2"/>
  <c r="P6883" i="2"/>
  <c r="P6797" i="2"/>
  <c r="P6712" i="2"/>
  <c r="P6627" i="2"/>
  <c r="P7622" i="2"/>
  <c r="P9703" i="2"/>
  <c r="P8301" i="2"/>
  <c r="P9894" i="2"/>
  <c r="P9137" i="2"/>
  <c r="P8367" i="2"/>
  <c r="P7893" i="2"/>
  <c r="P7552" i="2"/>
  <c r="P7211" i="2"/>
  <c r="P9172" i="2"/>
  <c r="P8548" i="2"/>
  <c r="P8036" i="2"/>
  <c r="P7673" i="2"/>
  <c r="P7332" i="2"/>
  <c r="P6994" i="2"/>
  <c r="P6738" i="2"/>
  <c r="P6482" i="2"/>
  <c r="P6226" i="2"/>
  <c r="P6086" i="2"/>
  <c r="P6002" i="2"/>
  <c r="P5918" i="2"/>
  <c r="P5830" i="2"/>
  <c r="P10621" i="2"/>
  <c r="P9635" i="2"/>
  <c r="P9283" i="2"/>
  <c r="P9047" i="2"/>
  <c r="P8876" i="2"/>
  <c r="P8715" i="2"/>
  <c r="P8587" i="2"/>
  <c r="P8459" i="2"/>
  <c r="P8331" i="2"/>
  <c r="P8203" i="2"/>
  <c r="P8075" i="2"/>
  <c r="P7955" i="2"/>
  <c r="P7869" i="2"/>
  <c r="P7784" i="2"/>
  <c r="P7699" i="2"/>
  <c r="P7613" i="2"/>
  <c r="P9180" i="2"/>
  <c r="P8552" i="2"/>
  <c r="P8040" i="2"/>
  <c r="P7676" i="2"/>
  <c r="P7469" i="2"/>
  <c r="P7299" i="2"/>
  <c r="P7144" i="2"/>
  <c r="P7031" i="2"/>
  <c r="P6939" i="2"/>
  <c r="P6853" i="2"/>
  <c r="P6768" i="2"/>
  <c r="P6683" i="2"/>
  <c r="P6597" i="2"/>
  <c r="P6512" i="2"/>
  <c r="P6427" i="2"/>
  <c r="P6341" i="2"/>
  <c r="P6256" i="2"/>
  <c r="P6171" i="2"/>
  <c r="P6085" i="2"/>
  <c r="P6000" i="2"/>
  <c r="P5915" i="2"/>
  <c r="P9811" i="2"/>
  <c r="P8861" i="2"/>
  <c r="P8320" i="2"/>
  <c r="P7863" i="2"/>
  <c r="P7564" i="2"/>
  <c r="P7393" i="2"/>
  <c r="P7223" i="2"/>
  <c r="P7093" i="2"/>
  <c r="P6985" i="2"/>
  <c r="P6900" i="2"/>
  <c r="P6815" i="2"/>
  <c r="P9779" i="2"/>
  <c r="P8851" i="2"/>
  <c r="P8312" i="2"/>
  <c r="P7857" i="2"/>
  <c r="P7560" i="2"/>
  <c r="P7389" i="2"/>
  <c r="P7219" i="2"/>
  <c r="P7091" i="2"/>
  <c r="P6984" i="2"/>
  <c r="P6899" i="2"/>
  <c r="P6813" i="2"/>
  <c r="P6728" i="2"/>
  <c r="P6643" i="2"/>
  <c r="P6557" i="2"/>
  <c r="P6472" i="2"/>
  <c r="P6912" i="2"/>
  <c r="P6571" i="2"/>
  <c r="P6229" i="2"/>
  <c r="P5888" i="2"/>
  <c r="P7756" i="2"/>
  <c r="P7057" i="2"/>
  <c r="P9404" i="2"/>
  <c r="P7507" i="2"/>
  <c r="P6957" i="2"/>
  <c r="P6616" i="2"/>
  <c r="P6435" i="2"/>
  <c r="P6349" i="2"/>
  <c r="P6264" i="2"/>
  <c r="P6179" i="2"/>
  <c r="P6093" i="2"/>
  <c r="P6008" i="2"/>
  <c r="P5923" i="2"/>
  <c r="P5837" i="2"/>
  <c r="P5758" i="2"/>
  <c r="P5694" i="2"/>
  <c r="P5630" i="2"/>
  <c r="P5566" i="2"/>
  <c r="P5502" i="2"/>
  <c r="P5438" i="2"/>
  <c r="P5374" i="2"/>
  <c r="P5310" i="2"/>
  <c r="P5246" i="2"/>
  <c r="P5182" i="2"/>
  <c r="P5118" i="2"/>
  <c r="P5054" i="2"/>
  <c r="P4990" i="2"/>
  <c r="P7177" i="2"/>
  <c r="P7092" i="2"/>
  <c r="P7007" i="2"/>
  <c r="P6942" i="2"/>
  <c r="P6878" i="2"/>
  <c r="P6814" i="2"/>
  <c r="P6750" i="2"/>
  <c r="P6686" i="2"/>
  <c r="P6622" i="2"/>
  <c r="P6558" i="2"/>
  <c r="P6494" i="2"/>
  <c r="P6430" i="2"/>
  <c r="P6366" i="2"/>
  <c r="P6302" i="2"/>
  <c r="P6238" i="2"/>
  <c r="P6174" i="2"/>
  <c r="P8070" i="2"/>
  <c r="P7046" i="2"/>
  <c r="P8751" i="2"/>
  <c r="P10432" i="2"/>
  <c r="P9803" i="2"/>
  <c r="P8655" i="2"/>
  <c r="P8079" i="2"/>
  <c r="P7701" i="2"/>
  <c r="P7360" i="2"/>
  <c r="P9620" i="2"/>
  <c r="P8781" i="2"/>
  <c r="P8260" i="2"/>
  <c r="P7823" i="2"/>
  <c r="P7481" i="2"/>
  <c r="P7140" i="2"/>
  <c r="P6850" i="2"/>
  <c r="P6594" i="2"/>
  <c r="P6338" i="2"/>
  <c r="P6126" i="2"/>
  <c r="P6038" i="2"/>
  <c r="P5954" i="2"/>
  <c r="P5870" i="2"/>
  <c r="P5782" i="2"/>
  <c r="P9904" i="2"/>
  <c r="P9443" i="2"/>
  <c r="P9121" i="2"/>
  <c r="P8951" i="2"/>
  <c r="P8780" i="2"/>
  <c r="P8643" i="2"/>
  <c r="P8515" i="2"/>
  <c r="P8387" i="2"/>
  <c r="P8259" i="2"/>
  <c r="P8131" i="2"/>
  <c r="P8003" i="2"/>
  <c r="P7907" i="2"/>
  <c r="P7821" i="2"/>
  <c r="P7736" i="2"/>
  <c r="P7651" i="2"/>
  <c r="P9628" i="2"/>
  <c r="P8787" i="2"/>
  <c r="P8264" i="2"/>
  <c r="P7825" i="2"/>
  <c r="P7544" i="2"/>
  <c r="P7373" i="2"/>
  <c r="P7203" i="2"/>
  <c r="P8006" i="2"/>
  <c r="P11263" i="2"/>
  <c r="P8685" i="2"/>
  <c r="P10352" i="2"/>
  <c r="P9643" i="2"/>
  <c r="P8615" i="2"/>
  <c r="P8047" i="2"/>
  <c r="P7680" i="2"/>
  <c r="P7339" i="2"/>
  <c r="P9556" i="2"/>
  <c r="P8740" i="2"/>
  <c r="P8228" i="2"/>
  <c r="P7801" i="2"/>
  <c r="P7460" i="2"/>
  <c r="P7119" i="2"/>
  <c r="P6834" i="2"/>
  <c r="P6578" i="2"/>
  <c r="P6322" i="2"/>
  <c r="P6118" i="2"/>
  <c r="P6034" i="2"/>
  <c r="P5950" i="2"/>
  <c r="P5862" i="2"/>
  <c r="P5778" i="2"/>
  <c r="P9861" i="2"/>
  <c r="P9411" i="2"/>
  <c r="P9111" i="2"/>
  <c r="P8940" i="2"/>
  <c r="P8769" i="2"/>
  <c r="P8635" i="2"/>
  <c r="P8507" i="2"/>
  <c r="P8379" i="2"/>
  <c r="P8251" i="2"/>
  <c r="P8123" i="2"/>
  <c r="P7995" i="2"/>
  <c r="P7901" i="2"/>
  <c r="P7816" i="2"/>
  <c r="P7731" i="2"/>
  <c r="P7645" i="2"/>
  <c r="P9564" i="2"/>
  <c r="P8744" i="2"/>
  <c r="P8232" i="2"/>
  <c r="P7804" i="2"/>
  <c r="P7533" i="2"/>
  <c r="P7363" i="2"/>
  <c r="P7192" i="2"/>
  <c r="P7073" i="2"/>
  <c r="P6971" i="2"/>
  <c r="P6885" i="2"/>
  <c r="P6800" i="2"/>
  <c r="P6715" i="2"/>
  <c r="P6629" i="2"/>
  <c r="P6544" i="2"/>
  <c r="P6459" i="2"/>
  <c r="P6373" i="2"/>
  <c r="P6288" i="2"/>
  <c r="P6203" i="2"/>
  <c r="P6117" i="2"/>
  <c r="P6032" i="2"/>
  <c r="P5947" i="2"/>
  <c r="P5861" i="2"/>
  <c r="P9117" i="2"/>
  <c r="P8512" i="2"/>
  <c r="P8000" i="2"/>
  <c r="P7649" i="2"/>
  <c r="P7457" i="2"/>
  <c r="P7287" i="2"/>
  <c r="P7136" i="2"/>
  <c r="P7021" i="2"/>
  <c r="P6932" i="2"/>
  <c r="P6847" i="2"/>
  <c r="P6761" i="2"/>
  <c r="P9107" i="2"/>
  <c r="P8504" i="2"/>
  <c r="P7992" i="2"/>
  <c r="P7644" i="2"/>
  <c r="P7453" i="2"/>
  <c r="P7283" i="2"/>
  <c r="P7133" i="2"/>
  <c r="P7020" i="2"/>
  <c r="P6931" i="2"/>
  <c r="P6845" i="2"/>
  <c r="P6760" i="2"/>
  <c r="P6675" i="2"/>
  <c r="P6589" i="2"/>
  <c r="P6504" i="2"/>
  <c r="P8198" i="2"/>
  <c r="P7174" i="2"/>
  <c r="P8921" i="2"/>
  <c r="P10640" i="2"/>
  <c r="P10333" i="2"/>
  <c r="P8743" i="2"/>
  <c r="P8143" i="2"/>
  <c r="P7744" i="2"/>
  <c r="P7403" i="2"/>
  <c r="P9829" i="2"/>
  <c r="P8867" i="2"/>
  <c r="P8324" i="2"/>
  <c r="P7865" i="2"/>
  <c r="P7524" i="2"/>
  <c r="P7183" i="2"/>
  <c r="P6882" i="2"/>
  <c r="P6626" i="2"/>
  <c r="P6370" i="2"/>
  <c r="P6134" i="2"/>
  <c r="P6050" i="2"/>
  <c r="P5966" i="2"/>
  <c r="P5878" i="2"/>
  <c r="P5794" i="2"/>
  <c r="P10045" i="2"/>
  <c r="P9475" i="2"/>
  <c r="P9143" i="2"/>
  <c r="P8972" i="2"/>
  <c r="P8801" i="2"/>
  <c r="P8659" i="2"/>
  <c r="P8531" i="2"/>
  <c r="P8403" i="2"/>
  <c r="P8275" i="2"/>
  <c r="P8147" i="2"/>
  <c r="P8019" i="2"/>
  <c r="P7917" i="2"/>
  <c r="P7832" i="2"/>
  <c r="P7747" i="2"/>
  <c r="P7661" i="2"/>
  <c r="P9850" i="2"/>
  <c r="P8872" i="2"/>
  <c r="P8328" i="2"/>
  <c r="P7868" i="2"/>
  <c r="P7565" i="2"/>
  <c r="P7395" i="2"/>
  <c r="P7224" i="2"/>
  <c r="P7095" i="2"/>
  <c r="P6987" i="2"/>
  <c r="P6901" i="2"/>
  <c r="P6816" i="2"/>
  <c r="P6731" i="2"/>
  <c r="P6645" i="2"/>
  <c r="P6560" i="2"/>
  <c r="P6475" i="2"/>
  <c r="P6389" i="2"/>
  <c r="P6304" i="2"/>
  <c r="P6219" i="2"/>
  <c r="P6133" i="2"/>
  <c r="P6048" i="2"/>
  <c r="P5963" i="2"/>
  <c r="P5877" i="2"/>
  <c r="P9292" i="2"/>
  <c r="P8608" i="2"/>
  <c r="P8096" i="2"/>
  <c r="P7713" i="2"/>
  <c r="P7489" i="2"/>
  <c r="P7319" i="2"/>
  <c r="P7157" i="2"/>
  <c r="P7043" i="2"/>
  <c r="P6948" i="2"/>
  <c r="P6863" i="2"/>
  <c r="P6777" i="2"/>
  <c r="P9276" i="2"/>
  <c r="P8600" i="2"/>
  <c r="P8088" i="2"/>
  <c r="P7708" i="2"/>
  <c r="P7485" i="2"/>
  <c r="P7315" i="2"/>
  <c r="P7155" i="2"/>
  <c r="P7041" i="2"/>
  <c r="P6947" i="2"/>
  <c r="P6861" i="2"/>
  <c r="P6776" i="2"/>
  <c r="P6691" i="2"/>
  <c r="P6605" i="2"/>
  <c r="P7366" i="2"/>
  <c r="P9191" i="2"/>
  <c r="P8045" i="2"/>
  <c r="P9700" i="2"/>
  <c r="P8913" i="2"/>
  <c r="P8239" i="2"/>
  <c r="P7808" i="2"/>
  <c r="P7467" i="2"/>
  <c r="P10509" i="2"/>
  <c r="P8995" i="2"/>
  <c r="P8420" i="2"/>
  <c r="P7929" i="2"/>
  <c r="P7588" i="2"/>
  <c r="P7247" i="2"/>
  <c r="P6930" i="2"/>
  <c r="P6674" i="2"/>
  <c r="P6418" i="2"/>
  <c r="P6162" i="2"/>
  <c r="P6066" i="2"/>
  <c r="P5982" i="2"/>
  <c r="P5894" i="2"/>
  <c r="P5810" i="2"/>
  <c r="P10301" i="2"/>
  <c r="P9539" i="2"/>
  <c r="P9203" i="2"/>
  <c r="P9004" i="2"/>
  <c r="P8833" i="2"/>
  <c r="P8683" i="2"/>
  <c r="P8555" i="2"/>
  <c r="P8427" i="2"/>
  <c r="P8299" i="2"/>
  <c r="P8171" i="2"/>
  <c r="P8043" i="2"/>
  <c r="P7933" i="2"/>
  <c r="P7848" i="2"/>
  <c r="P7763" i="2"/>
  <c r="P7677" i="2"/>
  <c r="P10541" i="2"/>
  <c r="P9000" i="2"/>
  <c r="P8424" i="2"/>
  <c r="P7932" i="2"/>
  <c r="P7597" i="2"/>
  <c r="P7427" i="2"/>
  <c r="P7256" i="2"/>
  <c r="P7116" i="2"/>
  <c r="P7003" i="2"/>
  <c r="P6917" i="2"/>
  <c r="P6832" i="2"/>
  <c r="P6747" i="2"/>
  <c r="P6661" i="2"/>
  <c r="P6576" i="2"/>
  <c r="P6491" i="2"/>
  <c r="P6405" i="2"/>
  <c r="P6320" i="2"/>
  <c r="P6235" i="2"/>
  <c r="P6149" i="2"/>
  <c r="P6064" i="2"/>
  <c r="P5979" i="2"/>
  <c r="P5893" i="2"/>
  <c r="P9484" i="2"/>
  <c r="P8704" i="2"/>
  <c r="P8192" i="2"/>
  <c r="P7777" i="2"/>
  <c r="P7521" i="2"/>
  <c r="P7351" i="2"/>
  <c r="P7180" i="2"/>
  <c r="P7064" i="2"/>
  <c r="P6964" i="2"/>
  <c r="P6879" i="2"/>
  <c r="P6793" i="2"/>
  <c r="P9468" i="2"/>
  <c r="P8696" i="2"/>
  <c r="P8184" i="2"/>
  <c r="P7772" i="2"/>
  <c r="P7517" i="2"/>
  <c r="P7347" i="2"/>
  <c r="P7176" i="2"/>
  <c r="P7063" i="2"/>
  <c r="P6963" i="2"/>
  <c r="P6877" i="2"/>
  <c r="P6792" i="2"/>
  <c r="P6707" i="2"/>
  <c r="P6621" i="2"/>
  <c r="P6536" i="2"/>
  <c r="P6451" i="2"/>
  <c r="P6827" i="2"/>
  <c r="P6485" i="2"/>
  <c r="P6144" i="2"/>
  <c r="P9420" i="2"/>
  <c r="P7511" i="2"/>
  <c r="P6959" i="2"/>
  <c r="P8664" i="2"/>
  <c r="P7336" i="2"/>
  <c r="P6872" i="2"/>
  <c r="P6563" i="2"/>
  <c r="P6413" i="2"/>
  <c r="P6328" i="2"/>
  <c r="P6243" i="2"/>
  <c r="P6157" i="2"/>
  <c r="P6072" i="2"/>
  <c r="P5987" i="2"/>
  <c r="P5901" i="2"/>
  <c r="P5816" i="2"/>
  <c r="P5742" i="2"/>
  <c r="P5486" i="2"/>
  <c r="P5278" i="2"/>
  <c r="P5198" i="2"/>
  <c r="P5102" i="2"/>
  <c r="P5022" i="2"/>
  <c r="P4942" i="2"/>
  <c r="P4878" i="2"/>
  <c r="P4814" i="2"/>
  <c r="P4750" i="2"/>
  <c r="P4686" i="2"/>
  <c r="P4622" i="2"/>
  <c r="P4558" i="2"/>
  <c r="P4494" i="2"/>
  <c r="P7788" i="2"/>
  <c r="P7068" i="2"/>
  <c r="P6735" i="2"/>
  <c r="P6564" i="2"/>
  <c r="P6393" i="2"/>
  <c r="P6223" i="2"/>
  <c r="P6052" i="2"/>
  <c r="P5881" i="2"/>
  <c r="P5764" i="2"/>
  <c r="P5679" i="2"/>
  <c r="P5593" i="2"/>
  <c r="P5508" i="2"/>
  <c r="P5423" i="2"/>
  <c r="P5337" i="2"/>
  <c r="P5252" i="2"/>
  <c r="P5167" i="2"/>
  <c r="P5081" i="2"/>
  <c r="P4996" i="2"/>
  <c r="P4911" i="2"/>
  <c r="P4825" i="2"/>
  <c r="P4740" i="2"/>
  <c r="P4655" i="2"/>
  <c r="P4569" i="2"/>
  <c r="P4485" i="2"/>
  <c r="P4421" i="2"/>
  <c r="P4357" i="2"/>
  <c r="P4293" i="2"/>
  <c r="P4229" i="2"/>
  <c r="P4165" i="2"/>
  <c r="P4101" i="2"/>
  <c r="P4037" i="2"/>
  <c r="P3973" i="2"/>
  <c r="P3909" i="2"/>
  <c r="P3845" i="2"/>
  <c r="P3781" i="2"/>
  <c r="P3717" i="2"/>
  <c r="P3653" i="2"/>
  <c r="P3589" i="2"/>
  <c r="P3525" i="2"/>
  <c r="P3461" i="2"/>
  <c r="P9747" i="2"/>
  <c r="P7559" i="2"/>
  <c r="P6983" i="2"/>
  <c r="P6700" i="2"/>
  <c r="P6529" i="2"/>
  <c r="P6359" i="2"/>
  <c r="P6188" i="2"/>
  <c r="P6805" i="2"/>
  <c r="P6464" i="2"/>
  <c r="P6123" i="2"/>
  <c r="P9164" i="2"/>
  <c r="P7468" i="2"/>
  <c r="P6937" i="2"/>
  <c r="P8536" i="2"/>
  <c r="P7293" i="2"/>
  <c r="P6851" i="2"/>
  <c r="P6552" i="2"/>
  <c r="P6408" i="2"/>
  <c r="P6323" i="2"/>
  <c r="P6237" i="2"/>
  <c r="P6152" i="2"/>
  <c r="P6067" i="2"/>
  <c r="P5981" i="2"/>
  <c r="P5896" i="2"/>
  <c r="P5811" i="2"/>
  <c r="P5738" i="2"/>
  <c r="P5674" i="2"/>
  <c r="P5610" i="2"/>
  <c r="P5546" i="2"/>
  <c r="P5482" i="2"/>
  <c r="P5418" i="2"/>
  <c r="P5354" i="2"/>
  <c r="P5290" i="2"/>
  <c r="P5226" i="2"/>
  <c r="P5162" i="2"/>
  <c r="P5098" i="2"/>
  <c r="P5034" i="2"/>
  <c r="P4970" i="2"/>
  <c r="P4906" i="2"/>
  <c r="P4842" i="2"/>
  <c r="P4778" i="2"/>
  <c r="P4714" i="2"/>
  <c r="P4650" i="2"/>
  <c r="P4586" i="2"/>
  <c r="P4522" i="2"/>
  <c r="P8592" i="2"/>
  <c r="P7313" i="2"/>
  <c r="P6860" i="2"/>
  <c r="P6639" i="2"/>
  <c r="P6468" i="2"/>
  <c r="P6297" i="2"/>
  <c r="P6127" i="2"/>
  <c r="P5956" i="2"/>
  <c r="P5809" i="2"/>
  <c r="P5716" i="2"/>
  <c r="P5631" i="2"/>
  <c r="P5545" i="2"/>
  <c r="P5460" i="2"/>
  <c r="P5375" i="2"/>
  <c r="P5289" i="2"/>
  <c r="P5204" i="2"/>
  <c r="P5119" i="2"/>
  <c r="P5033" i="2"/>
  <c r="P4948" i="2"/>
  <c r="P4863" i="2"/>
  <c r="P4777" i="2"/>
  <c r="P4692" i="2"/>
  <c r="P4607" i="2"/>
  <c r="P4521" i="2"/>
  <c r="P4449" i="2"/>
  <c r="P4385" i="2"/>
  <c r="P4321" i="2"/>
  <c r="P4257" i="2"/>
  <c r="P4193" i="2"/>
  <c r="P4129" i="2"/>
  <c r="P4065" i="2"/>
  <c r="P4001" i="2"/>
  <c r="P3937" i="2"/>
  <c r="P3873" i="2"/>
  <c r="P3809" i="2"/>
  <c r="P3745" i="2"/>
  <c r="P3681" i="2"/>
  <c r="P3617" i="2"/>
  <c r="P3553" i="2"/>
  <c r="P3489" i="2"/>
  <c r="P3425" i="2"/>
  <c r="P8176" i="2"/>
  <c r="P7175" i="2"/>
  <c r="P6791" i="2"/>
  <c r="P6604" i="2"/>
  <c r="P6433" i="2"/>
  <c r="P6263" i="2"/>
  <c r="P6955" i="2"/>
  <c r="P6613" i="2"/>
  <c r="P6272" i="2"/>
  <c r="P5931" i="2"/>
  <c r="P7927" i="2"/>
  <c r="P7115" i="2"/>
  <c r="P10413" i="2"/>
  <c r="P7592" i="2"/>
  <c r="P7000" i="2"/>
  <c r="P6659" i="2"/>
  <c r="P6456" i="2"/>
  <c r="P6360" i="2"/>
  <c r="P6275" i="2"/>
  <c r="P6189" i="2"/>
  <c r="P6104" i="2"/>
  <c r="P6019" i="2"/>
  <c r="P5933" i="2"/>
  <c r="P5848" i="2"/>
  <c r="P5766" i="2"/>
  <c r="P5702" i="2"/>
  <c r="P5638" i="2"/>
  <c r="P5574" i="2"/>
  <c r="P5510" i="2"/>
  <c r="P5446" i="2"/>
  <c r="P5382" i="2"/>
  <c r="P5318" i="2"/>
  <c r="P5254" i="2"/>
  <c r="P5190" i="2"/>
  <c r="P5126" i="2"/>
  <c r="P5062" i="2"/>
  <c r="P4998" i="2"/>
  <c r="P4934" i="2"/>
  <c r="P4870" i="2"/>
  <c r="P4806" i="2"/>
  <c r="P4742" i="2"/>
  <c r="P4678" i="2"/>
  <c r="P4614" i="2"/>
  <c r="P4550" i="2"/>
  <c r="P10952" i="2"/>
  <c r="P7617" i="2"/>
  <c r="P7011" i="2"/>
  <c r="P6713" i="2"/>
  <c r="P6543" i="2"/>
  <c r="P6372" i="2"/>
  <c r="P6201" i="2"/>
  <c r="P6031" i="2"/>
  <c r="P5860" i="2"/>
  <c r="P5753" i="2"/>
  <c r="P5668" i="2"/>
  <c r="P5583" i="2"/>
  <c r="P5497" i="2"/>
  <c r="P5412" i="2"/>
  <c r="P5327" i="2"/>
  <c r="P5241" i="2"/>
  <c r="P5156" i="2"/>
  <c r="P5071" i="2"/>
  <c r="P4985" i="2"/>
  <c r="P4900" i="2"/>
  <c r="P4815" i="2"/>
  <c r="P4729" i="2"/>
  <c r="P4644" i="2"/>
  <c r="P4559" i="2"/>
  <c r="P4477" i="2"/>
  <c r="P4413" i="2"/>
  <c r="P4349" i="2"/>
  <c r="P4285" i="2"/>
  <c r="P4221" i="2"/>
  <c r="P4157" i="2"/>
  <c r="P4093" i="2"/>
  <c r="P4029" i="2"/>
  <c r="P3965" i="2"/>
  <c r="P3901" i="2"/>
  <c r="P3837" i="2"/>
  <c r="P3773" i="2"/>
  <c r="P3709" i="2"/>
  <c r="P3645" i="2"/>
  <c r="P3581" i="2"/>
  <c r="P3517" i="2"/>
  <c r="P3453" i="2"/>
  <c r="P9196" i="2"/>
  <c r="P7473" i="2"/>
  <c r="P6940" i="2"/>
  <c r="P6679" i="2"/>
  <c r="P6508" i="2"/>
  <c r="P6337" i="2"/>
  <c r="P6167" i="2"/>
  <c r="P6763" i="2"/>
  <c r="P6421" i="2"/>
  <c r="P6080" i="2"/>
  <c r="P8819" i="2"/>
  <c r="P7383" i="2"/>
  <c r="P6895" i="2"/>
  <c r="P8280" i="2"/>
  <c r="P7208" i="2"/>
  <c r="P6808" i="2"/>
  <c r="P6531" i="2"/>
  <c r="P6397" i="2"/>
  <c r="P6312" i="2"/>
  <c r="P6227" i="2"/>
  <c r="P6141" i="2"/>
  <c r="P6056" i="2"/>
  <c r="P5971" i="2"/>
  <c r="P5885" i="2"/>
  <c r="P5800" i="2"/>
  <c r="P5730" i="2"/>
  <c r="P5666" i="2"/>
  <c r="P5602" i="2"/>
  <c r="P5538" i="2"/>
  <c r="P5474" i="2"/>
  <c r="P5410" i="2"/>
  <c r="P5346" i="2"/>
  <c r="P5282" i="2"/>
  <c r="P5218" i="2"/>
  <c r="P5154" i="2"/>
  <c r="P5090" i="2"/>
  <c r="P5026" i="2"/>
  <c r="P4962" i="2"/>
  <c r="P4898" i="2"/>
  <c r="P4834" i="2"/>
  <c r="P4770" i="2"/>
  <c r="P4706" i="2"/>
  <c r="P4642" i="2"/>
  <c r="P4578" i="2"/>
  <c r="P4514" i="2"/>
  <c r="P8336" i="2"/>
  <c r="P7228" i="2"/>
  <c r="P6817" i="2"/>
  <c r="P6617" i="2"/>
  <c r="P6447" i="2"/>
  <c r="P6276" i="2"/>
  <c r="P6105" i="2"/>
  <c r="P5935" i="2"/>
  <c r="P5796" i="2"/>
  <c r="P5705" i="2"/>
  <c r="P5620" i="2"/>
  <c r="P5535" i="2"/>
  <c r="P5449" i="2"/>
  <c r="P5364" i="2"/>
  <c r="P5279" i="2"/>
  <c r="P5193" i="2"/>
  <c r="P5108" i="2"/>
  <c r="P5023" i="2"/>
  <c r="P4937" i="2"/>
  <c r="P4852" i="2"/>
  <c r="P4767" i="2"/>
  <c r="P4681" i="2"/>
  <c r="P4596" i="2"/>
  <c r="P4511" i="2"/>
  <c r="P4441" i="2"/>
  <c r="P4377" i="2"/>
  <c r="P4313" i="2"/>
  <c r="P4249" i="2"/>
  <c r="P4185" i="2"/>
  <c r="P4121" i="2"/>
  <c r="P4057" i="2"/>
  <c r="P3993" i="2"/>
  <c r="P3929" i="2"/>
  <c r="P3865" i="2"/>
  <c r="P3801" i="2"/>
  <c r="P3737" i="2"/>
  <c r="P3673" i="2"/>
  <c r="P3609" i="2"/>
  <c r="P3545" i="2"/>
  <c r="P3481" i="2"/>
  <c r="P3417" i="2"/>
  <c r="P7937" i="2"/>
  <c r="P7117" i="2"/>
  <c r="P6753" i="2"/>
  <c r="P6583" i="2"/>
  <c r="P6412" i="2"/>
  <c r="P6241" i="2"/>
  <c r="P6071" i="2"/>
  <c r="P5900" i="2"/>
  <c r="P5773" i="2"/>
  <c r="P5688" i="2"/>
  <c r="P5603" i="2"/>
  <c r="P5517" i="2"/>
  <c r="P5432" i="2"/>
  <c r="P5347" i="2"/>
  <c r="P5261" i="2"/>
  <c r="P5176" i="2"/>
  <c r="P5091" i="2"/>
  <c r="P5005" i="2"/>
  <c r="P4920" i="2"/>
  <c r="P4835" i="2"/>
  <c r="P4749" i="2"/>
  <c r="P4664" i="2"/>
  <c r="P4579" i="2"/>
  <c r="P4493" i="2"/>
  <c r="P4428" i="2"/>
  <c r="P4364" i="2"/>
  <c r="P4300" i="2"/>
  <c r="P4236" i="2"/>
  <c r="P4172" i="2"/>
  <c r="P4108" i="2"/>
  <c r="P5678" i="2"/>
  <c r="P5422" i="2"/>
  <c r="P5262" i="2"/>
  <c r="P5166" i="2"/>
  <c r="P5086" i="2"/>
  <c r="P5006" i="2"/>
  <c r="P4926" i="2"/>
  <c r="P4862" i="2"/>
  <c r="P4798" i="2"/>
  <c r="P4734" i="2"/>
  <c r="P4670" i="2"/>
  <c r="P4606" i="2"/>
  <c r="P4542" i="2"/>
  <c r="P9516" i="2"/>
  <c r="P7527" i="2"/>
  <c r="P6967" i="2"/>
  <c r="P6692" i="2"/>
  <c r="P6521" i="2"/>
  <c r="P6351" i="2"/>
  <c r="P6180" i="2"/>
  <c r="P6009" i="2"/>
  <c r="P5845" i="2"/>
  <c r="P5743" i="2"/>
  <c r="P5657" i="2"/>
  <c r="P5572" i="2"/>
  <c r="P5487" i="2"/>
  <c r="P5401" i="2"/>
  <c r="P5316" i="2"/>
  <c r="P5231" i="2"/>
  <c r="P5145" i="2"/>
  <c r="P5060" i="2"/>
  <c r="P4975" i="2"/>
  <c r="P4889" i="2"/>
  <c r="P4804" i="2"/>
  <c r="P4719" i="2"/>
  <c r="P4633" i="2"/>
  <c r="P4548" i="2"/>
  <c r="P4469" i="2"/>
  <c r="P4405" i="2"/>
  <c r="P4341" i="2"/>
  <c r="P4277" i="2"/>
  <c r="P4213" i="2"/>
  <c r="P4149" i="2"/>
  <c r="P4085" i="2"/>
  <c r="P4021" i="2"/>
  <c r="P3957" i="2"/>
  <c r="P3893" i="2"/>
  <c r="P3829" i="2"/>
  <c r="P3765" i="2"/>
  <c r="P3701" i="2"/>
  <c r="P3637" i="2"/>
  <c r="P3573" i="2"/>
  <c r="P3509" i="2"/>
  <c r="P3445" i="2"/>
  <c r="P8840" i="2"/>
  <c r="P7388" i="2"/>
  <c r="P6897" i="2"/>
  <c r="P6657" i="2"/>
  <c r="P6487" i="2"/>
  <c r="P6316" i="2"/>
  <c r="P7080" i="2"/>
  <c r="P6720" i="2"/>
  <c r="P6379" i="2"/>
  <c r="P6037" i="2"/>
  <c r="P8544" i="2"/>
  <c r="P7297" i="2"/>
  <c r="P6852" i="2"/>
  <c r="P8024" i="2"/>
  <c r="P7141" i="2"/>
  <c r="P6765" i="2"/>
  <c r="P6509" i="2"/>
  <c r="P6387" i="2"/>
  <c r="P6301" i="2"/>
  <c r="P6216" i="2"/>
  <c r="P6131" i="2"/>
  <c r="P6045" i="2"/>
  <c r="P5960" i="2"/>
  <c r="P5875" i="2"/>
  <c r="P5789" i="2"/>
  <c r="P5722" i="2"/>
  <c r="P5658" i="2"/>
  <c r="P5594" i="2"/>
  <c r="P5530" i="2"/>
  <c r="P5466" i="2"/>
  <c r="P5402" i="2"/>
  <c r="P5338" i="2"/>
  <c r="P5274" i="2"/>
  <c r="P5210" i="2"/>
  <c r="P5146" i="2"/>
  <c r="P5082" i="2"/>
  <c r="P5018" i="2"/>
  <c r="P4954" i="2"/>
  <c r="P4890" i="2"/>
  <c r="P4826" i="2"/>
  <c r="P4762" i="2"/>
  <c r="P4698" i="2"/>
  <c r="P4634" i="2"/>
  <c r="P4570" i="2"/>
  <c r="P4506" i="2"/>
  <c r="P8080" i="2"/>
  <c r="P7153" i="2"/>
  <c r="P6775" i="2"/>
  <c r="P6596" i="2"/>
  <c r="P6425" i="2"/>
  <c r="P6255" i="2"/>
  <c r="P6084" i="2"/>
  <c r="P5913" i="2"/>
  <c r="P5781" i="2"/>
  <c r="P5695" i="2"/>
  <c r="P5609" i="2"/>
  <c r="P5524" i="2"/>
  <c r="P5439" i="2"/>
  <c r="P5353" i="2"/>
  <c r="P5268" i="2"/>
  <c r="P5183" i="2"/>
  <c r="P5097" i="2"/>
  <c r="P5012" i="2"/>
  <c r="P4927" i="2"/>
  <c r="P4841" i="2"/>
  <c r="P4756" i="2"/>
  <c r="P4671" i="2"/>
  <c r="P4585" i="2"/>
  <c r="P4500" i="2"/>
  <c r="P4433" i="2"/>
  <c r="P4369" i="2"/>
  <c r="P4305" i="2"/>
  <c r="P4241" i="2"/>
  <c r="P4177" i="2"/>
  <c r="P4113" i="2"/>
  <c r="P4049" i="2"/>
  <c r="P3985" i="2"/>
  <c r="P3921" i="2"/>
  <c r="P3857" i="2"/>
  <c r="P3793" i="2"/>
  <c r="P3729" i="2"/>
  <c r="P3665" i="2"/>
  <c r="P3601" i="2"/>
  <c r="P3537" i="2"/>
  <c r="P3473" i="2"/>
  <c r="P3409" i="2"/>
  <c r="P7767" i="2"/>
  <c r="P7061" i="2"/>
  <c r="P6732" i="2"/>
  <c r="P6561" i="2"/>
  <c r="P6391" i="2"/>
  <c r="P6220" i="2"/>
  <c r="P6869" i="2"/>
  <c r="P6528" i="2"/>
  <c r="P6187" i="2"/>
  <c r="P10477" i="2"/>
  <c r="P7596" i="2"/>
  <c r="P7001" i="2"/>
  <c r="P8979" i="2"/>
  <c r="P7421" i="2"/>
  <c r="P6915" i="2"/>
  <c r="P6584" i="2"/>
  <c r="P6424" i="2"/>
  <c r="P6339" i="2"/>
  <c r="P6253" i="2"/>
  <c r="P6168" i="2"/>
  <c r="P6083" i="2"/>
  <c r="P5997" i="2"/>
  <c r="P5912" i="2"/>
  <c r="P5827" i="2"/>
  <c r="P5750" i="2"/>
  <c r="P5686" i="2"/>
  <c r="P5622" i="2"/>
  <c r="P5558" i="2"/>
  <c r="P5494" i="2"/>
  <c r="P5430" i="2"/>
  <c r="P5366" i="2"/>
  <c r="P5302" i="2"/>
  <c r="P5238" i="2"/>
  <c r="P5174" i="2"/>
  <c r="P5110" i="2"/>
  <c r="P5046" i="2"/>
  <c r="P4982" i="2"/>
  <c r="P4918" i="2"/>
  <c r="P4854" i="2"/>
  <c r="P4790" i="2"/>
  <c r="P4726" i="2"/>
  <c r="P4662" i="2"/>
  <c r="P4598" i="2"/>
  <c r="P4534" i="2"/>
  <c r="P9053" i="2"/>
  <c r="P7441" i="2"/>
  <c r="P6924" i="2"/>
  <c r="P6671" i="2"/>
  <c r="P6500" i="2"/>
  <c r="P6329" i="2"/>
  <c r="P6159" i="2"/>
  <c r="P5988" i="2"/>
  <c r="P5831" i="2"/>
  <c r="P5732" i="2"/>
  <c r="P5647" i="2"/>
  <c r="P5561" i="2"/>
  <c r="P5476" i="2"/>
  <c r="P5391" i="2"/>
  <c r="P5305" i="2"/>
  <c r="P5220" i="2"/>
  <c r="P5135" i="2"/>
  <c r="P5049" i="2"/>
  <c r="P4964" i="2"/>
  <c r="P4879" i="2"/>
  <c r="P4793" i="2"/>
  <c r="P4708" i="2"/>
  <c r="P4623" i="2"/>
  <c r="P4537" i="2"/>
  <c r="P4461" i="2"/>
  <c r="P4397" i="2"/>
  <c r="P4333" i="2"/>
  <c r="P4269" i="2"/>
  <c r="P4205" i="2"/>
  <c r="P4141" i="2"/>
  <c r="P4077" i="2"/>
  <c r="P4013" i="2"/>
  <c r="P3949" i="2"/>
  <c r="P3885" i="2"/>
  <c r="P3821" i="2"/>
  <c r="P3757" i="2"/>
  <c r="P3693" i="2"/>
  <c r="P3629" i="2"/>
  <c r="P3565" i="2"/>
  <c r="P3501" i="2"/>
  <c r="P3437" i="2"/>
  <c r="P8560" i="2"/>
  <c r="P7303" i="2"/>
  <c r="P6855" i="2"/>
  <c r="P6636" i="2"/>
  <c r="P6465" i="2"/>
  <c r="P6295" i="2"/>
  <c r="P7024" i="2"/>
  <c r="P6677" i="2"/>
  <c r="P6336" i="2"/>
  <c r="P5995" i="2"/>
  <c r="P8288" i="2"/>
  <c r="P7212" i="2"/>
  <c r="P6809" i="2"/>
  <c r="P7836" i="2"/>
  <c r="P7084" i="2"/>
  <c r="P6723" i="2"/>
  <c r="P6488" i="2"/>
  <c r="P6376" i="2"/>
  <c r="P6291" i="2"/>
  <c r="P6205" i="2"/>
  <c r="P6120" i="2"/>
  <c r="P6035" i="2"/>
  <c r="P5949" i="2"/>
  <c r="P5864" i="2"/>
  <c r="P5779" i="2"/>
  <c r="P5714" i="2"/>
  <c r="P5650" i="2"/>
  <c r="P5586" i="2"/>
  <c r="P5522" i="2"/>
  <c r="P5458" i="2"/>
  <c r="P5394" i="2"/>
  <c r="P5330" i="2"/>
  <c r="P5266" i="2"/>
  <c r="P5202" i="2"/>
  <c r="P5138" i="2"/>
  <c r="P5074" i="2"/>
  <c r="P5010" i="2"/>
  <c r="P4946" i="2"/>
  <c r="P4882" i="2"/>
  <c r="P4818" i="2"/>
  <c r="P4754" i="2"/>
  <c r="P4690" i="2"/>
  <c r="P4626" i="2"/>
  <c r="P4562" i="2"/>
  <c r="P4498" i="2"/>
  <c r="P7873" i="2"/>
  <c r="P7096" i="2"/>
  <c r="P6745" i="2"/>
  <c r="P6575" i="2"/>
  <c r="P6404" i="2"/>
  <c r="P6233" i="2"/>
  <c r="P6063" i="2"/>
  <c r="P5892" i="2"/>
  <c r="P5769" i="2"/>
  <c r="P5684" i="2"/>
  <c r="P5599" i="2"/>
  <c r="P5513" i="2"/>
  <c r="P5428" i="2"/>
  <c r="P5343" i="2"/>
  <c r="P5257" i="2"/>
  <c r="P5172" i="2"/>
  <c r="P5087" i="2"/>
  <c r="P5001" i="2"/>
  <c r="P4916" i="2"/>
  <c r="P4831" i="2"/>
  <c r="P4745" i="2"/>
  <c r="P4660" i="2"/>
  <c r="P4575" i="2"/>
  <c r="P4489" i="2"/>
  <c r="P4425" i="2"/>
  <c r="P4361" i="2"/>
  <c r="P4297" i="2"/>
  <c r="P4233" i="2"/>
  <c r="P4169" i="2"/>
  <c r="P4105" i="2"/>
  <c r="P4041" i="2"/>
  <c r="P3977" i="2"/>
  <c r="P3913" i="2"/>
  <c r="P3849" i="2"/>
  <c r="P3785" i="2"/>
  <c r="P3721" i="2"/>
  <c r="P3657" i="2"/>
  <c r="P3593" i="2"/>
  <c r="P3529" i="2"/>
  <c r="P3465" i="2"/>
  <c r="P10605" i="2"/>
  <c r="P7601" i="2"/>
  <c r="P7004" i="2"/>
  <c r="P6711" i="2"/>
  <c r="P6540" i="2"/>
  <c r="P6369" i="2"/>
  <c r="P6199" i="2"/>
  <c r="P6028" i="2"/>
  <c r="P5857" i="2"/>
  <c r="P5752" i="2"/>
  <c r="P5667" i="2"/>
  <c r="P5581" i="2"/>
  <c r="P5496" i="2"/>
  <c r="P5411" i="2"/>
  <c r="P5325" i="2"/>
  <c r="P5240" i="2"/>
  <c r="P5155" i="2"/>
  <c r="P5069" i="2"/>
  <c r="P4984" i="2"/>
  <c r="P4899" i="2"/>
  <c r="P4813" i="2"/>
  <c r="P4728" i="2"/>
  <c r="P4643" i="2"/>
  <c r="P4557" i="2"/>
  <c r="P4476" i="2"/>
  <c r="P4412" i="2"/>
  <c r="P4348" i="2"/>
  <c r="P4284" i="2"/>
  <c r="P4220" i="2"/>
  <c r="P4156" i="2"/>
  <c r="P4092" i="2"/>
  <c r="P5614" i="2"/>
  <c r="P5358" i="2"/>
  <c r="P5230" i="2"/>
  <c r="P5150" i="2"/>
  <c r="P5070" i="2"/>
  <c r="P4974" i="2"/>
  <c r="P4910" i="2"/>
  <c r="P4846" i="2"/>
  <c r="P4782" i="2"/>
  <c r="P4718" i="2"/>
  <c r="P4654" i="2"/>
  <c r="P4590" i="2"/>
  <c r="P4526" i="2"/>
  <c r="P8720" i="2"/>
  <c r="P7356" i="2"/>
  <c r="P6881" i="2"/>
  <c r="P6649" i="2"/>
  <c r="P6479" i="2"/>
  <c r="P6308" i="2"/>
  <c r="P6137" i="2"/>
  <c r="P5967" i="2"/>
  <c r="P5817" i="2"/>
  <c r="P5721" i="2"/>
  <c r="P5636" i="2"/>
  <c r="P5551" i="2"/>
  <c r="P5465" i="2"/>
  <c r="P5380" i="2"/>
  <c r="P5295" i="2"/>
  <c r="P5209" i="2"/>
  <c r="P5124" i="2"/>
  <c r="P5039" i="2"/>
  <c r="P4953" i="2"/>
  <c r="P4868" i="2"/>
  <c r="P4783" i="2"/>
  <c r="P4697" i="2"/>
  <c r="P4612" i="2"/>
  <c r="P4527" i="2"/>
  <c r="P4453" i="2"/>
  <c r="P4389" i="2"/>
  <c r="P4325" i="2"/>
  <c r="P4261" i="2"/>
  <c r="P4197" i="2"/>
  <c r="P4133" i="2"/>
  <c r="P4069" i="2"/>
  <c r="P4005" i="2"/>
  <c r="P3941" i="2"/>
  <c r="P3877" i="2"/>
  <c r="P3813" i="2"/>
  <c r="P3749" i="2"/>
  <c r="P3685" i="2"/>
  <c r="P3621" i="2"/>
  <c r="P3557" i="2"/>
  <c r="P3493" i="2"/>
  <c r="P3429" i="2"/>
  <c r="P8304" i="2"/>
  <c r="P7217" i="2"/>
  <c r="P6812" i="2"/>
  <c r="P6615" i="2"/>
  <c r="P6444" i="2"/>
  <c r="P6273" i="2"/>
  <c r="P6976" i="2"/>
  <c r="P6635" i="2"/>
  <c r="P6293" i="2"/>
  <c r="P5952" i="2"/>
  <c r="P8032" i="2"/>
  <c r="P7143" i="2"/>
  <c r="P6767" i="2"/>
  <c r="P7665" i="2"/>
  <c r="P7027" i="2"/>
  <c r="P6680" i="2"/>
  <c r="P6467" i="2"/>
  <c r="P6365" i="2"/>
  <c r="P6280" i="2"/>
  <c r="P6195" i="2"/>
  <c r="P6109" i="2"/>
  <c r="P6024" i="2"/>
  <c r="P5939" i="2"/>
  <c r="P5853" i="2"/>
  <c r="P5770" i="2"/>
  <c r="P5706" i="2"/>
  <c r="P5642" i="2"/>
  <c r="P5578" i="2"/>
  <c r="P5514" i="2"/>
  <c r="P5450" i="2"/>
  <c r="P5386" i="2"/>
  <c r="P5322" i="2"/>
  <c r="P5258" i="2"/>
  <c r="P5194" i="2"/>
  <c r="P5130" i="2"/>
  <c r="P5066" i="2"/>
  <c r="P5002" i="2"/>
  <c r="P4938" i="2"/>
  <c r="P4874" i="2"/>
  <c r="P4810" i="2"/>
  <c r="P4746" i="2"/>
  <c r="P4682" i="2"/>
  <c r="P4618" i="2"/>
  <c r="P4554" i="2"/>
  <c r="P4490" i="2"/>
  <c r="P7703" i="2"/>
  <c r="P7040" i="2"/>
  <c r="P6724" i="2"/>
  <c r="P6553" i="2"/>
  <c r="P6383" i="2"/>
  <c r="P6212" i="2"/>
  <c r="P6041" i="2"/>
  <c r="P5871" i="2"/>
  <c r="P5759" i="2"/>
  <c r="P5673" i="2"/>
  <c r="P5588" i="2"/>
  <c r="P5503" i="2"/>
  <c r="P5417" i="2"/>
  <c r="P5332" i="2"/>
  <c r="P5247" i="2"/>
  <c r="P5161" i="2"/>
  <c r="P5076" i="2"/>
  <c r="P4991" i="2"/>
  <c r="P4905" i="2"/>
  <c r="P4820" i="2"/>
  <c r="P4735" i="2"/>
  <c r="P4649" i="2"/>
  <c r="P4564" i="2"/>
  <c r="P4481" i="2"/>
  <c r="P4417" i="2"/>
  <c r="P4353" i="2"/>
  <c r="P4289" i="2"/>
  <c r="P4225" i="2"/>
  <c r="P4161" i="2"/>
  <c r="P4097" i="2"/>
  <c r="P4033" i="2"/>
  <c r="P3969" i="2"/>
  <c r="P3905" i="2"/>
  <c r="P3841" i="2"/>
  <c r="P3777" i="2"/>
  <c r="P3713" i="2"/>
  <c r="P3649" i="2"/>
  <c r="P3585" i="2"/>
  <c r="P3521" i="2"/>
  <c r="P3457" i="2"/>
  <c r="P9452" i="2"/>
  <c r="P7516" i="2"/>
  <c r="P6961" i="2"/>
  <c r="P6689" i="2"/>
  <c r="P6519" i="2"/>
  <c r="P6348" i="2"/>
  <c r="P6177" i="2"/>
  <c r="P6784" i="2"/>
  <c r="P6443" i="2"/>
  <c r="P6101" i="2"/>
  <c r="P8989" i="2"/>
  <c r="P7425" i="2"/>
  <c r="P6916" i="2"/>
  <c r="P8408" i="2"/>
  <c r="P7251" i="2"/>
  <c r="P6829" i="2"/>
  <c r="P6541" i="2"/>
  <c r="P6403" i="2"/>
  <c r="P6317" i="2"/>
  <c r="P6232" i="2"/>
  <c r="P6147" i="2"/>
  <c r="P6061" i="2"/>
  <c r="P5976" i="2"/>
  <c r="P5891" i="2"/>
  <c r="P5805" i="2"/>
  <c r="P5734" i="2"/>
  <c r="P5670" i="2"/>
  <c r="P5606" i="2"/>
  <c r="P5542" i="2"/>
  <c r="P5478" i="2"/>
  <c r="P5414" i="2"/>
  <c r="P5350" i="2"/>
  <c r="P5286" i="2"/>
  <c r="P5222" i="2"/>
  <c r="P5158" i="2"/>
  <c r="P5094" i="2"/>
  <c r="P5030" i="2"/>
  <c r="P4966" i="2"/>
  <c r="P4902" i="2"/>
  <c r="P4838" i="2"/>
  <c r="P4774" i="2"/>
  <c r="P4710" i="2"/>
  <c r="P4646" i="2"/>
  <c r="P4582" i="2"/>
  <c r="P4518" i="2"/>
  <c r="P8464" i="2"/>
  <c r="P7271" i="2"/>
  <c r="P6839" i="2"/>
  <c r="P6628" i="2"/>
  <c r="P6457" i="2"/>
  <c r="P6287" i="2"/>
  <c r="P6116" i="2"/>
  <c r="P5945" i="2"/>
  <c r="P5803" i="2"/>
  <c r="P5711" i="2"/>
  <c r="P5625" i="2"/>
  <c r="P5540" i="2"/>
  <c r="P5455" i="2"/>
  <c r="P5369" i="2"/>
  <c r="P5284" i="2"/>
  <c r="P5199" i="2"/>
  <c r="P5113" i="2"/>
  <c r="P5028" i="2"/>
  <c r="P4943" i="2"/>
  <c r="P4857" i="2"/>
  <c r="P4772" i="2"/>
  <c r="P4687" i="2"/>
  <c r="P4601" i="2"/>
  <c r="P4516" i="2"/>
  <c r="P4445" i="2"/>
  <c r="P4381" i="2"/>
  <c r="P4317" i="2"/>
  <c r="P4253" i="2"/>
  <c r="P4189" i="2"/>
  <c r="P4125" i="2"/>
  <c r="P4061" i="2"/>
  <c r="P3997" i="2"/>
  <c r="P3933" i="2"/>
  <c r="P3869" i="2"/>
  <c r="P3805" i="2"/>
  <c r="P3741" i="2"/>
  <c r="P3677" i="2"/>
  <c r="P3613" i="2"/>
  <c r="P3549" i="2"/>
  <c r="P3485" i="2"/>
  <c r="P3421" i="2"/>
  <c r="P8048" i="2"/>
  <c r="P7147" i="2"/>
  <c r="P6769" i="2"/>
  <c r="P6593" i="2"/>
  <c r="P6423" i="2"/>
  <c r="P6252" i="2"/>
  <c r="P6933" i="2"/>
  <c r="P6592" i="2"/>
  <c r="P6251" i="2"/>
  <c r="P5909" i="2"/>
  <c r="P7841" i="2"/>
  <c r="P7085" i="2"/>
  <c r="P9660" i="2"/>
  <c r="P7549" i="2"/>
  <c r="P6979" i="2"/>
  <c r="P6637" i="2"/>
  <c r="P6445" i="2"/>
  <c r="P6355" i="2"/>
  <c r="P6269" i="2"/>
  <c r="P6184" i="2"/>
  <c r="P6099" i="2"/>
  <c r="P6013" i="2"/>
  <c r="P5928" i="2"/>
  <c r="P5843" i="2"/>
  <c r="P5762" i="2"/>
  <c r="P5698" i="2"/>
  <c r="P5634" i="2"/>
  <c r="P5570" i="2"/>
  <c r="P5506" i="2"/>
  <c r="P5442" i="2"/>
  <c r="P5378" i="2"/>
  <c r="P5314" i="2"/>
  <c r="P5250" i="2"/>
  <c r="P5186" i="2"/>
  <c r="P5122" i="2"/>
  <c r="P5058" i="2"/>
  <c r="P4994" i="2"/>
  <c r="P4930" i="2"/>
  <c r="P4866" i="2"/>
  <c r="P4802" i="2"/>
  <c r="P4738" i="2"/>
  <c r="P4674" i="2"/>
  <c r="P4610" i="2"/>
  <c r="P4546" i="2"/>
  <c r="P9893" i="2"/>
  <c r="P7569" i="2"/>
  <c r="P6988" i="2"/>
  <c r="P6703" i="2"/>
  <c r="P6532" i="2"/>
  <c r="P6361" i="2"/>
  <c r="P6191" i="2"/>
  <c r="P6020" i="2"/>
  <c r="P5852" i="2"/>
  <c r="P5748" i="2"/>
  <c r="P5663" i="2"/>
  <c r="P5577" i="2"/>
  <c r="P5492" i="2"/>
  <c r="P5407" i="2"/>
  <c r="P5321" i="2"/>
  <c r="P5236" i="2"/>
  <c r="P5151" i="2"/>
  <c r="P5065" i="2"/>
  <c r="P4980" i="2"/>
  <c r="P4895" i="2"/>
  <c r="P4809" i="2"/>
  <c r="P4724" i="2"/>
  <c r="P4639" i="2"/>
  <c r="P4553" i="2"/>
  <c r="P4473" i="2"/>
  <c r="P4409" i="2"/>
  <c r="P4345" i="2"/>
  <c r="P4281" i="2"/>
  <c r="P4217" i="2"/>
  <c r="P4153" i="2"/>
  <c r="P4089" i="2"/>
  <c r="P4025" i="2"/>
  <c r="P3961" i="2"/>
  <c r="P3897" i="2"/>
  <c r="P3833" i="2"/>
  <c r="P3769" i="2"/>
  <c r="P3705" i="2"/>
  <c r="P3641" i="2"/>
  <c r="P3577" i="2"/>
  <c r="P3513" i="2"/>
  <c r="P3449" i="2"/>
  <c r="P9011" i="2"/>
  <c r="P7431" i="2"/>
  <c r="P6919" i="2"/>
  <c r="P6668" i="2"/>
  <c r="P6497" i="2"/>
  <c r="P6327" i="2"/>
  <c r="P6156" i="2"/>
  <c r="P5985" i="2"/>
  <c r="P5829" i="2"/>
  <c r="P5731" i="2"/>
  <c r="P5645" i="2"/>
  <c r="P5560" i="2"/>
  <c r="P5475" i="2"/>
  <c r="P5389" i="2"/>
  <c r="P5304" i="2"/>
  <c r="P5219" i="2"/>
  <c r="P5133" i="2"/>
  <c r="P5048" i="2"/>
  <c r="P4963" i="2"/>
  <c r="P4877" i="2"/>
  <c r="P4792" i="2"/>
  <c r="P4707" i="2"/>
  <c r="P4621" i="2"/>
  <c r="P4536" i="2"/>
  <c r="P4460" i="2"/>
  <c r="P4396" i="2"/>
  <c r="P4332" i="2"/>
  <c r="P4268" i="2"/>
  <c r="P4204" i="2"/>
  <c r="P4140" i="2"/>
  <c r="P4076" i="2"/>
  <c r="P5550" i="2"/>
  <c r="P5294" i="2"/>
  <c r="P5214" i="2"/>
  <c r="P5134" i="2"/>
  <c r="P5038" i="2"/>
  <c r="P4958" i="2"/>
  <c r="P4894" i="2"/>
  <c r="P4830" i="2"/>
  <c r="P4766" i="2"/>
  <c r="P4702" i="2"/>
  <c r="P4638" i="2"/>
  <c r="P4574" i="2"/>
  <c r="P4510" i="2"/>
  <c r="P8208" i="2"/>
  <c r="P7185" i="2"/>
  <c r="P6796" i="2"/>
  <c r="P6607" i="2"/>
  <c r="P6436" i="2"/>
  <c r="P6265" i="2"/>
  <c r="P6095" i="2"/>
  <c r="P5924" i="2"/>
  <c r="P5788" i="2"/>
  <c r="P5700" i="2"/>
  <c r="P5615" i="2"/>
  <c r="P5529" i="2"/>
  <c r="P5444" i="2"/>
  <c r="P5359" i="2"/>
  <c r="P5273" i="2"/>
  <c r="P5188" i="2"/>
  <c r="P5103" i="2"/>
  <c r="P5017" i="2"/>
  <c r="P4932" i="2"/>
  <c r="P4847" i="2"/>
  <c r="P4761" i="2"/>
  <c r="P4676" i="2"/>
  <c r="P4591" i="2"/>
  <c r="P4505" i="2"/>
  <c r="P4437" i="2"/>
  <c r="P4373" i="2"/>
  <c r="P4309" i="2"/>
  <c r="P4245" i="2"/>
  <c r="P4181" i="2"/>
  <c r="P4117" i="2"/>
  <c r="P4053" i="2"/>
  <c r="P3989" i="2"/>
  <c r="P3925" i="2"/>
  <c r="P3861" i="2"/>
  <c r="P3797" i="2"/>
  <c r="P3733" i="2"/>
  <c r="P3669" i="2"/>
  <c r="P3605" i="2"/>
  <c r="P3541" i="2"/>
  <c r="P3477" i="2"/>
  <c r="P3413" i="2"/>
  <c r="P7852" i="2"/>
  <c r="P7089" i="2"/>
  <c r="P6743" i="2"/>
  <c r="P6572" i="2"/>
  <c r="P6401" i="2"/>
  <c r="P6231" i="2"/>
  <c r="P6891" i="2"/>
  <c r="P6549" i="2"/>
  <c r="P6208" i="2"/>
  <c r="P5867" i="2"/>
  <c r="P7671" i="2"/>
  <c r="P7029" i="2"/>
  <c r="P9149" i="2"/>
  <c r="P7464" i="2"/>
  <c r="P6936" i="2"/>
  <c r="P6595" i="2"/>
  <c r="P6429" i="2"/>
  <c r="P6344" i="2"/>
  <c r="P6259" i="2"/>
  <c r="P6173" i="2"/>
  <c r="P6088" i="2"/>
  <c r="P6003" i="2"/>
  <c r="P5917" i="2"/>
  <c r="P5832" i="2"/>
  <c r="P5754" i="2"/>
  <c r="P5690" i="2"/>
  <c r="P5626" i="2"/>
  <c r="P5562" i="2"/>
  <c r="P5498" i="2"/>
  <c r="P5434" i="2"/>
  <c r="P5370" i="2"/>
  <c r="P5306" i="2"/>
  <c r="P5242" i="2"/>
  <c r="P5178" i="2"/>
  <c r="P5114" i="2"/>
  <c r="P5050" i="2"/>
  <c r="P4986" i="2"/>
  <c r="P4922" i="2"/>
  <c r="P4858" i="2"/>
  <c r="P4794" i="2"/>
  <c r="P4730" i="2"/>
  <c r="P4666" i="2"/>
  <c r="P4602" i="2"/>
  <c r="P4538" i="2"/>
  <c r="P9260" i="2"/>
  <c r="P7484" i="2"/>
  <c r="P6945" i="2"/>
  <c r="P6681" i="2"/>
  <c r="P6511" i="2"/>
  <c r="P6340" i="2"/>
  <c r="P6169" i="2"/>
  <c r="P5999" i="2"/>
  <c r="P5839" i="2"/>
  <c r="P5737" i="2"/>
  <c r="P5652" i="2"/>
  <c r="P5567" i="2"/>
  <c r="P5481" i="2"/>
  <c r="P5396" i="2"/>
  <c r="P5311" i="2"/>
  <c r="P5225" i="2"/>
  <c r="P5140" i="2"/>
  <c r="P5055" i="2"/>
  <c r="P4969" i="2"/>
  <c r="P4884" i="2"/>
  <c r="P4799" i="2"/>
  <c r="P4713" i="2"/>
  <c r="P4628" i="2"/>
  <c r="P4543" i="2"/>
  <c r="P4465" i="2"/>
  <c r="P4401" i="2"/>
  <c r="P4337" i="2"/>
  <c r="P4273" i="2"/>
  <c r="P4209" i="2"/>
  <c r="P4145" i="2"/>
  <c r="P4081" i="2"/>
  <c r="P4017" i="2"/>
  <c r="P3953" i="2"/>
  <c r="P3889" i="2"/>
  <c r="P3825" i="2"/>
  <c r="P3761" i="2"/>
  <c r="P3697" i="2"/>
  <c r="P3633" i="2"/>
  <c r="P3569" i="2"/>
  <c r="P3505" i="2"/>
  <c r="P3441" i="2"/>
  <c r="P8688" i="2"/>
  <c r="P7345" i="2"/>
  <c r="P6876" i="2"/>
  <c r="P6647" i="2"/>
  <c r="P6476" i="2"/>
  <c r="P6305" i="2"/>
  <c r="P7052" i="2"/>
  <c r="P6699" i="2"/>
  <c r="P6357" i="2"/>
  <c r="P6016" i="2"/>
  <c r="P8416" i="2"/>
  <c r="P7255" i="2"/>
  <c r="P6831" i="2"/>
  <c r="P7921" i="2"/>
  <c r="P7112" i="2"/>
  <c r="P6744" i="2"/>
  <c r="P6499" i="2"/>
  <c r="P6381" i="2"/>
  <c r="P6296" i="2"/>
  <c r="P6211" i="2"/>
  <c r="P6125" i="2"/>
  <c r="P6040" i="2"/>
  <c r="P5955" i="2"/>
  <c r="P5869" i="2"/>
  <c r="P5784" i="2"/>
  <c r="P5718" i="2"/>
  <c r="P5654" i="2"/>
  <c r="P5590" i="2"/>
  <c r="P5526" i="2"/>
  <c r="P5462" i="2"/>
  <c r="P5398" i="2"/>
  <c r="P5334" i="2"/>
  <c r="P5270" i="2"/>
  <c r="P5206" i="2"/>
  <c r="P5142" i="2"/>
  <c r="P5078" i="2"/>
  <c r="P5014" i="2"/>
  <c r="P4950" i="2"/>
  <c r="P4886" i="2"/>
  <c r="P4822" i="2"/>
  <c r="P4758" i="2"/>
  <c r="P4694" i="2"/>
  <c r="P4630" i="2"/>
  <c r="P4566" i="2"/>
  <c r="P4502" i="2"/>
  <c r="P7959" i="2"/>
  <c r="P7125" i="2"/>
  <c r="P6756" i="2"/>
  <c r="P6585" i="2"/>
  <c r="P6415" i="2"/>
  <c r="P6244" i="2"/>
  <c r="P6073" i="2"/>
  <c r="P5903" i="2"/>
  <c r="P5775" i="2"/>
  <c r="P5689" i="2"/>
  <c r="P5604" i="2"/>
  <c r="P5519" i="2"/>
  <c r="P5433" i="2"/>
  <c r="P5348" i="2"/>
  <c r="P5263" i="2"/>
  <c r="P5177" i="2"/>
  <c r="P5092" i="2"/>
  <c r="P5007" i="2"/>
  <c r="P4921" i="2"/>
  <c r="P4836" i="2"/>
  <c r="P4751" i="2"/>
  <c r="P4665" i="2"/>
  <c r="P4580" i="2"/>
  <c r="P4495" i="2"/>
  <c r="P4429" i="2"/>
  <c r="P4365" i="2"/>
  <c r="P4301" i="2"/>
  <c r="P4237" i="2"/>
  <c r="P4173" i="2"/>
  <c r="P4109" i="2"/>
  <c r="P4045" i="2"/>
  <c r="P3981" i="2"/>
  <c r="P3917" i="2"/>
  <c r="P3853" i="2"/>
  <c r="P3789" i="2"/>
  <c r="P3725" i="2"/>
  <c r="P3661" i="2"/>
  <c r="P3597" i="2"/>
  <c r="P3533" i="2"/>
  <c r="P3469" i="2"/>
  <c r="P3405" i="2"/>
  <c r="P7681" i="2"/>
  <c r="P7032" i="2"/>
  <c r="P6721" i="2"/>
  <c r="P6551" i="2"/>
  <c r="P6380" i="2"/>
  <c r="P6209" i="2"/>
  <c r="P6848" i="2"/>
  <c r="P6507" i="2"/>
  <c r="P6165" i="2"/>
  <c r="P9683" i="2"/>
  <c r="P7553" i="2"/>
  <c r="P6980" i="2"/>
  <c r="P8808" i="2"/>
  <c r="P7379" i="2"/>
  <c r="P6893" i="2"/>
  <c r="P6573" i="2"/>
  <c r="P6419" i="2"/>
  <c r="P6333" i="2"/>
  <c r="P6248" i="2"/>
  <c r="P6163" i="2"/>
  <c r="P6077" i="2"/>
  <c r="P5992" i="2"/>
  <c r="P5907" i="2"/>
  <c r="P5821" i="2"/>
  <c r="P5746" i="2"/>
  <c r="P5682" i="2"/>
  <c r="P5618" i="2"/>
  <c r="P5554" i="2"/>
  <c r="P5490" i="2"/>
  <c r="P5426" i="2"/>
  <c r="P5362" i="2"/>
  <c r="P5298" i="2"/>
  <c r="P5234" i="2"/>
  <c r="P5170" i="2"/>
  <c r="P5106" i="2"/>
  <c r="P5042" i="2"/>
  <c r="P4978" i="2"/>
  <c r="P4914" i="2"/>
  <c r="P4850" i="2"/>
  <c r="P4786" i="2"/>
  <c r="P4722" i="2"/>
  <c r="P4658" i="2"/>
  <c r="P4594" i="2"/>
  <c r="P4530" i="2"/>
  <c r="P8883" i="2"/>
  <c r="P7399" i="2"/>
  <c r="P6903" i="2"/>
  <c r="P6660" i="2"/>
  <c r="P6489" i="2"/>
  <c r="P6319" i="2"/>
  <c r="P6148" i="2"/>
  <c r="P5977" i="2"/>
  <c r="P5824" i="2"/>
  <c r="P5727" i="2"/>
  <c r="P5641" i="2"/>
  <c r="P5556" i="2"/>
  <c r="P5471" i="2"/>
  <c r="P5385" i="2"/>
  <c r="P5300" i="2"/>
  <c r="P5215" i="2"/>
  <c r="P5129" i="2"/>
  <c r="P5044" i="2"/>
  <c r="P4959" i="2"/>
  <c r="P4873" i="2"/>
  <c r="P4788" i="2"/>
  <c r="P4703" i="2"/>
  <c r="P4617" i="2"/>
  <c r="P4532" i="2"/>
  <c r="P4457" i="2"/>
  <c r="P4393" i="2"/>
  <c r="P4329" i="2"/>
  <c r="P4265" i="2"/>
  <c r="P4201" i="2"/>
  <c r="P4137" i="2"/>
  <c r="P4073" i="2"/>
  <c r="P4009" i="2"/>
  <c r="P3945" i="2"/>
  <c r="P3881" i="2"/>
  <c r="P3817" i="2"/>
  <c r="P3753" i="2"/>
  <c r="P3689" i="2"/>
  <c r="P3625" i="2"/>
  <c r="P3561" i="2"/>
  <c r="P3497" i="2"/>
  <c r="P3433" i="2"/>
  <c r="P8432" i="2"/>
  <c r="P7260" i="2"/>
  <c r="P6833" i="2"/>
  <c r="P6625" i="2"/>
  <c r="P6455" i="2"/>
  <c r="P6284" i="2"/>
  <c r="P6113" i="2"/>
  <c r="P5943" i="2"/>
  <c r="P5801" i="2"/>
  <c r="P5709" i="2"/>
  <c r="P5624" i="2"/>
  <c r="P5539" i="2"/>
  <c r="P5453" i="2"/>
  <c r="P5368" i="2"/>
  <c r="P5283" i="2"/>
  <c r="P5197" i="2"/>
  <c r="P5112" i="2"/>
  <c r="P5027" i="2"/>
  <c r="P4941" i="2"/>
  <c r="P4856" i="2"/>
  <c r="P4771" i="2"/>
  <c r="P4685" i="2"/>
  <c r="P4600" i="2"/>
  <c r="P4515" i="2"/>
  <c r="P4444" i="2"/>
  <c r="P4380" i="2"/>
  <c r="P4316" i="2"/>
  <c r="P4252" i="2"/>
  <c r="P4188" i="2"/>
  <c r="P4124" i="2"/>
  <c r="P4060" i="2"/>
  <c r="P4044" i="2"/>
  <c r="P3980" i="2"/>
  <c r="P3916" i="2"/>
  <c r="P3852" i="2"/>
  <c r="P3788" i="2"/>
  <c r="P3724" i="2"/>
  <c r="P3660" i="2"/>
  <c r="P3596" i="2"/>
  <c r="P3532" i="2"/>
  <c r="P3468" i="2"/>
  <c r="P3404" i="2"/>
  <c r="P7831" i="2"/>
  <c r="P7083" i="2"/>
  <c r="P6740" i="2"/>
  <c r="P6569" i="2"/>
  <c r="P6399" i="2"/>
  <c r="P6228" i="2"/>
  <c r="P6057" i="2"/>
  <c r="P5887" i="2"/>
  <c r="P5767" i="2"/>
  <c r="P5681" i="2"/>
  <c r="P5596" i="2"/>
  <c r="P5511" i="2"/>
  <c r="P5425" i="2"/>
  <c r="P5340" i="2"/>
  <c r="P5255" i="2"/>
  <c r="P5169" i="2"/>
  <c r="P5084" i="2"/>
  <c r="P4999" i="2"/>
  <c r="P4913" i="2"/>
  <c r="P4828" i="2"/>
  <c r="P4743" i="2"/>
  <c r="P4657" i="2"/>
  <c r="P4572" i="2"/>
  <c r="P4487" i="2"/>
  <c r="P4423" i="2"/>
  <c r="P4359" i="2"/>
  <c r="P4295" i="2"/>
  <c r="P4231" i="2"/>
  <c r="P4167" i="2"/>
  <c r="P4103" i="2"/>
  <c r="P4039" i="2"/>
  <c r="P3975" i="2"/>
  <c r="P3911" i="2"/>
  <c r="P3847" i="2"/>
  <c r="P3783" i="2"/>
  <c r="P3719" i="2"/>
  <c r="P3655" i="2"/>
  <c r="P3591" i="2"/>
  <c r="P3527" i="2"/>
  <c r="P3463" i="2"/>
  <c r="P3399" i="2"/>
  <c r="P3335" i="2"/>
  <c r="P3271" i="2"/>
  <c r="P3207" i="2"/>
  <c r="P3143" i="2"/>
  <c r="P3079" i="2"/>
  <c r="P3015" i="2"/>
  <c r="P2951" i="2"/>
  <c r="P2887" i="2"/>
  <c r="P2823" i="2"/>
  <c r="P2759" i="2"/>
  <c r="P2695" i="2"/>
  <c r="P2631" i="2"/>
  <c r="P2567" i="2"/>
  <c r="P2503" i="2"/>
  <c r="P2439" i="2"/>
  <c r="P2375" i="2"/>
  <c r="P2311" i="2"/>
  <c r="P2247" i="2"/>
  <c r="P2183" i="2"/>
  <c r="P2119" i="2"/>
  <c r="P2055" i="2"/>
  <c r="P1991" i="2"/>
  <c r="P1927" i="2"/>
  <c r="P1863" i="2"/>
  <c r="P1799" i="2"/>
  <c r="P1735" i="2"/>
  <c r="P1671" i="2"/>
  <c r="P1607" i="2"/>
  <c r="P1543" i="2"/>
  <c r="P1479" i="2"/>
  <c r="P1415" i="2"/>
  <c r="P1351" i="2"/>
  <c r="P1287" i="2"/>
  <c r="P1223" i="2"/>
  <c r="P1159" i="2"/>
  <c r="P1095" i="2"/>
  <c r="P1031" i="2"/>
  <c r="P967" i="2"/>
  <c r="P903" i="2"/>
  <c r="P839" i="2"/>
  <c r="P775" i="2"/>
  <c r="P711" i="2"/>
  <c r="P647" i="2"/>
  <c r="P583" i="2"/>
  <c r="P6993" i="2"/>
  <c r="P6193" i="2"/>
  <c r="P5664" i="2"/>
  <c r="P5323" i="2"/>
  <c r="P4981" i="2"/>
  <c r="P4640" i="2"/>
  <c r="P4346" i="2"/>
  <c r="P4090" i="2"/>
  <c r="P3834" i="2"/>
  <c r="P3578" i="2"/>
  <c r="P3373" i="2"/>
  <c r="P3288" i="2"/>
  <c r="P3202" i="2"/>
  <c r="P3117" i="2"/>
  <c r="P3032" i="2"/>
  <c r="P2946" i="2"/>
  <c r="P2861" i="2"/>
  <c r="P2776" i="2"/>
  <c r="P2690" i="2"/>
  <c r="P2605" i="2"/>
  <c r="P2520" i="2"/>
  <c r="P2434" i="2"/>
  <c r="P2349" i="2"/>
  <c r="P2264" i="2"/>
  <c r="P2178" i="2"/>
  <c r="P2093" i="2"/>
  <c r="P2008" i="2"/>
  <c r="P1922" i="2"/>
  <c r="P1837" i="2"/>
  <c r="P1752" i="2"/>
  <c r="P1666" i="2"/>
  <c r="P1581" i="2"/>
  <c r="P1496" i="2"/>
  <c r="P1410" i="2"/>
  <c r="P1325" i="2"/>
  <c r="P1240" i="2"/>
  <c r="P1154" i="2"/>
  <c r="P1069" i="2"/>
  <c r="P984" i="2"/>
  <c r="P898" i="2"/>
  <c r="P813" i="2"/>
  <c r="P728" i="2"/>
  <c r="P642" i="2"/>
  <c r="P557" i="2"/>
  <c r="P492" i="2"/>
  <c r="P428" i="2"/>
  <c r="P6060" i="2"/>
  <c r="P5889" i="2"/>
  <c r="P5768" i="2"/>
  <c r="P5683" i="2"/>
  <c r="P5597" i="2"/>
  <c r="P5512" i="2"/>
  <c r="P5427" i="2"/>
  <c r="P5341" i="2"/>
  <c r="P5256" i="2"/>
  <c r="P5171" i="2"/>
  <c r="P5085" i="2"/>
  <c r="P5000" i="2"/>
  <c r="P4915" i="2"/>
  <c r="P4829" i="2"/>
  <c r="P4744" i="2"/>
  <c r="P4659" i="2"/>
  <c r="P4573" i="2"/>
  <c r="P4488" i="2"/>
  <c r="P4424" i="2"/>
  <c r="P4360" i="2"/>
  <c r="P4296" i="2"/>
  <c r="P4232" i="2"/>
  <c r="P4168" i="2"/>
  <c r="P4104" i="2"/>
  <c r="P4040" i="2"/>
  <c r="P3976" i="2"/>
  <c r="P3912" i="2"/>
  <c r="P3848" i="2"/>
  <c r="P3784" i="2"/>
  <c r="P3720" i="2"/>
  <c r="P3656" i="2"/>
  <c r="P3592" i="2"/>
  <c r="P3528" i="2"/>
  <c r="P3464" i="2"/>
  <c r="P3400" i="2"/>
  <c r="P7745" i="2"/>
  <c r="P7053" i="2"/>
  <c r="P6729" i="2"/>
  <c r="P6559" i="2"/>
  <c r="P6388" i="2"/>
  <c r="P6217" i="2"/>
  <c r="P6047" i="2"/>
  <c r="P5876" i="2"/>
  <c r="P5761" i="2"/>
  <c r="P5676" i="2"/>
  <c r="P5591" i="2"/>
  <c r="P5505" i="2"/>
  <c r="P5420" i="2"/>
  <c r="P5335" i="2"/>
  <c r="P5249" i="2"/>
  <c r="P5164" i="2"/>
  <c r="P5079" i="2"/>
  <c r="P4993" i="2"/>
  <c r="P4908" i="2"/>
  <c r="P4823" i="2"/>
  <c r="P4737" i="2"/>
  <c r="P4652" i="2"/>
  <c r="P4567" i="2"/>
  <c r="P4483" i="2"/>
  <c r="P4419" i="2"/>
  <c r="P4355" i="2"/>
  <c r="P4291" i="2"/>
  <c r="P4227" i="2"/>
  <c r="P4163" i="2"/>
  <c r="P4099" i="2"/>
  <c r="P4035" i="2"/>
  <c r="P3971" i="2"/>
  <c r="P3907" i="2"/>
  <c r="P3843" i="2"/>
  <c r="P3779" i="2"/>
  <c r="P3715" i="2"/>
  <c r="P3651" i="2"/>
  <c r="P3587" i="2"/>
  <c r="P3523" i="2"/>
  <c r="P3459" i="2"/>
  <c r="P3395" i="2"/>
  <c r="P3331" i="2"/>
  <c r="P3267" i="2"/>
  <c r="P3203" i="2"/>
  <c r="P3139" i="2"/>
  <c r="P3075" i="2"/>
  <c r="P3011" i="2"/>
  <c r="P2947" i="2"/>
  <c r="P2883" i="2"/>
  <c r="P2819" i="2"/>
  <c r="P2755" i="2"/>
  <c r="P2691" i="2"/>
  <c r="P2627" i="2"/>
  <c r="P2563" i="2"/>
  <c r="P2499" i="2"/>
  <c r="P2435" i="2"/>
  <c r="P2371" i="2"/>
  <c r="P2307" i="2"/>
  <c r="P2243" i="2"/>
  <c r="P2179" i="2"/>
  <c r="P2115" i="2"/>
  <c r="P2051" i="2"/>
  <c r="P1987" i="2"/>
  <c r="P1923" i="2"/>
  <c r="P1859" i="2"/>
  <c r="P1795" i="2"/>
  <c r="P1731" i="2"/>
  <c r="P1667" i="2"/>
  <c r="P1603" i="2"/>
  <c r="P1539" i="2"/>
  <c r="P1475" i="2"/>
  <c r="P1411" i="2"/>
  <c r="P1347" i="2"/>
  <c r="P1283" i="2"/>
  <c r="P1219" i="2"/>
  <c r="P1155" i="2"/>
  <c r="P1091" i="2"/>
  <c r="P1027" i="2"/>
  <c r="P963" i="2"/>
  <c r="P899" i="2"/>
  <c r="P835" i="2"/>
  <c r="P771" i="2"/>
  <c r="P707" i="2"/>
  <c r="P643" i="2"/>
  <c r="P579" i="2"/>
  <c r="P6908" i="2"/>
  <c r="P6151" i="2"/>
  <c r="P5643" i="2"/>
  <c r="P5301" i="2"/>
  <c r="P4960" i="2"/>
  <c r="P4619" i="2"/>
  <c r="P4330" i="2"/>
  <c r="P4074" i="2"/>
  <c r="P3818" i="2"/>
  <c r="P3562" i="2"/>
  <c r="P3368" i="2"/>
  <c r="P3282" i="2"/>
  <c r="P3197" i="2"/>
  <c r="P3112" i="2"/>
  <c r="P3026" i="2"/>
  <c r="P2941" i="2"/>
  <c r="P2856" i="2"/>
  <c r="P2770" i="2"/>
  <c r="P2685" i="2"/>
  <c r="P2600" i="2"/>
  <c r="P2514" i="2"/>
  <c r="P2429" i="2"/>
  <c r="P2344" i="2"/>
  <c r="P2258" i="2"/>
  <c r="P2173" i="2"/>
  <c r="P2088" i="2"/>
  <c r="P2002" i="2"/>
  <c r="P1917" i="2"/>
  <c r="P1832" i="2"/>
  <c r="P1746" i="2"/>
  <c r="P1661" i="2"/>
  <c r="P1576" i="2"/>
  <c r="P1490" i="2"/>
  <c r="P1405" i="2"/>
  <c r="P1320" i="2"/>
  <c r="P1234" i="2"/>
  <c r="P1149" i="2"/>
  <c r="P1064" i="2"/>
  <c r="P978" i="2"/>
  <c r="P893" i="2"/>
  <c r="P808" i="2"/>
  <c r="P722" i="2"/>
  <c r="P637" i="2"/>
  <c r="P552" i="2"/>
  <c r="P488" i="2"/>
  <c r="P424" i="2"/>
  <c r="P360" i="2"/>
  <c r="P6135" i="2"/>
  <c r="P5964" i="2"/>
  <c r="P5815" i="2"/>
  <c r="P5720" i="2"/>
  <c r="P5635" i="2"/>
  <c r="P5549" i="2"/>
  <c r="P5464" i="2"/>
  <c r="P5379" i="2"/>
  <c r="P5293" i="2"/>
  <c r="P5208" i="2"/>
  <c r="P5123" i="2"/>
  <c r="P5037" i="2"/>
  <c r="P4952" i="2"/>
  <c r="P4867" i="2"/>
  <c r="P4781" i="2"/>
  <c r="P4696" i="2"/>
  <c r="P4611" i="2"/>
  <c r="P4525" i="2"/>
  <c r="P4452" i="2"/>
  <c r="P4388" i="2"/>
  <c r="P4324" i="2"/>
  <c r="P4260" i="2"/>
  <c r="P4196" i="2"/>
  <c r="P4132" i="2"/>
  <c r="P4068" i="2"/>
  <c r="P4004" i="2"/>
  <c r="P3940" i="2"/>
  <c r="P3876" i="2"/>
  <c r="P3812" i="2"/>
  <c r="P3748" i="2"/>
  <c r="P3684" i="2"/>
  <c r="P3620" i="2"/>
  <c r="P3556" i="2"/>
  <c r="P3492" i="2"/>
  <c r="P3428" i="2"/>
  <c r="P8528" i="2"/>
  <c r="P7292" i="2"/>
  <c r="P6849" i="2"/>
  <c r="P6633" i="2"/>
  <c r="P6463" i="2"/>
  <c r="P6292" i="2"/>
  <c r="P6121" i="2"/>
  <c r="P5951" i="2"/>
  <c r="P5807" i="2"/>
  <c r="P5713" i="2"/>
  <c r="P5628" i="2"/>
  <c r="P5543" i="2"/>
  <c r="P5457" i="2"/>
  <c r="P5372" i="2"/>
  <c r="P5287" i="2"/>
  <c r="P5201" i="2"/>
  <c r="P5116" i="2"/>
  <c r="P5031" i="2"/>
  <c r="P4945" i="2"/>
  <c r="P4860" i="2"/>
  <c r="P4775" i="2"/>
  <c r="P4689" i="2"/>
  <c r="P4604" i="2"/>
  <c r="P4519" i="2"/>
  <c r="P4447" i="2"/>
  <c r="P4383" i="2"/>
  <c r="P4028" i="2"/>
  <c r="P3964" i="2"/>
  <c r="P3900" i="2"/>
  <c r="P3836" i="2"/>
  <c r="P3772" i="2"/>
  <c r="P3708" i="2"/>
  <c r="P3644" i="2"/>
  <c r="P3580" i="2"/>
  <c r="P3516" i="2"/>
  <c r="P3452" i="2"/>
  <c r="P9644" i="2"/>
  <c r="P7548" i="2"/>
  <c r="P6977" i="2"/>
  <c r="P6697" i="2"/>
  <c r="P6527" i="2"/>
  <c r="P6356" i="2"/>
  <c r="P6185" i="2"/>
  <c r="P6015" i="2"/>
  <c r="P5849" i="2"/>
  <c r="P5745" i="2"/>
  <c r="P5660" i="2"/>
  <c r="P5575" i="2"/>
  <c r="P5489" i="2"/>
  <c r="P5404" i="2"/>
  <c r="P5319" i="2"/>
  <c r="P5233" i="2"/>
  <c r="P5148" i="2"/>
  <c r="P5063" i="2"/>
  <c r="P4977" i="2"/>
  <c r="P4892" i="2"/>
  <c r="P4807" i="2"/>
  <c r="P4721" i="2"/>
  <c r="P4636" i="2"/>
  <c r="P4551" i="2"/>
  <c r="P4471" i="2"/>
  <c r="P4407" i="2"/>
  <c r="P4343" i="2"/>
  <c r="P4279" i="2"/>
  <c r="P4215" i="2"/>
  <c r="P4151" i="2"/>
  <c r="P4087" i="2"/>
  <c r="P4023" i="2"/>
  <c r="P3959" i="2"/>
  <c r="P3895" i="2"/>
  <c r="P3831" i="2"/>
  <c r="P3767" i="2"/>
  <c r="P3703" i="2"/>
  <c r="P3639" i="2"/>
  <c r="P3575" i="2"/>
  <c r="P3511" i="2"/>
  <c r="P3447" i="2"/>
  <c r="P3383" i="2"/>
  <c r="P3319" i="2"/>
  <c r="P3255" i="2"/>
  <c r="P3191" i="2"/>
  <c r="P3127" i="2"/>
  <c r="P3063" i="2"/>
  <c r="P2999" i="2"/>
  <c r="P2935" i="2"/>
  <c r="P2871" i="2"/>
  <c r="P2807" i="2"/>
  <c r="P2743" i="2"/>
  <c r="P2679" i="2"/>
  <c r="P2615" i="2"/>
  <c r="P2551" i="2"/>
  <c r="P2487" i="2"/>
  <c r="P2423" i="2"/>
  <c r="P2359" i="2"/>
  <c r="P2295" i="2"/>
  <c r="P2231" i="2"/>
  <c r="P2167" i="2"/>
  <c r="P2103" i="2"/>
  <c r="P2039" i="2"/>
  <c r="P1975" i="2"/>
  <c r="P1911" i="2"/>
  <c r="P1847" i="2"/>
  <c r="P1783" i="2"/>
  <c r="P1719" i="2"/>
  <c r="P1655" i="2"/>
  <c r="P1591" i="2"/>
  <c r="P1527" i="2"/>
  <c r="P1463" i="2"/>
  <c r="P1399" i="2"/>
  <c r="P1335" i="2"/>
  <c r="P1271" i="2"/>
  <c r="P1207" i="2"/>
  <c r="P1143" i="2"/>
  <c r="P1079" i="2"/>
  <c r="P1015" i="2"/>
  <c r="P951" i="2"/>
  <c r="P887" i="2"/>
  <c r="P823" i="2"/>
  <c r="P759" i="2"/>
  <c r="P695" i="2"/>
  <c r="P631" i="2"/>
  <c r="P567" i="2"/>
  <c r="P6705" i="2"/>
  <c r="P6023" i="2"/>
  <c r="P5579" i="2"/>
  <c r="P5237" i="2"/>
  <c r="P4896" i="2"/>
  <c r="P4555" i="2"/>
  <c r="P4282" i="2"/>
  <c r="P4026" i="2"/>
  <c r="P3770" i="2"/>
  <c r="P3514" i="2"/>
  <c r="P3352" i="2"/>
  <c r="P3266" i="2"/>
  <c r="P3181" i="2"/>
  <c r="P3096" i="2"/>
  <c r="P3010" i="2"/>
  <c r="P2925" i="2"/>
  <c r="P2840" i="2"/>
  <c r="P2754" i="2"/>
  <c r="P2669" i="2"/>
  <c r="P2584" i="2"/>
  <c r="P2498" i="2"/>
  <c r="P2413" i="2"/>
  <c r="P2328" i="2"/>
  <c r="P2242" i="2"/>
  <c r="P2157" i="2"/>
  <c r="P2072" i="2"/>
  <c r="P1986" i="2"/>
  <c r="P1901" i="2"/>
  <c r="P1816" i="2"/>
  <c r="P1730" i="2"/>
  <c r="P1645" i="2"/>
  <c r="P1560" i="2"/>
  <c r="P1474" i="2"/>
  <c r="P1389" i="2"/>
  <c r="P1304" i="2"/>
  <c r="P1218" i="2"/>
  <c r="P1133" i="2"/>
  <c r="P1048" i="2"/>
  <c r="P962" i="2"/>
  <c r="P877" i="2"/>
  <c r="P792" i="2"/>
  <c r="P706" i="2"/>
  <c r="P621" i="2"/>
  <c r="P540" i="2"/>
  <c r="P476" i="2"/>
  <c r="P412" i="2"/>
  <c r="P6017" i="2"/>
  <c r="P5851" i="2"/>
  <c r="P5747" i="2"/>
  <c r="P5661" i="2"/>
  <c r="P5576" i="2"/>
  <c r="P5491" i="2"/>
  <c r="P5405" i="2"/>
  <c r="P5320" i="2"/>
  <c r="P5235" i="2"/>
  <c r="P5149" i="2"/>
  <c r="P5064" i="2"/>
  <c r="P4979" i="2"/>
  <c r="P4893" i="2"/>
  <c r="P4808" i="2"/>
  <c r="P4723" i="2"/>
  <c r="P4637" i="2"/>
  <c r="P4552" i="2"/>
  <c r="P4472" i="2"/>
  <c r="P4408" i="2"/>
  <c r="P4344" i="2"/>
  <c r="P4280" i="2"/>
  <c r="P4216" i="2"/>
  <c r="P4152" i="2"/>
  <c r="P4088" i="2"/>
  <c r="P4024" i="2"/>
  <c r="P3960" i="2"/>
  <c r="P3896" i="2"/>
  <c r="P3832" i="2"/>
  <c r="P3768" i="2"/>
  <c r="P3704" i="2"/>
  <c r="P3640" i="2"/>
  <c r="P3576" i="2"/>
  <c r="P3512" i="2"/>
  <c r="P3448" i="2"/>
  <c r="P9388" i="2"/>
  <c r="P7505" i="2"/>
  <c r="P6956" i="2"/>
  <c r="P6687" i="2"/>
  <c r="P6516" i="2"/>
  <c r="P6345" i="2"/>
  <c r="P6175" i="2"/>
  <c r="P6004" i="2"/>
  <c r="P5841" i="2"/>
  <c r="P5740" i="2"/>
  <c r="P5655" i="2"/>
  <c r="P5569" i="2"/>
  <c r="P5484" i="2"/>
  <c r="P5399" i="2"/>
  <c r="P5313" i="2"/>
  <c r="P5228" i="2"/>
  <c r="P5143" i="2"/>
  <c r="P5057" i="2"/>
  <c r="P4972" i="2"/>
  <c r="P4887" i="2"/>
  <c r="P4801" i="2"/>
  <c r="P4716" i="2"/>
  <c r="P4631" i="2"/>
  <c r="P4545" i="2"/>
  <c r="P4467" i="2"/>
  <c r="P4403" i="2"/>
  <c r="P4339" i="2"/>
  <c r="P4275" i="2"/>
  <c r="P4211" i="2"/>
  <c r="P4147" i="2"/>
  <c r="P4083" i="2"/>
  <c r="P4019" i="2"/>
  <c r="P3955" i="2"/>
  <c r="P3891" i="2"/>
  <c r="P3827" i="2"/>
  <c r="P3763" i="2"/>
  <c r="P3699" i="2"/>
  <c r="P3635" i="2"/>
  <c r="P3571" i="2"/>
  <c r="P3507" i="2"/>
  <c r="P3443" i="2"/>
  <c r="P3379" i="2"/>
  <c r="P3315" i="2"/>
  <c r="P3251" i="2"/>
  <c r="P3187" i="2"/>
  <c r="P3123" i="2"/>
  <c r="P3059" i="2"/>
  <c r="P2995" i="2"/>
  <c r="P2931" i="2"/>
  <c r="P2867" i="2"/>
  <c r="P2803" i="2"/>
  <c r="P2739" i="2"/>
  <c r="P2675" i="2"/>
  <c r="P2611" i="2"/>
  <c r="P2547" i="2"/>
  <c r="P2483" i="2"/>
  <c r="P2419" i="2"/>
  <c r="P2355" i="2"/>
  <c r="P2291" i="2"/>
  <c r="P2227" i="2"/>
  <c r="P2163" i="2"/>
  <c r="P2099" i="2"/>
  <c r="P2035" i="2"/>
  <c r="P1971" i="2"/>
  <c r="P1907" i="2"/>
  <c r="P1843" i="2"/>
  <c r="P1779" i="2"/>
  <c r="P1715" i="2"/>
  <c r="P1651" i="2"/>
  <c r="P1587" i="2"/>
  <c r="P1523" i="2"/>
  <c r="P1459" i="2"/>
  <c r="P1395" i="2"/>
  <c r="P1331" i="2"/>
  <c r="P1267" i="2"/>
  <c r="P1203" i="2"/>
  <c r="P1139" i="2"/>
  <c r="P1075" i="2"/>
  <c r="P1011" i="2"/>
  <c r="P947" i="2"/>
  <c r="P883" i="2"/>
  <c r="P819" i="2"/>
  <c r="P755" i="2"/>
  <c r="P691" i="2"/>
  <c r="P627" i="2"/>
  <c r="P563" i="2"/>
  <c r="P6663" i="2"/>
  <c r="P5980" i="2"/>
  <c r="P5557" i="2"/>
  <c r="P5216" i="2"/>
  <c r="P4875" i="2"/>
  <c r="P4533" i="2"/>
  <c r="P4266" i="2"/>
  <c r="P4010" i="2"/>
  <c r="P3754" i="2"/>
  <c r="P3498" i="2"/>
  <c r="P3346" i="2"/>
  <c r="P3261" i="2"/>
  <c r="P3176" i="2"/>
  <c r="P3090" i="2"/>
  <c r="P3005" i="2"/>
  <c r="P2920" i="2"/>
  <c r="P2834" i="2"/>
  <c r="P2749" i="2"/>
  <c r="P2664" i="2"/>
  <c r="P2578" i="2"/>
  <c r="P2493" i="2"/>
  <c r="P2408" i="2"/>
  <c r="P2322" i="2"/>
  <c r="P2237" i="2"/>
  <c r="P2152" i="2"/>
  <c r="P2066" i="2"/>
  <c r="P1981" i="2"/>
  <c r="P1896" i="2"/>
  <c r="P1810" i="2"/>
  <c r="P1725" i="2"/>
  <c r="P1640" i="2"/>
  <c r="P1554" i="2"/>
  <c r="P1469" i="2"/>
  <c r="P1384" i="2"/>
  <c r="P1298" i="2"/>
  <c r="P1213" i="2"/>
  <c r="P1128" i="2"/>
  <c r="P1042" i="2"/>
  <c r="P957" i="2"/>
  <c r="P872" i="2"/>
  <c r="P786" i="2"/>
  <c r="P701" i="2"/>
  <c r="P616" i="2"/>
  <c r="P536" i="2"/>
  <c r="P472" i="2"/>
  <c r="P408" i="2"/>
  <c r="P344" i="2"/>
  <c r="P6092" i="2"/>
  <c r="P5921" i="2"/>
  <c r="P5787" i="2"/>
  <c r="P5699" i="2"/>
  <c r="P5613" i="2"/>
  <c r="P5528" i="2"/>
  <c r="P5443" i="2"/>
  <c r="P5357" i="2"/>
  <c r="P5272" i="2"/>
  <c r="P5187" i="2"/>
  <c r="P5101" i="2"/>
  <c r="P5016" i="2"/>
  <c r="P4931" i="2"/>
  <c r="P4845" i="2"/>
  <c r="P4760" i="2"/>
  <c r="P4675" i="2"/>
  <c r="P4589" i="2"/>
  <c r="P4504" i="2"/>
  <c r="P4436" i="2"/>
  <c r="P4372" i="2"/>
  <c r="P4308" i="2"/>
  <c r="P4244" i="2"/>
  <c r="P4180" i="2"/>
  <c r="P4116" i="2"/>
  <c r="P4052" i="2"/>
  <c r="P3988" i="2"/>
  <c r="P3924" i="2"/>
  <c r="P3860" i="2"/>
  <c r="P3796" i="2"/>
  <c r="P3732" i="2"/>
  <c r="P3668" i="2"/>
  <c r="P3604" i="2"/>
  <c r="P3540" i="2"/>
  <c r="P3476" i="2"/>
  <c r="P3412" i="2"/>
  <c r="P8016" i="2"/>
  <c r="P7139" i="2"/>
  <c r="P6764" i="2"/>
  <c r="P6591" i="2"/>
  <c r="P6420" i="2"/>
  <c r="P6249" i="2"/>
  <c r="P6079" i="2"/>
  <c r="P5908" i="2"/>
  <c r="P5777" i="2"/>
  <c r="P5692" i="2"/>
  <c r="P5607" i="2"/>
  <c r="P5521" i="2"/>
  <c r="P5436" i="2"/>
  <c r="P5351" i="2"/>
  <c r="P5265" i="2"/>
  <c r="P5180" i="2"/>
  <c r="P5095" i="2"/>
  <c r="P5009" i="2"/>
  <c r="P4924" i="2"/>
  <c r="P4839" i="2"/>
  <c r="P4753" i="2"/>
  <c r="P4668" i="2"/>
  <c r="P4583" i="2"/>
  <c r="P4497" i="2"/>
  <c r="P4431" i="2"/>
  <c r="P4367" i="2"/>
  <c r="P4012" i="2"/>
  <c r="P3948" i="2"/>
  <c r="P3884" i="2"/>
  <c r="P3820" i="2"/>
  <c r="P3756" i="2"/>
  <c r="P3692" i="2"/>
  <c r="P3628" i="2"/>
  <c r="P3564" i="2"/>
  <c r="P3500" i="2"/>
  <c r="P3436" i="2"/>
  <c r="P8797" i="2"/>
  <c r="P7377" i="2"/>
  <c r="P6892" i="2"/>
  <c r="P6655" i="2"/>
  <c r="P6484" i="2"/>
  <c r="P6313" i="2"/>
  <c r="P6143" i="2"/>
  <c r="P5972" i="2"/>
  <c r="P5820" i="2"/>
  <c r="P5724" i="2"/>
  <c r="P5639" i="2"/>
  <c r="P5553" i="2"/>
  <c r="P5468" i="2"/>
  <c r="P5383" i="2"/>
  <c r="P5297" i="2"/>
  <c r="P5212" i="2"/>
  <c r="P5127" i="2"/>
  <c r="P5041" i="2"/>
  <c r="P4956" i="2"/>
  <c r="P4871" i="2"/>
  <c r="P4785" i="2"/>
  <c r="P4700" i="2"/>
  <c r="P4615" i="2"/>
  <c r="P4529" i="2"/>
  <c r="P4455" i="2"/>
  <c r="P4391" i="2"/>
  <c r="P4327" i="2"/>
  <c r="P4263" i="2"/>
  <c r="P4199" i="2"/>
  <c r="P4135" i="2"/>
  <c r="P4071" i="2"/>
  <c r="P4007" i="2"/>
  <c r="P3943" i="2"/>
  <c r="P3879" i="2"/>
  <c r="P3815" i="2"/>
  <c r="P3751" i="2"/>
  <c r="P3687" i="2"/>
  <c r="P3623" i="2"/>
  <c r="P3559" i="2"/>
  <c r="P3495" i="2"/>
  <c r="P3431" i="2"/>
  <c r="P3367" i="2"/>
  <c r="P3303" i="2"/>
  <c r="P3239" i="2"/>
  <c r="P3175" i="2"/>
  <c r="P3111" i="2"/>
  <c r="P3047" i="2"/>
  <c r="P2983" i="2"/>
  <c r="P2919" i="2"/>
  <c r="P2855" i="2"/>
  <c r="P2791" i="2"/>
  <c r="P2727" i="2"/>
  <c r="P2663" i="2"/>
  <c r="P2599" i="2"/>
  <c r="P2535" i="2"/>
  <c r="P2471" i="2"/>
  <c r="P2407" i="2"/>
  <c r="P2343" i="2"/>
  <c r="P2279" i="2"/>
  <c r="P2215" i="2"/>
  <c r="P2151" i="2"/>
  <c r="P2087" i="2"/>
  <c r="P2023" i="2"/>
  <c r="P1959" i="2"/>
  <c r="P1895" i="2"/>
  <c r="P1831" i="2"/>
  <c r="P1767" i="2"/>
  <c r="P1703" i="2"/>
  <c r="P1639" i="2"/>
  <c r="P1575" i="2"/>
  <c r="P1511" i="2"/>
  <c r="P1447" i="2"/>
  <c r="P1383" i="2"/>
  <c r="P1319" i="2"/>
  <c r="P1255" i="2"/>
  <c r="P1191" i="2"/>
  <c r="P1127" i="2"/>
  <c r="P1063" i="2"/>
  <c r="P999" i="2"/>
  <c r="P935" i="2"/>
  <c r="P871" i="2"/>
  <c r="P807" i="2"/>
  <c r="P743" i="2"/>
  <c r="P679" i="2"/>
  <c r="P615" i="2"/>
  <c r="P10093" i="2"/>
  <c r="P6535" i="2"/>
  <c r="P5855" i="2"/>
  <c r="P5493" i="2"/>
  <c r="P5152" i="2"/>
  <c r="P4811" i="2"/>
  <c r="P4474" i="2"/>
  <c r="P4218" i="2"/>
  <c r="P3962" i="2"/>
  <c r="P3706" i="2"/>
  <c r="P3450" i="2"/>
  <c r="P3330" i="2"/>
  <c r="P3245" i="2"/>
  <c r="P3160" i="2"/>
  <c r="P3074" i="2"/>
  <c r="P2989" i="2"/>
  <c r="P2904" i="2"/>
  <c r="P2818" i="2"/>
  <c r="P2733" i="2"/>
  <c r="P2648" i="2"/>
  <c r="P2562" i="2"/>
  <c r="P2477" i="2"/>
  <c r="P2392" i="2"/>
  <c r="P2306" i="2"/>
  <c r="P2221" i="2"/>
  <c r="P2136" i="2"/>
  <c r="P2050" i="2"/>
  <c r="P1965" i="2"/>
  <c r="P1880" i="2"/>
  <c r="P1794" i="2"/>
  <c r="P1709" i="2"/>
  <c r="P1624" i="2"/>
  <c r="P1538" i="2"/>
  <c r="P1453" i="2"/>
  <c r="P1368" i="2"/>
  <c r="P1282" i="2"/>
  <c r="P1197" i="2"/>
  <c r="P1112" i="2"/>
  <c r="P1026" i="2"/>
  <c r="P941" i="2"/>
  <c r="P856" i="2"/>
  <c r="P770" i="2"/>
  <c r="P685" i="2"/>
  <c r="P600" i="2"/>
  <c r="P524" i="2"/>
  <c r="P460" i="2"/>
  <c r="P6145" i="2"/>
  <c r="P5975" i="2"/>
  <c r="P5823" i="2"/>
  <c r="P5725" i="2"/>
  <c r="P5640" i="2"/>
  <c r="P5555" i="2"/>
  <c r="P5469" i="2"/>
  <c r="P5384" i="2"/>
  <c r="P5299" i="2"/>
  <c r="P5213" i="2"/>
  <c r="P5128" i="2"/>
  <c r="P5043" i="2"/>
  <c r="P4957" i="2"/>
  <c r="P4872" i="2"/>
  <c r="P4787" i="2"/>
  <c r="P4701" i="2"/>
  <c r="P4616" i="2"/>
  <c r="P4531" i="2"/>
  <c r="P4456" i="2"/>
  <c r="P4392" i="2"/>
  <c r="P4328" i="2"/>
  <c r="P4264" i="2"/>
  <c r="P4200" i="2"/>
  <c r="P4136" i="2"/>
  <c r="P4072" i="2"/>
  <c r="P4008" i="2"/>
  <c r="P3944" i="2"/>
  <c r="P3880" i="2"/>
  <c r="P3816" i="2"/>
  <c r="P3752" i="2"/>
  <c r="P3688" i="2"/>
  <c r="P3624" i="2"/>
  <c r="P3560" i="2"/>
  <c r="P3496" i="2"/>
  <c r="P3432" i="2"/>
  <c r="P8656" i="2"/>
  <c r="P7335" i="2"/>
  <c r="P6871" i="2"/>
  <c r="P6644" i="2"/>
  <c r="P6473" i="2"/>
  <c r="P6303" i="2"/>
  <c r="P6132" i="2"/>
  <c r="P5961" i="2"/>
  <c r="P5813" i="2"/>
  <c r="P5719" i="2"/>
  <c r="P5633" i="2"/>
  <c r="P5548" i="2"/>
  <c r="P5463" i="2"/>
  <c r="P5377" i="2"/>
  <c r="P5292" i="2"/>
  <c r="P5207" i="2"/>
  <c r="P5121" i="2"/>
  <c r="P5036" i="2"/>
  <c r="P4951" i="2"/>
  <c r="P4865" i="2"/>
  <c r="P4780" i="2"/>
  <c r="P4695" i="2"/>
  <c r="P4609" i="2"/>
  <c r="P4524" i="2"/>
  <c r="P4451" i="2"/>
  <c r="P4387" i="2"/>
  <c r="P4323" i="2"/>
  <c r="P4259" i="2"/>
  <c r="P4195" i="2"/>
  <c r="P4131" i="2"/>
  <c r="P4067" i="2"/>
  <c r="P4003" i="2"/>
  <c r="P3939" i="2"/>
  <c r="P3875" i="2"/>
  <c r="P3811" i="2"/>
  <c r="P3747" i="2"/>
  <c r="P3683" i="2"/>
  <c r="P3619" i="2"/>
  <c r="P3555" i="2"/>
  <c r="P3491" i="2"/>
  <c r="P3427" i="2"/>
  <c r="P3363" i="2"/>
  <c r="P3299" i="2"/>
  <c r="P3235" i="2"/>
  <c r="P3171" i="2"/>
  <c r="P3107" i="2"/>
  <c r="P3043" i="2"/>
  <c r="P2979" i="2"/>
  <c r="P2915" i="2"/>
  <c r="P2851" i="2"/>
  <c r="P2787" i="2"/>
  <c r="P2723" i="2"/>
  <c r="P2659" i="2"/>
  <c r="P2595" i="2"/>
  <c r="P2531" i="2"/>
  <c r="P2467" i="2"/>
  <c r="P2403" i="2"/>
  <c r="P2339" i="2"/>
  <c r="P2275" i="2"/>
  <c r="P2211" i="2"/>
  <c r="P2147" i="2"/>
  <c r="P2083" i="2"/>
  <c r="P2019" i="2"/>
  <c r="P1955" i="2"/>
  <c r="P1891" i="2"/>
  <c r="P1827" i="2"/>
  <c r="P1763" i="2"/>
  <c r="P1699" i="2"/>
  <c r="P1635" i="2"/>
  <c r="P1571" i="2"/>
  <c r="P1507" i="2"/>
  <c r="P1443" i="2"/>
  <c r="P1379" i="2"/>
  <c r="P1315" i="2"/>
  <c r="P1251" i="2"/>
  <c r="P1187" i="2"/>
  <c r="P1123" i="2"/>
  <c r="P1059" i="2"/>
  <c r="P995" i="2"/>
  <c r="P931" i="2"/>
  <c r="P867" i="2"/>
  <c r="P803" i="2"/>
  <c r="P739" i="2"/>
  <c r="P675" i="2"/>
  <c r="P611" i="2"/>
  <c r="P8925" i="2"/>
  <c r="P6492" i="2"/>
  <c r="P5825" i="2"/>
  <c r="P5472" i="2"/>
  <c r="P5131" i="2"/>
  <c r="P4789" i="2"/>
  <c r="P4458" i="2"/>
  <c r="P4202" i="2"/>
  <c r="P3946" i="2"/>
  <c r="P3690" i="2"/>
  <c r="P3434" i="2"/>
  <c r="P3325" i="2"/>
  <c r="P3240" i="2"/>
  <c r="P3154" i="2"/>
  <c r="P3069" i="2"/>
  <c r="P2984" i="2"/>
  <c r="P2898" i="2"/>
  <c r="P2813" i="2"/>
  <c r="P2728" i="2"/>
  <c r="P2642" i="2"/>
  <c r="P2557" i="2"/>
  <c r="P2472" i="2"/>
  <c r="P2386" i="2"/>
  <c r="P2301" i="2"/>
  <c r="P2216" i="2"/>
  <c r="P2130" i="2"/>
  <c r="P2045" i="2"/>
  <c r="P1960" i="2"/>
  <c r="P1874" i="2"/>
  <c r="P1789" i="2"/>
  <c r="P1704" i="2"/>
  <c r="P1618" i="2"/>
  <c r="P1533" i="2"/>
  <c r="P1448" i="2"/>
  <c r="P1362" i="2"/>
  <c r="P1277" i="2"/>
  <c r="P1192" i="2"/>
  <c r="P1106" i="2"/>
  <c r="P1021" i="2"/>
  <c r="P936" i="2"/>
  <c r="P850" i="2"/>
  <c r="P765" i="2"/>
  <c r="P680" i="2"/>
  <c r="P594" i="2"/>
  <c r="P520" i="2"/>
  <c r="P456" i="2"/>
  <c r="P392" i="2"/>
  <c r="P328" i="2"/>
  <c r="P6049" i="2"/>
  <c r="P5879" i="2"/>
  <c r="P5763" i="2"/>
  <c r="P5677" i="2"/>
  <c r="P5592" i="2"/>
  <c r="P5507" i="2"/>
  <c r="P5421" i="2"/>
  <c r="P5336" i="2"/>
  <c r="P5251" i="2"/>
  <c r="P5165" i="2"/>
  <c r="P5080" i="2"/>
  <c r="P4995" i="2"/>
  <c r="P4909" i="2"/>
  <c r="P4824" i="2"/>
  <c r="P4739" i="2"/>
  <c r="P4653" i="2"/>
  <c r="P4568" i="2"/>
  <c r="P4484" i="2"/>
  <c r="P4420" i="2"/>
  <c r="P4356" i="2"/>
  <c r="P4292" i="2"/>
  <c r="P4228" i="2"/>
  <c r="P4164" i="2"/>
  <c r="P4100" i="2"/>
  <c r="P4036" i="2"/>
  <c r="P3972" i="2"/>
  <c r="P3908" i="2"/>
  <c r="P3844" i="2"/>
  <c r="P3780" i="2"/>
  <c r="P3716" i="2"/>
  <c r="P3652" i="2"/>
  <c r="P3588" i="2"/>
  <c r="P3524" i="2"/>
  <c r="P3460" i="2"/>
  <c r="P3396" i="2"/>
  <c r="P7660" i="2"/>
  <c r="P7025" i="2"/>
  <c r="P6719" i="2"/>
  <c r="P6548" i="2"/>
  <c r="P6377" i="2"/>
  <c r="P6207" i="2"/>
  <c r="P6036" i="2"/>
  <c r="P5865" i="2"/>
  <c r="P5756" i="2"/>
  <c r="P5671" i="2"/>
  <c r="P5585" i="2"/>
  <c r="P5500" i="2"/>
  <c r="P5415" i="2"/>
  <c r="P5329" i="2"/>
  <c r="P5244" i="2"/>
  <c r="P5159" i="2"/>
  <c r="P5073" i="2"/>
  <c r="P4988" i="2"/>
  <c r="P4903" i="2"/>
  <c r="P4817" i="2"/>
  <c r="P4732" i="2"/>
  <c r="P4647" i="2"/>
  <c r="P4561" i="2"/>
  <c r="P4479" i="2"/>
  <c r="P4415" i="2"/>
  <c r="P4351" i="2"/>
  <c r="P4287" i="2"/>
  <c r="P4223" i="2"/>
  <c r="P4159" i="2"/>
  <c r="P4095" i="2"/>
  <c r="P4031" i="2"/>
  <c r="P3967" i="2"/>
  <c r="P3996" i="2"/>
  <c r="P3932" i="2"/>
  <c r="P3868" i="2"/>
  <c r="P3804" i="2"/>
  <c r="P3740" i="2"/>
  <c r="P3676" i="2"/>
  <c r="P3612" i="2"/>
  <c r="P3548" i="2"/>
  <c r="P3484" i="2"/>
  <c r="P3420" i="2"/>
  <c r="P8272" i="2"/>
  <c r="P7207" i="2"/>
  <c r="P6807" i="2"/>
  <c r="P6612" i="2"/>
  <c r="P6441" i="2"/>
  <c r="P6271" i="2"/>
  <c r="P6100" i="2"/>
  <c r="P5929" i="2"/>
  <c r="P5792" i="2"/>
  <c r="P5703" i="2"/>
  <c r="P5617" i="2"/>
  <c r="P5532" i="2"/>
  <c r="P5447" i="2"/>
  <c r="P5361" i="2"/>
  <c r="P5276" i="2"/>
  <c r="P5191" i="2"/>
  <c r="P5105" i="2"/>
  <c r="P5020" i="2"/>
  <c r="P4935" i="2"/>
  <c r="P4849" i="2"/>
  <c r="P4764" i="2"/>
  <c r="P4679" i="2"/>
  <c r="P4593" i="2"/>
  <c r="P4508" i="2"/>
  <c r="P4439" i="2"/>
  <c r="P4375" i="2"/>
  <c r="P4311" i="2"/>
  <c r="P4247" i="2"/>
  <c r="P4183" i="2"/>
  <c r="P4119" i="2"/>
  <c r="P4055" i="2"/>
  <c r="P3991" i="2"/>
  <c r="P3927" i="2"/>
  <c r="P3863" i="2"/>
  <c r="P3799" i="2"/>
  <c r="P3735" i="2"/>
  <c r="P3671" i="2"/>
  <c r="P3607" i="2"/>
  <c r="P3543" i="2"/>
  <c r="P3479" i="2"/>
  <c r="P3415" i="2"/>
  <c r="P3351" i="2"/>
  <c r="P3287" i="2"/>
  <c r="P3223" i="2"/>
  <c r="P3159" i="2"/>
  <c r="P3095" i="2"/>
  <c r="P3031" i="2"/>
  <c r="P2967" i="2"/>
  <c r="P2903" i="2"/>
  <c r="P2839" i="2"/>
  <c r="P2775" i="2"/>
  <c r="P2711" i="2"/>
  <c r="P2647" i="2"/>
  <c r="P2583" i="2"/>
  <c r="P2519" i="2"/>
  <c r="P2455" i="2"/>
  <c r="P2391" i="2"/>
  <c r="P2327" i="2"/>
  <c r="P2263" i="2"/>
  <c r="P2199" i="2"/>
  <c r="P2135" i="2"/>
  <c r="P2071" i="2"/>
  <c r="P2007" i="2"/>
  <c r="P1943" i="2"/>
  <c r="P1879" i="2"/>
  <c r="P1815" i="2"/>
  <c r="P1751" i="2"/>
  <c r="P1687" i="2"/>
  <c r="P1623" i="2"/>
  <c r="P1559" i="2"/>
  <c r="P1495" i="2"/>
  <c r="P1431" i="2"/>
  <c r="P1367" i="2"/>
  <c r="P1303" i="2"/>
  <c r="P1239" i="2"/>
  <c r="P1175" i="2"/>
  <c r="P1111" i="2"/>
  <c r="P1047" i="2"/>
  <c r="P983" i="2"/>
  <c r="P919" i="2"/>
  <c r="P855" i="2"/>
  <c r="P791" i="2"/>
  <c r="P727" i="2"/>
  <c r="P663" i="2"/>
  <c r="P599" i="2"/>
  <c r="P7580" i="2"/>
  <c r="P6364" i="2"/>
  <c r="P5749" i="2"/>
  <c r="P5408" i="2"/>
  <c r="P5067" i="2"/>
  <c r="P4725" i="2"/>
  <c r="P4410" i="2"/>
  <c r="P4154" i="2"/>
  <c r="P3898" i="2"/>
  <c r="P3642" i="2"/>
  <c r="P3394" i="2"/>
  <c r="P3309" i="2"/>
  <c r="P3224" i="2"/>
  <c r="P3138" i="2"/>
  <c r="P3053" i="2"/>
  <c r="P2968" i="2"/>
  <c r="P2882" i="2"/>
  <c r="P2797" i="2"/>
  <c r="P2712" i="2"/>
  <c r="P2626" i="2"/>
  <c r="P2541" i="2"/>
  <c r="P2456" i="2"/>
  <c r="P2370" i="2"/>
  <c r="P2285" i="2"/>
  <c r="P2200" i="2"/>
  <c r="P2114" i="2"/>
  <c r="P2029" i="2"/>
  <c r="P1944" i="2"/>
  <c r="P1858" i="2"/>
  <c r="P1773" i="2"/>
  <c r="P1688" i="2"/>
  <c r="P1602" i="2"/>
  <c r="P1517" i="2"/>
  <c r="P1432" i="2"/>
  <c r="P1346" i="2"/>
  <c r="P1261" i="2"/>
  <c r="P1176" i="2"/>
  <c r="P1090" i="2"/>
  <c r="P1005" i="2"/>
  <c r="P920" i="2"/>
  <c r="P834" i="2"/>
  <c r="P749" i="2"/>
  <c r="P664" i="2"/>
  <c r="P578" i="2"/>
  <c r="P508" i="2"/>
  <c r="P444" i="2"/>
  <c r="P6103" i="2"/>
  <c r="P5932" i="2"/>
  <c r="P5793" i="2"/>
  <c r="P5704" i="2"/>
  <c r="P5619" i="2"/>
  <c r="P5533" i="2"/>
  <c r="P5448" i="2"/>
  <c r="P5363" i="2"/>
  <c r="P5277" i="2"/>
  <c r="P5192" i="2"/>
  <c r="P5107" i="2"/>
  <c r="P5021" i="2"/>
  <c r="P4936" i="2"/>
  <c r="P4851" i="2"/>
  <c r="P4765" i="2"/>
  <c r="P4680" i="2"/>
  <c r="P4595" i="2"/>
  <c r="P4509" i="2"/>
  <c r="P4440" i="2"/>
  <c r="P4376" i="2"/>
  <c r="P4312" i="2"/>
  <c r="P4248" i="2"/>
  <c r="P4184" i="2"/>
  <c r="P4120" i="2"/>
  <c r="P4056" i="2"/>
  <c r="P3992" i="2"/>
  <c r="P3928" i="2"/>
  <c r="P3864" i="2"/>
  <c r="P3800" i="2"/>
  <c r="P3736" i="2"/>
  <c r="P3672" i="2"/>
  <c r="P3608" i="2"/>
  <c r="P3544" i="2"/>
  <c r="P3480" i="2"/>
  <c r="P3416" i="2"/>
  <c r="P8144" i="2"/>
  <c r="P7168" i="2"/>
  <c r="P6785" i="2"/>
  <c r="P6601" i="2"/>
  <c r="P6431" i="2"/>
  <c r="P6260" i="2"/>
  <c r="P6089" i="2"/>
  <c r="P5919" i="2"/>
  <c r="P5785" i="2"/>
  <c r="P5697" i="2"/>
  <c r="P5612" i="2"/>
  <c r="P5527" i="2"/>
  <c r="P5441" i="2"/>
  <c r="P5356" i="2"/>
  <c r="P5271" i="2"/>
  <c r="P5185" i="2"/>
  <c r="P5100" i="2"/>
  <c r="P5015" i="2"/>
  <c r="P4929" i="2"/>
  <c r="P4844" i="2"/>
  <c r="P4759" i="2"/>
  <c r="P4673" i="2"/>
  <c r="P4588" i="2"/>
  <c r="P4503" i="2"/>
  <c r="P4435" i="2"/>
  <c r="P4371" i="2"/>
  <c r="P4307" i="2"/>
  <c r="P4243" i="2"/>
  <c r="P4179" i="2"/>
  <c r="P4115" i="2"/>
  <c r="P4051" i="2"/>
  <c r="P3987" i="2"/>
  <c r="P3923" i="2"/>
  <c r="P3859" i="2"/>
  <c r="P3795" i="2"/>
  <c r="P3731" i="2"/>
  <c r="P3667" i="2"/>
  <c r="P3603" i="2"/>
  <c r="P3539" i="2"/>
  <c r="P3475" i="2"/>
  <c r="P3411" i="2"/>
  <c r="P3347" i="2"/>
  <c r="P3283" i="2"/>
  <c r="P3219" i="2"/>
  <c r="P3155" i="2"/>
  <c r="P3091" i="2"/>
  <c r="P3027" i="2"/>
  <c r="P2963" i="2"/>
  <c r="P2899" i="2"/>
  <c r="P2835" i="2"/>
  <c r="P2771" i="2"/>
  <c r="P2707" i="2"/>
  <c r="P2643" i="2"/>
  <c r="P2579" i="2"/>
  <c r="P2515" i="2"/>
  <c r="P2451" i="2"/>
  <c r="P2387" i="2"/>
  <c r="P2323" i="2"/>
  <c r="P2259" i="2"/>
  <c r="P2195" i="2"/>
  <c r="P2131" i="2"/>
  <c r="P2067" i="2"/>
  <c r="P2003" i="2"/>
  <c r="P1939" i="2"/>
  <c r="P1875" i="2"/>
  <c r="P1811" i="2"/>
  <c r="P1747" i="2"/>
  <c r="P1683" i="2"/>
  <c r="P1619" i="2"/>
  <c r="P1555" i="2"/>
  <c r="P1491" i="2"/>
  <c r="P1427" i="2"/>
  <c r="P1363" i="2"/>
  <c r="P1299" i="2"/>
  <c r="P1235" i="2"/>
  <c r="P1171" i="2"/>
  <c r="P1107" i="2"/>
  <c r="P1043" i="2"/>
  <c r="P979" i="2"/>
  <c r="P915" i="2"/>
  <c r="P851" i="2"/>
  <c r="P787" i="2"/>
  <c r="P723" i="2"/>
  <c r="P659" i="2"/>
  <c r="P595" i="2"/>
  <c r="P7409" i="2"/>
  <c r="P6321" i="2"/>
  <c r="P5728" i="2"/>
  <c r="P5387" i="2"/>
  <c r="P5045" i="2"/>
  <c r="P4704" i="2"/>
  <c r="P4394" i="2"/>
  <c r="P4138" i="2"/>
  <c r="P3882" i="2"/>
  <c r="P3626" i="2"/>
  <c r="P3389" i="2"/>
  <c r="P3304" i="2"/>
  <c r="P3218" i="2"/>
  <c r="P3133" i="2"/>
  <c r="P3048" i="2"/>
  <c r="P2962" i="2"/>
  <c r="P2877" i="2"/>
  <c r="P2792" i="2"/>
  <c r="P2706" i="2"/>
  <c r="P2621" i="2"/>
  <c r="P2536" i="2"/>
  <c r="P2450" i="2"/>
  <c r="P2365" i="2"/>
  <c r="P2280" i="2"/>
  <c r="P2194" i="2"/>
  <c r="P2109" i="2"/>
  <c r="P2024" i="2"/>
  <c r="P1938" i="2"/>
  <c r="P1853" i="2"/>
  <c r="P1768" i="2"/>
  <c r="P1682" i="2"/>
  <c r="P1597" i="2"/>
  <c r="P1512" i="2"/>
  <c r="P1426" i="2"/>
  <c r="P1341" i="2"/>
  <c r="P1256" i="2"/>
  <c r="P1170" i="2"/>
  <c r="P1085" i="2"/>
  <c r="P1000" i="2"/>
  <c r="P914" i="2"/>
  <c r="P829" i="2"/>
  <c r="P744" i="2"/>
  <c r="P658" i="2"/>
  <c r="P573" i="2"/>
  <c r="P504" i="2"/>
  <c r="P440" i="2"/>
  <c r="P376" i="2"/>
  <c r="P312" i="2"/>
  <c r="P6007" i="2"/>
  <c r="P5844" i="2"/>
  <c r="P5741" i="2"/>
  <c r="P5656" i="2"/>
  <c r="P5571" i="2"/>
  <c r="P5485" i="2"/>
  <c r="P5400" i="2"/>
  <c r="P5315" i="2"/>
  <c r="P5229" i="2"/>
  <c r="P5144" i="2"/>
  <c r="P5059" i="2"/>
  <c r="P4973" i="2"/>
  <c r="P4888" i="2"/>
  <c r="P4803" i="2"/>
  <c r="P4717" i="2"/>
  <c r="P4632" i="2"/>
  <c r="P4547" i="2"/>
  <c r="P4468" i="2"/>
  <c r="P4404" i="2"/>
  <c r="P4340" i="2"/>
  <c r="P4276" i="2"/>
  <c r="P4212" i="2"/>
  <c r="P4148" i="2"/>
  <c r="P4084" i="2"/>
  <c r="P4020" i="2"/>
  <c r="P3956" i="2"/>
  <c r="P3892" i="2"/>
  <c r="P3828" i="2"/>
  <c r="P3764" i="2"/>
  <c r="P3700" i="2"/>
  <c r="P3636" i="2"/>
  <c r="P3572" i="2"/>
  <c r="P3508" i="2"/>
  <c r="P6935" i="2"/>
  <c r="P6164" i="2"/>
  <c r="P5649" i="2"/>
  <c r="P5308" i="2"/>
  <c r="P4967" i="2"/>
  <c r="P4625" i="2"/>
  <c r="P4335" i="2"/>
  <c r="P4255" i="2"/>
  <c r="P4175" i="2"/>
  <c r="P4079" i="2"/>
  <c r="P3999" i="2"/>
  <c r="P3919" i="2"/>
  <c r="P3855" i="2"/>
  <c r="P3791" i="2"/>
  <c r="P3727" i="2"/>
  <c r="P3663" i="2"/>
  <c r="P3599" i="2"/>
  <c r="P3535" i="2"/>
  <c r="P3471" i="2"/>
  <c r="P3407" i="2"/>
  <c r="P3343" i="2"/>
  <c r="P3279" i="2"/>
  <c r="P3215" i="2"/>
  <c r="P3151" i="2"/>
  <c r="P3087" i="2"/>
  <c r="P3023" i="2"/>
  <c r="P2959" i="2"/>
  <c r="P2895" i="2"/>
  <c r="P2831" i="2"/>
  <c r="P2767" i="2"/>
  <c r="P2703" i="2"/>
  <c r="P2639" i="2"/>
  <c r="P2575" i="2"/>
  <c r="P2511" i="2"/>
  <c r="P2447" i="2"/>
  <c r="P2383" i="2"/>
  <c r="P2319" i="2"/>
  <c r="P2255" i="2"/>
  <c r="P2191" i="2"/>
  <c r="P2127" i="2"/>
  <c r="P2063" i="2"/>
  <c r="P1999" i="2"/>
  <c r="P1935" i="2"/>
  <c r="P1871" i="2"/>
  <c r="P1807" i="2"/>
  <c r="P1743" i="2"/>
  <c r="P1679" i="2"/>
  <c r="P1615" i="2"/>
  <c r="P1551" i="2"/>
  <c r="P1487" i="2"/>
  <c r="P1423" i="2"/>
  <c r="P1359" i="2"/>
  <c r="P1295" i="2"/>
  <c r="P1231" i="2"/>
  <c r="P1167" i="2"/>
  <c r="P1103" i="2"/>
  <c r="P1039" i="2"/>
  <c r="P975" i="2"/>
  <c r="P911" i="2"/>
  <c r="P847" i="2"/>
  <c r="P783" i="2"/>
  <c r="P719" i="2"/>
  <c r="P655" i="2"/>
  <c r="P591" i="2"/>
  <c r="P7239" i="2"/>
  <c r="P6279" i="2"/>
  <c r="P5707" i="2"/>
  <c r="P5365" i="2"/>
  <c r="P5024" i="2"/>
  <c r="P4683" i="2"/>
  <c r="P4378" i="2"/>
  <c r="P4122" i="2"/>
  <c r="P3866" i="2"/>
  <c r="P3610" i="2"/>
  <c r="P3384" i="2"/>
  <c r="P3298" i="2"/>
  <c r="P3213" i="2"/>
  <c r="P3128" i="2"/>
  <c r="P3042" i="2"/>
  <c r="P2957" i="2"/>
  <c r="P2872" i="2"/>
  <c r="P2786" i="2"/>
  <c r="P2701" i="2"/>
  <c r="P2616" i="2"/>
  <c r="P2530" i="2"/>
  <c r="P2445" i="2"/>
  <c r="P2360" i="2"/>
  <c r="P2274" i="2"/>
  <c r="P2189" i="2"/>
  <c r="P2104" i="2"/>
  <c r="P2018" i="2"/>
  <c r="P1933" i="2"/>
  <c r="P1848" i="2"/>
  <c r="P1762" i="2"/>
  <c r="P1677" i="2"/>
  <c r="P1592" i="2"/>
  <c r="P1506" i="2"/>
  <c r="P1421" i="2"/>
  <c r="P1336" i="2"/>
  <c r="P1250" i="2"/>
  <c r="P1165" i="2"/>
  <c r="P1080" i="2"/>
  <c r="P994" i="2"/>
  <c r="P909" i="2"/>
  <c r="P824" i="2"/>
  <c r="P738" i="2"/>
  <c r="P653" i="2"/>
  <c r="P568" i="2"/>
  <c r="P500" i="2"/>
  <c r="P436" i="2"/>
  <c r="P372" i="2"/>
  <c r="P308" i="2"/>
  <c r="P244" i="2"/>
  <c r="P180" i="2"/>
  <c r="P116" i="2"/>
  <c r="P5996" i="2"/>
  <c r="P5836" i="2"/>
  <c r="P5736" i="2"/>
  <c r="P5651" i="2"/>
  <c r="P5565" i="2"/>
  <c r="P5480" i="2"/>
  <c r="P5395" i="2"/>
  <c r="P5309" i="2"/>
  <c r="P5224" i="2"/>
  <c r="P5139" i="2"/>
  <c r="P5053" i="2"/>
  <c r="P4968" i="2"/>
  <c r="P4883" i="2"/>
  <c r="P4797" i="2"/>
  <c r="P4712" i="2"/>
  <c r="P4627" i="2"/>
  <c r="P4541" i="2"/>
  <c r="P4464" i="2"/>
  <c r="P4400" i="2"/>
  <c r="P4336" i="2"/>
  <c r="P4272" i="2"/>
  <c r="P4208" i="2"/>
  <c r="P4144" i="2"/>
  <c r="P4080" i="2"/>
  <c r="P4016" i="2"/>
  <c r="P3952" i="2"/>
  <c r="P3888" i="2"/>
  <c r="P3824" i="2"/>
  <c r="P3760" i="2"/>
  <c r="P3696" i="2"/>
  <c r="P3632" i="2"/>
  <c r="P3568" i="2"/>
  <c r="P3504" i="2"/>
  <c r="P3440" i="2"/>
  <c r="P8968" i="2"/>
  <c r="P7420" i="2"/>
  <c r="P6913" i="2"/>
  <c r="P6665" i="2"/>
  <c r="P6495" i="2"/>
  <c r="P6324" i="2"/>
  <c r="P6153" i="2"/>
  <c r="P5983" i="2"/>
  <c r="P5828" i="2"/>
  <c r="P5729" i="2"/>
  <c r="P5644" i="2"/>
  <c r="P5559" i="2"/>
  <c r="P5473" i="2"/>
  <c r="P5388" i="2"/>
  <c r="P5303" i="2"/>
  <c r="P5217" i="2"/>
  <c r="P5132" i="2"/>
  <c r="P5047" i="2"/>
  <c r="P4961" i="2"/>
  <c r="P4876" i="2"/>
  <c r="P4791" i="2"/>
  <c r="P4705" i="2"/>
  <c r="P4620" i="2"/>
  <c r="P4535" i="2"/>
  <c r="P4459" i="2"/>
  <c r="P4395" i="2"/>
  <c r="P4331" i="2"/>
  <c r="P4267" i="2"/>
  <c r="P4203" i="2"/>
  <c r="P4139" i="2"/>
  <c r="P4075" i="2"/>
  <c r="P4011" i="2"/>
  <c r="P3947" i="2"/>
  <c r="P3883" i="2"/>
  <c r="P3819" i="2"/>
  <c r="P3755" i="2"/>
  <c r="P3691" i="2"/>
  <c r="P3627" i="2"/>
  <c r="P3563" i="2"/>
  <c r="P3499" i="2"/>
  <c r="P3435" i="2"/>
  <c r="P3371" i="2"/>
  <c r="P3307" i="2"/>
  <c r="P3243" i="2"/>
  <c r="P3179" i="2"/>
  <c r="P3115" i="2"/>
  <c r="P3051" i="2"/>
  <c r="P2987" i="2"/>
  <c r="P2923" i="2"/>
  <c r="P2859" i="2"/>
  <c r="P2795" i="2"/>
  <c r="P2731" i="2"/>
  <c r="P2667" i="2"/>
  <c r="P2603" i="2"/>
  <c r="P2539" i="2"/>
  <c r="P2475" i="2"/>
  <c r="P2411" i="2"/>
  <c r="P2347" i="2"/>
  <c r="P2283" i="2"/>
  <c r="P2219" i="2"/>
  <c r="P2155" i="2"/>
  <c r="P2091" i="2"/>
  <c r="P2027" i="2"/>
  <c r="P1963" i="2"/>
  <c r="P1899" i="2"/>
  <c r="P1835" i="2"/>
  <c r="P1771" i="2"/>
  <c r="P1707" i="2"/>
  <c r="P1643" i="2"/>
  <c r="P1579" i="2"/>
  <c r="P1515" i="2"/>
  <c r="P1451" i="2"/>
  <c r="P1387" i="2"/>
  <c r="P1323" i="2"/>
  <c r="P1259" i="2"/>
  <c r="P1195" i="2"/>
  <c r="P1131" i="2"/>
  <c r="P1067" i="2"/>
  <c r="P1003" i="2"/>
  <c r="P939" i="2"/>
  <c r="P875" i="2"/>
  <c r="P811" i="2"/>
  <c r="P747" i="2"/>
  <c r="P683" i="2"/>
  <c r="P571" i="2"/>
  <c r="P5259" i="2"/>
  <c r="P4042" i="2"/>
  <c r="P3272" i="2"/>
  <c r="P2930" i="2"/>
  <c r="P2589" i="2"/>
  <c r="P2248" i="2"/>
  <c r="P1906" i="2"/>
  <c r="P1565" i="2"/>
  <c r="P1224" i="2"/>
  <c r="P882" i="2"/>
  <c r="P544" i="2"/>
  <c r="P348" i="2"/>
  <c r="P248" i="2"/>
  <c r="P160" i="2"/>
  <c r="P84" i="2"/>
  <c r="P20" i="2"/>
  <c r="P6737" i="2"/>
  <c r="P6055" i="2"/>
  <c r="P5595" i="2"/>
  <c r="P5253" i="2"/>
  <c r="P4912" i="2"/>
  <c r="P4571" i="2"/>
  <c r="P4294" i="2"/>
  <c r="P4038" i="2"/>
  <c r="P3782" i="2"/>
  <c r="P3526" i="2"/>
  <c r="P3356" i="2"/>
  <c r="P3270" i="2"/>
  <c r="P3185" i="2"/>
  <c r="P3100" i="2"/>
  <c r="P3014" i="2"/>
  <c r="P2929" i="2"/>
  <c r="P2844" i="2"/>
  <c r="P2758" i="2"/>
  <c r="P2673" i="2"/>
  <c r="P2588" i="2"/>
  <c r="P2502" i="2"/>
  <c r="P2417" i="2"/>
  <c r="P2332" i="2"/>
  <c r="P2246" i="2"/>
  <c r="P2161" i="2"/>
  <c r="P2076" i="2"/>
  <c r="P1990" i="2"/>
  <c r="P1905" i="2"/>
  <c r="P1820" i="2"/>
  <c r="P1734" i="2"/>
  <c r="P1649" i="2"/>
  <c r="P1564" i="2"/>
  <c r="P1478" i="2"/>
  <c r="P1393" i="2"/>
  <c r="P1308" i="2"/>
  <c r="P1222" i="2"/>
  <c r="P1137" i="2"/>
  <c r="P1052" i="2"/>
  <c r="P966" i="2"/>
  <c r="P881" i="2"/>
  <c r="P796" i="2"/>
  <c r="P710" i="2"/>
  <c r="P625" i="2"/>
  <c r="P543" i="2"/>
  <c r="P479" i="2"/>
  <c r="P415" i="2"/>
  <c r="P351" i="2"/>
  <c r="P287" i="2"/>
  <c r="P223" i="2"/>
  <c r="P159" i="2"/>
  <c r="P95" i="2"/>
  <c r="P31" i="2"/>
  <c r="P6951" i="2"/>
  <c r="P6172" i="2"/>
  <c r="P5653" i="2"/>
  <c r="P5312" i="2"/>
  <c r="P4971" i="2"/>
  <c r="P4629" i="2"/>
  <c r="P4338" i="2"/>
  <c r="P4082" i="2"/>
  <c r="P3826" i="2"/>
  <c r="P3570" i="2"/>
  <c r="P3370" i="2"/>
  <c r="P3285" i="2"/>
  <c r="P3200" i="2"/>
  <c r="P3114" i="2"/>
  <c r="P3029" i="2"/>
  <c r="P2944" i="2"/>
  <c r="P2858" i="2"/>
  <c r="P2773" i="2"/>
  <c r="P2688" i="2"/>
  <c r="P2602" i="2"/>
  <c r="P2517" i="2"/>
  <c r="P2432" i="2"/>
  <c r="P2346" i="2"/>
  <c r="P2261" i="2"/>
  <c r="P2176" i="2"/>
  <c r="P2090" i="2"/>
  <c r="P2005" i="2"/>
  <c r="P1920" i="2"/>
  <c r="P1834" i="2"/>
  <c r="P1749" i="2"/>
  <c r="P1664" i="2"/>
  <c r="P1578" i="2"/>
  <c r="P1493" i="2"/>
  <c r="P1408" i="2"/>
  <c r="P1322" i="2"/>
  <c r="P1237" i="2"/>
  <c r="P1152" i="2"/>
  <c r="P1066" i="2"/>
  <c r="P981" i="2"/>
  <c r="P896" i="2"/>
  <c r="P810" i="2"/>
  <c r="P725" i="2"/>
  <c r="P640" i="2"/>
  <c r="P554" i="2"/>
  <c r="P490" i="2"/>
  <c r="P426" i="2"/>
  <c r="P362" i="2"/>
  <c r="P298" i="2"/>
  <c r="P234" i="2"/>
  <c r="P170" i="2"/>
  <c r="P106" i="2"/>
  <c r="P42" i="2"/>
  <c r="P7452" i="2"/>
  <c r="P6332" i="2"/>
  <c r="P5733" i="2"/>
  <c r="P5392" i="2"/>
  <c r="P5051" i="2"/>
  <c r="P4709" i="2"/>
  <c r="P4398" i="2"/>
  <c r="P4142" i="2"/>
  <c r="P3886" i="2"/>
  <c r="P3630" i="2"/>
  <c r="P3390" i="2"/>
  <c r="P3305" i="2"/>
  <c r="P3220" i="2"/>
  <c r="P3134" i="2"/>
  <c r="P3049" i="2"/>
  <c r="P2964" i="2"/>
  <c r="P2878" i="2"/>
  <c r="P2793" i="2"/>
  <c r="P2708" i="2"/>
  <c r="P2622" i="2"/>
  <c r="P2537" i="2"/>
  <c r="P2452" i="2"/>
  <c r="P2366" i="2"/>
  <c r="P2281" i="2"/>
  <c r="P2196" i="2"/>
  <c r="P2110" i="2"/>
  <c r="P2025" i="2"/>
  <c r="P1940" i="2"/>
  <c r="P1854" i="2"/>
  <c r="P1769" i="2"/>
  <c r="P1684" i="2"/>
  <c r="P1598" i="2"/>
  <c r="P1513" i="2"/>
  <c r="P1428" i="2"/>
  <c r="P1342" i="2"/>
  <c r="P1257" i="2"/>
  <c r="P1172" i="2"/>
  <c r="P1086" i="2"/>
  <c r="P1001" i="2"/>
  <c r="P916" i="2"/>
  <c r="P830" i="2"/>
  <c r="P745" i="2"/>
  <c r="P660" i="2"/>
  <c r="P574" i="2"/>
  <c r="P505" i="2"/>
  <c r="P441" i="2"/>
  <c r="P555" i="2"/>
  <c r="P5173" i="2"/>
  <c r="P3978" i="2"/>
  <c r="P3250" i="2"/>
  <c r="P2909" i="2"/>
  <c r="P2568" i="2"/>
  <c r="P2226" i="2"/>
  <c r="P1885" i="2"/>
  <c r="P1544" i="2"/>
  <c r="P1202" i="2"/>
  <c r="P861" i="2"/>
  <c r="P528" i="2"/>
  <c r="P336" i="2"/>
  <c r="P240" i="2"/>
  <c r="P156" i="2"/>
  <c r="P80" i="2"/>
  <c r="P16" i="2"/>
  <c r="P6695" i="2"/>
  <c r="P6012" i="2"/>
  <c r="P5573" i="2"/>
  <c r="P5232" i="2"/>
  <c r="P4891" i="2"/>
  <c r="P4549" i="2"/>
  <c r="P4278" i="2"/>
  <c r="P4022" i="2"/>
  <c r="P3766" i="2"/>
  <c r="P3510" i="2"/>
  <c r="P3350" i="2"/>
  <c r="P3265" i="2"/>
  <c r="P3180" i="2"/>
  <c r="P3094" i="2"/>
  <c r="P3009" i="2"/>
  <c r="P2924" i="2"/>
  <c r="P2838" i="2"/>
  <c r="P2753" i="2"/>
  <c r="P2668" i="2"/>
  <c r="P2582" i="2"/>
  <c r="P2497" i="2"/>
  <c r="P2412" i="2"/>
  <c r="P2326" i="2"/>
  <c r="P2241" i="2"/>
  <c r="P2156" i="2"/>
  <c r="P2070" i="2"/>
  <c r="P1985" i="2"/>
  <c r="P1900" i="2"/>
  <c r="P1814" i="2"/>
  <c r="P1729" i="2"/>
  <c r="P1644" i="2"/>
  <c r="P1558" i="2"/>
  <c r="P1473" i="2"/>
  <c r="P1388" i="2"/>
  <c r="P1302" i="2"/>
  <c r="P1217" i="2"/>
  <c r="P1132" i="2"/>
  <c r="P1046" i="2"/>
  <c r="P961" i="2"/>
  <c r="P876" i="2"/>
  <c r="P790" i="2"/>
  <c r="P705" i="2"/>
  <c r="P620" i="2"/>
  <c r="P539" i="2"/>
  <c r="P475" i="2"/>
  <c r="P411" i="2"/>
  <c r="P347" i="2"/>
  <c r="P283" i="2"/>
  <c r="P219" i="2"/>
  <c r="P155" i="2"/>
  <c r="P91" i="2"/>
  <c r="P27" i="2"/>
  <c r="P6865" i="2"/>
  <c r="P6129" i="2"/>
  <c r="P5632" i="2"/>
  <c r="P5291" i="2"/>
  <c r="P4949" i="2"/>
  <c r="P4608" i="2"/>
  <c r="P4322" i="2"/>
  <c r="P4066" i="2"/>
  <c r="P3810" i="2"/>
  <c r="P3554" i="2"/>
  <c r="P3365" i="2"/>
  <c r="P3280" i="2"/>
  <c r="P3194" i="2"/>
  <c r="P3109" i="2"/>
  <c r="P3024" i="2"/>
  <c r="P2938" i="2"/>
  <c r="P2853" i="2"/>
  <c r="P2768" i="2"/>
  <c r="P2682" i="2"/>
  <c r="P2597" i="2"/>
  <c r="P2512" i="2"/>
  <c r="P2426" i="2"/>
  <c r="P2341" i="2"/>
  <c r="P2256" i="2"/>
  <c r="P2170" i="2"/>
  <c r="P2085" i="2"/>
  <c r="P2000" i="2"/>
  <c r="P1914" i="2"/>
  <c r="P1829" i="2"/>
  <c r="P1744" i="2"/>
  <c r="P1658" i="2"/>
  <c r="P1573" i="2"/>
  <c r="P1488" i="2"/>
  <c r="P1402" i="2"/>
  <c r="P1317" i="2"/>
  <c r="P1232" i="2"/>
  <c r="P1146" i="2"/>
  <c r="P1061" i="2"/>
  <c r="P976" i="2"/>
  <c r="P890" i="2"/>
  <c r="P805" i="2"/>
  <c r="P720" i="2"/>
  <c r="P634" i="2"/>
  <c r="P550" i="2"/>
  <c r="P486" i="2"/>
  <c r="P422" i="2"/>
  <c r="P358" i="2"/>
  <c r="P294" i="2"/>
  <c r="P230" i="2"/>
  <c r="P166" i="2"/>
  <c r="P102" i="2"/>
  <c r="P38" i="2"/>
  <c r="P7281" i="2"/>
  <c r="P6289" i="2"/>
  <c r="P5712" i="2"/>
  <c r="P5371" i="2"/>
  <c r="P5029" i="2"/>
  <c r="P4688" i="2"/>
  <c r="P4382" i="2"/>
  <c r="P4126" i="2"/>
  <c r="P3870" i="2"/>
  <c r="P3614" i="2"/>
  <c r="P3385" i="2"/>
  <c r="P3300" i="2"/>
  <c r="P3214" i="2"/>
  <c r="P3129" i="2"/>
  <c r="P3044" i="2"/>
  <c r="P2958" i="2"/>
  <c r="P2873" i="2"/>
  <c r="P2788" i="2"/>
  <c r="P2702" i="2"/>
  <c r="P2617" i="2"/>
  <c r="P2532" i="2"/>
  <c r="P2446" i="2"/>
  <c r="P2361" i="2"/>
  <c r="P2276" i="2"/>
  <c r="P2190" i="2"/>
  <c r="P2105" i="2"/>
  <c r="P2020" i="2"/>
  <c r="P1934" i="2"/>
  <c r="P1849" i="2"/>
  <c r="P1764" i="2"/>
  <c r="P1678" i="2"/>
  <c r="P1593" i="2"/>
  <c r="P1508" i="2"/>
  <c r="P1422" i="2"/>
  <c r="P1337" i="2"/>
  <c r="P1252" i="2"/>
  <c r="P1166" i="2"/>
  <c r="P1081" i="2"/>
  <c r="P996" i="2"/>
  <c r="P910" i="2"/>
  <c r="P825" i="2"/>
  <c r="P740" i="2"/>
  <c r="P654" i="2"/>
  <c r="P569" i="2"/>
  <c r="P501" i="2"/>
  <c r="P437" i="2"/>
  <c r="P373" i="2"/>
  <c r="P6407" i="2"/>
  <c r="P4747" i="2"/>
  <c r="P3658" i="2"/>
  <c r="P3144" i="2"/>
  <c r="P2802" i="2"/>
  <c r="P2461" i="2"/>
  <c r="P2120" i="2"/>
  <c r="P1778" i="2"/>
  <c r="P1437" i="2"/>
  <c r="P1096" i="2"/>
  <c r="P754" i="2"/>
  <c r="P448" i="2"/>
  <c r="P300" i="2"/>
  <c r="P216" i="2"/>
  <c r="P128" i="2"/>
  <c r="P60" i="2"/>
  <c r="P8755" i="2"/>
  <c r="P6481" i="2"/>
  <c r="P5819" i="2"/>
  <c r="P5467" i="2"/>
  <c r="P5125" i="2"/>
  <c r="P4784" i="2"/>
  <c r="P4454" i="2"/>
  <c r="P4198" i="2"/>
  <c r="P3942" i="2"/>
  <c r="P3686" i="2"/>
  <c r="P3430" i="2"/>
  <c r="P3324" i="2"/>
  <c r="P3238" i="2"/>
  <c r="P3153" i="2"/>
  <c r="P3068" i="2"/>
  <c r="P2982" i="2"/>
  <c r="P2897" i="2"/>
  <c r="P2812" i="2"/>
  <c r="P2726" i="2"/>
  <c r="P2641" i="2"/>
  <c r="P2556" i="2"/>
  <c r="P2470" i="2"/>
  <c r="P2385" i="2"/>
  <c r="P2300" i="2"/>
  <c r="P2214" i="2"/>
  <c r="P2129" i="2"/>
  <c r="P2044" i="2"/>
  <c r="P1958" i="2"/>
  <c r="P1873" i="2"/>
  <c r="P1788" i="2"/>
  <c r="P1702" i="2"/>
  <c r="P1617" i="2"/>
  <c r="P1532" i="2"/>
  <c r="P1446" i="2"/>
  <c r="P1361" i="2"/>
  <c r="P1276" i="2"/>
  <c r="P1190" i="2"/>
  <c r="P1105" i="2"/>
  <c r="P1020" i="2"/>
  <c r="P934" i="2"/>
  <c r="P849" i="2"/>
  <c r="P764" i="2"/>
  <c r="P678" i="2"/>
  <c r="P593" i="2"/>
  <c r="P519" i="2"/>
  <c r="P455" i="2"/>
  <c r="P391" i="2"/>
  <c r="P327" i="2"/>
  <c r="P263" i="2"/>
  <c r="P199" i="2"/>
  <c r="P135" i="2"/>
  <c r="P5685" i="2"/>
  <c r="P4362" i="2"/>
  <c r="P3378" i="2"/>
  <c r="P3037" i="2"/>
  <c r="P2696" i="2"/>
  <c r="P2354" i="2"/>
  <c r="P2013" i="2"/>
  <c r="P1672" i="2"/>
  <c r="P1330" i="2"/>
  <c r="P989" i="2"/>
  <c r="P648" i="2"/>
  <c r="P384" i="2"/>
  <c r="P272" i="2"/>
  <c r="P188" i="2"/>
  <c r="P104" i="2"/>
  <c r="P40" i="2"/>
  <c r="P7196" i="2"/>
  <c r="P6268" i="2"/>
  <c r="P5701" i="2"/>
  <c r="P5360" i="2"/>
  <c r="P5019" i="2"/>
  <c r="P4677" i="2"/>
  <c r="P4374" i="2"/>
  <c r="P4118" i="2"/>
  <c r="P3862" i="2"/>
  <c r="P3606" i="2"/>
  <c r="P3382" i="2"/>
  <c r="P3297" i="2"/>
  <c r="P3212" i="2"/>
  <c r="P3126" i="2"/>
  <c r="P3041" i="2"/>
  <c r="P2956" i="2"/>
  <c r="P2870" i="2"/>
  <c r="P2785" i="2"/>
  <c r="P2700" i="2"/>
  <c r="P2614" i="2"/>
  <c r="P2529" i="2"/>
  <c r="P2444" i="2"/>
  <c r="P2358" i="2"/>
  <c r="P2273" i="2"/>
  <c r="P2188" i="2"/>
  <c r="P2102" i="2"/>
  <c r="P3444" i="2"/>
  <c r="P6676" i="2"/>
  <c r="P5993" i="2"/>
  <c r="P5564" i="2"/>
  <c r="P5223" i="2"/>
  <c r="P4881" i="2"/>
  <c r="P4540" i="2"/>
  <c r="P4319" i="2"/>
  <c r="P4239" i="2"/>
  <c r="P4143" i="2"/>
  <c r="P4063" i="2"/>
  <c r="P3983" i="2"/>
  <c r="P3903" i="2"/>
  <c r="P3839" i="2"/>
  <c r="P3775" i="2"/>
  <c r="P3711" i="2"/>
  <c r="P3647" i="2"/>
  <c r="P3583" i="2"/>
  <c r="P3519" i="2"/>
  <c r="P3455" i="2"/>
  <c r="P3391" i="2"/>
  <c r="P3327" i="2"/>
  <c r="P3263" i="2"/>
  <c r="P3199" i="2"/>
  <c r="P3135" i="2"/>
  <c r="P3071" i="2"/>
  <c r="P3007" i="2"/>
  <c r="P2943" i="2"/>
  <c r="P2879" i="2"/>
  <c r="P2815" i="2"/>
  <c r="P2751" i="2"/>
  <c r="P2687" i="2"/>
  <c r="P2623" i="2"/>
  <c r="P2559" i="2"/>
  <c r="P2495" i="2"/>
  <c r="P2431" i="2"/>
  <c r="P2367" i="2"/>
  <c r="P2303" i="2"/>
  <c r="P2239" i="2"/>
  <c r="P2175" i="2"/>
  <c r="P2111" i="2"/>
  <c r="P2047" i="2"/>
  <c r="P1983" i="2"/>
  <c r="P1919" i="2"/>
  <c r="P1855" i="2"/>
  <c r="P1791" i="2"/>
  <c r="P1727" i="2"/>
  <c r="P1663" i="2"/>
  <c r="P1599" i="2"/>
  <c r="P1535" i="2"/>
  <c r="P1471" i="2"/>
  <c r="P1407" i="2"/>
  <c r="P1343" i="2"/>
  <c r="P1279" i="2"/>
  <c r="P1215" i="2"/>
  <c r="P1151" i="2"/>
  <c r="P1087" i="2"/>
  <c r="P1023" i="2"/>
  <c r="P959" i="2"/>
  <c r="P895" i="2"/>
  <c r="P831" i="2"/>
  <c r="P767" i="2"/>
  <c r="P703" i="2"/>
  <c r="P639" i="2"/>
  <c r="P575" i="2"/>
  <c r="P6823" i="2"/>
  <c r="P6108" i="2"/>
  <c r="P5621" i="2"/>
  <c r="P5280" i="2"/>
  <c r="P4939" i="2"/>
  <c r="P4597" i="2"/>
  <c r="P4314" i="2"/>
  <c r="P4058" i="2"/>
  <c r="P3802" i="2"/>
  <c r="P3546" i="2"/>
  <c r="P3362" i="2"/>
  <c r="P3277" i="2"/>
  <c r="P3192" i="2"/>
  <c r="P3106" i="2"/>
  <c r="P3021" i="2"/>
  <c r="P2936" i="2"/>
  <c r="P2850" i="2"/>
  <c r="P2765" i="2"/>
  <c r="P2680" i="2"/>
  <c r="P2594" i="2"/>
  <c r="P2509" i="2"/>
  <c r="P2424" i="2"/>
  <c r="P2338" i="2"/>
  <c r="P2253" i="2"/>
  <c r="P2168" i="2"/>
  <c r="P2082" i="2"/>
  <c r="P1997" i="2"/>
  <c r="P1912" i="2"/>
  <c r="P1826" i="2"/>
  <c r="P1741" i="2"/>
  <c r="P1656" i="2"/>
  <c r="P1570" i="2"/>
  <c r="P1485" i="2"/>
  <c r="P1400" i="2"/>
  <c r="P1314" i="2"/>
  <c r="P1229" i="2"/>
  <c r="P1144" i="2"/>
  <c r="P1058" i="2"/>
  <c r="P973" i="2"/>
  <c r="P888" i="2"/>
  <c r="P802" i="2"/>
  <c r="P717" i="2"/>
  <c r="P632" i="2"/>
  <c r="P548" i="2"/>
  <c r="P484" i="2"/>
  <c r="P420" i="2"/>
  <c r="P356" i="2"/>
  <c r="P292" i="2"/>
  <c r="P228" i="2"/>
  <c r="P164" i="2"/>
  <c r="P6124" i="2"/>
  <c r="P5953" i="2"/>
  <c r="P5808" i="2"/>
  <c r="P5715" i="2"/>
  <c r="P5629" i="2"/>
  <c r="P5544" i="2"/>
  <c r="P5459" i="2"/>
  <c r="P5373" i="2"/>
  <c r="P5288" i="2"/>
  <c r="P5203" i="2"/>
  <c r="P5117" i="2"/>
  <c r="P5032" i="2"/>
  <c r="P4947" i="2"/>
  <c r="P4861" i="2"/>
  <c r="P4776" i="2"/>
  <c r="P4691" i="2"/>
  <c r="P4605" i="2"/>
  <c r="P4520" i="2"/>
  <c r="P4448" i="2"/>
  <c r="P4384" i="2"/>
  <c r="P4320" i="2"/>
  <c r="P4256" i="2"/>
  <c r="P4192" i="2"/>
  <c r="P4128" i="2"/>
  <c r="P4064" i="2"/>
  <c r="P4000" i="2"/>
  <c r="P3936" i="2"/>
  <c r="P3872" i="2"/>
  <c r="P3808" i="2"/>
  <c r="P3744" i="2"/>
  <c r="P3680" i="2"/>
  <c r="P3616" i="2"/>
  <c r="P3552" i="2"/>
  <c r="P3488" i="2"/>
  <c r="P3424" i="2"/>
  <c r="P8400" i="2"/>
  <c r="P7249" i="2"/>
  <c r="P6828" i="2"/>
  <c r="P6623" i="2"/>
  <c r="P6452" i="2"/>
  <c r="P6281" i="2"/>
  <c r="P6111" i="2"/>
  <c r="P5940" i="2"/>
  <c r="P5799" i="2"/>
  <c r="P5708" i="2"/>
  <c r="P5623" i="2"/>
  <c r="P5537" i="2"/>
  <c r="P5452" i="2"/>
  <c r="P5367" i="2"/>
  <c r="P5281" i="2"/>
  <c r="P5196" i="2"/>
  <c r="P5111" i="2"/>
  <c r="P5025" i="2"/>
  <c r="P4940" i="2"/>
  <c r="P4855" i="2"/>
  <c r="P4769" i="2"/>
  <c r="P4684" i="2"/>
  <c r="P4599" i="2"/>
  <c r="P4513" i="2"/>
  <c r="P4443" i="2"/>
  <c r="P4379" i="2"/>
  <c r="P4315" i="2"/>
  <c r="P4251" i="2"/>
  <c r="P4187" i="2"/>
  <c r="P4123" i="2"/>
  <c r="P4059" i="2"/>
  <c r="P3995" i="2"/>
  <c r="P3931" i="2"/>
  <c r="P3867" i="2"/>
  <c r="P3803" i="2"/>
  <c r="P3739" i="2"/>
  <c r="P3675" i="2"/>
  <c r="P3611" i="2"/>
  <c r="P3547" i="2"/>
  <c r="P3483" i="2"/>
  <c r="P3419" i="2"/>
  <c r="P3355" i="2"/>
  <c r="P3291" i="2"/>
  <c r="P3227" i="2"/>
  <c r="P3163" i="2"/>
  <c r="P3099" i="2"/>
  <c r="P3035" i="2"/>
  <c r="P2971" i="2"/>
  <c r="P2907" i="2"/>
  <c r="P2843" i="2"/>
  <c r="P2779" i="2"/>
  <c r="P2715" i="2"/>
  <c r="P2651" i="2"/>
  <c r="P2587" i="2"/>
  <c r="P2523" i="2"/>
  <c r="P2459" i="2"/>
  <c r="P2395" i="2"/>
  <c r="P2331" i="2"/>
  <c r="P2267" i="2"/>
  <c r="P2203" i="2"/>
  <c r="P2139" i="2"/>
  <c r="P2075" i="2"/>
  <c r="P2011" i="2"/>
  <c r="P1947" i="2"/>
  <c r="P1883" i="2"/>
  <c r="P1819" i="2"/>
  <c r="P1755" i="2"/>
  <c r="P1691" i="2"/>
  <c r="P1627" i="2"/>
  <c r="P1563" i="2"/>
  <c r="P1499" i="2"/>
  <c r="P1435" i="2"/>
  <c r="P1371" i="2"/>
  <c r="P1307" i="2"/>
  <c r="P1243" i="2"/>
  <c r="P1179" i="2"/>
  <c r="P1115" i="2"/>
  <c r="P1051" i="2"/>
  <c r="P987" i="2"/>
  <c r="P923" i="2"/>
  <c r="P859" i="2"/>
  <c r="P795" i="2"/>
  <c r="P731" i="2"/>
  <c r="P667" i="2"/>
  <c r="P6748" i="2"/>
  <c r="P4917" i="2"/>
  <c r="P3786" i="2"/>
  <c r="P3186" i="2"/>
  <c r="P2845" i="2"/>
  <c r="P2504" i="2"/>
  <c r="P2162" i="2"/>
  <c r="P1821" i="2"/>
  <c r="P1480" i="2"/>
  <c r="P1138" i="2"/>
  <c r="P797" i="2"/>
  <c r="P480" i="2"/>
  <c r="P316" i="2"/>
  <c r="P224" i="2"/>
  <c r="P140" i="2"/>
  <c r="P68" i="2"/>
  <c r="P4" i="2"/>
  <c r="P6567" i="2"/>
  <c r="P5884" i="2"/>
  <c r="P5509" i="2"/>
  <c r="P5168" i="2"/>
  <c r="P4827" i="2"/>
  <c r="P4486" i="2"/>
  <c r="P4230" i="2"/>
  <c r="P3974" i="2"/>
  <c r="P3718" i="2"/>
  <c r="P3462" i="2"/>
  <c r="P3334" i="2"/>
  <c r="P3249" i="2"/>
  <c r="P3164" i="2"/>
  <c r="P3078" i="2"/>
  <c r="P2993" i="2"/>
  <c r="P2908" i="2"/>
  <c r="P2822" i="2"/>
  <c r="P2737" i="2"/>
  <c r="P2652" i="2"/>
  <c r="P2566" i="2"/>
  <c r="P2481" i="2"/>
  <c r="P2396" i="2"/>
  <c r="P2310" i="2"/>
  <c r="P2225" i="2"/>
  <c r="P2140" i="2"/>
  <c r="P2054" i="2"/>
  <c r="P1969" i="2"/>
  <c r="P1884" i="2"/>
  <c r="P1798" i="2"/>
  <c r="P1713" i="2"/>
  <c r="P1628" i="2"/>
  <c r="P1542" i="2"/>
  <c r="P1457" i="2"/>
  <c r="P1372" i="2"/>
  <c r="P1286" i="2"/>
  <c r="P1201" i="2"/>
  <c r="P1116" i="2"/>
  <c r="P1030" i="2"/>
  <c r="P945" i="2"/>
  <c r="P860" i="2"/>
  <c r="P774" i="2"/>
  <c r="P689" i="2"/>
  <c r="P604" i="2"/>
  <c r="P527" i="2"/>
  <c r="P463" i="2"/>
  <c r="P399" i="2"/>
  <c r="P335" i="2"/>
  <c r="P271" i="2"/>
  <c r="P207" i="2"/>
  <c r="P143" i="2"/>
  <c r="P79" i="2"/>
  <c r="P15" i="2"/>
  <c r="P6684" i="2"/>
  <c r="P6001" i="2"/>
  <c r="P5568" i="2"/>
  <c r="P5227" i="2"/>
  <c r="P4885" i="2"/>
  <c r="P4544" i="2"/>
  <c r="P4274" i="2"/>
  <c r="P4018" i="2"/>
  <c r="P3762" i="2"/>
  <c r="P3506" i="2"/>
  <c r="P3349" i="2"/>
  <c r="P3264" i="2"/>
  <c r="P3178" i="2"/>
  <c r="P3093" i="2"/>
  <c r="P3008" i="2"/>
  <c r="P2922" i="2"/>
  <c r="P2837" i="2"/>
  <c r="P2752" i="2"/>
  <c r="P2666" i="2"/>
  <c r="P2581" i="2"/>
  <c r="P2496" i="2"/>
  <c r="P2410" i="2"/>
  <c r="P2325" i="2"/>
  <c r="P2240" i="2"/>
  <c r="P2154" i="2"/>
  <c r="P2069" i="2"/>
  <c r="P1984" i="2"/>
  <c r="P1898" i="2"/>
  <c r="P1813" i="2"/>
  <c r="P1728" i="2"/>
  <c r="P1642" i="2"/>
  <c r="P1557" i="2"/>
  <c r="P1472" i="2"/>
  <c r="P1386" i="2"/>
  <c r="P1301" i="2"/>
  <c r="P1216" i="2"/>
  <c r="P1130" i="2"/>
  <c r="P1045" i="2"/>
  <c r="P960" i="2"/>
  <c r="P874" i="2"/>
  <c r="P789" i="2"/>
  <c r="P704" i="2"/>
  <c r="P618" i="2"/>
  <c r="P538" i="2"/>
  <c r="P474" i="2"/>
  <c r="P410" i="2"/>
  <c r="P346" i="2"/>
  <c r="P282" i="2"/>
  <c r="P218" i="2"/>
  <c r="P154" i="2"/>
  <c r="P90" i="2"/>
  <c r="P26" i="2"/>
  <c r="P6929" i="2"/>
  <c r="P6161" i="2"/>
  <c r="P5648" i="2"/>
  <c r="P5307" i="2"/>
  <c r="P4965" i="2"/>
  <c r="P4624" i="2"/>
  <c r="P4334" i="2"/>
  <c r="P4078" i="2"/>
  <c r="P3822" i="2"/>
  <c r="P3566" i="2"/>
  <c r="P3369" i="2"/>
  <c r="P3284" i="2"/>
  <c r="P3198" i="2"/>
  <c r="P3113" i="2"/>
  <c r="P3028" i="2"/>
  <c r="P2942" i="2"/>
  <c r="P2857" i="2"/>
  <c r="P2772" i="2"/>
  <c r="P2686" i="2"/>
  <c r="P2601" i="2"/>
  <c r="P2516" i="2"/>
  <c r="P2430" i="2"/>
  <c r="P2345" i="2"/>
  <c r="P2260" i="2"/>
  <c r="P2174" i="2"/>
  <c r="P2089" i="2"/>
  <c r="P2004" i="2"/>
  <c r="P1918" i="2"/>
  <c r="P1833" i="2"/>
  <c r="P1748" i="2"/>
  <c r="P1662" i="2"/>
  <c r="P1577" i="2"/>
  <c r="P1492" i="2"/>
  <c r="P1406" i="2"/>
  <c r="P1321" i="2"/>
  <c r="P1236" i="2"/>
  <c r="P1150" i="2"/>
  <c r="P1065" i="2"/>
  <c r="P980" i="2"/>
  <c r="P894" i="2"/>
  <c r="P809" i="2"/>
  <c r="P724" i="2"/>
  <c r="P638" i="2"/>
  <c r="P553" i="2"/>
  <c r="P489" i="2"/>
  <c r="P425" i="2"/>
  <c r="P6577" i="2"/>
  <c r="P4832" i="2"/>
  <c r="P3722" i="2"/>
  <c r="P3165" i="2"/>
  <c r="P2824" i="2"/>
  <c r="P2482" i="2"/>
  <c r="P2141" i="2"/>
  <c r="P1800" i="2"/>
  <c r="P1458" i="2"/>
  <c r="P1117" i="2"/>
  <c r="P776" i="2"/>
  <c r="P464" i="2"/>
  <c r="P304" i="2"/>
  <c r="P220" i="2"/>
  <c r="P136" i="2"/>
  <c r="P64" i="2"/>
  <c r="P9580" i="2"/>
  <c r="P6524" i="2"/>
  <c r="P5847" i="2"/>
  <c r="P5488" i="2"/>
  <c r="P5147" i="2"/>
  <c r="P4805" i="2"/>
  <c r="P4470" i="2"/>
  <c r="P4214" i="2"/>
  <c r="P3958" i="2"/>
  <c r="P3702" i="2"/>
  <c r="P3446" i="2"/>
  <c r="P3329" i="2"/>
  <c r="P3244" i="2"/>
  <c r="P3158" i="2"/>
  <c r="P3073" i="2"/>
  <c r="P2988" i="2"/>
  <c r="P2902" i="2"/>
  <c r="P2817" i="2"/>
  <c r="P2732" i="2"/>
  <c r="P2646" i="2"/>
  <c r="P2561" i="2"/>
  <c r="P2476" i="2"/>
  <c r="P2390" i="2"/>
  <c r="P2305" i="2"/>
  <c r="P2220" i="2"/>
  <c r="P2134" i="2"/>
  <c r="P2049" i="2"/>
  <c r="P1964" i="2"/>
  <c r="P1878" i="2"/>
  <c r="P1793" i="2"/>
  <c r="P1708" i="2"/>
  <c r="P1622" i="2"/>
  <c r="P1537" i="2"/>
  <c r="P1452" i="2"/>
  <c r="P1366" i="2"/>
  <c r="P1281" i="2"/>
  <c r="P1196" i="2"/>
  <c r="P1110" i="2"/>
  <c r="P1025" i="2"/>
  <c r="P940" i="2"/>
  <c r="P854" i="2"/>
  <c r="P769" i="2"/>
  <c r="P684" i="2"/>
  <c r="P598" i="2"/>
  <c r="P523" i="2"/>
  <c r="P459" i="2"/>
  <c r="P395" i="2"/>
  <c r="P331" i="2"/>
  <c r="P267" i="2"/>
  <c r="P203" i="2"/>
  <c r="P139" i="2"/>
  <c r="P75" i="2"/>
  <c r="P11" i="2"/>
  <c r="P6641" i="2"/>
  <c r="P5959" i="2"/>
  <c r="P5547" i="2"/>
  <c r="P5205" i="2"/>
  <c r="P4864" i="2"/>
  <c r="P4523" i="2"/>
  <c r="P4258" i="2"/>
  <c r="P4002" i="2"/>
  <c r="P3746" i="2"/>
  <c r="P3490" i="2"/>
  <c r="P3344" i="2"/>
  <c r="P3258" i="2"/>
  <c r="P3173" i="2"/>
  <c r="P3088" i="2"/>
  <c r="P3002" i="2"/>
  <c r="P2917" i="2"/>
  <c r="P2832" i="2"/>
  <c r="P2746" i="2"/>
  <c r="P2661" i="2"/>
  <c r="P2576" i="2"/>
  <c r="P2490" i="2"/>
  <c r="P2405" i="2"/>
  <c r="P2320" i="2"/>
  <c r="P2234" i="2"/>
  <c r="P2149" i="2"/>
  <c r="P2064" i="2"/>
  <c r="P1978" i="2"/>
  <c r="P1893" i="2"/>
  <c r="P1808" i="2"/>
  <c r="P1722" i="2"/>
  <c r="P1637" i="2"/>
  <c r="P1552" i="2"/>
  <c r="P1466" i="2"/>
  <c r="P1381" i="2"/>
  <c r="P1296" i="2"/>
  <c r="P1210" i="2"/>
  <c r="P1125" i="2"/>
  <c r="P1040" i="2"/>
  <c r="P954" i="2"/>
  <c r="P869" i="2"/>
  <c r="P784" i="2"/>
  <c r="P698" i="2"/>
  <c r="P613" i="2"/>
  <c r="P534" i="2"/>
  <c r="P470" i="2"/>
  <c r="P406" i="2"/>
  <c r="P342" i="2"/>
  <c r="P278" i="2"/>
  <c r="P214" i="2"/>
  <c r="P150" i="2"/>
  <c r="P86" i="2"/>
  <c r="P22" i="2"/>
  <c r="P6844" i="2"/>
  <c r="P6119" i="2"/>
  <c r="P5627" i="2"/>
  <c r="P5285" i="2"/>
  <c r="P4944" i="2"/>
  <c r="P4603" i="2"/>
  <c r="P4318" i="2"/>
  <c r="P4062" i="2"/>
  <c r="P3806" i="2"/>
  <c r="P3550" i="2"/>
  <c r="P3364" i="2"/>
  <c r="P3278" i="2"/>
  <c r="P3193" i="2"/>
  <c r="P3108" i="2"/>
  <c r="P3022" i="2"/>
  <c r="P2937" i="2"/>
  <c r="P2852" i="2"/>
  <c r="P2766" i="2"/>
  <c r="P2681" i="2"/>
  <c r="P2596" i="2"/>
  <c r="P2510" i="2"/>
  <c r="P2425" i="2"/>
  <c r="P2340" i="2"/>
  <c r="P2254" i="2"/>
  <c r="P2169" i="2"/>
  <c r="P2084" i="2"/>
  <c r="P1998" i="2"/>
  <c r="P1913" i="2"/>
  <c r="P1828" i="2"/>
  <c r="P1742" i="2"/>
  <c r="P1657" i="2"/>
  <c r="P1572" i="2"/>
  <c r="P1486" i="2"/>
  <c r="P1401" i="2"/>
  <c r="P1316" i="2"/>
  <c r="P1230" i="2"/>
  <c r="P1145" i="2"/>
  <c r="P1060" i="2"/>
  <c r="P974" i="2"/>
  <c r="P889" i="2"/>
  <c r="P804" i="2"/>
  <c r="P718" i="2"/>
  <c r="P633" i="2"/>
  <c r="P549" i="2"/>
  <c r="P485" i="2"/>
  <c r="P421" i="2"/>
  <c r="P357" i="2"/>
  <c r="P5771" i="2"/>
  <c r="P4426" i="2"/>
  <c r="P3402" i="2"/>
  <c r="P3058" i="2"/>
  <c r="P2717" i="2"/>
  <c r="P2376" i="2"/>
  <c r="P2034" i="2"/>
  <c r="P1693" i="2"/>
  <c r="P1352" i="2"/>
  <c r="P1010" i="2"/>
  <c r="P669" i="2"/>
  <c r="P396" i="2"/>
  <c r="P280" i="2"/>
  <c r="P192" i="2"/>
  <c r="P108" i="2"/>
  <c r="P44" i="2"/>
  <c r="P7367" i="2"/>
  <c r="P6311" i="2"/>
  <c r="P5723" i="2"/>
  <c r="P5381" i="2"/>
  <c r="P5040" i="2"/>
  <c r="P4699" i="2"/>
  <c r="P4390" i="2"/>
  <c r="P4134" i="2"/>
  <c r="P3878" i="2"/>
  <c r="P3622" i="2"/>
  <c r="P3388" i="2"/>
  <c r="P3302" i="2"/>
  <c r="P3217" i="2"/>
  <c r="P3132" i="2"/>
  <c r="P3046" i="2"/>
  <c r="P2961" i="2"/>
  <c r="P2876" i="2"/>
  <c r="P2790" i="2"/>
  <c r="P2705" i="2"/>
  <c r="P2620" i="2"/>
  <c r="P2534" i="2"/>
  <c r="P2449" i="2"/>
  <c r="P2364" i="2"/>
  <c r="P2278" i="2"/>
  <c r="P2193" i="2"/>
  <c r="P2108" i="2"/>
  <c r="P2022" i="2"/>
  <c r="P1937" i="2"/>
  <c r="P1852" i="2"/>
  <c r="P1766" i="2"/>
  <c r="P1681" i="2"/>
  <c r="P1596" i="2"/>
  <c r="P1510" i="2"/>
  <c r="P1425" i="2"/>
  <c r="P1340" i="2"/>
  <c r="P1254" i="2"/>
  <c r="P1169" i="2"/>
  <c r="P1084" i="2"/>
  <c r="P998" i="2"/>
  <c r="P913" i="2"/>
  <c r="P828" i="2"/>
  <c r="P742" i="2"/>
  <c r="P657" i="2"/>
  <c r="P572" i="2"/>
  <c r="P503" i="2"/>
  <c r="P439" i="2"/>
  <c r="P375" i="2"/>
  <c r="P311" i="2"/>
  <c r="P247" i="2"/>
  <c r="P183" i="2"/>
  <c r="P587" i="2"/>
  <c r="P5344" i="2"/>
  <c r="P4106" i="2"/>
  <c r="P3293" i="2"/>
  <c r="P2952" i="2"/>
  <c r="P2610" i="2"/>
  <c r="P2269" i="2"/>
  <c r="P1928" i="2"/>
  <c r="P1586" i="2"/>
  <c r="P1245" i="2"/>
  <c r="P904" i="2"/>
  <c r="P562" i="2"/>
  <c r="P352" i="2"/>
  <c r="P252" i="2"/>
  <c r="P168" i="2"/>
  <c r="P88" i="2"/>
  <c r="P24" i="2"/>
  <c r="P6801" i="2"/>
  <c r="P6097" i="2"/>
  <c r="P5616" i="2"/>
  <c r="P5275" i="2"/>
  <c r="P4933" i="2"/>
  <c r="P4592" i="2"/>
  <c r="P4310" i="2"/>
  <c r="P4054" i="2"/>
  <c r="P3798" i="2"/>
  <c r="P3542" i="2"/>
  <c r="P3361" i="2"/>
  <c r="P3276" i="2"/>
  <c r="P3190" i="2"/>
  <c r="P3105" i="2"/>
  <c r="P3020" i="2"/>
  <c r="P2934" i="2"/>
  <c r="P2849" i="2"/>
  <c r="P2764" i="2"/>
  <c r="P2678" i="2"/>
  <c r="P2593" i="2"/>
  <c r="P2508" i="2"/>
  <c r="P2422" i="2"/>
  <c r="P2337" i="2"/>
  <c r="P2252" i="2"/>
  <c r="P2166" i="2"/>
  <c r="P2081" i="2"/>
  <c r="P1996" i="2"/>
  <c r="P1910" i="2"/>
  <c r="P1825" i="2"/>
  <c r="P1740" i="2"/>
  <c r="P9139" i="2"/>
  <c r="P6505" i="2"/>
  <c r="P5835" i="2"/>
  <c r="P5479" i="2"/>
  <c r="P5137" i="2"/>
  <c r="P4796" i="2"/>
  <c r="P4463" i="2"/>
  <c r="P4303" i="2"/>
  <c r="P4207" i="2"/>
  <c r="P4127" i="2"/>
  <c r="P4047" i="2"/>
  <c r="P3951" i="2"/>
  <c r="P3887" i="2"/>
  <c r="P3823" i="2"/>
  <c r="P3759" i="2"/>
  <c r="P3695" i="2"/>
  <c r="P3631" i="2"/>
  <c r="P3567" i="2"/>
  <c r="P3503" i="2"/>
  <c r="P3439" i="2"/>
  <c r="P3375" i="2"/>
  <c r="P3311" i="2"/>
  <c r="P3247" i="2"/>
  <c r="P3183" i="2"/>
  <c r="P3119" i="2"/>
  <c r="P3055" i="2"/>
  <c r="P2991" i="2"/>
  <c r="P2927" i="2"/>
  <c r="P2863" i="2"/>
  <c r="P2799" i="2"/>
  <c r="P2735" i="2"/>
  <c r="P2671" i="2"/>
  <c r="P2607" i="2"/>
  <c r="P2543" i="2"/>
  <c r="P2479" i="2"/>
  <c r="P2415" i="2"/>
  <c r="P2351" i="2"/>
  <c r="P2287" i="2"/>
  <c r="P2223" i="2"/>
  <c r="P2159" i="2"/>
  <c r="P2095" i="2"/>
  <c r="P2031" i="2"/>
  <c r="P1967" i="2"/>
  <c r="P1903" i="2"/>
  <c r="P1839" i="2"/>
  <c r="P1775" i="2"/>
  <c r="P1711" i="2"/>
  <c r="P1647" i="2"/>
  <c r="P1583" i="2"/>
  <c r="P1519" i="2"/>
  <c r="P1455" i="2"/>
  <c r="P1391" i="2"/>
  <c r="P1327" i="2"/>
  <c r="P1263" i="2"/>
  <c r="P1199" i="2"/>
  <c r="P1135" i="2"/>
  <c r="P1071" i="2"/>
  <c r="P1007" i="2"/>
  <c r="P943" i="2"/>
  <c r="P879" i="2"/>
  <c r="P815" i="2"/>
  <c r="P751" i="2"/>
  <c r="P687" i="2"/>
  <c r="P623" i="2"/>
  <c r="P559" i="2"/>
  <c r="P6620" i="2"/>
  <c r="P5937" i="2"/>
  <c r="P5536" i="2"/>
  <c r="P5195" i="2"/>
  <c r="P4853" i="2"/>
  <c r="P4512" i="2"/>
  <c r="P4250" i="2"/>
  <c r="P3994" i="2"/>
  <c r="P3738" i="2"/>
  <c r="P3482" i="2"/>
  <c r="P3341" i="2"/>
  <c r="P3256" i="2"/>
  <c r="P3170" i="2"/>
  <c r="P3085" i="2"/>
  <c r="P3000" i="2"/>
  <c r="P2914" i="2"/>
  <c r="P2829" i="2"/>
  <c r="P2744" i="2"/>
  <c r="P2658" i="2"/>
  <c r="P2573" i="2"/>
  <c r="P2488" i="2"/>
  <c r="P2402" i="2"/>
  <c r="P2317" i="2"/>
  <c r="P2232" i="2"/>
  <c r="P2146" i="2"/>
  <c r="P2061" i="2"/>
  <c r="P1976" i="2"/>
  <c r="P1890" i="2"/>
  <c r="P1805" i="2"/>
  <c r="P1720" i="2"/>
  <c r="P1634" i="2"/>
  <c r="P1549" i="2"/>
  <c r="P1464" i="2"/>
  <c r="P1378" i="2"/>
  <c r="P1293" i="2"/>
  <c r="P1208" i="2"/>
  <c r="P1122" i="2"/>
  <c r="P1037" i="2"/>
  <c r="P952" i="2"/>
  <c r="P866" i="2"/>
  <c r="P781" i="2"/>
  <c r="P696" i="2"/>
  <c r="P610" i="2"/>
  <c r="P532" i="2"/>
  <c r="P468" i="2"/>
  <c r="P404" i="2"/>
  <c r="P340" i="2"/>
  <c r="P276" i="2"/>
  <c r="P212" i="2"/>
  <c r="P148" i="2"/>
  <c r="P6081" i="2"/>
  <c r="P5911" i="2"/>
  <c r="P5780" i="2"/>
  <c r="P5693" i="2"/>
  <c r="P5608" i="2"/>
  <c r="P5523" i="2"/>
  <c r="P5437" i="2"/>
  <c r="P5352" i="2"/>
  <c r="P5267" i="2"/>
  <c r="P5181" i="2"/>
  <c r="P5096" i="2"/>
  <c r="P5011" i="2"/>
  <c r="P4925" i="2"/>
  <c r="P4840" i="2"/>
  <c r="P4755" i="2"/>
  <c r="P4669" i="2"/>
  <c r="P4584" i="2"/>
  <c r="P4499" i="2"/>
  <c r="P4432" i="2"/>
  <c r="P4368" i="2"/>
  <c r="P4304" i="2"/>
  <c r="P4240" i="2"/>
  <c r="P4176" i="2"/>
  <c r="P4112" i="2"/>
  <c r="P4048" i="2"/>
  <c r="P3984" i="2"/>
  <c r="P3920" i="2"/>
  <c r="P3856" i="2"/>
  <c r="P3792" i="2"/>
  <c r="P3728" i="2"/>
  <c r="P3664" i="2"/>
  <c r="P3600" i="2"/>
  <c r="P3536" i="2"/>
  <c r="P3472" i="2"/>
  <c r="P3408" i="2"/>
  <c r="P7916" i="2"/>
  <c r="P7111" i="2"/>
  <c r="P6751" i="2"/>
  <c r="P6580" i="2"/>
  <c r="P6409" i="2"/>
  <c r="P6239" i="2"/>
  <c r="P6068" i="2"/>
  <c r="P5897" i="2"/>
  <c r="P5772" i="2"/>
  <c r="P5687" i="2"/>
  <c r="P5601" i="2"/>
  <c r="P5516" i="2"/>
  <c r="P5431" i="2"/>
  <c r="P5345" i="2"/>
  <c r="P5260" i="2"/>
  <c r="P5175" i="2"/>
  <c r="P5089" i="2"/>
  <c r="P5004" i="2"/>
  <c r="P4919" i="2"/>
  <c r="P4833" i="2"/>
  <c r="P4748" i="2"/>
  <c r="P4663" i="2"/>
  <c r="P4577" i="2"/>
  <c r="P4492" i="2"/>
  <c r="P4427" i="2"/>
  <c r="P4363" i="2"/>
  <c r="P4299" i="2"/>
  <c r="P4235" i="2"/>
  <c r="P4171" i="2"/>
  <c r="P4107" i="2"/>
  <c r="P4043" i="2"/>
  <c r="P3979" i="2"/>
  <c r="P3915" i="2"/>
  <c r="P3851" i="2"/>
  <c r="P3787" i="2"/>
  <c r="P3723" i="2"/>
  <c r="P3659" i="2"/>
  <c r="P3595" i="2"/>
  <c r="P3531" i="2"/>
  <c r="P3467" i="2"/>
  <c r="P3403" i="2"/>
  <c r="P3339" i="2"/>
  <c r="P3275" i="2"/>
  <c r="P3211" i="2"/>
  <c r="P3147" i="2"/>
  <c r="P3083" i="2"/>
  <c r="P3019" i="2"/>
  <c r="P2955" i="2"/>
  <c r="P2891" i="2"/>
  <c r="P2827" i="2"/>
  <c r="P2763" i="2"/>
  <c r="P2699" i="2"/>
  <c r="P2635" i="2"/>
  <c r="P2571" i="2"/>
  <c r="P2507" i="2"/>
  <c r="P2443" i="2"/>
  <c r="P2379" i="2"/>
  <c r="P2315" i="2"/>
  <c r="P2251" i="2"/>
  <c r="P2187" i="2"/>
  <c r="P2123" i="2"/>
  <c r="P2059" i="2"/>
  <c r="P1995" i="2"/>
  <c r="P1931" i="2"/>
  <c r="P1867" i="2"/>
  <c r="P1803" i="2"/>
  <c r="P1739" i="2"/>
  <c r="P1675" i="2"/>
  <c r="P1611" i="2"/>
  <c r="P1547" i="2"/>
  <c r="P1483" i="2"/>
  <c r="P1419" i="2"/>
  <c r="P1355" i="2"/>
  <c r="P1291" i="2"/>
  <c r="P1227" i="2"/>
  <c r="P1163" i="2"/>
  <c r="P1099" i="2"/>
  <c r="P1035" i="2"/>
  <c r="P971" i="2"/>
  <c r="P907" i="2"/>
  <c r="P843" i="2"/>
  <c r="P779" i="2"/>
  <c r="P715" i="2"/>
  <c r="P651" i="2"/>
  <c r="P6065" i="2"/>
  <c r="P4576" i="2"/>
  <c r="P3530" i="2"/>
  <c r="P3101" i="2"/>
  <c r="P2760" i="2"/>
  <c r="P2418" i="2"/>
  <c r="P2077" i="2"/>
  <c r="P1736" i="2"/>
  <c r="P1394" i="2"/>
  <c r="P1053" i="2"/>
  <c r="P712" i="2"/>
  <c r="P416" i="2"/>
  <c r="P288" i="2"/>
  <c r="P204" i="2"/>
  <c r="P120" i="2"/>
  <c r="P52" i="2"/>
  <c r="P7809" i="2"/>
  <c r="P6396" i="2"/>
  <c r="P5765" i="2"/>
  <c r="P5424" i="2"/>
  <c r="P5083" i="2"/>
  <c r="P4741" i="2"/>
  <c r="P4422" i="2"/>
  <c r="P4166" i="2"/>
  <c r="P3910" i="2"/>
  <c r="P3654" i="2"/>
  <c r="P3401" i="2"/>
  <c r="P3313" i="2"/>
  <c r="P3228" i="2"/>
  <c r="P3142" i="2"/>
  <c r="P3057" i="2"/>
  <c r="P2972" i="2"/>
  <c r="P2886" i="2"/>
  <c r="P2801" i="2"/>
  <c r="P2716" i="2"/>
  <c r="P2630" i="2"/>
  <c r="P2545" i="2"/>
  <c r="P2460" i="2"/>
  <c r="P2374" i="2"/>
  <c r="P2289" i="2"/>
  <c r="P2204" i="2"/>
  <c r="P2118" i="2"/>
  <c r="P2033" i="2"/>
  <c r="P1948" i="2"/>
  <c r="P1862" i="2"/>
  <c r="P1777" i="2"/>
  <c r="P1692" i="2"/>
  <c r="P1606" i="2"/>
  <c r="P1521" i="2"/>
  <c r="P1436" i="2"/>
  <c r="P1350" i="2"/>
  <c r="P1265" i="2"/>
  <c r="P1180" i="2"/>
  <c r="P1094" i="2"/>
  <c r="P1009" i="2"/>
  <c r="P924" i="2"/>
  <c r="P838" i="2"/>
  <c r="P753" i="2"/>
  <c r="P668" i="2"/>
  <c r="P582" i="2"/>
  <c r="P511" i="2"/>
  <c r="P447" i="2"/>
  <c r="P383" i="2"/>
  <c r="P319" i="2"/>
  <c r="P255" i="2"/>
  <c r="P191" i="2"/>
  <c r="P127" i="2"/>
  <c r="P63" i="2"/>
  <c r="P9324" i="2"/>
  <c r="P6513" i="2"/>
  <c r="P5840" i="2"/>
  <c r="P5483" i="2"/>
  <c r="P5141" i="2"/>
  <c r="P4800" i="2"/>
  <c r="P4466" i="2"/>
  <c r="P4210" i="2"/>
  <c r="P3954" i="2"/>
  <c r="P3698" i="2"/>
  <c r="P3442" i="2"/>
  <c r="P3328" i="2"/>
  <c r="P3242" i="2"/>
  <c r="P3157" i="2"/>
  <c r="P3072" i="2"/>
  <c r="P2986" i="2"/>
  <c r="P2901" i="2"/>
  <c r="P2816" i="2"/>
  <c r="P2730" i="2"/>
  <c r="P2645" i="2"/>
  <c r="P2560" i="2"/>
  <c r="P2474" i="2"/>
  <c r="P2389" i="2"/>
  <c r="P2304" i="2"/>
  <c r="P2218" i="2"/>
  <c r="P2133" i="2"/>
  <c r="P2048" i="2"/>
  <c r="P1962" i="2"/>
  <c r="P1877" i="2"/>
  <c r="P1792" i="2"/>
  <c r="P1706" i="2"/>
  <c r="P1621" i="2"/>
  <c r="P1536" i="2"/>
  <c r="P1450" i="2"/>
  <c r="P1365" i="2"/>
  <c r="P1280" i="2"/>
  <c r="P1194" i="2"/>
  <c r="P1109" i="2"/>
  <c r="P1024" i="2"/>
  <c r="P938" i="2"/>
  <c r="P853" i="2"/>
  <c r="P768" i="2"/>
  <c r="P682" i="2"/>
  <c r="P597" i="2"/>
  <c r="P522" i="2"/>
  <c r="P458" i="2"/>
  <c r="P394" i="2"/>
  <c r="P330" i="2"/>
  <c r="P266" i="2"/>
  <c r="P202" i="2"/>
  <c r="P138" i="2"/>
  <c r="P74" i="2"/>
  <c r="P10" i="2"/>
  <c r="P6673" i="2"/>
  <c r="P5991" i="2"/>
  <c r="P5563" i="2"/>
  <c r="P5221" i="2"/>
  <c r="P4880" i="2"/>
  <c r="P4539" i="2"/>
  <c r="P4270" i="2"/>
  <c r="P4014" i="2"/>
  <c r="P3758" i="2"/>
  <c r="P3502" i="2"/>
  <c r="P3348" i="2"/>
  <c r="P3262" i="2"/>
  <c r="P3177" i="2"/>
  <c r="P3092" i="2"/>
  <c r="P3006" i="2"/>
  <c r="P2921" i="2"/>
  <c r="P2836" i="2"/>
  <c r="P2750" i="2"/>
  <c r="P2665" i="2"/>
  <c r="P2580" i="2"/>
  <c r="P2494" i="2"/>
  <c r="P2409" i="2"/>
  <c r="P2324" i="2"/>
  <c r="P2238" i="2"/>
  <c r="P2153" i="2"/>
  <c r="P2068" i="2"/>
  <c r="P1982" i="2"/>
  <c r="P1897" i="2"/>
  <c r="P1812" i="2"/>
  <c r="P1726" i="2"/>
  <c r="P1641" i="2"/>
  <c r="P1556" i="2"/>
  <c r="P1470" i="2"/>
  <c r="P1385" i="2"/>
  <c r="P1300" i="2"/>
  <c r="P1214" i="2"/>
  <c r="P1129" i="2"/>
  <c r="P1044" i="2"/>
  <c r="P958" i="2"/>
  <c r="P873" i="2"/>
  <c r="P788" i="2"/>
  <c r="P702" i="2"/>
  <c r="P617" i="2"/>
  <c r="P537" i="2"/>
  <c r="P473" i="2"/>
  <c r="P409" i="2"/>
  <c r="P5895" i="2"/>
  <c r="P4491" i="2"/>
  <c r="P3466" i="2"/>
  <c r="P3080" i="2"/>
  <c r="P2738" i="2"/>
  <c r="P2397" i="2"/>
  <c r="P2056" i="2"/>
  <c r="P1714" i="2"/>
  <c r="P1373" i="2"/>
  <c r="P1032" i="2"/>
  <c r="P690" i="2"/>
  <c r="P400" i="2"/>
  <c r="P284" i="2"/>
  <c r="P200" i="2"/>
  <c r="P112" i="2"/>
  <c r="P48" i="2"/>
  <c r="P7537" i="2"/>
  <c r="P6353" i="2"/>
  <c r="P5744" i="2"/>
  <c r="P5403" i="2"/>
  <c r="P5061" i="2"/>
  <c r="P4720" i="2"/>
  <c r="P4406" i="2"/>
  <c r="P4150" i="2"/>
  <c r="P3894" i="2"/>
  <c r="P3638" i="2"/>
  <c r="P3393" i="2"/>
  <c r="P3308" i="2"/>
  <c r="P3222" i="2"/>
  <c r="P3137" i="2"/>
  <c r="P3052" i="2"/>
  <c r="P2966" i="2"/>
  <c r="P2881" i="2"/>
  <c r="P2796" i="2"/>
  <c r="P2710" i="2"/>
  <c r="P2625" i="2"/>
  <c r="P2540" i="2"/>
  <c r="P2454" i="2"/>
  <c r="P2369" i="2"/>
  <c r="P2284" i="2"/>
  <c r="P2198" i="2"/>
  <c r="P2113" i="2"/>
  <c r="P2028" i="2"/>
  <c r="P1942" i="2"/>
  <c r="P1857" i="2"/>
  <c r="P1772" i="2"/>
  <c r="P1686" i="2"/>
  <c r="P1601" i="2"/>
  <c r="P1516" i="2"/>
  <c r="P1430" i="2"/>
  <c r="P1345" i="2"/>
  <c r="P1260" i="2"/>
  <c r="P1174" i="2"/>
  <c r="P1089" i="2"/>
  <c r="P1004" i="2"/>
  <c r="P918" i="2"/>
  <c r="P833" i="2"/>
  <c r="P748" i="2"/>
  <c r="P662" i="2"/>
  <c r="P577" i="2"/>
  <c r="P507" i="2"/>
  <c r="P443" i="2"/>
  <c r="P379" i="2"/>
  <c r="P315" i="2"/>
  <c r="P251" i="2"/>
  <c r="P187" i="2"/>
  <c r="P123" i="2"/>
  <c r="P59" i="2"/>
  <c r="P8624" i="2"/>
  <c r="P6471" i="2"/>
  <c r="P5812" i="2"/>
  <c r="P5461" i="2"/>
  <c r="P5120" i="2"/>
  <c r="P4779" i="2"/>
  <c r="P4450" i="2"/>
  <c r="P4194" i="2"/>
  <c r="P3938" i="2"/>
  <c r="P3682" i="2"/>
  <c r="P3426" i="2"/>
  <c r="P3322" i="2"/>
  <c r="P3237" i="2"/>
  <c r="P3152" i="2"/>
  <c r="P3066" i="2"/>
  <c r="P2981" i="2"/>
  <c r="P2896" i="2"/>
  <c r="P2810" i="2"/>
  <c r="P2725" i="2"/>
  <c r="P2640" i="2"/>
  <c r="P2554" i="2"/>
  <c r="P2469" i="2"/>
  <c r="P2384" i="2"/>
  <c r="P2298" i="2"/>
  <c r="P2213" i="2"/>
  <c r="P2128" i="2"/>
  <c r="P2042" i="2"/>
  <c r="P1957" i="2"/>
  <c r="P1872" i="2"/>
  <c r="P1786" i="2"/>
  <c r="P1701" i="2"/>
  <c r="P1616" i="2"/>
  <c r="P1530" i="2"/>
  <c r="P1445" i="2"/>
  <c r="P1360" i="2"/>
  <c r="P1274" i="2"/>
  <c r="P1189" i="2"/>
  <c r="P1104" i="2"/>
  <c r="P1018" i="2"/>
  <c r="P933" i="2"/>
  <c r="P848" i="2"/>
  <c r="P762" i="2"/>
  <c r="P677" i="2"/>
  <c r="P592" i="2"/>
  <c r="P518" i="2"/>
  <c r="P454" i="2"/>
  <c r="P390" i="2"/>
  <c r="P326" i="2"/>
  <c r="P262" i="2"/>
  <c r="P198" i="2"/>
  <c r="P134" i="2"/>
  <c r="P70" i="2"/>
  <c r="P6" i="2"/>
  <c r="P6631" i="2"/>
  <c r="P5948" i="2"/>
  <c r="P5541" i="2"/>
  <c r="P5200" i="2"/>
  <c r="P4859" i="2"/>
  <c r="P4517" i="2"/>
  <c r="P4254" i="2"/>
  <c r="P3998" i="2"/>
  <c r="P3742" i="2"/>
  <c r="P3486" i="2"/>
  <c r="P3342" i="2"/>
  <c r="P3257" i="2"/>
  <c r="P3172" i="2"/>
  <c r="P3086" i="2"/>
  <c r="P3001" i="2"/>
  <c r="P2916" i="2"/>
  <c r="P2830" i="2"/>
  <c r="P2745" i="2"/>
  <c r="P2660" i="2"/>
  <c r="P2574" i="2"/>
  <c r="P2489" i="2"/>
  <c r="P2404" i="2"/>
  <c r="P2318" i="2"/>
  <c r="P2233" i="2"/>
  <c r="P2148" i="2"/>
  <c r="P2062" i="2"/>
  <c r="P1977" i="2"/>
  <c r="P1892" i="2"/>
  <c r="P1806" i="2"/>
  <c r="P1721" i="2"/>
  <c r="P1636" i="2"/>
  <c r="P1550" i="2"/>
  <c r="P1465" i="2"/>
  <c r="P1380" i="2"/>
  <c r="P1294" i="2"/>
  <c r="P1209" i="2"/>
  <c r="P1124" i="2"/>
  <c r="P1038" i="2"/>
  <c r="P953" i="2"/>
  <c r="P868" i="2"/>
  <c r="P782" i="2"/>
  <c r="P697" i="2"/>
  <c r="P612" i="2"/>
  <c r="P533" i="2"/>
  <c r="P469" i="2"/>
  <c r="P405" i="2"/>
  <c r="P603" i="2"/>
  <c r="P5429" i="2"/>
  <c r="P4170" i="2"/>
  <c r="P3314" i="2"/>
  <c r="P2973" i="2"/>
  <c r="P2632" i="2"/>
  <c r="P2290" i="2"/>
  <c r="P1949" i="2"/>
  <c r="P1608" i="2"/>
  <c r="P1266" i="2"/>
  <c r="P925" i="2"/>
  <c r="P584" i="2"/>
  <c r="P364" i="2"/>
  <c r="P256" i="2"/>
  <c r="P172" i="2"/>
  <c r="P92" i="2"/>
  <c r="P28" i="2"/>
  <c r="P6887" i="2"/>
  <c r="P6140" i="2"/>
  <c r="P5637" i="2"/>
  <c r="P5296" i="2"/>
  <c r="P4955" i="2"/>
  <c r="P4613" i="2"/>
  <c r="P4326" i="2"/>
  <c r="P4070" i="2"/>
  <c r="P3814" i="2"/>
  <c r="P3558" i="2"/>
  <c r="P3366" i="2"/>
  <c r="P3281" i="2"/>
  <c r="P3196" i="2"/>
  <c r="P3110" i="2"/>
  <c r="P3025" i="2"/>
  <c r="P2940" i="2"/>
  <c r="P2854" i="2"/>
  <c r="P2769" i="2"/>
  <c r="P2684" i="2"/>
  <c r="P2598" i="2"/>
  <c r="P2513" i="2"/>
  <c r="P2428" i="2"/>
  <c r="P2342" i="2"/>
  <c r="P2257" i="2"/>
  <c r="P2172" i="2"/>
  <c r="P2086" i="2"/>
  <c r="P2001" i="2"/>
  <c r="P1916" i="2"/>
  <c r="P1830" i="2"/>
  <c r="P1745" i="2"/>
  <c r="P1660" i="2"/>
  <c r="P1574" i="2"/>
  <c r="P1489" i="2"/>
  <c r="P1404" i="2"/>
  <c r="P1318" i="2"/>
  <c r="P1233" i="2"/>
  <c r="P1148" i="2"/>
  <c r="P1062" i="2"/>
  <c r="P977" i="2"/>
  <c r="P892" i="2"/>
  <c r="P806" i="2"/>
  <c r="P721" i="2"/>
  <c r="P636" i="2"/>
  <c r="P551" i="2"/>
  <c r="P487" i="2"/>
  <c r="P423" i="2"/>
  <c r="P359" i="2"/>
  <c r="P295" i="2"/>
  <c r="P231" i="2"/>
  <c r="P167" i="2"/>
  <c r="P7104" i="2"/>
  <c r="P5003" i="2"/>
  <c r="P3850" i="2"/>
  <c r="P3208" i="2"/>
  <c r="P2866" i="2"/>
  <c r="P2525" i="2"/>
  <c r="P2184" i="2"/>
  <c r="P1842" i="2"/>
  <c r="P1501" i="2"/>
  <c r="P1160" i="2"/>
  <c r="P818" i="2"/>
  <c r="P496" i="2"/>
  <c r="P320" i="2"/>
  <c r="P232" i="2"/>
  <c r="P144" i="2"/>
  <c r="P72" i="2"/>
  <c r="P8" i="2"/>
  <c r="P6609" i="2"/>
  <c r="P5927" i="2"/>
  <c r="P5531" i="2"/>
  <c r="P5189" i="2"/>
  <c r="P4848" i="2"/>
  <c r="P4507" i="2"/>
  <c r="P4246" i="2"/>
  <c r="P3990" i="2"/>
  <c r="P3734" i="2"/>
  <c r="P3478" i="2"/>
  <c r="P3340" i="2"/>
  <c r="P3254" i="2"/>
  <c r="P3169" i="2"/>
  <c r="P3084" i="2"/>
  <c r="P2998" i="2"/>
  <c r="P2913" i="2"/>
  <c r="P2828" i="2"/>
  <c r="P2742" i="2"/>
  <c r="P2657" i="2"/>
  <c r="P2572" i="2"/>
  <c r="P2486" i="2"/>
  <c r="P2401" i="2"/>
  <c r="P2316" i="2"/>
  <c r="P2230" i="2"/>
  <c r="P2145" i="2"/>
  <c r="P2060" i="2"/>
  <c r="P1974" i="2"/>
  <c r="P1889" i="2"/>
  <c r="P1804" i="2"/>
  <c r="P1718" i="2"/>
  <c r="P7463" i="2"/>
  <c r="P6335" i="2"/>
  <c r="P5735" i="2"/>
  <c r="P5393" i="2"/>
  <c r="P5052" i="2"/>
  <c r="P4711" i="2"/>
  <c r="P4399" i="2"/>
  <c r="P4271" i="2"/>
  <c r="P4191" i="2"/>
  <c r="P4111" i="2"/>
  <c r="P4015" i="2"/>
  <c r="P3935" i="2"/>
  <c r="P3871" i="2"/>
  <c r="P3807" i="2"/>
  <c r="P3743" i="2"/>
  <c r="P3679" i="2"/>
  <c r="P3615" i="2"/>
  <c r="P3551" i="2"/>
  <c r="P3487" i="2"/>
  <c r="P3423" i="2"/>
  <c r="P3359" i="2"/>
  <c r="P3295" i="2"/>
  <c r="P3231" i="2"/>
  <c r="P3167" i="2"/>
  <c r="P3103" i="2"/>
  <c r="P3039" i="2"/>
  <c r="P2975" i="2"/>
  <c r="P2911" i="2"/>
  <c r="P2847" i="2"/>
  <c r="P2783" i="2"/>
  <c r="P2719" i="2"/>
  <c r="P2655" i="2"/>
  <c r="P2591" i="2"/>
  <c r="P2527" i="2"/>
  <c r="P2463" i="2"/>
  <c r="P2399" i="2"/>
  <c r="P2335" i="2"/>
  <c r="P2271" i="2"/>
  <c r="P2207" i="2"/>
  <c r="P2143" i="2"/>
  <c r="P2079" i="2"/>
  <c r="P2015" i="2"/>
  <c r="P1951" i="2"/>
  <c r="P1887" i="2"/>
  <c r="P1823" i="2"/>
  <c r="P1759" i="2"/>
  <c r="P1695" i="2"/>
  <c r="P1631" i="2"/>
  <c r="P1567" i="2"/>
  <c r="P1503" i="2"/>
  <c r="P1439" i="2"/>
  <c r="P1375" i="2"/>
  <c r="P1311" i="2"/>
  <c r="P1247" i="2"/>
  <c r="P1183" i="2"/>
  <c r="P1119" i="2"/>
  <c r="P1055" i="2"/>
  <c r="P991" i="2"/>
  <c r="P927" i="2"/>
  <c r="P863" i="2"/>
  <c r="P799" i="2"/>
  <c r="P735" i="2"/>
  <c r="P671" i="2"/>
  <c r="P607" i="2"/>
  <c r="P8368" i="2"/>
  <c r="P6449" i="2"/>
  <c r="P5797" i="2"/>
  <c r="P5451" i="2"/>
  <c r="P5109" i="2"/>
  <c r="P4768" i="2"/>
  <c r="P4442" i="2"/>
  <c r="P4186" i="2"/>
  <c r="P3930" i="2"/>
  <c r="P3674" i="2"/>
  <c r="P3418" i="2"/>
  <c r="P3320" i="2"/>
  <c r="P3234" i="2"/>
  <c r="P3149" i="2"/>
  <c r="P3064" i="2"/>
  <c r="P2978" i="2"/>
  <c r="P2893" i="2"/>
  <c r="P2808" i="2"/>
  <c r="P2722" i="2"/>
  <c r="P2637" i="2"/>
  <c r="P2552" i="2"/>
  <c r="P2466" i="2"/>
  <c r="P2381" i="2"/>
  <c r="P2296" i="2"/>
  <c r="P2210" i="2"/>
  <c r="P2125" i="2"/>
  <c r="P2040" i="2"/>
  <c r="P1954" i="2"/>
  <c r="P1869" i="2"/>
  <c r="P1784" i="2"/>
  <c r="P1698" i="2"/>
  <c r="P1613" i="2"/>
  <c r="P1528" i="2"/>
  <c r="P1442" i="2"/>
  <c r="P1357" i="2"/>
  <c r="P1272" i="2"/>
  <c r="P1186" i="2"/>
  <c r="P1101" i="2"/>
  <c r="P1016" i="2"/>
  <c r="P930" i="2"/>
  <c r="P845" i="2"/>
  <c r="P760" i="2"/>
  <c r="P674" i="2"/>
  <c r="P589" i="2"/>
  <c r="P516" i="2"/>
  <c r="P452" i="2"/>
  <c r="P388" i="2"/>
  <c r="P324" i="2"/>
  <c r="P260" i="2"/>
  <c r="P196" i="2"/>
  <c r="P132" i="2"/>
  <c r="P6039" i="2"/>
  <c r="P5868" i="2"/>
  <c r="P5757" i="2"/>
  <c r="P5672" i="2"/>
  <c r="P5587" i="2"/>
  <c r="P5501" i="2"/>
  <c r="P5416" i="2"/>
  <c r="P5331" i="2"/>
  <c r="P5245" i="2"/>
  <c r="P5160" i="2"/>
  <c r="P5075" i="2"/>
  <c r="P4989" i="2"/>
  <c r="P4904" i="2"/>
  <c r="P4819" i="2"/>
  <c r="P4733" i="2"/>
  <c r="P4648" i="2"/>
  <c r="P4563" i="2"/>
  <c r="P4480" i="2"/>
  <c r="P4416" i="2"/>
  <c r="P4352" i="2"/>
  <c r="P4288" i="2"/>
  <c r="P4224" i="2"/>
  <c r="P4160" i="2"/>
  <c r="P4096" i="2"/>
  <c r="P4032" i="2"/>
  <c r="P3968" i="2"/>
  <c r="P3904" i="2"/>
  <c r="P3840" i="2"/>
  <c r="P3776" i="2"/>
  <c r="P3712" i="2"/>
  <c r="P3648" i="2"/>
  <c r="P3584" i="2"/>
  <c r="P3520" i="2"/>
  <c r="P3456" i="2"/>
  <c r="P10349" i="2"/>
  <c r="P7591" i="2"/>
  <c r="P6999" i="2"/>
  <c r="P6708" i="2"/>
  <c r="P6537" i="2"/>
  <c r="P6367" i="2"/>
  <c r="P6196" i="2"/>
  <c r="P6025" i="2"/>
  <c r="P5856" i="2"/>
  <c r="P5751" i="2"/>
  <c r="P5665" i="2"/>
  <c r="P5580" i="2"/>
  <c r="P5495" i="2"/>
  <c r="P5409" i="2"/>
  <c r="P5324" i="2"/>
  <c r="P5239" i="2"/>
  <c r="P5153" i="2"/>
  <c r="P5068" i="2"/>
  <c r="P4983" i="2"/>
  <c r="P4897" i="2"/>
  <c r="P4812" i="2"/>
  <c r="P4727" i="2"/>
  <c r="P4641" i="2"/>
  <c r="P4556" i="2"/>
  <c r="P4475" i="2"/>
  <c r="P4411" i="2"/>
  <c r="P4347" i="2"/>
  <c r="P4283" i="2"/>
  <c r="P4219" i="2"/>
  <c r="P4155" i="2"/>
  <c r="P4091" i="2"/>
  <c r="P4027" i="2"/>
  <c r="P3963" i="2"/>
  <c r="P3899" i="2"/>
  <c r="P3835" i="2"/>
  <c r="P3771" i="2"/>
  <c r="P3707" i="2"/>
  <c r="P3643" i="2"/>
  <c r="P3579" i="2"/>
  <c r="P3515" i="2"/>
  <c r="P3451" i="2"/>
  <c r="P3387" i="2"/>
  <c r="P3323" i="2"/>
  <c r="P3259" i="2"/>
  <c r="P3195" i="2"/>
  <c r="P3131" i="2"/>
  <c r="P3067" i="2"/>
  <c r="P3003" i="2"/>
  <c r="P2939" i="2"/>
  <c r="P2875" i="2"/>
  <c r="P2811" i="2"/>
  <c r="P2747" i="2"/>
  <c r="P2683" i="2"/>
  <c r="P2619" i="2"/>
  <c r="P2555" i="2"/>
  <c r="P2491" i="2"/>
  <c r="P2427" i="2"/>
  <c r="P2363" i="2"/>
  <c r="P2299" i="2"/>
  <c r="P2235" i="2"/>
  <c r="P2171" i="2"/>
  <c r="P2107" i="2"/>
  <c r="P2043" i="2"/>
  <c r="P1979" i="2"/>
  <c r="P1915" i="2"/>
  <c r="P1851" i="2"/>
  <c r="P1787" i="2"/>
  <c r="P1723" i="2"/>
  <c r="P1659" i="2"/>
  <c r="P1595" i="2"/>
  <c r="P1531" i="2"/>
  <c r="P1467" i="2"/>
  <c r="P1403" i="2"/>
  <c r="P1339" i="2"/>
  <c r="P1275" i="2"/>
  <c r="P1211" i="2"/>
  <c r="P1147" i="2"/>
  <c r="P1083" i="2"/>
  <c r="P1019" i="2"/>
  <c r="P955" i="2"/>
  <c r="P891" i="2"/>
  <c r="P827" i="2"/>
  <c r="P763" i="2"/>
  <c r="P699" i="2"/>
  <c r="P635" i="2"/>
  <c r="P5600" i="2"/>
  <c r="P4298" i="2"/>
  <c r="P3357" i="2"/>
  <c r="P3016" i="2"/>
  <c r="P2674" i="2"/>
  <c r="P2333" i="2"/>
  <c r="P1992" i="2"/>
  <c r="P1650" i="2"/>
  <c r="P1309" i="2"/>
  <c r="P968" i="2"/>
  <c r="P626" i="2"/>
  <c r="P380" i="2"/>
  <c r="P268" i="2"/>
  <c r="P184" i="2"/>
  <c r="P100" i="2"/>
  <c r="P36" i="2"/>
  <c r="P7075" i="2"/>
  <c r="P6225" i="2"/>
  <c r="P5680" i="2"/>
  <c r="P5339" i="2"/>
  <c r="P4997" i="2"/>
  <c r="P4656" i="2"/>
  <c r="P4358" i="2"/>
  <c r="P4102" i="2"/>
  <c r="P3846" i="2"/>
  <c r="P3590" i="2"/>
  <c r="P3377" i="2"/>
  <c r="P3292" i="2"/>
  <c r="P3206" i="2"/>
  <c r="P3121" i="2"/>
  <c r="P3036" i="2"/>
  <c r="P2950" i="2"/>
  <c r="P2865" i="2"/>
  <c r="P2780" i="2"/>
  <c r="P2694" i="2"/>
  <c r="P2609" i="2"/>
  <c r="P2524" i="2"/>
  <c r="P2438" i="2"/>
  <c r="P2353" i="2"/>
  <c r="P2268" i="2"/>
  <c r="P2182" i="2"/>
  <c r="P2097" i="2"/>
  <c r="P2012" i="2"/>
  <c r="P1926" i="2"/>
  <c r="P1841" i="2"/>
  <c r="P1756" i="2"/>
  <c r="P1670" i="2"/>
  <c r="P1585" i="2"/>
  <c r="P1500" i="2"/>
  <c r="P1414" i="2"/>
  <c r="P1329" i="2"/>
  <c r="P1244" i="2"/>
  <c r="P1158" i="2"/>
  <c r="P1073" i="2"/>
  <c r="P988" i="2"/>
  <c r="P902" i="2"/>
  <c r="P817" i="2"/>
  <c r="P732" i="2"/>
  <c r="P646" i="2"/>
  <c r="P561" i="2"/>
  <c r="P495" i="2"/>
  <c r="P431" i="2"/>
  <c r="P367" i="2"/>
  <c r="P303" i="2"/>
  <c r="P239" i="2"/>
  <c r="P175" i="2"/>
  <c r="P111" i="2"/>
  <c r="P47" i="2"/>
  <c r="P7495" i="2"/>
  <c r="P6343" i="2"/>
  <c r="P5739" i="2"/>
  <c r="P5397" i="2"/>
  <c r="P5056" i="2"/>
  <c r="P4715" i="2"/>
  <c r="P4402" i="2"/>
  <c r="P4146" i="2"/>
  <c r="P3890" i="2"/>
  <c r="P3634" i="2"/>
  <c r="P3392" i="2"/>
  <c r="P3306" i="2"/>
  <c r="P3221" i="2"/>
  <c r="P3136" i="2"/>
  <c r="P3050" i="2"/>
  <c r="P2965" i="2"/>
  <c r="P2880" i="2"/>
  <c r="P2794" i="2"/>
  <c r="P2709" i="2"/>
  <c r="P2624" i="2"/>
  <c r="P2538" i="2"/>
  <c r="P2453" i="2"/>
  <c r="P2368" i="2"/>
  <c r="P2282" i="2"/>
  <c r="P2197" i="2"/>
  <c r="P2112" i="2"/>
  <c r="P2026" i="2"/>
  <c r="P1941" i="2"/>
  <c r="P1856" i="2"/>
  <c r="P1770" i="2"/>
  <c r="P1685" i="2"/>
  <c r="P1600" i="2"/>
  <c r="P1514" i="2"/>
  <c r="P1429" i="2"/>
  <c r="P1344" i="2"/>
  <c r="P1258" i="2"/>
  <c r="P1173" i="2"/>
  <c r="P1088" i="2"/>
  <c r="P1002" i="2"/>
  <c r="P917" i="2"/>
  <c r="P832" i="2"/>
  <c r="P746" i="2"/>
  <c r="P661" i="2"/>
  <c r="P576" i="2"/>
  <c r="P506" i="2"/>
  <c r="P442" i="2"/>
  <c r="P378" i="2"/>
  <c r="P314" i="2"/>
  <c r="P250" i="2"/>
  <c r="P186" i="2"/>
  <c r="P122" i="2"/>
  <c r="P58" i="2"/>
  <c r="P9096" i="2"/>
  <c r="P6503" i="2"/>
  <c r="P5833" i="2"/>
  <c r="P5477" i="2"/>
  <c r="P5136" i="2"/>
  <c r="P4795" i="2"/>
  <c r="P4462" i="2"/>
  <c r="P4206" i="2"/>
  <c r="P3950" i="2"/>
  <c r="P3694" i="2"/>
  <c r="P3438" i="2"/>
  <c r="P3326" i="2"/>
  <c r="P3241" i="2"/>
  <c r="P3156" i="2"/>
  <c r="P3070" i="2"/>
  <c r="P2985" i="2"/>
  <c r="P2900" i="2"/>
  <c r="P2814" i="2"/>
  <c r="P2729" i="2"/>
  <c r="P2644" i="2"/>
  <c r="P2558" i="2"/>
  <c r="P2473" i="2"/>
  <c r="P2388" i="2"/>
  <c r="P2302" i="2"/>
  <c r="P2217" i="2"/>
  <c r="P2132" i="2"/>
  <c r="P2046" i="2"/>
  <c r="P1961" i="2"/>
  <c r="P1876" i="2"/>
  <c r="P1790" i="2"/>
  <c r="P1705" i="2"/>
  <c r="P1620" i="2"/>
  <c r="P1534" i="2"/>
  <c r="P1449" i="2"/>
  <c r="P1364" i="2"/>
  <c r="P1278" i="2"/>
  <c r="P1193" i="2"/>
  <c r="P1108" i="2"/>
  <c r="P1022" i="2"/>
  <c r="P937" i="2"/>
  <c r="P852" i="2"/>
  <c r="P766" i="2"/>
  <c r="P681" i="2"/>
  <c r="P596" i="2"/>
  <c r="P521" i="2"/>
  <c r="P457" i="2"/>
  <c r="P619" i="2"/>
  <c r="P5515" i="2"/>
  <c r="P4234" i="2"/>
  <c r="P3336" i="2"/>
  <c r="P2994" i="2"/>
  <c r="P2653" i="2"/>
  <c r="P2312" i="2"/>
  <c r="P1970" i="2"/>
  <c r="P1629" i="2"/>
  <c r="P1288" i="2"/>
  <c r="P946" i="2"/>
  <c r="P605" i="2"/>
  <c r="P368" i="2"/>
  <c r="P264" i="2"/>
  <c r="P176" i="2"/>
  <c r="P96" i="2"/>
  <c r="P32" i="2"/>
  <c r="P6972" i="2"/>
  <c r="P6183" i="2"/>
  <c r="P5659" i="2"/>
  <c r="P5317" i="2"/>
  <c r="P4976" i="2"/>
  <c r="P4635" i="2"/>
  <c r="P4342" i="2"/>
  <c r="P4086" i="2"/>
  <c r="P3830" i="2"/>
  <c r="P3574" i="2"/>
  <c r="P3372" i="2"/>
  <c r="P3286" i="2"/>
  <c r="P3201" i="2"/>
  <c r="P3116" i="2"/>
  <c r="P3030" i="2"/>
  <c r="P2945" i="2"/>
  <c r="P2860" i="2"/>
  <c r="P2774" i="2"/>
  <c r="P2689" i="2"/>
  <c r="P2604" i="2"/>
  <c r="P2518" i="2"/>
  <c r="P2433" i="2"/>
  <c r="P2348" i="2"/>
  <c r="P2262" i="2"/>
  <c r="P2177" i="2"/>
  <c r="P2092" i="2"/>
  <c r="P2006" i="2"/>
  <c r="P1921" i="2"/>
  <c r="P1836" i="2"/>
  <c r="P1750" i="2"/>
  <c r="P1665" i="2"/>
  <c r="P1580" i="2"/>
  <c r="P1494" i="2"/>
  <c r="P1409" i="2"/>
  <c r="P1324" i="2"/>
  <c r="P1238" i="2"/>
  <c r="P1153" i="2"/>
  <c r="P1068" i="2"/>
  <c r="P982" i="2"/>
  <c r="P897" i="2"/>
  <c r="P812" i="2"/>
  <c r="P726" i="2"/>
  <c r="P641" i="2"/>
  <c r="P556" i="2"/>
  <c r="P491" i="2"/>
  <c r="P427" i="2"/>
  <c r="P363" i="2"/>
  <c r="P299" i="2"/>
  <c r="P235" i="2"/>
  <c r="P171" i="2"/>
  <c r="P107" i="2"/>
  <c r="P43" i="2"/>
  <c r="P7324" i="2"/>
  <c r="P6300" i="2"/>
  <c r="P5717" i="2"/>
  <c r="P5376" i="2"/>
  <c r="P5035" i="2"/>
  <c r="P4693" i="2"/>
  <c r="P4386" i="2"/>
  <c r="P4130" i="2"/>
  <c r="P3874" i="2"/>
  <c r="P3618" i="2"/>
  <c r="P3386" i="2"/>
  <c r="P3301" i="2"/>
  <c r="P3216" i="2"/>
  <c r="P3130" i="2"/>
  <c r="P3045" i="2"/>
  <c r="P2960" i="2"/>
  <c r="P2874" i="2"/>
  <c r="P2789" i="2"/>
  <c r="P2704" i="2"/>
  <c r="P2618" i="2"/>
  <c r="P2533" i="2"/>
  <c r="P2448" i="2"/>
  <c r="P2362" i="2"/>
  <c r="P2277" i="2"/>
  <c r="P2192" i="2"/>
  <c r="P2106" i="2"/>
  <c r="P2021" i="2"/>
  <c r="P1936" i="2"/>
  <c r="P1850" i="2"/>
  <c r="P1765" i="2"/>
  <c r="P1680" i="2"/>
  <c r="P1594" i="2"/>
  <c r="P1509" i="2"/>
  <c r="P1424" i="2"/>
  <c r="P1338" i="2"/>
  <c r="P1253" i="2"/>
  <c r="P1168" i="2"/>
  <c r="P1082" i="2"/>
  <c r="P997" i="2"/>
  <c r="P912" i="2"/>
  <c r="P826" i="2"/>
  <c r="P741" i="2"/>
  <c r="P656" i="2"/>
  <c r="P570" i="2"/>
  <c r="P502" i="2"/>
  <c r="P438" i="2"/>
  <c r="P374" i="2"/>
  <c r="P310" i="2"/>
  <c r="P246" i="2"/>
  <c r="P182" i="2"/>
  <c r="P118" i="2"/>
  <c r="P54" i="2"/>
  <c r="P8496" i="2"/>
  <c r="P6460" i="2"/>
  <c r="P5804" i="2"/>
  <c r="P5456" i="2"/>
  <c r="P5115" i="2"/>
  <c r="P4773" i="2"/>
  <c r="P4446" i="2"/>
  <c r="P4190" i="2"/>
  <c r="P3934" i="2"/>
  <c r="P3678" i="2"/>
  <c r="P3422" i="2"/>
  <c r="P3321" i="2"/>
  <c r="P3236" i="2"/>
  <c r="P3150" i="2"/>
  <c r="P3065" i="2"/>
  <c r="P2980" i="2"/>
  <c r="P2894" i="2"/>
  <c r="P2809" i="2"/>
  <c r="P2724" i="2"/>
  <c r="P2638" i="2"/>
  <c r="P2553" i="2"/>
  <c r="P2468" i="2"/>
  <c r="P2382" i="2"/>
  <c r="P2297" i="2"/>
  <c r="P2212" i="2"/>
  <c r="P2126" i="2"/>
  <c r="P2041" i="2"/>
  <c r="P1956" i="2"/>
  <c r="P1870" i="2"/>
  <c r="P1785" i="2"/>
  <c r="P1700" i="2"/>
  <c r="P1614" i="2"/>
  <c r="P1529" i="2"/>
  <c r="P1444" i="2"/>
  <c r="P1358" i="2"/>
  <c r="P1273" i="2"/>
  <c r="P1188" i="2"/>
  <c r="P1102" i="2"/>
  <c r="P1017" i="2"/>
  <c r="P932" i="2"/>
  <c r="P846" i="2"/>
  <c r="P761" i="2"/>
  <c r="P676" i="2"/>
  <c r="P590" i="2"/>
  <c r="P517" i="2"/>
  <c r="P453" i="2"/>
  <c r="P389" i="2"/>
  <c r="P7895" i="2"/>
  <c r="P5088" i="2"/>
  <c r="P3914" i="2"/>
  <c r="P3229" i="2"/>
  <c r="P2888" i="2"/>
  <c r="P2546" i="2"/>
  <c r="P2205" i="2"/>
  <c r="P1864" i="2"/>
  <c r="P1522" i="2"/>
  <c r="P1181" i="2"/>
  <c r="P840" i="2"/>
  <c r="P512" i="2"/>
  <c r="P332" i="2"/>
  <c r="P236" i="2"/>
  <c r="P152" i="2"/>
  <c r="P76" i="2"/>
  <c r="P12" i="2"/>
  <c r="P6652" i="2"/>
  <c r="P5969" i="2"/>
  <c r="P5552" i="2"/>
  <c r="P5211" i="2"/>
  <c r="P4869" i="2"/>
  <c r="P4528" i="2"/>
  <c r="P4262" i="2"/>
  <c r="P4006" i="2"/>
  <c r="P3750" i="2"/>
  <c r="P3494" i="2"/>
  <c r="P3345" i="2"/>
  <c r="P3260" i="2"/>
  <c r="P3174" i="2"/>
  <c r="P3089" i="2"/>
  <c r="P3004" i="2"/>
  <c r="P2918" i="2"/>
  <c r="P2833" i="2"/>
  <c r="P2748" i="2"/>
  <c r="P2662" i="2"/>
  <c r="P2577" i="2"/>
  <c r="P2492" i="2"/>
  <c r="P2406" i="2"/>
  <c r="P2321" i="2"/>
  <c r="P2236" i="2"/>
  <c r="P2150" i="2"/>
  <c r="P2065" i="2"/>
  <c r="P1980" i="2"/>
  <c r="P1894" i="2"/>
  <c r="P1809" i="2"/>
  <c r="P1724" i="2"/>
  <c r="P1638" i="2"/>
  <c r="P1553" i="2"/>
  <c r="P1468" i="2"/>
  <c r="P1382" i="2"/>
  <c r="P1297" i="2"/>
  <c r="P1212" i="2"/>
  <c r="P1126" i="2"/>
  <c r="P1041" i="2"/>
  <c r="P956" i="2"/>
  <c r="P870" i="2"/>
  <c r="P785" i="2"/>
  <c r="P700" i="2"/>
  <c r="P614" i="2"/>
  <c r="P535" i="2"/>
  <c r="P471" i="2"/>
  <c r="P407" i="2"/>
  <c r="P343" i="2"/>
  <c r="P279" i="2"/>
  <c r="P215" i="2"/>
  <c r="P151" i="2"/>
  <c r="P6236" i="2"/>
  <c r="P4661" i="2"/>
  <c r="P3594" i="2"/>
  <c r="P3122" i="2"/>
  <c r="P2781" i="2"/>
  <c r="P2440" i="2"/>
  <c r="P2098" i="2"/>
  <c r="P1757" i="2"/>
  <c r="P1416" i="2"/>
  <c r="P1074" i="2"/>
  <c r="P733" i="2"/>
  <c r="P432" i="2"/>
  <c r="P296" i="2"/>
  <c r="P208" i="2"/>
  <c r="P124" i="2"/>
  <c r="P56" i="2"/>
  <c r="P8240" i="2"/>
  <c r="P6439" i="2"/>
  <c r="P5791" i="2"/>
  <c r="P5445" i="2"/>
  <c r="P5104" i="2"/>
  <c r="P4763" i="2"/>
  <c r="P4438" i="2"/>
  <c r="P4182" i="2"/>
  <c r="P3926" i="2"/>
  <c r="P3670" i="2"/>
  <c r="P3414" i="2"/>
  <c r="P3318" i="2"/>
  <c r="P3233" i="2"/>
  <c r="P3148" i="2"/>
  <c r="P3062" i="2"/>
  <c r="P2977" i="2"/>
  <c r="P2892" i="2"/>
  <c r="P2806" i="2"/>
  <c r="P2721" i="2"/>
  <c r="P2636" i="2"/>
  <c r="P2550" i="2"/>
  <c r="P2465" i="2"/>
  <c r="P2380" i="2"/>
  <c r="P2294" i="2"/>
  <c r="P2209" i="2"/>
  <c r="P2124" i="2"/>
  <c r="P2038" i="2"/>
  <c r="P1953" i="2"/>
  <c r="P1868" i="2"/>
  <c r="P12539" i="2"/>
  <c r="P12589" i="2"/>
  <c r="P12915" i="2"/>
  <c r="P12944" i="2"/>
  <c r="P12653" i="2"/>
  <c r="P12667" i="2"/>
  <c r="P12851" i="2"/>
  <c r="P12890" i="2"/>
  <c r="R3" i="2"/>
  <c r="P12831" i="2"/>
  <c r="P12595" i="2"/>
  <c r="P12881" i="2"/>
  <c r="P12888" i="2"/>
  <c r="P12787" i="2"/>
  <c r="P12818" i="2"/>
  <c r="P12427" i="2"/>
  <c r="P12870" i="2"/>
  <c r="R24" i="2"/>
  <c r="P12933" i="2"/>
  <c r="P12639" i="2"/>
  <c r="P12820" i="2"/>
  <c r="P12674" i="2"/>
  <c r="P12895" i="2"/>
  <c r="P12901" i="2"/>
  <c r="P12471" i="2"/>
  <c r="P12727" i="2"/>
  <c r="P12764" i="2"/>
  <c r="R20" i="2"/>
  <c r="P12600" i="2"/>
  <c r="P13" i="2"/>
  <c r="P77" i="2"/>
  <c r="P141" i="2"/>
  <c r="P217" i="2"/>
  <c r="P305" i="2"/>
  <c r="P417" i="2"/>
  <c r="P713" i="2"/>
  <c r="P1054" i="2"/>
  <c r="P1396" i="2"/>
  <c r="P1737" i="2"/>
  <c r="P2078" i="2"/>
  <c r="P2420" i="2"/>
  <c r="P2761" i="2"/>
  <c r="P3102" i="2"/>
  <c r="P3534" i="2"/>
  <c r="P4581" i="2"/>
  <c r="P6076" i="2"/>
  <c r="P146" i="2"/>
  <c r="P402" i="2"/>
  <c r="P693" i="2"/>
  <c r="P1034" i="2"/>
  <c r="P1376" i="2"/>
  <c r="P1717" i="2"/>
  <c r="P2058" i="2"/>
  <c r="P2400" i="2"/>
  <c r="P2741" i="2"/>
  <c r="P3082" i="2"/>
  <c r="P3474" i="2"/>
  <c r="P4501" i="2"/>
  <c r="P5916" i="2"/>
  <c r="P12699" i="2"/>
  <c r="P12874" i="2"/>
  <c r="P12754" i="2"/>
  <c r="R22" i="2"/>
  <c r="P12948" i="2"/>
  <c r="P12917" i="2"/>
  <c r="P12922" i="2"/>
  <c r="P12487" i="2"/>
  <c r="P12743" i="2"/>
  <c r="P12780" i="2"/>
  <c r="R36" i="2"/>
  <c r="P12578" i="2"/>
  <c r="P17" i="2"/>
  <c r="P81" i="2"/>
  <c r="P145" i="2"/>
  <c r="P225" i="2"/>
  <c r="P309" i="2"/>
  <c r="P433" i="2"/>
  <c r="P734" i="2"/>
  <c r="P1076" i="2"/>
  <c r="P1417" i="2"/>
  <c r="P1758" i="2"/>
  <c r="P2100" i="2"/>
  <c r="P2441" i="2"/>
  <c r="P2782" i="2"/>
  <c r="P3124" i="2"/>
  <c r="P3598" i="2"/>
  <c r="P4667" i="2"/>
  <c r="P6247" i="2"/>
  <c r="P162" i="2"/>
  <c r="P418" i="2"/>
  <c r="P714" i="2"/>
  <c r="P1056" i="2"/>
  <c r="P1397" i="2"/>
  <c r="P1738" i="2"/>
  <c r="P2080" i="2"/>
  <c r="P2421" i="2"/>
  <c r="P2762" i="2"/>
  <c r="P3104" i="2"/>
  <c r="P3538" i="2"/>
  <c r="P4587" i="2"/>
  <c r="P6087" i="2"/>
  <c r="P12379" i="2"/>
  <c r="P12883" i="2"/>
  <c r="R32" i="2"/>
  <c r="P12848" i="2"/>
  <c r="P12798" i="2"/>
  <c r="P12747" i="2"/>
  <c r="P12680" i="2"/>
  <c r="R18" i="2"/>
  <c r="P12804" i="2"/>
  <c r="P12938" i="2"/>
  <c r="P12627" i="2"/>
  <c r="P12923" i="2"/>
  <c r="P12920" i="2"/>
  <c r="P12733" i="2"/>
  <c r="P12748" i="2"/>
  <c r="P12475" i="2"/>
  <c r="P12934" i="2"/>
  <c r="P12979" i="2"/>
  <c r="P12997" i="2"/>
  <c r="P12687" i="2"/>
  <c r="P12868" i="2"/>
  <c r="P12610" i="2"/>
  <c r="P12959" i="2"/>
  <c r="P12943" i="2"/>
  <c r="P12503" i="2"/>
  <c r="P12759" i="2"/>
  <c r="P12796" i="2"/>
  <c r="R33" i="2"/>
  <c r="P12557" i="2"/>
  <c r="P21" i="2"/>
  <c r="P85" i="2"/>
  <c r="P149" i="2"/>
  <c r="P229" i="2"/>
  <c r="P313" i="2"/>
  <c r="P449" i="2"/>
  <c r="P756" i="2"/>
  <c r="P1097" i="2"/>
  <c r="P1438" i="2"/>
  <c r="P1780" i="2"/>
  <c r="P2121" i="2"/>
  <c r="P2462" i="2"/>
  <c r="P2804" i="2"/>
  <c r="P3145" i="2"/>
  <c r="P3662" i="2"/>
  <c r="P4752" i="2"/>
  <c r="P6417" i="2"/>
  <c r="P178" i="2"/>
  <c r="P434" i="2"/>
  <c r="P736" i="2"/>
  <c r="P1077" i="2"/>
  <c r="P1418" i="2"/>
  <c r="P1760" i="2"/>
  <c r="P2101" i="2"/>
  <c r="P2442" i="2"/>
  <c r="P2784" i="2"/>
  <c r="P3125" i="2"/>
  <c r="P3602" i="2"/>
  <c r="P4672" i="2"/>
  <c r="P6257" i="2"/>
  <c r="P12906" i="2"/>
  <c r="P12932" i="2"/>
  <c r="P12968" i="2"/>
  <c r="R41" i="2"/>
  <c r="R44" i="2"/>
  <c r="P12619" i="2"/>
  <c r="P12937" i="2"/>
  <c r="P12847" i="2"/>
  <c r="P12961" i="2"/>
  <c r="P12767" i="2"/>
  <c r="P12579" i="2"/>
  <c r="P12859" i="2"/>
  <c r="P12872" i="2"/>
  <c r="P12830" i="2"/>
  <c r="P12861" i="2"/>
  <c r="P12395" i="2"/>
  <c r="P12827" i="2"/>
  <c r="R8" i="2"/>
  <c r="P12911" i="2"/>
  <c r="P12607" i="2"/>
  <c r="P12788" i="2"/>
  <c r="P12717" i="2"/>
  <c r="P12853" i="2"/>
  <c r="P12879" i="2"/>
  <c r="P12455" i="2"/>
  <c r="P12711" i="2"/>
  <c r="R35" i="2"/>
  <c r="R4" i="2"/>
  <c r="P12621" i="2"/>
  <c r="P9" i="2"/>
  <c r="P73" i="2"/>
  <c r="P137" i="2"/>
  <c r="P213" i="2"/>
  <c r="P297" i="2"/>
  <c r="P401" i="2"/>
  <c r="P692" i="2"/>
  <c r="P1033" i="2"/>
  <c r="P1374" i="2"/>
  <c r="P1716" i="2"/>
  <c r="P2057" i="2"/>
  <c r="P2398" i="2"/>
  <c r="P2740" i="2"/>
  <c r="P3081" i="2"/>
  <c r="P3470" i="2"/>
  <c r="P4496" i="2"/>
  <c r="P5905" i="2"/>
  <c r="P130" i="2"/>
  <c r="P386" i="2"/>
  <c r="P672" i="2"/>
  <c r="P1013" i="2"/>
  <c r="P1354" i="2"/>
  <c r="P1696" i="2"/>
  <c r="P2037" i="2"/>
  <c r="P2378" i="2"/>
  <c r="P2720" i="2"/>
  <c r="P3061" i="2"/>
  <c r="P3410" i="2"/>
  <c r="P4434" i="2"/>
  <c r="P5783" i="2"/>
  <c r="P119" i="2"/>
  <c r="P221" i="2"/>
  <c r="P285" i="2"/>
  <c r="P349" i="2"/>
  <c r="P413" i="2"/>
  <c r="P477" i="2"/>
  <c r="P541" i="2"/>
  <c r="P622" i="2"/>
  <c r="P708" i="2"/>
  <c r="P793" i="2"/>
  <c r="P878" i="2"/>
  <c r="P964" i="2"/>
  <c r="P1049" i="2"/>
  <c r="P1134" i="2"/>
  <c r="P1220" i="2"/>
  <c r="P1305" i="2"/>
  <c r="P1390" i="2"/>
  <c r="P1476" i="2"/>
  <c r="P1561" i="2"/>
  <c r="P1646" i="2"/>
  <c r="P1732" i="2"/>
  <c r="P1817" i="2"/>
  <c r="P1902" i="2"/>
  <c r="P1988" i="2"/>
  <c r="P2073" i="2"/>
  <c r="P2158" i="2"/>
  <c r="P2244" i="2"/>
  <c r="P2329" i="2"/>
  <c r="P2414" i="2"/>
  <c r="P2500" i="2"/>
  <c r="P2585" i="2"/>
  <c r="P2670" i="2"/>
  <c r="P2756" i="2"/>
  <c r="P2841" i="2"/>
  <c r="P2926" i="2"/>
  <c r="P3012" i="2"/>
  <c r="P3097" i="2"/>
  <c r="P3182" i="2"/>
  <c r="P3268" i="2"/>
  <c r="P3353" i="2"/>
  <c r="P3518" i="2"/>
  <c r="P3774" i="2"/>
  <c r="P4030" i="2"/>
  <c r="P4286" i="2"/>
  <c r="P4560" i="2"/>
  <c r="P4901" i="2"/>
  <c r="P5243" i="2"/>
  <c r="P5584" i="2"/>
  <c r="P6033" i="2"/>
  <c r="P6716" i="2"/>
  <c r="P14" i="2"/>
  <c r="P78" i="2"/>
  <c r="P142" i="2"/>
  <c r="P206" i="2"/>
  <c r="P270" i="2"/>
  <c r="P334" i="2"/>
  <c r="P398" i="2"/>
  <c r="P462" i="2"/>
  <c r="P526" i="2"/>
  <c r="P602" i="2"/>
  <c r="P688" i="2"/>
  <c r="P773" i="2"/>
  <c r="P858" i="2"/>
  <c r="P944" i="2"/>
  <c r="P1029" i="2"/>
  <c r="P1114" i="2"/>
  <c r="P1200" i="2"/>
  <c r="P1285" i="2"/>
  <c r="P1370" i="2"/>
  <c r="P1456" i="2"/>
  <c r="P1541" i="2"/>
  <c r="P1626" i="2"/>
  <c r="P1712" i="2"/>
  <c r="P1797" i="2"/>
  <c r="P1882" i="2"/>
  <c r="P1968" i="2"/>
  <c r="P2053" i="2"/>
  <c r="P2138" i="2"/>
  <c r="P2224" i="2"/>
  <c r="P2309" i="2"/>
  <c r="P2394" i="2"/>
  <c r="P2480" i="2"/>
  <c r="P2565" i="2"/>
  <c r="P2650" i="2"/>
  <c r="P2736" i="2"/>
  <c r="P2821" i="2"/>
  <c r="P2906" i="2"/>
  <c r="P2992" i="2"/>
  <c r="P3077" i="2"/>
  <c r="P3162" i="2"/>
  <c r="P3248" i="2"/>
  <c r="P3333" i="2"/>
  <c r="P3458" i="2"/>
  <c r="P3714" i="2"/>
  <c r="P3970" i="2"/>
  <c r="P4226" i="2"/>
  <c r="P4482" i="2"/>
  <c r="P4821" i="2"/>
  <c r="P5163" i="2"/>
  <c r="P5504" i="2"/>
  <c r="P5873" i="2"/>
  <c r="P6556" i="2"/>
  <c r="P3" i="2"/>
  <c r="P67" i="2"/>
  <c r="P131" i="2"/>
  <c r="P195" i="2"/>
  <c r="P259" i="2"/>
  <c r="P323" i="2"/>
  <c r="P387" i="2"/>
  <c r="P451" i="2"/>
  <c r="P515" i="2"/>
  <c r="P588" i="2"/>
  <c r="P673" i="2"/>
  <c r="P758" i="2"/>
  <c r="P844" i="2"/>
  <c r="P929" i="2"/>
  <c r="P1014" i="2"/>
  <c r="P1100" i="2"/>
  <c r="P1185" i="2"/>
  <c r="P1270" i="2"/>
  <c r="P1356" i="2"/>
  <c r="P1441" i="2"/>
  <c r="P1526" i="2"/>
  <c r="P1612" i="2"/>
  <c r="P1697" i="2"/>
  <c r="P1932" i="2"/>
  <c r="P12816" i="2"/>
  <c r="P12547" i="2"/>
  <c r="P12946" i="2"/>
  <c r="P12616" i="2"/>
  <c r="P12863" i="2"/>
  <c r="P12849" i="2"/>
  <c r="P12573" i="2"/>
  <c r="P12399" i="2"/>
  <c r="P12884" i="2"/>
  <c r="P12339" i="2"/>
  <c r="P12659" i="2"/>
  <c r="P12966" i="2"/>
  <c r="P12952" i="2"/>
  <c r="P12690" i="2"/>
  <c r="P12705" i="2"/>
  <c r="P12523" i="2"/>
  <c r="P12998" i="2"/>
  <c r="P12809" i="2"/>
  <c r="P12335" i="2"/>
  <c r="P12735" i="2"/>
  <c r="P12916" i="2"/>
  <c r="R42" i="2"/>
  <c r="R23" i="2"/>
  <c r="P12986" i="2"/>
  <c r="P12535" i="2"/>
  <c r="P12801" i="2"/>
  <c r="P12828" i="2"/>
  <c r="P12947" i="2"/>
  <c r="P12978" i="2"/>
  <c r="P29" i="2"/>
  <c r="P93" i="2"/>
  <c r="P157" i="2"/>
  <c r="P241" i="2"/>
  <c r="P325" i="2"/>
  <c r="P481" i="2"/>
  <c r="P798" i="2"/>
  <c r="P1140" i="2"/>
  <c r="P1481" i="2"/>
  <c r="P1822" i="2"/>
  <c r="P2164" i="2"/>
  <c r="P2505" i="2"/>
  <c r="P2846" i="2"/>
  <c r="P3188" i="2"/>
  <c r="P3790" i="2"/>
  <c r="P4923" i="2"/>
  <c r="P6759" i="2"/>
  <c r="P210" i="2"/>
  <c r="P466" i="2"/>
  <c r="P778" i="2"/>
  <c r="P1120" i="2"/>
  <c r="P1461" i="2"/>
  <c r="P1802" i="2"/>
  <c r="P2144" i="2"/>
  <c r="P2485" i="2"/>
  <c r="P2826" i="2"/>
  <c r="P3168" i="2"/>
  <c r="P3730" i="2"/>
  <c r="P4843" i="2"/>
  <c r="P6599" i="2"/>
  <c r="P12744" i="2"/>
  <c r="P12611" i="2"/>
  <c r="P12775" i="2"/>
  <c r="P12975" i="2"/>
  <c r="P12999" i="2"/>
  <c r="R45" i="2"/>
  <c r="R7" i="2"/>
  <c r="P12551" i="2"/>
  <c r="P12822" i="2"/>
  <c r="P12844" i="2"/>
  <c r="P12905" i="2"/>
  <c r="P12935" i="2"/>
  <c r="P33" i="2"/>
  <c r="P97" i="2"/>
  <c r="P161" i="2"/>
  <c r="P245" i="2"/>
  <c r="P329" i="2"/>
  <c r="P497" i="2"/>
  <c r="P820" i="2"/>
  <c r="P1161" i="2"/>
  <c r="P1502" i="2"/>
  <c r="P1844" i="2"/>
  <c r="P2185" i="2"/>
  <c r="P2526" i="2"/>
  <c r="P2868" i="2"/>
  <c r="P3209" i="2"/>
  <c r="P3854" i="2"/>
  <c r="P5008" i="2"/>
  <c r="P7132" i="2"/>
  <c r="P226" i="2"/>
  <c r="P482" i="2"/>
  <c r="P800" i="2"/>
  <c r="P1141" i="2"/>
  <c r="P1482" i="2"/>
  <c r="P1824" i="2"/>
  <c r="P2165" i="2"/>
  <c r="P2506" i="2"/>
  <c r="P2848" i="2"/>
  <c r="P3189" i="2"/>
  <c r="P3794" i="2"/>
  <c r="P4928" i="2"/>
  <c r="P6780" i="2"/>
  <c r="P12992" i="2"/>
  <c r="P12467" i="2"/>
  <c r="P12584" i="2"/>
  <c r="P12826" i="2"/>
  <c r="P12970" i="2"/>
  <c r="P12955" i="2"/>
  <c r="P12925" i="2"/>
  <c r="P12495" i="2"/>
  <c r="P12980" i="2"/>
  <c r="P12403" i="2"/>
  <c r="P12691" i="2"/>
  <c r="R9" i="2"/>
  <c r="P12984" i="2"/>
  <c r="P12648" i="2"/>
  <c r="P12821" i="2"/>
  <c r="P12587" i="2"/>
  <c r="P12768" i="2"/>
  <c r="P12722" i="2"/>
  <c r="P12383" i="2"/>
  <c r="P12790" i="2"/>
  <c r="P12964" i="2"/>
  <c r="P12914" i="2"/>
  <c r="P12355" i="2"/>
  <c r="R29" i="2"/>
  <c r="P12567" i="2"/>
  <c r="P12843" i="2"/>
  <c r="P12860" i="2"/>
  <c r="P12862" i="2"/>
  <c r="P12893" i="2"/>
  <c r="P37" i="2"/>
  <c r="P101" i="2"/>
  <c r="P165" i="2"/>
  <c r="P249" i="2"/>
  <c r="P337" i="2"/>
  <c r="P513" i="2"/>
  <c r="P841" i="2"/>
  <c r="P1182" i="2"/>
  <c r="P1524" i="2"/>
  <c r="P1865" i="2"/>
  <c r="P2206" i="2"/>
  <c r="P2548" i="2"/>
  <c r="P2889" i="2"/>
  <c r="P3230" i="2"/>
  <c r="P3918" i="2"/>
  <c r="P5093" i="2"/>
  <c r="P7984" i="2"/>
  <c r="P242" i="2"/>
  <c r="P498" i="2"/>
  <c r="P821" i="2"/>
  <c r="P1162" i="2"/>
  <c r="P1504" i="2"/>
  <c r="P1845" i="2"/>
  <c r="P2186" i="2"/>
  <c r="P2528" i="2"/>
  <c r="P2869" i="2"/>
  <c r="P3210" i="2"/>
  <c r="P3858" i="2"/>
  <c r="P5013" i="2"/>
  <c r="P7160" i="2"/>
  <c r="P12913" i="2"/>
  <c r="P12371" i="2"/>
  <c r="P12669" i="2"/>
  <c r="P12766" i="2"/>
  <c r="P12799" i="2"/>
  <c r="P12806" i="2"/>
  <c r="P12637" i="2"/>
  <c r="P12351" i="2"/>
  <c r="P12836" i="2"/>
  <c r="R2" i="2"/>
  <c r="P12643" i="2"/>
  <c r="P12945" i="2"/>
  <c r="P12936" i="2"/>
  <c r="P12712" i="2"/>
  <c r="P12726" i="2"/>
  <c r="P12491" i="2"/>
  <c r="P12977" i="2"/>
  <c r="P12894" i="2"/>
  <c r="R39" i="2"/>
  <c r="P12703" i="2"/>
  <c r="P12900" i="2"/>
  <c r="P12568" i="2"/>
  <c r="P12981" i="2"/>
  <c r="P12965" i="2"/>
  <c r="P12519" i="2"/>
  <c r="P12779" i="2"/>
  <c r="P12812" i="2"/>
  <c r="P12990" i="2"/>
  <c r="R21" i="2"/>
  <c r="P25" i="2"/>
  <c r="P89" i="2"/>
  <c r="P153" i="2"/>
  <c r="P233" i="2"/>
  <c r="P321" i="2"/>
  <c r="P465" i="2"/>
  <c r="P777" i="2"/>
  <c r="P1118" i="2"/>
  <c r="P1460" i="2"/>
  <c r="P1801" i="2"/>
  <c r="P2142" i="2"/>
  <c r="P2484" i="2"/>
  <c r="P2825" i="2"/>
  <c r="P3166" i="2"/>
  <c r="P3726" i="2"/>
  <c r="P4837" i="2"/>
  <c r="P6588" i="2"/>
  <c r="P194" i="2"/>
  <c r="P450" i="2"/>
  <c r="P757" i="2"/>
  <c r="P1098" i="2"/>
  <c r="P1440" i="2"/>
  <c r="P1781" i="2"/>
  <c r="P2122" i="2"/>
  <c r="P2464" i="2"/>
  <c r="P2805" i="2"/>
  <c r="P3146" i="2"/>
  <c r="P3666" i="2"/>
  <c r="P4757" i="2"/>
  <c r="P6428" i="2"/>
  <c r="P173" i="2"/>
  <c r="P237" i="2"/>
  <c r="P301" i="2"/>
  <c r="P365" i="2"/>
  <c r="P429" i="2"/>
  <c r="P493" i="2"/>
  <c r="P558" i="2"/>
  <c r="P644" i="2"/>
  <c r="P729" i="2"/>
  <c r="P814" i="2"/>
  <c r="P900" i="2"/>
  <c r="P985" i="2"/>
  <c r="P1070" i="2"/>
  <c r="P1156" i="2"/>
  <c r="P1241" i="2"/>
  <c r="P1326" i="2"/>
  <c r="P1412" i="2"/>
  <c r="P1497" i="2"/>
  <c r="P1582" i="2"/>
  <c r="P1668" i="2"/>
  <c r="P1753" i="2"/>
  <c r="P1838" i="2"/>
  <c r="P1924" i="2"/>
  <c r="P2009" i="2"/>
  <c r="P2094" i="2"/>
  <c r="P2180" i="2"/>
  <c r="P2265" i="2"/>
  <c r="P2350" i="2"/>
  <c r="P2436" i="2"/>
  <c r="P2521" i="2"/>
  <c r="P2606" i="2"/>
  <c r="P2692" i="2"/>
  <c r="P2777" i="2"/>
  <c r="P2862" i="2"/>
  <c r="P2948" i="2"/>
  <c r="P3033" i="2"/>
  <c r="P3118" i="2"/>
  <c r="P3204" i="2"/>
  <c r="P3289" i="2"/>
  <c r="P3374" i="2"/>
  <c r="P3582" i="2"/>
  <c r="P3838" i="2"/>
  <c r="P4094" i="2"/>
  <c r="P4350" i="2"/>
  <c r="P4645" i="2"/>
  <c r="P4987" i="2"/>
  <c r="P5328" i="2"/>
  <c r="P5669" i="2"/>
  <c r="P6204" i="2"/>
  <c r="P7019" i="2"/>
  <c r="P30" i="2"/>
  <c r="P94" i="2"/>
  <c r="P158" i="2"/>
  <c r="P222" i="2"/>
  <c r="P286" i="2"/>
  <c r="P350" i="2"/>
  <c r="P414" i="2"/>
  <c r="P478" i="2"/>
  <c r="P542" i="2"/>
  <c r="P624" i="2"/>
  <c r="P709" i="2"/>
  <c r="P794" i="2"/>
  <c r="P880" i="2"/>
  <c r="P965" i="2"/>
  <c r="P1050" i="2"/>
  <c r="P1136" i="2"/>
  <c r="P1221" i="2"/>
  <c r="P1306" i="2"/>
  <c r="P1392" i="2"/>
  <c r="P1477" i="2"/>
  <c r="P1562" i="2"/>
  <c r="P1648" i="2"/>
  <c r="P1733" i="2"/>
  <c r="P1818" i="2"/>
  <c r="P1904" i="2"/>
  <c r="P1989" i="2"/>
  <c r="P2074" i="2"/>
  <c r="P2160" i="2"/>
  <c r="P2245" i="2"/>
  <c r="P2330" i="2"/>
  <c r="P2416" i="2"/>
  <c r="P2501" i="2"/>
  <c r="P2586" i="2"/>
  <c r="P2672" i="2"/>
  <c r="P2757" i="2"/>
  <c r="P2842" i="2"/>
  <c r="P2928" i="2"/>
  <c r="P3013" i="2"/>
  <c r="P3098" i="2"/>
  <c r="P3184" i="2"/>
  <c r="P3269" i="2"/>
  <c r="P3354" i="2"/>
  <c r="P3522" i="2"/>
  <c r="P3778" i="2"/>
  <c r="P4034" i="2"/>
  <c r="P4290" i="2"/>
  <c r="P4565" i="2"/>
  <c r="P4907" i="2"/>
  <c r="P5248" i="2"/>
  <c r="P5589" i="2"/>
  <c r="P6044" i="2"/>
  <c r="P6727" i="2"/>
  <c r="P19" i="2"/>
  <c r="P83" i="2"/>
  <c r="P147" i="2"/>
  <c r="P211" i="2"/>
  <c r="P275" i="2"/>
  <c r="P339" i="2"/>
  <c r="P403" i="2"/>
  <c r="P467" i="2"/>
  <c r="P531" i="2"/>
  <c r="P609" i="2"/>
  <c r="P694" i="2"/>
  <c r="P780" i="2"/>
  <c r="P865" i="2"/>
  <c r="P950" i="2"/>
  <c r="P1036" i="2"/>
  <c r="P1121" i="2"/>
  <c r="P1206" i="2"/>
  <c r="P1292" i="2"/>
  <c r="P1377" i="2"/>
  <c r="P1462" i="2"/>
  <c r="P1548" i="2"/>
  <c r="P1633" i="2"/>
  <c r="P1761" i="2"/>
  <c r="P2017" i="2"/>
  <c r="O54" i="9"/>
  <c r="M2" i="13"/>
  <c r="W7" i="21"/>
  <c r="P12463" i="2" l="1"/>
  <c r="P12591" i="2"/>
  <c r="R51" i="2"/>
  <c r="P12635" i="2"/>
  <c r="P12854" i="2"/>
  <c r="P12343" i="2"/>
  <c r="P12777" i="2"/>
  <c r="P177" i="2"/>
  <c r="P884" i="2"/>
  <c r="P2249" i="2"/>
  <c r="P4046" i="2"/>
  <c r="P530" i="2"/>
  <c r="P1888" i="2"/>
  <c r="P3253" i="2"/>
  <c r="P12954" i="2"/>
  <c r="P12786" i="2"/>
  <c r="P12907" i="2"/>
  <c r="P49" i="2"/>
  <c r="P353" i="2"/>
  <c r="P1588" i="2"/>
  <c r="P2953" i="2"/>
  <c r="P34" i="2"/>
  <c r="P1226" i="2"/>
  <c r="P2592" i="2"/>
  <c r="P5269" i="2"/>
  <c r="P12927" i="2"/>
  <c r="P12758" i="2"/>
  <c r="P12755" i="2"/>
  <c r="P12949" i="2"/>
  <c r="P12479" i="2"/>
  <c r="P12773" i="2"/>
  <c r="P12924" i="2"/>
  <c r="P117" i="2"/>
  <c r="P585" i="2"/>
  <c r="P1950" i="2"/>
  <c r="P3316" i="2"/>
  <c r="P306" i="2"/>
  <c r="P1589" i="2"/>
  <c r="P2954" i="2"/>
  <c r="P39" i="2"/>
  <c r="P12367" i="2"/>
  <c r="P12543" i="2"/>
  <c r="R30" i="2"/>
  <c r="P12603" i="2"/>
  <c r="P12811" i="2"/>
  <c r="R50" i="2"/>
  <c r="P12819" i="2"/>
  <c r="P169" i="2"/>
  <c r="P862" i="2"/>
  <c r="P2228" i="2"/>
  <c r="P3982" i="2"/>
  <c r="P514" i="2"/>
  <c r="P1866" i="2"/>
  <c r="P3232" i="2"/>
  <c r="P189" i="2"/>
  <c r="P445" i="2"/>
  <c r="P750" i="2"/>
  <c r="P1092" i="2"/>
  <c r="P1433" i="2"/>
  <c r="P1774" i="2"/>
  <c r="P2116" i="2"/>
  <c r="P2457" i="2"/>
  <c r="P2798" i="2"/>
  <c r="P3140" i="2"/>
  <c r="P3646" i="2"/>
  <c r="P4731" i="2"/>
  <c r="P6375" i="2"/>
  <c r="P174" i="2"/>
  <c r="P430" i="2"/>
  <c r="P730" i="2"/>
  <c r="P1072" i="2"/>
  <c r="P1413" i="2"/>
  <c r="P1754" i="2"/>
  <c r="P2096" i="2"/>
  <c r="P2437" i="2"/>
  <c r="P2778" i="2"/>
  <c r="P3120" i="2"/>
  <c r="P3586" i="2"/>
  <c r="P4651" i="2"/>
  <c r="P6215" i="2"/>
  <c r="P163" i="2"/>
  <c r="P419" i="2"/>
  <c r="P716" i="2"/>
  <c r="P1057" i="2"/>
  <c r="P1398" i="2"/>
  <c r="P12694" i="2"/>
  <c r="P12347" i="2"/>
  <c r="R11" i="2"/>
  <c r="R16" i="2"/>
  <c r="P12832" i="2"/>
  <c r="R28" i="2"/>
  <c r="P12599" i="2"/>
  <c r="P12807" i="2"/>
  <c r="P261" i="2"/>
  <c r="P1225" i="2"/>
  <c r="P2590" i="2"/>
  <c r="P5264" i="2"/>
  <c r="P864" i="2"/>
  <c r="P2229" i="2"/>
  <c r="P3986" i="2"/>
  <c r="P12902" i="2"/>
  <c r="P12499" i="2"/>
  <c r="P12908" i="2"/>
  <c r="P113" i="2"/>
  <c r="P564" i="2"/>
  <c r="P1929" i="2"/>
  <c r="P3294" i="2"/>
  <c r="P290" i="2"/>
  <c r="P1568" i="2"/>
  <c r="P2933" i="2"/>
  <c r="P23" i="2"/>
  <c r="P12559" i="2"/>
  <c r="P12671" i="2"/>
  <c r="P12792" i="2"/>
  <c r="P12683" i="2"/>
  <c r="P12918" i="2"/>
  <c r="P12375" i="2"/>
  <c r="P12728" i="2"/>
  <c r="P185" i="2"/>
  <c r="P926" i="2"/>
  <c r="P2292" i="2"/>
  <c r="P4174" i="2"/>
  <c r="P565" i="2"/>
  <c r="P1930" i="2"/>
  <c r="P3296" i="2"/>
  <c r="R10" i="2"/>
  <c r="R13" i="2"/>
  <c r="R12" i="2"/>
  <c r="P13000" i="2"/>
  <c r="P12800" i="2"/>
  <c r="P12996" i="2"/>
  <c r="P12583" i="2"/>
  <c r="P12850" i="2"/>
  <c r="P257" i="2"/>
  <c r="P1204" i="2"/>
  <c r="P2569" i="2"/>
  <c r="P5179" i="2"/>
  <c r="P842" i="2"/>
  <c r="P2208" i="2"/>
  <c r="P3922" i="2"/>
  <c r="P253" i="2"/>
  <c r="P509" i="2"/>
  <c r="P836" i="2"/>
  <c r="P1177" i="2"/>
  <c r="P1518" i="2"/>
  <c r="P1860" i="2"/>
  <c r="P2201" i="2"/>
  <c r="P2542" i="2"/>
  <c r="P2884" i="2"/>
  <c r="P3225" i="2"/>
  <c r="P3902" i="2"/>
  <c r="P5072" i="2"/>
  <c r="P7639" i="2"/>
  <c r="P238" i="2"/>
  <c r="P494" i="2"/>
  <c r="P816" i="2"/>
  <c r="P1157" i="2"/>
  <c r="P1498" i="2"/>
  <c r="P1840" i="2"/>
  <c r="P2181" i="2"/>
  <c r="P2522" i="2"/>
  <c r="P2864" i="2"/>
  <c r="P3205" i="2"/>
  <c r="P3842" i="2"/>
  <c r="P4992" i="2"/>
  <c r="P7047" i="2"/>
  <c r="P227" i="2"/>
  <c r="P483" i="2"/>
  <c r="P801" i="2"/>
  <c r="P1142" i="2"/>
  <c r="P1846" i="2"/>
  <c r="P12817" i="2"/>
  <c r="P12784" i="2"/>
  <c r="P12451" i="2"/>
  <c r="P12605" i="2"/>
  <c r="P12658" i="2"/>
  <c r="P12829" i="2"/>
  <c r="P12886" i="2"/>
  <c r="P45" i="2"/>
  <c r="P345" i="2"/>
  <c r="P1566" i="2"/>
  <c r="P2932" i="2"/>
  <c r="P18" i="2"/>
  <c r="P1205" i="2"/>
  <c r="P2570" i="2"/>
  <c r="P5184" i="2"/>
  <c r="P12443" i="2"/>
  <c r="P12359" i="2"/>
  <c r="P12749" i="2"/>
  <c r="P181" i="2"/>
  <c r="P905" i="2"/>
  <c r="P2270" i="2"/>
  <c r="P4110" i="2"/>
  <c r="P546" i="2"/>
  <c r="P1909" i="2"/>
  <c r="P3274" i="2"/>
  <c r="P12797" i="2"/>
  <c r="P12411" i="2"/>
  <c r="P12760" i="2"/>
  <c r="R48" i="2"/>
  <c r="P12880" i="2"/>
  <c r="P12969" i="2"/>
  <c r="P12631" i="2"/>
  <c r="P12742" i="2"/>
  <c r="P273" i="2"/>
  <c r="P1268" i="2"/>
  <c r="P2633" i="2"/>
  <c r="P5435" i="2"/>
  <c r="P906" i="2"/>
  <c r="P2272" i="2"/>
  <c r="P4114" i="2"/>
  <c r="P12675" i="2"/>
  <c r="R19" i="2"/>
  <c r="P12435" i="2"/>
  <c r="P12626" i="2"/>
  <c r="P12701" i="2"/>
  <c r="P12871" i="2"/>
  <c r="P12865" i="2"/>
  <c r="P41" i="2"/>
  <c r="P341" i="2"/>
  <c r="P1545" i="2"/>
  <c r="P2910" i="2"/>
  <c r="P2" i="2"/>
  <c r="P1184" i="2"/>
  <c r="P2549" i="2"/>
  <c r="P5099" i="2"/>
  <c r="P317" i="2"/>
  <c r="P580" i="2"/>
  <c r="P921" i="2"/>
  <c r="P1262" i="2"/>
  <c r="P1604" i="2"/>
  <c r="P1945" i="2"/>
  <c r="P2286" i="2"/>
  <c r="P2628" i="2"/>
  <c r="P2969" i="2"/>
  <c r="P3310" i="2"/>
  <c r="P4158" i="2"/>
  <c r="P5413" i="2"/>
  <c r="P46" i="2"/>
  <c r="P302" i="2"/>
  <c r="P560" i="2"/>
  <c r="Q267" i="2" s="1"/>
  <c r="P901" i="2"/>
  <c r="Q488" i="2" s="1"/>
  <c r="P1242" i="2"/>
  <c r="P12839" i="2"/>
  <c r="P12431" i="2"/>
  <c r="P12331" i="2"/>
  <c r="B24" i="9"/>
  <c r="C17" i="6" s="1"/>
  <c r="F23" i="9"/>
  <c r="E16" i="6" s="1"/>
  <c r="F24" i="9"/>
  <c r="E17" i="6" s="1"/>
  <c r="B23" i="9"/>
  <c r="C16" i="6" s="1"/>
  <c r="O55" i="9"/>
  <c r="E12" i="6"/>
  <c r="F21" i="9"/>
  <c r="E14" i="6" s="1"/>
  <c r="F22" i="9"/>
  <c r="E15" i="6" s="1"/>
  <c r="F20" i="9"/>
  <c r="E13" i="6" s="1"/>
  <c r="B20" i="9"/>
  <c r="C13" i="6" s="1"/>
  <c r="B21" i="9"/>
  <c r="C14" i="6" s="1"/>
  <c r="B22" i="9"/>
  <c r="C15" i="6" s="1"/>
  <c r="B19" i="9"/>
  <c r="C12" i="6" s="1"/>
  <c r="Q399" i="2" l="1"/>
  <c r="Q21" i="2"/>
  <c r="Q124" i="2"/>
  <c r="Q59" i="2"/>
  <c r="Q128" i="2"/>
  <c r="Q435" i="2"/>
  <c r="Q232" i="2"/>
  <c r="Q18" i="2"/>
  <c r="Q64" i="2"/>
  <c r="Q84" i="2"/>
  <c r="Q358" i="2"/>
  <c r="Q227" i="2"/>
  <c r="Q449" i="2"/>
  <c r="Q230" i="2"/>
  <c r="Q259" i="2"/>
  <c r="Q164" i="2"/>
  <c r="Q322" i="2"/>
  <c r="Q255" i="2"/>
  <c r="Q61" i="2"/>
  <c r="Q52" i="2"/>
  <c r="Q55" i="2"/>
  <c r="Q384" i="2"/>
  <c r="Q381" i="2"/>
  <c r="Q188" i="2"/>
  <c r="Q331" i="2"/>
  <c r="Q366" i="2"/>
  <c r="Q349" i="2"/>
  <c r="Q340" i="2"/>
  <c r="Q125" i="2"/>
  <c r="Q458" i="2"/>
  <c r="Q247" i="2"/>
  <c r="Q234" i="2"/>
  <c r="Q274" i="2"/>
  <c r="Q471" i="2"/>
  <c r="Q260" i="2"/>
  <c r="Q243" i="2"/>
  <c r="Q351" i="2"/>
  <c r="Q133" i="2"/>
  <c r="Q231" i="2"/>
  <c r="Q355" i="2"/>
  <c r="Q269" i="2"/>
  <c r="Q115" i="2"/>
  <c r="Q446" i="2"/>
  <c r="Q361" i="2"/>
  <c r="Q100" i="2"/>
  <c r="Q242" i="2"/>
  <c r="Q401" i="2"/>
  <c r="Q214" i="2"/>
  <c r="Q296" i="2"/>
  <c r="Q341" i="2"/>
  <c r="Q451" i="2"/>
  <c r="Q123" i="2"/>
  <c r="Q146" i="2"/>
  <c r="Q54" i="2"/>
  <c r="Q71" i="2"/>
  <c r="Q5" i="2"/>
  <c r="Q158" i="2"/>
  <c r="Q251" i="2"/>
  <c r="Q404" i="2"/>
  <c r="Q485" i="2"/>
  <c r="Q148" i="2"/>
  <c r="Q190" i="2"/>
  <c r="Q178" i="2"/>
  <c r="Q26" i="2"/>
  <c r="Q65" i="2"/>
  <c r="Q448" i="2"/>
  <c r="Q192" i="2"/>
  <c r="Q202" i="2"/>
  <c r="Q313" i="2"/>
  <c r="Q19" i="2"/>
  <c r="Q418" i="2"/>
  <c r="Q219" i="2"/>
  <c r="Q379" i="2"/>
  <c r="Q252" i="2"/>
  <c r="Q197" i="2"/>
  <c r="Q15" i="2"/>
  <c r="Q17" i="2"/>
  <c r="Q408" i="2"/>
  <c r="Q405" i="2"/>
  <c r="Q345" i="2"/>
  <c r="Q445" i="2"/>
  <c r="Q150" i="2"/>
  <c r="Q263" i="2"/>
  <c r="Q58" i="2"/>
  <c r="Q452" i="2"/>
  <c r="Q207" i="2"/>
  <c r="Q429" i="2"/>
  <c r="Q481" i="2"/>
  <c r="Q240" i="2"/>
  <c r="Q377" i="2"/>
  <c r="Q45" i="2"/>
  <c r="Q175" i="2"/>
  <c r="Q494" i="2"/>
  <c r="Q436" i="2"/>
  <c r="Q224" i="2"/>
  <c r="Q495" i="2"/>
  <c r="Q238" i="2"/>
  <c r="Q244" i="2"/>
  <c r="Q330" i="2"/>
  <c r="Q239" i="2"/>
  <c r="Q310" i="2"/>
  <c r="Q363" i="2"/>
  <c r="Q491" i="2"/>
  <c r="Q460" i="2"/>
  <c r="Q326" i="2"/>
  <c r="Q68" i="2"/>
  <c r="Q464" i="2"/>
  <c r="Q344" i="2"/>
  <c r="Q33" i="2"/>
  <c r="Q334" i="2"/>
  <c r="Q165" i="2"/>
  <c r="Q258" i="2"/>
  <c r="Q396" i="2"/>
  <c r="Q166" i="2"/>
  <c r="Q140" i="2"/>
  <c r="Q208" i="2"/>
  <c r="Q389" i="2"/>
  <c r="Q290" i="2"/>
  <c r="Q479" i="2"/>
  <c r="Q37" i="2"/>
  <c r="Q356" i="2"/>
  <c r="Q434" i="2"/>
  <c r="Q387" i="2"/>
  <c r="Q139" i="2"/>
  <c r="Q218" i="2"/>
  <c r="Q6" i="2"/>
  <c r="Q309" i="2"/>
  <c r="Q79" i="2"/>
  <c r="Q228" i="2"/>
  <c r="Q301" i="2"/>
  <c r="Q217" i="2"/>
  <c r="Q353" i="2"/>
  <c r="Q303" i="2"/>
  <c r="Q134" i="2"/>
  <c r="Q394" i="2"/>
  <c r="Q457" i="2"/>
  <c r="Q292" i="2"/>
  <c r="Q106" i="2"/>
  <c r="Q302" i="2"/>
  <c r="Q374" i="2"/>
  <c r="Q265" i="2"/>
  <c r="Q220" i="2"/>
  <c r="Q9" i="2"/>
  <c r="Q130" i="2"/>
  <c r="Q441" i="2"/>
  <c r="Q288" i="2"/>
  <c r="Q8" i="2"/>
  <c r="Q138" i="2"/>
  <c r="Q271" i="2"/>
  <c r="Q500" i="2"/>
  <c r="Q493" i="2"/>
  <c r="Q339" i="2"/>
  <c r="Q402" i="2"/>
  <c r="Q136" i="2"/>
  <c r="Q328" i="2"/>
  <c r="Q417" i="2"/>
  <c r="Q156" i="2"/>
  <c r="Q412" i="2"/>
  <c r="Q77" i="2"/>
  <c r="Q51" i="2"/>
  <c r="Q245" i="2"/>
  <c r="Q480" i="2"/>
  <c r="Q285" i="2"/>
  <c r="Q275" i="2"/>
  <c r="Q180" i="2"/>
  <c r="Q101" i="2"/>
  <c r="Q78" i="2"/>
  <c r="Q118" i="2"/>
  <c r="Q155" i="2"/>
  <c r="Q383" i="2"/>
  <c r="Q315" i="2"/>
  <c r="Q90" i="2"/>
  <c r="Q414" i="2"/>
  <c r="Q346" i="2"/>
  <c r="Q300" i="2"/>
  <c r="Q193" i="2"/>
  <c r="Q40" i="2"/>
  <c r="Q210" i="2"/>
  <c r="Q338" i="2"/>
  <c r="Q206" i="2"/>
  <c r="Q112" i="2"/>
  <c r="Q437" i="2"/>
  <c r="Q368" i="2"/>
  <c r="Q443" i="2"/>
  <c r="Q241" i="2"/>
  <c r="Q283" i="2"/>
  <c r="Q23" i="2"/>
  <c r="Q489" i="2"/>
  <c r="Q378" i="2"/>
  <c r="Q324" i="2"/>
  <c r="Q89" i="2"/>
  <c r="Q129" i="2"/>
  <c r="Q307" i="2"/>
  <c r="Q183" i="2"/>
  <c r="Q137" i="2"/>
  <c r="Q223" i="2"/>
  <c r="Q103" i="2"/>
  <c r="Q35" i="2"/>
  <c r="Q86" i="2"/>
  <c r="Q122" i="2"/>
  <c r="Q362" i="2"/>
  <c r="Q332" i="2"/>
  <c r="Q423" i="2"/>
  <c r="Q400" i="2"/>
  <c r="Q87" i="2"/>
  <c r="Q12" i="2"/>
  <c r="Q29" i="2"/>
  <c r="Q277" i="2"/>
  <c r="Q312" i="2"/>
  <c r="Q204" i="2"/>
  <c r="Q98" i="2"/>
  <c r="Q272" i="2"/>
  <c r="Q74" i="2"/>
  <c r="Q484" i="2"/>
  <c r="Q254" i="2"/>
  <c r="Q120" i="2"/>
  <c r="Q473" i="2"/>
  <c r="Q268" i="2"/>
  <c r="Q253" i="2"/>
  <c r="Q336" i="2"/>
  <c r="Q391" i="2"/>
  <c r="Q235" i="2"/>
  <c r="Q262" i="2"/>
  <c r="Q191" i="2"/>
  <c r="Q157" i="2"/>
  <c r="Q92" i="2"/>
  <c r="Q348" i="2"/>
  <c r="Q390" i="2"/>
  <c r="Q466" i="2"/>
  <c r="Q160" i="2"/>
  <c r="Q416" i="2"/>
  <c r="Q199" i="2"/>
  <c r="Q119" i="2"/>
  <c r="Q442" i="2"/>
  <c r="Q422" i="2"/>
  <c r="Q198" i="2"/>
  <c r="Q20" i="2"/>
  <c r="Q91" i="2"/>
  <c r="Q298" i="2"/>
  <c r="Q456" i="2"/>
  <c r="Q498" i="2"/>
  <c r="Q325" i="2"/>
  <c r="Q278" i="2"/>
  <c r="Q167" i="2"/>
  <c r="Q185" i="2"/>
  <c r="Q415" i="2"/>
  <c r="Q28" i="2"/>
  <c r="Q454" i="2"/>
  <c r="Q467" i="2"/>
  <c r="Q308" i="2"/>
  <c r="Q459" i="2"/>
  <c r="Q173" i="2"/>
  <c r="Q439" i="2"/>
  <c r="Q323" i="2"/>
  <c r="Q200" i="2"/>
  <c r="Q225" i="2"/>
  <c r="Q455" i="2"/>
  <c r="Q108" i="2"/>
  <c r="Q431" i="2"/>
  <c r="Q364" i="2"/>
  <c r="Q465" i="2"/>
  <c r="Q305" i="2"/>
  <c r="Q375" i="2"/>
  <c r="Q3" i="2"/>
  <c r="Q291" i="2"/>
  <c r="Q181" i="2"/>
  <c r="Q176" i="2"/>
  <c r="Q432" i="2"/>
  <c r="Q117" i="2"/>
  <c r="Q365" i="2"/>
  <c r="Q110" i="2"/>
  <c r="Q151" i="2"/>
  <c r="Q132" i="2"/>
  <c r="Q463" i="2"/>
  <c r="Q388" i="2"/>
  <c r="Q337" i="2"/>
  <c r="Q30" i="2"/>
  <c r="Q69" i="2"/>
  <c r="Q39" i="2"/>
  <c r="Q22" i="2"/>
  <c r="Q114" i="2"/>
  <c r="Q107" i="2"/>
  <c r="Q430" i="2"/>
  <c r="Q319" i="2"/>
  <c r="Q280" i="2"/>
  <c r="Q299" i="2"/>
  <c r="Q16" i="2"/>
  <c r="Q154" i="2"/>
  <c r="Q478" i="2"/>
  <c r="Q367" i="2"/>
  <c r="Q316" i="2"/>
  <c r="Q121" i="2"/>
  <c r="Q294" i="2"/>
  <c r="Q420" i="2"/>
  <c r="Q63" i="2"/>
  <c r="Q474" i="2"/>
  <c r="Q411" i="2"/>
  <c r="Q233" i="2"/>
  <c r="Q85" i="2"/>
  <c r="Q461" i="2"/>
  <c r="Q499" i="2"/>
  <c r="Q475" i="2"/>
  <c r="Q144" i="2"/>
  <c r="Q94" i="2"/>
  <c r="Q421" i="2"/>
  <c r="Q369" i="2"/>
  <c r="Q75" i="2"/>
  <c r="Q470" i="2"/>
  <c r="Q201" i="2"/>
  <c r="Q41" i="2"/>
  <c r="Q419" i="2"/>
  <c r="Q203" i="2"/>
  <c r="Q250" i="2"/>
  <c r="Q370" i="2"/>
  <c r="Q359" i="2"/>
  <c r="Q376" i="2"/>
  <c r="Q371" i="2"/>
  <c r="Q145" i="2"/>
  <c r="Q80" i="2"/>
  <c r="Q438" i="2"/>
  <c r="Q335" i="2"/>
  <c r="Q159" i="2"/>
  <c r="Q11" i="2"/>
  <c r="Q440" i="2"/>
  <c r="Q327" i="2"/>
  <c r="Q410" i="2"/>
  <c r="Q36" i="2"/>
  <c r="Q333" i="2"/>
  <c r="Q270" i="2"/>
  <c r="Q501" i="2"/>
  <c r="Q187" i="2"/>
  <c r="Q46" i="2"/>
  <c r="Q116" i="2"/>
  <c r="Q372" i="2"/>
  <c r="Q93" i="2"/>
  <c r="Q7" i="2"/>
  <c r="Q82" i="2"/>
  <c r="Q409" i="2"/>
  <c r="Q264" i="2"/>
  <c r="Q49" i="2"/>
  <c r="Q393" i="2"/>
  <c r="Q284" i="2"/>
  <c r="Q289" i="2"/>
  <c r="Q295" i="2"/>
  <c r="Q96" i="2"/>
  <c r="Q352" i="2"/>
  <c r="Q182" i="2"/>
  <c r="Q477" i="2"/>
  <c r="Q357" i="2"/>
  <c r="Q153" i="2"/>
  <c r="Q222" i="2"/>
  <c r="Q177" i="2"/>
  <c r="Q27" i="2"/>
  <c r="Q213" i="2"/>
  <c r="Q385" i="2"/>
  <c r="Q237" i="2"/>
  <c r="Q286" i="2"/>
  <c r="Q261" i="2"/>
  <c r="Q236" i="2"/>
  <c r="Q492" i="2"/>
  <c r="Q246" i="2"/>
  <c r="Q70" i="2"/>
  <c r="Q162" i="2"/>
  <c r="Q149" i="2"/>
  <c r="Q424" i="2"/>
  <c r="Q168" i="2"/>
  <c r="Q170" i="2"/>
  <c r="Q281" i="2"/>
  <c r="Q487" i="2"/>
  <c r="Q354" i="2"/>
  <c r="Q347" i="2"/>
  <c r="Q42" i="2"/>
  <c r="Q111" i="2"/>
  <c r="Q48" i="2"/>
  <c r="Q321" i="2"/>
  <c r="Q276" i="2"/>
  <c r="Q314" i="2"/>
  <c r="Q425" i="2"/>
  <c r="Q306" i="2"/>
  <c r="Q329" i="2"/>
  <c r="Q32" i="2"/>
  <c r="Q105" i="2"/>
  <c r="Q320" i="2"/>
  <c r="Q373" i="2"/>
  <c r="Q483" i="2"/>
  <c r="Q147" i="2"/>
  <c r="Q205" i="2"/>
  <c r="Q102" i="2"/>
  <c r="Q24" i="2"/>
  <c r="Q444" i="2"/>
  <c r="Q453" i="2"/>
  <c r="Q350" i="2"/>
  <c r="Q4" i="2"/>
  <c r="Q44" i="2"/>
  <c r="Q216" i="2"/>
  <c r="Q152" i="2"/>
  <c r="Q174" i="2"/>
  <c r="Q482" i="2"/>
  <c r="Q433" i="2"/>
  <c r="Q142" i="2"/>
  <c r="Q57" i="2"/>
  <c r="Q196" i="2"/>
  <c r="Q297" i="2"/>
  <c r="Q413" i="2"/>
  <c r="Q496" i="2"/>
  <c r="Q266" i="2"/>
  <c r="Q67" i="2"/>
  <c r="Q428" i="2"/>
  <c r="Q53" i="2"/>
  <c r="Q135" i="2"/>
  <c r="Q343" i="2"/>
  <c r="Q2" i="2"/>
  <c r="Q76" i="2"/>
  <c r="Q386" i="2"/>
  <c r="Q143" i="2"/>
  <c r="Q38" i="2"/>
  <c r="Q184" i="2"/>
  <c r="Q60" i="2"/>
  <c r="Q447" i="2"/>
  <c r="Q342" i="2"/>
  <c r="Q248" i="2"/>
  <c r="Q273" i="2"/>
  <c r="Q141" i="2"/>
  <c r="Q14" i="2"/>
  <c r="Q109" i="2"/>
  <c r="Q395" i="2"/>
  <c r="Q403" i="2"/>
  <c r="Q171" i="2"/>
  <c r="Q131" i="2"/>
  <c r="Q127" i="2"/>
  <c r="Q186" i="2"/>
  <c r="Q95" i="2"/>
  <c r="Q382" i="2"/>
  <c r="Q126" i="2"/>
  <c r="Q407" i="2"/>
  <c r="Q62" i="2"/>
  <c r="Q279" i="2"/>
  <c r="Q486" i="2"/>
  <c r="Q360" i="2"/>
  <c r="Q426" i="2"/>
  <c r="Q104" i="2"/>
  <c r="Q195" i="2"/>
  <c r="Q317" i="2"/>
  <c r="Q189" i="2"/>
  <c r="Q211" i="2"/>
  <c r="Q215" i="2"/>
  <c r="Q194" i="2"/>
  <c r="Q25" i="2"/>
  <c r="Q468" i="2"/>
  <c r="Q212" i="2"/>
  <c r="Q229" i="2"/>
  <c r="Q318" i="2"/>
  <c r="Q10" i="2"/>
  <c r="Q31" i="2"/>
  <c r="Q81" i="2"/>
  <c r="Q427" i="2"/>
  <c r="Q256" i="2"/>
  <c r="Q287" i="2"/>
  <c r="Q398" i="2"/>
  <c r="Q83" i="2"/>
  <c r="Q66" i="2"/>
  <c r="Q13" i="2"/>
  <c r="Q73" i="2"/>
  <c r="Q380" i="2"/>
  <c r="Q282" i="2"/>
  <c r="Q179" i="2"/>
  <c r="Q497" i="2"/>
  <c r="Q472" i="2"/>
  <c r="Q490" i="2"/>
  <c r="Q88" i="2"/>
  <c r="Q43" i="2"/>
  <c r="Q311" i="2"/>
  <c r="Q169" i="2"/>
  <c r="Q47" i="2"/>
  <c r="Q406" i="2"/>
  <c r="Q293" i="2"/>
  <c r="Q221" i="2"/>
  <c r="Q113" i="2"/>
  <c r="Q304" i="2"/>
  <c r="Q462" i="2"/>
  <c r="Q34" i="2"/>
  <c r="Q172" i="2"/>
  <c r="Q392" i="2"/>
  <c r="Q450" i="2"/>
  <c r="Q161" i="2"/>
  <c r="Q209" i="2"/>
  <c r="Q469" i="2"/>
  <c r="Q97" i="2"/>
  <c r="Q257" i="2"/>
  <c r="Q476" i="2"/>
  <c r="Q397" i="2"/>
  <c r="Q163" i="2"/>
  <c r="Q226" i="2"/>
  <c r="Q99" i="2"/>
  <c r="Q50" i="2"/>
  <c r="Q249" i="2"/>
  <c r="Q56" i="2"/>
  <c r="Q72" i="2"/>
  <c r="K5" i="15"/>
  <c r="N4" i="26"/>
  <c r="B4" i="26" s="1"/>
  <c r="N5" i="26"/>
  <c r="B11" i="26" s="1"/>
  <c r="N6" i="26"/>
  <c r="B18" i="26" s="1"/>
  <c r="O56" i="9"/>
  <c r="K6" i="15"/>
  <c r="J3" i="30" l="1"/>
  <c r="AX5" i="15"/>
  <c r="O57" i="9"/>
  <c r="BA5" i="15" l="1"/>
  <c r="BA6" i="15"/>
  <c r="BA16" i="15"/>
  <c r="BA26" i="15"/>
  <c r="BA65" i="15"/>
  <c r="BA105" i="15"/>
  <c r="BA145" i="15"/>
  <c r="BA56" i="15"/>
  <c r="BA96" i="15"/>
  <c r="BA136" i="15"/>
  <c r="BA61" i="15"/>
  <c r="BA101" i="15"/>
  <c r="BA141" i="15"/>
  <c r="BA175" i="15"/>
  <c r="BA215" i="15"/>
  <c r="BA180" i="15"/>
  <c r="BA40" i="15"/>
  <c r="BA106" i="15"/>
  <c r="BA146" i="15"/>
  <c r="BA185" i="15"/>
  <c r="BA220" i="15"/>
  <c r="BA230" i="15"/>
  <c r="BA240" i="15"/>
  <c r="BA250" i="15"/>
  <c r="BA260" i="15"/>
  <c r="BA270" i="15"/>
  <c r="BA280" i="15"/>
  <c r="BA290" i="15"/>
  <c r="BA300" i="15"/>
  <c r="BA310" i="15"/>
  <c r="BA320" i="15"/>
  <c r="BA330" i="15"/>
  <c r="BA196" i="15"/>
  <c r="BA375" i="15"/>
  <c r="BA66" i="15"/>
  <c r="BA340" i="15"/>
  <c r="BA380" i="15"/>
  <c r="BA210" i="15"/>
  <c r="BA371" i="15"/>
  <c r="BA336" i="15"/>
  <c r="BA10" i="15"/>
  <c r="BA20" i="15"/>
  <c r="BA31" i="15"/>
  <c r="BA71" i="15"/>
  <c r="BA111" i="15"/>
  <c r="BA30" i="15"/>
  <c r="BA70" i="15"/>
  <c r="BA110" i="15"/>
  <c r="BA35" i="15"/>
  <c r="BA75" i="15"/>
  <c r="BA115" i="15"/>
  <c r="BA151" i="15"/>
  <c r="BA181" i="15"/>
  <c r="BA100" i="15"/>
  <c r="BA186" i="15"/>
  <c r="BA60" i="15"/>
  <c r="BA120" i="15"/>
  <c r="BA160" i="15"/>
  <c r="BA191" i="15"/>
  <c r="BA221" i="15"/>
  <c r="BA231" i="15"/>
  <c r="BA241" i="15"/>
  <c r="BA251" i="15"/>
  <c r="BA261" i="15"/>
  <c r="BA271" i="15"/>
  <c r="BA281" i="15"/>
  <c r="BA291" i="15"/>
  <c r="BA301" i="15"/>
  <c r="BA311" i="15"/>
  <c r="BA321" i="15"/>
  <c r="BA331" i="15"/>
  <c r="BA341" i="15"/>
  <c r="BA381" i="15"/>
  <c r="BA150" i="15"/>
  <c r="BA346" i="15"/>
  <c r="BA386" i="15"/>
  <c r="BA345" i="15"/>
  <c r="BA385" i="15"/>
  <c r="BA350" i="15"/>
  <c r="BA390" i="15"/>
  <c r="BA11" i="15"/>
  <c r="BA21" i="15"/>
  <c r="BA45" i="15"/>
  <c r="BA85" i="15"/>
  <c r="BA125" i="15"/>
  <c r="BA36" i="15"/>
  <c r="BA76" i="15"/>
  <c r="BA116" i="15"/>
  <c r="BA41" i="15"/>
  <c r="BA81" i="15"/>
  <c r="BA121" i="15"/>
  <c r="BA155" i="15"/>
  <c r="BA195" i="15"/>
  <c r="BA156" i="15"/>
  <c r="BA200" i="15"/>
  <c r="BA80" i="15"/>
  <c r="BA126" i="15"/>
  <c r="BA165" i="15"/>
  <c r="BA205" i="15"/>
  <c r="BA225" i="15"/>
  <c r="BA235" i="15"/>
  <c r="BA245" i="15"/>
  <c r="BA255" i="15"/>
  <c r="BA265" i="15"/>
  <c r="BA275" i="15"/>
  <c r="BA285" i="15"/>
  <c r="BA295" i="15"/>
  <c r="BA305" i="15"/>
  <c r="BA315" i="15"/>
  <c r="BA325" i="15"/>
  <c r="BA335" i="15"/>
  <c r="BA355" i="15"/>
  <c r="BA395" i="15"/>
  <c r="BA176" i="15"/>
  <c r="BA360" i="15"/>
  <c r="BA400" i="15"/>
  <c r="BA351" i="15"/>
  <c r="BA391" i="15"/>
  <c r="BA356" i="15"/>
  <c r="BA396" i="15"/>
  <c r="BA15" i="15"/>
  <c r="BA25" i="15"/>
  <c r="BA51" i="15"/>
  <c r="BA91" i="15"/>
  <c r="BA131" i="15"/>
  <c r="BA50" i="15"/>
  <c r="BA90" i="15"/>
  <c r="BA130" i="15"/>
  <c r="BA55" i="15"/>
  <c r="BA95" i="15"/>
  <c r="BA135" i="15"/>
  <c r="BA161" i="15"/>
  <c r="BA201" i="15"/>
  <c r="BA166" i="15"/>
  <c r="BA206" i="15"/>
  <c r="BA86" i="15"/>
  <c r="BA140" i="15"/>
  <c r="BA171" i="15"/>
  <c r="BA211" i="15"/>
  <c r="BA226" i="15"/>
  <c r="BA236" i="15"/>
  <c r="BA246" i="15"/>
  <c r="BA256" i="15"/>
  <c r="BA266" i="15"/>
  <c r="BA276" i="15"/>
  <c r="BA286" i="15"/>
  <c r="BA296" i="15"/>
  <c r="BA306" i="15"/>
  <c r="BA316" i="15"/>
  <c r="BA326" i="15"/>
  <c r="BA46" i="15"/>
  <c r="BA361" i="15"/>
  <c r="BA401" i="15"/>
  <c r="BA216" i="15"/>
  <c r="BA366" i="15"/>
  <c r="BA190" i="15"/>
  <c r="BA365" i="15"/>
  <c r="BA170" i="15"/>
  <c r="BA370" i="15"/>
  <c r="BA376" i="15"/>
  <c r="O58" i="9"/>
  <c r="O59" i="9" l="1"/>
  <c r="O60" i="9" l="1"/>
  <c r="O61" i="9" l="1"/>
  <c r="O62" i="9" l="1"/>
  <c r="O63" i="9" l="1"/>
  <c r="O64" i="9" l="1"/>
  <c r="O65" i="9" l="1"/>
  <c r="O66" i="9" l="1"/>
  <c r="O67" i="9" l="1"/>
  <c r="O68" i="9" l="1"/>
  <c r="O69" i="9" l="1"/>
  <c r="O70" i="9" l="1"/>
  <c r="O71" i="9" l="1"/>
  <c r="O72" i="9" l="1"/>
  <c r="O73" i="9" l="1"/>
  <c r="O74" i="9" l="1"/>
  <c r="O75" i="9" l="1"/>
  <c r="O76" i="9" l="1"/>
  <c r="O77" i="9" l="1"/>
  <c r="O78" i="9" l="1"/>
  <c r="O79" i="9" l="1"/>
  <c r="O80" i="9" l="1"/>
  <c r="O81" i="9" l="1"/>
  <c r="O82"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早稲田大学</author>
  </authors>
  <commentList>
    <comment ref="B2" authorId="0" shapeId="0" xr:uid="{00000000-0006-0000-0300-000001000000}">
      <text>
        <r>
          <rPr>
            <sz val="12"/>
            <color indexed="81"/>
            <rFont val="ＭＳ Ｐゴシック"/>
            <family val="3"/>
            <charset val="128"/>
          </rPr>
          <t>登録データからコピーし、貼り付けてください。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kgrr8</author>
  </authors>
  <commentList>
    <comment ref="E11" authorId="0" shapeId="0" xr:uid="{00000000-0006-0000-0700-000001000000}">
      <text>
        <r>
          <rPr>
            <b/>
            <sz val="10"/>
            <color indexed="81"/>
            <rFont val="ＭＳ Ｐゴシック"/>
            <family val="3"/>
            <charset val="128"/>
          </rPr>
          <t>学部生、院生混合メンバーでの記録は不可。</t>
        </r>
      </text>
    </comment>
    <comment ref="G11" authorId="0" shapeId="0" xr:uid="{00000000-0006-0000-0700-000002000000}">
      <text>
        <r>
          <rPr>
            <b/>
            <sz val="10"/>
            <color indexed="81"/>
            <rFont val="ＭＳ Ｐゴシック"/>
            <family val="3"/>
            <charset val="128"/>
          </rPr>
          <t>学部生、院生混合メンバーでの記録は不可。</t>
        </r>
      </text>
    </comment>
    <comment ref="E25" authorId="0" shapeId="0" xr:uid="{55A38F2B-A5B9-49A1-9B00-3E8FFB7F2BEC}">
      <text>
        <r>
          <rPr>
            <b/>
            <sz val="10"/>
            <color indexed="81"/>
            <rFont val="ＭＳ Ｐゴシック"/>
            <family val="3"/>
            <charset val="128"/>
          </rPr>
          <t>学部生、院生混合メンバーでの記録は不可。</t>
        </r>
      </text>
    </comment>
    <comment ref="G25" authorId="0" shapeId="0" xr:uid="{0F4E3AD2-0CC9-47FB-8306-21DFC6FC7F19}">
      <text>
        <r>
          <rPr>
            <b/>
            <sz val="10"/>
            <color indexed="81"/>
            <rFont val="ＭＳ Ｐゴシック"/>
            <family val="3"/>
            <charset val="128"/>
          </rPr>
          <t>学部生、院生混合メンバーでの記録は不可。</t>
        </r>
      </text>
    </comment>
    <comment ref="C37" authorId="0" shapeId="0" xr:uid="{00000000-0006-0000-0700-000003000000}">
      <text>
        <r>
          <rPr>
            <b/>
            <sz val="10"/>
            <color indexed="81"/>
            <rFont val="ＭＳ Ｐゴシック"/>
            <family val="3"/>
            <charset val="128"/>
          </rPr>
          <t>学部生、院生混合メンバーでの記録は不可。</t>
        </r>
      </text>
    </comment>
    <comment ref="E37" authorId="0" shapeId="0" xr:uid="{00000000-0006-0000-0700-000004000000}">
      <text>
        <r>
          <rPr>
            <b/>
            <sz val="10"/>
            <color indexed="81"/>
            <rFont val="ＭＳ Ｐゴシック"/>
            <family val="3"/>
            <charset val="128"/>
          </rPr>
          <t>学部生、院生混成メンバーでの記録は不可</t>
        </r>
        <r>
          <rPr>
            <b/>
            <sz val="9"/>
            <color indexed="81"/>
            <rFont val="ＭＳ Ｐゴシック"/>
            <family val="3"/>
            <charset val="128"/>
          </rPr>
          <t>。</t>
        </r>
      </text>
    </comment>
    <comment ref="G37" authorId="0" shapeId="0" xr:uid="{00000000-0006-0000-0700-000005000000}">
      <text>
        <r>
          <rPr>
            <b/>
            <sz val="10"/>
            <color indexed="81"/>
            <rFont val="ＭＳ Ｐゴシック"/>
            <family val="3"/>
            <charset val="128"/>
          </rPr>
          <t>学部生、院生混合メンバーでの記録は不可。</t>
        </r>
      </text>
    </comment>
    <comment ref="C51" authorId="0" shapeId="0" xr:uid="{4989EA45-2313-4459-9DD1-2FAD79572581}">
      <text>
        <r>
          <rPr>
            <b/>
            <sz val="10"/>
            <color indexed="81"/>
            <rFont val="ＭＳ Ｐゴシック"/>
            <family val="3"/>
            <charset val="128"/>
          </rPr>
          <t>学部生、院生混合メンバーでの記録は不可。</t>
        </r>
      </text>
    </comment>
    <comment ref="E51" authorId="0" shapeId="0" xr:uid="{C991C44E-CFC8-49C9-8D34-6E79E938C11D}">
      <text>
        <r>
          <rPr>
            <b/>
            <sz val="10"/>
            <color indexed="81"/>
            <rFont val="ＭＳ Ｐゴシック"/>
            <family val="3"/>
            <charset val="128"/>
          </rPr>
          <t>学部生、院生混成メンバーでの記録は不可</t>
        </r>
        <r>
          <rPr>
            <b/>
            <sz val="9"/>
            <color indexed="81"/>
            <rFont val="ＭＳ Ｐゴシック"/>
            <family val="3"/>
            <charset val="128"/>
          </rPr>
          <t>。</t>
        </r>
      </text>
    </comment>
    <comment ref="G51" authorId="0" shapeId="0" xr:uid="{9C53D427-A26A-4EC3-90B5-0D1A090C81B5}">
      <text>
        <r>
          <rPr>
            <b/>
            <sz val="10"/>
            <color indexed="81"/>
            <rFont val="ＭＳ Ｐゴシック"/>
            <family val="3"/>
            <charset val="128"/>
          </rPr>
          <t>学部生、院生混合メンバーでの記録は不可。</t>
        </r>
      </text>
    </comment>
  </commentList>
</comments>
</file>

<file path=xl/sharedStrings.xml><?xml version="1.0" encoding="utf-8"?>
<sst xmlns="http://schemas.openxmlformats.org/spreadsheetml/2006/main" count="19931" uniqueCount="5444">
  <si>
    <t>ナンバー</t>
    <phoneticPr fontId="1"/>
  </si>
  <si>
    <t>学年</t>
    <rPh sb="0" eb="2">
      <t>ガクネン</t>
    </rPh>
    <phoneticPr fontId="1"/>
  </si>
  <si>
    <t>出場種目</t>
    <rPh sb="0" eb="2">
      <t>シュツジョウ</t>
    </rPh>
    <rPh sb="2" eb="4">
      <t>シュモク</t>
    </rPh>
    <phoneticPr fontId="1"/>
  </si>
  <si>
    <t>標準記録</t>
    <rPh sb="0" eb="2">
      <t>ヒョウジュン</t>
    </rPh>
    <rPh sb="2" eb="4">
      <t>キロク</t>
    </rPh>
    <phoneticPr fontId="1"/>
  </si>
  <si>
    <t>資格記録</t>
    <rPh sb="0" eb="2">
      <t>シカク</t>
    </rPh>
    <rPh sb="2" eb="4">
      <t>キロク</t>
    </rPh>
    <phoneticPr fontId="1"/>
  </si>
  <si>
    <t>資格審査</t>
    <rPh sb="0" eb="2">
      <t>シカク</t>
    </rPh>
    <rPh sb="2" eb="4">
      <t>シンサ</t>
    </rPh>
    <phoneticPr fontId="1"/>
  </si>
  <si>
    <t>氏名</t>
    <rPh sb="0" eb="2">
      <t>シメイ</t>
    </rPh>
    <phoneticPr fontId="1"/>
  </si>
  <si>
    <t>登録陸協</t>
    <rPh sb="0" eb="2">
      <t>トウロク</t>
    </rPh>
    <rPh sb="2" eb="4">
      <t>リッキョウ</t>
    </rPh>
    <phoneticPr fontId="1"/>
  </si>
  <si>
    <t>トラック・フィールド</t>
    <phoneticPr fontId="1"/>
  </si>
  <si>
    <t>混成</t>
    <rPh sb="0" eb="2">
      <t>コンセイ</t>
    </rPh>
    <phoneticPr fontId="1"/>
  </si>
  <si>
    <t>樹立日</t>
    <rPh sb="0" eb="2">
      <t>ジュリツ</t>
    </rPh>
    <rPh sb="2" eb="3">
      <t>ビ</t>
    </rPh>
    <phoneticPr fontId="1"/>
  </si>
  <si>
    <t>樹立競技会</t>
    <rPh sb="0" eb="2">
      <t>ジュリツ</t>
    </rPh>
    <rPh sb="2" eb="5">
      <t>キョウギカイ</t>
    </rPh>
    <phoneticPr fontId="1"/>
  </si>
  <si>
    <t>記録証</t>
    <rPh sb="0" eb="2">
      <t>キロク</t>
    </rPh>
    <rPh sb="2" eb="3">
      <t>ショウ</t>
    </rPh>
    <phoneticPr fontId="1"/>
  </si>
  <si>
    <t>大会HPURL</t>
    <rPh sb="0" eb="2">
      <t>タイカイ</t>
    </rPh>
    <phoneticPr fontId="1"/>
  </si>
  <si>
    <t>番号①</t>
    <rPh sb="0" eb="2">
      <t>バンゴウ</t>
    </rPh>
    <phoneticPr fontId="1"/>
  </si>
  <si>
    <t>番号②</t>
    <rPh sb="0" eb="2">
      <t>バンゴウ</t>
    </rPh>
    <phoneticPr fontId="1"/>
  </si>
  <si>
    <t>記録</t>
    <rPh sb="0" eb="2">
      <t>キロク</t>
    </rPh>
    <phoneticPr fontId="1"/>
  </si>
  <si>
    <t>男子種目</t>
    <rPh sb="0" eb="2">
      <t>ダンシ</t>
    </rPh>
    <rPh sb="2" eb="4">
      <t>シュモク</t>
    </rPh>
    <phoneticPr fontId="1"/>
  </si>
  <si>
    <t>女子種目</t>
    <rPh sb="0" eb="2">
      <t>ジョシ</t>
    </rPh>
    <rPh sb="2" eb="4">
      <t>シュモク</t>
    </rPh>
    <phoneticPr fontId="1"/>
  </si>
  <si>
    <t>参加標準記録突破者一覧</t>
    <phoneticPr fontId="1"/>
  </si>
  <si>
    <t>樹立日①</t>
    <rPh sb="0" eb="2">
      <t>ジュリツ</t>
    </rPh>
    <rPh sb="2" eb="3">
      <t>ビ</t>
    </rPh>
    <phoneticPr fontId="1"/>
  </si>
  <si>
    <t>樹立日②</t>
    <rPh sb="0" eb="2">
      <t>ジュリツ</t>
    </rPh>
    <rPh sb="2" eb="3">
      <t>ビ</t>
    </rPh>
    <phoneticPr fontId="1"/>
  </si>
  <si>
    <t>樹立日③</t>
    <rPh sb="0" eb="2">
      <t>ジュリツ</t>
    </rPh>
    <rPh sb="2" eb="3">
      <t>ビ</t>
    </rPh>
    <phoneticPr fontId="1"/>
  </si>
  <si>
    <t>年</t>
    <rPh sb="0" eb="1">
      <t>ネン</t>
    </rPh>
    <phoneticPr fontId="1"/>
  </si>
  <si>
    <t>月</t>
    <rPh sb="0" eb="1">
      <t>ガツ</t>
    </rPh>
    <phoneticPr fontId="1"/>
  </si>
  <si>
    <t>月</t>
    <rPh sb="0" eb="1">
      <t>ゲツ</t>
    </rPh>
    <phoneticPr fontId="1"/>
  </si>
  <si>
    <t>日</t>
    <phoneticPr fontId="1"/>
  </si>
  <si>
    <t>01 北海道</t>
  </si>
  <si>
    <t>所属団体名</t>
    <rPh sb="0" eb="2">
      <t>ショゾク</t>
    </rPh>
    <rPh sb="2" eb="4">
      <t>ダンタイ</t>
    </rPh>
    <rPh sb="4" eb="5">
      <t>メイ</t>
    </rPh>
    <phoneticPr fontId="3"/>
  </si>
  <si>
    <t>所属団体名略称</t>
    <rPh sb="0" eb="2">
      <t>ショゾク</t>
    </rPh>
    <rPh sb="2" eb="4">
      <t>ダンタイ</t>
    </rPh>
    <rPh sb="4" eb="5">
      <t>メイ</t>
    </rPh>
    <rPh sb="5" eb="7">
      <t>リャクショウ</t>
    </rPh>
    <phoneticPr fontId="3"/>
  </si>
  <si>
    <t>ﾌﾘｶﾞﾅ</t>
    <phoneticPr fontId="3"/>
  </si>
  <si>
    <t>所属コード</t>
    <rPh sb="0" eb="2">
      <t>ショゾク</t>
    </rPh>
    <phoneticPr fontId="3"/>
  </si>
  <si>
    <t>監督名</t>
    <rPh sb="0" eb="2">
      <t>カントク</t>
    </rPh>
    <rPh sb="2" eb="3">
      <t>メイ</t>
    </rPh>
    <phoneticPr fontId="3"/>
  </si>
  <si>
    <t>入力責任者</t>
    <rPh sb="0" eb="2">
      <t>ニュウリョク</t>
    </rPh>
    <rPh sb="2" eb="5">
      <t>セキニンシャ</t>
    </rPh>
    <phoneticPr fontId="3"/>
  </si>
  <si>
    <t>郵便番号</t>
    <rPh sb="0" eb="4">
      <t>ユウビンバンゴウ</t>
    </rPh>
    <phoneticPr fontId="3"/>
  </si>
  <si>
    <t>住所</t>
    <rPh sb="0" eb="2">
      <t>ジュウショ</t>
    </rPh>
    <phoneticPr fontId="3"/>
  </si>
  <si>
    <t>当日連絡責任者</t>
    <rPh sb="0" eb="2">
      <t>トウジツ</t>
    </rPh>
    <rPh sb="2" eb="4">
      <t>レンラク</t>
    </rPh>
    <rPh sb="4" eb="7">
      <t>セキニンシャ</t>
    </rPh>
    <phoneticPr fontId="3"/>
  </si>
  <si>
    <t>登録陸協</t>
    <rPh sb="0" eb="2">
      <t>トウロク</t>
    </rPh>
    <rPh sb="2" eb="3">
      <t>リク</t>
    </rPh>
    <rPh sb="3" eb="4">
      <t>キョウ</t>
    </rPh>
    <phoneticPr fontId="1"/>
  </si>
  <si>
    <t>リレー種目</t>
    <rPh sb="3" eb="5">
      <t>シュモク</t>
    </rPh>
    <phoneticPr fontId="1"/>
  </si>
  <si>
    <t>男子標準</t>
    <rPh sb="0" eb="2">
      <t>ダンシ</t>
    </rPh>
    <rPh sb="2" eb="4">
      <t>ヒョウジュン</t>
    </rPh>
    <phoneticPr fontId="1"/>
  </si>
  <si>
    <t>女子標準</t>
    <rPh sb="0" eb="2">
      <t>ジョシ</t>
    </rPh>
    <rPh sb="2" eb="4">
      <t>ヒョウジュン</t>
    </rPh>
    <phoneticPr fontId="1"/>
  </si>
  <si>
    <t>002 100m</t>
    <phoneticPr fontId="1"/>
  </si>
  <si>
    <t>4×100mR</t>
    <phoneticPr fontId="1"/>
  </si>
  <si>
    <t>A標準</t>
    <rPh sb="1" eb="3">
      <t>ヒョウジュン</t>
    </rPh>
    <phoneticPr fontId="1"/>
  </si>
  <si>
    <t>02 青森</t>
    <phoneticPr fontId="1"/>
  </si>
  <si>
    <t>003 200m</t>
    <phoneticPr fontId="1"/>
  </si>
  <si>
    <t>4×400mR</t>
    <phoneticPr fontId="1"/>
  </si>
  <si>
    <t>B標準</t>
    <rPh sb="1" eb="3">
      <t>ヒョウジュン</t>
    </rPh>
    <phoneticPr fontId="1"/>
  </si>
  <si>
    <t>03 岩手</t>
    <phoneticPr fontId="1"/>
  </si>
  <si>
    <t>005 400m</t>
    <phoneticPr fontId="1"/>
  </si>
  <si>
    <t>10000m</t>
    <phoneticPr fontId="1"/>
  </si>
  <si>
    <t>3000m</t>
    <phoneticPr fontId="1"/>
  </si>
  <si>
    <t>04 宮城</t>
    <phoneticPr fontId="1"/>
  </si>
  <si>
    <t>006 800m</t>
    <phoneticPr fontId="1"/>
  </si>
  <si>
    <t>20km</t>
    <phoneticPr fontId="1"/>
  </si>
  <si>
    <t>5000m</t>
    <phoneticPr fontId="1"/>
  </si>
  <si>
    <t>05 秋田</t>
    <phoneticPr fontId="1"/>
  </si>
  <si>
    <t>008 1500m</t>
    <phoneticPr fontId="1"/>
  </si>
  <si>
    <t>ハーフ</t>
    <phoneticPr fontId="1"/>
  </si>
  <si>
    <t>06 山形</t>
    <phoneticPr fontId="1"/>
  </si>
  <si>
    <t>10000mW</t>
    <phoneticPr fontId="1"/>
  </si>
  <si>
    <t>07 福島</t>
    <phoneticPr fontId="1"/>
  </si>
  <si>
    <t>10kmW</t>
    <phoneticPr fontId="1"/>
  </si>
  <si>
    <t>08 茨城</t>
    <phoneticPr fontId="1"/>
  </si>
  <si>
    <t>044 100mH</t>
    <phoneticPr fontId="1"/>
  </si>
  <si>
    <t>20kmW</t>
    <phoneticPr fontId="1"/>
  </si>
  <si>
    <t>M1</t>
  </si>
  <si>
    <t>09 栃木</t>
    <phoneticPr fontId="1"/>
  </si>
  <si>
    <t>034 110mH</t>
    <phoneticPr fontId="1"/>
  </si>
  <si>
    <t>046 400mH</t>
    <phoneticPr fontId="1"/>
  </si>
  <si>
    <t>M2</t>
  </si>
  <si>
    <t>10 群馬</t>
    <phoneticPr fontId="1"/>
  </si>
  <si>
    <t>037 400mH</t>
    <phoneticPr fontId="1"/>
  </si>
  <si>
    <t>053 3000mSC</t>
    <phoneticPr fontId="1"/>
  </si>
  <si>
    <t>M3</t>
  </si>
  <si>
    <t>11 埼玉</t>
    <phoneticPr fontId="1"/>
  </si>
  <si>
    <t>D1</t>
  </si>
  <si>
    <t>12 千葉</t>
    <phoneticPr fontId="1"/>
  </si>
  <si>
    <t>071 走高跳</t>
    <rPh sb="4" eb="5">
      <t>ハシ</t>
    </rPh>
    <rPh sb="5" eb="7">
      <t>タカトビ</t>
    </rPh>
    <phoneticPr fontId="1"/>
  </si>
  <si>
    <t>D2</t>
  </si>
  <si>
    <t>13 東京</t>
    <phoneticPr fontId="1"/>
  </si>
  <si>
    <t>072 棒高跳</t>
    <rPh sb="4" eb="7">
      <t>ボウタカト</t>
    </rPh>
    <phoneticPr fontId="1"/>
  </si>
  <si>
    <t>D3</t>
  </si>
  <si>
    <t>14 神奈川</t>
    <phoneticPr fontId="1"/>
  </si>
  <si>
    <t>073 走幅跳</t>
    <rPh sb="4" eb="5">
      <t>ハシ</t>
    </rPh>
    <rPh sb="5" eb="7">
      <t>ハバトビ</t>
    </rPh>
    <phoneticPr fontId="1"/>
  </si>
  <si>
    <t>D4</t>
  </si>
  <si>
    <t>15 新潟</t>
    <phoneticPr fontId="1"/>
  </si>
  <si>
    <t>074 三段跳</t>
    <rPh sb="4" eb="7">
      <t>サンダント</t>
    </rPh>
    <phoneticPr fontId="1"/>
  </si>
  <si>
    <t>D5</t>
  </si>
  <si>
    <t>16 富山</t>
    <phoneticPr fontId="1"/>
  </si>
  <si>
    <t>084 砲丸投</t>
    <rPh sb="4" eb="7">
      <t>ホウガンナ</t>
    </rPh>
    <phoneticPr fontId="1"/>
  </si>
  <si>
    <t>S1</t>
  </si>
  <si>
    <t>17 石川</t>
    <phoneticPr fontId="1"/>
  </si>
  <si>
    <t>081 砲丸投</t>
    <rPh sb="4" eb="6">
      <t>ホウガン</t>
    </rPh>
    <rPh sb="6" eb="7">
      <t>ナ</t>
    </rPh>
    <phoneticPr fontId="1"/>
  </si>
  <si>
    <t>088 円盤投</t>
    <rPh sb="4" eb="6">
      <t>エンバン</t>
    </rPh>
    <rPh sb="6" eb="7">
      <t>ナ</t>
    </rPh>
    <phoneticPr fontId="1"/>
  </si>
  <si>
    <t>S2</t>
  </si>
  <si>
    <t>18 福井</t>
    <phoneticPr fontId="1"/>
  </si>
  <si>
    <t>086 円盤投</t>
    <rPh sb="4" eb="6">
      <t>エンバン</t>
    </rPh>
    <rPh sb="6" eb="7">
      <t>ナ</t>
    </rPh>
    <phoneticPr fontId="1"/>
  </si>
  <si>
    <t>094 ハンマー投</t>
    <rPh sb="8" eb="9">
      <t>ナ</t>
    </rPh>
    <phoneticPr fontId="1"/>
  </si>
  <si>
    <t>19 山梨</t>
    <phoneticPr fontId="1"/>
  </si>
  <si>
    <t>093 やり投</t>
    <rPh sb="6" eb="7">
      <t>ナ</t>
    </rPh>
    <phoneticPr fontId="1"/>
  </si>
  <si>
    <t>20 長野</t>
    <phoneticPr fontId="1"/>
  </si>
  <si>
    <t>092 やり投</t>
    <rPh sb="6" eb="7">
      <t>ナ</t>
    </rPh>
    <phoneticPr fontId="1"/>
  </si>
  <si>
    <t>202 七種競技</t>
    <rPh sb="4" eb="6">
      <t>ナナシュ</t>
    </rPh>
    <rPh sb="6" eb="8">
      <t>キョウギ</t>
    </rPh>
    <phoneticPr fontId="1"/>
  </si>
  <si>
    <t>21 岐阜</t>
    <phoneticPr fontId="1"/>
  </si>
  <si>
    <t>22 静岡</t>
    <phoneticPr fontId="1"/>
  </si>
  <si>
    <t>23 愛知</t>
    <phoneticPr fontId="1"/>
  </si>
  <si>
    <t>24 三重</t>
    <phoneticPr fontId="1"/>
  </si>
  <si>
    <t>25 滋賀</t>
    <phoneticPr fontId="1"/>
  </si>
  <si>
    <t>26 京都</t>
    <phoneticPr fontId="1"/>
  </si>
  <si>
    <t>27 大阪</t>
    <phoneticPr fontId="1"/>
  </si>
  <si>
    <t>28 兵庫</t>
    <phoneticPr fontId="1"/>
  </si>
  <si>
    <t>29 奈良</t>
    <phoneticPr fontId="1"/>
  </si>
  <si>
    <t>30 和歌山</t>
    <phoneticPr fontId="1"/>
  </si>
  <si>
    <t>31 鳥取</t>
    <phoneticPr fontId="1"/>
  </si>
  <si>
    <t>32 島根</t>
    <phoneticPr fontId="1"/>
  </si>
  <si>
    <t>33 岡山</t>
    <phoneticPr fontId="1"/>
  </si>
  <si>
    <t>34 広島</t>
    <phoneticPr fontId="1"/>
  </si>
  <si>
    <t>35 山口</t>
    <phoneticPr fontId="1"/>
  </si>
  <si>
    <t>36 徳島</t>
    <phoneticPr fontId="1"/>
  </si>
  <si>
    <t>37 香川</t>
    <phoneticPr fontId="1"/>
  </si>
  <si>
    <t>38 愛媛</t>
    <phoneticPr fontId="1"/>
  </si>
  <si>
    <t>39 高知</t>
    <phoneticPr fontId="1"/>
  </si>
  <si>
    <t>40 福岡</t>
    <phoneticPr fontId="1"/>
  </si>
  <si>
    <t>41 佐賀</t>
    <phoneticPr fontId="1"/>
  </si>
  <si>
    <t>42 長崎</t>
    <phoneticPr fontId="1"/>
  </si>
  <si>
    <t>43 熊本</t>
    <phoneticPr fontId="1"/>
  </si>
  <si>
    <t>44 大分</t>
    <phoneticPr fontId="1"/>
  </si>
  <si>
    <t>45 宮崎</t>
    <phoneticPr fontId="1"/>
  </si>
  <si>
    <t>46 鹿児島</t>
    <phoneticPr fontId="1"/>
  </si>
  <si>
    <t>47 沖縄</t>
    <phoneticPr fontId="1"/>
  </si>
  <si>
    <t>風</t>
    <rPh sb="0" eb="1">
      <t>カゼ</t>
    </rPh>
    <phoneticPr fontId="1"/>
  </si>
  <si>
    <t>走幅跳</t>
    <rPh sb="0" eb="3">
      <t>ハシリハバトビ</t>
    </rPh>
    <phoneticPr fontId="1"/>
  </si>
  <si>
    <t>砲丸投</t>
    <rPh sb="0" eb="3">
      <t>ホウガンナゲ</t>
    </rPh>
    <phoneticPr fontId="1"/>
  </si>
  <si>
    <t>走高跳</t>
    <rPh sb="0" eb="3">
      <t>ハシリタカトビ</t>
    </rPh>
    <phoneticPr fontId="1"/>
  </si>
  <si>
    <t>やり投</t>
    <rPh sb="2" eb="3">
      <t>ナゲ</t>
    </rPh>
    <phoneticPr fontId="1"/>
  </si>
  <si>
    <t>所属団体名</t>
    <rPh sb="0" eb="2">
      <t>ショゾク</t>
    </rPh>
    <rPh sb="2" eb="4">
      <t>ダンタイ</t>
    </rPh>
    <rPh sb="4" eb="5">
      <t>メイ</t>
    </rPh>
    <phoneticPr fontId="5"/>
  </si>
  <si>
    <t>種目</t>
    <rPh sb="0" eb="2">
      <t>シュモク</t>
    </rPh>
    <phoneticPr fontId="5"/>
  </si>
  <si>
    <t>ﾌﾘｶﾞﾅ</t>
    <phoneticPr fontId="5"/>
  </si>
  <si>
    <t>所属コード</t>
    <rPh sb="0" eb="2">
      <t>ショゾク</t>
    </rPh>
    <phoneticPr fontId="5"/>
  </si>
  <si>
    <t>資格記録</t>
    <rPh sb="0" eb="2">
      <t>シカク</t>
    </rPh>
    <rPh sb="2" eb="4">
      <t>キロク</t>
    </rPh>
    <phoneticPr fontId="5"/>
  </si>
  <si>
    <t>氏名</t>
    <rPh sb="0" eb="2">
      <t>シメイ</t>
    </rPh>
    <phoneticPr fontId="5"/>
  </si>
  <si>
    <t>分</t>
    <rPh sb="0" eb="1">
      <t>フン</t>
    </rPh>
    <phoneticPr fontId="5"/>
  </si>
  <si>
    <t>秒</t>
    <rPh sb="0" eb="1">
      <t>ビョウ</t>
    </rPh>
    <phoneticPr fontId="5"/>
  </si>
  <si>
    <t>①</t>
    <phoneticPr fontId="5"/>
  </si>
  <si>
    <t>②</t>
    <phoneticPr fontId="5"/>
  </si>
  <si>
    <t>③</t>
    <phoneticPr fontId="5"/>
  </si>
  <si>
    <t>④</t>
    <phoneticPr fontId="5"/>
  </si>
  <si>
    <t>⑤</t>
    <phoneticPr fontId="5"/>
  </si>
  <si>
    <t>⑥</t>
    <phoneticPr fontId="5"/>
  </si>
  <si>
    <t>ﾌﾘｶﾞﾅ</t>
    <phoneticPr fontId="5"/>
  </si>
  <si>
    <t>記録</t>
    <rPh sb="0" eb="2">
      <t>キロク</t>
    </rPh>
    <phoneticPr fontId="5"/>
  </si>
  <si>
    <t>　　　　※組・レーン、走順、ナンバー、監督署名は、大会当日に配付するリレーオーダー用紙に</t>
    <rPh sb="41" eb="43">
      <t>ヨウシ</t>
    </rPh>
    <phoneticPr fontId="1"/>
  </si>
  <si>
    <t>　　　　　記入してください。</t>
    <phoneticPr fontId="1"/>
  </si>
  <si>
    <t>予選</t>
    <rPh sb="0" eb="2">
      <t>ヨセン</t>
    </rPh>
    <phoneticPr fontId="1"/>
  </si>
  <si>
    <t>組　　レーン</t>
    <rPh sb="0" eb="1">
      <t>クミ</t>
    </rPh>
    <phoneticPr fontId="1"/>
  </si>
  <si>
    <t>決勝</t>
    <rPh sb="0" eb="2">
      <t>ケッショウ</t>
    </rPh>
    <phoneticPr fontId="1"/>
  </si>
  <si>
    <t>走順</t>
    <rPh sb="0" eb="1">
      <t>ハシ</t>
    </rPh>
    <rPh sb="1" eb="2">
      <t>ジュン</t>
    </rPh>
    <phoneticPr fontId="1"/>
  </si>
  <si>
    <t>ナンバー</t>
    <phoneticPr fontId="1"/>
  </si>
  <si>
    <t>ﾌﾘｶﾞﾅ</t>
    <phoneticPr fontId="1"/>
  </si>
  <si>
    <t>出場種目／レーン</t>
    <rPh sb="0" eb="2">
      <t>シュツジョウ</t>
    </rPh>
    <rPh sb="2" eb="4">
      <t>シュモク</t>
    </rPh>
    <phoneticPr fontId="1"/>
  </si>
  <si>
    <t>監督署名(予選)　</t>
    <rPh sb="0" eb="2">
      <t>カントク</t>
    </rPh>
    <rPh sb="2" eb="4">
      <t>ショメイ</t>
    </rPh>
    <rPh sb="5" eb="7">
      <t>ヨセン</t>
    </rPh>
    <phoneticPr fontId="1"/>
  </si>
  <si>
    <t>監督署名(決勝)　</t>
    <rPh sb="0" eb="2">
      <t>カントク</t>
    </rPh>
    <rPh sb="2" eb="4">
      <t>ショメイ</t>
    </rPh>
    <rPh sb="5" eb="7">
      <t>ケッショウ</t>
    </rPh>
    <phoneticPr fontId="1"/>
  </si>
  <si>
    <r>
      <t>　　　　</t>
    </r>
    <r>
      <rPr>
        <b/>
        <sz val="12"/>
        <rFont val="HG丸ｺﾞｼｯｸM-PRO"/>
        <family val="3"/>
        <charset val="128"/>
      </rPr>
      <t>氏名・ﾌﾘｶﾞﾅの欄</t>
    </r>
    <r>
      <rPr>
        <sz val="12"/>
        <rFont val="HG丸ｺﾞｼｯｸM-PRO"/>
        <family val="3"/>
        <charset val="128"/>
      </rPr>
      <t>のみ、間違いがないか確認してください。</t>
    </r>
    <phoneticPr fontId="1"/>
  </si>
  <si>
    <t>※　備考欄</t>
    <rPh sb="2" eb="4">
      <t>ビコウ</t>
    </rPh>
    <rPh sb="4" eb="5">
      <t>ラン</t>
    </rPh>
    <phoneticPr fontId="1"/>
  </si>
  <si>
    <t>01</t>
    <phoneticPr fontId="1"/>
  </si>
  <si>
    <t>02</t>
    <phoneticPr fontId="1"/>
  </si>
  <si>
    <t>03</t>
    <phoneticPr fontId="1"/>
  </si>
  <si>
    <t>04</t>
  </si>
  <si>
    <t>05</t>
  </si>
  <si>
    <t>06</t>
  </si>
  <si>
    <t>07</t>
  </si>
  <si>
    <t>08</t>
  </si>
  <si>
    <t>09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</si>
  <si>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</si>
  <si>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</si>
  <si>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</si>
  <si>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</si>
  <si>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</si>
  <si>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</si>
  <si>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</si>
  <si>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</si>
  <si>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</si>
  <si>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</si>
  <si>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</si>
  <si>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</si>
  <si>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</si>
  <si>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</si>
  <si>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</si>
  <si>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</si>
  <si>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</si>
  <si>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</si>
  <si>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</si>
  <si>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</si>
  <si>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</si>
  <si>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</si>
  <si>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</si>
  <si>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</si>
  <si>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</si>
  <si>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</si>
  <si>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</si>
  <si>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</si>
  <si>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</si>
  <si>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</si>
  <si>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</si>
  <si>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</si>
  <si>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</si>
  <si>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</si>
  <si>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</si>
  <si>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</si>
  <si>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</si>
  <si>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</si>
  <si>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</si>
  <si>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</si>
  <si>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</si>
  <si>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</si>
  <si>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</si>
  <si>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</si>
  <si>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</si>
  <si>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</si>
  <si>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</si>
  <si>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</si>
  <si>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</si>
  <si>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</si>
  <si>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</si>
  <si>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</si>
  <si>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</si>
  <si>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</si>
  <si>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</si>
  <si>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</si>
  <si>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</si>
  <si>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</si>
  <si>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</si>
  <si>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</si>
  <si>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</si>
  <si>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</si>
  <si>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</si>
  <si>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</si>
  <si>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</si>
  <si>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</si>
  <si>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</si>
  <si>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</si>
  <si>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</si>
  <si>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</si>
  <si>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</si>
  <si>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</si>
  <si>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</si>
  <si>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</si>
  <si>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</si>
  <si>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</si>
  <si>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</si>
  <si>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</si>
  <si>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</si>
  <si>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</si>
  <si>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</si>
  <si>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</si>
  <si>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</si>
  <si>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</si>
  <si>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</si>
  <si>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</si>
  <si>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</si>
  <si>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</si>
  <si>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</si>
  <si>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</si>
  <si>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00</t>
    <phoneticPr fontId="1"/>
  </si>
  <si>
    <t>1</t>
    <phoneticPr fontId="1"/>
  </si>
  <si>
    <t>2</t>
  </si>
  <si>
    <t>3</t>
  </si>
  <si>
    <t>4</t>
  </si>
  <si>
    <t>5</t>
  </si>
  <si>
    <t>6</t>
  </si>
  <si>
    <t>7</t>
  </si>
  <si>
    <t>8</t>
  </si>
  <si>
    <t>9</t>
  </si>
  <si>
    <t>0</t>
    <phoneticPr fontId="1"/>
  </si>
  <si>
    <t>時間</t>
    <rPh sb="0" eb="2">
      <t>ジカン</t>
    </rPh>
    <phoneticPr fontId="1"/>
  </si>
  <si>
    <t>分/m</t>
    <rPh sb="0" eb="1">
      <t>フン</t>
    </rPh>
    <phoneticPr fontId="1"/>
  </si>
  <si>
    <t>秒/cm</t>
    <rPh sb="0" eb="1">
      <t>ビョウ</t>
    </rPh>
    <phoneticPr fontId="1"/>
  </si>
  <si>
    <t>4×100mR</t>
  </si>
  <si>
    <t>4×400mR</t>
  </si>
  <si>
    <t>新規登録</t>
    <rPh sb="0" eb="2">
      <t>シンキ</t>
    </rPh>
    <rPh sb="2" eb="4">
      <t>トウロク</t>
    </rPh>
    <phoneticPr fontId="1"/>
  </si>
  <si>
    <t>突破者一覧
有／無</t>
    <rPh sb="0" eb="2">
      <t>トッパ</t>
    </rPh>
    <rPh sb="2" eb="3">
      <t>シャ</t>
    </rPh>
    <rPh sb="3" eb="5">
      <t>イチラン</t>
    </rPh>
    <rPh sb="6" eb="7">
      <t>アリ</t>
    </rPh>
    <rPh sb="8" eb="9">
      <t>ナ</t>
    </rPh>
    <phoneticPr fontId="1"/>
  </si>
  <si>
    <t>登録番号</t>
    <rPh sb="0" eb="2">
      <t>トウロク</t>
    </rPh>
    <rPh sb="2" eb="4">
      <t>バンゴウ</t>
    </rPh>
    <phoneticPr fontId="1"/>
  </si>
  <si>
    <t>所属</t>
    <rPh sb="0" eb="2">
      <t>ショゾク</t>
    </rPh>
    <phoneticPr fontId="1"/>
  </si>
  <si>
    <t>006 800m</t>
  </si>
  <si>
    <t>012 10000m</t>
  </si>
  <si>
    <t>005 400m</t>
  </si>
  <si>
    <t>002 100m</t>
  </si>
  <si>
    <t>003 200m</t>
  </si>
  <si>
    <t>053 3000mSC</t>
  </si>
  <si>
    <t>011 5000m</t>
  </si>
  <si>
    <t>008 1500m</t>
  </si>
  <si>
    <t>流通経済大学</t>
  </si>
  <si>
    <t>地区
コード</t>
    <rPh sb="0" eb="2">
      <t>チク</t>
    </rPh>
    <phoneticPr fontId="2"/>
  </si>
  <si>
    <t>団体
コード</t>
    <rPh sb="0" eb="2">
      <t>ダンタイ</t>
    </rPh>
    <phoneticPr fontId="2"/>
  </si>
  <si>
    <t>団体名</t>
    <rPh sb="0" eb="3">
      <t>ダンタイメイ</t>
    </rPh>
    <phoneticPr fontId="2"/>
  </si>
  <si>
    <t>登　録
の種類</t>
    <rPh sb="0" eb="1">
      <t>ノボル</t>
    </rPh>
    <rPh sb="2" eb="3">
      <t>ロク</t>
    </rPh>
    <rPh sb="5" eb="7">
      <t>シュルイ</t>
    </rPh>
    <phoneticPr fontId="2"/>
  </si>
  <si>
    <t>登録番号</t>
    <rPh sb="0" eb="2">
      <t>トウロク</t>
    </rPh>
    <rPh sb="2" eb="4">
      <t>バンゴウ</t>
    </rPh>
    <phoneticPr fontId="2"/>
  </si>
  <si>
    <t>氏名</t>
    <rPh sb="0" eb="2">
      <t>シメイ</t>
    </rPh>
    <phoneticPr fontId="2"/>
  </si>
  <si>
    <t>カナ氏名</t>
    <rPh sb="2" eb="4">
      <t>シメイ</t>
    </rPh>
    <phoneticPr fontId="2"/>
  </si>
  <si>
    <t>生年月日</t>
    <rPh sb="0" eb="2">
      <t>セイネン</t>
    </rPh>
    <rPh sb="2" eb="4">
      <t>ガッピ</t>
    </rPh>
    <phoneticPr fontId="2"/>
  </si>
  <si>
    <t>年齢</t>
    <rPh sb="0" eb="2">
      <t>ネンレイ</t>
    </rPh>
    <phoneticPr fontId="2"/>
  </si>
  <si>
    <t>出身高校
都道府県</t>
    <rPh sb="0" eb="2">
      <t>シュッシン</t>
    </rPh>
    <rPh sb="2" eb="4">
      <t>コウコウ</t>
    </rPh>
    <rPh sb="5" eb="9">
      <t>トドウフケン</t>
    </rPh>
    <phoneticPr fontId="2"/>
  </si>
  <si>
    <t>出身高校名</t>
    <rPh sb="0" eb="2">
      <t>シュッシン</t>
    </rPh>
    <rPh sb="2" eb="5">
      <t>コウコウメイ</t>
    </rPh>
    <phoneticPr fontId="2"/>
  </si>
  <si>
    <t>学部</t>
    <rPh sb="0" eb="2">
      <t>ガクブ</t>
    </rPh>
    <phoneticPr fontId="2"/>
  </si>
  <si>
    <t>学年</t>
    <rPh sb="0" eb="2">
      <t>ガクネン</t>
    </rPh>
    <phoneticPr fontId="2"/>
  </si>
  <si>
    <t>審判
資格</t>
    <rPh sb="0" eb="2">
      <t>シンパン</t>
    </rPh>
    <rPh sb="3" eb="5">
      <t>シカク</t>
    </rPh>
    <phoneticPr fontId="2"/>
  </si>
  <si>
    <t>郵便番号</t>
    <rPh sb="0" eb="2">
      <t>ユウビン</t>
    </rPh>
    <rPh sb="2" eb="4">
      <t>バンゴウ</t>
    </rPh>
    <phoneticPr fontId="2"/>
  </si>
  <si>
    <t>住　　所
都道府県</t>
    <rPh sb="0" eb="1">
      <t>ジュウ</t>
    </rPh>
    <rPh sb="3" eb="4">
      <t>ショ</t>
    </rPh>
    <rPh sb="5" eb="9">
      <t>トドウフケン</t>
    </rPh>
    <phoneticPr fontId="2"/>
  </si>
  <si>
    <t>住所</t>
    <rPh sb="0" eb="2">
      <t>ジュウショ</t>
    </rPh>
    <phoneticPr fontId="2"/>
  </si>
  <si>
    <t>陸協</t>
    <rPh sb="0" eb="2">
      <t>リッキョウ</t>
    </rPh>
    <phoneticPr fontId="2"/>
  </si>
  <si>
    <t>登録日</t>
    <rPh sb="0" eb="3">
      <t>トウロクビ</t>
    </rPh>
    <phoneticPr fontId="2"/>
  </si>
  <si>
    <t>備考</t>
    <rPh sb="0" eb="2">
      <t>ビコウ</t>
    </rPh>
    <phoneticPr fontId="2"/>
  </si>
  <si>
    <t>種目</t>
    <rPh sb="0" eb="2">
      <t>シュモク</t>
    </rPh>
    <phoneticPr fontId="10"/>
  </si>
  <si>
    <t>資格審査</t>
    <rPh sb="0" eb="2">
      <t>シカク</t>
    </rPh>
    <rPh sb="2" eb="4">
      <t>シンサ</t>
    </rPh>
    <phoneticPr fontId="10"/>
  </si>
  <si>
    <t>参考URL
（資格審査：「大会HPURL」の場合）</t>
    <rPh sb="0" eb="2">
      <t>サンコウ</t>
    </rPh>
    <rPh sb="7" eb="9">
      <t>シカク</t>
    </rPh>
    <rPh sb="9" eb="11">
      <t>シンサ</t>
    </rPh>
    <rPh sb="13" eb="15">
      <t>タイカイ</t>
    </rPh>
    <rPh sb="22" eb="24">
      <t>バアイ</t>
    </rPh>
    <phoneticPr fontId="10"/>
  </si>
  <si>
    <t>氏名-種目</t>
    <rPh sb="0" eb="2">
      <t>シメイ</t>
    </rPh>
    <rPh sb="3" eb="5">
      <t>シュモク</t>
    </rPh>
    <phoneticPr fontId="10"/>
  </si>
  <si>
    <t>標準記録
突破種目</t>
    <rPh sb="0" eb="2">
      <t>ヒョウジュン</t>
    </rPh>
    <rPh sb="2" eb="4">
      <t>キロク</t>
    </rPh>
    <rPh sb="5" eb="7">
      <t>トッパ</t>
    </rPh>
    <rPh sb="7" eb="9">
      <t>シュモク</t>
    </rPh>
    <phoneticPr fontId="10"/>
  </si>
  <si>
    <t>整理
番号</t>
    <rPh sb="0" eb="2">
      <t>セイリ</t>
    </rPh>
    <rPh sb="3" eb="5">
      <t>バンゴウ</t>
    </rPh>
    <phoneticPr fontId="2"/>
  </si>
  <si>
    <t>生年月日</t>
    <rPh sb="0" eb="2">
      <t>セイネン</t>
    </rPh>
    <rPh sb="2" eb="4">
      <t>ガッピ</t>
    </rPh>
    <phoneticPr fontId="1"/>
  </si>
  <si>
    <t>登録番号</t>
    <rPh sb="0" eb="2">
      <t>トウロク</t>
    </rPh>
    <rPh sb="2" eb="4">
      <t>バンゴウ</t>
    </rPh>
    <phoneticPr fontId="1"/>
  </si>
  <si>
    <t>整理番号</t>
    <rPh sb="0" eb="2">
      <t>セイリ</t>
    </rPh>
    <rPh sb="2" eb="4">
      <t>バンゴウ</t>
    </rPh>
    <phoneticPr fontId="1"/>
  </si>
  <si>
    <t>樹立年月日</t>
    <rPh sb="0" eb="2">
      <t>ジュリツ</t>
    </rPh>
    <rPh sb="2" eb="5">
      <t>ネンガッピ</t>
    </rPh>
    <phoneticPr fontId="10"/>
  </si>
  <si>
    <t>年</t>
    <rPh sb="0" eb="1">
      <t>ネン</t>
    </rPh>
    <phoneticPr fontId="10"/>
  </si>
  <si>
    <t>月</t>
    <rPh sb="0" eb="1">
      <t>ツキ</t>
    </rPh>
    <phoneticPr fontId="10"/>
  </si>
  <si>
    <t>日</t>
    <rPh sb="0" eb="1">
      <t>ニチ</t>
    </rPh>
    <phoneticPr fontId="10"/>
  </si>
  <si>
    <t>107 ハーフマラソン</t>
  </si>
  <si>
    <t>062 10000mW</t>
  </si>
  <si>
    <t>標準記録
突破種目</t>
    <rPh sb="0" eb="2">
      <t>ヒョウジュン</t>
    </rPh>
    <rPh sb="2" eb="4">
      <t>キロク</t>
    </rPh>
    <rPh sb="5" eb="7">
      <t>トッパ</t>
    </rPh>
    <rPh sb="7" eb="9">
      <t>シュモク</t>
    </rPh>
    <phoneticPr fontId="1"/>
  </si>
  <si>
    <t>種目</t>
    <rPh sb="0" eb="2">
      <t>シュモク</t>
    </rPh>
    <phoneticPr fontId="19"/>
  </si>
  <si>
    <t>A標準</t>
    <rPh sb="1" eb="3">
      <t>ヒョウジュン</t>
    </rPh>
    <phoneticPr fontId="19"/>
  </si>
  <si>
    <t>B標準</t>
    <rPh sb="1" eb="3">
      <t>ヒョウジュン</t>
    </rPh>
    <phoneticPr fontId="19"/>
  </si>
  <si>
    <t>T or F</t>
    <phoneticPr fontId="19"/>
  </si>
  <si>
    <t>T</t>
    <phoneticPr fontId="19"/>
  </si>
  <si>
    <t>F</t>
    <phoneticPr fontId="19"/>
  </si>
  <si>
    <t>大学名</t>
    <rPh sb="0" eb="3">
      <t>ダイガクメイ</t>
    </rPh>
    <phoneticPr fontId="19"/>
  </si>
  <si>
    <t>略称</t>
    <rPh sb="0" eb="2">
      <t>リャクショウ</t>
    </rPh>
    <phoneticPr fontId="19"/>
  </si>
  <si>
    <t>ﾌﾘｶﾞﾅ</t>
    <phoneticPr fontId="19"/>
  </si>
  <si>
    <t>コード</t>
    <phoneticPr fontId="19"/>
  </si>
  <si>
    <t>印</t>
    <rPh sb="0" eb="1">
      <t>イン</t>
    </rPh>
    <phoneticPr fontId="5"/>
  </si>
  <si>
    <t>年</t>
    <rPh sb="0" eb="1">
      <t>ネン</t>
    </rPh>
    <phoneticPr fontId="5"/>
  </si>
  <si>
    <t>月</t>
    <rPh sb="0" eb="1">
      <t>ガツ</t>
    </rPh>
    <phoneticPr fontId="5"/>
  </si>
  <si>
    <t>日</t>
    <rPh sb="0" eb="1">
      <t>ニチ</t>
    </rPh>
    <phoneticPr fontId="5"/>
  </si>
  <si>
    <t>ナンバー</t>
    <phoneticPr fontId="5"/>
  </si>
  <si>
    <t>ナンバー</t>
    <phoneticPr fontId="5"/>
  </si>
  <si>
    <t>4×100mR</t>
    <phoneticPr fontId="5"/>
  </si>
  <si>
    <t>4×400mR</t>
    <phoneticPr fontId="5"/>
  </si>
  <si>
    <t>井藤　醍醐</t>
    <rPh sb="0" eb="2">
      <t>イトウ</t>
    </rPh>
    <rPh sb="3" eb="5">
      <t>ダイゴ</t>
    </rPh>
    <phoneticPr fontId="10"/>
  </si>
  <si>
    <t>071　走高跳</t>
    <rPh sb="4" eb="7">
      <t>ハシリタカトビ</t>
    </rPh>
    <phoneticPr fontId="10"/>
  </si>
  <si>
    <t>学連大学記録会</t>
    <rPh sb="0" eb="2">
      <t>ガクレン</t>
    </rPh>
    <rPh sb="2" eb="4">
      <t>ダイガク</t>
    </rPh>
    <rPh sb="4" eb="6">
      <t>キロク</t>
    </rPh>
    <rPh sb="6" eb="7">
      <t>カイ</t>
    </rPh>
    <phoneticPr fontId="10"/>
  </si>
  <si>
    <t>PBの時の各種目の記録</t>
    <rPh sb="3" eb="4">
      <t>トキ</t>
    </rPh>
    <rPh sb="5" eb="6">
      <t>カク</t>
    </rPh>
    <rPh sb="6" eb="8">
      <t>シュモク</t>
    </rPh>
    <rPh sb="9" eb="11">
      <t>キロク</t>
    </rPh>
    <phoneticPr fontId="1"/>
  </si>
  <si>
    <t>各種目のPB</t>
    <rPh sb="0" eb="1">
      <t>カク</t>
    </rPh>
    <rPh sb="1" eb="3">
      <t>シュモク</t>
    </rPh>
    <phoneticPr fontId="1"/>
  </si>
  <si>
    <t>資格記録樹立競技会名</t>
    <rPh sb="0" eb="2">
      <t>シカク</t>
    </rPh>
    <rPh sb="2" eb="4">
      <t>キロク</t>
    </rPh>
    <rPh sb="4" eb="6">
      <t>ジュリツ</t>
    </rPh>
    <rPh sb="6" eb="9">
      <t>キョウギカイ</t>
    </rPh>
    <rPh sb="9" eb="10">
      <t>メイ</t>
    </rPh>
    <phoneticPr fontId="5"/>
  </si>
  <si>
    <t>資格記録樹立年月日</t>
    <rPh sb="0" eb="2">
      <t>シカク</t>
    </rPh>
    <rPh sb="2" eb="4">
      <t>キロク</t>
    </rPh>
    <rPh sb="4" eb="6">
      <t>ジュリツ</t>
    </rPh>
    <rPh sb="6" eb="9">
      <t>ネンガッピ</t>
    </rPh>
    <phoneticPr fontId="5"/>
  </si>
  <si>
    <t>印</t>
    <rPh sb="0" eb="1">
      <t>イン</t>
    </rPh>
    <phoneticPr fontId="5"/>
  </si>
  <si>
    <t>携帯電話番号</t>
    <rPh sb="0" eb="2">
      <t>ケイタイ</t>
    </rPh>
    <rPh sb="2" eb="4">
      <t>デンワ</t>
    </rPh>
    <rPh sb="4" eb="6">
      <t>バンゴウ</t>
    </rPh>
    <phoneticPr fontId="3"/>
  </si>
  <si>
    <t>PCﾒｰﾙｱﾄﾞﾚｽ</t>
    <phoneticPr fontId="3"/>
  </si>
  <si>
    <t>順天堂大学</t>
  </si>
  <si>
    <t>国際武道大学</t>
  </si>
  <si>
    <t>山梨学院大学</t>
  </si>
  <si>
    <t>城西大学</t>
  </si>
  <si>
    <t>東京学芸大学</t>
  </si>
  <si>
    <t>慶應義塾大学</t>
  </si>
  <si>
    <t>法政大学</t>
  </si>
  <si>
    <t>東洋大学</t>
  </si>
  <si>
    <t>一橋大学</t>
  </si>
  <si>
    <t>筑波大学</t>
  </si>
  <si>
    <t>平成国際大学</t>
  </si>
  <si>
    <t>工学院大学</t>
  </si>
  <si>
    <t>高崎経済大学</t>
  </si>
  <si>
    <t>創価大学</t>
  </si>
  <si>
    <t>日本体育大学</t>
  </si>
  <si>
    <t>早稲田大学</t>
  </si>
  <si>
    <t>中央大学</t>
  </si>
  <si>
    <t>青山学院大学</t>
  </si>
  <si>
    <t>大東文化大学</t>
  </si>
  <si>
    <t>東海大学</t>
  </si>
  <si>
    <t>清和大学</t>
  </si>
  <si>
    <t>国士舘大学</t>
  </si>
  <si>
    <t>白鷗大学</t>
  </si>
  <si>
    <t>亜細亜大学</t>
  </si>
  <si>
    <t>拓殖大学</t>
  </si>
  <si>
    <t>学習院大学</t>
  </si>
  <si>
    <t>上武大学</t>
  </si>
  <si>
    <t>中央学院大学</t>
  </si>
  <si>
    <t>横浜市立大学</t>
  </si>
  <si>
    <t>國學院大學</t>
  </si>
  <si>
    <t>神奈川工科大学</t>
  </si>
  <si>
    <t>東京経済大学</t>
  </si>
  <si>
    <t>埼玉大学</t>
  </si>
  <si>
    <t>北里大学</t>
  </si>
  <si>
    <t>埼玉医科大学</t>
  </si>
  <si>
    <t>群馬大学</t>
  </si>
  <si>
    <t>関東学院大学</t>
  </si>
  <si>
    <t>明海大学</t>
  </si>
  <si>
    <t>作新学院大学</t>
  </si>
  <si>
    <t>東京理科大学</t>
  </si>
  <si>
    <t>東京大学</t>
  </si>
  <si>
    <t>桐蔭横浜大学</t>
  </si>
  <si>
    <t>武蔵大学</t>
  </si>
  <si>
    <t>防衛大学校</t>
  </si>
  <si>
    <t>千葉大学</t>
  </si>
  <si>
    <t>神奈川大学</t>
  </si>
  <si>
    <t>帝京大学</t>
  </si>
  <si>
    <t>明治学院大学</t>
  </si>
  <si>
    <t>横浜国立大学</t>
  </si>
  <si>
    <t>成蹊大学</t>
  </si>
  <si>
    <t>聖学院大学</t>
  </si>
  <si>
    <t>日本大学</t>
  </si>
  <si>
    <t>立教大学</t>
  </si>
  <si>
    <t>明治大学</t>
  </si>
  <si>
    <t>宇都宮大学</t>
  </si>
  <si>
    <t>城西国際大学</t>
  </si>
  <si>
    <t>芝浦工業大学</t>
  </si>
  <si>
    <t>駿河台大学</t>
  </si>
  <si>
    <t>駒澤大学</t>
  </si>
  <si>
    <t>文教大学</t>
  </si>
  <si>
    <t>武蔵野学院大学</t>
  </si>
  <si>
    <t>千葉工業大学</t>
  </si>
  <si>
    <t>桜美林大学</t>
  </si>
  <si>
    <t>明星大学</t>
  </si>
  <si>
    <t>東京農工大学</t>
  </si>
  <si>
    <t>東京農業大学</t>
  </si>
  <si>
    <t>玉川大学</t>
  </si>
  <si>
    <t>電気通信大学</t>
  </si>
  <si>
    <t>山梨大学</t>
  </si>
  <si>
    <t>東京情報大学</t>
  </si>
  <si>
    <t>成城大学</t>
  </si>
  <si>
    <t>尚美学園大学</t>
  </si>
  <si>
    <t>東京薬科大学</t>
  </si>
  <si>
    <t>獨協大学</t>
  </si>
  <si>
    <t>国際基督教大学</t>
  </si>
  <si>
    <t>東京工業大学</t>
  </si>
  <si>
    <t>東京外国語大学</t>
  </si>
  <si>
    <t>東京電機大学</t>
  </si>
  <si>
    <t>千葉商科大学</t>
  </si>
  <si>
    <t>麗澤大学</t>
  </si>
  <si>
    <t>茨城大学</t>
  </si>
  <si>
    <t>立正大学</t>
  </si>
  <si>
    <t>帝京平成大学</t>
  </si>
  <si>
    <t>専修大学</t>
  </si>
  <si>
    <t>上智大学</t>
  </si>
  <si>
    <t>東京都市大学</t>
  </si>
  <si>
    <t>都留文科大学</t>
  </si>
  <si>
    <t>杏林大学</t>
  </si>
  <si>
    <t>東京海洋大学</t>
  </si>
  <si>
    <t>日本ウェルネススポーツ大学</t>
  </si>
  <si>
    <t>＜注意＞このリレーオーダー申込は、当日のオーダー用紙として使用します。</t>
    <phoneticPr fontId="1"/>
  </si>
  <si>
    <t>フリガナ</t>
    <phoneticPr fontId="1"/>
  </si>
  <si>
    <t>水上　俊太</t>
    <rPh sb="0" eb="1">
      <t>ミズ</t>
    </rPh>
    <rPh sb="1" eb="2">
      <t>カミ</t>
    </rPh>
    <rPh sb="3" eb="5">
      <t>シュンタ</t>
    </rPh>
    <phoneticPr fontId="10"/>
  </si>
  <si>
    <t>062　10000mW</t>
    <phoneticPr fontId="10"/>
  </si>
  <si>
    <t>10000mW</t>
    <phoneticPr fontId="10"/>
  </si>
  <si>
    <t>月</t>
    <rPh sb="0" eb="1">
      <t>ゲツ</t>
    </rPh>
    <phoneticPr fontId="10"/>
  </si>
  <si>
    <t>日</t>
    <rPh sb="0" eb="1">
      <t>ニチ</t>
    </rPh>
    <phoneticPr fontId="10"/>
  </si>
  <si>
    <t>関東学連主催大会</t>
    <rPh sb="0" eb="2">
      <t>カントウ</t>
    </rPh>
    <rPh sb="2" eb="4">
      <t>ガクレン</t>
    </rPh>
    <rPh sb="4" eb="6">
      <t>シュサイ</t>
    </rPh>
    <rPh sb="6" eb="8">
      <t>タイカイ</t>
    </rPh>
    <phoneticPr fontId="10"/>
  </si>
  <si>
    <t>記録証</t>
    <phoneticPr fontId="10"/>
  </si>
  <si>
    <t>PB</t>
    <phoneticPr fontId="19"/>
  </si>
  <si>
    <t>SBの時の各種目の記録</t>
    <rPh sb="3" eb="4">
      <t>トキ</t>
    </rPh>
    <rPh sb="5" eb="6">
      <t>カク</t>
    </rPh>
    <rPh sb="6" eb="8">
      <t>シュモク</t>
    </rPh>
    <rPh sb="9" eb="11">
      <t>キロク</t>
    </rPh>
    <phoneticPr fontId="1"/>
  </si>
  <si>
    <t>各種目のSB</t>
    <rPh sb="0" eb="1">
      <t>カク</t>
    </rPh>
    <rPh sb="1" eb="3">
      <t>シュモク</t>
    </rPh>
    <phoneticPr fontId="1"/>
  </si>
  <si>
    <t>PB</t>
    <phoneticPr fontId="1"/>
  </si>
  <si>
    <t>大学記録の入力について</t>
    <rPh sb="0" eb="2">
      <t>ダイガク</t>
    </rPh>
    <rPh sb="2" eb="4">
      <t>キロク</t>
    </rPh>
    <rPh sb="5" eb="7">
      <t>ニュウリョク</t>
    </rPh>
    <phoneticPr fontId="19"/>
  </si>
  <si>
    <t>記録入力欄</t>
    <rPh sb="0" eb="2">
      <t>キロク</t>
    </rPh>
    <rPh sb="2" eb="4">
      <t>ニュウリョク</t>
    </rPh>
    <rPh sb="4" eb="5">
      <t>ラン</t>
    </rPh>
    <phoneticPr fontId="1"/>
  </si>
  <si>
    <t>TR</t>
    <phoneticPr fontId="1"/>
  </si>
  <si>
    <t>24</t>
    <phoneticPr fontId="10"/>
  </si>
  <si>
    <t>なし</t>
    <phoneticPr fontId="1"/>
  </si>
  <si>
    <t>防衛医科大学校</t>
  </si>
  <si>
    <t>武蔵丘短期大学</t>
  </si>
  <si>
    <t>帝京科学大学</t>
  </si>
  <si>
    <t>育英大学</t>
  </si>
  <si>
    <t>放送大学</t>
  </si>
  <si>
    <t>大学記録</t>
    <rPh sb="0" eb="2">
      <t>ダイガク</t>
    </rPh>
    <rPh sb="2" eb="4">
      <t>キロク</t>
    </rPh>
    <phoneticPr fontId="5"/>
  </si>
  <si>
    <t>平成30年度関東学連春季オープン競技会</t>
    <rPh sb="0" eb="2">
      <t>ヘイセイ</t>
    </rPh>
    <rPh sb="4" eb="6">
      <t>ネンド</t>
    </rPh>
    <rPh sb="6" eb="8">
      <t>カントウ</t>
    </rPh>
    <rPh sb="8" eb="10">
      <t>ガクレン</t>
    </rPh>
    <rPh sb="10" eb="12">
      <t>シュンキ</t>
    </rPh>
    <rPh sb="16" eb="19">
      <t>キョウギカイ</t>
    </rPh>
    <phoneticPr fontId="10"/>
  </si>
  <si>
    <t>常磐大学</t>
  </si>
  <si>
    <t>秀明大学</t>
  </si>
  <si>
    <t>東京慈恵会医科大学</t>
  </si>
  <si>
    <t>佐藤　真優</t>
  </si>
  <si>
    <t>共栄大学</t>
  </si>
  <si>
    <t>東京都立大学</t>
  </si>
  <si>
    <t>東邦大学</t>
  </si>
  <si>
    <t>960801</t>
  </si>
  <si>
    <t>980515</t>
  </si>
  <si>
    <t>990324</t>
  </si>
  <si>
    <t>980909</t>
  </si>
  <si>
    <t>980920</t>
  </si>
  <si>
    <t>981215</t>
  </si>
  <si>
    <t>980729</t>
  </si>
  <si>
    <t>981123</t>
  </si>
  <si>
    <t>980928</t>
  </si>
  <si>
    <t>990129</t>
  </si>
  <si>
    <t>980522</t>
  </si>
  <si>
    <t>981110</t>
  </si>
  <si>
    <t>980714</t>
  </si>
  <si>
    <t>990304</t>
  </si>
  <si>
    <t>990901</t>
  </si>
  <si>
    <t>991202</t>
  </si>
  <si>
    <t>990513</t>
  </si>
  <si>
    <t>991113</t>
  </si>
  <si>
    <t>980613</t>
  </si>
  <si>
    <t>000102</t>
  </si>
  <si>
    <t>980908</t>
  </si>
  <si>
    <t>000222</t>
  </si>
  <si>
    <t>991119</t>
  </si>
  <si>
    <t>990818</t>
  </si>
  <si>
    <t>990524</t>
  </si>
  <si>
    <t>000225</t>
  </si>
  <si>
    <t>990425</t>
  </si>
  <si>
    <t>990501</t>
  </si>
  <si>
    <t>990928</t>
  </si>
  <si>
    <t>991010</t>
  </si>
  <si>
    <t>981028</t>
  </si>
  <si>
    <t>991129</t>
  </si>
  <si>
    <t>990713</t>
  </si>
  <si>
    <t>980503</t>
  </si>
  <si>
    <t>990521</t>
  </si>
  <si>
    <t>000120</t>
  </si>
  <si>
    <t>990123</t>
  </si>
  <si>
    <t>990902</t>
  </si>
  <si>
    <t>991211</t>
  </si>
  <si>
    <t>990827</t>
  </si>
  <si>
    <t>000404</t>
  </si>
  <si>
    <t>000628</t>
  </si>
  <si>
    <t>001011</t>
  </si>
  <si>
    <t>010310</t>
  </si>
  <si>
    <t>000704</t>
  </si>
  <si>
    <t>000423</t>
  </si>
  <si>
    <t>001001</t>
  </si>
  <si>
    <t>001020</t>
  </si>
  <si>
    <t>000902</t>
  </si>
  <si>
    <t>000627</t>
  </si>
  <si>
    <t>000805</t>
  </si>
  <si>
    <t>000706</t>
  </si>
  <si>
    <t>000724</t>
  </si>
  <si>
    <t>000517</t>
  </si>
  <si>
    <t>000515</t>
  </si>
  <si>
    <t>000801</t>
  </si>
  <si>
    <t>020319</t>
  </si>
  <si>
    <t>010707</t>
  </si>
  <si>
    <t>010408</t>
  </si>
  <si>
    <t>980430</t>
  </si>
  <si>
    <t>990709</t>
  </si>
  <si>
    <t>000309</t>
  </si>
  <si>
    <t>990921</t>
  </si>
  <si>
    <t>000914</t>
  </si>
  <si>
    <t>010315</t>
  </si>
  <si>
    <t>980622</t>
  </si>
  <si>
    <t>990401</t>
  </si>
  <si>
    <t>981218</t>
  </si>
  <si>
    <t>981001</t>
  </si>
  <si>
    <t>980831</t>
  </si>
  <si>
    <t>990624</t>
  </si>
  <si>
    <t>990409</t>
  </si>
  <si>
    <t>990807</t>
  </si>
  <si>
    <t>990518</t>
  </si>
  <si>
    <t>990408</t>
  </si>
  <si>
    <t>010103</t>
  </si>
  <si>
    <t>000830</t>
  </si>
  <si>
    <t>010130</t>
  </si>
  <si>
    <t>000822</t>
  </si>
  <si>
    <t>000609</t>
  </si>
  <si>
    <t>001213</t>
  </si>
  <si>
    <t>001031</t>
  </si>
  <si>
    <t>000422</t>
  </si>
  <si>
    <t>000727</t>
  </si>
  <si>
    <t>010624</t>
  </si>
  <si>
    <t>011110</t>
  </si>
  <si>
    <t>010823</t>
  </si>
  <si>
    <t>010720</t>
  </si>
  <si>
    <t>011012</t>
  </si>
  <si>
    <t>010911</t>
  </si>
  <si>
    <t>011224</t>
  </si>
  <si>
    <t>980824</t>
  </si>
  <si>
    <t>980806</t>
  </si>
  <si>
    <t>981114</t>
  </si>
  <si>
    <t>981016</t>
  </si>
  <si>
    <t>980618</t>
  </si>
  <si>
    <t>981007</t>
  </si>
  <si>
    <t>980410</t>
  </si>
  <si>
    <t>980731</t>
  </si>
  <si>
    <t>981031</t>
  </si>
  <si>
    <t>980502</t>
  </si>
  <si>
    <t>980715</t>
  </si>
  <si>
    <t>990301</t>
  </si>
  <si>
    <t>991229</t>
  </si>
  <si>
    <t>990617</t>
  </si>
  <si>
    <t>990929</t>
  </si>
  <si>
    <t>000318</t>
  </si>
  <si>
    <t>990819</t>
  </si>
  <si>
    <t>990505</t>
  </si>
  <si>
    <t>000126</t>
  </si>
  <si>
    <t>991109</t>
  </si>
  <si>
    <t>000315</t>
  </si>
  <si>
    <t>990528</t>
  </si>
  <si>
    <t>000321</t>
  </si>
  <si>
    <t>990717</t>
  </si>
  <si>
    <t>990610</t>
  </si>
  <si>
    <t>990602</t>
  </si>
  <si>
    <t>990722</t>
  </si>
  <si>
    <t>990707</t>
  </si>
  <si>
    <t>000119</t>
  </si>
  <si>
    <t>010116</t>
  </si>
  <si>
    <t>000919</t>
  </si>
  <si>
    <t>000707</t>
  </si>
  <si>
    <t>010325</t>
  </si>
  <si>
    <t>010101</t>
  </si>
  <si>
    <t>000603</t>
  </si>
  <si>
    <t>001124</t>
  </si>
  <si>
    <t>000815</t>
  </si>
  <si>
    <t>000523</t>
  </si>
  <si>
    <t>000824</t>
  </si>
  <si>
    <t>001214</t>
  </si>
  <si>
    <t>000726</t>
  </si>
  <si>
    <t>000405</t>
  </si>
  <si>
    <t>000618</t>
  </si>
  <si>
    <t>990805</t>
  </si>
  <si>
    <t>000928</t>
  </si>
  <si>
    <t>011213</t>
  </si>
  <si>
    <t>010617</t>
  </si>
  <si>
    <t>011106</t>
  </si>
  <si>
    <t>010619</t>
  </si>
  <si>
    <t>010515</t>
  </si>
  <si>
    <t>010926</t>
  </si>
  <si>
    <t>010815</t>
  </si>
  <si>
    <t>011015</t>
  </si>
  <si>
    <t>010521</t>
  </si>
  <si>
    <t>011105</t>
  </si>
  <si>
    <t>011017</t>
  </si>
  <si>
    <t>980625</t>
  </si>
  <si>
    <t>990111</t>
  </si>
  <si>
    <t>980918</t>
  </si>
  <si>
    <t>990917</t>
  </si>
  <si>
    <t>000128</t>
  </si>
  <si>
    <t>990502</t>
  </si>
  <si>
    <t>990719</t>
  </si>
  <si>
    <t>990930</t>
  </si>
  <si>
    <t>000105</t>
  </si>
  <si>
    <t>010329</t>
  </si>
  <si>
    <t>000912</t>
  </si>
  <si>
    <t>020206</t>
  </si>
  <si>
    <t>981217</t>
  </si>
  <si>
    <t>980906</t>
  </si>
  <si>
    <t>980830</t>
  </si>
  <si>
    <t>980721</t>
  </si>
  <si>
    <t>980601</t>
  </si>
  <si>
    <t>990110</t>
  </si>
  <si>
    <t>980709</t>
  </si>
  <si>
    <t>000311</t>
  </si>
  <si>
    <t>991210</t>
  </si>
  <si>
    <t>990708</t>
  </si>
  <si>
    <t>990618</t>
  </si>
  <si>
    <t>991029</t>
  </si>
  <si>
    <t>990525</t>
  </si>
  <si>
    <t>990516</t>
  </si>
  <si>
    <t>010202</t>
  </si>
  <si>
    <t>001220</t>
  </si>
  <si>
    <t>000522</t>
  </si>
  <si>
    <t>000828</t>
  </si>
  <si>
    <t>001205</t>
  </si>
  <si>
    <t>000731</t>
  </si>
  <si>
    <t>010115</t>
  </si>
  <si>
    <t>000818</t>
  </si>
  <si>
    <t>010222</t>
  </si>
  <si>
    <t>011027</t>
  </si>
  <si>
    <t>010917</t>
  </si>
  <si>
    <t>020117</t>
  </si>
  <si>
    <t>020111</t>
  </si>
  <si>
    <t>011028</t>
  </si>
  <si>
    <t>010414</t>
  </si>
  <si>
    <t>010927</t>
  </si>
  <si>
    <t>010510</t>
  </si>
  <si>
    <t>980915</t>
  </si>
  <si>
    <t>980930</t>
  </si>
  <si>
    <t>990706</t>
  </si>
  <si>
    <t>000210</t>
  </si>
  <si>
    <t>991102</t>
  </si>
  <si>
    <t>980513</t>
  </si>
  <si>
    <t>980910</t>
  </si>
  <si>
    <t>980606</t>
  </si>
  <si>
    <t>980804</t>
  </si>
  <si>
    <t>980808</t>
  </si>
  <si>
    <t>980418</t>
  </si>
  <si>
    <t>980403</t>
  </si>
  <si>
    <t>991126</t>
  </si>
  <si>
    <t>990519</t>
  </si>
  <si>
    <t>990614</t>
  </si>
  <si>
    <t>000302</t>
  </si>
  <si>
    <t>990520</t>
  </si>
  <si>
    <t>990416</t>
  </si>
  <si>
    <t>001217</t>
  </si>
  <si>
    <t>010110</t>
  </si>
  <si>
    <t>000710</t>
  </si>
  <si>
    <t>001023</t>
  </si>
  <si>
    <t>001227</t>
  </si>
  <si>
    <t>001113</t>
  </si>
  <si>
    <t>000506</t>
  </si>
  <si>
    <t>010104</t>
  </si>
  <si>
    <t>000825</t>
  </si>
  <si>
    <t>000409</t>
  </si>
  <si>
    <t>000701</t>
  </si>
  <si>
    <t>960718</t>
  </si>
  <si>
    <t>010924</t>
  </si>
  <si>
    <t>980924</t>
  </si>
  <si>
    <t>980907</t>
  </si>
  <si>
    <t>980702</t>
  </si>
  <si>
    <t>990109</t>
  </si>
  <si>
    <t>980819</t>
  </si>
  <si>
    <t>980929</t>
  </si>
  <si>
    <t>980925</t>
  </si>
  <si>
    <t>991007</t>
  </si>
  <si>
    <t>000112</t>
  </si>
  <si>
    <t>990615</t>
  </si>
  <si>
    <t>990403</t>
  </si>
  <si>
    <t>000428</t>
  </si>
  <si>
    <t>000721</t>
  </si>
  <si>
    <t>001009</t>
  </si>
  <si>
    <t>000424</t>
  </si>
  <si>
    <t>001127</t>
  </si>
  <si>
    <t>000816</t>
  </si>
  <si>
    <t>011026</t>
  </si>
  <si>
    <t>000109</t>
  </si>
  <si>
    <t>020313</t>
  </si>
  <si>
    <t>020227</t>
  </si>
  <si>
    <t>010419</t>
  </si>
  <si>
    <t>010421</t>
  </si>
  <si>
    <t>011206</t>
  </si>
  <si>
    <t>010609</t>
  </si>
  <si>
    <t>010114</t>
  </si>
  <si>
    <t>000601</t>
  </si>
  <si>
    <t>991019</t>
  </si>
  <si>
    <t>980706</t>
  </si>
  <si>
    <t>000620</t>
  </si>
  <si>
    <t>981201</t>
  </si>
  <si>
    <t>020304</t>
  </si>
  <si>
    <t>981127</t>
  </si>
  <si>
    <t>981104</t>
  </si>
  <si>
    <t>981029</t>
  </si>
  <si>
    <t>980605</t>
  </si>
  <si>
    <t>980726</t>
  </si>
  <si>
    <t>990428</t>
  </si>
  <si>
    <t>990715</t>
  </si>
  <si>
    <t>991205</t>
  </si>
  <si>
    <t>991224</t>
  </si>
  <si>
    <t>991228</t>
  </si>
  <si>
    <t>000207</t>
  </si>
  <si>
    <t>000115</t>
  </si>
  <si>
    <t>000502</t>
  </si>
  <si>
    <t>000711</t>
  </si>
  <si>
    <t>000421</t>
  </si>
  <si>
    <t>000403</t>
  </si>
  <si>
    <t>000414</t>
  </si>
  <si>
    <t>000920</t>
  </si>
  <si>
    <t>010225</t>
  </si>
  <si>
    <t>000810</t>
  </si>
  <si>
    <t>000513</t>
  </si>
  <si>
    <t>000708</t>
  </si>
  <si>
    <t>990509</t>
  </si>
  <si>
    <t>010124</t>
  </si>
  <si>
    <t>010810</t>
  </si>
  <si>
    <t>010628</t>
  </si>
  <si>
    <t>011101</t>
  </si>
  <si>
    <t>981129</t>
  </si>
  <si>
    <t>980413</t>
  </si>
  <si>
    <t>980409</t>
  </si>
  <si>
    <t>990311</t>
  </si>
  <si>
    <t>980730</t>
  </si>
  <si>
    <t>980604</t>
  </si>
  <si>
    <t>990119</t>
  </si>
  <si>
    <t>990607</t>
  </si>
  <si>
    <t>000216</t>
  </si>
  <si>
    <t>991009</t>
  </si>
  <si>
    <t>990621</t>
  </si>
  <si>
    <t>991117</t>
  </si>
  <si>
    <t>000313</t>
  </si>
  <si>
    <t>991130</t>
  </si>
  <si>
    <t>990419</t>
  </si>
  <si>
    <t>991212</t>
  </si>
  <si>
    <t>991125</t>
  </si>
  <si>
    <t>991030</t>
  </si>
  <si>
    <t>000218</t>
  </si>
  <si>
    <t>990613</t>
  </si>
  <si>
    <t>991012</t>
  </si>
  <si>
    <t>981121</t>
  </si>
  <si>
    <t>000903</t>
  </si>
  <si>
    <t>000927</t>
  </si>
  <si>
    <t>001012</t>
  </si>
  <si>
    <t>001208</t>
  </si>
  <si>
    <t>001222</t>
  </si>
  <si>
    <t>000621</t>
  </si>
  <si>
    <t>001102</t>
  </si>
  <si>
    <t>000426</t>
  </si>
  <si>
    <t>010109</t>
  </si>
  <si>
    <t>000525</t>
  </si>
  <si>
    <t>990118</t>
  </si>
  <si>
    <t>980810</t>
  </si>
  <si>
    <t>980701</t>
  </si>
  <si>
    <t>980821</t>
  </si>
  <si>
    <t>980926</t>
  </si>
  <si>
    <t>981207</t>
  </si>
  <si>
    <t>990209</t>
  </si>
  <si>
    <t>980423</t>
  </si>
  <si>
    <t>981020</t>
  </si>
  <si>
    <t>990126</t>
  </si>
  <si>
    <t>990510</t>
  </si>
  <si>
    <t>000113</t>
  </si>
  <si>
    <t>990412</t>
  </si>
  <si>
    <t>990604</t>
  </si>
  <si>
    <t>990430</t>
  </si>
  <si>
    <t>990421</t>
  </si>
  <si>
    <t>991127</t>
  </si>
  <si>
    <t>990727</t>
  </si>
  <si>
    <t>990512</t>
  </si>
  <si>
    <t>990911</t>
  </si>
  <si>
    <t>001104</t>
  </si>
  <si>
    <t>000418</t>
  </si>
  <si>
    <t>001210</t>
  </si>
  <si>
    <t>010129</t>
  </si>
  <si>
    <t>010208</t>
  </si>
  <si>
    <t>010322</t>
  </si>
  <si>
    <t>001228</t>
  </si>
  <si>
    <t>000518</t>
  </si>
  <si>
    <t>000922</t>
  </si>
  <si>
    <t>000718</t>
  </si>
  <si>
    <t>001204</t>
  </si>
  <si>
    <t>020204</t>
  </si>
  <si>
    <t>010715</t>
  </si>
  <si>
    <t>010725</t>
  </si>
  <si>
    <t>011120</t>
  </si>
  <si>
    <t>020118</t>
  </si>
  <si>
    <t>020124</t>
  </si>
  <si>
    <t>981011</t>
  </si>
  <si>
    <t>980428</t>
  </si>
  <si>
    <t>980705</t>
  </si>
  <si>
    <t>981204</t>
  </si>
  <si>
    <t>980812</t>
  </si>
  <si>
    <t>981006</t>
  </si>
  <si>
    <t>991027</t>
  </si>
  <si>
    <t>990407</t>
  </si>
  <si>
    <t>990426</t>
  </si>
  <si>
    <t>991015</t>
  </si>
  <si>
    <t>990926</t>
  </si>
  <si>
    <t>010328</t>
  </si>
  <si>
    <t>000429</t>
  </si>
  <si>
    <t>001118</t>
  </si>
  <si>
    <t>010308</t>
  </si>
  <si>
    <t>000610</t>
  </si>
  <si>
    <t>000420</t>
  </si>
  <si>
    <t>001230</t>
  </si>
  <si>
    <t>010921</t>
  </si>
  <si>
    <t>020310</t>
  </si>
  <si>
    <t>020112</t>
  </si>
  <si>
    <t>011022</t>
  </si>
  <si>
    <t>010920</t>
  </si>
  <si>
    <t>020327</t>
  </si>
  <si>
    <t>011204</t>
  </si>
  <si>
    <t>011020</t>
  </si>
  <si>
    <t>011219</t>
  </si>
  <si>
    <t>010424</t>
  </si>
  <si>
    <t>980922</t>
  </si>
  <si>
    <t>981004</t>
  </si>
  <si>
    <t>000114</t>
  </si>
  <si>
    <t>990927</t>
  </si>
  <si>
    <t>000728</t>
  </si>
  <si>
    <t>001013</t>
  </si>
  <si>
    <t>980415</t>
  </si>
  <si>
    <t>981203</t>
  </si>
  <si>
    <t>980507</t>
  </si>
  <si>
    <t>980903</t>
  </si>
  <si>
    <t>980519</t>
  </si>
  <si>
    <t>000131</t>
  </si>
  <si>
    <t>990801</t>
  </si>
  <si>
    <t>990427</t>
  </si>
  <si>
    <t>991017</t>
  </si>
  <si>
    <t>000813</t>
  </si>
  <si>
    <t>010218</t>
  </si>
  <si>
    <t>000913</t>
  </si>
  <si>
    <t>001229</t>
  </si>
  <si>
    <t>001006</t>
  </si>
  <si>
    <t>010530</t>
  </si>
  <si>
    <t>981005</t>
  </si>
  <si>
    <t>990322</t>
  </si>
  <si>
    <t>970423</t>
  </si>
  <si>
    <t>990515</t>
  </si>
  <si>
    <t>991006</t>
  </si>
  <si>
    <t>981024</t>
  </si>
  <si>
    <t>990414</t>
  </si>
  <si>
    <t>990410</t>
  </si>
  <si>
    <t>990221</t>
  </si>
  <si>
    <t>991008</t>
  </si>
  <si>
    <t>981213</t>
  </si>
  <si>
    <t>990907</t>
  </si>
  <si>
    <t>000514</t>
  </si>
  <si>
    <t>000812</t>
  </si>
  <si>
    <t>000829</t>
  </si>
  <si>
    <t>000410</t>
  </si>
  <si>
    <t>000924</t>
  </si>
  <si>
    <t>000630</t>
  </si>
  <si>
    <t>010827</t>
  </si>
  <si>
    <t>011003</t>
  </si>
  <si>
    <t>990723</t>
  </si>
  <si>
    <t>001130</t>
  </si>
  <si>
    <t>010201</t>
  </si>
  <si>
    <t>000811</t>
  </si>
  <si>
    <t>990630</t>
  </si>
  <si>
    <t>011117</t>
  </si>
  <si>
    <t>011225</t>
  </si>
  <si>
    <t>980611</t>
  </si>
  <si>
    <t>990609</t>
  </si>
  <si>
    <t>010326</t>
  </si>
  <si>
    <t>000103</t>
  </si>
  <si>
    <t>980629</t>
  </si>
  <si>
    <t>960405</t>
  </si>
  <si>
    <t>010820</t>
  </si>
  <si>
    <t>980514</t>
  </si>
  <si>
    <t>980516</t>
  </si>
  <si>
    <t>990116</t>
  </si>
  <si>
    <t>990914</t>
  </si>
  <si>
    <t>990506</t>
  </si>
  <si>
    <t>991013</t>
  </si>
  <si>
    <t>000303</t>
  </si>
  <si>
    <t>990611</t>
  </si>
  <si>
    <t>990605</t>
  </si>
  <si>
    <t>991203</t>
  </si>
  <si>
    <t>990601</t>
  </si>
  <si>
    <t>990503</t>
  </si>
  <si>
    <t>000905</t>
  </si>
  <si>
    <t>000809</t>
  </si>
  <si>
    <t>000629</t>
  </si>
  <si>
    <t>990810</t>
  </si>
  <si>
    <t>010327</t>
  </si>
  <si>
    <t>000616</t>
  </si>
  <si>
    <t>001002</t>
  </si>
  <si>
    <t>001019</t>
  </si>
  <si>
    <t>000911</t>
  </si>
  <si>
    <t>010802</t>
  </si>
  <si>
    <t>011216</t>
  </si>
  <si>
    <t>010923</t>
  </si>
  <si>
    <t>011006</t>
  </si>
  <si>
    <t>980501</t>
  </si>
  <si>
    <t>980427</t>
  </si>
  <si>
    <t>990317</t>
  </si>
  <si>
    <t>000330</t>
  </si>
  <si>
    <t>991208</t>
  </si>
  <si>
    <t>990808</t>
  </si>
  <si>
    <t>000220</t>
  </si>
  <si>
    <t>000416</t>
  </si>
  <si>
    <t>001110</t>
  </si>
  <si>
    <t>001003</t>
  </si>
  <si>
    <t>010205</t>
  </si>
  <si>
    <t>010212</t>
  </si>
  <si>
    <t>000430</t>
  </si>
  <si>
    <t>000906</t>
  </si>
  <si>
    <t>000607</t>
  </si>
  <si>
    <t>010217</t>
  </si>
  <si>
    <t>010125</t>
  </si>
  <si>
    <t>010429</t>
  </si>
  <si>
    <t>011024</t>
  </si>
  <si>
    <t>011112</t>
  </si>
  <si>
    <t>010528</t>
  </si>
  <si>
    <t>020218</t>
  </si>
  <si>
    <t>010801</t>
  </si>
  <si>
    <t>010118</t>
  </si>
  <si>
    <t>011123</t>
  </si>
  <si>
    <t>990217</t>
  </si>
  <si>
    <t>980506</t>
  </si>
  <si>
    <t>000804</t>
  </si>
  <si>
    <t>011222</t>
  </si>
  <si>
    <t>000930</t>
  </si>
  <si>
    <t>980624</t>
  </si>
  <si>
    <t>981225</t>
  </si>
  <si>
    <t>991115</t>
  </si>
  <si>
    <t>991206</t>
  </si>
  <si>
    <t>000814</t>
  </si>
  <si>
    <t>000925</t>
  </si>
  <si>
    <t>000806</t>
  </si>
  <si>
    <t>010221</t>
  </si>
  <si>
    <t>001116</t>
  </si>
  <si>
    <t>981022</t>
  </si>
  <si>
    <t>990701</t>
  </si>
  <si>
    <t>991025</t>
  </si>
  <si>
    <t>990811</t>
  </si>
  <si>
    <t>990823</t>
  </si>
  <si>
    <t>991031</t>
  </si>
  <si>
    <t>991005</t>
  </si>
  <si>
    <t>991021</t>
  </si>
  <si>
    <t>991118</t>
  </si>
  <si>
    <t>990712</t>
  </si>
  <si>
    <t>000122</t>
  </si>
  <si>
    <t>991018</t>
  </si>
  <si>
    <t>000306</t>
  </si>
  <si>
    <t>000229</t>
  </si>
  <si>
    <t>990331</t>
  </si>
  <si>
    <t>990925</t>
  </si>
  <si>
    <t>990511</t>
  </si>
  <si>
    <t>980911</t>
  </si>
  <si>
    <t>980628</t>
  </si>
  <si>
    <t>980904</t>
  </si>
  <si>
    <t>981113</t>
  </si>
  <si>
    <t>980407</t>
  </si>
  <si>
    <t>990114</t>
  </si>
  <si>
    <t>981014</t>
  </si>
  <si>
    <t>981002</t>
  </si>
  <si>
    <t>000526</t>
  </si>
  <si>
    <t>001030</t>
  </si>
  <si>
    <t>000413</t>
  </si>
  <si>
    <t>000720</t>
  </si>
  <si>
    <t>010207</t>
  </si>
  <si>
    <t>000615</t>
  </si>
  <si>
    <t>000703</t>
  </si>
  <si>
    <t>001108</t>
  </si>
  <si>
    <t>001027</t>
  </si>
  <si>
    <t>000529</t>
  </si>
  <si>
    <t>010502</t>
  </si>
  <si>
    <t>020315</t>
  </si>
  <si>
    <t>020210</t>
  </si>
  <si>
    <t>011029</t>
  </si>
  <si>
    <t>020305</t>
  </si>
  <si>
    <t>981120</t>
  </si>
  <si>
    <t>981013</t>
  </si>
  <si>
    <t>990527</t>
  </si>
  <si>
    <t>000223</t>
  </si>
  <si>
    <t>990714</t>
  </si>
  <si>
    <t>000716</t>
  </si>
  <si>
    <t>011201</t>
  </si>
  <si>
    <t>011031</t>
  </si>
  <si>
    <t>010620</t>
  </si>
  <si>
    <t>010519</t>
  </si>
  <si>
    <t>980424</t>
  </si>
  <si>
    <t>981117</t>
  </si>
  <si>
    <t>990312</t>
  </si>
  <si>
    <t>981102</t>
  </si>
  <si>
    <t>000227</t>
  </si>
  <si>
    <t>990402</t>
  </si>
  <si>
    <t>990730</t>
  </si>
  <si>
    <t>990625</t>
  </si>
  <si>
    <t>990716</t>
  </si>
  <si>
    <t>990622</t>
  </si>
  <si>
    <t>001219</t>
  </si>
  <si>
    <t>010305</t>
  </si>
  <si>
    <t>000917</t>
  </si>
  <si>
    <t>000427</t>
  </si>
  <si>
    <t>980531</t>
  </si>
  <si>
    <t>980803</t>
  </si>
  <si>
    <t>991207</t>
  </si>
  <si>
    <t>990903</t>
  </si>
  <si>
    <t>991103</t>
  </si>
  <si>
    <t>990916</t>
  </si>
  <si>
    <t>010304</t>
  </si>
  <si>
    <t>000713</t>
  </si>
  <si>
    <t>970305</t>
  </si>
  <si>
    <t>980707</t>
  </si>
  <si>
    <t>990122</t>
  </si>
  <si>
    <t>990923</t>
  </si>
  <si>
    <t>000725</t>
  </si>
  <si>
    <t>001018</t>
  </si>
  <si>
    <t>980727</t>
  </si>
  <si>
    <t>980718</t>
  </si>
  <si>
    <t>990106</t>
  </si>
  <si>
    <t>990112</t>
  </si>
  <si>
    <t>981230</t>
  </si>
  <si>
    <t>981222</t>
  </si>
  <si>
    <t>990628</t>
  </si>
  <si>
    <t>990517</t>
  </si>
  <si>
    <t>991214</t>
  </si>
  <si>
    <t>000307</t>
  </si>
  <si>
    <t>000107</t>
  </si>
  <si>
    <t>000821</t>
  </si>
  <si>
    <t>000909</t>
  </si>
  <si>
    <t>980807</t>
  </si>
  <si>
    <t>010316</t>
  </si>
  <si>
    <t>980521</t>
  </si>
  <si>
    <t>980425</t>
  </si>
  <si>
    <t>980914</t>
  </si>
  <si>
    <t>991101</t>
  </si>
  <si>
    <t>010319</t>
  </si>
  <si>
    <t>000402</t>
  </si>
  <si>
    <t>990318</t>
  </si>
  <si>
    <t>990418</t>
  </si>
  <si>
    <t>010311</t>
  </si>
  <si>
    <t>001010</t>
  </si>
  <si>
    <t>980720</t>
  </si>
  <si>
    <t>990125</t>
  </si>
  <si>
    <t>010216</t>
  </si>
  <si>
    <t>980820</t>
  </si>
  <si>
    <t>990721</t>
  </si>
  <si>
    <t>990530</t>
  </si>
  <si>
    <t>990504</t>
  </si>
  <si>
    <t>001025</t>
  </si>
  <si>
    <t>000613</t>
  </si>
  <si>
    <t>001125</t>
  </si>
  <si>
    <t>001111</t>
  </si>
  <si>
    <t>990219</t>
  </si>
  <si>
    <t>980623</t>
  </si>
  <si>
    <t>990720</t>
  </si>
  <si>
    <t>991002</t>
  </si>
  <si>
    <t>001212</t>
  </si>
  <si>
    <t>011202</t>
  </si>
  <si>
    <t>020107</t>
  </si>
  <si>
    <t>011128</t>
  </si>
  <si>
    <t>980527</t>
  </si>
  <si>
    <t>990619</t>
  </si>
  <si>
    <t>000221</t>
  </si>
  <si>
    <t>000817</t>
  </si>
  <si>
    <t>010106</t>
  </si>
  <si>
    <t>010824</t>
  </si>
  <si>
    <t>010711</t>
  </si>
  <si>
    <t>010709</t>
  </si>
  <si>
    <t>980603</t>
  </si>
  <si>
    <t>981116</t>
  </si>
  <si>
    <t>991108</t>
  </si>
  <si>
    <t>991230</t>
  </si>
  <si>
    <t>991218</t>
  </si>
  <si>
    <t>991120</t>
  </si>
  <si>
    <t>010112</t>
  </si>
  <si>
    <t>000625</t>
  </si>
  <si>
    <t>000528</t>
  </si>
  <si>
    <t>990306</t>
  </si>
  <si>
    <t>981221</t>
  </si>
  <si>
    <t>991022</t>
  </si>
  <si>
    <t>000527</t>
  </si>
  <si>
    <t>000512</t>
  </si>
  <si>
    <t>980921</t>
  </si>
  <si>
    <t>990404</t>
  </si>
  <si>
    <t>991204</t>
  </si>
  <si>
    <t>990922</t>
  </si>
  <si>
    <t>001024</t>
  </si>
  <si>
    <t>010301</t>
  </si>
  <si>
    <t>970402</t>
  </si>
  <si>
    <t>980716</t>
  </si>
  <si>
    <t>981027</t>
  </si>
  <si>
    <t>990406</t>
  </si>
  <si>
    <t>000213</t>
  </si>
  <si>
    <t>991221</t>
  </si>
  <si>
    <t>991209</t>
  </si>
  <si>
    <t>010111</t>
  </si>
  <si>
    <t>001224</t>
  </si>
  <si>
    <t>981008</t>
  </si>
  <si>
    <t>980616</t>
  </si>
  <si>
    <t>990812</t>
  </si>
  <si>
    <t>000322</t>
  </si>
  <si>
    <t>000301</t>
  </si>
  <si>
    <t>001117</t>
  </si>
  <si>
    <t>000411</t>
  </si>
  <si>
    <t>020214</t>
  </si>
  <si>
    <t>010914</t>
  </si>
  <si>
    <t>010505</t>
  </si>
  <si>
    <t>020115</t>
  </si>
  <si>
    <t>010826</t>
  </si>
  <si>
    <t>010831</t>
  </si>
  <si>
    <t>980902</t>
  </si>
  <si>
    <t>000203</t>
  </si>
  <si>
    <t>000508</t>
  </si>
  <si>
    <t>981208</t>
  </si>
  <si>
    <t>990623</t>
  </si>
  <si>
    <t>010108</t>
  </si>
  <si>
    <t>980802</t>
  </si>
  <si>
    <t>981025</t>
  </si>
  <si>
    <t>991123</t>
  </si>
  <si>
    <t>980724</t>
  </si>
  <si>
    <t>990804</t>
  </si>
  <si>
    <t>000104</t>
  </si>
  <si>
    <t>001114</t>
  </si>
  <si>
    <t>981107</t>
  </si>
  <si>
    <t>990128</t>
  </si>
  <si>
    <t>980919</t>
  </si>
  <si>
    <t>980518</t>
  </si>
  <si>
    <t>000116</t>
  </si>
  <si>
    <t>990729</t>
  </si>
  <si>
    <t>000820</t>
  </si>
  <si>
    <t>000831</t>
  </si>
  <si>
    <t>010214</t>
  </si>
  <si>
    <t>001106</t>
  </si>
  <si>
    <t>980525</t>
  </si>
  <si>
    <t>980916</t>
  </si>
  <si>
    <t>981109</t>
  </si>
  <si>
    <t>000622</t>
  </si>
  <si>
    <t>000819</t>
  </si>
  <si>
    <t>010722</t>
  </si>
  <si>
    <t>010413</t>
  </si>
  <si>
    <t>010706</t>
  </si>
  <si>
    <t>011107</t>
  </si>
  <si>
    <t>001105</t>
  </si>
  <si>
    <t>010117</t>
  </si>
  <si>
    <t>010417</t>
  </si>
  <si>
    <t>010915</t>
  </si>
  <si>
    <t>010423</t>
  </si>
  <si>
    <t>010821</t>
  </si>
  <si>
    <t>981021</t>
  </si>
  <si>
    <t>991023</t>
  </si>
  <si>
    <t>980722</t>
  </si>
  <si>
    <t>000417</t>
  </si>
  <si>
    <t>000604</t>
  </si>
  <si>
    <t>001029</t>
  </si>
  <si>
    <t>011005</t>
  </si>
  <si>
    <t>010607</t>
  </si>
  <si>
    <t>010913</t>
  </si>
  <si>
    <t>020323</t>
  </si>
  <si>
    <t>010615</t>
  </si>
  <si>
    <t>011228</t>
  </si>
  <si>
    <t>010901</t>
  </si>
  <si>
    <t>010610</t>
  </si>
  <si>
    <t>010509</t>
  </si>
  <si>
    <t>991227</t>
  </si>
  <si>
    <t>970516</t>
  </si>
  <si>
    <t>990226</t>
  </si>
  <si>
    <t>990305</t>
  </si>
  <si>
    <t>010405</t>
  </si>
  <si>
    <t>011215</t>
  </si>
  <si>
    <t>010912</t>
  </si>
  <si>
    <t>020307</t>
  </si>
  <si>
    <t>980602</t>
  </si>
  <si>
    <t>981128</t>
  </si>
  <si>
    <t>000507</t>
  </si>
  <si>
    <t>010318</t>
  </si>
  <si>
    <t>000509</t>
  </si>
  <si>
    <t>981009</t>
  </si>
  <si>
    <t>000901</t>
  </si>
  <si>
    <t>001107</t>
  </si>
  <si>
    <t>980422</t>
  </si>
  <si>
    <t>990411</t>
  </si>
  <si>
    <t>001014</t>
  </si>
  <si>
    <t>011207</t>
  </si>
  <si>
    <t>010816</t>
  </si>
  <si>
    <t>010313</t>
  </si>
  <si>
    <t>000331</t>
  </si>
  <si>
    <t>980826</t>
  </si>
  <si>
    <t>991122</t>
  </si>
  <si>
    <t>000907</t>
  </si>
  <si>
    <t>980612</t>
  </si>
  <si>
    <t>980719</t>
  </si>
  <si>
    <t>990315</t>
  </si>
  <si>
    <t>000730</t>
  </si>
  <si>
    <t>010228</t>
  </si>
  <si>
    <t>020311</t>
  </si>
  <si>
    <t>981205</t>
  </si>
  <si>
    <t>001211</t>
  </si>
  <si>
    <t>980814</t>
  </si>
  <si>
    <t>981212</t>
  </si>
  <si>
    <t>991226</t>
  </si>
  <si>
    <t>990523</t>
  </si>
  <si>
    <t>990802</t>
  </si>
  <si>
    <t>991011</t>
  </si>
  <si>
    <t>001207</t>
  </si>
  <si>
    <t>001122</t>
  </si>
  <si>
    <t>010307</t>
  </si>
  <si>
    <t>000611</t>
  </si>
  <si>
    <t>010904</t>
  </si>
  <si>
    <t>010627</t>
  </si>
  <si>
    <t>020317</t>
  </si>
  <si>
    <t>981111</t>
  </si>
  <si>
    <t>000226</t>
  </si>
  <si>
    <t>000208</t>
  </si>
  <si>
    <t>020306</t>
  </si>
  <si>
    <t>010817</t>
  </si>
  <si>
    <t>010508</t>
  </si>
  <si>
    <t>011116</t>
  </si>
  <si>
    <t>010613</t>
  </si>
  <si>
    <t>010804</t>
  </si>
  <si>
    <t>990130</t>
  </si>
  <si>
    <t>990526</t>
  </si>
  <si>
    <t>001218</t>
  </si>
  <si>
    <t>010604</t>
  </si>
  <si>
    <t>011223</t>
  </si>
  <si>
    <t>980813</t>
  </si>
  <si>
    <t>980704</t>
  </si>
  <si>
    <t>980416</t>
  </si>
  <si>
    <t>990920</t>
  </si>
  <si>
    <t>990702</t>
  </si>
  <si>
    <t>010411</t>
  </si>
  <si>
    <t>011203</t>
  </si>
  <si>
    <t>010618</t>
  </si>
  <si>
    <t>010206</t>
  </si>
  <si>
    <t>980703</t>
  </si>
  <si>
    <t>981130</t>
  </si>
  <si>
    <t>990728</t>
  </si>
  <si>
    <t>991124</t>
  </si>
  <si>
    <t>000926</t>
  </si>
  <si>
    <t>010213</t>
  </si>
  <si>
    <t>000712</t>
  </si>
  <si>
    <t>000624</t>
  </si>
  <si>
    <t>980829</t>
  </si>
  <si>
    <t>990223</t>
  </si>
  <si>
    <t>981126</t>
  </si>
  <si>
    <t>981019</t>
  </si>
  <si>
    <t>980419</t>
  </si>
  <si>
    <t>990608</t>
  </si>
  <si>
    <t>000910</t>
  </si>
  <si>
    <t>010309</t>
  </si>
  <si>
    <t>000929</t>
  </si>
  <si>
    <t>001017</t>
  </si>
  <si>
    <t>010113</t>
  </si>
  <si>
    <t>980420</t>
  </si>
  <si>
    <t>991110</t>
  </si>
  <si>
    <t>011021</t>
  </si>
  <si>
    <t>010526</t>
  </si>
  <si>
    <t>981010</t>
  </si>
  <si>
    <t>990224</t>
  </si>
  <si>
    <t>990310</t>
  </si>
  <si>
    <t>981101</t>
  </si>
  <si>
    <t>000606</t>
  </si>
  <si>
    <t>010211</t>
  </si>
  <si>
    <t>990806</t>
  </si>
  <si>
    <t>991026</t>
  </si>
  <si>
    <t>001008</t>
  </si>
  <si>
    <t>000201</t>
  </si>
  <si>
    <t>011014</t>
  </si>
  <si>
    <t>020110</t>
  </si>
  <si>
    <t>980717</t>
  </si>
  <si>
    <t>001129</t>
  </si>
  <si>
    <t>000511</t>
  </si>
  <si>
    <t>990825</t>
  </si>
  <si>
    <t>000823</t>
  </si>
  <si>
    <t>001119</t>
  </si>
  <si>
    <t>980708</t>
  </si>
  <si>
    <t>991112</t>
  </si>
  <si>
    <t>000923</t>
  </si>
  <si>
    <t>980106</t>
  </si>
  <si>
    <t>000117</t>
  </si>
  <si>
    <t>990508</t>
  </si>
  <si>
    <t>020122</t>
  </si>
  <si>
    <t>001120</t>
  </si>
  <si>
    <t>000314</t>
  </si>
  <si>
    <t>971014</t>
  </si>
  <si>
    <t>990328</t>
  </si>
  <si>
    <t>980713</t>
  </si>
  <si>
    <t>010331</t>
  </si>
  <si>
    <t>000918</t>
  </si>
  <si>
    <t>000608</t>
  </si>
  <si>
    <t>000425</t>
  </si>
  <si>
    <t>020325</t>
  </si>
  <si>
    <t>010529</t>
  </si>
  <si>
    <t>020329</t>
  </si>
  <si>
    <t>020203</t>
  </si>
  <si>
    <t>990531</t>
  </si>
  <si>
    <t>011125</t>
  </si>
  <si>
    <t>010713</t>
  </si>
  <si>
    <t>020314</t>
  </si>
  <si>
    <t>011030</t>
  </si>
  <si>
    <t>000617</t>
  </si>
  <si>
    <t>001103</t>
  </si>
  <si>
    <t>011004</t>
  </si>
  <si>
    <t>000826</t>
  </si>
  <si>
    <t>000521</t>
  </si>
  <si>
    <t>991215</t>
  </si>
  <si>
    <t>000217</t>
  </si>
  <si>
    <t>990420</t>
  </si>
  <si>
    <t>010102</t>
  </si>
  <si>
    <t>000501</t>
  </si>
  <si>
    <t>001112</t>
  </si>
  <si>
    <t>020108</t>
  </si>
  <si>
    <t>001203</t>
  </si>
  <si>
    <t>990215</t>
  </si>
  <si>
    <t>000325</t>
  </si>
  <si>
    <t>990815</t>
  </si>
  <si>
    <t>990206</t>
  </si>
  <si>
    <t>020303</t>
  </si>
  <si>
    <t>010704</t>
  </si>
  <si>
    <t>020215</t>
  </si>
  <si>
    <t>010803</t>
  </si>
  <si>
    <t>000516</t>
  </si>
  <si>
    <t>000204</t>
  </si>
  <si>
    <t>990104</t>
  </si>
  <si>
    <t>010513</t>
  </si>
  <si>
    <t>990124</t>
  </si>
  <si>
    <t>001126</t>
  </si>
  <si>
    <t>000310</t>
  </si>
  <si>
    <t>010430</t>
  </si>
  <si>
    <t>011130</t>
  </si>
  <si>
    <t>010608</t>
  </si>
  <si>
    <t>010527</t>
  </si>
  <si>
    <t>010806</t>
  </si>
  <si>
    <t>010916</t>
  </si>
  <si>
    <t>010808</t>
  </si>
  <si>
    <t>010930</t>
  </si>
  <si>
    <t>020128</t>
  </si>
  <si>
    <t>010807</t>
  </si>
  <si>
    <t>010123</t>
  </si>
  <si>
    <t>010605</t>
  </si>
  <si>
    <t>020209</t>
  </si>
  <si>
    <t>010531</t>
  </si>
  <si>
    <t>010416</t>
  </si>
  <si>
    <t>010320</t>
  </si>
  <si>
    <t>010525</t>
  </si>
  <si>
    <t>010602</t>
  </si>
  <si>
    <t>010422</t>
  </si>
  <si>
    <t>980627</t>
  </si>
  <si>
    <t>1</t>
  </si>
  <si>
    <t>２</t>
  </si>
  <si>
    <t>１</t>
  </si>
  <si>
    <t>AKIYAMA Yuki</t>
  </si>
  <si>
    <t>TANAKA Hikaru</t>
  </si>
  <si>
    <t>WATANABE Yuma</t>
  </si>
  <si>
    <t>HIRAI Hinata</t>
  </si>
  <si>
    <t>ONO Shion</t>
  </si>
  <si>
    <t>YOSHIDA Ruka</t>
  </si>
  <si>
    <t>SATO Haruki</t>
  </si>
  <si>
    <t>英語表記</t>
    <rPh sb="0" eb="2">
      <t>エイゴ</t>
    </rPh>
    <rPh sb="2" eb="4">
      <t>ヒョウキ</t>
    </rPh>
    <phoneticPr fontId="1"/>
  </si>
  <si>
    <t>国籍
(3レター)</t>
    <rPh sb="0" eb="2">
      <t>コクセキ</t>
    </rPh>
    <phoneticPr fontId="1"/>
  </si>
  <si>
    <t>3レター</t>
    <phoneticPr fontId="11"/>
  </si>
  <si>
    <t>JPN</t>
  </si>
  <si>
    <t>KEN</t>
  </si>
  <si>
    <t>CHN</t>
  </si>
  <si>
    <t xml:space="preserve">JPN </t>
  </si>
  <si>
    <t>Data</t>
  </si>
  <si>
    <t>基本情報</t>
    <rPh sb="0" eb="2">
      <t>キホン</t>
    </rPh>
    <rPh sb="2" eb="4">
      <t>ジョウホウ</t>
    </rPh>
    <phoneticPr fontId="20"/>
  </si>
  <si>
    <t>登録番号</t>
    <rPh sb="0" eb="2">
      <t>トウロク</t>
    </rPh>
    <rPh sb="2" eb="4">
      <t>バンゴウ</t>
    </rPh>
    <phoneticPr fontId="20"/>
  </si>
  <si>
    <t>氏名</t>
    <rPh sb="0" eb="2">
      <t>シメイ</t>
    </rPh>
    <phoneticPr fontId="20"/>
  </si>
  <si>
    <t>ﾌﾘｶﾞﾅ(英語表記)</t>
    <rPh sb="6" eb="8">
      <t>エイゴ</t>
    </rPh>
    <rPh sb="8" eb="10">
      <t>ヒョウキ</t>
    </rPh>
    <phoneticPr fontId="20"/>
  </si>
  <si>
    <t>所属コード</t>
    <rPh sb="0" eb="2">
      <t>ショゾク</t>
    </rPh>
    <phoneticPr fontId="20"/>
  </si>
  <si>
    <t>学年</t>
    <rPh sb="0" eb="2">
      <t>ガクネン</t>
    </rPh>
    <phoneticPr fontId="20"/>
  </si>
  <si>
    <t>登録陸協</t>
    <rPh sb="0" eb="2">
      <t>トウロク</t>
    </rPh>
    <rPh sb="2" eb="3">
      <t>リク</t>
    </rPh>
    <rPh sb="3" eb="4">
      <t>キョウ</t>
    </rPh>
    <phoneticPr fontId="20"/>
  </si>
  <si>
    <t>国籍(3レター)</t>
    <rPh sb="0" eb="2">
      <t>コクセキ</t>
    </rPh>
    <phoneticPr fontId="20"/>
  </si>
  <si>
    <t>種目１</t>
    <rPh sb="0" eb="2">
      <t>シュモク</t>
    </rPh>
    <phoneticPr fontId="20"/>
  </si>
  <si>
    <t>有効記録１</t>
    <rPh sb="0" eb="2">
      <t>ユウコウ</t>
    </rPh>
    <rPh sb="2" eb="4">
      <t>キロク</t>
    </rPh>
    <phoneticPr fontId="20"/>
  </si>
  <si>
    <t>備考</t>
    <rPh sb="0" eb="2">
      <t>ビコウ</t>
    </rPh>
    <phoneticPr fontId="19"/>
  </si>
  <si>
    <t>TR</t>
    <phoneticPr fontId="19"/>
  </si>
  <si>
    <t>※このシートは印刷し、捺印したものをスキャンしてデータ化すること</t>
    <rPh sb="7" eb="9">
      <t>インサツ</t>
    </rPh>
    <rPh sb="11" eb="13">
      <t>ナツイン</t>
    </rPh>
    <rPh sb="27" eb="28">
      <t>カ</t>
    </rPh>
    <phoneticPr fontId="5"/>
  </si>
  <si>
    <t>※スキャンデータはメールにて提出すること(エントリーマニュアル参照)</t>
    <rPh sb="14" eb="16">
      <t>テイシュツ</t>
    </rPh>
    <rPh sb="31" eb="33">
      <t>サンショウ</t>
    </rPh>
    <phoneticPr fontId="5"/>
  </si>
  <si>
    <t>第99回関東学生陸上競技対校選手権大会</t>
    <rPh sb="17" eb="19">
      <t>タイカイ</t>
    </rPh>
    <phoneticPr fontId="3"/>
  </si>
  <si>
    <t>(男子2部)</t>
    <phoneticPr fontId="19"/>
  </si>
  <si>
    <t>第99回関東学生陸上競技対校選手権大会</t>
    <rPh sb="0" eb="1">
      <t>ダイ</t>
    </rPh>
    <rPh sb="3" eb="4">
      <t>カイ</t>
    </rPh>
    <rPh sb="4" eb="6">
      <t>カントウ</t>
    </rPh>
    <rPh sb="6" eb="8">
      <t>ガクセイ</t>
    </rPh>
    <rPh sb="8" eb="10">
      <t>リクジョウ</t>
    </rPh>
    <rPh sb="10" eb="12">
      <t>キョウギ</t>
    </rPh>
    <rPh sb="12" eb="14">
      <t>タイコウ</t>
    </rPh>
    <rPh sb="14" eb="17">
      <t>センシュケン</t>
    </rPh>
    <rPh sb="17" eb="19">
      <t>タイカイ</t>
    </rPh>
    <phoneticPr fontId="1"/>
  </si>
  <si>
    <t>東京女子体育大学</t>
  </si>
  <si>
    <t>津田塾大学</t>
  </si>
  <si>
    <t>日本女子体育大学</t>
  </si>
  <si>
    <t>茨城キリスト教大学</t>
  </si>
  <si>
    <t>松蔭大学</t>
  </si>
  <si>
    <t>お茶の水女子大学</t>
  </si>
  <si>
    <t>筑波大学大学院</t>
    <rPh sb="4" eb="7">
      <t>ダイガクイン</t>
    </rPh>
    <phoneticPr fontId="11"/>
  </si>
  <si>
    <t>順天堂大学大学院</t>
    <rPh sb="5" eb="8">
      <t>ダイガクイン</t>
    </rPh>
    <phoneticPr fontId="11"/>
  </si>
  <si>
    <t>東京大学大学院</t>
    <rPh sb="4" eb="7">
      <t>ダイガクイン</t>
    </rPh>
    <phoneticPr fontId="11"/>
  </si>
  <si>
    <t>大東文化大学大学院</t>
    <rPh sb="6" eb="9">
      <t>ダイガクイン</t>
    </rPh>
    <phoneticPr fontId="11"/>
  </si>
  <si>
    <t>横浜国立大学大学院</t>
    <rPh sb="6" eb="9">
      <t>ダイガクイン</t>
    </rPh>
    <phoneticPr fontId="11"/>
  </si>
  <si>
    <t>日本体育大学大学院</t>
    <rPh sb="6" eb="9">
      <t>ダイガクイン</t>
    </rPh>
    <phoneticPr fontId="11"/>
  </si>
  <si>
    <t>東京理科大学大学院</t>
    <rPh sb="6" eb="9">
      <t>ダイガクイン</t>
    </rPh>
    <phoneticPr fontId="11"/>
  </si>
  <si>
    <t>群馬大学大学院</t>
    <rPh sb="4" eb="7">
      <t>ダイガクイン</t>
    </rPh>
    <phoneticPr fontId="11"/>
  </si>
  <si>
    <t>埼玉大学大学院</t>
    <rPh sb="4" eb="7">
      <t>ダイガクイン</t>
    </rPh>
    <phoneticPr fontId="11"/>
  </si>
  <si>
    <t>青学大</t>
  </si>
  <si>
    <t>ｱｵﾔﾏｶﾞｸｲﾝﾀﾞｲｶﾞｸ</t>
  </si>
  <si>
    <t>亜大</t>
  </si>
  <si>
    <t>ｱｼﾞｱﾀﾞｲｶﾞｸ</t>
  </si>
  <si>
    <t>茨城キリスト教大</t>
    <rPh sb="7" eb="8">
      <t>ダイ</t>
    </rPh>
    <phoneticPr fontId="1"/>
  </si>
  <si>
    <t>ｲﾊﾞﾗｷｷﾘｽﾄｷｮｳﾀﾞｲｶﾞｸ</t>
  </si>
  <si>
    <t>茨城大</t>
  </si>
  <si>
    <t>ｲﾊﾞﾗｷﾀﾞｲｶﾞｸ</t>
  </si>
  <si>
    <t>宇都宮大</t>
  </si>
  <si>
    <t>ｳﾂﾉﾐﾔﾀﾞｲｶﾞｸ</t>
  </si>
  <si>
    <t>桜美林大</t>
  </si>
  <si>
    <t>ｵｳﾋﾞﾘﾝﾀﾞｲｶﾞｸ</t>
  </si>
  <si>
    <t>お茶女大</t>
  </si>
  <si>
    <t>ｵﾁｬﾉﾐｽﾞｼﾞｮｼﾀﾞｲｶﾞｸ</t>
  </si>
  <si>
    <t>小山工業高等専門学校</t>
    <rPh sb="0" eb="2">
      <t>オヤマ</t>
    </rPh>
    <rPh sb="2" eb="4">
      <t>コウギョウ</t>
    </rPh>
    <rPh sb="4" eb="6">
      <t>コウトウ</t>
    </rPh>
    <rPh sb="6" eb="8">
      <t>センモン</t>
    </rPh>
    <rPh sb="8" eb="10">
      <t>ガッコウ</t>
    </rPh>
    <phoneticPr fontId="1"/>
  </si>
  <si>
    <t>小山高専</t>
  </si>
  <si>
    <t>ｵﾔﾏｺｳｷﾞｮｳｾﾝﾓﾝｶﾞｯｺｳ</t>
  </si>
  <si>
    <t>学習院女子大学</t>
    <rPh sb="0" eb="3">
      <t>ガクシュウイン</t>
    </rPh>
    <rPh sb="3" eb="5">
      <t>ジョシ</t>
    </rPh>
    <rPh sb="5" eb="7">
      <t>ダイガク</t>
    </rPh>
    <phoneticPr fontId="1"/>
  </si>
  <si>
    <t>学習院女大</t>
  </si>
  <si>
    <t>ｶﾞｸｼｭｳｲﾝｼﾞｮｼﾀﾞｲｶﾞｸ</t>
  </si>
  <si>
    <t>学習院大</t>
  </si>
  <si>
    <t>ｶﾞｸｼｭｳｲﾝﾀﾞｲｶﾞｸ</t>
  </si>
  <si>
    <t>神奈川県立保健福祉大学</t>
  </si>
  <si>
    <t>保健福祉大</t>
    <rPh sb="2" eb="4">
      <t>フクシ</t>
    </rPh>
    <rPh sb="4" eb="5">
      <t>ダイ</t>
    </rPh>
    <phoneticPr fontId="1"/>
  </si>
  <si>
    <t>ｶﾅｶﾞﾜｹﾝﾘﾂﾎｹﾝﾌｸｼﾀﾞｲｶﾞｸ</t>
  </si>
  <si>
    <t>神奈川工大</t>
  </si>
  <si>
    <t>ｶﾅｶﾞﾜｺｳｶﾀﾞｲｶﾞｸ</t>
  </si>
  <si>
    <t>神奈川大</t>
  </si>
  <si>
    <t>ｶﾅｶﾞﾜﾀﾞｲｶﾞｸ</t>
  </si>
  <si>
    <t>鎌倉女子大学</t>
  </si>
  <si>
    <t>鎌倉女大</t>
  </si>
  <si>
    <t>ｶﾏｸﾗｼﾞｮｼﾀﾞｲｶﾞｸ</t>
  </si>
  <si>
    <t>関東学院大</t>
  </si>
  <si>
    <t>ｶﾝﾄｳｶﾞｸｲﾝﾀﾞｲｶﾞｸ</t>
  </si>
  <si>
    <t>関東学園大学</t>
    <rPh sb="3" eb="4">
      <t>エン</t>
    </rPh>
    <phoneticPr fontId="1"/>
  </si>
  <si>
    <t>関東学園大</t>
  </si>
  <si>
    <t>ｶﾝﾄｳｶﾞｸｴﾝﾀﾞｲｶﾞｸ</t>
  </si>
  <si>
    <t>木更津工業高等専門学校</t>
    <rPh sb="0" eb="3">
      <t>キサラヅ</t>
    </rPh>
    <rPh sb="3" eb="5">
      <t>コウギョウ</t>
    </rPh>
    <rPh sb="5" eb="7">
      <t>コウトウ</t>
    </rPh>
    <rPh sb="7" eb="9">
      <t>センモン</t>
    </rPh>
    <rPh sb="9" eb="11">
      <t>ガッコウ</t>
    </rPh>
    <phoneticPr fontId="1"/>
  </si>
  <si>
    <t>木更津高専</t>
  </si>
  <si>
    <t>ｷｻﾗﾂﾞｺｳｷﾞｮｳｺｳﾄｳｾﾝﾓﾝｶﾞｯｺｳ</t>
  </si>
  <si>
    <t>北里大</t>
  </si>
  <si>
    <t>ｷﾀｻﾄﾀﾞｲｶﾞｸ</t>
  </si>
  <si>
    <t>杏林大学</t>
    <rPh sb="0" eb="2">
      <t>キョウリン</t>
    </rPh>
    <rPh sb="2" eb="4">
      <t>ダイガク</t>
    </rPh>
    <phoneticPr fontId="1"/>
  </si>
  <si>
    <t>杏林大</t>
  </si>
  <si>
    <t>ｷｮｳﾘﾝﾀﾞｲｶﾞｸ</t>
  </si>
  <si>
    <t>群大</t>
  </si>
  <si>
    <t>ｸﾞﾝﾏﾀﾞｲｶﾞｸ</t>
  </si>
  <si>
    <t>敬愛大学</t>
    <rPh sb="0" eb="2">
      <t>ケイアイ</t>
    </rPh>
    <rPh sb="2" eb="4">
      <t>ダイガク</t>
    </rPh>
    <phoneticPr fontId="1"/>
  </si>
  <si>
    <t>敬愛大</t>
  </si>
  <si>
    <t>ｹｲｱｲﾀﾞｲｶﾞｸ</t>
  </si>
  <si>
    <t>慶大</t>
  </si>
  <si>
    <t>ｹｲｵｳｷﾞｼﾞｭｸﾀﾞｲｶﾞｸ</t>
  </si>
  <si>
    <t>工学院大</t>
  </si>
  <si>
    <t>ｺｳｶﾞｸｲﾝﾀﾞｲｶﾞｸ</t>
  </si>
  <si>
    <t>國學院大</t>
  </si>
  <si>
    <t>ｺｸｶﾞｸｲﾝﾀﾞｲｶﾞｸ</t>
  </si>
  <si>
    <t>国際基督教大学</t>
    <rPh sb="0" eb="2">
      <t>コクサイ</t>
    </rPh>
    <rPh sb="2" eb="5">
      <t>キリストキョウ</t>
    </rPh>
    <rPh sb="5" eb="7">
      <t>ダイガク</t>
    </rPh>
    <phoneticPr fontId="1"/>
  </si>
  <si>
    <t>ICU</t>
  </si>
  <si>
    <t>ｺｸｻｲｷﾘｽﾄｷｮｳﾀﾞｲｶﾞｸ</t>
  </si>
  <si>
    <t>国武大</t>
  </si>
  <si>
    <t>ｺｸｻｲﾌﾞﾄﾞｳﾀﾞｲｶﾞｸ</t>
  </si>
  <si>
    <t>国士大</t>
  </si>
  <si>
    <t>ｺｸｼｶﾝﾀﾞｲｶﾞｸ</t>
  </si>
  <si>
    <t>駒大</t>
  </si>
  <si>
    <t>ｺﾏｻﾞﾜﾀﾞｲｶﾞｸ</t>
  </si>
  <si>
    <t>埼玉医科大学</t>
    <rPh sb="0" eb="2">
      <t>サイタマ</t>
    </rPh>
    <rPh sb="2" eb="4">
      <t>イカ</t>
    </rPh>
    <rPh sb="4" eb="6">
      <t>ダイガク</t>
    </rPh>
    <phoneticPr fontId="1"/>
  </si>
  <si>
    <t>埼玉医大</t>
  </si>
  <si>
    <t>ｻｲﾀﾏｲｶﾀﾞｲｶﾞｸ</t>
  </si>
  <si>
    <t>埼玉県立大学</t>
    <rPh sb="2" eb="4">
      <t>ケンリツ</t>
    </rPh>
    <rPh sb="4" eb="6">
      <t>ダイガク</t>
    </rPh>
    <phoneticPr fontId="1"/>
  </si>
  <si>
    <t>埼玉県立大</t>
  </si>
  <si>
    <t>ｻｲﾀﾏｹﾝﾘﾂﾀﾞｲｶﾞｸ</t>
  </si>
  <si>
    <t>埼大</t>
  </si>
  <si>
    <t>ｻｲﾀﾏﾀﾞｲｶﾞｸ</t>
  </si>
  <si>
    <t>相模女子大学</t>
    <rPh sb="0" eb="2">
      <t>サガミ</t>
    </rPh>
    <rPh sb="2" eb="4">
      <t>ジョシ</t>
    </rPh>
    <rPh sb="4" eb="6">
      <t>ダイガク</t>
    </rPh>
    <phoneticPr fontId="1"/>
  </si>
  <si>
    <t>相模女大</t>
  </si>
  <si>
    <t>ｻｶﾞﾐｼﾞｮｼﾀﾞｲｶﾞｸ</t>
  </si>
  <si>
    <t>作新学大</t>
  </si>
  <si>
    <t>ｻｸｼﾝｶﾞｸｲﾝﾀﾞｲｶﾞｸ</t>
  </si>
  <si>
    <t>サレジオ工業高等専門学校</t>
    <rPh sb="4" eb="6">
      <t>コウギョウ</t>
    </rPh>
    <rPh sb="6" eb="8">
      <t>コウトウ</t>
    </rPh>
    <rPh sb="8" eb="10">
      <t>センモン</t>
    </rPh>
    <rPh sb="10" eb="12">
      <t>ガッコウ</t>
    </rPh>
    <phoneticPr fontId="1"/>
  </si>
  <si>
    <t>サレジオ高専</t>
  </si>
  <si>
    <t>ｻﾚｼﾞｵｺｳｷﾞｮｳｺｳﾄｳｾﾝﾓﾝｶﾞｯｺｳ</t>
  </si>
  <si>
    <t>自治医科大学</t>
    <rPh sb="0" eb="2">
      <t>ジチ</t>
    </rPh>
    <rPh sb="2" eb="5">
      <t>イカダイ</t>
    </rPh>
    <rPh sb="5" eb="6">
      <t>ガク</t>
    </rPh>
    <phoneticPr fontId="1"/>
  </si>
  <si>
    <t>自治医大</t>
  </si>
  <si>
    <t>ｼﾞﾁｲｶﾀﾞｲｶﾞｸ</t>
  </si>
  <si>
    <t>芝浦工大</t>
  </si>
  <si>
    <t>ｼﾊﾞｳﾗｺｳｷﾞｮｳﾀﾞｲｶﾞｸ</t>
  </si>
  <si>
    <t>順大</t>
  </si>
  <si>
    <t>ｼﾞｭﾝﾃﾝﾄﾞｳﾀﾞｲｶﾞｸ</t>
  </si>
  <si>
    <t>松蔭大</t>
  </si>
  <si>
    <t>ｼｮｳｲﾝﾀﾞｲｶﾞｸ</t>
  </si>
  <si>
    <t>城西国大</t>
  </si>
  <si>
    <t>ｼﾞｮｳｻｲｺｸｻｲﾀﾞｲｶﾞｸ</t>
  </si>
  <si>
    <t>城西大</t>
  </si>
  <si>
    <t>ｼﾞｮｳｻｲﾀﾞｲｶﾞｸ</t>
  </si>
  <si>
    <t>上智大</t>
  </si>
  <si>
    <t>ｼﾞｮｳﾁﾀﾞｲｶﾞｸ</t>
  </si>
  <si>
    <t>尚美学大</t>
  </si>
  <si>
    <t>ｼｮｳﾋﾞｶﾞｸｴﾝﾀﾞｲｶﾞｸ</t>
  </si>
  <si>
    <t>上武大</t>
  </si>
  <si>
    <t>ｼﾞｮｳﾌﾞﾀﾞｲｶﾞｸ</t>
  </si>
  <si>
    <t>昭和大学</t>
    <rPh sb="0" eb="2">
      <t>ショウワ</t>
    </rPh>
    <rPh sb="2" eb="4">
      <t>ダイガク</t>
    </rPh>
    <phoneticPr fontId="1"/>
  </si>
  <si>
    <t>昭和大</t>
  </si>
  <si>
    <t>ｼｮｳﾜﾀﾞｲｶﾞｸ</t>
  </si>
  <si>
    <t>昭和薬科大学</t>
    <rPh sb="0" eb="2">
      <t>ショウワ</t>
    </rPh>
    <rPh sb="2" eb="4">
      <t>ヤッカ</t>
    </rPh>
    <rPh sb="4" eb="6">
      <t>ダイガク</t>
    </rPh>
    <phoneticPr fontId="1"/>
  </si>
  <si>
    <t>昭和薬大</t>
  </si>
  <si>
    <t>ｼｮｳﾜﾔｯｶﾀﾞｲｶﾞｸ</t>
  </si>
  <si>
    <t>駿河台大</t>
  </si>
  <si>
    <t>ｽﾙｶﾞﾀﾞｲﾀﾞｲｶﾞｸ</t>
  </si>
  <si>
    <t>聖学院大</t>
  </si>
  <si>
    <t>ｾｲｶﾞｸｲﾝﾀﾞｲｶﾞｸ</t>
  </si>
  <si>
    <t>成蹊大</t>
  </si>
  <si>
    <t>ｾｲｹｲﾀﾞｲｶﾞｸ</t>
  </si>
  <si>
    <t>星槎大学</t>
    <rPh sb="0" eb="2">
      <t>セイサ</t>
    </rPh>
    <rPh sb="2" eb="4">
      <t>ダイガク</t>
    </rPh>
    <phoneticPr fontId="1"/>
  </si>
  <si>
    <t>星槎大</t>
    <rPh sb="0" eb="2">
      <t>セイサ</t>
    </rPh>
    <rPh sb="2" eb="3">
      <t>ダイ</t>
    </rPh>
    <phoneticPr fontId="1"/>
  </si>
  <si>
    <t>ｾｲｻﾀﾞｲｶﾞｸ</t>
  </si>
  <si>
    <t>成城大</t>
  </si>
  <si>
    <t>ｾｲｼﾞｮｳﾀﾞｲｶﾞｸ</t>
  </si>
  <si>
    <t>聖徳大学</t>
    <rPh sb="0" eb="2">
      <t>セイトク</t>
    </rPh>
    <rPh sb="2" eb="4">
      <t>ダイガク</t>
    </rPh>
    <phoneticPr fontId="1"/>
  </si>
  <si>
    <t>聖徳大</t>
  </si>
  <si>
    <t>ｾｲﾄｸﾀﾞｲｶﾞｸ</t>
  </si>
  <si>
    <t>聖マリアンナ医科大学</t>
  </si>
  <si>
    <t>聖ﾏﾘｱﾝﾅ医大</t>
  </si>
  <si>
    <t>ｾｲﾏﾘｱﾝﾅｲｶﾀﾞｲｶﾞｸ</t>
  </si>
  <si>
    <t>清和大学</t>
    <rPh sb="0" eb="2">
      <t>セイワ</t>
    </rPh>
    <rPh sb="2" eb="4">
      <t>ダイガク</t>
    </rPh>
    <phoneticPr fontId="1"/>
  </si>
  <si>
    <t>清和大</t>
  </si>
  <si>
    <t>ｾｲﾜﾀﾞｲｶﾞｸ</t>
  </si>
  <si>
    <t>専大</t>
  </si>
  <si>
    <t>ｾﾝｼｭｳﾀﾞｲｶﾞｸ</t>
  </si>
  <si>
    <t>創価大</t>
  </si>
  <si>
    <t>ｿｳｶﾀﾞｲｶﾞｸ</t>
  </si>
  <si>
    <t>創造学園大学</t>
  </si>
  <si>
    <t>創学大</t>
  </si>
  <si>
    <t>ｿｳｿﾞｳｶﾞｸｴﾝﾀﾞｲｶﾞｸ</t>
  </si>
  <si>
    <t>大正大学</t>
    <rPh sb="0" eb="2">
      <t>タイショウ</t>
    </rPh>
    <rPh sb="2" eb="4">
      <t>ダイガク</t>
    </rPh>
    <phoneticPr fontId="1"/>
  </si>
  <si>
    <t>大正大</t>
  </si>
  <si>
    <t>ﾀｲｼｮｳﾀﾞｲｶﾞｸ</t>
  </si>
  <si>
    <t>大東大</t>
  </si>
  <si>
    <t>ﾀﾞｲﾄｳﾌﾞﾝｶﾀﾞｲｶﾞｸ</t>
  </si>
  <si>
    <t>高崎経大</t>
  </si>
  <si>
    <t>ﾀｶｻｷｹｲｻﾞｲﾀﾞｲｶﾞｸ</t>
  </si>
  <si>
    <t>高崎健康福祉大学</t>
    <rPh sb="0" eb="2">
      <t>タカサキ</t>
    </rPh>
    <rPh sb="2" eb="4">
      <t>ケンコウ</t>
    </rPh>
    <rPh sb="4" eb="6">
      <t>フクシ</t>
    </rPh>
    <rPh sb="6" eb="8">
      <t>ダイガク</t>
    </rPh>
    <phoneticPr fontId="1"/>
  </si>
  <si>
    <t>高崎健大</t>
  </si>
  <si>
    <t>ﾀｶｻｷｹﾝｺｳﾌｸｼﾀﾞｲｶﾞｸ</t>
  </si>
  <si>
    <t>拓大</t>
  </si>
  <si>
    <t>ﾀｸｼｮｸﾀﾞｲｶﾞｸ</t>
  </si>
  <si>
    <t>玉川大</t>
  </si>
  <si>
    <t>ﾀﾏｶﾞﾜﾀﾞｲｶﾞｸ</t>
  </si>
  <si>
    <t>千葉県立保健医療大学</t>
    <rPh sb="0" eb="2">
      <t>チバ</t>
    </rPh>
    <rPh sb="2" eb="4">
      <t>ケンリツ</t>
    </rPh>
    <rPh sb="4" eb="6">
      <t>ホケン</t>
    </rPh>
    <rPh sb="6" eb="8">
      <t>イリョウ</t>
    </rPh>
    <rPh sb="8" eb="10">
      <t>ダイガク</t>
    </rPh>
    <phoneticPr fontId="1"/>
  </si>
  <si>
    <t>千葉保健医療大</t>
    <rPh sb="0" eb="2">
      <t>チバ</t>
    </rPh>
    <rPh sb="2" eb="4">
      <t>ホケン</t>
    </rPh>
    <rPh sb="4" eb="6">
      <t>イリョウ</t>
    </rPh>
    <rPh sb="6" eb="7">
      <t>ダイ</t>
    </rPh>
    <phoneticPr fontId="1"/>
  </si>
  <si>
    <t>ﾁﾊﾞｹﾝﾘﾂﾎｹﾝｲﾘｮｳﾀﾞｲｶﾞｸ</t>
  </si>
  <si>
    <t>千工大</t>
  </si>
  <si>
    <t>ﾁﾊﾞｺｳｷﾞｮｳﾀﾞｲｶﾞｸ</t>
  </si>
  <si>
    <t>千商大</t>
  </si>
  <si>
    <t>ﾁﾊﾞｼｮｳｶﾀﾞｲｶﾞｸ</t>
  </si>
  <si>
    <t>千葉大</t>
  </si>
  <si>
    <t>ﾁﾊﾞﾀﾞｲｶﾞｸ</t>
  </si>
  <si>
    <t>中央学大</t>
  </si>
  <si>
    <t>ﾁｭｳｵｳｶﾞｸｲﾝﾀﾞｲｶﾞｸ</t>
  </si>
  <si>
    <t>中大</t>
  </si>
  <si>
    <t>ﾁｭｳｵｳﾀﾞｲｶﾞｸ</t>
  </si>
  <si>
    <t>筑波大</t>
  </si>
  <si>
    <t>ﾂｸﾊﾞﾀﾞｲｶﾞｸ</t>
  </si>
  <si>
    <t>津田塾大</t>
  </si>
  <si>
    <t>ﾂﾀﾞｼﾞｭｸﾀﾞｲｶﾞｸ</t>
  </si>
  <si>
    <t>都留文大</t>
  </si>
  <si>
    <t>ﾂﾙﾌﾞﾝｶﾀﾞｲｶﾞｸ</t>
  </si>
  <si>
    <t>帝科大</t>
  </si>
  <si>
    <t>ﾃｲｷｮｳｶｶﾞｸﾀﾞｲｶﾞｸ</t>
  </si>
  <si>
    <t>帝京大</t>
  </si>
  <si>
    <t>ﾃｲｷｮｳﾀﾞｲｶﾞｸ</t>
  </si>
  <si>
    <t>帝京平大</t>
  </si>
  <si>
    <t>ﾃｲｷｮｳﾍｲｾｲﾀﾞｲｶﾞｸ</t>
  </si>
  <si>
    <t>電通大</t>
  </si>
  <si>
    <t>ﾃﾞﾝｷﾂｳｼﾝﾀﾞｲｶﾞｸ</t>
  </si>
  <si>
    <t>桐蔭大</t>
  </si>
  <si>
    <t>ﾄｳｲﾝﾖｺﾊﾏﾀﾞｲｶﾞｸ</t>
  </si>
  <si>
    <t>東海大</t>
  </si>
  <si>
    <t>ﾄｳｶｲﾀﾞｲｶﾞｸ</t>
  </si>
  <si>
    <t>東京医科歯科大学</t>
    <rPh sb="0" eb="2">
      <t>トウキョウ</t>
    </rPh>
    <rPh sb="2" eb="4">
      <t>イカ</t>
    </rPh>
    <rPh sb="4" eb="6">
      <t>シカ</t>
    </rPh>
    <rPh sb="6" eb="8">
      <t>ダイガク</t>
    </rPh>
    <phoneticPr fontId="1"/>
  </si>
  <si>
    <t>東京医歯大</t>
  </si>
  <si>
    <t>ﾄｳｷｮｳｲｶｼｶﾀﾞｲｶﾞｸ</t>
  </si>
  <si>
    <t>東京外大</t>
  </si>
  <si>
    <t>ﾄｳｷｮｳｶﾞｲｺｸｺﾞﾀﾞｲｶﾞｸ</t>
  </si>
  <si>
    <t>東京海大</t>
  </si>
  <si>
    <t>ﾄｳｷｮｳｶｲﾖｳﾀﾞｲｶﾞｸ</t>
  </si>
  <si>
    <t>東学大</t>
  </si>
  <si>
    <t>ﾄｳｷｮｳｶﾞｸｹﾞｲﾀﾞｲｶﾞｸ</t>
  </si>
  <si>
    <t>東経大</t>
  </si>
  <si>
    <t>ﾄｳｷｮｳｹｲｻﾞｲﾀﾞｲｶﾞｸ</t>
  </si>
  <si>
    <t>東京工科大学</t>
  </si>
  <si>
    <t>東工科大</t>
  </si>
  <si>
    <t>ﾄｳｷｮｳｺｳｶﾀﾞｲｶﾞｸ</t>
  </si>
  <si>
    <t>東工大</t>
  </si>
  <si>
    <t>ﾄｳｷｮｳｺｳｷﾞｮｳﾀﾞｲｶﾞｸ</t>
  </si>
  <si>
    <t>東京工芸大学</t>
    <rPh sb="0" eb="2">
      <t>トウキョウ</t>
    </rPh>
    <rPh sb="2" eb="4">
      <t>コウゲイ</t>
    </rPh>
    <rPh sb="4" eb="6">
      <t>ダイガク</t>
    </rPh>
    <phoneticPr fontId="1"/>
  </si>
  <si>
    <t>東工芸大</t>
  </si>
  <si>
    <t>ﾄｳｷｮｳｺｳｹﾞｲﾀﾞｲｶﾞｸ</t>
  </si>
  <si>
    <t>東京国際大学</t>
    <rPh sb="0" eb="2">
      <t>トウキョウ</t>
    </rPh>
    <rPh sb="2" eb="4">
      <t>コクサイ</t>
    </rPh>
    <rPh sb="4" eb="6">
      <t>ダイガク</t>
    </rPh>
    <phoneticPr fontId="1"/>
  </si>
  <si>
    <t>東国大</t>
  </si>
  <si>
    <t>ﾄｳｷｮｳｺｸｻｲﾀﾞｲｶﾞｸ</t>
  </si>
  <si>
    <t>東情大</t>
  </si>
  <si>
    <t>ﾄｳｷｮｳｼﾞｮｳﾎｳﾀﾞｲｶﾞｸ</t>
  </si>
  <si>
    <t>東女体大</t>
  </si>
  <si>
    <t>ﾄｳｷｮｳｼﾞｮｼﾀｲｲｸﾀﾞｲｶﾞｸ</t>
  </si>
  <si>
    <t>東大</t>
  </si>
  <si>
    <t>ﾄｳｷｮｳﾀﾞｲｶﾞｸ</t>
  </si>
  <si>
    <t>東電大</t>
  </si>
  <si>
    <t>ﾄｳｷｮｳﾃﾞﾝｷﾀﾞｲｶﾞｸ</t>
  </si>
  <si>
    <t>都市大</t>
  </si>
  <si>
    <t>ﾄｳｷｮｳﾄｼﾀﾞｲｶﾞｸ</t>
  </si>
  <si>
    <t>東農大</t>
  </si>
  <si>
    <t>ﾄｳｷｮｳﾉｳｷﾞｮｳﾀﾞｲｶﾞｸ</t>
  </si>
  <si>
    <t>東農工大</t>
  </si>
  <si>
    <t>ﾄｳｷｮｳﾉｳｺｳﾀﾞｲｶﾞｸ</t>
  </si>
  <si>
    <t>東京福祉大学</t>
  </si>
  <si>
    <t>東福大</t>
  </si>
  <si>
    <t>ﾄｳｷｮｳﾌｸｼﾀﾞｲｶﾞｸ</t>
  </si>
  <si>
    <t>東京薬大</t>
  </si>
  <si>
    <t>ﾄｳｷｮｳﾔｯｶﾀﾞｲｶﾞｸ</t>
  </si>
  <si>
    <t>東理大</t>
  </si>
  <si>
    <t>ﾄｳｷｮｳﾘｶﾀﾞｲｶﾞｸ</t>
  </si>
  <si>
    <t>東邦大</t>
  </si>
  <si>
    <t>ﾄｳﾎｳﾀﾞｲｶﾞｸ</t>
  </si>
  <si>
    <t>東洋大</t>
  </si>
  <si>
    <t>ﾄｳﾖｳﾀﾞｲｶﾞｸ</t>
  </si>
  <si>
    <t>獨協大</t>
  </si>
  <si>
    <t>ﾄﾞｯｷｮｳﾀﾞｲｶﾞｸ</t>
  </si>
  <si>
    <t>日本工業大学</t>
    <rPh sb="0" eb="2">
      <t>ニホン</t>
    </rPh>
    <rPh sb="2" eb="4">
      <t>コウギョウ</t>
    </rPh>
    <rPh sb="4" eb="6">
      <t>ダイガク</t>
    </rPh>
    <phoneticPr fontId="1"/>
  </si>
  <si>
    <t>日工大</t>
  </si>
  <si>
    <t>ﾆｯﾎﾟﾝｺｳｷﾞﾖｳﾀﾞｲｶﾞｸ</t>
  </si>
  <si>
    <t>日体大</t>
  </si>
  <si>
    <t>ﾆｯﾎﾟﾝﾀｲｲｸﾀﾞｲｶﾞｸ</t>
  </si>
  <si>
    <t>日本体育大学専攻科</t>
    <rPh sb="0" eb="2">
      <t>ニホン</t>
    </rPh>
    <rPh sb="6" eb="8">
      <t>センコウ</t>
    </rPh>
    <rPh sb="8" eb="9">
      <t>カ</t>
    </rPh>
    <phoneticPr fontId="1"/>
  </si>
  <si>
    <t>日体大専</t>
    <rPh sb="0" eb="3">
      <t>ニッタイダイ</t>
    </rPh>
    <rPh sb="3" eb="4">
      <t>アツム</t>
    </rPh>
    <phoneticPr fontId="1"/>
  </si>
  <si>
    <t>ﾆｯﾎﾟﾝﾀｲｲｸﾀﾞｲｶﾞｸｾﾝｺｳｶ</t>
  </si>
  <si>
    <t>日本ウェルネススポーツ大学</t>
    <rPh sb="0" eb="2">
      <t>ニホン</t>
    </rPh>
    <rPh sb="11" eb="13">
      <t>ダイガク</t>
    </rPh>
    <phoneticPr fontId="1"/>
  </si>
  <si>
    <t>ウェルネス大</t>
    <rPh sb="5" eb="6">
      <t>ダイ</t>
    </rPh>
    <phoneticPr fontId="1"/>
  </si>
  <si>
    <t>ﾆﾎﾝｳｪﾙﾈｽｽﾎﾟｰﾂﾀﾞｲｶﾞｸ</t>
  </si>
  <si>
    <t>日女体大</t>
  </si>
  <si>
    <t>ﾆﾎﾝｼﾞｮｼﾀｲｲｸﾀﾞｲｶﾞｸ</t>
  </si>
  <si>
    <t>日本女子大学</t>
  </si>
  <si>
    <t>日女大</t>
  </si>
  <si>
    <t>ﾆﾎﾝｼﾞｮｼﾀﾞｲｶﾞｸ</t>
  </si>
  <si>
    <t>日大</t>
  </si>
  <si>
    <t>ﾆﾎﾝﾀﾞｲｶﾞｸ</t>
  </si>
  <si>
    <t>日本橋学館大学</t>
    <rPh sb="0" eb="3">
      <t>ニホンバシ</t>
    </rPh>
    <rPh sb="3" eb="5">
      <t>ガッカン</t>
    </rPh>
    <rPh sb="5" eb="7">
      <t>ダイガク</t>
    </rPh>
    <phoneticPr fontId="1"/>
  </si>
  <si>
    <t>日本橋学大</t>
  </si>
  <si>
    <t>ﾆﾎﾝﾊﾞｼｶﾞﾂｶﾝﾀﾞｲｶﾞｸ</t>
  </si>
  <si>
    <t>日本薬科大学</t>
    <rPh sb="0" eb="2">
      <t>ニホン</t>
    </rPh>
    <rPh sb="2" eb="4">
      <t>ヤッカ</t>
    </rPh>
    <rPh sb="4" eb="6">
      <t>ダイガク</t>
    </rPh>
    <phoneticPr fontId="1"/>
  </si>
  <si>
    <t>日薬大</t>
  </si>
  <si>
    <t>ﾆﾎﾝﾔｯｶﾀﾞｲｶﾞｸ</t>
  </si>
  <si>
    <t>人間総合科学大学</t>
  </si>
  <si>
    <t>人総科大</t>
  </si>
  <si>
    <t>ﾆﾝｹﾞﾝｿｳｺﾞｳｶｶﾞｸﾀﾞｲｶﾞｸ</t>
  </si>
  <si>
    <t>白鷗大</t>
  </si>
  <si>
    <t>ﾊｸｵｳﾀﾞｲｶﾞｸ</t>
  </si>
  <si>
    <t>一橋大</t>
  </si>
  <si>
    <t>ﾋﾄﾂﾊﾞｼﾀﾞｲｶﾞｸ</t>
  </si>
  <si>
    <t>文教大</t>
  </si>
  <si>
    <t>ﾌﾞﾝｷｮｳﾀﾞｲｶﾞｸ</t>
  </si>
  <si>
    <t>平成国大</t>
  </si>
  <si>
    <t>ﾍｲｾｲｺｸｻｲﾀﾞｲｶﾞｸ</t>
  </si>
  <si>
    <t>防衛医科大学校</t>
    <rPh sb="2" eb="4">
      <t>イカ</t>
    </rPh>
    <phoneticPr fontId="1"/>
  </si>
  <si>
    <t>防衛医大</t>
  </si>
  <si>
    <t>ﾎﾞｳｴｲｲｶﾀﾞｲｶﾞｯｺｳ</t>
  </si>
  <si>
    <t>防大</t>
  </si>
  <si>
    <t>ﾎﾞｳｴｲﾀﾞｲｶﾞｯｺｳ</t>
  </si>
  <si>
    <t>法大</t>
  </si>
  <si>
    <t>ﾎｳｾｲﾀﾞｲｶﾞｸ</t>
  </si>
  <si>
    <t>放送大</t>
  </si>
  <si>
    <t>ﾎｳｿｳﾀﾞｲｶﾞｸ</t>
  </si>
  <si>
    <t>星薬科大学</t>
    <rPh sb="0" eb="1">
      <t>ホシ</t>
    </rPh>
    <rPh sb="1" eb="3">
      <t>ヤッカ</t>
    </rPh>
    <rPh sb="3" eb="5">
      <t>ダイガク</t>
    </rPh>
    <phoneticPr fontId="1"/>
  </si>
  <si>
    <t>星薬大</t>
  </si>
  <si>
    <t>ﾎｼﾔｯｶﾀﾞｲｶﾞｸ</t>
  </si>
  <si>
    <t>武蔵丘短期大学</t>
    <rPh sb="0" eb="3">
      <t>ムサシガオカ</t>
    </rPh>
    <rPh sb="3" eb="5">
      <t>タンキ</t>
    </rPh>
    <rPh sb="5" eb="7">
      <t>ダイガク</t>
    </rPh>
    <phoneticPr fontId="1"/>
  </si>
  <si>
    <t>武蔵丘短大</t>
  </si>
  <si>
    <t>ﾑｻｼｶﾞｵｶﾀﾝｷﾀﾞｲｶﾞｸ</t>
  </si>
  <si>
    <t>武蔵大</t>
  </si>
  <si>
    <t>ﾑｻｼﾀﾞｲｶﾞｸ</t>
  </si>
  <si>
    <t>武蔵野学大</t>
  </si>
  <si>
    <t>ﾑｻｼﾉｶﾞｸｲﾝﾀﾞｲｶﾞｸ</t>
  </si>
  <si>
    <t>武蔵野大学</t>
    <rPh sb="2" eb="3">
      <t>ノ</t>
    </rPh>
    <phoneticPr fontId="1"/>
  </si>
  <si>
    <t>武蔵野大</t>
  </si>
  <si>
    <t>ﾑｻｼﾉﾀﾞｲｶﾞｸ</t>
  </si>
  <si>
    <t>明海大</t>
  </si>
  <si>
    <t>ﾒｲｶｲﾀﾞｲｶﾞｸ</t>
  </si>
  <si>
    <t>明学大</t>
  </si>
  <si>
    <t>ﾒｲｼﾞｶﾞｸｲﾝﾀﾞｲｶﾞｸ</t>
  </si>
  <si>
    <t>明大</t>
  </si>
  <si>
    <t>ﾒｲｼﾞﾀﾞｲｶﾞｸ</t>
  </si>
  <si>
    <t>明治薬科大学</t>
  </si>
  <si>
    <t>明治薬大</t>
  </si>
  <si>
    <t>ﾒｲｼﾞﾔｯｶﾀﾞｲｶﾞｸ</t>
  </si>
  <si>
    <t>明星大学</t>
    <rPh sb="0" eb="2">
      <t>メイセイ</t>
    </rPh>
    <rPh sb="2" eb="4">
      <t>ダイガク</t>
    </rPh>
    <phoneticPr fontId="1"/>
  </si>
  <si>
    <t>明星大</t>
  </si>
  <si>
    <t>ﾒｲｾｲﾀﾞｲｶﾞｸ</t>
  </si>
  <si>
    <t>山梨英和大学</t>
    <rPh sb="0" eb="2">
      <t>ヤマナシ</t>
    </rPh>
    <rPh sb="2" eb="4">
      <t>エイワ</t>
    </rPh>
    <rPh sb="4" eb="6">
      <t>ダイガク</t>
    </rPh>
    <phoneticPr fontId="1"/>
  </si>
  <si>
    <t>英和大</t>
  </si>
  <si>
    <t>ﾔﾏﾅｼｴｲﾜﾀﾞｲｶﾞｸ</t>
  </si>
  <si>
    <t>山梨学大</t>
  </si>
  <si>
    <t>ﾔﾏﾅｼｶﾞｸｲﾝﾀﾞｲｶﾞｸ</t>
  </si>
  <si>
    <t>山梨大</t>
  </si>
  <si>
    <t>ﾔﾏﾅｼﾀﾞｲｶﾞｸ</t>
  </si>
  <si>
    <t>横市大</t>
  </si>
  <si>
    <t>ﾖｺﾊﾏｲﾁﾘﾂﾀﾞｲｶﾞｸ</t>
  </si>
  <si>
    <t>横国大</t>
  </si>
  <si>
    <t>ﾖｺﾊﾏｺｸﾘﾂﾀﾞｲｶﾞｸ</t>
  </si>
  <si>
    <t>立大</t>
  </si>
  <si>
    <t>ﾘｯｷｮｳﾀﾞｲｶﾞｸ</t>
  </si>
  <si>
    <t>立正大</t>
  </si>
  <si>
    <t>ﾘｯｼｮｳﾀﾞｲｶﾞｸ</t>
  </si>
  <si>
    <t>流経大</t>
  </si>
  <si>
    <t>ﾘｭｳﾂｳｹｲｻﾞｲﾀﾞｲｶﾞｸ</t>
  </si>
  <si>
    <t>了德寺大学</t>
  </si>
  <si>
    <t>了德寺大</t>
  </si>
  <si>
    <t>ﾘｮｳﾄｸｼﾞﾀﾞｲｶﾞｸ</t>
  </si>
  <si>
    <t>麗澤大</t>
  </si>
  <si>
    <t>ﾚｲﾀｸﾀﾞｲｶﾞｸ</t>
  </si>
  <si>
    <t>和光大学</t>
  </si>
  <si>
    <t>和光大</t>
  </si>
  <si>
    <t>ﾜｺｳﾀﾞｲｶﾞｸ</t>
  </si>
  <si>
    <t>早大</t>
  </si>
  <si>
    <t>ﾜｾﾀﾞﾀﾞｲｶﾞｸ</t>
  </si>
  <si>
    <t>044 100mH</t>
  </si>
  <si>
    <t>046 400mH</t>
  </si>
  <si>
    <t>062 10000mW10000mW</t>
  </si>
  <si>
    <t>062 10000mW10kmW</t>
  </si>
  <si>
    <t>062 10000mW20kmW</t>
  </si>
  <si>
    <t>012 10000m5000m</t>
    <phoneticPr fontId="1"/>
  </si>
  <si>
    <t>012 10000m10000m</t>
    <phoneticPr fontId="19"/>
  </si>
  <si>
    <t>011 5000m</t>
    <phoneticPr fontId="19"/>
  </si>
  <si>
    <t>青山学院大学大学院</t>
    <rPh sb="6" eb="9">
      <t>ダイガクイン</t>
    </rPh>
    <phoneticPr fontId="1"/>
  </si>
  <si>
    <t>青学大院</t>
  </si>
  <si>
    <t>ｱｵﾔﾏｶﾞｸｲﾝﾀﾞｲｶﾞｸﾀﾞｲｶﾞｸｲﾝ</t>
  </si>
  <si>
    <t>茨城大学大学院</t>
    <rPh sb="4" eb="6">
      <t>ダイガク</t>
    </rPh>
    <rPh sb="6" eb="7">
      <t>イン</t>
    </rPh>
    <phoneticPr fontId="1"/>
  </si>
  <si>
    <t>茨城大院</t>
  </si>
  <si>
    <t>ｲﾊﾞﾗｷﾀﾞｲｶﾞｸﾀﾞｲｶﾞｸｲﾝ</t>
  </si>
  <si>
    <t>宇都宮大学大学院</t>
    <rPh sb="5" eb="8">
      <t>ダイガクイン</t>
    </rPh>
    <phoneticPr fontId="1"/>
  </si>
  <si>
    <t>宇都宮大院</t>
  </si>
  <si>
    <t>ｳﾂﾉﾐﾔﾀﾞｲｶﾞｸﾀﾞｲｶﾞｸｲﾝ</t>
  </si>
  <si>
    <t>桜美林大学大学院</t>
    <rPh sb="5" eb="8">
      <t>ダイガクイン</t>
    </rPh>
    <phoneticPr fontId="1"/>
  </si>
  <si>
    <t>桜美林大院</t>
  </si>
  <si>
    <t>ｵｳﾋﾞﾘﾝﾀﾞｲｶﾞｸﾀﾞｲｶﾞｸｲﾝ</t>
  </si>
  <si>
    <t>北里大学大学院</t>
    <rPh sb="4" eb="7">
      <t>ダイガクイン</t>
    </rPh>
    <phoneticPr fontId="1"/>
  </si>
  <si>
    <t>北里大院</t>
  </si>
  <si>
    <t>ｷﾀｻﾄﾀﾞｲｶﾞｸﾀﾞｲｶﾞｸｲﾝ</t>
  </si>
  <si>
    <t>群馬大学大学院</t>
    <rPh sb="4" eb="7">
      <t>ダイガクイン</t>
    </rPh>
    <phoneticPr fontId="1"/>
  </si>
  <si>
    <t>群大院</t>
  </si>
  <si>
    <t>ｸﾞﾝﾏﾀﾞｲｶﾞｸﾀﾞｲｶﾞｸｲﾝ</t>
  </si>
  <si>
    <t>慶應義塾大学大学院</t>
    <rPh sb="6" eb="9">
      <t>ダイガクイン</t>
    </rPh>
    <phoneticPr fontId="1"/>
  </si>
  <si>
    <t>慶大院</t>
  </si>
  <si>
    <t>ｹｲｵｳｷﾞｼﾞｭｸﾀﾞｲｶﾞｸﾀﾞｲｶﾞｸｲﾝ</t>
  </si>
  <si>
    <t>工学院大学大学院</t>
    <rPh sb="5" eb="8">
      <t>ダイガクイン</t>
    </rPh>
    <phoneticPr fontId="1"/>
  </si>
  <si>
    <t>工学院大院</t>
  </si>
  <si>
    <t>ｺｳｶﾞｸｲﾝﾀﾞｲｶﾞｸﾀﾞｲｶﾞｸｲﾝ</t>
  </si>
  <si>
    <t>国際武道大学大学院</t>
    <rPh sb="6" eb="9">
      <t>ダイガクイン</t>
    </rPh>
    <phoneticPr fontId="1"/>
  </si>
  <si>
    <t>国武大院</t>
  </si>
  <si>
    <t>ｺｸｻｲﾌﾞﾄﾞｳﾀﾞｲｶﾞｸﾀﾞｲｶﾞｸｲﾝ</t>
  </si>
  <si>
    <t>国士舘大学大学院</t>
    <rPh sb="5" eb="8">
      <t>ダイガクイン</t>
    </rPh>
    <phoneticPr fontId="1"/>
  </si>
  <si>
    <t>国士大院</t>
  </si>
  <si>
    <t>ｺｸｼｶﾝﾀﾞｲｶﾞｸﾀﾞｲｶﾞｸｲﾝ</t>
  </si>
  <si>
    <t>埼玉大学大学院</t>
    <rPh sb="4" eb="7">
      <t>ダイガクイン</t>
    </rPh>
    <phoneticPr fontId="1"/>
  </si>
  <si>
    <t>埼大院</t>
  </si>
  <si>
    <t>ｻｲﾀﾏﾀﾞｲｶﾞｸﾀﾞｲｶﾞｸｲﾝ</t>
  </si>
  <si>
    <t>順天堂大学大学院</t>
    <rPh sb="5" eb="8">
      <t>ダイガクイン</t>
    </rPh>
    <phoneticPr fontId="1"/>
  </si>
  <si>
    <t>順大院</t>
  </si>
  <si>
    <t>ｼﾞｭﾝﾃﾝﾄﾞｳﾀﾞｲｶﾞｸﾀﾞｲｶﾞｸｲﾝ</t>
  </si>
  <si>
    <t>上智大学大学院</t>
    <rPh sb="4" eb="7">
      <t>ダイガクイン</t>
    </rPh>
    <phoneticPr fontId="1"/>
  </si>
  <si>
    <t>上智大院</t>
  </si>
  <si>
    <t>ｼﾞｮｳﾁﾀﾞｲｶﾞｸﾀﾞｲｶﾞｸｲﾝ</t>
  </si>
  <si>
    <t>上武大学大学院</t>
    <rPh sb="4" eb="7">
      <t>ダイガクイン</t>
    </rPh>
    <phoneticPr fontId="1"/>
  </si>
  <si>
    <t>上武大院</t>
  </si>
  <si>
    <t>ｼﾞｮｳﾌﾞﾀﾞｲｶﾞｸﾀﾞｲｶﾞｸｲﾝ</t>
  </si>
  <si>
    <t>大東文化大学大学院</t>
    <rPh sb="0" eb="2">
      <t>ダイトウ</t>
    </rPh>
    <rPh sb="2" eb="4">
      <t>ブンカ</t>
    </rPh>
    <rPh sb="6" eb="9">
      <t>ダイガクイン</t>
    </rPh>
    <phoneticPr fontId="1"/>
  </si>
  <si>
    <t>大東大院</t>
  </si>
  <si>
    <t>ﾀﾞｲﾄｳﾌﾞﾝｶﾀﾞｲｶﾞｸﾀﾞｲｶﾞｸｲﾝ</t>
  </si>
  <si>
    <t>千葉大学大学院</t>
    <rPh sb="4" eb="7">
      <t>ダイガクイン</t>
    </rPh>
    <phoneticPr fontId="1"/>
  </si>
  <si>
    <t>千葉大院</t>
  </si>
  <si>
    <t>ﾁﾊﾞﾀﾞｲｶﾞｸﾀﾞｲｶﾞｸｲﾝ</t>
  </si>
  <si>
    <t>筑波大学大学院</t>
    <rPh sb="4" eb="7">
      <t>ダイガクイン</t>
    </rPh>
    <phoneticPr fontId="1"/>
  </si>
  <si>
    <t>筑波大院</t>
  </si>
  <si>
    <t>ﾂｸﾊﾞﾀﾞｲｶﾞｸﾀﾞｲｶﾞｸｲﾝ</t>
  </si>
  <si>
    <t>電気通信大学大学院</t>
    <rPh sb="6" eb="9">
      <t>ダイガクイン</t>
    </rPh>
    <phoneticPr fontId="1"/>
  </si>
  <si>
    <t>電通大院</t>
  </si>
  <si>
    <t>ﾃﾞﾝｷﾂｳｼﾝﾀﾞｲｶﾞｸﾀﾞｲｶﾞｸｲﾝ</t>
  </si>
  <si>
    <t>東海大学大学院</t>
    <rPh sb="4" eb="7">
      <t>ダイガクイン</t>
    </rPh>
    <phoneticPr fontId="1"/>
  </si>
  <si>
    <t>東海大院</t>
  </si>
  <si>
    <t>ﾄｳｶｲﾀﾞｲｶﾞｸﾀﾞｲｶﾞｸｲﾝ</t>
  </si>
  <si>
    <t>東京外国語大学大学院</t>
    <rPh sb="7" eb="10">
      <t>ダイガクイン</t>
    </rPh>
    <phoneticPr fontId="1"/>
  </si>
  <si>
    <t>東京外大院</t>
  </si>
  <si>
    <t>ﾄｳｷｮｳｶﾞｲｺｸｺﾞﾀﾞｲｶﾞｸﾀﾞｲｶﾞｸｲﾝ</t>
  </si>
  <si>
    <t>東京海洋大学大学院</t>
    <rPh sb="6" eb="9">
      <t>ダイガクイン</t>
    </rPh>
    <phoneticPr fontId="1"/>
  </si>
  <si>
    <t>東京海大院</t>
  </si>
  <si>
    <t>ﾄｳｷｮｳｶｲﾖｳﾀﾞｲｶﾞｸﾀﾞｲｶﾞｸｲﾝ</t>
  </si>
  <si>
    <t>東京学芸大学大学院</t>
    <rPh sb="6" eb="9">
      <t>ダイガクイン</t>
    </rPh>
    <phoneticPr fontId="1"/>
  </si>
  <si>
    <t>東学大院</t>
  </si>
  <si>
    <t>ﾄｳｷｮｳｶﾞｸｹﾞｲﾀﾞｲｶﾞｸﾀﾞｲｶﾞｸｲﾝ</t>
  </si>
  <si>
    <t>東京工業大学大学院</t>
    <rPh sb="6" eb="9">
      <t>ダイガクイン</t>
    </rPh>
    <phoneticPr fontId="1"/>
  </si>
  <si>
    <t>東工大院</t>
  </si>
  <si>
    <t>ﾄｳｷｮｳｺｳｷﾞｮｳﾀﾞｲｶﾞｸﾀﾞｲｶﾞｸｲﾝ</t>
  </si>
  <si>
    <t>東京大学大学院</t>
    <rPh sb="4" eb="7">
      <t>ダイガクイン</t>
    </rPh>
    <phoneticPr fontId="1"/>
  </si>
  <si>
    <t>東大院</t>
  </si>
  <si>
    <t>ﾄｳｷｮｳﾀﾞｲｶﾞｸﾀﾞｲｶﾞｸｲﾝ</t>
  </si>
  <si>
    <t>東京電機大学大学院</t>
    <rPh sb="6" eb="9">
      <t>ダイガクイン</t>
    </rPh>
    <phoneticPr fontId="1"/>
  </si>
  <si>
    <t>東電大院</t>
  </si>
  <si>
    <t>ﾄｳｷｮｳﾃﾞﾝｷﾀﾞｲｶﾞｸﾀﾞｲｶﾞｸｲﾝ</t>
  </si>
  <si>
    <t>東京都市大学大学院</t>
    <rPh sb="6" eb="9">
      <t>ダイガクイン</t>
    </rPh>
    <phoneticPr fontId="1"/>
  </si>
  <si>
    <t>都市大院</t>
  </si>
  <si>
    <t>ﾄｳｷｮｳﾄｼﾀﾞｲｶﾞｸﾀﾞｲｶﾞｸｲﾝ</t>
  </si>
  <si>
    <t>東京農工大学大学院</t>
    <rPh sb="6" eb="9">
      <t>ダイガクイン</t>
    </rPh>
    <phoneticPr fontId="1"/>
  </si>
  <si>
    <t>東農工大院</t>
  </si>
  <si>
    <t>ﾄｳｷｮｳﾉｳｺｳﾀﾞｲｶﾞｸﾀﾞｲｶﾞｸｲﾝ</t>
  </si>
  <si>
    <t>東京薬科大学大学院</t>
    <rPh sb="6" eb="9">
      <t>ダイガクイン</t>
    </rPh>
    <phoneticPr fontId="1"/>
  </si>
  <si>
    <t>東京薬大院</t>
  </si>
  <si>
    <t>ﾄｳｷｮｳﾔｯｶﾀﾞｲｶﾞｸﾀﾞｲｶﾞｸｲﾝ</t>
  </si>
  <si>
    <t>東京理科大学大学院</t>
    <rPh sb="6" eb="9">
      <t>ダイガクイン</t>
    </rPh>
    <phoneticPr fontId="1"/>
  </si>
  <si>
    <t>東理大院</t>
  </si>
  <si>
    <t>ﾄｳｷｮｳﾘｶﾀﾞｲｶﾞｸﾀﾞｲｶﾞｸｲﾝ</t>
  </si>
  <si>
    <t>東邦大学大学院</t>
    <rPh sb="4" eb="7">
      <t>ダイガクイン</t>
    </rPh>
    <phoneticPr fontId="1"/>
  </si>
  <si>
    <t>東邦大院</t>
  </si>
  <si>
    <t>ﾄｳﾎｳﾀﾞｲｶﾞｸﾀﾞｲｶﾞｸｲﾝ</t>
  </si>
  <si>
    <t>日本体育大学大学院</t>
    <rPh sb="0" eb="2">
      <t>ニホン</t>
    </rPh>
    <rPh sb="6" eb="9">
      <t>ダイガクイン</t>
    </rPh>
    <phoneticPr fontId="1"/>
  </si>
  <si>
    <t>日体大院</t>
  </si>
  <si>
    <t>ﾆｯﾎﾟﾝﾀｲｲｸﾀﾞｲｶﾞｸﾀﾞｲｶﾞｸｲﾝ</t>
  </si>
  <si>
    <t>日本女子体育大学大学院</t>
    <rPh sb="8" eb="11">
      <t>ダイガクイン</t>
    </rPh>
    <phoneticPr fontId="1"/>
  </si>
  <si>
    <t>日女体大院</t>
  </si>
  <si>
    <t>ﾆﾎﾝｼﾞｮｼﾀｲｲｸﾀﾞｲｶﾞｸﾀﾞｲｶﾞｸｲﾝ</t>
  </si>
  <si>
    <t>日本大学大学院</t>
    <rPh sb="4" eb="7">
      <t>ダイガクイン</t>
    </rPh>
    <phoneticPr fontId="1"/>
  </si>
  <si>
    <t>日大院</t>
  </si>
  <si>
    <t>ﾆﾎﾝﾀﾞｲｶﾞｸﾀﾞｲｶﾞｸｲﾝ</t>
  </si>
  <si>
    <t>平成国際大学大学院</t>
    <rPh sb="6" eb="9">
      <t>ダイガクイン</t>
    </rPh>
    <phoneticPr fontId="1"/>
  </si>
  <si>
    <t>平成国大院</t>
  </si>
  <si>
    <t>ﾍｲｾｲｺｸｻｲﾀﾞｲｶﾞｸﾀﾞｲｶﾞｸｲﾝ</t>
  </si>
  <si>
    <t>明海大学大学院</t>
    <rPh sb="4" eb="7">
      <t>ダイガクイン</t>
    </rPh>
    <phoneticPr fontId="1"/>
  </si>
  <si>
    <t>明海大院</t>
  </si>
  <si>
    <t>ﾒｲｶｲﾀﾞｲｶﾞｸﾀﾞｲｶﾞｸｲﾝ</t>
  </si>
  <si>
    <t>明治薬科大学大学院</t>
    <rPh sb="0" eb="2">
      <t>メイジ</t>
    </rPh>
    <rPh sb="2" eb="4">
      <t>ヤッカ</t>
    </rPh>
    <rPh sb="6" eb="9">
      <t>ダイガクイン</t>
    </rPh>
    <phoneticPr fontId="1"/>
  </si>
  <si>
    <t>明治薬大院</t>
  </si>
  <si>
    <t>ﾒｲｼﾞﾔｯｶﾀﾞｲｶﾞｸﾀﾞｲｶﾞｸｲﾝ</t>
  </si>
  <si>
    <t>山梨大学大学院</t>
    <rPh sb="4" eb="7">
      <t>ダイガクイン</t>
    </rPh>
    <phoneticPr fontId="1"/>
  </si>
  <si>
    <t>山梨大院</t>
  </si>
  <si>
    <t>ﾔﾏﾅｼﾀﾞｲｶﾞｸﾀﾞｲｶﾞｸｲﾝ</t>
  </si>
  <si>
    <t>横浜市立大学大学院</t>
    <rPh sb="6" eb="9">
      <t>ダイガクイン</t>
    </rPh>
    <phoneticPr fontId="1"/>
  </si>
  <si>
    <t>横市大院</t>
  </si>
  <si>
    <t>ﾖｺﾊﾏｲﾁﾘﾂﾀﾞｲｶﾞｸﾀﾞｲｶﾞｸｲﾝ</t>
  </si>
  <si>
    <t>横浜国立大学大学院</t>
    <rPh sb="6" eb="9">
      <t>ダイガクイン</t>
    </rPh>
    <phoneticPr fontId="1"/>
  </si>
  <si>
    <t>横国大院</t>
  </si>
  <si>
    <t>ﾖｺﾊﾏｺｸﾘﾂﾀﾞｲｶﾞｸﾀﾞｲｶﾞｸｲﾝ</t>
  </si>
  <si>
    <t>流通経済大学大学院</t>
    <rPh sb="6" eb="9">
      <t>ダイガクイン</t>
    </rPh>
    <phoneticPr fontId="1"/>
  </si>
  <si>
    <t>流経大院</t>
  </si>
  <si>
    <t>ﾘｭｳﾂｳｹｲｻﾞｲﾀﾞｲｶﾞｸﾀﾞｲｶﾞｸｲﾝ</t>
  </si>
  <si>
    <t>早稲田大学大学院</t>
    <rPh sb="5" eb="8">
      <t>ダイガクイン</t>
    </rPh>
    <phoneticPr fontId="1"/>
  </si>
  <si>
    <t>早大院</t>
  </si>
  <si>
    <t>ﾜｾﾀﾞﾀﾞｲｶﾞｸﾀﾞｲｶﾞｸｲﾝ</t>
  </si>
  <si>
    <r>
      <rPr>
        <sz val="20"/>
        <color theme="1"/>
        <rFont val="HG丸ｺﾞｼｯｸM-PRO"/>
        <family val="3"/>
        <charset val="128"/>
      </rPr>
      <t>エントリーシート</t>
    </r>
    <r>
      <rPr>
        <sz val="18"/>
        <color theme="1"/>
        <rFont val="HG丸ｺﾞｼｯｸM-PRO"/>
        <family val="3"/>
        <charset val="128"/>
      </rPr>
      <t>　(女子OP種目・混成種目用)</t>
    </r>
    <rPh sb="10" eb="12">
      <t>ジョシ</t>
    </rPh>
    <rPh sb="14" eb="16">
      <t>シュモク</t>
    </rPh>
    <rPh sb="17" eb="19">
      <t>コンセイ</t>
    </rPh>
    <rPh sb="19" eb="21">
      <t>シュモク</t>
    </rPh>
    <rPh sb="21" eb="22">
      <t>ヨウ</t>
    </rPh>
    <phoneticPr fontId="3"/>
  </si>
  <si>
    <t>女子OP　リレー</t>
    <rPh sb="0" eb="2">
      <t>ジョシ</t>
    </rPh>
    <phoneticPr fontId="5"/>
  </si>
  <si>
    <t>女子OP　リレーオーダー用紙</t>
    <rPh sb="0" eb="2">
      <t>ジョシ</t>
    </rPh>
    <rPh sb="12" eb="14">
      <t>ヨウシ</t>
    </rPh>
    <phoneticPr fontId="1"/>
  </si>
  <si>
    <r>
      <t>　電光掲示板に大学記録(TR)・選手個人のPBを表示するため、
   左の欄に大学記録を入力してください。
　ただし、本連盟では記録調査は行わないため、</t>
    </r>
    <r>
      <rPr>
        <b/>
        <u/>
        <sz val="12"/>
        <color rgb="FFFF0000"/>
        <rFont val="HG丸ｺﾞｼｯｸM-PRO"/>
        <family val="3"/>
        <charset val="128"/>
      </rPr>
      <t>必ず正確な記録</t>
    </r>
    <r>
      <rPr>
        <sz val="12"/>
        <color theme="1"/>
        <rFont val="HG丸ｺﾞｼｯｸM-PRO"/>
        <family val="3"/>
        <charset val="128"/>
      </rPr>
      <t>を入力してください。
　なお、大会当日に変更を依頼されても対応できません。
※大学記録がない場合は【秒/cm】の“なし”を選択してください。</t>
    </r>
    <rPh sb="35" eb="36">
      <t>ヒダリ</t>
    </rPh>
    <rPh sb="37" eb="38">
      <t>ラン</t>
    </rPh>
    <rPh sb="39" eb="41">
      <t>ダイガク</t>
    </rPh>
    <phoneticPr fontId="19"/>
  </si>
  <si>
    <t>200m</t>
    <phoneticPr fontId="1"/>
  </si>
  <si>
    <t>100mH</t>
    <phoneticPr fontId="1"/>
  </si>
  <si>
    <t>800m</t>
    <phoneticPr fontId="1"/>
  </si>
  <si>
    <t>井上　夏海</t>
  </si>
  <si>
    <t>INOUE Natsumi</t>
  </si>
  <si>
    <t>神奈川県</t>
  </si>
  <si>
    <t>金尾　里佳</t>
  </si>
  <si>
    <t>KANAO Rika</t>
  </si>
  <si>
    <t>樺沢　和佳奈</t>
  </si>
  <si>
    <t>KABASAWA  Wakana</t>
  </si>
  <si>
    <t>群馬県</t>
  </si>
  <si>
    <t>佐藤　智奈津</t>
  </si>
  <si>
    <t>SATO Chinatsu</t>
  </si>
  <si>
    <t>東京都</t>
  </si>
  <si>
    <t>佐藤　悠稀乃</t>
  </si>
  <si>
    <t>SATO Yukino</t>
  </si>
  <si>
    <t>田嶋　沙和子</t>
  </si>
  <si>
    <t>TAJIMA Sawako</t>
  </si>
  <si>
    <t>竹沢　寿里</t>
  </si>
  <si>
    <t>TAKESAWA  Juri</t>
  </si>
  <si>
    <t>970715</t>
  </si>
  <si>
    <t>角田　ルアニィ</t>
  </si>
  <si>
    <t>TSUNODA Luanny</t>
  </si>
  <si>
    <t>埼玉県</t>
  </si>
  <si>
    <t>原田　有里子</t>
  </si>
  <si>
    <t>HARADA Yuriko</t>
  </si>
  <si>
    <t>内藤　学佳</t>
  </si>
  <si>
    <t>NAITO Michika</t>
  </si>
  <si>
    <t>守屋　明穂</t>
  </si>
  <si>
    <t>MORIYA Akiho</t>
  </si>
  <si>
    <t>岩浅　優花</t>
  </si>
  <si>
    <t>IWASA Yuka</t>
  </si>
  <si>
    <t>山梨県</t>
  </si>
  <si>
    <t>井上　美佑</t>
  </si>
  <si>
    <t>INOUE Miyu</t>
  </si>
  <si>
    <t>生越　結乙</t>
  </si>
  <si>
    <t>UBUKOSHI Yui</t>
  </si>
  <si>
    <t>千葉県</t>
  </si>
  <si>
    <t>カラガイ　リオナ</t>
  </si>
  <si>
    <t>CARAGAY Rionna</t>
  </si>
  <si>
    <t>PHI</t>
  </si>
  <si>
    <t>細井　衿菜</t>
  </si>
  <si>
    <t>HOSOI Erina</t>
  </si>
  <si>
    <t>愛知県</t>
  </si>
  <si>
    <t>山本　涼乃</t>
  </si>
  <si>
    <t>YAMAMOTO Suzuno</t>
  </si>
  <si>
    <t>岩屋　佑未奈</t>
  </si>
  <si>
    <t>IWAYA Yumina</t>
  </si>
  <si>
    <t>浦津　ななの</t>
  </si>
  <si>
    <t>URARSU Nanano</t>
  </si>
  <si>
    <t>藤井　敦美</t>
  </si>
  <si>
    <t>FUJII ATSUMI</t>
  </si>
  <si>
    <t>960603</t>
  </si>
  <si>
    <t>藤崎　未悠</t>
  </si>
  <si>
    <t>FUJISAKI Miyu</t>
  </si>
  <si>
    <t>聖徳大学</t>
  </si>
  <si>
    <t>増田　凪紗</t>
  </si>
  <si>
    <t>MASUDA Nagisa</t>
  </si>
  <si>
    <t>大西　夏帆</t>
  </si>
  <si>
    <t>ONISHI Kaho</t>
  </si>
  <si>
    <t>八幡　未来</t>
  </si>
  <si>
    <t>YAHATA Miku</t>
  </si>
  <si>
    <t>河合　奈美</t>
  </si>
  <si>
    <t>KAWAI Nami</t>
  </si>
  <si>
    <t>阿部　美香</t>
  </si>
  <si>
    <t>ABE Mika</t>
  </si>
  <si>
    <t>伊藤　有那</t>
  </si>
  <si>
    <t>ITO Yuna</t>
  </si>
  <si>
    <t>岐阜県</t>
  </si>
  <si>
    <t>小山　春香</t>
  </si>
  <si>
    <t>KOYAMA Haruka</t>
  </si>
  <si>
    <t>兵庫県</t>
  </si>
  <si>
    <t>佐々木　梓</t>
  </si>
  <si>
    <t>SASAKI Azusa</t>
  </si>
  <si>
    <t>大阪府</t>
  </si>
  <si>
    <t>藤井　彩乃</t>
  </si>
  <si>
    <t>FUJII Ayano</t>
  </si>
  <si>
    <t>宮﨑　亜美香</t>
  </si>
  <si>
    <t>MIYAZAKI Amika</t>
  </si>
  <si>
    <t>熊本県</t>
  </si>
  <si>
    <t>村上　瑞季</t>
  </si>
  <si>
    <t>MURAKAMI Mizuki</t>
  </si>
  <si>
    <t>奥村　ユリ</t>
  </si>
  <si>
    <t>OKUMURA Yuri</t>
  </si>
  <si>
    <t>久野　なつ</t>
  </si>
  <si>
    <t>KUNO Natsu</t>
  </si>
  <si>
    <t>佐藤　里桜</t>
  </si>
  <si>
    <t>SATO Rio</t>
  </si>
  <si>
    <t>ディミノ　美貴</t>
  </si>
  <si>
    <t>DIMINO Miki</t>
  </si>
  <si>
    <t>仲田　芽惟</t>
  </si>
  <si>
    <t>NAKADA Mei</t>
  </si>
  <si>
    <t>西村　菜沙</t>
  </si>
  <si>
    <t>NISHIMURA Nazuna</t>
  </si>
  <si>
    <t>光山　枝里</t>
  </si>
  <si>
    <t>MITSUYAMA Eri</t>
  </si>
  <si>
    <t>守田　紗矢香</t>
  </si>
  <si>
    <t>MORITA Sayaka</t>
  </si>
  <si>
    <t>有田　安紗季</t>
  </si>
  <si>
    <t>ARITA Asaki</t>
  </si>
  <si>
    <t>大川　なずな</t>
  </si>
  <si>
    <t>OOKAWA Nazuna</t>
  </si>
  <si>
    <t>佐賀県</t>
  </si>
  <si>
    <t>010122</t>
  </si>
  <si>
    <t>塩田　夏鈴</t>
  </si>
  <si>
    <t>SHIODA Karin</t>
  </si>
  <si>
    <t>中尾　あゆみ</t>
  </si>
  <si>
    <t>NAKAO Ayumi</t>
  </si>
  <si>
    <t>京都府</t>
  </si>
  <si>
    <t>山田　真梨子</t>
  </si>
  <si>
    <t>YAMADA Mariko</t>
  </si>
  <si>
    <t>山本　美紗</t>
  </si>
  <si>
    <t>YAMAMOTO Misa</t>
  </si>
  <si>
    <t>若月　優実</t>
  </si>
  <si>
    <t>WAKATSUKI Yuumi</t>
  </si>
  <si>
    <t>青木　穂花</t>
  </si>
  <si>
    <t>AOKI Honoka</t>
  </si>
  <si>
    <t>福岡県</t>
  </si>
  <si>
    <t>安達　楓恋</t>
  </si>
  <si>
    <t>ADACHI Karen</t>
  </si>
  <si>
    <t>有賀　知春</t>
  </si>
  <si>
    <t>ARUGA Chiharu</t>
  </si>
  <si>
    <t>勝又　日菜多</t>
  </si>
  <si>
    <t>KATSUMATA Hinata</t>
  </si>
  <si>
    <t>静岡県</t>
  </si>
  <si>
    <t>金子　ひとみ</t>
  </si>
  <si>
    <t>KANEKO Hitomi</t>
  </si>
  <si>
    <t>川崎　夏実</t>
  </si>
  <si>
    <t>KAWASAKI Natsumi</t>
  </si>
  <si>
    <t>塩本　歩</t>
  </si>
  <si>
    <t>SHIOMOTO Ayumu</t>
  </si>
  <si>
    <t>石川県</t>
  </si>
  <si>
    <t>高島　咲季</t>
  </si>
  <si>
    <t>TAKASHIMA Saki</t>
  </si>
  <si>
    <t>長﨑　さゆり</t>
  </si>
  <si>
    <t>NAGASAKI Sayuri</t>
  </si>
  <si>
    <t>島根県</t>
  </si>
  <si>
    <t>ヒリアー　紗璃苗</t>
  </si>
  <si>
    <t>HILLIER Salina</t>
  </si>
  <si>
    <t>藤井　このみ</t>
  </si>
  <si>
    <t>FUJII Konomi</t>
  </si>
  <si>
    <t>三村　香菜実</t>
  </si>
  <si>
    <t>MIMURA Kanami</t>
  </si>
  <si>
    <t>吉中　日向子</t>
  </si>
  <si>
    <t>YOSHINAKA Hinako</t>
  </si>
  <si>
    <t>石井　菜摘</t>
  </si>
  <si>
    <t>ISHII Natsumi</t>
  </si>
  <si>
    <t>田植　晶子</t>
  </si>
  <si>
    <t>TAUE Akiko</t>
  </si>
  <si>
    <t>根本　実佳</t>
  </si>
  <si>
    <t>NEMOTO Mika</t>
  </si>
  <si>
    <t>茨城県</t>
  </si>
  <si>
    <t>齋藤　碧彩</t>
  </si>
  <si>
    <t>SAITO Aoi</t>
  </si>
  <si>
    <t>白井　杏子</t>
  </si>
  <si>
    <t>SHIRAI Kyoko</t>
  </si>
  <si>
    <t>新潟県</t>
  </si>
  <si>
    <t>原岡　望美</t>
  </si>
  <si>
    <t>HARAOKA Nozomi</t>
  </si>
  <si>
    <t>宮城県</t>
  </si>
  <si>
    <t>宮治　河奈</t>
  </si>
  <si>
    <t>MIYAJI Kana</t>
  </si>
  <si>
    <t>000202</t>
  </si>
  <si>
    <t>大塚　琳</t>
  </si>
  <si>
    <t>OTSUKA Rin</t>
  </si>
  <si>
    <t>金森　佑奈</t>
  </si>
  <si>
    <t>KANAMORI Yuna</t>
  </si>
  <si>
    <t>長野県</t>
  </si>
  <si>
    <t>佐藤　菜月</t>
  </si>
  <si>
    <t>SATO Natsuki</t>
  </si>
  <si>
    <t>柴田　絹子</t>
  </si>
  <si>
    <t>SHIBATA Kinuko</t>
  </si>
  <si>
    <t>関口　奈々</t>
  </si>
  <si>
    <t>SEKIGUCHI Nana</t>
  </si>
  <si>
    <t>樋口　夏美</t>
  </si>
  <si>
    <t>HIGUCHI Natsumi</t>
  </si>
  <si>
    <t>藤田　真実子</t>
  </si>
  <si>
    <t>FUJITA Mamiko</t>
  </si>
  <si>
    <t>松下　花</t>
  </si>
  <si>
    <t>MATSUSHITA Hana</t>
  </si>
  <si>
    <t>向井　瑠子</t>
  </si>
  <si>
    <t>MUKAI Rushi</t>
  </si>
  <si>
    <t>川中　葵琳</t>
  </si>
  <si>
    <t>KAWANAKA Aori</t>
  </si>
  <si>
    <t>愛媛県</t>
  </si>
  <si>
    <t>熊谷　遥未</t>
  </si>
  <si>
    <t>KUMAGAE Harumi</t>
  </si>
  <si>
    <t>中野　なみち</t>
  </si>
  <si>
    <t>NAKANO Namichi</t>
  </si>
  <si>
    <t>樋口　虹夏</t>
  </si>
  <si>
    <t>HIGUCHI Konatsu</t>
  </si>
  <si>
    <t>尾崎　京子</t>
  </si>
  <si>
    <t>OZAKI Kyoko</t>
  </si>
  <si>
    <t>北海道</t>
  </si>
  <si>
    <t>中務　真衣</t>
  </si>
  <si>
    <t>NAKATSUKASA Mai</t>
  </si>
  <si>
    <t>土田　美麗</t>
  </si>
  <si>
    <t>TSUCHIDA Mirei</t>
  </si>
  <si>
    <t>奥村　紗帆</t>
  </si>
  <si>
    <t>OKUMURA Saho</t>
  </si>
  <si>
    <t>白石　瑠璃</t>
  </si>
  <si>
    <t>SHIRAISHI Ruri</t>
  </si>
  <si>
    <t>金光　由樹</t>
  </si>
  <si>
    <t>KANEMITSU Yuki</t>
  </si>
  <si>
    <t>岡山県</t>
  </si>
  <si>
    <t>髙橋　愛莉沙</t>
  </si>
  <si>
    <t>TAKAHASHI Arisa</t>
  </si>
  <si>
    <t>水品　文花</t>
  </si>
  <si>
    <t>MIZUSHINA Fumika</t>
  </si>
  <si>
    <t>高橋　あゆみ</t>
  </si>
  <si>
    <t>TAKAHASHI Ayumi</t>
  </si>
  <si>
    <t>三輪　彩乃</t>
  </si>
  <si>
    <t>MIWA Ayano</t>
  </si>
  <si>
    <t>前田　桃華</t>
  </si>
  <si>
    <t>MAEDA Momoka</t>
  </si>
  <si>
    <t>岩手県</t>
  </si>
  <si>
    <t>兼本　季依</t>
  </si>
  <si>
    <t>KANEMOTO Kie</t>
  </si>
  <si>
    <t>小野　恵蓮</t>
  </si>
  <si>
    <t>ONO Eren</t>
  </si>
  <si>
    <t>西井　裕美香</t>
  </si>
  <si>
    <t>NISHII Yumika</t>
  </si>
  <si>
    <t>三重県</t>
  </si>
  <si>
    <t>島　明里</t>
  </si>
  <si>
    <t>SHIMA Akari</t>
  </si>
  <si>
    <t>加藤　友季子</t>
  </si>
  <si>
    <t>KATO Yukiko</t>
  </si>
  <si>
    <t>栃木県</t>
  </si>
  <si>
    <t>濵田　凜帆</t>
  </si>
  <si>
    <t>HAMADA Rio</t>
  </si>
  <si>
    <t>小野崎　杏</t>
  </si>
  <si>
    <t>ONOZAKI An</t>
  </si>
  <si>
    <t>吉田　薫</t>
  </si>
  <si>
    <t>YOSHIDA Kaoru</t>
  </si>
  <si>
    <t>名倉　瞳</t>
  </si>
  <si>
    <t>NAGURA Hitomi</t>
  </si>
  <si>
    <t>喜田　奈南子</t>
  </si>
  <si>
    <t>KIDA Nanako</t>
  </si>
  <si>
    <t>武中　未来</t>
  </si>
  <si>
    <t>TAKENAKA Miki</t>
  </si>
  <si>
    <t>970513</t>
  </si>
  <si>
    <t>土肥　千鶴</t>
  </si>
  <si>
    <t>DOHI Chizuru</t>
  </si>
  <si>
    <t>吉田　采華</t>
  </si>
  <si>
    <t>YOSHIDA Ayaka</t>
  </si>
  <si>
    <t>林　日和</t>
  </si>
  <si>
    <t>HAYASHI Hiyori</t>
  </si>
  <si>
    <t>鈴木　愛歩</t>
  </si>
  <si>
    <t>SUZUKI Ayu</t>
  </si>
  <si>
    <t>髙橋　ひびき</t>
  </si>
  <si>
    <t>TAKAHASHI Hibiki</t>
  </si>
  <si>
    <t>山田　愛佳</t>
  </si>
  <si>
    <t>YAMADA Aika</t>
  </si>
  <si>
    <t>松崎　喜久恵</t>
  </si>
  <si>
    <t>MATSUZAKI Kikue</t>
  </si>
  <si>
    <t>佐藤　天寧</t>
  </si>
  <si>
    <t>SATO Amane</t>
  </si>
  <si>
    <t>杉山　佳愛</t>
  </si>
  <si>
    <t>SUGIYAMA Kae</t>
  </si>
  <si>
    <t>宗像　瑠美</t>
  </si>
  <si>
    <t>MUNAKATA Rubi</t>
  </si>
  <si>
    <t>福原　幸奈</t>
  </si>
  <si>
    <t>HUKUHARA Yukina</t>
  </si>
  <si>
    <t>沖縄県</t>
  </si>
  <si>
    <t>三浦　理子</t>
  </si>
  <si>
    <t>MIURA Riko</t>
  </si>
  <si>
    <t>学習院女子大学</t>
  </si>
  <si>
    <t>石井　あや</t>
  </si>
  <si>
    <t>ISHII Aya</t>
  </si>
  <si>
    <t>青山　未歩</t>
  </si>
  <si>
    <t>AOYAMA Miho</t>
  </si>
  <si>
    <t>賀藤　もも</t>
  </si>
  <si>
    <t>GATO Momo</t>
  </si>
  <si>
    <t>秋田県</t>
  </si>
  <si>
    <t>酒井　佳菜子</t>
  </si>
  <si>
    <t>SAKAI Kanako</t>
  </si>
  <si>
    <t>下田　樹子</t>
  </si>
  <si>
    <t>SHIMODA Mikiko</t>
  </si>
  <si>
    <t>樋口　香華</t>
  </si>
  <si>
    <t>HIGUCHI Konoka</t>
  </si>
  <si>
    <t>上里　唯奈</t>
  </si>
  <si>
    <t>AGARI Yuina</t>
  </si>
  <si>
    <t>菊岡　萌々</t>
  </si>
  <si>
    <t>KIKUOKA Momo</t>
  </si>
  <si>
    <t>奈良県</t>
  </si>
  <si>
    <t>佐久田　侑咲</t>
  </si>
  <si>
    <t>SAKUDA Yusa</t>
  </si>
  <si>
    <t>諏佐　みなみ</t>
  </si>
  <si>
    <t>SUSA Minami</t>
  </si>
  <si>
    <t>990704</t>
  </si>
  <si>
    <t>戸塚　みな美</t>
  </si>
  <si>
    <t>TOTSUKA Minami</t>
  </si>
  <si>
    <t>西田　晴香</t>
  </si>
  <si>
    <t>NISHIDA Haruka</t>
  </si>
  <si>
    <t>西村　夏帆</t>
  </si>
  <si>
    <t>NISHIMURA Kaho</t>
  </si>
  <si>
    <t>二本松　結衣</t>
  </si>
  <si>
    <t>NIHOMMATSU Yui</t>
  </si>
  <si>
    <t>広島県</t>
  </si>
  <si>
    <t>狐﨑　亜実</t>
  </si>
  <si>
    <t>KOZAKI Ami</t>
  </si>
  <si>
    <t>下込　朝香</t>
  </si>
  <si>
    <t>SHIMOGOMI Asaka</t>
  </si>
  <si>
    <t>土屋　雅</t>
  </si>
  <si>
    <t>TSUCHIYA Miyabi</t>
  </si>
  <si>
    <t>成田　萌</t>
  </si>
  <si>
    <t>NARITA Moe</t>
  </si>
  <si>
    <t>田村　寧月</t>
  </si>
  <si>
    <t>TAMURA Shizuku</t>
  </si>
  <si>
    <t>飯村　莉菜</t>
  </si>
  <si>
    <t>IIMURA Rina</t>
  </si>
  <si>
    <t>篠原　結衣</t>
  </si>
  <si>
    <t>SHINOHARA Yui</t>
  </si>
  <si>
    <t>知念　未悠</t>
  </si>
  <si>
    <t>CHINEN Miyu</t>
  </si>
  <si>
    <t>鎌野　歩美</t>
  </si>
  <si>
    <t>KAMANO Ayumi</t>
  </si>
  <si>
    <t>早川　璃音</t>
  </si>
  <si>
    <t>HAYAKAWA Rion</t>
  </si>
  <si>
    <t>守角　彩絵</t>
  </si>
  <si>
    <t>MORIZUMI Sae</t>
  </si>
  <si>
    <t>矢治　璃瑞奈</t>
  </si>
  <si>
    <t>YAJI Rizuna</t>
  </si>
  <si>
    <t>木田　美跳</t>
  </si>
  <si>
    <t>KIDA Mihane</t>
  </si>
  <si>
    <t>久間木　玲奈</t>
  </si>
  <si>
    <t>KUMAKI Reina</t>
  </si>
  <si>
    <t>福島県</t>
  </si>
  <si>
    <t>色摩　咲恵</t>
  </si>
  <si>
    <t>SHIKAMA Sae</t>
  </si>
  <si>
    <t>山形県</t>
  </si>
  <si>
    <t>冨満　美月</t>
  </si>
  <si>
    <t>TOMIMITSU Mizuki</t>
  </si>
  <si>
    <t>鹿児島県</t>
  </si>
  <si>
    <t>外間　亜喜</t>
  </si>
  <si>
    <t>HOKAMA Aki</t>
  </si>
  <si>
    <t>佐々木　梨乃</t>
  </si>
  <si>
    <t>SASAKI Rino</t>
  </si>
  <si>
    <t>須永　里奈</t>
  </si>
  <si>
    <t>SUNAGA Rina</t>
  </si>
  <si>
    <t>中村　雪乃</t>
  </si>
  <si>
    <t>NAKAMURA Yukino</t>
  </si>
  <si>
    <t>野口　ゆり愛</t>
  </si>
  <si>
    <t>NOGUCHI Yuria</t>
  </si>
  <si>
    <t>堀内　美沙樹</t>
  </si>
  <si>
    <t>HORIUCHI Misaki</t>
  </si>
  <si>
    <t>富山県</t>
  </si>
  <si>
    <t>𠮷野　なな</t>
  </si>
  <si>
    <t>YOSHINO Nana</t>
  </si>
  <si>
    <t>小坂　夏月</t>
  </si>
  <si>
    <t>KOSAKA Natsuki</t>
  </si>
  <si>
    <t>鈴木　しおり</t>
  </si>
  <si>
    <t>SUZUKI Shiori</t>
  </si>
  <si>
    <t>成田　茜</t>
  </si>
  <si>
    <t>NARITA Akane</t>
  </si>
  <si>
    <t>根本　彩香</t>
  </si>
  <si>
    <t>NEMOTO Ayaka</t>
  </si>
  <si>
    <t>村上　咲彩子</t>
  </si>
  <si>
    <t>MURAKAMI Sayako</t>
  </si>
  <si>
    <t>山下　永莉子</t>
  </si>
  <si>
    <t>YAMASHITA Eriko</t>
  </si>
  <si>
    <t>山田　るな</t>
  </si>
  <si>
    <t>YAMADA Runa</t>
  </si>
  <si>
    <t>SATO Mayu</t>
  </si>
  <si>
    <t>藤田　夏穂</t>
  </si>
  <si>
    <t>FUJITA Kaho</t>
  </si>
  <si>
    <t>石川　伊津美</t>
  </si>
  <si>
    <t>ISHIKAWA Itsumi</t>
  </si>
  <si>
    <t>石原　彩</t>
  </si>
  <si>
    <t>ISHIHARA Aya</t>
  </si>
  <si>
    <t>金井　涼稀</t>
  </si>
  <si>
    <t>KANAI Suzuki</t>
  </si>
  <si>
    <t>藤田　梨那</t>
  </si>
  <si>
    <t>FUJITA Rina</t>
  </si>
  <si>
    <t>青森県</t>
  </si>
  <si>
    <t>山下　優衣</t>
  </si>
  <si>
    <t>YAMASHITA Yui</t>
  </si>
  <si>
    <t>山本　結香子</t>
  </si>
  <si>
    <t>YAMAMOTO Yukako</t>
  </si>
  <si>
    <t>山口県</t>
  </si>
  <si>
    <t>松井　美波</t>
  </si>
  <si>
    <t>MATSUI Minami</t>
  </si>
  <si>
    <t>粟津　彩弥</t>
  </si>
  <si>
    <t>AWAZU Saya</t>
  </si>
  <si>
    <t>石川　菜々子</t>
  </si>
  <si>
    <t>ISHIKAWA Nanako</t>
  </si>
  <si>
    <t>玉城　佑香</t>
  </si>
  <si>
    <t>TAMASHIRO Yuka</t>
  </si>
  <si>
    <t>田村　亜純理</t>
  </si>
  <si>
    <t>TAMURA Azuri</t>
  </si>
  <si>
    <t>鶴見　真紀</t>
  </si>
  <si>
    <t>TSURUMI Maki</t>
  </si>
  <si>
    <t>中村　友紀</t>
  </si>
  <si>
    <t>NAKAMURA Yuki</t>
  </si>
  <si>
    <t>山本　蘭</t>
  </si>
  <si>
    <t>YAMAMOTO Ran</t>
  </si>
  <si>
    <t>大和田　真菜</t>
  </si>
  <si>
    <t>OWADA Mana</t>
  </si>
  <si>
    <t>岡本　光生</t>
  </si>
  <si>
    <t>OKAMOTO Miu</t>
  </si>
  <si>
    <t>宮崎県</t>
  </si>
  <si>
    <t>葛野　朱華</t>
  </si>
  <si>
    <t>KUZUNO Shuka</t>
  </si>
  <si>
    <t>齋藤　真希</t>
  </si>
  <si>
    <t>SAITO Maki</t>
  </si>
  <si>
    <t>中村　未華</t>
  </si>
  <si>
    <t>NAKAMURA Miharu</t>
  </si>
  <si>
    <t>福士　響</t>
  </si>
  <si>
    <t>FUKUSHI Hibiki</t>
  </si>
  <si>
    <t>光田　彩香</t>
  </si>
  <si>
    <t>MITSUDA Ayaka</t>
  </si>
  <si>
    <t>宮森　優羽</t>
  </si>
  <si>
    <t>MIYAMORI Yu</t>
  </si>
  <si>
    <t>清家　恵美</t>
  </si>
  <si>
    <t>SEIKE Emi</t>
  </si>
  <si>
    <t>工藤　美悠</t>
  </si>
  <si>
    <t>KUDO Miyu</t>
  </si>
  <si>
    <t>小関　春香</t>
  </si>
  <si>
    <t>KOSEKI Haruka</t>
  </si>
  <si>
    <t>中澤　毬乃</t>
  </si>
  <si>
    <t>NAKAZAWA Marino</t>
  </si>
  <si>
    <t>深野　詩</t>
  </si>
  <si>
    <t>FUKANO Uta</t>
  </si>
  <si>
    <t>吉田　帆菜</t>
  </si>
  <si>
    <t>YOSHIDA Hanna</t>
  </si>
  <si>
    <t>赤川　澄美</t>
  </si>
  <si>
    <t>AKAGAWA Kiyomi</t>
  </si>
  <si>
    <t>田中　玲奈</t>
  </si>
  <si>
    <t>TANAKA Rena</t>
  </si>
  <si>
    <t>波場　未希</t>
  </si>
  <si>
    <t>HABA Miki</t>
  </si>
  <si>
    <t>早川　琴音</t>
  </si>
  <si>
    <t>HAYAKAWA Kotone</t>
  </si>
  <si>
    <t>井川　麻侑子</t>
  </si>
  <si>
    <t>IKAWA Mayuko</t>
  </si>
  <si>
    <t>岩本　真菜</t>
  </si>
  <si>
    <t>IWAMOTO Mana</t>
  </si>
  <si>
    <t>岸本　優美</t>
  </si>
  <si>
    <t>KISHIMOTO Yumi</t>
  </si>
  <si>
    <t>後藤　佑理</t>
  </si>
  <si>
    <t>GOTO Yuri</t>
  </si>
  <si>
    <t>大分県</t>
  </si>
  <si>
    <t>桜庭　琴子</t>
  </si>
  <si>
    <t>SAKURABA Kotoko</t>
  </si>
  <si>
    <t>020226</t>
  </si>
  <si>
    <t>佐々木　優和</t>
  </si>
  <si>
    <t>SASAKI Yuka</t>
  </si>
  <si>
    <t>福本　あゆな</t>
  </si>
  <si>
    <t>FUKUMOTO Ayuna</t>
  </si>
  <si>
    <t>福山　凜音</t>
  </si>
  <si>
    <t>FUKUYAMA Rion</t>
  </si>
  <si>
    <t>吉田　花音</t>
  </si>
  <si>
    <t>YOSHIDA Kaon</t>
  </si>
  <si>
    <t>渡辺　琉希愛</t>
  </si>
  <si>
    <t>WATANABE Rukia</t>
  </si>
  <si>
    <t>大熊　楓</t>
  </si>
  <si>
    <t>OKUMA Kaede</t>
  </si>
  <si>
    <t>堂本　鈴華</t>
  </si>
  <si>
    <t>DOMOTO Rinka</t>
  </si>
  <si>
    <t>阿部　汐莉</t>
  </si>
  <si>
    <t>ABE Shiori</t>
  </si>
  <si>
    <t>笠原　円花</t>
  </si>
  <si>
    <t>KASAHARA Madoka</t>
  </si>
  <si>
    <t>仲間　彩奈</t>
  </si>
  <si>
    <t>NAKAMA Ayana</t>
  </si>
  <si>
    <t>中田　穂香</t>
  </si>
  <si>
    <t>NAKADA Honoka</t>
  </si>
  <si>
    <t>岡﨑　楓</t>
  </si>
  <si>
    <t>OKAZAKI Kaede</t>
  </si>
  <si>
    <t>金子　明奈</t>
  </si>
  <si>
    <t>KANEKO Meina</t>
  </si>
  <si>
    <t>腰高　里歩</t>
  </si>
  <si>
    <t>KOSHIDAKA Riho</t>
  </si>
  <si>
    <t>小舘　充華</t>
  </si>
  <si>
    <t>KODATE Miharu</t>
  </si>
  <si>
    <t>小橋　知世</t>
  </si>
  <si>
    <t>KOBASHI Chise</t>
  </si>
  <si>
    <t>小室　彩乃</t>
  </si>
  <si>
    <t>KOMURO Ayano</t>
  </si>
  <si>
    <t>牧　千里</t>
  </si>
  <si>
    <t>MAKI Chisato</t>
  </si>
  <si>
    <t>水沼　菜摘</t>
  </si>
  <si>
    <t>MIZUNUMA Natsumi</t>
  </si>
  <si>
    <t>梅原　朱加莉</t>
  </si>
  <si>
    <t>UMEHARA Akari</t>
  </si>
  <si>
    <t>江尻　由羅</t>
  </si>
  <si>
    <t>EJIRI Yura</t>
  </si>
  <si>
    <t>大木　菜々</t>
  </si>
  <si>
    <t>OKI Nana</t>
  </si>
  <si>
    <t>渋谷　依未</t>
  </si>
  <si>
    <t>SHIBUTANI Emi</t>
  </si>
  <si>
    <t>鈴木　さくら</t>
  </si>
  <si>
    <t>SUZUKI Sakura</t>
  </si>
  <si>
    <t>平　結奈</t>
  </si>
  <si>
    <t>TAIRA Yuina</t>
  </si>
  <si>
    <t>橋詰　友乃</t>
  </si>
  <si>
    <t>HASHIZUME Yuna</t>
  </si>
  <si>
    <t>尾方　真奈美</t>
  </si>
  <si>
    <t>OGATA Manami</t>
  </si>
  <si>
    <t>工藤　愛</t>
  </si>
  <si>
    <t>KUDO Mana</t>
  </si>
  <si>
    <t>久保　香菜子</t>
  </si>
  <si>
    <t>KUBO Kanako</t>
  </si>
  <si>
    <t>中村　美月</t>
  </si>
  <si>
    <t>NAKAMURA Mizuki</t>
  </si>
  <si>
    <t>渡邉　玲花</t>
  </si>
  <si>
    <t>WATANABE Reika</t>
  </si>
  <si>
    <t>佐山　瑞紀</t>
  </si>
  <si>
    <t>SAYAMA Mizuki</t>
  </si>
  <si>
    <t>廣田　千慧</t>
  </si>
  <si>
    <t>HIROTA Chisato</t>
  </si>
  <si>
    <t>高橋　和奈江</t>
  </si>
  <si>
    <t>TAKAHASHI Kanae</t>
  </si>
  <si>
    <t>田中　佑奈</t>
  </si>
  <si>
    <t>TANAKA Yuna</t>
  </si>
  <si>
    <t>矢吹　侑生</t>
  </si>
  <si>
    <t>YABUKI Yui</t>
  </si>
  <si>
    <t>奥村　奈央</t>
  </si>
  <si>
    <t>OKUMURA Nao</t>
  </si>
  <si>
    <t>大久保　愛梨</t>
  </si>
  <si>
    <t>OKUBO Airi</t>
  </si>
  <si>
    <t>木村　有希</t>
  </si>
  <si>
    <t>KIMURA Yuki</t>
  </si>
  <si>
    <t>新井　比奈子</t>
  </si>
  <si>
    <t>ARAI Hinako</t>
  </si>
  <si>
    <t>太田　明里</t>
  </si>
  <si>
    <t>OTA Akari</t>
  </si>
  <si>
    <t>岡本　奈々</t>
  </si>
  <si>
    <t>OKAMOTO Nana</t>
  </si>
  <si>
    <t>佐々木　愛海</t>
  </si>
  <si>
    <t>SASAKI Manami</t>
  </si>
  <si>
    <t>竹中　奈央</t>
  </si>
  <si>
    <t>TAKENAKA Nao</t>
  </si>
  <si>
    <t>門間　由来</t>
  </si>
  <si>
    <t>MONMA Yura</t>
  </si>
  <si>
    <t>和田　美々里</t>
  </si>
  <si>
    <t>WADA Mimiri</t>
  </si>
  <si>
    <t>980615</t>
  </si>
  <si>
    <t>伊東　明日香</t>
  </si>
  <si>
    <t>ITO Asuka</t>
  </si>
  <si>
    <t>岡田　智花</t>
  </si>
  <si>
    <t>OKADA Chihana</t>
  </si>
  <si>
    <t>田浦　英理歌</t>
  </si>
  <si>
    <t>TANOURA Erika</t>
  </si>
  <si>
    <t>渡辺　早紀</t>
  </si>
  <si>
    <t>WATANABE Saki</t>
  </si>
  <si>
    <t>阿部　知宙</t>
  </si>
  <si>
    <t>ABE Chihiro</t>
  </si>
  <si>
    <t>伊藤　美璃</t>
  </si>
  <si>
    <t>ITO Miri</t>
  </si>
  <si>
    <t>大塚　日真莉</t>
  </si>
  <si>
    <t>OTSUKA Himari</t>
  </si>
  <si>
    <t>高知県</t>
  </si>
  <si>
    <t>後藤　藍子</t>
  </si>
  <si>
    <t>GOTO Aiko</t>
  </si>
  <si>
    <t>佐竹　結衣</t>
  </si>
  <si>
    <t>SATAKE Yui</t>
  </si>
  <si>
    <t>新後　優希</t>
  </si>
  <si>
    <t>SHINGO Yuki</t>
  </si>
  <si>
    <t>谷藤　千夏</t>
  </si>
  <si>
    <t>TANIFUJI Chinatsu</t>
  </si>
  <si>
    <t>増子　萌絵</t>
  </si>
  <si>
    <t>MASUKO Moe</t>
  </si>
  <si>
    <t>塩野　未侑</t>
  </si>
  <si>
    <t>SHIONO Miyu</t>
  </si>
  <si>
    <t>丸山　鳳純</t>
  </si>
  <si>
    <t>MARUYAMA Hozumi</t>
  </si>
  <si>
    <t>下里　芽依</t>
  </si>
  <si>
    <t>SHIMOZATO Mei</t>
  </si>
  <si>
    <t>林　亜美</t>
  </si>
  <si>
    <t>HAYASHI Ami</t>
  </si>
  <si>
    <t>山口　莉理</t>
  </si>
  <si>
    <t>YAMAGUCHI Riri</t>
  </si>
  <si>
    <t>松原　亜純</t>
  </si>
  <si>
    <t>MATSUBARA Asumi</t>
  </si>
  <si>
    <t>立迫　望美</t>
  </si>
  <si>
    <t>TACHIZAKO Nozomi</t>
  </si>
  <si>
    <t>杉本　雛鞠</t>
  </si>
  <si>
    <t>SUGIMOTO Hinagiku</t>
  </si>
  <si>
    <t>飯嶋　美優</t>
  </si>
  <si>
    <t>IIJIMA Miyu</t>
  </si>
  <si>
    <t>小池　芽生</t>
  </si>
  <si>
    <t>KOIKE Mebae</t>
  </si>
  <si>
    <t>小菱　未聖</t>
  </si>
  <si>
    <t>KOBISHI Misato</t>
  </si>
  <si>
    <t>歌川　佳奈</t>
  </si>
  <si>
    <t>UTAGAWA Kana</t>
  </si>
  <si>
    <t>柴田　菜央</t>
  </si>
  <si>
    <t>SHIBATA Nao</t>
  </si>
  <si>
    <t>飯田　望見</t>
  </si>
  <si>
    <t>IIDA Nozomi</t>
  </si>
  <si>
    <t>佐俣　佳奈</t>
  </si>
  <si>
    <t>SAMATA Kana</t>
  </si>
  <si>
    <t>中司　菜月</t>
  </si>
  <si>
    <t>NAKATSUKA Natsuki</t>
  </si>
  <si>
    <t>檀上　明日香</t>
  </si>
  <si>
    <t>DANJO Asuka</t>
  </si>
  <si>
    <t>吉田　唯莉</t>
  </si>
  <si>
    <t>YOSHIDA Yuiri</t>
  </si>
  <si>
    <t>喜多　綾音</t>
  </si>
  <si>
    <t>KITA Ayane</t>
  </si>
  <si>
    <t>小林　歩未</t>
  </si>
  <si>
    <t>KOBAYASHI Ayumi</t>
  </si>
  <si>
    <t>景山　咲穗</t>
  </si>
  <si>
    <t>KAGEYAMA Sakiho</t>
  </si>
  <si>
    <t>三浦　由奈</t>
  </si>
  <si>
    <t>MIURA Yuna</t>
  </si>
  <si>
    <t>狩野　早耶</t>
  </si>
  <si>
    <t>KANOH Saya</t>
  </si>
  <si>
    <t>高橋　香澄</t>
  </si>
  <si>
    <t>TAKAHASHI Kasumi</t>
  </si>
  <si>
    <t>中谷　桐子</t>
  </si>
  <si>
    <t>NAKAYA Kiriko</t>
  </si>
  <si>
    <t>西永　菜津</t>
  </si>
  <si>
    <t>NISHINAGA Natsu</t>
  </si>
  <si>
    <t>伊藤　穂乃佳</t>
  </si>
  <si>
    <t>ITO Honoka</t>
  </si>
  <si>
    <t>本庄　悠紀奈</t>
  </si>
  <si>
    <t>HONJO Yukina</t>
  </si>
  <si>
    <t>阿部　風薫</t>
  </si>
  <si>
    <t>ABE Fuka</t>
  </si>
  <si>
    <t>舟山　愛理</t>
  </si>
  <si>
    <t>FUNAYAMA Airi</t>
  </si>
  <si>
    <t>樫原　沙紀</t>
  </si>
  <si>
    <t>KATAGIHARA Saki</t>
  </si>
  <si>
    <t>澤井　柚葉</t>
  </si>
  <si>
    <t>SAWAI Yuzuha</t>
  </si>
  <si>
    <t>010520</t>
  </si>
  <si>
    <t>桑添　友花</t>
  </si>
  <si>
    <t>KUWAZOE Tomoka</t>
  </si>
  <si>
    <t>德田　沙那子</t>
  </si>
  <si>
    <t>TOKUDA Sanako</t>
  </si>
  <si>
    <t>アヒンバレ　ティナ</t>
  </si>
  <si>
    <t>AIKHIONBARE Tina</t>
  </si>
  <si>
    <t>兵藤　秋穂</t>
  </si>
  <si>
    <t>HYODO Akiho</t>
  </si>
  <si>
    <t>田中　彩菜</t>
  </si>
  <si>
    <t>TANAKA Ayana</t>
  </si>
  <si>
    <t>小松　真琴</t>
  </si>
  <si>
    <t>KOMATSU Makoto</t>
  </si>
  <si>
    <t>真鍋　綾萌</t>
  </si>
  <si>
    <t>MANABE Ayame</t>
  </si>
  <si>
    <t>渡邉　ももこ</t>
  </si>
  <si>
    <t>WATANABE Momoko</t>
  </si>
  <si>
    <t>福井県</t>
  </si>
  <si>
    <t>内田　萌奈</t>
  </si>
  <si>
    <t>UCHIDA Mona</t>
  </si>
  <si>
    <t>西山　藍那</t>
  </si>
  <si>
    <t>NISHIYAMA Ranna</t>
  </si>
  <si>
    <t>黒住　莉那</t>
  </si>
  <si>
    <t>KUROZUMI Rina</t>
  </si>
  <si>
    <t>971202</t>
  </si>
  <si>
    <t>半田　水晶</t>
  </si>
  <si>
    <t>HANDA Mizuki</t>
  </si>
  <si>
    <t>浅井　さくら</t>
  </si>
  <si>
    <t>ASAI Sakura</t>
  </si>
  <si>
    <t>川口　真弥</t>
  </si>
  <si>
    <t>KAWAGUCHI Maya</t>
  </si>
  <si>
    <t>シュレスタ　まや</t>
  </si>
  <si>
    <t>SHRESTHA Maya</t>
  </si>
  <si>
    <t>橋本　春菜</t>
  </si>
  <si>
    <t>HASHIMOTO Haruna</t>
  </si>
  <si>
    <t>990201</t>
  </si>
  <si>
    <t>𠮷岡　美玲</t>
  </si>
  <si>
    <t>YOSHIOKA Mirei</t>
  </si>
  <si>
    <t>橋本　梨沙</t>
  </si>
  <si>
    <t>HASHIMOTO Risa</t>
  </si>
  <si>
    <t>山下　桐子</t>
  </si>
  <si>
    <t>YAMASHITA Toko</t>
  </si>
  <si>
    <t>池田　涼香</t>
  </si>
  <si>
    <t>IKEDA Suzuka</t>
  </si>
  <si>
    <t>高良　彩花</t>
  </si>
  <si>
    <t>KORA Ayaka</t>
  </si>
  <si>
    <t>塩崎　泉</t>
  </si>
  <si>
    <t>SHIOZAKI  Izumi</t>
  </si>
  <si>
    <t>早瀬　知穂</t>
  </si>
  <si>
    <t>HAYASE Chiho</t>
  </si>
  <si>
    <t>吉田　二千翔</t>
  </si>
  <si>
    <t>YOSHIDA Nichika</t>
  </si>
  <si>
    <t>野口　美帆</t>
  </si>
  <si>
    <t>NOGUCHI Miho</t>
  </si>
  <si>
    <t>安保　涼音</t>
  </si>
  <si>
    <t>ABO Suzune</t>
  </si>
  <si>
    <t>武田　ひすい</t>
  </si>
  <si>
    <t>TAKEDA Hisui</t>
  </si>
  <si>
    <t>佐伯　舞子</t>
  </si>
  <si>
    <t>SAIKI Maiko</t>
  </si>
  <si>
    <t>長崎県</t>
  </si>
  <si>
    <t>藤家　麻鈴</t>
  </si>
  <si>
    <t>FUJIIE Maberu</t>
  </si>
  <si>
    <t>銭場　望美</t>
  </si>
  <si>
    <t>SEMBA Nozomi</t>
  </si>
  <si>
    <t>寺谷　諭美</t>
  </si>
  <si>
    <t>TERATANI Satomi</t>
  </si>
  <si>
    <t>鳥取県</t>
  </si>
  <si>
    <t>961123</t>
  </si>
  <si>
    <t>渡部　海帆</t>
  </si>
  <si>
    <t>WATANABE Miho</t>
  </si>
  <si>
    <t>960709</t>
  </si>
  <si>
    <t>若園　茜</t>
  </si>
  <si>
    <t>WAKAZONO Akane</t>
  </si>
  <si>
    <t>960505</t>
  </si>
  <si>
    <t>尾山　智沙</t>
  </si>
  <si>
    <t>OYAMA Chisa</t>
  </si>
  <si>
    <t>神田　実侑</t>
  </si>
  <si>
    <t>KANDA Miu</t>
  </si>
  <si>
    <t>笹木　晴奈</t>
  </si>
  <si>
    <t>SASAKI Haruna</t>
  </si>
  <si>
    <t>関　菜々子</t>
  </si>
  <si>
    <t>SEKI Nanako</t>
  </si>
  <si>
    <t>増渕　朱里</t>
  </si>
  <si>
    <t>MASUBUCHI Akari</t>
  </si>
  <si>
    <t>松岡　妙佳</t>
  </si>
  <si>
    <t>MATSUOKA Taeka</t>
  </si>
  <si>
    <t>森畑　愛</t>
  </si>
  <si>
    <t>MORIHATA Ai</t>
  </si>
  <si>
    <t>970628</t>
  </si>
  <si>
    <t>高橋　碧衣</t>
  </si>
  <si>
    <t>TAKAHASHI Aoi</t>
  </si>
  <si>
    <t>牧　花恵</t>
  </si>
  <si>
    <t>MAKI Hanae</t>
  </si>
  <si>
    <t>大岩　令奈</t>
  </si>
  <si>
    <t>OIWA Rena</t>
  </si>
  <si>
    <t>堀江　葵衣</t>
  </si>
  <si>
    <t>HORIE Aoi</t>
  </si>
  <si>
    <t>松本　みなみ</t>
  </si>
  <si>
    <t>MATSUMOTO Minami</t>
  </si>
  <si>
    <t>石井　ちはる</t>
  </si>
  <si>
    <t>ISHII Chiharu</t>
  </si>
  <si>
    <t>大隅　愛</t>
  </si>
  <si>
    <t>OSUMI Ai</t>
  </si>
  <si>
    <t>香川県</t>
  </si>
  <si>
    <t>小山　佳奈</t>
  </si>
  <si>
    <t>KOYAMA Kana</t>
  </si>
  <si>
    <t>981216</t>
  </si>
  <si>
    <t>田貝　理紗</t>
  </si>
  <si>
    <t>TAGAI Risa</t>
  </si>
  <si>
    <t>漁野　理子</t>
  </si>
  <si>
    <t>RYONO Riko</t>
  </si>
  <si>
    <t>和歌山県</t>
  </si>
  <si>
    <t>石田　和嘉子</t>
  </si>
  <si>
    <t>ISHIDA Wakako</t>
  </si>
  <si>
    <t>志村　京香</t>
  </si>
  <si>
    <t>SHIMURA Kyoka</t>
  </si>
  <si>
    <t>関本　萌香</t>
  </si>
  <si>
    <t>SEKIMOTO Moeka</t>
  </si>
  <si>
    <t>髙屋敷　実優</t>
  </si>
  <si>
    <t>TAKAYASHIKI Miyu</t>
  </si>
  <si>
    <t>藤崎　紗羅</t>
  </si>
  <si>
    <t>FUJISAKI Sara</t>
  </si>
  <si>
    <t>松﨑　涼佳</t>
  </si>
  <si>
    <t>MATSUZAKI Suzuka</t>
  </si>
  <si>
    <t>村上　夏美</t>
  </si>
  <si>
    <t>MURAKAMI Natsumi</t>
  </si>
  <si>
    <t>大坂　美乃</t>
  </si>
  <si>
    <t>OSAKA Yoshino</t>
  </si>
  <si>
    <t>木村　和</t>
  </si>
  <si>
    <t>KIMURA Nodoka</t>
  </si>
  <si>
    <t>髙田　真菜</t>
  </si>
  <si>
    <t>TAKATA Mana</t>
  </si>
  <si>
    <t>010324</t>
  </si>
  <si>
    <t>望月　那海</t>
  </si>
  <si>
    <t>MOCHIZUKI Nami</t>
  </si>
  <si>
    <t>山田　実来</t>
  </si>
  <si>
    <t>YAMADA Miku</t>
  </si>
  <si>
    <t>吉田　梨緒</t>
  </si>
  <si>
    <t>YOSHIDA Rio</t>
  </si>
  <si>
    <t>川村　優佳</t>
  </si>
  <si>
    <t>KAWAMURA Yuka</t>
  </si>
  <si>
    <t>清水　羽菜</t>
  </si>
  <si>
    <t>SHIMIZU Hana</t>
  </si>
  <si>
    <t>津川　瑠衣</t>
  </si>
  <si>
    <t>TSUGAWA Rui</t>
  </si>
  <si>
    <t>011124</t>
  </si>
  <si>
    <t>芝田　望笑</t>
  </si>
  <si>
    <t>SHIBATA Noe</t>
  </si>
  <si>
    <t>原田　愛蘭</t>
  </si>
  <si>
    <t>HARADA Aira</t>
  </si>
  <si>
    <t>田中　陽夏莉</t>
  </si>
  <si>
    <t>TANAKA Hikari</t>
  </si>
  <si>
    <t>戸谷　温海</t>
  </si>
  <si>
    <t>TOTANI Atsumi</t>
  </si>
  <si>
    <t>戸谷　湧海</t>
  </si>
  <si>
    <t>TOTANI Yumi</t>
  </si>
  <si>
    <t>秦野　南美</t>
  </si>
  <si>
    <t>HATANO Minami</t>
  </si>
  <si>
    <t>比嘉　和希</t>
  </si>
  <si>
    <t>HIGA Kazuki</t>
  </si>
  <si>
    <t>正田　渚</t>
  </si>
  <si>
    <t>SHODA Nagisa</t>
  </si>
  <si>
    <t>清野　真帆</t>
  </si>
  <si>
    <t>SEINO Maho</t>
  </si>
  <si>
    <t>並木　静香</t>
  </si>
  <si>
    <t>NAMIKI Shizuka</t>
  </si>
  <si>
    <t>由井　綾音</t>
  </si>
  <si>
    <t>YUI Ayane</t>
  </si>
  <si>
    <t>塚本　美紗希</t>
  </si>
  <si>
    <t>TSUKAMOTO Misaki</t>
  </si>
  <si>
    <t>大塚　紗彩</t>
  </si>
  <si>
    <t>OTSUKA Saya</t>
  </si>
  <si>
    <t>渡辺　瑠理</t>
  </si>
  <si>
    <t>WATANABE Ruri</t>
  </si>
  <si>
    <t>長田　侑加</t>
  </si>
  <si>
    <t>OSADA Yuka</t>
  </si>
  <si>
    <t>杉原　里菜</t>
  </si>
  <si>
    <t>SUGIHARA Rina</t>
  </si>
  <si>
    <t>古橋　佳奈</t>
  </si>
  <si>
    <t>FURUHASHI Kana</t>
  </si>
  <si>
    <t>大森　仁貴</t>
  </si>
  <si>
    <t>OMORI Niki</t>
  </si>
  <si>
    <t>倉澤　綾</t>
  </si>
  <si>
    <t>KURASAWA Aya</t>
  </si>
  <si>
    <t>水谷　陽子</t>
  </si>
  <si>
    <t>MIZUTANI Akiko</t>
  </si>
  <si>
    <t>滋賀県</t>
  </si>
  <si>
    <t>990906</t>
  </si>
  <si>
    <t>原田　あかり</t>
  </si>
  <si>
    <t>HARADA Akari</t>
  </si>
  <si>
    <t>武田　遼</t>
  </si>
  <si>
    <t>TAKEDA Haruka</t>
  </si>
  <si>
    <t>青野　朱李</t>
  </si>
  <si>
    <t>AONO Shuri</t>
  </si>
  <si>
    <t>天神　綾音</t>
  </si>
  <si>
    <t>TENJIN Ayane</t>
  </si>
  <si>
    <t>峯松　甘夏</t>
  </si>
  <si>
    <t>MINEMATSU Amana</t>
  </si>
  <si>
    <t>四村　かなで</t>
  </si>
  <si>
    <t>SHIMURA Kanade</t>
  </si>
  <si>
    <t>山田　千詠</t>
  </si>
  <si>
    <t>YAMADA Chie</t>
  </si>
  <si>
    <t>小林　萌恵</t>
  </si>
  <si>
    <t>KOBAYASHI Moe</t>
  </si>
  <si>
    <t>佐藤　美憂</t>
  </si>
  <si>
    <t>SATO Miyu</t>
  </si>
  <si>
    <t>三吉　南緒</t>
  </si>
  <si>
    <t>MIYOSHI Nao</t>
  </si>
  <si>
    <t>工藤　七星</t>
  </si>
  <si>
    <t>KUDO Nanase</t>
  </si>
  <si>
    <t>福元　日和</t>
  </si>
  <si>
    <t>FUKUMOTO Hiyori</t>
  </si>
  <si>
    <t>豊泉　百々花</t>
  </si>
  <si>
    <t>TOYOIZUMI Momoka</t>
  </si>
  <si>
    <t>佐々木　希ら里</t>
  </si>
  <si>
    <t>SASAKI Kirari</t>
  </si>
  <si>
    <t>新井　美鈴</t>
  </si>
  <si>
    <t>ARAI Misuzu</t>
  </si>
  <si>
    <t>萩原　莉子</t>
  </si>
  <si>
    <t>HAGIHARA Riko</t>
  </si>
  <si>
    <t>山内　さくら</t>
  </si>
  <si>
    <t>YAMAUCHI Sakura</t>
  </si>
  <si>
    <t>武田　杏</t>
  </si>
  <si>
    <t>TAKEDA Anzu</t>
  </si>
  <si>
    <t>片野　湖梢</t>
  </si>
  <si>
    <t>KATANO Kozue</t>
  </si>
  <si>
    <t>石川　和</t>
  </si>
  <si>
    <t>ISHIKAWA Nodoka</t>
  </si>
  <si>
    <t>廣瀬　弥生</t>
  </si>
  <si>
    <t>HIROSE Yayoi</t>
  </si>
  <si>
    <t>澤井　萌奈</t>
  </si>
  <si>
    <t>SAWAI Mona</t>
  </si>
  <si>
    <t>中田　舞花</t>
  </si>
  <si>
    <t>NAKADA Maika</t>
  </si>
  <si>
    <t>高須　鮎香</t>
  </si>
  <si>
    <t>TAKASU Ayuka</t>
  </si>
  <si>
    <t>020201</t>
  </si>
  <si>
    <t>今野　妃菜</t>
  </si>
  <si>
    <t>KONNO Hina</t>
  </si>
  <si>
    <t>阿部　冬彩</t>
  </si>
  <si>
    <t>ABE Toiro</t>
  </si>
  <si>
    <t>池崎　愛里</t>
  </si>
  <si>
    <t>IKEZAKI Airi</t>
  </si>
  <si>
    <t>小山　楓香</t>
  </si>
  <si>
    <t>OYAMA Fuka</t>
  </si>
  <si>
    <t>塩田　日海</t>
  </si>
  <si>
    <t>SHIODA Hiumi</t>
  </si>
  <si>
    <t>白石　由佳子</t>
  </si>
  <si>
    <t>SHIRAISHI Yukako</t>
  </si>
  <si>
    <t>髙橋　優菜</t>
  </si>
  <si>
    <t>TAKAHASHI Yuna</t>
  </si>
  <si>
    <t>中嶋　彩画</t>
  </si>
  <si>
    <t>NAKAJIMA Ayaka</t>
  </si>
  <si>
    <t>花田　咲絵</t>
  </si>
  <si>
    <t>HANADA Sae</t>
  </si>
  <si>
    <t>廣中　三春</t>
  </si>
  <si>
    <t>HIRONAKA Miharu</t>
  </si>
  <si>
    <t>宮﨑　友里花</t>
  </si>
  <si>
    <t>MIYAZAKI Yurika</t>
  </si>
  <si>
    <t>磯田　実華</t>
  </si>
  <si>
    <t>ISODA Mika</t>
  </si>
  <si>
    <t>井上　紅</t>
  </si>
  <si>
    <t>INOUE Akane</t>
  </si>
  <si>
    <t>川﨑　明日香</t>
  </si>
  <si>
    <t>KAWASAKI Asuka</t>
  </si>
  <si>
    <t>儀藤　梨乃</t>
  </si>
  <si>
    <t>GITO Rino</t>
  </si>
  <si>
    <t>木下　晴奈</t>
  </si>
  <si>
    <t>KINOSHITA Haruna</t>
  </si>
  <si>
    <t>甲本　まお</t>
  </si>
  <si>
    <t>KOMOTO Mao</t>
  </si>
  <si>
    <t>座間　栞</t>
  </si>
  <si>
    <t>ZAMA Shiori</t>
  </si>
  <si>
    <t>實石　奈都紀</t>
  </si>
  <si>
    <t>JITSUISHI Natsuki</t>
  </si>
  <si>
    <t>嶋田　実久</t>
  </si>
  <si>
    <t>SHIMADA Miku</t>
  </si>
  <si>
    <t>髙橋　七海</t>
  </si>
  <si>
    <t>TAKAHASHI Nami</t>
  </si>
  <si>
    <t>竹平　優花子</t>
  </si>
  <si>
    <t>TAKEHIRA Yukako</t>
  </si>
  <si>
    <t>丹下　葵</t>
  </si>
  <si>
    <t>TANGE Aoi</t>
  </si>
  <si>
    <t>中田　嬉歩</t>
  </si>
  <si>
    <t>NAKADA Kiho</t>
  </si>
  <si>
    <t>中村　紗華</t>
  </si>
  <si>
    <t>NAKAMURA Sayaka</t>
  </si>
  <si>
    <t>林　奈海</t>
  </si>
  <si>
    <t>HAYASHI Nami</t>
  </si>
  <si>
    <t>星野　直子</t>
  </si>
  <si>
    <t>HOSHINO Naoko</t>
  </si>
  <si>
    <t>松本　奈々</t>
  </si>
  <si>
    <t>MATSUMOTO Nana</t>
  </si>
  <si>
    <t>山下　萌</t>
  </si>
  <si>
    <t>YAMASHITA Megumi</t>
  </si>
  <si>
    <t>湯淺　朋恵</t>
  </si>
  <si>
    <t>YUASA Tomoe</t>
  </si>
  <si>
    <t>四役　ひかり</t>
  </si>
  <si>
    <t>YOTSUYAKU Hikari</t>
  </si>
  <si>
    <t>飯沼　裕美</t>
  </si>
  <si>
    <t>IINUMA Yumi</t>
  </si>
  <si>
    <t>荒井　風美</t>
  </si>
  <si>
    <t>ARAI Fumi</t>
  </si>
  <si>
    <t>猪原　詩音</t>
  </si>
  <si>
    <t>INOHARA Shion</t>
  </si>
  <si>
    <t>上之園　結子</t>
  </si>
  <si>
    <t>UENOSONO Yuiko</t>
  </si>
  <si>
    <t>小野　汐音</t>
  </si>
  <si>
    <t>北村　杏理</t>
  </si>
  <si>
    <t>KITAMURA Anri</t>
  </si>
  <si>
    <t>小林　朋子</t>
  </si>
  <si>
    <t>KOBAYASHI Tomoko</t>
  </si>
  <si>
    <t>清野　かな子</t>
  </si>
  <si>
    <t>SEINO Kanako</t>
  </si>
  <si>
    <t>瀬畑　悠</t>
  </si>
  <si>
    <t>SEBATA Haruka</t>
  </si>
  <si>
    <t>田中　佑果</t>
  </si>
  <si>
    <t>TANAKA Yuka</t>
  </si>
  <si>
    <t>田畑　藍菜</t>
  </si>
  <si>
    <t>TABATA Ranna</t>
  </si>
  <si>
    <t>010317</t>
  </si>
  <si>
    <t>辻田　翔子</t>
  </si>
  <si>
    <t>TSUJITA Shoko</t>
  </si>
  <si>
    <t>長岡　唯</t>
  </si>
  <si>
    <t>NAGAOKA Yui</t>
  </si>
  <si>
    <t>中西　菜月</t>
  </si>
  <si>
    <t>NAKANISHI Natsuki</t>
  </si>
  <si>
    <t>鍋島　幸乃</t>
  </si>
  <si>
    <t>NABESHIMA Yukino</t>
  </si>
  <si>
    <t>二川　彩香</t>
  </si>
  <si>
    <t>FUTAGAWA Ayaka</t>
  </si>
  <si>
    <t>堀内　瑠奈</t>
  </si>
  <si>
    <t>HORIUCHI Runa</t>
  </si>
  <si>
    <t>松田　真菜</t>
  </si>
  <si>
    <t>MATSUDA Mana</t>
  </si>
  <si>
    <t>村上　藍</t>
  </si>
  <si>
    <t>MURAKAMI Ai</t>
  </si>
  <si>
    <t>安岡　采穂</t>
  </si>
  <si>
    <t>YASUOKA Ayaho</t>
  </si>
  <si>
    <t>山口　光</t>
  </si>
  <si>
    <t>YAMAGUCHI Hikaru</t>
  </si>
  <si>
    <t>井上　紗耶加</t>
  </si>
  <si>
    <t>INOUE Sayaka</t>
  </si>
  <si>
    <t>荻原　ちづる</t>
  </si>
  <si>
    <t>OGIWARA Chizuru</t>
  </si>
  <si>
    <t>020220</t>
  </si>
  <si>
    <t>垣内　瑞希</t>
  </si>
  <si>
    <t>KAKIUCHI Mizuki</t>
  </si>
  <si>
    <t>加藤　綾乃</t>
  </si>
  <si>
    <t>KATO Ayano</t>
  </si>
  <si>
    <t>亀谷　夕寧</t>
  </si>
  <si>
    <t>KAMEYA Yune</t>
  </si>
  <si>
    <t>小松　美慧</t>
  </si>
  <si>
    <t>KOMATSU Misato</t>
  </si>
  <si>
    <t>鈴木　美花</t>
  </si>
  <si>
    <t>SUZUKI Mika</t>
  </si>
  <si>
    <t>出嶋　彩佳奈</t>
  </si>
  <si>
    <t>DEJIMA Akana</t>
  </si>
  <si>
    <t>中村　美桜</t>
  </si>
  <si>
    <t>NAKAMURA Mio</t>
  </si>
  <si>
    <t>野本　未桜</t>
  </si>
  <si>
    <t>NOMOTO Mio</t>
  </si>
  <si>
    <t>三浦　ちさと</t>
  </si>
  <si>
    <t>MIURA Chisato</t>
  </si>
  <si>
    <t>吉井　美咲</t>
  </si>
  <si>
    <t>YOSHII Misaki</t>
  </si>
  <si>
    <t>吉井　里々子</t>
  </si>
  <si>
    <t>YOSHII Ririko</t>
  </si>
  <si>
    <t>上尾　奈々</t>
  </si>
  <si>
    <t>AGARIO Nana</t>
  </si>
  <si>
    <t>池田　遥香</t>
  </si>
  <si>
    <t>IKEDA Haruka</t>
  </si>
  <si>
    <t>古谷　菜奈</t>
  </si>
  <si>
    <t>FURUYA Nana</t>
  </si>
  <si>
    <t>御供　ふよか</t>
  </si>
  <si>
    <t>MITOMO Fuyoka</t>
  </si>
  <si>
    <t>951129</t>
  </si>
  <si>
    <t>五十嵐　梨菜</t>
  </si>
  <si>
    <t>IGARASHI Rina</t>
  </si>
  <si>
    <t>990102</t>
  </si>
  <si>
    <t>岡村　未歩</t>
  </si>
  <si>
    <t>OKAMURA Miho</t>
  </si>
  <si>
    <t>篭谷　有希</t>
  </si>
  <si>
    <t>KAGOYA Yuki</t>
  </si>
  <si>
    <t>990103</t>
  </si>
  <si>
    <t>長南　咲楽</t>
  </si>
  <si>
    <t>OSANAMI Sakura</t>
  </si>
  <si>
    <t>松田　純香</t>
  </si>
  <si>
    <t>MATSUDA Sumika</t>
  </si>
  <si>
    <t>飯田　亜弥</t>
  </si>
  <si>
    <t>IIDA Ami</t>
  </si>
  <si>
    <t>木村　菜七</t>
  </si>
  <si>
    <t>KIMURA Nana</t>
  </si>
  <si>
    <t>福嶋　摩耶</t>
  </si>
  <si>
    <t>FUKUSHIMA Maya</t>
  </si>
  <si>
    <t>藤村　華純</t>
  </si>
  <si>
    <t>FUJIMURA Kasumi</t>
  </si>
  <si>
    <t>森尻　真優</t>
  </si>
  <si>
    <t>MORIJIRI Mayu</t>
  </si>
  <si>
    <t>渡辺　光美</t>
  </si>
  <si>
    <t>WATANABE Mitsumi</t>
  </si>
  <si>
    <t>伊藤　柚葉</t>
  </si>
  <si>
    <t>ITO Yuzuha</t>
  </si>
  <si>
    <t>村上　礼乃</t>
  </si>
  <si>
    <t>MURAKAMI Reno</t>
  </si>
  <si>
    <t>柳川　愛絵</t>
  </si>
  <si>
    <t>YANAGAWA Manae</t>
  </si>
  <si>
    <t>川口　花恋</t>
  </si>
  <si>
    <t>KAWAGUCHI Karen</t>
  </si>
  <si>
    <t>椎谷　美砂</t>
  </si>
  <si>
    <t>SHIIYA Misa</t>
  </si>
  <si>
    <t>小林　梨花</t>
  </si>
  <si>
    <t>KOBAYASHI Rika</t>
  </si>
  <si>
    <t>加藤　舞</t>
  </si>
  <si>
    <t>KATO Mai</t>
  </si>
  <si>
    <t>遠藤　理子</t>
  </si>
  <si>
    <t>ENDO Riko</t>
  </si>
  <si>
    <t>内山　咲良</t>
  </si>
  <si>
    <t>UCHIYAMA Sakura</t>
  </si>
  <si>
    <t>971215</t>
  </si>
  <si>
    <t>谷口　智海</t>
  </si>
  <si>
    <t>TANIGUCHI Tomomi</t>
  </si>
  <si>
    <t>花渕　真生</t>
  </si>
  <si>
    <t>HANABUCHI Mao</t>
  </si>
  <si>
    <t>町田　黎子</t>
  </si>
  <si>
    <t>MACHIDA  Reiko</t>
  </si>
  <si>
    <t>阿隅　杏珠</t>
  </si>
  <si>
    <t>ASUMI Anzu</t>
  </si>
  <si>
    <t>小柳　舞夏</t>
  </si>
  <si>
    <t>KOYANAGI Maika</t>
  </si>
  <si>
    <t>白井　帆香</t>
  </si>
  <si>
    <t>SHIRAI Honoka</t>
  </si>
  <si>
    <t>堀越　美菜</t>
  </si>
  <si>
    <t>HORIKOSHI Mina</t>
  </si>
  <si>
    <t>950403</t>
  </si>
  <si>
    <t>岡田　真歩</t>
  </si>
  <si>
    <t>OKADA Maho</t>
  </si>
  <si>
    <t>髙野　ななみ</t>
  </si>
  <si>
    <t>TAKANO Nanami</t>
  </si>
  <si>
    <t>塚本　ひかる</t>
  </si>
  <si>
    <t>TSUKAMOTO Hikaru</t>
  </si>
  <si>
    <t>石田　雲母</t>
  </si>
  <si>
    <t>ISHIDA Kirara</t>
  </si>
  <si>
    <t>松島　成美</t>
  </si>
  <si>
    <t>MATSUSHIMA Narumi</t>
  </si>
  <si>
    <t>猪熊　美春</t>
  </si>
  <si>
    <t>IGUMA Miharu</t>
  </si>
  <si>
    <t>藤田　共世</t>
  </si>
  <si>
    <t>FUJITA Tomoyo</t>
  </si>
  <si>
    <t>佐藤　有里華</t>
  </si>
  <si>
    <t>SATO Yurika</t>
  </si>
  <si>
    <t>當山　瑠音</t>
  </si>
  <si>
    <t>TOYAMA Rune</t>
  </si>
  <si>
    <t>青柳　有香</t>
  </si>
  <si>
    <t>AOYAGI Yuka</t>
  </si>
  <si>
    <t>粟田　香椰</t>
  </si>
  <si>
    <t>AWATA Kaya</t>
  </si>
  <si>
    <t>飯田　詩央</t>
  </si>
  <si>
    <t>IIDA Shio</t>
  </si>
  <si>
    <t>小川　瑞穂</t>
  </si>
  <si>
    <t>OGAWA Mizuho</t>
  </si>
  <si>
    <t>奥村　彩音</t>
  </si>
  <si>
    <t>OKUMURA Ayane</t>
  </si>
  <si>
    <t>川崎　史奈</t>
  </si>
  <si>
    <t>KAWASAKI Fumina</t>
  </si>
  <si>
    <t>980723</t>
  </si>
  <si>
    <t>楠久　美香子</t>
  </si>
  <si>
    <t>KUSUKU Mikako</t>
  </si>
  <si>
    <t>小宮　いつき</t>
  </si>
  <si>
    <t>KOMIYA Itsuki</t>
  </si>
  <si>
    <t>田中　亜季</t>
  </si>
  <si>
    <t>TANAKA Aki</t>
  </si>
  <si>
    <t>田中　恵子</t>
  </si>
  <si>
    <t>TANAKA Keiko</t>
  </si>
  <si>
    <t>西川　優衣</t>
  </si>
  <si>
    <t>NISHIKAWA Yui</t>
  </si>
  <si>
    <t>則本　菜々子</t>
  </si>
  <si>
    <t>NORIMOTO Nanako</t>
  </si>
  <si>
    <t>平原　杏華</t>
  </si>
  <si>
    <t>HIRAHARA Aika</t>
  </si>
  <si>
    <t>宮地　海希</t>
  </si>
  <si>
    <t>MIYAJI Miki</t>
  </si>
  <si>
    <t>森西　清華</t>
  </si>
  <si>
    <t>MORINISHI Sayaka</t>
  </si>
  <si>
    <t>若林　美歩</t>
  </si>
  <si>
    <t>WAKABAYASHI Miho</t>
  </si>
  <si>
    <t>山口　千尋</t>
  </si>
  <si>
    <t>YAMAGUCHI Cihiro</t>
  </si>
  <si>
    <t>富沢　恭子</t>
  </si>
  <si>
    <t>TOMIZAWA Kyoko</t>
  </si>
  <si>
    <t>小川　紗瑛</t>
  </si>
  <si>
    <t>OGAWA Sae</t>
  </si>
  <si>
    <t>磯部　未侑</t>
  </si>
  <si>
    <t>ISOBE Miyu</t>
  </si>
  <si>
    <t>新田　英理子</t>
  </si>
  <si>
    <t>NITTA Eriko</t>
  </si>
  <si>
    <t>原　舞奈</t>
  </si>
  <si>
    <t>HARA Maina</t>
  </si>
  <si>
    <t>山崎　璃央</t>
  </si>
  <si>
    <t>YAMAZAKI Rio</t>
  </si>
  <si>
    <t>望月　知葉</t>
  </si>
  <si>
    <t>MOCHIZUKI Tomoha</t>
  </si>
  <si>
    <t>眞田　桃子</t>
  </si>
  <si>
    <t>SANADA Momoko</t>
  </si>
  <si>
    <t>川勝　稀月</t>
  </si>
  <si>
    <t>KAWAKATSU Kizuki</t>
  </si>
  <si>
    <t>小栗　七海</t>
  </si>
  <si>
    <t>OGURI Nanami</t>
  </si>
  <si>
    <t>清野　涼々花</t>
  </si>
  <si>
    <t>SEINO Suzuka</t>
  </si>
  <si>
    <t>神戸　美音</t>
  </si>
  <si>
    <t>KAMBE Mio</t>
  </si>
  <si>
    <t>大田　南緒</t>
  </si>
  <si>
    <t>OTA Nao</t>
  </si>
  <si>
    <t>植田　結月</t>
  </si>
  <si>
    <t>UEDA Yuzuki</t>
  </si>
  <si>
    <t>小山田　環</t>
  </si>
  <si>
    <t>OYAMADA Tamaki</t>
  </si>
  <si>
    <t>木村　玲菜</t>
  </si>
  <si>
    <t>KIMURA Rena</t>
  </si>
  <si>
    <t>齊藤　由佳</t>
  </si>
  <si>
    <t>SAITO Yuka</t>
  </si>
  <si>
    <t>武田　美乃理</t>
  </si>
  <si>
    <t>TAKEDA Minori</t>
  </si>
  <si>
    <t>田代　千絵</t>
  </si>
  <si>
    <t>TASHIRO Chie</t>
  </si>
  <si>
    <t>玉利　朱音</t>
  </si>
  <si>
    <t>TAMARI Akane</t>
  </si>
  <si>
    <t>橋本　若奈</t>
  </si>
  <si>
    <t>HASHIMOTO Wakana</t>
  </si>
  <si>
    <t>松島　亜実</t>
  </si>
  <si>
    <t>MATSUSHIMA Tsugumi</t>
  </si>
  <si>
    <t>山口　華枝</t>
  </si>
  <si>
    <t>YAMAGUCHI Hanae</t>
  </si>
  <si>
    <t>幕田　春菜</t>
  </si>
  <si>
    <t>MAKUTA Haruna</t>
  </si>
  <si>
    <t>髙橋　波那</t>
  </si>
  <si>
    <t>TAKAHASHI Hana</t>
  </si>
  <si>
    <t>芳賀　彩佳</t>
  </si>
  <si>
    <t>HAGA Ayaka</t>
  </si>
  <si>
    <t>伊藤　桃子</t>
  </si>
  <si>
    <t>ITO  Momoko</t>
  </si>
  <si>
    <t>青野　心音</t>
  </si>
  <si>
    <t>AONO Kokone</t>
  </si>
  <si>
    <t>020205</t>
  </si>
  <si>
    <t>内山　実音</t>
  </si>
  <si>
    <t>UCHIYAMA Mion</t>
  </si>
  <si>
    <t>西村　わかな</t>
  </si>
  <si>
    <t>NISHIMURA Wakana</t>
  </si>
  <si>
    <t>佐藤　千優</t>
  </si>
  <si>
    <t>SATO Chihiro</t>
  </si>
  <si>
    <t>石澤　麻弥</t>
  </si>
  <si>
    <t>ISHIZAWA Maya</t>
  </si>
  <si>
    <t>上田　万葵</t>
  </si>
  <si>
    <t>UEDA Maki</t>
  </si>
  <si>
    <t>秋山　祐妃</t>
  </si>
  <si>
    <t>大上　純奈</t>
  </si>
  <si>
    <t>OKAMI Junna</t>
  </si>
  <si>
    <t>奥田　幸弓</t>
  </si>
  <si>
    <t>OKUDA Sayumi</t>
  </si>
  <si>
    <t>991114</t>
  </si>
  <si>
    <t>鈴木　優花</t>
  </si>
  <si>
    <t>SUZUKI Yuka</t>
  </si>
  <si>
    <t>吉田　愛梨</t>
  </si>
  <si>
    <t>YOSHIDA Airi</t>
  </si>
  <si>
    <t>飯嶋　優羽</t>
  </si>
  <si>
    <t>IIJIMA Yu</t>
  </si>
  <si>
    <t>今井　彩月</t>
  </si>
  <si>
    <t>IMAI Satsuki</t>
  </si>
  <si>
    <t>川﨑　実紗</t>
  </si>
  <si>
    <t>KAWASAKI Misa</t>
  </si>
  <si>
    <t>出口　楓希</t>
  </si>
  <si>
    <t>DEGUCHI Fuki</t>
  </si>
  <si>
    <t>野末　侑花</t>
  </si>
  <si>
    <t>NOSUE Yuka</t>
  </si>
  <si>
    <t>山賀　瑞穂</t>
  </si>
  <si>
    <t>YAMAGA Mizuho</t>
  </si>
  <si>
    <t>吉村　玲美</t>
  </si>
  <si>
    <t>YOSHIMURA Reimi</t>
  </si>
  <si>
    <t>川島　琴美</t>
  </si>
  <si>
    <t>KAWASHIMA Kotomi</t>
  </si>
  <si>
    <t>011218</t>
  </si>
  <si>
    <t>高木　更紗</t>
  </si>
  <si>
    <t>TAKAGI Sarasa</t>
  </si>
  <si>
    <t>西澤　汐梨</t>
  </si>
  <si>
    <t>NISHIZAWA Shiori</t>
  </si>
  <si>
    <t>山脇　きらら</t>
  </si>
  <si>
    <t>YAMAWAKI Kirara</t>
  </si>
  <si>
    <t>関谷　夏希</t>
  </si>
  <si>
    <t>SEKIYA Natsuki</t>
  </si>
  <si>
    <t>柴原　有里加</t>
  </si>
  <si>
    <t>SHIBAHARA Yurika</t>
  </si>
  <si>
    <t>泉對　愛莉</t>
  </si>
  <si>
    <t>SENZUI Airi</t>
  </si>
  <si>
    <t>竹内　萌</t>
  </si>
  <si>
    <t>TAKEUCHI Moe</t>
  </si>
  <si>
    <t>吉田　のぞみ</t>
  </si>
  <si>
    <t>YOSHIDA Nozomi</t>
  </si>
  <si>
    <t>村上　穂</t>
  </si>
  <si>
    <t>MURAKAMI Minori</t>
  </si>
  <si>
    <t>鹿山　鼓文</t>
  </si>
  <si>
    <t>KAYAMA Tsuzumi</t>
  </si>
  <si>
    <t>寺本　光里</t>
  </si>
  <si>
    <t>TERAMOTO Hikari</t>
  </si>
  <si>
    <t>二階堂　亜海</t>
  </si>
  <si>
    <t>NIKAIDO Ami</t>
  </si>
  <si>
    <t>横島　楓子</t>
  </si>
  <si>
    <t>YOKOSHIMA Fuko</t>
  </si>
  <si>
    <t>山﨑　千聖</t>
  </si>
  <si>
    <t>YAMASAKI Chisato</t>
  </si>
  <si>
    <t>020228</t>
  </si>
  <si>
    <t>盛本　明峰</t>
  </si>
  <si>
    <t>MORIMOTO Akane</t>
  </si>
  <si>
    <t>西村　早織</t>
  </si>
  <si>
    <t>NISHIMURA Saori</t>
  </si>
  <si>
    <t>980114</t>
  </si>
  <si>
    <t>河井　優衣</t>
  </si>
  <si>
    <t>KAWAI Yui</t>
  </si>
  <si>
    <t>篠原　瑞希</t>
  </si>
  <si>
    <t>SHINOHARA Mizuki</t>
  </si>
  <si>
    <t>程川　奈々子</t>
  </si>
  <si>
    <t>HODOKAWA Nanako</t>
  </si>
  <si>
    <t>川村　織音</t>
  </si>
  <si>
    <t>KAWAMURA Shion</t>
  </si>
  <si>
    <t>金谷　葵</t>
  </si>
  <si>
    <t>KANETANI Aoi</t>
  </si>
  <si>
    <t>清水　玲那</t>
  </si>
  <si>
    <t>SHIMIZU Rena</t>
  </si>
  <si>
    <t>間渕　桃奈</t>
  </si>
  <si>
    <t>MABUCHI Momona</t>
  </si>
  <si>
    <t>小澤　直緒</t>
  </si>
  <si>
    <t>KOZAWA Nao</t>
  </si>
  <si>
    <t>栗原　理沙</t>
  </si>
  <si>
    <t>KURIHARA Risa</t>
  </si>
  <si>
    <t>981231</t>
  </si>
  <si>
    <t>吉田　桃子</t>
  </si>
  <si>
    <t>YOSHIDA Momoko</t>
  </si>
  <si>
    <t>990303</t>
  </si>
  <si>
    <t>吉田　瑠花</t>
  </si>
  <si>
    <t>五百蔵　美希</t>
  </si>
  <si>
    <t>IOROI Miki</t>
  </si>
  <si>
    <t>小野瀬　桃華</t>
  </si>
  <si>
    <t>ONOSE Momoka</t>
  </si>
  <si>
    <t>岡野　夏実</t>
  </si>
  <si>
    <t>OKANO  Natsumi</t>
  </si>
  <si>
    <t>杉村　奏笑</t>
  </si>
  <si>
    <t>SUGIMURA Kanae</t>
  </si>
  <si>
    <t>高橋 渚</t>
  </si>
  <si>
    <t>TAKAHASHI Nagisa</t>
  </si>
  <si>
    <t>須山　深琉</t>
  </si>
  <si>
    <t>SUYAMA Miru</t>
  </si>
  <si>
    <t>渡辺　紀里</t>
  </si>
  <si>
    <t>WATANABE Kotori</t>
  </si>
  <si>
    <t>鈴木　初菜</t>
  </si>
  <si>
    <t>SUZUKI Hana</t>
  </si>
  <si>
    <t>菊池　涼香</t>
  </si>
  <si>
    <t>KIKUCHI Suzuka</t>
  </si>
  <si>
    <t>梅原　遥奈</t>
  </si>
  <si>
    <t>UMEHARA Haruna</t>
  </si>
  <si>
    <t>桜井　美玖</t>
  </si>
  <si>
    <t>SAKURAI Miku</t>
  </si>
  <si>
    <t>小山田　芙由子</t>
  </si>
  <si>
    <t>OYAMADA Fuyuko</t>
  </si>
  <si>
    <t>奈良岡　翠蘭</t>
  </si>
  <si>
    <t>NARAOKA Miran</t>
  </si>
  <si>
    <t>高橋　花奈</t>
  </si>
  <si>
    <t>吉田　珠希</t>
  </si>
  <si>
    <t>YOSHIDA Tamaki</t>
  </si>
  <si>
    <t>金剛寺　まどか</t>
  </si>
  <si>
    <t>KONGOJI Madoka</t>
  </si>
  <si>
    <t>篠﨑　玲奈</t>
  </si>
  <si>
    <t>SHINOZAKI Reina</t>
  </si>
  <si>
    <t>岸　千夏</t>
  </si>
  <si>
    <t>KISHI Chinatsu</t>
  </si>
  <si>
    <t>八尾　あす香</t>
  </si>
  <si>
    <t>Yao Asuka</t>
  </si>
  <si>
    <t>濱岡　侑里</t>
  </si>
  <si>
    <t>HAMAOKA Yuri</t>
  </si>
  <si>
    <t>諸田　実咲</t>
  </si>
  <si>
    <t>MOROTA Misaki</t>
  </si>
  <si>
    <t>臼井　優</t>
  </si>
  <si>
    <t>USUI Yu</t>
  </si>
  <si>
    <t>根岸　絵里菜</t>
  </si>
  <si>
    <t>NEGISHI Erina</t>
  </si>
  <si>
    <t>古田　朱里</t>
  </si>
  <si>
    <t>FURUTA  Akari</t>
  </si>
  <si>
    <t>齋藤　菜月</t>
  </si>
  <si>
    <t>SAITO Natsuki</t>
  </si>
  <si>
    <t>古川　杏奈</t>
  </si>
  <si>
    <t>FURUKAWA Anna</t>
  </si>
  <si>
    <t>981018</t>
  </si>
  <si>
    <t>三輪　ダリヤ</t>
  </si>
  <si>
    <t>MIWA Daria</t>
  </si>
  <si>
    <t>RUS</t>
  </si>
  <si>
    <t>川島　卯未</t>
  </si>
  <si>
    <t>KAWASHIMA Umi</t>
  </si>
  <si>
    <t>小野　真由</t>
  </si>
  <si>
    <t>ONO Mayu</t>
  </si>
  <si>
    <t>水上　真里</t>
  </si>
  <si>
    <t>MIZUKAMI Mari</t>
  </si>
  <si>
    <t>蛭田　奏絵</t>
  </si>
  <si>
    <t>HIRUTA  Kanae</t>
  </si>
  <si>
    <t>小林　秋穂</t>
  </si>
  <si>
    <t>KOBAYASHI Akiho</t>
  </si>
  <si>
    <t>横山　幸希</t>
  </si>
  <si>
    <t>YOKOYAMA Yuki</t>
  </si>
  <si>
    <t>白田　春佳</t>
  </si>
  <si>
    <t>SHIROTA Haruka</t>
  </si>
  <si>
    <t>大塚　沙弥</t>
  </si>
  <si>
    <t>渡邉　美優</t>
  </si>
  <si>
    <t>WATANABE  Miyu</t>
  </si>
  <si>
    <t>平松　紗季</t>
  </si>
  <si>
    <t>HIRAMATSU Saki</t>
  </si>
  <si>
    <t>大島　愛梨</t>
  </si>
  <si>
    <t>OSHIMA Airi</t>
  </si>
  <si>
    <t>石原　七海</t>
  </si>
  <si>
    <t>ISHIHARA Nanami</t>
  </si>
  <si>
    <t>池本　夏実</t>
  </si>
  <si>
    <t>IKEMOTO Natsumi</t>
  </si>
  <si>
    <t>高橋　みず紀</t>
  </si>
  <si>
    <t>TAKAHASHI Mizuki</t>
  </si>
  <si>
    <t>髙島　菜都美</t>
  </si>
  <si>
    <t>TAKASHIMA Natsumi</t>
  </si>
  <si>
    <t>梶木　菜々香</t>
  </si>
  <si>
    <t>KAJIKI Nanaka</t>
  </si>
  <si>
    <t>村上　静和</t>
  </si>
  <si>
    <t>MURAKAMI Shizuka</t>
  </si>
  <si>
    <t>亀井　桜</t>
  </si>
  <si>
    <t>KAMEI Sakura</t>
  </si>
  <si>
    <t>加藤　礼菜</t>
  </si>
  <si>
    <t>KATO Reina</t>
  </si>
  <si>
    <t>011226</t>
  </si>
  <si>
    <t>加藤　杏奈</t>
  </si>
  <si>
    <t>KATO Anna</t>
  </si>
  <si>
    <t>諸田　祐佳</t>
  </si>
  <si>
    <t>MOROTA Yuka</t>
  </si>
  <si>
    <t>𠮷岡　里紗</t>
  </si>
  <si>
    <t>YOSHIOKA Risa</t>
  </si>
  <si>
    <t>原賀　藍実</t>
  </si>
  <si>
    <t>HARAGA Aimi</t>
  </si>
  <si>
    <t>鈴木　梨々亜</t>
  </si>
  <si>
    <t>SUZUKI Riria</t>
  </si>
  <si>
    <t>赤間　陽菜</t>
  </si>
  <si>
    <t>AKAMA Haruna</t>
  </si>
  <si>
    <t>020301</t>
  </si>
  <si>
    <t>風間　歩佳</t>
  </si>
  <si>
    <t>KAZAMA Ayuka</t>
  </si>
  <si>
    <t>会田　佳世</t>
  </si>
  <si>
    <t>AIDA Kayo</t>
  </si>
  <si>
    <t>田路　遥香</t>
  </si>
  <si>
    <t>TAJI Haruka</t>
  </si>
  <si>
    <t>杉田　久瑠美</t>
  </si>
  <si>
    <t>SUGITA Kurumi</t>
  </si>
  <si>
    <t>井上　悦子</t>
  </si>
  <si>
    <t>INOUE Etsuko</t>
  </si>
  <si>
    <t>門田　彩乃</t>
  </si>
  <si>
    <t>KADOTA Ayano</t>
  </si>
  <si>
    <t>君山　絢子</t>
  </si>
  <si>
    <t>KIMIYAMA Ayako</t>
  </si>
  <si>
    <t>栗原　都妃</t>
  </si>
  <si>
    <t>KURIHARA Miyabi</t>
  </si>
  <si>
    <t>佐々木　絢</t>
  </si>
  <si>
    <t>SASAKI Aya</t>
  </si>
  <si>
    <t>介川　絢菜</t>
  </si>
  <si>
    <t>SUKEGAWA Ayana</t>
  </si>
  <si>
    <t>平　ひと美</t>
  </si>
  <si>
    <t>TAIRA Hitomi</t>
  </si>
  <si>
    <t>髙中　涼夏</t>
  </si>
  <si>
    <t>TAKANAKA Suzuka</t>
  </si>
  <si>
    <t>竹内　真弥</t>
  </si>
  <si>
    <t>TAKEUCHI Maya</t>
  </si>
  <si>
    <t>田村　沙良</t>
  </si>
  <si>
    <t>TAMURA Sara</t>
  </si>
  <si>
    <t>藤田　和音</t>
  </si>
  <si>
    <t>FUJITA Aine</t>
  </si>
  <si>
    <t>山下　京香</t>
  </si>
  <si>
    <t>YAMASHITA Kiyoka</t>
  </si>
  <si>
    <t>龍　陽愛</t>
  </si>
  <si>
    <t>RYU Hiyori</t>
  </si>
  <si>
    <t>和喜田　美咲</t>
  </si>
  <si>
    <t>WAKITA Misaki</t>
  </si>
  <si>
    <t>宇野　蒼生</t>
  </si>
  <si>
    <t>UNO Aoi</t>
  </si>
  <si>
    <t>３</t>
  </si>
  <si>
    <t>尾内　夏輝</t>
  </si>
  <si>
    <t>ONAI Natsuki</t>
  </si>
  <si>
    <t>小貫　夢海</t>
  </si>
  <si>
    <t>ONUKI Yu</t>
  </si>
  <si>
    <t>片山　桜子</t>
  </si>
  <si>
    <t>KATAYAMA Sakurako</t>
  </si>
  <si>
    <t>鎌田　ほのか</t>
  </si>
  <si>
    <t>KAMATA Honoka</t>
  </si>
  <si>
    <t>神坂　莉子</t>
  </si>
  <si>
    <t>KAMISAKA Riko</t>
  </si>
  <si>
    <t>991121</t>
  </si>
  <si>
    <t>川島　杏純</t>
  </si>
  <si>
    <t>KAWASHIMA Aju</t>
  </si>
  <si>
    <t>北原　千愛</t>
  </si>
  <si>
    <t>KITAHARA Chiaki</t>
  </si>
  <si>
    <t>木村　菜津美</t>
  </si>
  <si>
    <t>KIMURA Natsumi</t>
  </si>
  <si>
    <t>國塩　里奈</t>
  </si>
  <si>
    <t>KUNISHIO Rina</t>
  </si>
  <si>
    <t>小林　奏</t>
  </si>
  <si>
    <t>KOBAYASHI Kana</t>
  </si>
  <si>
    <t>笹川　月菜</t>
  </si>
  <si>
    <t>SASAGAWA Runa</t>
  </si>
  <si>
    <t>000327</t>
  </si>
  <si>
    <t>櫻田　翔子</t>
  </si>
  <si>
    <t>SAKURADA Shoko</t>
  </si>
  <si>
    <t>瀧澤　瑞季</t>
  </si>
  <si>
    <t>TAKIZAWA Mizuki</t>
  </si>
  <si>
    <t>塚越　日菜</t>
  </si>
  <si>
    <t>TSUKAKOSHI Hina</t>
  </si>
  <si>
    <t>西澤　海来</t>
  </si>
  <si>
    <t>NISHIZAWA Miku</t>
  </si>
  <si>
    <t>根岸　愛奈</t>
  </si>
  <si>
    <t>NEGISHI Aina</t>
  </si>
  <si>
    <t>萩原　美海</t>
  </si>
  <si>
    <t>HAGIWARA Minami</t>
  </si>
  <si>
    <t>林田　優女子</t>
  </si>
  <si>
    <t>HAYASHIDA Yumeko</t>
  </si>
  <si>
    <t>福田　彩乃</t>
  </si>
  <si>
    <t>FUKUDA Ayano</t>
  </si>
  <si>
    <t>本田　天</t>
  </si>
  <si>
    <t>HONDA Teｎ</t>
  </si>
  <si>
    <t>町田　菜々子</t>
  </si>
  <si>
    <t>MACHIDA Nanako</t>
  </si>
  <si>
    <t>三川　琴美</t>
  </si>
  <si>
    <t>MIKAWA Kotomi</t>
  </si>
  <si>
    <t>南　さつき</t>
  </si>
  <si>
    <t>MINAMI Satsuki</t>
  </si>
  <si>
    <t>宮間　知里</t>
  </si>
  <si>
    <t>MIYAMA Chisato</t>
  </si>
  <si>
    <t>宮本　佳苗</t>
  </si>
  <si>
    <t>MIYAMOTO Kanae</t>
  </si>
  <si>
    <t>八重樫　茜子</t>
  </si>
  <si>
    <t>YAEGASHI Akane</t>
  </si>
  <si>
    <t>薮下　夕那</t>
  </si>
  <si>
    <t>YABUSHITA Yuna</t>
  </si>
  <si>
    <t>吉住　茜</t>
  </si>
  <si>
    <t>YOSHIZUMI Akane</t>
  </si>
  <si>
    <t>吉武　穂乃</t>
  </si>
  <si>
    <t>YOSHITAKE Hono</t>
  </si>
  <si>
    <t>秋元　美知瑠</t>
  </si>
  <si>
    <t>AKIMOTO Michiru</t>
  </si>
  <si>
    <t>秋元　南乃</t>
  </si>
  <si>
    <t>AKIMOTO Yoshino</t>
  </si>
  <si>
    <t>池上　巴菜</t>
  </si>
  <si>
    <t>IKEGAMI Hana</t>
  </si>
  <si>
    <t>市川　夏帆</t>
  </si>
  <si>
    <t>ICHIKAWA Natsuho</t>
  </si>
  <si>
    <t>岩坂　真弥</t>
  </si>
  <si>
    <t>IWASAKA Maya</t>
  </si>
  <si>
    <t>大久保　清楓</t>
  </si>
  <si>
    <t>OOKUBO Sayaka</t>
  </si>
  <si>
    <t>小笠原　遥</t>
  </si>
  <si>
    <t>OGASAWARA Haruka</t>
  </si>
  <si>
    <t>小川　琳菜</t>
  </si>
  <si>
    <t>OGAWA Rinna</t>
  </si>
  <si>
    <t>河添　千秋</t>
  </si>
  <si>
    <t>KAWAZOE Chiaki</t>
  </si>
  <si>
    <t>北川　莉奈</t>
  </si>
  <si>
    <t>KITAGAWA Rina</t>
  </si>
  <si>
    <t>毛塚　玲奈</t>
  </si>
  <si>
    <t>KEZUKA Rena</t>
  </si>
  <si>
    <t>五藤　はな</t>
  </si>
  <si>
    <t>GOTO Hana</t>
  </si>
  <si>
    <t>寒河江　美友</t>
  </si>
  <si>
    <t>SAGAE Miyu</t>
  </si>
  <si>
    <t>佐藤　菜摘</t>
  </si>
  <si>
    <t>SATO Natsumi</t>
  </si>
  <si>
    <t>高本　未咲</t>
  </si>
  <si>
    <t>TAKAMOTO Misaki</t>
  </si>
  <si>
    <t>中野　春陽</t>
  </si>
  <si>
    <t>NAKANO Haruhi</t>
  </si>
  <si>
    <t>野中　未来</t>
  </si>
  <si>
    <t>NONAKA Miku</t>
  </si>
  <si>
    <t>古川　優里</t>
  </si>
  <si>
    <t>FURUKAWA Yuri</t>
  </si>
  <si>
    <t>正野　りえ</t>
  </si>
  <si>
    <t>MASANO Rie</t>
  </si>
  <si>
    <t>柳川　佑奈</t>
  </si>
  <si>
    <t>YANAGAWA Yuna</t>
  </si>
  <si>
    <t>鈴木　悠香</t>
  </si>
  <si>
    <t>SUZUKI Haruka</t>
  </si>
  <si>
    <t>鈴木　楓帆</t>
  </si>
  <si>
    <t>SUZUKI Kaho</t>
  </si>
  <si>
    <t>髙尾　夏鈴</t>
  </si>
  <si>
    <t>TAKAO Karin</t>
  </si>
  <si>
    <t>髙橋　みく</t>
  </si>
  <si>
    <t>TAKAHASHI Miku</t>
  </si>
  <si>
    <t>古屋　鈴子</t>
  </si>
  <si>
    <t>FURUYA Suzuko</t>
  </si>
  <si>
    <t>合田　陽菜</t>
  </si>
  <si>
    <t>AIDA Haruna</t>
  </si>
  <si>
    <t>仲　美凪</t>
  </si>
  <si>
    <t>NAKA Minagi</t>
  </si>
  <si>
    <t>弘田　来実</t>
  </si>
  <si>
    <t>HIROTA Kurumi</t>
  </si>
  <si>
    <t>970830</t>
  </si>
  <si>
    <t>鴨林　楓奈</t>
  </si>
  <si>
    <t>KAMOBAYASHI Funa</t>
  </si>
  <si>
    <t>古谷　夢華</t>
  </si>
  <si>
    <t>FURUYA Yumeka</t>
  </si>
  <si>
    <t>長根　史依</t>
  </si>
  <si>
    <t>NAGANE  Shii</t>
  </si>
  <si>
    <t>中津川　亜月</t>
  </si>
  <si>
    <t xml:space="preserve">NAKATSUGAWA Azuki </t>
  </si>
  <si>
    <t>熊谷　玲子</t>
  </si>
  <si>
    <t>KUMAGAI Reiko</t>
  </si>
  <si>
    <t>加藤　史菜</t>
  </si>
  <si>
    <t>KATO  Fumina</t>
  </si>
  <si>
    <t>森本　知隼</t>
  </si>
  <si>
    <t>MORIMOTO Chihaya</t>
  </si>
  <si>
    <t>大平　風花</t>
  </si>
  <si>
    <t>ODAIRA Fuka</t>
  </si>
  <si>
    <t>芦田　陽菜</t>
  </si>
  <si>
    <t>ASHIDA Haruna</t>
  </si>
  <si>
    <t>東　直美</t>
  </si>
  <si>
    <t>AZUMA Naomi</t>
  </si>
  <si>
    <t>松本　幸</t>
  </si>
  <si>
    <t>MATSUMOTO  Sachi</t>
  </si>
  <si>
    <t>宮澤　歩</t>
  </si>
  <si>
    <t>MIYAZAWA  Ayumi</t>
  </si>
  <si>
    <t>坂東　あすか</t>
  </si>
  <si>
    <t>BANDO  Asuka</t>
  </si>
  <si>
    <t>池田　風香</t>
  </si>
  <si>
    <t>IKEDA Fuka</t>
  </si>
  <si>
    <t>山形　菜々子</t>
  </si>
  <si>
    <t>YAMAGATA Nanako</t>
  </si>
  <si>
    <t>笹崎　美公</t>
  </si>
  <si>
    <t>SASAZAKI Miku</t>
  </si>
  <si>
    <t>木村　琴音</t>
  </si>
  <si>
    <t>KIMURA Kotone</t>
  </si>
  <si>
    <t>谷口　寧那</t>
  </si>
  <si>
    <t>TANIGUCHI Yasuna</t>
  </si>
  <si>
    <t>稲葉　恵莉</t>
  </si>
  <si>
    <t>INABA Eri</t>
  </si>
  <si>
    <t>970409</t>
  </si>
  <si>
    <t>藤澤　真由</t>
  </si>
  <si>
    <t>FUJISAWA Mayu</t>
  </si>
  <si>
    <t>山本　紗生</t>
  </si>
  <si>
    <t>YAMAMOTO Saki</t>
  </si>
  <si>
    <t>関口　りょう</t>
  </si>
  <si>
    <t>SEKIGUCHI Ryo</t>
  </si>
  <si>
    <t>神原　彩花</t>
  </si>
  <si>
    <t>KAMBARA Ayaka</t>
  </si>
  <si>
    <t>中原　千尋</t>
  </si>
  <si>
    <t>NAKAHARA Chihiro</t>
  </si>
  <si>
    <t>國府田　千明</t>
  </si>
  <si>
    <t>KOKUFUDA Chiaki</t>
  </si>
  <si>
    <t>鈴木　万裕</t>
  </si>
  <si>
    <t>SUZUKI Mahiro</t>
  </si>
  <si>
    <t>野本　菜奈</t>
  </si>
  <si>
    <t>NOMOTO Nana</t>
  </si>
  <si>
    <t>小林　亜由佳</t>
  </si>
  <si>
    <t>KOBAYASHI Ayuka</t>
  </si>
  <si>
    <t>久保田　かえで</t>
  </si>
  <si>
    <t>KUBOTA Kaede</t>
  </si>
  <si>
    <t>細澤　毬香</t>
  </si>
  <si>
    <t>HOSOZAWA Marika</t>
  </si>
  <si>
    <t>滝澤　皐</t>
  </si>
  <si>
    <t>TAKIZAWA Satsuki</t>
  </si>
  <si>
    <t>市川　優衣</t>
  </si>
  <si>
    <t>ICHIKAWA Yui</t>
  </si>
  <si>
    <t>鈴木　実沙樹</t>
  </si>
  <si>
    <t>SUZUKI Misaki</t>
  </si>
  <si>
    <t>田口　茉弥</t>
  </si>
  <si>
    <t>TAGUCHI Maya</t>
  </si>
  <si>
    <t>長谷部　実紀</t>
  </si>
  <si>
    <t>HASEBE Miki</t>
  </si>
  <si>
    <t>熊谷　未来</t>
  </si>
  <si>
    <t>KUMAGAI Miku</t>
  </si>
  <si>
    <t>田中　永夏</t>
  </si>
  <si>
    <t>TANAKA Haruka</t>
  </si>
  <si>
    <t>依田　楓</t>
  </si>
  <si>
    <t>YODA Kaede</t>
  </si>
  <si>
    <t>深沢　萌絵</t>
  </si>
  <si>
    <t>FUKASAWA Moe</t>
  </si>
  <si>
    <t>山口　夏生</t>
  </si>
  <si>
    <t>YAMAGUCHI Kao</t>
  </si>
  <si>
    <t>上野　美結</t>
  </si>
  <si>
    <t>UENO Miyu</t>
  </si>
  <si>
    <t>久保田　みずき</t>
  </si>
  <si>
    <t>KUBOTA Mizuki</t>
  </si>
  <si>
    <t>山内　有葉</t>
  </si>
  <si>
    <t>YAMAUCHI Yuha</t>
  </si>
  <si>
    <t>佐竹　楓</t>
  </si>
  <si>
    <t>SATAKE  Kaede</t>
  </si>
  <si>
    <t>浦田　光来</t>
  </si>
  <si>
    <t>URATA Mirai</t>
  </si>
  <si>
    <t>大庭　優花</t>
  </si>
  <si>
    <t>OBA Yuka</t>
  </si>
  <si>
    <t>小林　亜依</t>
  </si>
  <si>
    <t>KOBAYASHI Ai</t>
  </si>
  <si>
    <t>971111</t>
  </si>
  <si>
    <t>佐藤　暖季</t>
  </si>
  <si>
    <t>971025</t>
  </si>
  <si>
    <t>藤田　はるか</t>
  </si>
  <si>
    <t>FUJITA Haruka</t>
  </si>
  <si>
    <t>石上　莉絵</t>
  </si>
  <si>
    <t>ISHIGAMI Rie</t>
  </si>
  <si>
    <t>佐久間　史穂</t>
  </si>
  <si>
    <t>SAKUMA Shiho</t>
  </si>
  <si>
    <t>佐々木　颯季</t>
  </si>
  <si>
    <t>SASAKI Satsuki</t>
  </si>
  <si>
    <t>関根　聖良</t>
  </si>
  <si>
    <t>SEKINE Seira</t>
  </si>
  <si>
    <t>手塚　菜奈</t>
  </si>
  <si>
    <t>TETSUKA Nana</t>
  </si>
  <si>
    <t>市瀬　楓</t>
  </si>
  <si>
    <t>ICHINOSE Kaede</t>
  </si>
  <si>
    <t>長谷見　桜花</t>
  </si>
  <si>
    <t>HASEMI Sakura</t>
  </si>
  <si>
    <t>森岡　夏生</t>
  </si>
  <si>
    <t>MORIOKA Natsuki</t>
  </si>
  <si>
    <t>川島　都妃</t>
  </si>
  <si>
    <t>KAWASHIMA Miyabi</t>
  </si>
  <si>
    <t>碓井　茉依</t>
  </si>
  <si>
    <t>USUI Mai</t>
  </si>
  <si>
    <t>小野寺　廉子</t>
  </si>
  <si>
    <t>ONODERA Renshi</t>
  </si>
  <si>
    <t>桝田　結夢</t>
  </si>
  <si>
    <t>MASUDA Yume</t>
  </si>
  <si>
    <t>大出　茉穂</t>
  </si>
  <si>
    <t>OIDE Maho</t>
  </si>
  <si>
    <t>馬杉　芽依</t>
  </si>
  <si>
    <t>MASUGI Mei</t>
  </si>
  <si>
    <t>菅井　沙桜里</t>
  </si>
  <si>
    <t>SUGAI Saori</t>
  </si>
  <si>
    <t>川上　いちご</t>
  </si>
  <si>
    <t>KAWAKAMI Ichigo</t>
  </si>
  <si>
    <t>坂田　綾香</t>
  </si>
  <si>
    <t>SAKATA Ayaka</t>
  </si>
  <si>
    <t>鵜沢　美奈</t>
  </si>
  <si>
    <t>UZAWA Mina</t>
  </si>
  <si>
    <t>小野　あかね</t>
  </si>
  <si>
    <t>ONO Akane</t>
  </si>
  <si>
    <t>西﨑　夏芽</t>
  </si>
  <si>
    <t>NISHIZAKI Natsume</t>
  </si>
  <si>
    <t>加藤　瞳</t>
  </si>
  <si>
    <t>KATO Hitomi</t>
  </si>
  <si>
    <t>尾郷　夏海</t>
  </si>
  <si>
    <t>OGO Natsumi</t>
  </si>
  <si>
    <t>嶋田　奈々子</t>
  </si>
  <si>
    <t>SHIMADA Nanako</t>
  </si>
  <si>
    <t>鈴木　柚生</t>
  </si>
  <si>
    <t>SUZUKI Yuki</t>
  </si>
  <si>
    <t>岩本　陽香</t>
  </si>
  <si>
    <t>IWAMOTO  Haruka</t>
  </si>
  <si>
    <t>北川　結衣</t>
  </si>
  <si>
    <t>KITAGAWA Yui</t>
  </si>
  <si>
    <t>坂井　希美</t>
  </si>
  <si>
    <t>SAKAI Nozomi</t>
  </si>
  <si>
    <t>佐藤　理子</t>
  </si>
  <si>
    <t>SATO Riko</t>
  </si>
  <si>
    <t>平賀　奏美</t>
  </si>
  <si>
    <t>HIRAGA Kanami</t>
  </si>
  <si>
    <t>持丸　美佐子</t>
  </si>
  <si>
    <t>MOCHIMARU Misako</t>
  </si>
  <si>
    <t>大澤　由菜</t>
  </si>
  <si>
    <t>OSAWA Yuina</t>
  </si>
  <si>
    <t>991003</t>
  </si>
  <si>
    <t>金森　遥</t>
  </si>
  <si>
    <t>KANAMORI Haruka</t>
  </si>
  <si>
    <t>柴原　佑紀</t>
  </si>
  <si>
    <t>SHIBAHARA Yuki</t>
  </si>
  <si>
    <t>高橋　ひより</t>
  </si>
  <si>
    <t>TAKAHASHI Hiyori</t>
  </si>
  <si>
    <t>竹内　あさひ</t>
  </si>
  <si>
    <t>TAKEUCHI Asahi</t>
  </si>
  <si>
    <t>950109</t>
  </si>
  <si>
    <t>藤井　聖</t>
  </si>
  <si>
    <t>FUJII Kiyo</t>
  </si>
  <si>
    <t>3　</t>
  </si>
  <si>
    <t>力武　風花</t>
  </si>
  <si>
    <t>RIKITAKE Fuka</t>
  </si>
  <si>
    <t>000320</t>
  </si>
  <si>
    <t>浅田　遥香</t>
  </si>
  <si>
    <t>ASADA Haruka</t>
  </si>
  <si>
    <t>甘利　晴香</t>
  </si>
  <si>
    <t>AMARI Haruka</t>
  </si>
  <si>
    <t>池田　香名子</t>
  </si>
  <si>
    <t>IKEDA Kanako</t>
  </si>
  <si>
    <t>齊藤　茜</t>
  </si>
  <si>
    <t>SAITO Akane</t>
  </si>
  <si>
    <t>2　</t>
  </si>
  <si>
    <t>廣田　彩香</t>
  </si>
  <si>
    <t>HIROTA Ayaka</t>
  </si>
  <si>
    <t>大崎　ななみ</t>
  </si>
  <si>
    <t>OSAKI Nanami</t>
  </si>
  <si>
    <t>川田　愛佳</t>
  </si>
  <si>
    <t>KAWATA Manaka</t>
  </si>
  <si>
    <t>坂口　愛和</t>
  </si>
  <si>
    <t>SAKAGUCHI Aiwa</t>
  </si>
  <si>
    <t>松﨑　愛</t>
  </si>
  <si>
    <t>MATSUZAKI Megu</t>
  </si>
  <si>
    <t>大久保　玲</t>
  </si>
  <si>
    <t>OKUBO Rei</t>
  </si>
  <si>
    <t>櫻庭　良々子</t>
  </si>
  <si>
    <t>SAKURABA Rarako</t>
  </si>
  <si>
    <t>鳥山　結香</t>
  </si>
  <si>
    <t>TORIYAMA Yuka</t>
  </si>
  <si>
    <t>松本　志穂</t>
  </si>
  <si>
    <t>MATSUMOTO Shiho</t>
  </si>
  <si>
    <t>笹川　葉名</t>
  </si>
  <si>
    <t>SASAGAWA Hana</t>
  </si>
  <si>
    <t>佐瀬　萌生</t>
  </si>
  <si>
    <t>SASE Moemi</t>
  </si>
  <si>
    <t>佐野　英里佳</t>
  </si>
  <si>
    <t>SANO Erika</t>
  </si>
  <si>
    <t>水沼　結衣</t>
  </si>
  <si>
    <t>MIZUNUMA Yui</t>
  </si>
  <si>
    <t>八田　ももか</t>
  </si>
  <si>
    <t>HATTA Momoka</t>
  </si>
  <si>
    <t>小澤　理子</t>
  </si>
  <si>
    <t>OZAWA Riko</t>
  </si>
  <si>
    <t>大原　菜々恵</t>
  </si>
  <si>
    <t>OHARA Nanae</t>
  </si>
  <si>
    <t>牛　佳慧</t>
  </si>
  <si>
    <t>GYU Kae</t>
  </si>
  <si>
    <t>本間　玲樹</t>
  </si>
  <si>
    <t>HOMMA Tamaki</t>
  </si>
  <si>
    <t>渡会　紫野</t>
  </si>
  <si>
    <t>WATARAI Shino</t>
  </si>
  <si>
    <t>山口　愛乃</t>
  </si>
  <si>
    <t>YAMAGUCHI Anon</t>
  </si>
  <si>
    <t>橋本　夢</t>
  </si>
  <si>
    <t>HASHIMOTO Yume</t>
  </si>
  <si>
    <t>横井　さつき</t>
  </si>
  <si>
    <t>YOKOI Satsuki</t>
  </si>
  <si>
    <t>奥山　優香</t>
  </si>
  <si>
    <t>OKUYAMA Yuka</t>
  </si>
  <si>
    <t>大島　きらら</t>
  </si>
  <si>
    <t>OSHIMA Kirara</t>
  </si>
  <si>
    <t>石川　美優</t>
  </si>
  <si>
    <t>ISHIKAWA Miyu</t>
  </si>
  <si>
    <t>田中　優花</t>
  </si>
  <si>
    <t>平松　琴美</t>
  </si>
  <si>
    <t>HIRAMATSU Kotomi</t>
  </si>
  <si>
    <t>小野　智世</t>
  </si>
  <si>
    <t>ONO Tomoyo</t>
  </si>
  <si>
    <t>小美濃　あい</t>
  </si>
  <si>
    <t>KOMINO Ai</t>
  </si>
  <si>
    <t>広瀬　はるか</t>
  </si>
  <si>
    <t>HIROSE Haruka</t>
  </si>
  <si>
    <t>南　舞鳥</t>
  </si>
  <si>
    <t>MINAMI Maika</t>
  </si>
  <si>
    <t>金井　美凪海</t>
  </si>
  <si>
    <t>KANAI Minamo</t>
  </si>
  <si>
    <t>河嶋　菜々子</t>
  </si>
  <si>
    <t>KAWASHIMA Nanako</t>
  </si>
  <si>
    <t>塚越　かれん</t>
  </si>
  <si>
    <t>TSUKAGOSHI Karen</t>
  </si>
  <si>
    <t>寺崎　梨華</t>
  </si>
  <si>
    <t>TERASAKI Rika</t>
  </si>
  <si>
    <t>山浦　舞</t>
  </si>
  <si>
    <t>YAMAURA Mai</t>
  </si>
  <si>
    <t>白椛　みずき</t>
  </si>
  <si>
    <t>SHIRAKABA Mizuki</t>
  </si>
  <si>
    <t>岡戸　朝海</t>
  </si>
  <si>
    <t>OKADO Asami</t>
  </si>
  <si>
    <t>水城　伽奈子</t>
    <rPh sb="3" eb="4">
      <t>カ</t>
    </rPh>
    <phoneticPr fontId="3"/>
  </si>
  <si>
    <t>MIZUKI Kanako</t>
  </si>
  <si>
    <t>竹内　舞</t>
  </si>
  <si>
    <t>TAKEUCHI Mai</t>
  </si>
  <si>
    <t>藤代　あすか</t>
  </si>
  <si>
    <t>FUJISHIRO Asuka</t>
  </si>
  <si>
    <t>前野　来実</t>
  </si>
  <si>
    <t>MAENO Kurumi</t>
  </si>
  <si>
    <t>山中　比美己</t>
  </si>
  <si>
    <t>YAMANAKA Hibiki</t>
  </si>
  <si>
    <t>髙橋 莉緒奈</t>
    <rPh sb="0" eb="2">
      <t>タカハシ</t>
    </rPh>
    <phoneticPr fontId="3"/>
  </si>
  <si>
    <t>TAKAHASHI Riona</t>
  </si>
  <si>
    <t>池沢　沙織</t>
  </si>
  <si>
    <t>IKEZAWA Saori</t>
  </si>
  <si>
    <t>外所　弓香</t>
    <rPh sb="0" eb="1">
      <t>ソト</t>
    </rPh>
    <phoneticPr fontId="3"/>
  </si>
  <si>
    <t>TODOKORO Yumika</t>
  </si>
  <si>
    <t>坂上　まりな</t>
  </si>
  <si>
    <t>SAKAUE Marina</t>
  </si>
  <si>
    <t>松崎　蓉璃</t>
  </si>
  <si>
    <t>MATSUZAKI Yori</t>
  </si>
  <si>
    <t>馬場　優衣</t>
  </si>
  <si>
    <t>BABA Yui</t>
  </si>
  <si>
    <t>小柳　奈々未</t>
  </si>
  <si>
    <t>KOYANAGI Nanami</t>
  </si>
  <si>
    <t>020123</t>
  </si>
  <si>
    <t>川嵜　美花</t>
  </si>
  <si>
    <t>KAWASAKI Mika</t>
  </si>
  <si>
    <t>渋谷　七未</t>
  </si>
  <si>
    <t>SHIBUYA Nanami</t>
  </si>
  <si>
    <t>渋谷　琴未</t>
  </si>
  <si>
    <t>SHIBUYA Kotomi</t>
  </si>
  <si>
    <t>見澤　麗華</t>
  </si>
  <si>
    <t>MISAWA Reika</t>
  </si>
  <si>
    <t>佐原　幸奈</t>
  </si>
  <si>
    <t>SAHARA Yukina</t>
  </si>
  <si>
    <t>五十部　智佳</t>
  </si>
  <si>
    <t>ISOBE Chika</t>
  </si>
  <si>
    <t>山田　青空</t>
  </si>
  <si>
    <t>YAMADA Sora</t>
  </si>
  <si>
    <t>石飛　琴乃</t>
  </si>
  <si>
    <t>ISHITOBI Kotono</t>
  </si>
  <si>
    <t>020221</t>
  </si>
  <si>
    <t>加藤　実穂</t>
  </si>
  <si>
    <t>KATO Miho</t>
  </si>
  <si>
    <t>小泉　桃花</t>
  </si>
  <si>
    <t>KOIZUMI Momoka</t>
  </si>
  <si>
    <t>有賀　紀乃</t>
  </si>
  <si>
    <t>ARIGA Kino</t>
  </si>
  <si>
    <t>小幡　美貴</t>
  </si>
  <si>
    <t>OBATA Miki</t>
  </si>
  <si>
    <t>金澤　結</t>
  </si>
  <si>
    <t>KANAZAWA Yui</t>
  </si>
  <si>
    <t>清水　麻央</t>
  </si>
  <si>
    <t>SHIMIZU Mao</t>
  </si>
  <si>
    <t>高橋　真布</t>
  </si>
  <si>
    <t>TAKAHASHI Mau</t>
  </si>
  <si>
    <t>浜田　真衣</t>
  </si>
  <si>
    <t>HAMADA Mai</t>
  </si>
  <si>
    <t>平賀　祥子</t>
  </si>
  <si>
    <t>HIRAGA Shoko</t>
  </si>
  <si>
    <t>藤岡　更</t>
  </si>
  <si>
    <t>FUJIOKA Sara</t>
  </si>
  <si>
    <t>松本　涼花</t>
  </si>
  <si>
    <t>MATSUMOTO Suzuka</t>
  </si>
  <si>
    <t>宮坂　朋実</t>
  </si>
  <si>
    <t>MIYASAKA Tomomi</t>
  </si>
  <si>
    <t>矢部　稚尋</t>
  </si>
  <si>
    <t>YABE Chihiro</t>
  </si>
  <si>
    <t>岡部　志保</t>
  </si>
  <si>
    <t>OKABE Shiho</t>
  </si>
  <si>
    <t>山崎　千穂</t>
  </si>
  <si>
    <t>YAMAZAKI Chiho</t>
  </si>
  <si>
    <t>井上　彩加</t>
  </si>
  <si>
    <t>INOUE Ayaka</t>
  </si>
  <si>
    <t>小方　優乃</t>
  </si>
  <si>
    <t>OGATA Uno</t>
  </si>
  <si>
    <t>小田島　侑美</t>
  </si>
  <si>
    <t>ODASHIMA Yukimi</t>
  </si>
  <si>
    <t>交易場　恵</t>
  </si>
  <si>
    <t>KOEKIBA Megumi</t>
  </si>
  <si>
    <t>小林　ゆい</t>
  </si>
  <si>
    <t>KOBAYASHI Yui</t>
  </si>
  <si>
    <t>佐井　杏子</t>
  </si>
  <si>
    <t>SAI Anzu</t>
  </si>
  <si>
    <t>萩野谷　帆南</t>
  </si>
  <si>
    <t>HAGINOYA Honami</t>
  </si>
  <si>
    <t>本多　梨玖</t>
  </si>
  <si>
    <t>HONDA Riku</t>
  </si>
  <si>
    <t>前田　梅香</t>
  </si>
  <si>
    <t>MAEDA Umeka</t>
  </si>
  <si>
    <t>前田　桃花</t>
  </si>
  <si>
    <t>山本　倖千恵</t>
  </si>
  <si>
    <t>YAMAMOTO Sachie</t>
  </si>
  <si>
    <t>五日市　莉歩</t>
  </si>
  <si>
    <t>ITSUKAICHI Riho</t>
  </si>
  <si>
    <t>加藤　ゆらら</t>
  </si>
  <si>
    <t>KATO Yurara</t>
  </si>
  <si>
    <t>河田　実由</t>
  </si>
  <si>
    <t>KAWATA Myu</t>
  </si>
  <si>
    <t>北小路　咲枝</t>
  </si>
  <si>
    <t>KITAKOJI Sae</t>
  </si>
  <si>
    <t>下平　莉那</t>
  </si>
  <si>
    <t>SHIMODAIRA Rina</t>
  </si>
  <si>
    <t>田井　遥</t>
  </si>
  <si>
    <t>TAI Haruka</t>
  </si>
  <si>
    <t>谷川　奈々恵</t>
  </si>
  <si>
    <t>TANIKAWA Nanae</t>
  </si>
  <si>
    <t>冨塚　日南々</t>
  </si>
  <si>
    <t>TOMIZUKA Hinana</t>
  </si>
  <si>
    <t>豊田　桃華</t>
  </si>
  <si>
    <t>TOYODA Momoka</t>
  </si>
  <si>
    <t>永田　朱里</t>
  </si>
  <si>
    <t>NAGATA Akari</t>
  </si>
  <si>
    <t>東　ゆりこ</t>
  </si>
  <si>
    <t>HIGASHI Yuriko</t>
  </si>
  <si>
    <t>本多　美沙</t>
  </si>
  <si>
    <t>HONDA Misa</t>
  </si>
  <si>
    <t>松崎　二千翔</t>
  </si>
  <si>
    <t>MATSUZAKI Nichika</t>
  </si>
  <si>
    <t>松本　安里奈</t>
  </si>
  <si>
    <t>MATSUMOTO Arina</t>
  </si>
  <si>
    <t>武藤　桃花</t>
  </si>
  <si>
    <t>MUTO Momoka</t>
  </si>
  <si>
    <t>奥田　陽花</t>
  </si>
  <si>
    <t>OKUDA Haruka</t>
  </si>
  <si>
    <t>三輪　未来</t>
  </si>
  <si>
    <t>MIWA Mirai</t>
  </si>
  <si>
    <t>020106</t>
  </si>
  <si>
    <t>道下　美槻</t>
  </si>
  <si>
    <t>MICHISHITA Mizuki</t>
  </si>
  <si>
    <t>大網　瑞姫</t>
  </si>
  <si>
    <t>OAMI Mizuki</t>
  </si>
  <si>
    <t>武石　一紗</t>
  </si>
  <si>
    <t>TAKEISHI Kazusa</t>
  </si>
  <si>
    <t>中村　千尋</t>
  </si>
  <si>
    <t>NAKAMURA Chihiro</t>
  </si>
  <si>
    <t>三ツ木　柚花</t>
  </si>
  <si>
    <t>MITSUGI Yuzuka</t>
  </si>
  <si>
    <t>小林　聖菜</t>
  </si>
  <si>
    <t>KOBAYASHI Sena</t>
  </si>
  <si>
    <t>吉田　美柚</t>
  </si>
  <si>
    <t>YOSHIDA Miyu</t>
  </si>
  <si>
    <t>齋藤　有香</t>
  </si>
  <si>
    <t>朏　瑠奈</t>
  </si>
  <si>
    <t>MIKAZUKI Runa</t>
  </si>
  <si>
    <t>嶋野　優奈</t>
  </si>
  <si>
    <t>SHIMANO Yuna</t>
  </si>
  <si>
    <t>吉田　佳純</t>
  </si>
  <si>
    <t>YOSHIDA Kasumi</t>
  </si>
  <si>
    <t>吉田　葵</t>
  </si>
  <si>
    <t>YOSHIDA Aoi</t>
  </si>
  <si>
    <t>阿部　百恵</t>
  </si>
  <si>
    <t>ABE Momoe</t>
  </si>
  <si>
    <t>池谷　怜海</t>
  </si>
  <si>
    <t>IKEGAYA Satomi</t>
  </si>
  <si>
    <t>981103</t>
  </si>
  <si>
    <t>高橋　花織</t>
  </si>
  <si>
    <t>TAKAHASHI Kaori</t>
  </si>
  <si>
    <t>石井　綾乃</t>
  </si>
  <si>
    <t>ISHII Ayano</t>
  </si>
  <si>
    <t>伊藤　千華</t>
  </si>
  <si>
    <t>ITO Chika</t>
  </si>
  <si>
    <t>バルア　ミティラ</t>
  </si>
  <si>
    <t>BARUA Mithila</t>
  </si>
  <si>
    <t>田代　彩夏</t>
  </si>
  <si>
    <t>TASHIRO Ayaka</t>
  </si>
  <si>
    <t>後野　詩衣菜</t>
  </si>
  <si>
    <t>GONO Shiina</t>
  </si>
  <si>
    <t>高橋　うらら</t>
  </si>
  <si>
    <t>TAKAHASHI Urara</t>
  </si>
  <si>
    <t>鈴木　優帆</t>
  </si>
  <si>
    <t>SUZUKI Yuho</t>
  </si>
  <si>
    <t>小野田　吏紗</t>
  </si>
  <si>
    <t>ONODA Risa</t>
  </si>
  <si>
    <t>小針　涼葉</t>
  </si>
  <si>
    <t>KOBARI Suzuha</t>
  </si>
  <si>
    <t>長井　未吹</t>
  </si>
  <si>
    <t>NAGAI Mibuki</t>
  </si>
  <si>
    <t>酒井　栞菜</t>
  </si>
  <si>
    <t>SAKAI Kanna</t>
  </si>
  <si>
    <t>鈴木　聖菜</t>
  </si>
  <si>
    <t>SUZUKI Sena</t>
  </si>
  <si>
    <t>山田　笑実</t>
  </si>
  <si>
    <t>YAMADA Emi</t>
  </si>
  <si>
    <t>小倉　梨央</t>
  </si>
  <si>
    <t>OGURA Rio</t>
  </si>
  <si>
    <t>鈴木　礼愛</t>
  </si>
  <si>
    <t>SUZUKI Raia</t>
  </si>
  <si>
    <t>浅利　望綾</t>
  </si>
  <si>
    <t>ASARI Noa</t>
  </si>
  <si>
    <t>柳沼　音々</t>
  </si>
  <si>
    <t>YAGINUMA Nene</t>
  </si>
  <si>
    <t>児玉　楓夏</t>
  </si>
  <si>
    <t>KODAMA Fuka</t>
  </si>
  <si>
    <t>清水　胡桃</t>
  </si>
  <si>
    <t>SHIMIZU Kurumi</t>
  </si>
  <si>
    <t>柳沼　奈々</t>
  </si>
  <si>
    <t>YAGINUMA Nana</t>
  </si>
  <si>
    <t>大野　真実子</t>
  </si>
  <si>
    <t>ONO Mamiko</t>
  </si>
  <si>
    <t>吉田　萌々</t>
  </si>
  <si>
    <t>YOSHIDA Momo</t>
  </si>
  <si>
    <t>法月　遥奈</t>
  </si>
  <si>
    <t>NORIZUKI Haruna</t>
  </si>
  <si>
    <t>宮嶋　優華</t>
  </si>
  <si>
    <t>MIYAJIMA Yuka</t>
  </si>
  <si>
    <t>遠藤 まどか</t>
  </si>
  <si>
    <t>ENDO Madoka</t>
  </si>
  <si>
    <t>斉田　果歩</t>
  </si>
  <si>
    <t>SAITA Kaho</t>
  </si>
  <si>
    <t>佐藤　直</t>
  </si>
  <si>
    <t>SATO Nao</t>
  </si>
  <si>
    <t>銭谷　紗矢香</t>
  </si>
  <si>
    <t>ZENIYA Sayaka</t>
  </si>
  <si>
    <t>兎澤　朋美</t>
  </si>
  <si>
    <t>TOZAWA Tomomi</t>
  </si>
  <si>
    <t>土肥　愛基</t>
  </si>
  <si>
    <t>TOHI Youki</t>
  </si>
  <si>
    <t>中村　美紅</t>
  </si>
  <si>
    <t>NAKAMURA Miku</t>
  </si>
  <si>
    <t>中島　郁</t>
  </si>
  <si>
    <t>NAKAJIMA Kaoru</t>
  </si>
  <si>
    <t>福田　真衣</t>
  </si>
  <si>
    <t>FUKUDA Mai</t>
  </si>
  <si>
    <t>藤原　瑠衣</t>
  </si>
  <si>
    <t>FUJIWARA Rui</t>
  </si>
  <si>
    <t>山本　早姫</t>
  </si>
  <si>
    <t>井越　朱梨</t>
  </si>
  <si>
    <t>IGOSHI Akari</t>
  </si>
  <si>
    <t>幸村　穂野香</t>
  </si>
  <si>
    <t>YUKIMURA Honoka</t>
  </si>
  <si>
    <t>林　里咲</t>
  </si>
  <si>
    <t>HAYASHI Risa</t>
  </si>
  <si>
    <t>小野原　亜純</t>
  </si>
  <si>
    <t>ONOHARA Asumi</t>
  </si>
  <si>
    <t>高橋　美悠</t>
  </si>
  <si>
    <t>TAKAHASHI Miyuu</t>
  </si>
  <si>
    <t>秋元　美樹</t>
  </si>
  <si>
    <t>AKIMOTO Miki</t>
  </si>
  <si>
    <t>磯谷　友里</t>
  </si>
  <si>
    <t>ISOGAI Yuri</t>
  </si>
  <si>
    <t>野口　幸奈</t>
  </si>
  <si>
    <t>NOGUCHI Yukina</t>
  </si>
  <si>
    <t>中島　沙弥香</t>
  </si>
  <si>
    <t>NAKAJIMA Sayaka</t>
  </si>
  <si>
    <t>園宮　璃子</t>
  </si>
  <si>
    <t>SONOMIYA Riko</t>
  </si>
  <si>
    <t>藤田　涼子</t>
  </si>
  <si>
    <t>FUJITA Ryoko</t>
  </si>
  <si>
    <t>上野　海里</t>
  </si>
  <si>
    <t>UENO Kairi</t>
  </si>
  <si>
    <t>山田　美来</t>
  </si>
  <si>
    <t>小﨑　遥</t>
  </si>
  <si>
    <t>KOZAKI Haruka</t>
  </si>
  <si>
    <t>柴田　あいり</t>
  </si>
  <si>
    <t>SHIBATA Airi</t>
  </si>
  <si>
    <t>別府　明佳</t>
  </si>
  <si>
    <t>BEPPU Meika</t>
  </si>
  <si>
    <t>村田　奈月</t>
  </si>
  <si>
    <t>MURATA Natsuki</t>
  </si>
  <si>
    <t>中村　優花</t>
  </si>
  <si>
    <t>NAKAMURA Yuka</t>
  </si>
  <si>
    <t>大地　彩央里</t>
  </si>
  <si>
    <t>OCHI Saori</t>
  </si>
  <si>
    <t>徳島県</t>
  </si>
  <si>
    <t>川上　莉央</t>
  </si>
  <si>
    <t>KAWAKAMI Rio</t>
  </si>
  <si>
    <t>佐々木　和佳奈</t>
  </si>
  <si>
    <t>SASAKI Wakana</t>
  </si>
  <si>
    <t>佐竹　知夏</t>
  </si>
  <si>
    <t>SATAKE Chinatsu</t>
  </si>
  <si>
    <t>髙島　寿莉亜</t>
  </si>
  <si>
    <t>TAKASHIMA Juria</t>
  </si>
  <si>
    <t>髙橋　真由</t>
  </si>
  <si>
    <t>TAKAHASHI Mayu</t>
  </si>
  <si>
    <t>田中　更紗</t>
  </si>
  <si>
    <t>TANAKA Sarasa</t>
  </si>
  <si>
    <t>平田　莉子</t>
  </si>
  <si>
    <t>HIRATA Riko</t>
  </si>
  <si>
    <t>広沢　優美</t>
  </si>
  <si>
    <t>HIROSAWA Yumi</t>
  </si>
  <si>
    <t>前川　梨花</t>
  </si>
  <si>
    <t>MAEKAWA Rinka</t>
  </si>
  <si>
    <t>三富　さくら</t>
  </si>
  <si>
    <t>MITOMI Sakura</t>
  </si>
  <si>
    <t>湯口　英理菜</t>
  </si>
  <si>
    <t>YUGUCHI Erina</t>
  </si>
  <si>
    <t>東津　瞳</t>
  </si>
  <si>
    <t>TOTSU Hitomi</t>
  </si>
  <si>
    <t>木下　七虹</t>
  </si>
  <si>
    <t>KINOSHITA Nanako</t>
  </si>
  <si>
    <t>大久保 光</t>
  </si>
  <si>
    <t>OKUBO Hikari</t>
  </si>
  <si>
    <t>980217</t>
  </si>
  <si>
    <t>有馬　京花</t>
  </si>
  <si>
    <t>ARIMA Kyoka</t>
  </si>
  <si>
    <t>五十嵐　音羽</t>
  </si>
  <si>
    <t>IGARASHI Otoha</t>
  </si>
  <si>
    <t>坂本　尚子</t>
  </si>
  <si>
    <t>SAKAMOTO Naoko</t>
  </si>
  <si>
    <t>志村　美希</t>
  </si>
  <si>
    <t>SHIMURA Miki</t>
  </si>
  <si>
    <t>陣在　ほのか</t>
  </si>
  <si>
    <t>JINZAI Honoka</t>
  </si>
  <si>
    <t>藤村　美杏</t>
  </si>
  <si>
    <t>FUJIMURA Mian</t>
  </si>
  <si>
    <t>吉田　かれん</t>
  </si>
  <si>
    <t>YOSHIDA Karen</t>
  </si>
  <si>
    <t>朝日　春瑠</t>
  </si>
  <si>
    <t>ASAHI Haruru</t>
  </si>
  <si>
    <t>石川　佳乃</t>
  </si>
  <si>
    <t>ISHIKAWA Yoshino</t>
  </si>
  <si>
    <t>熊谷　百花</t>
  </si>
  <si>
    <t>KUMAGAI Momoka</t>
  </si>
  <si>
    <t>長谷川　瑠々</t>
  </si>
  <si>
    <t>HASEGAWA Ruru</t>
  </si>
  <si>
    <t>菅田　智帆</t>
  </si>
  <si>
    <t>SUGATA Tomoho</t>
  </si>
  <si>
    <t>栗原　耀</t>
  </si>
  <si>
    <t>KURIHARA Hikaru</t>
  </si>
  <si>
    <t>佐々木 優佳</t>
  </si>
  <si>
    <t>鈴木　瑞生</t>
  </si>
  <si>
    <t>SUZUKI Mizuki</t>
  </si>
  <si>
    <t>佐野　琴美</t>
  </si>
  <si>
    <t>SANO Kotomi</t>
  </si>
  <si>
    <t>波田野　優佳</t>
  </si>
  <si>
    <t>HATANO Yuka</t>
  </si>
  <si>
    <t>大玉　華鈴</t>
  </si>
  <si>
    <t>ODAMA Karin</t>
  </si>
  <si>
    <t>箕浦　あずさ</t>
  </si>
  <si>
    <t>MINOURA Azusa</t>
  </si>
  <si>
    <t>渡邉　有夏</t>
  </si>
  <si>
    <t>WATANABE Yuka</t>
  </si>
  <si>
    <t>清水　思</t>
  </si>
  <si>
    <t>SIMIZU Koto</t>
  </si>
  <si>
    <t>竜門　千佳</t>
  </si>
  <si>
    <t>RYUMON Chika</t>
  </si>
  <si>
    <t>川口　紅音</t>
  </si>
  <si>
    <t>KAWAGUCHI Akane</t>
  </si>
  <si>
    <t>吉田　結花</t>
  </si>
  <si>
    <t>YOSHIDA Yuka</t>
  </si>
  <si>
    <t>秋庭　成希</t>
  </si>
  <si>
    <t>AKIBA Naruki</t>
  </si>
  <si>
    <t>朝倉　礼歩</t>
  </si>
  <si>
    <t>ASAKURA Raia</t>
  </si>
  <si>
    <t>荒野　幸帆</t>
  </si>
  <si>
    <t>ARANO Yukiho</t>
  </si>
  <si>
    <t>金澤　優希</t>
  </si>
  <si>
    <t>KANAZAWA Yuki</t>
  </si>
  <si>
    <t>平野　優花</t>
  </si>
  <si>
    <t>HIRANO Yuka</t>
  </si>
  <si>
    <t>森田　楓</t>
  </si>
  <si>
    <t>MORITA Kaede</t>
  </si>
  <si>
    <t>安達　芽衣</t>
  </si>
  <si>
    <t>ADACHI Mei</t>
  </si>
  <si>
    <t>阿部　菜々子</t>
  </si>
  <si>
    <t>ABE Nanako</t>
  </si>
  <si>
    <t>今井　明日香</t>
  </si>
  <si>
    <t>IMAI Asuka</t>
  </si>
  <si>
    <t>亀谷　実生</t>
  </si>
  <si>
    <t>KAMETANI Mio</t>
  </si>
  <si>
    <t>近内　かりん</t>
  </si>
  <si>
    <t>KONNAI Karin</t>
  </si>
  <si>
    <t>西　玲衣</t>
  </si>
  <si>
    <t>NISHI Rei</t>
  </si>
  <si>
    <t>安宅　伽織</t>
  </si>
  <si>
    <t>ATAGI Kaori</t>
  </si>
  <si>
    <t>稲垣　千潤</t>
  </si>
  <si>
    <t>INAGAKI Chihiro</t>
  </si>
  <si>
    <t>980626</t>
  </si>
  <si>
    <t>内山　葉月</t>
  </si>
  <si>
    <t>UCHIYAMA Hazuki</t>
  </si>
  <si>
    <t>久岡　璃紗</t>
  </si>
  <si>
    <t>HISAOKA Risa</t>
  </si>
  <si>
    <t>古谷　舞羽</t>
  </si>
  <si>
    <t>FURUYA Maiha</t>
  </si>
  <si>
    <t>丸山　悠佳</t>
  </si>
  <si>
    <t>MARUYAMA Yuka</t>
  </si>
  <si>
    <t>三澤　葵</t>
  </si>
  <si>
    <t>MISAWA Aoi</t>
  </si>
  <si>
    <t>東　祐希</t>
  </si>
  <si>
    <t>AZUMA Yuki</t>
  </si>
  <si>
    <t>齊藤　安里</t>
  </si>
  <si>
    <t>SAITO Anri</t>
  </si>
  <si>
    <t>鈴木　莉琴</t>
  </si>
  <si>
    <t>SUZUKI Riko</t>
  </si>
  <si>
    <t>橋本　直</t>
  </si>
  <si>
    <t>HASHIMOTO Sunao</t>
  </si>
  <si>
    <t>前川　淳</t>
  </si>
  <si>
    <t>MAEKAWA Jun</t>
  </si>
  <si>
    <t>和田　沙也夏</t>
  </si>
  <si>
    <t>WADA Sayaka</t>
  </si>
  <si>
    <t>宮口　愛子</t>
  </si>
  <si>
    <t>MIYAGUCHI Aiko</t>
  </si>
  <si>
    <t>渡部　夏音</t>
  </si>
  <si>
    <t>WATABE Natsune</t>
  </si>
  <si>
    <t>橋本　有純</t>
  </si>
  <si>
    <t>HASHIMOTO Azumi</t>
  </si>
  <si>
    <t>４</t>
  </si>
  <si>
    <t>花野　桃子</t>
  </si>
  <si>
    <t>HANANO Momoko</t>
  </si>
  <si>
    <t>村上　愛華</t>
  </si>
  <si>
    <t>MURAKAMI Aika</t>
  </si>
  <si>
    <t>安部　実伽子</t>
  </si>
  <si>
    <t>ABE Mikako</t>
  </si>
  <si>
    <t>一瀬　美結</t>
  </si>
  <si>
    <t>ICHISE Miyu</t>
  </si>
  <si>
    <t>岡島　楓</t>
  </si>
  <si>
    <t>OKAJIMA Kaede</t>
  </si>
  <si>
    <t>栗崎　珠李</t>
  </si>
  <si>
    <t>KURISAKI Shuri</t>
  </si>
  <si>
    <t>原　紗藍子</t>
  </si>
  <si>
    <t>HARA Saako</t>
  </si>
  <si>
    <t>安田　彩乃</t>
  </si>
  <si>
    <t>YASUDA Ayano</t>
  </si>
  <si>
    <t>赤堀　かりん</t>
  </si>
  <si>
    <t>AKAHORI Karin</t>
  </si>
  <si>
    <t>黒田　澪</t>
  </si>
  <si>
    <t>KURODA Mio</t>
  </si>
  <si>
    <t>酒井　珠乃</t>
  </si>
  <si>
    <t>SAKAI Tamano</t>
  </si>
  <si>
    <t>阪下　玖瑠美</t>
  </si>
  <si>
    <t>SAKASHITA Kurumi</t>
  </si>
  <si>
    <t>髙田　晴香</t>
  </si>
  <si>
    <t>TAKADA Haruka</t>
  </si>
  <si>
    <t>中村　朱里</t>
  </si>
  <si>
    <t>NAKAMURA Akari</t>
  </si>
  <si>
    <t>湯川　野乃</t>
  </si>
  <si>
    <t>YUKAWA Nono</t>
  </si>
  <si>
    <t>伊野波　理桜</t>
  </si>
  <si>
    <t>INOHA Rio</t>
  </si>
  <si>
    <t>叶内　菜々美</t>
  </si>
  <si>
    <t>KANAUCHI Nanami</t>
  </si>
  <si>
    <t>北原　千菜</t>
  </si>
  <si>
    <t>KITAHARA China</t>
  </si>
  <si>
    <t>栗原　泉</t>
  </si>
  <si>
    <t>KURIHARA Izumi</t>
  </si>
  <si>
    <t>小原　茉莉</t>
  </si>
  <si>
    <t>KOHARA Matsuri</t>
  </si>
  <si>
    <t>保坂　晴子</t>
  </si>
  <si>
    <t>HOSAKA Haruko</t>
  </si>
  <si>
    <t>宮内　志佳</t>
  </si>
  <si>
    <t>MIYAUTI Yukika</t>
  </si>
  <si>
    <t>永島　綾夏</t>
  </si>
  <si>
    <t>NAGASHIMA Ayaka</t>
  </si>
  <si>
    <t>大畑　なつ美</t>
  </si>
  <si>
    <t>OHATA Natsumi</t>
  </si>
  <si>
    <t>成田　葵</t>
  </si>
  <si>
    <t>NARITA Aoi</t>
  </si>
  <si>
    <t>橋本　都</t>
  </si>
  <si>
    <t>HASHIMOTO Miyako</t>
  </si>
  <si>
    <t>光岡　海音</t>
  </si>
  <si>
    <t>MITSUOKA Amane</t>
  </si>
  <si>
    <t>渡邊　由真</t>
  </si>
  <si>
    <t>井坂　友香</t>
  </si>
  <si>
    <t>ISAKA Yuka</t>
  </si>
  <si>
    <t>梅原　舞羽</t>
  </si>
  <si>
    <t>UMEHARA Maiha</t>
  </si>
  <si>
    <t>北　みのり</t>
  </si>
  <si>
    <t>KITA Minori</t>
  </si>
  <si>
    <t>吉岡　花恋</t>
  </si>
  <si>
    <t>YOSHIOKA Karen</t>
  </si>
  <si>
    <t>工藤　杏華</t>
  </si>
  <si>
    <t>KUDO Kyoka</t>
  </si>
  <si>
    <t>倉内　晴菜</t>
  </si>
  <si>
    <t>KURAUCHI Haruna</t>
  </si>
  <si>
    <t>磧　結里</t>
  </si>
  <si>
    <t>SEKI Yuri</t>
  </si>
  <si>
    <t>鶴田　紘子</t>
  </si>
  <si>
    <t>TSURUDA Hiroko</t>
  </si>
  <si>
    <t>谷　英美子</t>
  </si>
  <si>
    <t>TANI Emiko</t>
  </si>
  <si>
    <t>明石　りか</t>
  </si>
  <si>
    <t>AKASHI Rika</t>
  </si>
  <si>
    <t>水谷　優希</t>
  </si>
  <si>
    <t>MIZUTANI Yuki</t>
  </si>
  <si>
    <t>大槻　智佳子</t>
  </si>
  <si>
    <t>OTSUKI Chikako</t>
  </si>
  <si>
    <t>奥村　奈生</t>
  </si>
  <si>
    <t>河合　由伊</t>
  </si>
  <si>
    <t>岡本　風香</t>
  </si>
  <si>
    <t>OKAMOTO Fuka</t>
  </si>
  <si>
    <t>阿部　幸音</t>
  </si>
  <si>
    <t>ABE Yukine</t>
  </si>
  <si>
    <t>仲上　真友</t>
  </si>
  <si>
    <t>NAKAGAMI Mayu</t>
  </si>
  <si>
    <t>齋藤　優羽</t>
  </si>
  <si>
    <t>SAITO Yuha</t>
  </si>
  <si>
    <t>田中　美衣</t>
  </si>
  <si>
    <t>TANAKA Mii</t>
  </si>
  <si>
    <t>971130</t>
  </si>
  <si>
    <t>赤川　絵理</t>
  </si>
  <si>
    <t>AKAGAWA Eri</t>
  </si>
  <si>
    <t>常盤　千尋</t>
  </si>
  <si>
    <t>TOKIWA Chihiro</t>
  </si>
  <si>
    <t>武田　ほのか</t>
  </si>
  <si>
    <t>TAKEDA Honoka</t>
  </si>
  <si>
    <t>須藤　恵美理</t>
  </si>
  <si>
    <t>SUDO Emiri</t>
  </si>
  <si>
    <t>植田　葵</t>
  </si>
  <si>
    <t>UEDA Aoi</t>
  </si>
  <si>
    <t>古明地　綾音</t>
  </si>
  <si>
    <t>KOMEICHI Ayane</t>
  </si>
  <si>
    <t>竹馬　李星</t>
  </si>
  <si>
    <t>CHIKUMA Rise</t>
  </si>
  <si>
    <t>上田　さくら</t>
  </si>
  <si>
    <t>UEDA Sakura</t>
  </si>
  <si>
    <t>柴原　佳那</t>
  </si>
  <si>
    <t>SHIBAHARA Kana</t>
  </si>
  <si>
    <t>秋山　温純</t>
  </si>
  <si>
    <t>AKIYAMA Azumi</t>
  </si>
  <si>
    <t>西原　梓紗</t>
  </si>
  <si>
    <t>NISHIHARA Azusa</t>
  </si>
  <si>
    <t>藤川　果歩</t>
  </si>
  <si>
    <t>FUJIKAWA Kaho</t>
  </si>
  <si>
    <t>平野　花梨</t>
  </si>
  <si>
    <t>HIRANO Karin</t>
  </si>
  <si>
    <t>山下　舞</t>
  </si>
  <si>
    <t>YAMASHITA Mai</t>
  </si>
  <si>
    <t>赤石　佳音</t>
  </si>
  <si>
    <t>AKAISHI Kanon</t>
  </si>
  <si>
    <t>酒井　ももよ</t>
  </si>
  <si>
    <t>SAKAI Momoyo</t>
  </si>
  <si>
    <t>山田　侑奈</t>
  </si>
  <si>
    <t>YAMADA Yuna</t>
  </si>
  <si>
    <t>前田　悠羽</t>
  </si>
  <si>
    <t>MAEDA Yuha</t>
  </si>
  <si>
    <t>宮澤　愛実</t>
  </si>
  <si>
    <t>MIYAZAWA Megumi</t>
  </si>
  <si>
    <t>961204</t>
  </si>
  <si>
    <t>田中　まなみ</t>
  </si>
  <si>
    <t>TANAKA Manami</t>
  </si>
  <si>
    <t>小清水　瑠巳</t>
  </si>
  <si>
    <t>KOSHIMIZU Rumi</t>
  </si>
  <si>
    <t>野崎　萌香</t>
  </si>
  <si>
    <t>NOZAKI Moeka</t>
  </si>
  <si>
    <t>楳澤　世菜</t>
  </si>
  <si>
    <t>UMEZAWA Sena</t>
  </si>
  <si>
    <t>川辺　侑佳</t>
  </si>
  <si>
    <t>KAWABE Yuka</t>
  </si>
  <si>
    <t>杉浦　愛理</t>
  </si>
  <si>
    <t>SUGIURA Airi</t>
  </si>
  <si>
    <t>長谷川　茉央</t>
  </si>
  <si>
    <t>HASEGAWA Mao</t>
  </si>
  <si>
    <t>関根　理紗</t>
  </si>
  <si>
    <t>SEKINE Risa</t>
  </si>
  <si>
    <t>堀江　万友子</t>
  </si>
  <si>
    <t>HORIE Mayuko</t>
  </si>
  <si>
    <t>金子　万葉</t>
  </si>
  <si>
    <t>KANEKO Mayo</t>
  </si>
  <si>
    <t>齋藤　はるか</t>
  </si>
  <si>
    <t>SAITO Haruka</t>
  </si>
  <si>
    <t>970908</t>
  </si>
  <si>
    <t>吉田　典可</t>
  </si>
  <si>
    <t>YOSHIDA Norika</t>
  </si>
  <si>
    <t>秋池　苑子</t>
  </si>
  <si>
    <t>AKIIKE Sonoko</t>
  </si>
  <si>
    <t>米村　佳恵</t>
  </si>
  <si>
    <t>YONEMURA Kae</t>
  </si>
  <si>
    <t>菊池　光紗</t>
  </si>
  <si>
    <t>KIKUCHI Misa</t>
  </si>
  <si>
    <t>松浦　和香菜</t>
  </si>
  <si>
    <t>MATSUURA Wakana</t>
  </si>
  <si>
    <t>秋本　真理</t>
  </si>
  <si>
    <t>AKIMOTO Mari</t>
  </si>
  <si>
    <t>竪　佐知子</t>
  </si>
  <si>
    <t>TATE Sachiko</t>
  </si>
  <si>
    <t>小池　日南子</t>
  </si>
  <si>
    <t>KOIKE Hinako</t>
  </si>
  <si>
    <t>西村　唯</t>
  </si>
  <si>
    <t>NISHIMURA Yui</t>
  </si>
  <si>
    <t>安部　優里香</t>
  </si>
  <si>
    <t>ABE Yurika</t>
  </si>
  <si>
    <t>大谷　果生</t>
  </si>
  <si>
    <t>OTANI Kao</t>
  </si>
  <si>
    <t>鈴木　理奈</t>
  </si>
  <si>
    <t>SUZUKI Rina</t>
  </si>
  <si>
    <t>清水　風花</t>
  </si>
  <si>
    <t>SHIMIZU Fuka</t>
  </si>
  <si>
    <t>保谷　果歩</t>
  </si>
  <si>
    <t>HOTANI Kaho</t>
  </si>
  <si>
    <t>太田　歩那</t>
  </si>
  <si>
    <t>OTA Ayuna</t>
  </si>
  <si>
    <t>塚本　春菜</t>
  </si>
  <si>
    <t>TSUKAMOTO Haruna</t>
  </si>
  <si>
    <t>富田　彩香</t>
  </si>
  <si>
    <t>TOMIDA Ayaka</t>
  </si>
  <si>
    <t>八木　涼樺</t>
  </si>
  <si>
    <t>YAGI Suzuka</t>
  </si>
  <si>
    <t>山田　愛</t>
  </si>
  <si>
    <t>YAMADA Manami</t>
  </si>
  <si>
    <t>松本　実和</t>
  </si>
  <si>
    <t>MATSUMOTO Miwa</t>
  </si>
  <si>
    <t>豊田 真菜</t>
  </si>
  <si>
    <t>TOYODA Mana</t>
  </si>
  <si>
    <t>根本　怜奈</t>
  </si>
  <si>
    <t>NEMOTO Reina</t>
  </si>
  <si>
    <t>原　碧海</t>
  </si>
  <si>
    <t>HARA Aoi</t>
  </si>
  <si>
    <t>北川　英奈</t>
  </si>
  <si>
    <t>KITAGAWA Ena</t>
  </si>
  <si>
    <t>香取　由真</t>
  </si>
  <si>
    <t>KATORI  Yuma</t>
  </si>
  <si>
    <t>大橋　真理香</t>
  </si>
  <si>
    <t>OHASHI Marika</t>
  </si>
  <si>
    <t>石井　明衣</t>
  </si>
  <si>
    <t>ISHII Mei</t>
  </si>
  <si>
    <t>鬼頭　愛奈</t>
  </si>
  <si>
    <t>KITO Mana</t>
  </si>
  <si>
    <t>伊藤　姫乃</t>
  </si>
  <si>
    <t>ITO Himeno</t>
  </si>
  <si>
    <t>青葉　彩香</t>
  </si>
  <si>
    <t>AOBA Ayaka</t>
  </si>
  <si>
    <t>名倉 真美</t>
  </si>
  <si>
    <t>NAGURA Mami</t>
  </si>
  <si>
    <t>日吉　美智</t>
  </si>
  <si>
    <t>HIYOSHI Misato</t>
  </si>
  <si>
    <t>齋藤　ゆきほ</t>
  </si>
  <si>
    <t>SAITO Yukiho</t>
  </si>
  <si>
    <t>高橋　香帆</t>
  </si>
  <si>
    <t>TAKAHASHI Kaho</t>
  </si>
  <si>
    <t>昭和女子大学</t>
  </si>
  <si>
    <t>金子　若奈</t>
  </si>
  <si>
    <t>KANEKO Wakana</t>
  </si>
  <si>
    <t>齋藤　幸奈</t>
  </si>
  <si>
    <t>SAITO Yukina</t>
  </si>
  <si>
    <t>西川　結</t>
  </si>
  <si>
    <t>風間　瑶望</t>
  </si>
  <si>
    <t>KAZAMA Tamami</t>
  </si>
  <si>
    <t>980309</t>
  </si>
  <si>
    <t>竹川　里穂</t>
  </si>
  <si>
    <t>TAKEKAWA Riho</t>
  </si>
  <si>
    <t>鈴木　歌菫</t>
  </si>
  <si>
    <t>SUZUKI Kasumi</t>
  </si>
  <si>
    <t>星野　杏佳</t>
  </si>
  <si>
    <t>HOSHINO Kyoka</t>
  </si>
  <si>
    <t>宮下　真優</t>
  </si>
  <si>
    <t>MIYASHITA Mayu</t>
  </si>
  <si>
    <t>山端　みさき</t>
  </si>
  <si>
    <t>YAMAHATA Misaki</t>
  </si>
  <si>
    <t>青木　花琳</t>
  </si>
  <si>
    <t>AOKI Karin</t>
  </si>
  <si>
    <t>工藤　千優</t>
  </si>
  <si>
    <t>KUDO Chihiro</t>
  </si>
  <si>
    <t>森田　愛梨</t>
  </si>
  <si>
    <t>MORITA Airi</t>
  </si>
  <si>
    <t>髙橋　優乃</t>
  </si>
  <si>
    <t>TAKAHASHI Yuno</t>
  </si>
  <si>
    <t>齋藤　七海</t>
  </si>
  <si>
    <t>SAITO Nami</t>
  </si>
  <si>
    <t>三上　優香</t>
  </si>
  <si>
    <t>MIKAMI Yuka</t>
  </si>
  <si>
    <t>横山　優愛</t>
  </si>
  <si>
    <t>YOKOYAMA Yume</t>
  </si>
  <si>
    <t>岡部　里奈</t>
  </si>
  <si>
    <t>OKABE Rina</t>
  </si>
  <si>
    <t>坂本　蒼生</t>
  </si>
  <si>
    <t>SAKAMOTO Aoi</t>
  </si>
  <si>
    <t>永谷　衣吹</t>
  </si>
  <si>
    <t>NAGATANI Ibuki</t>
  </si>
  <si>
    <t>伏見　砂羽</t>
  </si>
  <si>
    <t>FUSHIMI Sawa</t>
  </si>
  <si>
    <t>阿比留　葵</t>
  </si>
  <si>
    <t>ABIRU Aoi</t>
  </si>
  <si>
    <t>砂盃　桃花</t>
  </si>
  <si>
    <t>ISAHAI Momoka</t>
  </si>
  <si>
    <t>奥田　一衣</t>
  </si>
  <si>
    <t>OKUDA Hitoe</t>
  </si>
  <si>
    <t>金田　理央</t>
  </si>
  <si>
    <t>KANETA Rio</t>
  </si>
  <si>
    <t>黒坂　美玖</t>
  </si>
  <si>
    <t>KUROSAKA Miku</t>
  </si>
  <si>
    <t>山口　なつみ</t>
  </si>
  <si>
    <t>YAMAGUCHI Natsumi</t>
  </si>
  <si>
    <t>高橋　美佑</t>
  </si>
  <si>
    <t>TAKAHASHI Miyu</t>
  </si>
  <si>
    <t>井上　実乃里</t>
  </si>
  <si>
    <t>INOUE Minori</t>
  </si>
  <si>
    <t>931226</t>
  </si>
  <si>
    <t>中山　由菜</t>
  </si>
  <si>
    <t>NAKAYAMA Yuna</t>
  </si>
  <si>
    <t>岡田　叶恵</t>
  </si>
  <si>
    <t>OKADA Kanae</t>
  </si>
  <si>
    <t>佐久間　菜摘</t>
  </si>
  <si>
    <t>SAKUMA  Natsumi</t>
  </si>
  <si>
    <t>堀川　由香里</t>
  </si>
  <si>
    <t>HORIKAWA Yukari</t>
  </si>
  <si>
    <t>遠藤　咲果</t>
  </si>
  <si>
    <t>ENDO Sakika</t>
  </si>
  <si>
    <t>川面　怜緒菜</t>
  </si>
  <si>
    <t>KAWATSURA Reona</t>
  </si>
  <si>
    <t>木村　悠花</t>
  </si>
  <si>
    <t>KIMURA Haruka</t>
  </si>
  <si>
    <t>森　千菜実</t>
  </si>
  <si>
    <t>MORI Chinami</t>
  </si>
  <si>
    <t>森　結唯</t>
  </si>
  <si>
    <t>MORI Yui</t>
  </si>
  <si>
    <t>浅野　翔穂</t>
  </si>
  <si>
    <t>ASANO Kaho</t>
  </si>
  <si>
    <t>新井　ゆず</t>
  </si>
  <si>
    <t>ARAI Yuzu</t>
  </si>
  <si>
    <t>大石　彩季</t>
  </si>
  <si>
    <t>OISHI Ayaki</t>
  </si>
  <si>
    <t>上野　夕夏</t>
  </si>
  <si>
    <t>UENO Yuka</t>
  </si>
  <si>
    <t>佐々木　愛</t>
  </si>
  <si>
    <t>SASAKI Mana</t>
  </si>
  <si>
    <t>小嶋　美晴</t>
  </si>
  <si>
    <t>KOJIMA Miharu</t>
  </si>
  <si>
    <t>櫻田　暖乃</t>
  </si>
  <si>
    <t>SAKURADA Hanon</t>
  </si>
  <si>
    <t>西澤　比菜乃</t>
  </si>
  <si>
    <t>NISHIZAWA Hinano</t>
  </si>
  <si>
    <t>御廐敷　莉乃</t>
  </si>
  <si>
    <t>OMMAYASHIKI Rino</t>
  </si>
  <si>
    <t>御廐敷　志乃</t>
  </si>
  <si>
    <t>OMMAYASHIKI Shino</t>
  </si>
  <si>
    <t>田口　綾乃</t>
  </si>
  <si>
    <t>TAGUCHI Ayano</t>
  </si>
  <si>
    <t>中野　公美子</t>
  </si>
  <si>
    <t>NAKANO Kimiko</t>
  </si>
  <si>
    <t>上村　栄奈</t>
  </si>
  <si>
    <t>KAMIMURA Ena</t>
  </si>
  <si>
    <t>小笠原　ひかり</t>
  </si>
  <si>
    <t>OGASAHARA Hikari</t>
  </si>
  <si>
    <t>岡田　葉瑠加</t>
  </si>
  <si>
    <t>OKADA Haruka</t>
  </si>
  <si>
    <t>澤野　なつみ</t>
  </si>
  <si>
    <t>SAWANO Natsumi</t>
  </si>
  <si>
    <t>金田　理花</t>
  </si>
  <si>
    <t>KANEDA Norika</t>
  </si>
  <si>
    <t>神部　涼</t>
  </si>
  <si>
    <t>KAMBE Ryo</t>
  </si>
  <si>
    <t>白樫　典子</t>
  </si>
  <si>
    <t>SHIRAKASHI Noriko</t>
  </si>
  <si>
    <t>竹田　わか葉</t>
  </si>
  <si>
    <t>TAKEDA Wakaba</t>
  </si>
  <si>
    <t>幕田　未来渉</t>
  </si>
  <si>
    <t>MAKUTA Asuho</t>
  </si>
  <si>
    <t>二階堂　優衣</t>
  </si>
  <si>
    <t>NIKAIDO Yui</t>
  </si>
  <si>
    <t>中澤　弥風</t>
  </si>
  <si>
    <t>NAKAZAWA Mikaze</t>
  </si>
  <si>
    <t>村　朋香</t>
  </si>
  <si>
    <t>MURA Tomoka</t>
  </si>
  <si>
    <t>進士　榛名</t>
  </si>
  <si>
    <t>SHINSHI Haruna</t>
  </si>
  <si>
    <t>川村学園女子大学</t>
  </si>
  <si>
    <t>進士 珠名</t>
  </si>
  <si>
    <t>SHINSHI Suzuna</t>
  </si>
  <si>
    <t>山元　愛海</t>
  </si>
  <si>
    <t>YAMAMOTO Manami</t>
  </si>
  <si>
    <t>栗原　晴菜</t>
  </si>
  <si>
    <t>KURIHARA Haruna</t>
  </si>
  <si>
    <t>佐藤　杜</t>
  </si>
  <si>
    <t>SATO Mori</t>
  </si>
  <si>
    <t>関野　春花</t>
  </si>
  <si>
    <t>SEKINO Haruka</t>
  </si>
  <si>
    <t>藤野　鈴花</t>
  </si>
  <si>
    <t>FUJINO Suzuka</t>
  </si>
  <si>
    <t>石川　桃子</t>
  </si>
  <si>
    <t>ISHIKAWA Momoko</t>
  </si>
  <si>
    <t>浦野　珠緒</t>
  </si>
  <si>
    <t>URANO Tamao</t>
  </si>
  <si>
    <t>酒井　美乃莉</t>
  </si>
  <si>
    <t>SAKAI Minori</t>
  </si>
  <si>
    <t>草川　雪凪</t>
  </si>
  <si>
    <t>KUSAKAWA Yukina</t>
  </si>
  <si>
    <t>越智　遥香</t>
  </si>
  <si>
    <t>OCHI Haruka</t>
  </si>
  <si>
    <t>新開　美月</t>
  </si>
  <si>
    <t>SHINKAI Mizuki</t>
  </si>
  <si>
    <t>000101</t>
  </si>
  <si>
    <t>武藤　香</t>
  </si>
  <si>
    <t>MUTO Kaori</t>
  </si>
  <si>
    <t>湯澤　栞里</t>
  </si>
  <si>
    <t>YUZAWA Shiori</t>
  </si>
  <si>
    <t>中村　菜々</t>
  </si>
  <si>
    <t>NAKAMURA Nana</t>
  </si>
  <si>
    <t>熊本ラウィニ　舞</t>
  </si>
  <si>
    <t>KUMAMOTOLAOUINI Mai</t>
  </si>
  <si>
    <t>相原　咲良</t>
  </si>
  <si>
    <t>AIHARA Sakura</t>
  </si>
  <si>
    <t>岩本　結愛</t>
  </si>
  <si>
    <t>IWAMOTO Yua</t>
  </si>
  <si>
    <t>山寺　由乃</t>
  </si>
  <si>
    <t>YAMADERA Yuno</t>
  </si>
  <si>
    <t>志賀　千織</t>
  </si>
  <si>
    <t>SHIGA Chiori</t>
  </si>
  <si>
    <t>中井　萌絵</t>
  </si>
  <si>
    <t>NAKAI Moe</t>
  </si>
  <si>
    <t>鳥居　聖</t>
  </si>
  <si>
    <t>TORII Akira</t>
  </si>
  <si>
    <t>971210</t>
  </si>
  <si>
    <t>大野　夏菜</t>
  </si>
  <si>
    <t>OONO Natsuna</t>
  </si>
  <si>
    <t>野澤　玲奈</t>
  </si>
  <si>
    <t>NOZAWA Rena</t>
  </si>
  <si>
    <t>落合　花鈴</t>
  </si>
  <si>
    <t>OCHIAI Karin</t>
  </si>
  <si>
    <t>髙橋　憂栞</t>
  </si>
  <si>
    <t>TAKAHASHI Yuka</t>
  </si>
  <si>
    <t>奥野　貴子</t>
  </si>
  <si>
    <t>OKUNO Takako</t>
  </si>
  <si>
    <t>舘山 友依</t>
  </si>
  <si>
    <t>TATEYAMA Yui</t>
  </si>
  <si>
    <t>中村　梨南</t>
  </si>
  <si>
    <t>NAKAMURA Rina</t>
  </si>
  <si>
    <t>三井　杏郁</t>
  </si>
  <si>
    <t>MITSUI Kyoka</t>
  </si>
  <si>
    <t>柏原　咲希</t>
  </si>
  <si>
    <t>KASHIHARA Saki</t>
  </si>
  <si>
    <t>権藤　土筆</t>
  </si>
  <si>
    <t>GONDO Tsukushi</t>
  </si>
  <si>
    <t>970801</t>
  </si>
  <si>
    <t>串間　亜華音</t>
  </si>
  <si>
    <t>KUSHIMA Akane</t>
  </si>
  <si>
    <t>大津　雛乃</t>
  </si>
  <si>
    <t>OTSU Hinano</t>
  </si>
  <si>
    <t>野島　光夏</t>
  </si>
  <si>
    <t>NOJIMA Mika</t>
  </si>
  <si>
    <t>田代　碧</t>
  </si>
  <si>
    <t>TASHIRO Midori</t>
  </si>
  <si>
    <t>五十嵐　啓恵</t>
  </si>
  <si>
    <t>IGARASHI Yoshie</t>
  </si>
  <si>
    <t>940903</t>
  </si>
  <si>
    <t>中川　瑞葉</t>
  </si>
  <si>
    <t>NAKAGAWA Mizuha</t>
  </si>
  <si>
    <t>池田　桃花</t>
  </si>
  <si>
    <t>IKEDA Momoka</t>
  </si>
  <si>
    <t>吉田　朝由</t>
  </si>
  <si>
    <t>YOSHIDA Mayu</t>
  </si>
  <si>
    <t>大東　遥菜</t>
  </si>
  <si>
    <t>OHIGASHI Haruna</t>
  </si>
  <si>
    <t>小澤　萌夏</t>
  </si>
  <si>
    <t>OZAWA Moeka</t>
  </si>
  <si>
    <t>進藤　みのり</t>
  </si>
  <si>
    <t>SHINDO Minori</t>
  </si>
  <si>
    <t>酒井　琴子</t>
  </si>
  <si>
    <t>SAKAI Kotoko</t>
  </si>
  <si>
    <t>北田　美有</t>
  </si>
  <si>
    <t>KITADA Miu</t>
  </si>
  <si>
    <t>小川　実里</t>
  </si>
  <si>
    <t>OGAWA Misato</t>
  </si>
  <si>
    <t>鹿沼　真鈴</t>
  </si>
  <si>
    <t>KANUMA Marin</t>
  </si>
  <si>
    <t>田中　実久</t>
  </si>
  <si>
    <t>TANAKA Miku</t>
  </si>
  <si>
    <t>岩瀬　奈緒</t>
  </si>
  <si>
    <t>IWASE Nao</t>
  </si>
  <si>
    <t>岩崎　紘乃</t>
  </si>
  <si>
    <t>IWASAKI Hirono</t>
  </si>
  <si>
    <t>白山　穂翔</t>
  </si>
  <si>
    <t>SHIRAYAMA Honoka</t>
  </si>
  <si>
    <t>國安　花菜子</t>
  </si>
  <si>
    <t>KUNIYASU Kanako</t>
  </si>
  <si>
    <t>村上　ひかる</t>
  </si>
  <si>
    <t>MURAKAMI Hikaru</t>
  </si>
  <si>
    <t>浜田　真理子</t>
  </si>
  <si>
    <t>HAMADA Mariko</t>
  </si>
  <si>
    <t>入江　唯</t>
  </si>
  <si>
    <t>IRIE Yui</t>
  </si>
  <si>
    <t>鈴木　愛花</t>
  </si>
  <si>
    <t>SUZUKI Aika</t>
  </si>
  <si>
    <t>小林　温子</t>
  </si>
  <si>
    <t>KOBAYASHI Atsuko</t>
  </si>
  <si>
    <t>武井　綾音</t>
  </si>
  <si>
    <t>TAKEI Ayane</t>
  </si>
  <si>
    <t>茂木　愛里</t>
  </si>
  <si>
    <t>MOTEGI Airi</t>
  </si>
  <si>
    <t>矢澤　理麻</t>
  </si>
  <si>
    <t>YAZAWA Rima</t>
  </si>
  <si>
    <t>梅屋　智歩</t>
  </si>
  <si>
    <t>UMEYA Chiho</t>
  </si>
  <si>
    <t>山本　紗也</t>
  </si>
  <si>
    <t>YAMAMOTO Saya</t>
  </si>
  <si>
    <t>古橋　史帆</t>
  </si>
  <si>
    <t>FURUHASHI Shiho</t>
  </si>
  <si>
    <t>新井　彩華</t>
  </si>
  <si>
    <t>ARAI Ayaka</t>
  </si>
  <si>
    <t>亀田　萌恵</t>
  </si>
  <si>
    <t>KAMEDA Moe</t>
  </si>
  <si>
    <t>吉田　あかり</t>
  </si>
  <si>
    <t>YOSHIDA Akari</t>
  </si>
  <si>
    <t>神澤　朱里</t>
  </si>
  <si>
    <t>KANZAWA Akari</t>
  </si>
  <si>
    <t>宮坂　奈緒</t>
  </si>
  <si>
    <t>MIYASAKA Nao</t>
  </si>
  <si>
    <t>三田　優子</t>
  </si>
  <si>
    <t>MITA Yuko</t>
  </si>
  <si>
    <t>971124</t>
  </si>
  <si>
    <t>江澤 百萌子</t>
  </si>
  <si>
    <t>EZAWA Momoko</t>
  </si>
  <si>
    <t>桑原　瑳雪</t>
  </si>
  <si>
    <t>KUWAHARA Sayuki</t>
  </si>
  <si>
    <t>星名　美咲</t>
  </si>
  <si>
    <t>HOSHINA Misaki</t>
  </si>
  <si>
    <t>藤原　えり</t>
  </si>
  <si>
    <t>FUJIWARA Eri</t>
  </si>
  <si>
    <t>荻野 悠希</t>
  </si>
  <si>
    <t>OGINO Yuki</t>
  </si>
  <si>
    <t>竹中　友麻</t>
  </si>
  <si>
    <t>TAKENAKA Yuma</t>
  </si>
  <si>
    <t>山本 真祐子</t>
  </si>
  <si>
    <t>YAMAMOTO Mayuko</t>
  </si>
  <si>
    <t>小松澤　真穂</t>
  </si>
  <si>
    <t>KOMATSUZAWA Maho</t>
  </si>
  <si>
    <t>甲斐　安生衣</t>
  </si>
  <si>
    <t>KAI Aoi</t>
  </si>
  <si>
    <t>森谷　芽生</t>
  </si>
  <si>
    <t>MORITANI Mei</t>
  </si>
  <si>
    <t>徐　偉宜</t>
  </si>
  <si>
    <t>JO Yoshimi</t>
  </si>
  <si>
    <t>塚本　朱璃</t>
  </si>
  <si>
    <t>TSUKAMOTO Shuri</t>
  </si>
  <si>
    <t>田中　理紗子</t>
  </si>
  <si>
    <t>TANAKA Risako</t>
  </si>
  <si>
    <t>大島　沙羅</t>
  </si>
  <si>
    <t>OSHIMA Sara</t>
  </si>
  <si>
    <t>小川 果梨</t>
  </si>
  <si>
    <t>OGAWA Karin</t>
  </si>
  <si>
    <t>菊池　凜</t>
  </si>
  <si>
    <t>KIKUCHI Rin</t>
  </si>
  <si>
    <t>高橋　美玖</t>
  </si>
  <si>
    <t>斎田　りな</t>
  </si>
  <si>
    <t>SAITA Rina</t>
  </si>
  <si>
    <t>池田　早帆莉</t>
  </si>
  <si>
    <t>IKEDA Saori</t>
  </si>
  <si>
    <t>塚本　聖海</t>
  </si>
  <si>
    <t>TSUKAMOTO Minami</t>
  </si>
  <si>
    <t>山田　梨奈</t>
  </si>
  <si>
    <t>YAMADA Rina</t>
  </si>
  <si>
    <t>柴　千秋</t>
  </si>
  <si>
    <t>SHIBA Chiaki</t>
  </si>
  <si>
    <t>鈴木　麻文</t>
  </si>
  <si>
    <t>SUZUKI Mayo</t>
  </si>
  <si>
    <t>鎌田　亜身</t>
  </si>
  <si>
    <t>KAMATA Ami</t>
  </si>
  <si>
    <t>高橋　里佳</t>
  </si>
  <si>
    <t>TAKAHASHI Rika</t>
  </si>
  <si>
    <t>新村　朋恵</t>
  </si>
  <si>
    <t>Nimura Tomoe</t>
  </si>
  <si>
    <t>宍戸　梨夏</t>
  </si>
  <si>
    <t>SHISHIDO Rika</t>
  </si>
  <si>
    <t>黒澤　実紀</t>
  </si>
  <si>
    <t>KUROSAWA Minori</t>
  </si>
  <si>
    <t>高宮 佑奈</t>
  </si>
  <si>
    <t>TAKAMIYA Yuna</t>
  </si>
  <si>
    <t>高橋　美優</t>
  </si>
  <si>
    <t>飯野　亜美</t>
  </si>
  <si>
    <t>IINO Ami</t>
  </si>
  <si>
    <t>杉村　葵</t>
  </si>
  <si>
    <t>SUGIMURA Aoi</t>
  </si>
  <si>
    <t>髙橋　佳歩</t>
  </si>
  <si>
    <t>TAKAHASHI Yoshiho</t>
  </si>
  <si>
    <t>野澤　綺花</t>
  </si>
  <si>
    <t>NOZAWA Ayaka</t>
  </si>
  <si>
    <t>唐梨子　安惟</t>
  </si>
  <si>
    <t>TONASHI Ai</t>
  </si>
  <si>
    <t>永島　らな</t>
  </si>
  <si>
    <t>NAGASHIMA Rana</t>
  </si>
  <si>
    <t>小林　澄佳</t>
  </si>
  <si>
    <t>KOBAYASHI Sumika</t>
  </si>
  <si>
    <t>磯谷　百伽</t>
  </si>
  <si>
    <t>ISOYA Momoka</t>
  </si>
  <si>
    <t>川井田　千咲</t>
  </si>
  <si>
    <t>KAWAIDA Chisaki</t>
  </si>
  <si>
    <t>藤田　玲那</t>
  </si>
  <si>
    <t>HUJITA Rena</t>
  </si>
  <si>
    <t>助田　茉白</t>
  </si>
  <si>
    <t>SUKEDA Mashiro</t>
  </si>
  <si>
    <t>平山　夏波</t>
  </si>
  <si>
    <t>HIRAYAMA Nanami</t>
  </si>
  <si>
    <t>平田　清美</t>
  </si>
  <si>
    <t>HIRATA Kiyomi</t>
  </si>
  <si>
    <t>中島　瑛佳</t>
  </si>
  <si>
    <t>NAKAZIMA Teruka</t>
  </si>
  <si>
    <t>安部　日和</t>
  </si>
  <si>
    <t>ABE Hiyori</t>
  </si>
  <si>
    <t>加藤　あや</t>
  </si>
  <si>
    <t>KATO Aya</t>
  </si>
  <si>
    <t>滝沢　菜絵</t>
  </si>
  <si>
    <t>TAKIZAWA Nae</t>
  </si>
  <si>
    <t>葛西　美月</t>
  </si>
  <si>
    <t>KASAI Mizuki</t>
  </si>
  <si>
    <t>菅原　瑞希</t>
  </si>
  <si>
    <t>SUGAWARA Mizuki</t>
  </si>
  <si>
    <t>福村　来夢</t>
  </si>
  <si>
    <t>FUKUMURA Ramu</t>
  </si>
  <si>
    <t>大沼　亜衣</t>
  </si>
  <si>
    <t>ONUMA Ai</t>
  </si>
  <si>
    <t>加藤　玲那</t>
  </si>
  <si>
    <t>KATO Rena</t>
  </si>
  <si>
    <t>佐藤　華</t>
  </si>
  <si>
    <t xml:space="preserve">SATO Hana </t>
  </si>
  <si>
    <t>多田　汐里</t>
  </si>
  <si>
    <t>TADA Shiori</t>
  </si>
  <si>
    <t>若狭　莉依奈</t>
  </si>
  <si>
    <t>WAKASA Riina</t>
  </si>
  <si>
    <t>エリザベス・ジェリ</t>
  </si>
  <si>
    <t>Elizabeth Njeri</t>
  </si>
  <si>
    <t>三浦　優葉</t>
  </si>
  <si>
    <t>MIURA Yuha</t>
  </si>
  <si>
    <t>尾形　奈那美</t>
  </si>
  <si>
    <t>OGATA Nanami</t>
  </si>
  <si>
    <t>岩田　芽生</t>
  </si>
  <si>
    <t>IWATA Mei</t>
  </si>
  <si>
    <t>鈴木　風香</t>
  </si>
  <si>
    <t>SUZUKI Fuka</t>
  </si>
  <si>
    <t>大森　遥絵</t>
  </si>
  <si>
    <t>OHMORI Haruka</t>
  </si>
  <si>
    <t>北島　美季</t>
  </si>
  <si>
    <t>KITAJIMA Miki</t>
  </si>
  <si>
    <t>980728</t>
  </si>
  <si>
    <t>餅田　みずき</t>
  </si>
  <si>
    <t>MOCHIDA Mizuki</t>
  </si>
  <si>
    <t>黒岩　恭香</t>
  </si>
  <si>
    <t>KUROIWA Kyoka</t>
  </si>
  <si>
    <t>安達　千乃</t>
  </si>
  <si>
    <t>ADACHI Yukino</t>
  </si>
  <si>
    <t>笹沼　若奈</t>
  </si>
  <si>
    <t>SASANUMA Wakana</t>
  </si>
  <si>
    <t>飯島　真帆</t>
  </si>
  <si>
    <t>IIJIMA Maho</t>
  </si>
  <si>
    <t>福田　奈央</t>
  </si>
  <si>
    <t>FUKUDA Nao</t>
  </si>
  <si>
    <t>高橋　萌</t>
  </si>
  <si>
    <t>TAKAHASHI Moe</t>
  </si>
  <si>
    <t>伊藤　美咲</t>
  </si>
  <si>
    <t>ITO Misaki</t>
  </si>
  <si>
    <t>大橋　麻友</t>
  </si>
  <si>
    <t>OHASHI Mayu</t>
  </si>
  <si>
    <t>関根　こころ</t>
  </si>
  <si>
    <t>SEKINE Kokoro</t>
  </si>
  <si>
    <t>市川　亜澄</t>
  </si>
  <si>
    <t>ICHIKAWA Azumi</t>
  </si>
  <si>
    <t>福田　捺巴</t>
  </si>
  <si>
    <t>FUKUDA Natsuha</t>
  </si>
  <si>
    <t>柴　凛</t>
  </si>
  <si>
    <t>SHIBA Rin</t>
  </si>
  <si>
    <t>瀬沼　有咲</t>
  </si>
  <si>
    <t>SENUMA Arisa</t>
  </si>
  <si>
    <t>小嶋　夕香</t>
  </si>
  <si>
    <t>KOJIMA Yuka</t>
  </si>
  <si>
    <t>南部　千尋</t>
  </si>
  <si>
    <t>NANBU Chihiro</t>
  </si>
  <si>
    <t>小宮　杏菜</t>
  </si>
  <si>
    <t>KOMIYA Anna</t>
  </si>
  <si>
    <t>高橋　京</t>
  </si>
  <si>
    <t>TAKAHASI Miyako</t>
  </si>
  <si>
    <t>藤田　花菜</t>
  </si>
  <si>
    <t>FUZITA Kana</t>
  </si>
  <si>
    <t>高山　結香</t>
  </si>
  <si>
    <t>TAKAYAMA Yuka</t>
  </si>
  <si>
    <t>松川　彩夏</t>
  </si>
  <si>
    <t>MATUKAWA Ayaka</t>
  </si>
  <si>
    <t>和田　望幹</t>
  </si>
  <si>
    <t>WADA Nozomi</t>
  </si>
  <si>
    <t>神尾　真由</t>
  </si>
  <si>
    <t>KAMIO Mayu</t>
  </si>
  <si>
    <t>後藤　菜子</t>
  </si>
  <si>
    <t>GOTO Nako</t>
  </si>
  <si>
    <t>布施　芹菜</t>
  </si>
  <si>
    <t>FUSE Serina</t>
  </si>
  <si>
    <t>岸　舞佳</t>
  </si>
  <si>
    <t>KISHI Maika</t>
  </si>
  <si>
    <t>小高　万葉</t>
  </si>
  <si>
    <t>ODAKA Mayo</t>
  </si>
  <si>
    <t>近藤　祐実</t>
  </si>
  <si>
    <t>KONDO Yumi</t>
  </si>
  <si>
    <t xml:space="preserve">YAMADA Yukina </t>
  </si>
  <si>
    <t>寒田　倫子</t>
  </si>
  <si>
    <t>SODA Michiko</t>
  </si>
  <si>
    <t>相賀　すみれ</t>
  </si>
  <si>
    <t>AIGA Sumire</t>
  </si>
  <si>
    <t>油井　あまね</t>
  </si>
  <si>
    <t>YUI Amane</t>
  </si>
  <si>
    <t>長塚　友希</t>
  </si>
  <si>
    <t>NAGATSUKA Yuki</t>
  </si>
  <si>
    <t>飯田　礼美子</t>
  </si>
  <si>
    <t>IIDA Remiko</t>
  </si>
  <si>
    <t>熊田　結月</t>
  </si>
  <si>
    <t>KUMADA Yuduki</t>
  </si>
  <si>
    <t>野々瀬　明日香</t>
  </si>
  <si>
    <t>NONOSE Asuka</t>
  </si>
  <si>
    <t>井上　玲奈</t>
  </si>
  <si>
    <t>INOUE Reina</t>
  </si>
  <si>
    <t>難波　美羽</t>
  </si>
  <si>
    <t>NANBA Miu</t>
  </si>
  <si>
    <t>公文　こころ</t>
  </si>
  <si>
    <t>KUMON Kokoro</t>
  </si>
  <si>
    <t>小汲　紋加</t>
  </si>
  <si>
    <t>OGUMI ayaka</t>
  </si>
  <si>
    <t>鈴木　真実</t>
  </si>
  <si>
    <t>SUZUKI Mami</t>
  </si>
  <si>
    <t>根本　実咲</t>
  </si>
  <si>
    <t>NEMOTO Misaki</t>
  </si>
  <si>
    <t>端山　絢音</t>
  </si>
  <si>
    <t>HAYAMA Ayane</t>
  </si>
  <si>
    <t>端山　琴音</t>
  </si>
  <si>
    <t>HAYAMA Kotone</t>
  </si>
  <si>
    <t>藤田　千賀子</t>
  </si>
  <si>
    <t>FUJITA Chikako</t>
  </si>
  <si>
    <t>見田　杏花</t>
  </si>
  <si>
    <t>MITA Kyoka</t>
  </si>
  <si>
    <t>武藤　未羽</t>
  </si>
  <si>
    <t>MUTO Miu</t>
  </si>
  <si>
    <t>森島　千尋</t>
  </si>
  <si>
    <t>MORISHIMA Chihiro</t>
  </si>
  <si>
    <t>吉野　珠梨</t>
  </si>
  <si>
    <t>YOSHINO Juri</t>
  </si>
  <si>
    <t>佐々木　渚沙</t>
  </si>
  <si>
    <t>SASAKI Nagisa</t>
  </si>
  <si>
    <t>馬場　海羽</t>
  </si>
  <si>
    <t>BABA Miu</t>
  </si>
  <si>
    <t>平井　日陽</t>
  </si>
  <si>
    <t>唐澤　七瀬</t>
  </si>
  <si>
    <t>KARASAWA Nanase</t>
  </si>
  <si>
    <t>玉井　千理</t>
  </si>
  <si>
    <t>TAMAI Chisato</t>
  </si>
  <si>
    <t>茅野　珠里</t>
  </si>
  <si>
    <t>CHINO Shuri</t>
  </si>
  <si>
    <t>中元寺　舞</t>
  </si>
  <si>
    <t>CHUGENJI Mai</t>
  </si>
  <si>
    <t>津村　流香</t>
  </si>
  <si>
    <t>TSUMURA Ruka</t>
  </si>
  <si>
    <t>福田　幸来</t>
  </si>
  <si>
    <t>FUKUDA Sara</t>
  </si>
  <si>
    <t>赤坂　ひのき</t>
  </si>
  <si>
    <t>AKASAKA Hinoki</t>
  </si>
  <si>
    <t>小林　遥香</t>
  </si>
  <si>
    <t>KOBAYASHI Haruka</t>
  </si>
  <si>
    <t>鈴木　ひらり</t>
  </si>
  <si>
    <t>SUZUKI Hirari</t>
  </si>
  <si>
    <t>炭谷　綺乃</t>
  </si>
  <si>
    <t>SUMITANI Kino</t>
  </si>
  <si>
    <t>橋口　凜花</t>
  </si>
  <si>
    <t>HASHIGUCHI Ririka</t>
  </si>
  <si>
    <t>平岡　瑠奈</t>
  </si>
  <si>
    <t>HIRAOKA Runa</t>
  </si>
  <si>
    <t>010903</t>
  </si>
  <si>
    <t>深澤　実鈴</t>
  </si>
  <si>
    <t>FUKASAWA Misuzu</t>
  </si>
  <si>
    <t>深澤　萌々</t>
    <rPh sb="3" eb="5">
      <t>モモ</t>
    </rPh>
    <phoneticPr fontId="2"/>
  </si>
  <si>
    <t>FUKAZAWA Momo</t>
  </si>
  <si>
    <t>松本　玲奈</t>
  </si>
  <si>
    <t>MATSUMOTO Reina</t>
  </si>
  <si>
    <t>森田　柚衣</t>
  </si>
  <si>
    <t>MORITA Yui</t>
  </si>
  <si>
    <t>山田　桃愛</t>
  </si>
  <si>
    <t>YAMADA Momoa</t>
  </si>
  <si>
    <t>和田　帆香</t>
  </si>
  <si>
    <t>WADA Honoka</t>
  </si>
  <si>
    <t>尾形　友紀奈</t>
  </si>
  <si>
    <t>OGATA Yukina</t>
  </si>
  <si>
    <t>杉山　かほる</t>
  </si>
  <si>
    <t>SUGIYAMA Kahoru</t>
  </si>
  <si>
    <t>原　実里</t>
  </si>
  <si>
    <t>HARA Misato</t>
  </si>
  <si>
    <t>宍戸　愛子</t>
  </si>
  <si>
    <t>SHISHIDO Manako</t>
  </si>
  <si>
    <t>稲田　渚沙</t>
  </si>
  <si>
    <t>INADA Nagisa</t>
  </si>
  <si>
    <t>小林　優菜</t>
  </si>
  <si>
    <t>KOBAYASHI Yuna</t>
  </si>
  <si>
    <t>早田　純菜</t>
  </si>
  <si>
    <t>HAYATA Junna</t>
  </si>
  <si>
    <t>蛭田　結衣</t>
  </si>
  <si>
    <t>HIRUTA Yui</t>
  </si>
  <si>
    <t>伊藤　知佳子</t>
  </si>
  <si>
    <t>ITO Tikako</t>
  </si>
  <si>
    <t>中村　優希</t>
  </si>
  <si>
    <t>970115</t>
  </si>
  <si>
    <t>大野　史佳</t>
  </si>
  <si>
    <t>ONO Fumika</t>
  </si>
  <si>
    <t>山崎　麻末</t>
  </si>
  <si>
    <t>YAMAZAKI Asami</t>
  </si>
  <si>
    <t>大谷　菜月</t>
  </si>
  <si>
    <t>OTANI Natsuki</t>
  </si>
  <si>
    <t>山西　桃子</t>
  </si>
  <si>
    <t>YAMANISHI Momoko</t>
  </si>
  <si>
    <t>中島　明日香</t>
  </si>
  <si>
    <t>NAKASHIMA Asuka</t>
  </si>
  <si>
    <t>辺見　真歩</t>
  </si>
  <si>
    <t>HEMMI Maho</t>
  </si>
  <si>
    <t>大矢　波音</t>
  </si>
  <si>
    <t>OYA Hanon</t>
  </si>
  <si>
    <t>鈴木　結夏</t>
  </si>
  <si>
    <t>SUZUKI Yuika</t>
  </si>
  <si>
    <t>宮園　彩恵</t>
  </si>
  <si>
    <t>MIYAZONO Sae</t>
  </si>
  <si>
    <t>武井　優夏</t>
  </si>
  <si>
    <t>TAKEI Yuka</t>
  </si>
  <si>
    <t>玉木　七果</t>
  </si>
  <si>
    <t>TAMAKI Nanaka</t>
  </si>
  <si>
    <t>那須野　綺音</t>
  </si>
  <si>
    <t>NASUNO Ayane</t>
  </si>
  <si>
    <t>工藤　彩</t>
  </si>
  <si>
    <t xml:space="preserve">KUDO Aya </t>
  </si>
  <si>
    <t>佐藤　江里華</t>
  </si>
  <si>
    <t>SATO Erika</t>
  </si>
  <si>
    <t>渡邊　野乃</t>
  </si>
  <si>
    <t>WATANABE Nono</t>
  </si>
  <si>
    <t>安藤　和祈</t>
  </si>
  <si>
    <t>ANDO Kazuki</t>
  </si>
  <si>
    <t>菅野　杏子</t>
  </si>
  <si>
    <t>KANNO Momoko</t>
  </si>
  <si>
    <t>藤原　千春</t>
  </si>
  <si>
    <t>FUJIWARA Chiharu</t>
  </si>
  <si>
    <t>横山　珠子</t>
  </si>
  <si>
    <t>YOKOYAMA Tamako</t>
  </si>
  <si>
    <t>小野　咲子</t>
  </si>
  <si>
    <t>ONO Sakiko</t>
  </si>
  <si>
    <t>野ヶ本　敦子</t>
  </si>
  <si>
    <t>NOGAMOTO Atsuko</t>
  </si>
  <si>
    <t>渡邉　唯</t>
  </si>
  <si>
    <t>WATANABE Yui</t>
  </si>
  <si>
    <t>清水　美沙</t>
  </si>
  <si>
    <t>SIMIZU Misa</t>
  </si>
  <si>
    <t>宅間　きらら</t>
  </si>
  <si>
    <t>TAKUMA Kirara</t>
  </si>
  <si>
    <t>金井　佑真</t>
  </si>
  <si>
    <t>KANAI Yuma</t>
  </si>
  <si>
    <t>竹内　花梨</t>
  </si>
  <si>
    <t>TAKEUCHI Karin</t>
  </si>
  <si>
    <t>西垣　朱音</t>
  </si>
  <si>
    <t>NISHIGAKI Akane</t>
  </si>
  <si>
    <t>661225</t>
  </si>
  <si>
    <t>川浪　あさ美</t>
  </si>
  <si>
    <t>KAWANAMI Asami</t>
  </si>
  <si>
    <t>小川　あやめ</t>
  </si>
  <si>
    <t>OGAWA Ayame</t>
  </si>
  <si>
    <t>奥田　愛華</t>
  </si>
  <si>
    <t>OKUDA Manaka</t>
  </si>
  <si>
    <t>長　麻尋</t>
  </si>
  <si>
    <t>OSA Mahiro</t>
  </si>
  <si>
    <t>郡司　美奈子</t>
  </si>
  <si>
    <t>GUNZI Minako</t>
  </si>
  <si>
    <t>松澤　知佳</t>
  </si>
  <si>
    <t>MATSUZAWA Chika</t>
  </si>
  <si>
    <t>松下　ちひろ</t>
  </si>
  <si>
    <t>MATSUSHITA Chihiro</t>
  </si>
  <si>
    <t>朝比奈　亜妃乃</t>
  </si>
  <si>
    <t>ASAHINA Akino</t>
  </si>
  <si>
    <t>田中　ひかる</t>
  </si>
  <si>
    <t>宮城　万里奈</t>
  </si>
  <si>
    <t>MIYAGI Marina</t>
  </si>
  <si>
    <t>今　かえで</t>
  </si>
  <si>
    <t>KON Kaede</t>
  </si>
  <si>
    <t>矢吹　彩音</t>
  </si>
  <si>
    <t>YABUKI Ayane</t>
  </si>
  <si>
    <t>吉田　優海</t>
  </si>
  <si>
    <t>YOSHIDA Yu</t>
  </si>
  <si>
    <t>田口　あすか</t>
  </si>
  <si>
    <t>TAGUCHI Asuka</t>
  </si>
  <si>
    <t>玉置　菜々子</t>
  </si>
  <si>
    <t>TAMAOKI Nanako</t>
  </si>
  <si>
    <t>川田　辰月</t>
  </si>
  <si>
    <t xml:space="preserve">KAWADA </t>
  </si>
  <si>
    <t>醍醐　花菜</t>
  </si>
  <si>
    <t>DAIGO Hana</t>
  </si>
  <si>
    <t>藤田　紗江</t>
  </si>
  <si>
    <t>HUZITA Sae</t>
  </si>
  <si>
    <t>水落　らら</t>
  </si>
  <si>
    <t>MIZUOCHI Rara</t>
  </si>
  <si>
    <t>村田　千夏</t>
  </si>
  <si>
    <t>MURATA Chinatsu</t>
  </si>
  <si>
    <t>大迫　晴香</t>
  </si>
  <si>
    <t>OSAKO Haruka</t>
  </si>
  <si>
    <t>髙木　琴音</t>
  </si>
  <si>
    <t>TAKAGI Kotone</t>
  </si>
  <si>
    <t>松本　優澄</t>
  </si>
  <si>
    <t>MATSUMOTO Yuzumi</t>
  </si>
  <si>
    <t>谷中　蒼依</t>
  </si>
  <si>
    <t>YANAKA Aoi</t>
  </si>
  <si>
    <t>石川　小晴</t>
  </si>
  <si>
    <t>ISHIKAWA Koharu</t>
  </si>
  <si>
    <t>廣島　愛亜梨</t>
  </si>
  <si>
    <t>HIROSHIMA Meari</t>
  </si>
  <si>
    <t>菊池　聖奈</t>
  </si>
  <si>
    <t>KIKUCHI Sena</t>
  </si>
  <si>
    <t>中村　琉夏</t>
  </si>
  <si>
    <t>NAKAMURA Ruka</t>
  </si>
  <si>
    <t>宮武　アビーダラリー</t>
  </si>
  <si>
    <t>MIYATAKE Abidahlarry</t>
  </si>
  <si>
    <t>須藤　美桜</t>
  </si>
  <si>
    <t>SUDO Mio</t>
  </si>
  <si>
    <t>森山　奈菜絵</t>
  </si>
  <si>
    <t>MORIYAMA Nanae</t>
  </si>
  <si>
    <t>鈴木　くるみ</t>
  </si>
  <si>
    <t>SUZUKI Kurumi</t>
  </si>
  <si>
    <t>台信 愛</t>
  </si>
  <si>
    <t>DAINOBU Megumi</t>
  </si>
  <si>
    <t>岡部 華鈴</t>
  </si>
  <si>
    <t>OKABE Karin</t>
  </si>
  <si>
    <t>伊井　萌佑子</t>
  </si>
  <si>
    <t>II Mayuko</t>
  </si>
  <si>
    <t>梅木　優子</t>
  </si>
  <si>
    <t>UMEKI Yuko</t>
  </si>
  <si>
    <t>賀籠六　里歩</t>
  </si>
  <si>
    <t>KAGOROKU Riho</t>
  </si>
  <si>
    <t>小谷　真波</t>
  </si>
  <si>
    <t>KOTANI Manami</t>
  </si>
  <si>
    <t>土井　菜摘</t>
  </si>
  <si>
    <t>DOI Natsumi</t>
  </si>
  <si>
    <t>服部　若菜</t>
  </si>
  <si>
    <t>HATTORI Wakana</t>
  </si>
  <si>
    <t>松田　梨里</t>
  </si>
  <si>
    <t>MATSUDA Riri</t>
  </si>
  <si>
    <t>小牟礼　珠璃</t>
  </si>
  <si>
    <t>KOMURE Juri</t>
  </si>
  <si>
    <t>山下　花音</t>
  </si>
  <si>
    <t>YAMASHITA Kanon</t>
  </si>
  <si>
    <t>新野　恵</t>
  </si>
  <si>
    <t>NINO Megumi</t>
  </si>
  <si>
    <t>鈴木　優伽</t>
  </si>
  <si>
    <t>椙山　美紅</t>
  </si>
  <si>
    <t>SUGIYAMA Miku</t>
  </si>
  <si>
    <t>荻野　愛</t>
  </si>
  <si>
    <t>OGINO Ai</t>
  </si>
  <si>
    <t>市毛　美宇</t>
  </si>
  <si>
    <t>ICHIGE Miu</t>
  </si>
  <si>
    <t>井手尾　月寧</t>
  </si>
  <si>
    <t>IDEO Rune</t>
  </si>
  <si>
    <t>加藤　理華</t>
  </si>
  <si>
    <t>KATO Rika</t>
  </si>
  <si>
    <t>倉益　優希</t>
  </si>
  <si>
    <t>KURAMASU Yuki</t>
  </si>
  <si>
    <t>小林　花恋</t>
  </si>
  <si>
    <t>KOBAYASHI Karen</t>
  </si>
  <si>
    <t>田原　未唯奈</t>
  </si>
  <si>
    <t>TAHARA Miina</t>
  </si>
  <si>
    <t>中村　さゆり</t>
  </si>
  <si>
    <t>NAKAMURA Sayuri</t>
  </si>
  <si>
    <t>根本　まなか</t>
  </si>
  <si>
    <t>NEMOTO Manaka</t>
  </si>
  <si>
    <t>平野　夏海</t>
  </si>
  <si>
    <t>HIRANO Natsumi</t>
  </si>
  <si>
    <t>平林　優奈</t>
  </si>
  <si>
    <t>HIRABAYASHI Yuna</t>
  </si>
  <si>
    <t>森　美優</t>
  </si>
  <si>
    <t>MORI Miyuu</t>
  </si>
  <si>
    <t>岩上　里沙</t>
  </si>
  <si>
    <t>IWAKAMI Risa</t>
  </si>
  <si>
    <t>堀　幸菜</t>
  </si>
  <si>
    <t>HORI Yukina</t>
  </si>
  <si>
    <t>伊藤　雪乃</t>
  </si>
  <si>
    <t>ANAZAWA Ruka</t>
  </si>
  <si>
    <t>甲斐　涼</t>
  </si>
  <si>
    <t>KAI Suzu</t>
  </si>
  <si>
    <t>松田　彩夢</t>
  </si>
  <si>
    <t>MATSUDA Ayume</t>
  </si>
  <si>
    <t>椎名　瞳</t>
  </si>
  <si>
    <t>SHIINA Hitomi</t>
  </si>
  <si>
    <t>川合　満里奈</t>
  </si>
  <si>
    <t>KAWAI Marina</t>
  </si>
  <si>
    <t>深澤　冴月</t>
  </si>
  <si>
    <t>FUKASAWA Satsuki</t>
  </si>
  <si>
    <t>関口　笑実</t>
  </si>
  <si>
    <t>SEKIGUCHI Emi</t>
  </si>
  <si>
    <t>児玉　千依</t>
  </si>
  <si>
    <t>KODAMA Chii</t>
  </si>
  <si>
    <t>青柳　美有</t>
  </si>
  <si>
    <t>AOYAGI Miyuu</t>
  </si>
  <si>
    <t>菊池　奈々子</t>
  </si>
  <si>
    <t>KIKUCHI Nanako</t>
  </si>
  <si>
    <t>平澤　絵美</t>
  </si>
  <si>
    <t>HIRASAWA Emi</t>
  </si>
  <si>
    <t>青木　羽彩</t>
  </si>
  <si>
    <t>AOKI Usa</t>
  </si>
  <si>
    <t>五十嵐　萌</t>
  </si>
  <si>
    <t>IKARASHI Mebae</t>
  </si>
  <si>
    <t>鞍田　沙耶佳</t>
  </si>
  <si>
    <t>KURATA Sayaka</t>
  </si>
  <si>
    <t>佐藤　明穂</t>
  </si>
  <si>
    <t>SATO Akiho</t>
  </si>
  <si>
    <t>安達　有羽</t>
  </si>
  <si>
    <t>ADACHI Yu</t>
  </si>
  <si>
    <t>田中　きよの</t>
  </si>
  <si>
    <t>TANAKA Kiyono</t>
  </si>
  <si>
    <t>今野　夏鈴音</t>
  </si>
  <si>
    <t>KONNO Karine</t>
  </si>
  <si>
    <t>髙木　唯楠</t>
  </si>
  <si>
    <t>TAKAGI Yuna</t>
  </si>
  <si>
    <t>樋口　穏紅</t>
  </si>
  <si>
    <t>HIGUCHI Shizuku</t>
  </si>
  <si>
    <t>熱田　心</t>
  </si>
  <si>
    <t>ATSUTA Kokoro　</t>
  </si>
  <si>
    <t>生方　愛結</t>
  </si>
  <si>
    <t>UBUKATA Ayu</t>
  </si>
  <si>
    <t>床辺　彩乃</t>
  </si>
  <si>
    <t>TOKONABE　 Ayano</t>
  </si>
  <si>
    <t>桃園　晴菜</t>
  </si>
  <si>
    <t>MOMOZONO Hana</t>
  </si>
  <si>
    <t>岡本　英里</t>
  </si>
  <si>
    <t>OKAMOTO Eri</t>
  </si>
  <si>
    <t>藤田　萌</t>
  </si>
  <si>
    <t>FUJITA Moe</t>
  </si>
  <si>
    <t>上野　千寛</t>
  </si>
  <si>
    <t>UENO Chihiro</t>
  </si>
  <si>
    <t>鈴木　菜月</t>
  </si>
  <si>
    <t>SUZUKI Natsuki</t>
  </si>
  <si>
    <t>上神谷　咲良</t>
  </si>
  <si>
    <t>KAMIKABEYA Sakura</t>
  </si>
  <si>
    <t>高月　美弥妃</t>
  </si>
  <si>
    <t>TAKATSUKI Miyabi</t>
  </si>
  <si>
    <t>吉本　圭希</t>
  </si>
  <si>
    <t>YOSHIMOTO Tamaki</t>
  </si>
  <si>
    <t>鈴木　沙彩</t>
  </si>
  <si>
    <t>SUZUKI Saya</t>
  </si>
  <si>
    <t>飯塚　美浮</t>
  </si>
  <si>
    <t>IIZUKA Miuku</t>
  </si>
  <si>
    <t>佐々木　慧</t>
  </si>
  <si>
    <t>SASAKI Kei</t>
  </si>
  <si>
    <t>三戸　彩乃</t>
  </si>
  <si>
    <t>SANNOHE Ayano</t>
  </si>
  <si>
    <t>島野　真生</t>
  </si>
  <si>
    <t>SHIMANO Mao</t>
  </si>
  <si>
    <t>菅原　夕七</t>
  </si>
  <si>
    <t>SUGAWARA Yuna</t>
  </si>
  <si>
    <t>西川　知沙</t>
  </si>
  <si>
    <t>NISHIKAWA Chisa</t>
  </si>
  <si>
    <t>藤田　奈津子</t>
  </si>
  <si>
    <t>FUJITA Natsuko</t>
  </si>
  <si>
    <t>八巻　澪</t>
  </si>
  <si>
    <t>YAMAKI Rei</t>
  </si>
  <si>
    <t>岩山　佳央</t>
  </si>
  <si>
    <t>IWAYAMA Kao</t>
  </si>
  <si>
    <t>吉田　詩央</t>
  </si>
  <si>
    <t>YOSHIDA Shio</t>
  </si>
  <si>
    <t>小野　暖乃</t>
  </si>
  <si>
    <t>ONO Nono</t>
  </si>
  <si>
    <t>濱口　紀子</t>
  </si>
  <si>
    <t>HAMAGUCHI Kiko</t>
  </si>
  <si>
    <t>鴨下　若菜</t>
  </si>
  <si>
    <t>KAMOSHITA Wakana</t>
  </si>
  <si>
    <t>林　ゆい</t>
  </si>
  <si>
    <t>HAYASHI  Yui</t>
  </si>
  <si>
    <t>藤山　有希</t>
  </si>
  <si>
    <t>FUJIYAMA Yuki</t>
  </si>
  <si>
    <t>渡邊　南月</t>
  </si>
  <si>
    <t>WATANABE Natsuki</t>
  </si>
  <si>
    <t>笹原　夕莉奈</t>
  </si>
  <si>
    <t>SASAHARA Yurina</t>
  </si>
  <si>
    <t>塙明　日華</t>
  </si>
  <si>
    <t>HANAWA Asuka</t>
  </si>
  <si>
    <t>重本　沙絵</t>
  </si>
  <si>
    <t>SHIGEMOTO Sae</t>
  </si>
  <si>
    <t>池端　晴子</t>
  </si>
  <si>
    <t>IKEHATA Haruko</t>
  </si>
  <si>
    <t>水野　笑香</t>
  </si>
  <si>
    <t>MIZUNO Emika</t>
  </si>
  <si>
    <t>阿部　月姫</t>
  </si>
  <si>
    <t>ABE Tsukime</t>
  </si>
  <si>
    <t>藤崎　ありす</t>
  </si>
  <si>
    <t>FUJISAKI Arisu</t>
  </si>
  <si>
    <t>大野　梨里葵</t>
  </si>
  <si>
    <t>ONO Riria</t>
  </si>
  <si>
    <t>河田　璃音</t>
  </si>
  <si>
    <t>KAWADA Rio</t>
  </si>
  <si>
    <t>小林　杏樹</t>
  </si>
  <si>
    <t>KOBAYASHI ANJYU</t>
  </si>
  <si>
    <t>河口　姫子</t>
  </si>
  <si>
    <t>KAWAGUCHI Himeko</t>
  </si>
  <si>
    <t>大西　麻美</t>
  </si>
  <si>
    <t>ONISHI Mami</t>
  </si>
  <si>
    <t>松嶋　玲菜</t>
  </si>
  <si>
    <t>MATSUSHIMA Reyna</t>
  </si>
  <si>
    <t>亀岡　ゆり</t>
  </si>
  <si>
    <t>KAMEOKA Yuri</t>
  </si>
  <si>
    <t>丸山　智子</t>
  </si>
  <si>
    <t>MARUYAMA Tomoko</t>
  </si>
  <si>
    <t>中　梨緒</t>
  </si>
  <si>
    <t>NAKA Rio</t>
  </si>
  <si>
    <t>足立　有香</t>
  </si>
  <si>
    <t>ADACHI Yuka</t>
  </si>
  <si>
    <t>小川　真依</t>
  </si>
  <si>
    <t>OGAWA Mai</t>
  </si>
  <si>
    <t>大橋　会莉</t>
  </si>
  <si>
    <t>OHASHI Airi</t>
  </si>
  <si>
    <t>上島　じゅ菜</t>
  </si>
  <si>
    <t>KAMIZIMA Juna</t>
  </si>
  <si>
    <t>加藤　純菫</t>
  </si>
  <si>
    <t>KATO Sumire</t>
  </si>
  <si>
    <t>松岡　満稚子</t>
  </si>
  <si>
    <t>MATSUOKA Machiko</t>
  </si>
  <si>
    <t>南　妃華</t>
  </si>
  <si>
    <t>MINAMI Himeka</t>
  </si>
  <si>
    <t>柳場　祐美</t>
  </si>
  <si>
    <t>YANAGIBA Yumi</t>
  </si>
  <si>
    <t>浅沼　麗美</t>
  </si>
  <si>
    <t>ASANUMA Remi</t>
  </si>
  <si>
    <t>中村　なつみ</t>
  </si>
  <si>
    <t>NAKAMURA Natsumi</t>
  </si>
  <si>
    <t>梅川　あい</t>
  </si>
  <si>
    <t>UMEKAWA Ai</t>
  </si>
  <si>
    <t>井戸田　菜桜</t>
  </si>
  <si>
    <t>IDOTA Nao</t>
  </si>
  <si>
    <t>香月　慧美</t>
  </si>
  <si>
    <t>KATSUKI Satomi</t>
  </si>
  <si>
    <t>園田　菜々子</t>
  </si>
  <si>
    <t>SONODA Nanako</t>
  </si>
  <si>
    <t>竹田　莉乃</t>
  </si>
  <si>
    <t>TAKEDA Rina</t>
  </si>
  <si>
    <t>山本　璃莉香</t>
  </si>
  <si>
    <t>YAMAMOTO Ririka</t>
  </si>
  <si>
    <t>中久喜　亜美</t>
  </si>
  <si>
    <t>NAKAKUKI Ami</t>
  </si>
  <si>
    <t>清水　千夏</t>
  </si>
  <si>
    <t>SHIMIZU Chinatsu</t>
  </si>
  <si>
    <t>高田　優心</t>
  </si>
  <si>
    <t>TAKADA Yumi</t>
  </si>
  <si>
    <t>石田　由華</t>
  </si>
  <si>
    <t>ISHIDA Yuka</t>
  </si>
  <si>
    <t>020212</t>
  </si>
  <si>
    <t>木内　万梨子</t>
  </si>
  <si>
    <t>KIUCHI Mariko</t>
  </si>
  <si>
    <t>坂井　美藍</t>
  </si>
  <si>
    <t>SAKAI Miai</t>
  </si>
  <si>
    <t>佐々木　志帆</t>
  </si>
  <si>
    <t>SASAKI Shiho</t>
  </si>
  <si>
    <t>本田　怜</t>
  </si>
  <si>
    <t>HONDA Rei</t>
  </si>
  <si>
    <t>前嶋　舞</t>
  </si>
  <si>
    <t>MAEJIMA Mai</t>
  </si>
  <si>
    <t>山﨑　るな</t>
  </si>
  <si>
    <t>YAMAZAKI Runa</t>
  </si>
  <si>
    <t>片平　美空</t>
  </si>
  <si>
    <t>KATAHIRA Miku</t>
  </si>
  <si>
    <t>片寄　碧</t>
  </si>
  <si>
    <t>KATAYOSE Ao</t>
  </si>
  <si>
    <t>大久保　綺更</t>
  </si>
  <si>
    <t>OKUBO Kisara</t>
  </si>
  <si>
    <t>神田　陽向</t>
  </si>
  <si>
    <t>KANDA Hinata</t>
  </si>
  <si>
    <t>工藤　音花</t>
  </si>
  <si>
    <t>KUDO Otoka</t>
  </si>
  <si>
    <t>江國　怜奈</t>
  </si>
  <si>
    <t>EKUNI Rena</t>
  </si>
  <si>
    <t>平野　瑞季</t>
  </si>
  <si>
    <t>HIRANO Mizuki</t>
  </si>
  <si>
    <t>綾野　千優</t>
  </si>
  <si>
    <t>AYANO Chihiro</t>
  </si>
  <si>
    <t>小林 璃々</t>
  </si>
  <si>
    <t>KOBAYASHI Riri</t>
  </si>
  <si>
    <t>兵藤　柚花</t>
  </si>
  <si>
    <t>HYODO Yuka</t>
  </si>
  <si>
    <t>吉武　理香子</t>
  </si>
  <si>
    <t>YOSHITAKE Rikako</t>
  </si>
  <si>
    <t>960906</t>
  </si>
  <si>
    <t>平岩　志萌</t>
  </si>
  <si>
    <t>HIRAIWA Shiho</t>
  </si>
  <si>
    <t>渡邊 夏鈴</t>
  </si>
  <si>
    <t>WATANABE Karin</t>
  </si>
  <si>
    <t>金光　晴香</t>
  </si>
  <si>
    <t>KANAMITSU Haruka</t>
  </si>
  <si>
    <t>971217</t>
  </si>
  <si>
    <t>佐藤　毬百</t>
  </si>
  <si>
    <t>SATO Marimo</t>
  </si>
  <si>
    <t>伊井　笑歩</t>
  </si>
  <si>
    <t>II Emiho</t>
  </si>
  <si>
    <t>武蔵野大学</t>
  </si>
  <si>
    <t>野宮　寧々</t>
  </si>
  <si>
    <t>NOMIYA Nene</t>
  </si>
  <si>
    <t>河野　愛理</t>
  </si>
  <si>
    <t>KONO Airi</t>
  </si>
  <si>
    <t>國澤　亜希</t>
  </si>
  <si>
    <t>KUNISAWA Aki</t>
  </si>
  <si>
    <t>小室　胡桃</t>
  </si>
  <si>
    <t>KOMURO kurumi</t>
  </si>
  <si>
    <t>湊川　遥香</t>
  </si>
  <si>
    <t>MINATOGAWA Haruka</t>
  </si>
  <si>
    <t>鎌田　小町</t>
  </si>
  <si>
    <t>KAMATA Komachi</t>
  </si>
  <si>
    <t>土屋　愛佳</t>
  </si>
  <si>
    <t>TSUCHIYA Aika</t>
  </si>
  <si>
    <t>堀口　琴葉</t>
  </si>
  <si>
    <t>HORIGUCHI Kotoha</t>
  </si>
  <si>
    <t>浅輪　梨乃</t>
  </si>
  <si>
    <t>ASAWA Rino</t>
  </si>
  <si>
    <t>磯谷　ありさ</t>
  </si>
  <si>
    <t>ISOGAI Arisa</t>
  </si>
  <si>
    <t>酒井　響子</t>
  </si>
  <si>
    <t>SAKAI Kyoko</t>
  </si>
  <si>
    <t>段ノ上　彩乃</t>
  </si>
  <si>
    <t>DANNOUE Ayano</t>
  </si>
  <si>
    <t>三浦　瑞紀</t>
  </si>
  <si>
    <t>MIURA Mizuki</t>
  </si>
  <si>
    <t>山岸　萌香</t>
  </si>
  <si>
    <t>YAMAGISHI Moeka</t>
  </si>
  <si>
    <t>門脇　未紗</t>
  </si>
  <si>
    <t>KADOWAKI Misuzu</t>
  </si>
  <si>
    <t>築山　葵</t>
  </si>
  <si>
    <t>TSUKIYAMA Aoi</t>
  </si>
  <si>
    <t>010412</t>
  </si>
  <si>
    <t>鶴見　萌々子</t>
  </si>
  <si>
    <t>TSURUMI Momoko</t>
  </si>
  <si>
    <t>木之内　桃子</t>
  </si>
  <si>
    <t>KINOUCHI Momoko</t>
  </si>
  <si>
    <t>陸川　明日香</t>
  </si>
  <si>
    <t>RIKUKAWA Asuka</t>
  </si>
  <si>
    <t>山地　彩花</t>
  </si>
  <si>
    <t>YAMAJI Ayaka</t>
  </si>
  <si>
    <t>田村　花のん</t>
  </si>
  <si>
    <t>TAMURA Kanon</t>
  </si>
  <si>
    <t>北村　有</t>
  </si>
  <si>
    <t>KITAMURA Yu</t>
  </si>
  <si>
    <t>井上　莉里加</t>
  </si>
  <si>
    <t>INOUE Ririka</t>
  </si>
  <si>
    <t>吉岡　里奈</t>
  </si>
  <si>
    <t>YOSHIOKA Rina</t>
  </si>
  <si>
    <t>濱口　実玖</t>
  </si>
  <si>
    <t>HAMAGUCHI Miku</t>
  </si>
  <si>
    <t>山中　真希</t>
  </si>
  <si>
    <t>YAMANAKA Maki</t>
  </si>
  <si>
    <t>齋藤　愛</t>
  </si>
  <si>
    <t>SAITOU Megumi</t>
  </si>
  <si>
    <t>藤田　愛幸</t>
  </si>
  <si>
    <t>FUJITA Ayu</t>
  </si>
  <si>
    <t>神田 幸奈</t>
  </si>
  <si>
    <t>KANDA Yukina</t>
  </si>
  <si>
    <t>後藤　遥希</t>
  </si>
  <si>
    <t>GOTO Haruki</t>
  </si>
  <si>
    <t>錦戸　楓南</t>
  </si>
  <si>
    <t>NISHIKIDO Kaena</t>
  </si>
  <si>
    <t>福田　舞菜</t>
  </si>
  <si>
    <t>FUKUDA Maina</t>
  </si>
  <si>
    <t>増田　絢菜</t>
  </si>
  <si>
    <t>MASUDA Ayana</t>
  </si>
  <si>
    <t>村田　瑞葉</t>
  </si>
  <si>
    <t>MURATA Mizuyo</t>
  </si>
  <si>
    <t>吉谷　未来</t>
  </si>
  <si>
    <t>YOSHITANI Mirai</t>
  </si>
  <si>
    <t>佐久間　裕か</t>
  </si>
  <si>
    <t>sakuma yuka</t>
  </si>
  <si>
    <t>浅川　瑞稀</t>
  </si>
  <si>
    <t>ASAKAWA Mizuki</t>
  </si>
  <si>
    <t>大久保　希美</t>
  </si>
  <si>
    <t>OKUBO Nozomi</t>
  </si>
  <si>
    <t>柏木　万里亜</t>
  </si>
  <si>
    <t>KASHIWAGI Maria</t>
  </si>
  <si>
    <t>及川　千由梨</t>
  </si>
  <si>
    <t>OIKAWA Chiyuri</t>
  </si>
  <si>
    <t>成田　円馨</t>
  </si>
  <si>
    <t>NARITA Madoka</t>
  </si>
  <si>
    <t>寺島　千穂</t>
  </si>
  <si>
    <t>TERASHIMA Chiho</t>
  </si>
  <si>
    <t>松井　仁美</t>
  </si>
  <si>
    <t>MATSUI Hitomi</t>
  </si>
  <si>
    <t>大谷　晴香</t>
  </si>
  <si>
    <t>OTANI Haruka</t>
  </si>
  <si>
    <t>山田　真菜</t>
  </si>
  <si>
    <t>YAMADA Mana</t>
  </si>
  <si>
    <t>天野　智香</t>
  </si>
  <si>
    <t>AMANO Chika</t>
  </si>
  <si>
    <t>磯部　萌</t>
  </si>
  <si>
    <t>ISOBE Moe</t>
  </si>
  <si>
    <t>伊藤　すずほ</t>
  </si>
  <si>
    <t>ITO Suzuho</t>
  </si>
  <si>
    <t>上野　夏羽</t>
  </si>
  <si>
    <t>UENO Nanoha</t>
  </si>
  <si>
    <t>内田　有香</t>
  </si>
  <si>
    <t>UCHIDA Yuka</t>
  </si>
  <si>
    <t>大谷　永愛</t>
  </si>
  <si>
    <t>OTANI Toa</t>
  </si>
  <si>
    <t>金子　実樹</t>
  </si>
  <si>
    <t>KANEKO Miki</t>
  </si>
  <si>
    <t>河端　さくら</t>
  </si>
  <si>
    <t>KAWABATA Sakura</t>
  </si>
  <si>
    <t>岸本　志恵</t>
  </si>
  <si>
    <t>KISHIMOTO Yukie</t>
  </si>
  <si>
    <t>倉地　陽南</t>
  </si>
  <si>
    <t>KURACHI Hina</t>
  </si>
  <si>
    <t>河野　萌々子</t>
  </si>
  <si>
    <t>KONO Momoko</t>
  </si>
  <si>
    <t>小寺　波音</t>
  </si>
  <si>
    <t>KODERA Hanon</t>
  </si>
  <si>
    <t>小谷野　香澄</t>
  </si>
  <si>
    <t>KOYANO  Kasumi</t>
  </si>
  <si>
    <t>齋藤　美映</t>
  </si>
  <si>
    <t>SAITO Mie</t>
  </si>
  <si>
    <t>佐々木　彩花</t>
  </si>
  <si>
    <t xml:space="preserve">SASAKI Ayaka </t>
  </si>
  <si>
    <t>佐々木　未来</t>
  </si>
  <si>
    <t>SASAKI Miku</t>
  </si>
  <si>
    <t>鈴木　彩瑛</t>
  </si>
  <si>
    <t>SUZUKI Sae</t>
  </si>
  <si>
    <t>須藤　帆南</t>
  </si>
  <si>
    <t>SUDO Honami</t>
  </si>
  <si>
    <t>髙岡　千穂</t>
  </si>
  <si>
    <t>TAKAOKA Chiho</t>
  </si>
  <si>
    <t>高柳　実侑</t>
  </si>
  <si>
    <t>TAKAYANAGI Miyu</t>
  </si>
  <si>
    <t>千葉　愛里</t>
  </si>
  <si>
    <t>CHIBA Airi</t>
  </si>
  <si>
    <t>中田　里桜</t>
  </si>
  <si>
    <t>NAKATA Rio</t>
  </si>
  <si>
    <t>西村　紫織</t>
  </si>
  <si>
    <t>NISHIMURA Shiori</t>
  </si>
  <si>
    <t>二本松　采香</t>
  </si>
  <si>
    <t>NIHONMATSU Ayaka</t>
  </si>
  <si>
    <t>根上　真菜</t>
  </si>
  <si>
    <t>NEGAMI  Mana</t>
  </si>
  <si>
    <t>光井　杏</t>
  </si>
  <si>
    <t>MITSUI An</t>
  </si>
  <si>
    <t>三田　莉紗</t>
  </si>
  <si>
    <t>MITA Risa</t>
  </si>
  <si>
    <t>南　鈴菜</t>
  </si>
  <si>
    <t>MINAMI Suzuna</t>
  </si>
  <si>
    <t>諸隈　あやね</t>
  </si>
  <si>
    <t>MOROKUMA Ayane</t>
  </si>
  <si>
    <t>山中　友紀野</t>
  </si>
  <si>
    <t>YAMANAKA Yukino</t>
  </si>
  <si>
    <t>山本　華</t>
  </si>
  <si>
    <t>YAMAMOTO Hana</t>
  </si>
  <si>
    <t>木澤　仁海</t>
  </si>
  <si>
    <t>KIZAWA Hitomi</t>
  </si>
  <si>
    <t>鈴木　優佳</t>
  </si>
  <si>
    <t>深澤　萌々</t>
  </si>
  <si>
    <t>若狭　杏奈</t>
  </si>
  <si>
    <t>WAKASA Anna</t>
  </si>
  <si>
    <t>末吉　涼香</t>
  </si>
  <si>
    <t>SUEYOSHI Suzuka</t>
  </si>
  <si>
    <t>赤田　琴美</t>
  </si>
  <si>
    <t>AKADA Kotomi</t>
  </si>
  <si>
    <t>林　寿々加</t>
  </si>
  <si>
    <t>HAYASHI Suzuka</t>
  </si>
  <si>
    <t>松中　芽生</t>
  </si>
  <si>
    <t>MATSUNAKA Mei</t>
  </si>
  <si>
    <t>熱田　知奈</t>
  </si>
  <si>
    <t>ATSUTA China</t>
  </si>
  <si>
    <t>栗谷　佳奈</t>
  </si>
  <si>
    <t>KURITANI Kana</t>
  </si>
  <si>
    <t>酒井　優梨</t>
  </si>
  <si>
    <t>SAKAI Yuri</t>
  </si>
  <si>
    <t>鈴木　里彩</t>
  </si>
  <si>
    <t>SUZUKI Risa</t>
  </si>
  <si>
    <t>増田　りさこ</t>
  </si>
  <si>
    <t>MASUDA Risako</t>
  </si>
  <si>
    <t>大橋　愛可</t>
  </si>
  <si>
    <t>OHASHI Manaka</t>
  </si>
  <si>
    <t>今川　真希</t>
  </si>
  <si>
    <t>IMAGAWA Maki</t>
  </si>
  <si>
    <t>堀井　萌夏</t>
  </si>
  <si>
    <t>HORII Moeka</t>
  </si>
  <si>
    <t>金子　史絵奈</t>
  </si>
  <si>
    <t>KANEKO Shiena</t>
  </si>
  <si>
    <t>ナンバー</t>
    <phoneticPr fontId="19"/>
  </si>
  <si>
    <t>秀明大学</t>
    <rPh sb="0" eb="4">
      <t>シュウメイダイガク</t>
    </rPh>
    <phoneticPr fontId="19"/>
  </si>
  <si>
    <t>秀明大</t>
    <rPh sb="0" eb="1">
      <t>シュウ</t>
    </rPh>
    <rPh sb="1" eb="3">
      <t>メイダイ</t>
    </rPh>
    <phoneticPr fontId="19"/>
  </si>
  <si>
    <t>ｼｭｳﾒｲﾀﾞｲｶﾞｸ</t>
    <phoneticPr fontId="19"/>
  </si>
  <si>
    <t>東京都立大学</t>
    <rPh sb="0" eb="6">
      <t>トウキョウトリツダイガク</t>
    </rPh>
    <phoneticPr fontId="19"/>
  </si>
  <si>
    <t>東京都立大学大学院</t>
    <rPh sb="0" eb="6">
      <t>トウキョウトリツダイガク</t>
    </rPh>
    <rPh sb="6" eb="9">
      <t>ダイガクイン</t>
    </rPh>
    <phoneticPr fontId="19"/>
  </si>
  <si>
    <t>都立大</t>
    <rPh sb="0" eb="3">
      <t>トリツダイ</t>
    </rPh>
    <phoneticPr fontId="19"/>
  </si>
  <si>
    <t>都立大院</t>
    <rPh sb="0" eb="4">
      <t>トリツダイイン</t>
    </rPh>
    <phoneticPr fontId="19"/>
  </si>
  <si>
    <t>ﾄｳｷｮｳﾄﾘﾂﾀﾞｲｶﾞｸ</t>
    <phoneticPr fontId="19"/>
  </si>
  <si>
    <t>ﾄｳｷｮｳﾄﾘﾂﾀﾞｲｶﾞｸﾀﾞｲｶﾞｸｲﾝ</t>
    <phoneticPr fontId="19"/>
  </si>
  <si>
    <t>育英大学</t>
    <rPh sb="0" eb="2">
      <t>イクエイ</t>
    </rPh>
    <rPh sb="2" eb="4">
      <t>ダイガク</t>
    </rPh>
    <phoneticPr fontId="19"/>
  </si>
  <si>
    <t>育英大</t>
    <rPh sb="0" eb="2">
      <t>イクエイ</t>
    </rPh>
    <rPh sb="2" eb="3">
      <t>ダイ</t>
    </rPh>
    <phoneticPr fontId="19"/>
  </si>
  <si>
    <t>ｲｸｴｲﾀﾞｲｶﾞｸ</t>
    <phoneticPr fontId="19"/>
  </si>
  <si>
    <t>国士舘大学</t>
    <rPh sb="0" eb="3">
      <t>コクシカン</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</si>
</sst>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00"/>
    <numFmt numFmtId="177" formatCode="00"/>
    <numFmt numFmtId="178" formatCode="0_);[Red]\(0\)"/>
  </numFmts>
  <fonts count="35" x14ac:knownFonts="1">
    <font>
      <sz val="11"/>
      <color theme="1"/>
      <name val="ＭＳ Ｐゴシック"/>
      <family val="3"/>
      <charset val="128"/>
      <scheme val="minor"/>
    </font>
    <font>
      <sz val="6"/>
      <name val="ＭＳ Ｐゴシック"/>
      <family val="3"/>
      <charset val="128"/>
    </font>
    <font>
      <sz val="11"/>
      <name val="ＭＳ Ｐゴシック"/>
      <family val="3"/>
      <charset val="128"/>
    </font>
    <font>
      <sz val="6"/>
      <name val="ＭＳ Ｐゴシック"/>
      <family val="3"/>
      <charset val="128"/>
    </font>
    <font>
      <sz val="11"/>
      <name val="HG丸ｺﾞｼｯｸM-PRO"/>
      <family val="3"/>
      <charset val="128"/>
    </font>
    <font>
      <sz val="6"/>
      <name val="ＭＳ Ｐゴシック"/>
      <family val="3"/>
      <charset val="128"/>
    </font>
    <font>
      <sz val="12"/>
      <name val="HG丸ｺﾞｼｯｸM-PRO"/>
      <family val="3"/>
      <charset val="128"/>
    </font>
    <font>
      <b/>
      <sz val="12"/>
      <name val="HG丸ｺﾞｼｯｸM-PRO"/>
      <family val="3"/>
      <charset val="128"/>
    </font>
    <font>
      <b/>
      <sz val="14"/>
      <name val="HG丸ｺﾞｼｯｸM-PRO"/>
      <family val="3"/>
      <charset val="128"/>
    </font>
    <font>
      <sz val="14"/>
      <name val="HG丸ｺﾞｼｯｸM-PRO"/>
      <family val="3"/>
      <charset val="128"/>
    </font>
    <font>
      <sz val="6"/>
      <name val="ＭＳ Ｐゴシック"/>
      <family val="3"/>
      <charset val="128"/>
    </font>
    <font>
      <sz val="6"/>
      <name val="ＭＳ Ｐゴシック"/>
      <family val="3"/>
      <charset val="128"/>
    </font>
    <font>
      <sz val="11"/>
      <color theme="1"/>
      <name val="ＭＳ Ｐゴシック"/>
      <family val="3"/>
      <charset val="128"/>
      <scheme val="minor"/>
    </font>
    <font>
      <sz val="11"/>
      <color theme="1"/>
      <name val="HG丸ｺﾞｼｯｸM-PRO"/>
      <family val="3"/>
      <charset val="128"/>
    </font>
    <font>
      <sz val="22"/>
      <color theme="1"/>
      <name val="HG丸ｺﾞｼｯｸM-PRO"/>
      <family val="3"/>
      <charset val="128"/>
    </font>
    <font>
      <sz val="18"/>
      <color theme="1"/>
      <name val="HG丸ｺﾞｼｯｸM-PRO"/>
      <family val="3"/>
      <charset val="128"/>
    </font>
    <font>
      <sz val="16"/>
      <color theme="1"/>
      <name val="HG丸ｺﾞｼｯｸM-PRO"/>
      <family val="3"/>
      <charset val="128"/>
    </font>
    <font>
      <sz val="20"/>
      <color theme="1"/>
      <name val="HG丸ｺﾞｼｯｸM-PRO"/>
      <family val="3"/>
      <charset val="128"/>
    </font>
    <font>
      <sz val="11"/>
      <color rgb="FFFF99CC"/>
      <name val="HG丸ｺﾞｼｯｸM-PRO"/>
      <family val="3"/>
      <charset val="128"/>
    </font>
    <font>
      <sz val="6"/>
      <name val="ＭＳ Ｐゴシック"/>
      <family val="3"/>
      <charset val="128"/>
      <scheme val="minor"/>
    </font>
    <font>
      <sz val="11"/>
      <color theme="1"/>
      <name val="ＭＳ Ｐゴシック"/>
      <family val="2"/>
      <scheme val="minor"/>
    </font>
    <font>
      <b/>
      <sz val="18"/>
      <name val="ＭＳ Ｐゴシック"/>
      <family val="3"/>
      <charset val="128"/>
    </font>
    <font>
      <sz val="12"/>
      <color indexed="81"/>
      <name val="ＭＳ Ｐゴシック"/>
      <family val="3"/>
      <charset val="128"/>
    </font>
    <font>
      <b/>
      <sz val="10"/>
      <color indexed="81"/>
      <name val="ＭＳ Ｐゴシック"/>
      <family val="3"/>
      <charset val="128"/>
    </font>
    <font>
      <b/>
      <sz val="9"/>
      <color indexed="81"/>
      <name val="ＭＳ Ｐゴシック"/>
      <family val="3"/>
      <charset val="128"/>
    </font>
    <font>
      <b/>
      <sz val="11"/>
      <color theme="0"/>
      <name val="ＭＳ Ｐゴシック"/>
      <family val="3"/>
      <charset val="128"/>
    </font>
    <font>
      <b/>
      <sz val="11"/>
      <color theme="1"/>
      <name val="ＭＳ Ｐゴシック"/>
      <family val="3"/>
      <charset val="128"/>
    </font>
    <font>
      <sz val="11"/>
      <color theme="0"/>
      <name val="ＭＳ Ｐゴシック"/>
      <family val="3"/>
      <charset val="128"/>
    </font>
    <font>
      <b/>
      <sz val="16"/>
      <color theme="0"/>
      <name val="HG丸ｺﾞｼｯｸM-PRO"/>
      <family val="3"/>
      <charset val="128"/>
    </font>
    <font>
      <b/>
      <sz val="12"/>
      <color theme="1"/>
      <name val="HG丸ｺﾞｼｯｸM-PRO"/>
      <family val="3"/>
      <charset val="128"/>
    </font>
    <font>
      <b/>
      <sz val="11"/>
      <color theme="0"/>
      <name val="HG丸ｺﾞｼｯｸM-PRO"/>
      <family val="3"/>
      <charset val="128"/>
    </font>
    <font>
      <b/>
      <sz val="11"/>
      <color theme="1"/>
      <name val="HG丸ｺﾞｼｯｸM-PRO"/>
      <family val="3"/>
      <charset val="128"/>
    </font>
    <font>
      <sz val="12"/>
      <color theme="1"/>
      <name val="HG丸ｺﾞｼｯｸM-PRO"/>
      <family val="3"/>
      <charset val="128"/>
    </font>
    <font>
      <b/>
      <u/>
      <sz val="12"/>
      <color rgb="FFFF0000"/>
      <name val="HG丸ｺﾞｼｯｸM-PRO"/>
      <family val="3"/>
      <charset val="128"/>
    </font>
    <font>
      <sz val="11"/>
      <name val="ＭＳ Ｐゴシック"/>
      <family val="3"/>
      <charset val="128"/>
      <scheme val="minor"/>
    </font>
  </fonts>
  <fills count="23">
    <fill>
      <patternFill patternType="none"/>
    </fill>
    <fill>
      <patternFill patternType="gray125"/>
    </fill>
    <fill>
      <patternFill patternType="solid">
        <fgColor rgb="FFFAC87E"/>
        <bgColor indexed="64"/>
      </patternFill>
    </fill>
    <fill>
      <patternFill patternType="solid">
        <fgColor theme="0"/>
        <bgColor indexed="64"/>
      </patternFill>
    </fill>
    <fill>
      <patternFill patternType="solid">
        <fgColor rgb="FFB8EDFE"/>
        <bgColor indexed="64"/>
      </patternFill>
    </fill>
    <fill>
      <patternFill patternType="solid">
        <fgColor rgb="FFCCFCEA"/>
        <bgColor indexed="64"/>
      </patternFill>
    </fill>
    <fill>
      <patternFill patternType="solid">
        <fgColor rgb="FFD7F7FD"/>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FFA3"/>
        <bgColor indexed="64"/>
      </patternFill>
    </fill>
    <fill>
      <patternFill patternType="solid">
        <fgColor rgb="FFFFCC66"/>
        <bgColor indexed="64"/>
      </patternFill>
    </fill>
    <fill>
      <patternFill patternType="solid">
        <fgColor rgb="FFFF99CC"/>
        <bgColor indexed="64"/>
      </patternFill>
    </fill>
    <fill>
      <patternFill patternType="solid">
        <fgColor rgb="FFFFFF99"/>
        <bgColor indexed="64"/>
      </patternFill>
    </fill>
    <fill>
      <patternFill patternType="solid">
        <fgColor rgb="FFFFFF00"/>
        <bgColor indexed="64"/>
      </patternFill>
    </fill>
    <fill>
      <patternFill patternType="solid">
        <fgColor theme="7" tint="0.59999389629810485"/>
        <bgColor indexed="64"/>
      </patternFill>
    </fill>
    <fill>
      <patternFill patternType="solid">
        <fgColor theme="0" tint="-0.499984740745262"/>
        <bgColor indexed="64"/>
      </patternFill>
    </fill>
    <fill>
      <patternFill patternType="solid">
        <fgColor theme="1" tint="0.249977111117893"/>
        <bgColor indexed="64"/>
      </patternFill>
    </fill>
    <fill>
      <patternFill patternType="solid">
        <fgColor rgb="FF92D050"/>
        <bgColor indexed="64"/>
      </patternFill>
    </fill>
    <fill>
      <patternFill patternType="solid">
        <fgColor theme="1"/>
        <bgColor indexed="64"/>
      </patternFill>
    </fill>
    <fill>
      <patternFill patternType="solid">
        <fgColor rgb="FF99FF66"/>
        <bgColor indexed="64"/>
      </patternFill>
    </fill>
    <fill>
      <patternFill patternType="solid">
        <fgColor theme="1" tint="0.34998626667073579"/>
        <bgColor indexed="64"/>
      </patternFill>
    </fill>
    <fill>
      <patternFill patternType="solid">
        <fgColor rgb="FF00B050"/>
        <bgColor indexed="64"/>
      </patternFill>
    </fill>
    <fill>
      <patternFill patternType="solid">
        <fgColor rgb="FFFF0066"/>
        <bgColor indexed="64"/>
      </patternFill>
    </fill>
  </fills>
  <borders count="156">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medium">
        <color indexed="64"/>
      </right>
      <top/>
      <bottom style="hair">
        <color indexed="64"/>
      </bottom>
      <diagonal/>
    </border>
    <border>
      <left/>
      <right/>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diagonalUp="1">
      <left style="thin">
        <color indexed="64"/>
      </left>
      <right style="medium">
        <color indexed="64"/>
      </right>
      <top style="double">
        <color indexed="64"/>
      </top>
      <bottom style="thin">
        <color indexed="64"/>
      </bottom>
      <diagonal style="thin">
        <color indexed="64"/>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diagonalUp="1">
      <left style="thin">
        <color indexed="64"/>
      </left>
      <right style="medium">
        <color indexed="64"/>
      </right>
      <top style="thin">
        <color indexed="64"/>
      </top>
      <bottom style="double">
        <color indexed="64"/>
      </bottom>
      <diagonal style="thin">
        <color indexed="64"/>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hair">
        <color indexed="64"/>
      </right>
      <top style="medium">
        <color indexed="64"/>
      </top>
      <bottom style="thin">
        <color indexed="64"/>
      </bottom>
      <diagonal/>
    </border>
    <border>
      <left style="thin">
        <color indexed="64"/>
      </left>
      <right style="hair">
        <color indexed="64"/>
      </right>
      <top style="thin">
        <color indexed="64"/>
      </top>
      <bottom/>
      <diagonal/>
    </border>
    <border>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right style="hair">
        <color indexed="64"/>
      </right>
      <top/>
      <bottom style="hair">
        <color indexed="64"/>
      </bottom>
      <diagonal/>
    </border>
    <border>
      <left style="hair">
        <color indexed="64"/>
      </left>
      <right style="hair">
        <color indexed="64"/>
      </right>
      <top style="hair">
        <color indexed="64"/>
      </top>
      <bottom style="double">
        <color indexed="64"/>
      </bottom>
      <diagonal/>
    </border>
    <border>
      <left style="hair">
        <color indexed="64"/>
      </left>
      <right style="medium">
        <color indexed="64"/>
      </right>
      <top style="hair">
        <color indexed="64"/>
      </top>
      <bottom style="double">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hair">
        <color indexed="64"/>
      </left>
      <right style="hair">
        <color indexed="64"/>
      </right>
      <top/>
      <bottom/>
      <diagonal/>
    </border>
    <border>
      <left style="hair">
        <color indexed="64"/>
      </left>
      <right style="hair">
        <color indexed="64"/>
      </right>
      <top/>
      <bottom style="medium">
        <color indexed="64"/>
      </bottom>
      <diagonal/>
    </border>
    <border>
      <left/>
      <right/>
      <top style="medium">
        <color indexed="64"/>
      </top>
      <bottom/>
      <diagonal/>
    </border>
    <border>
      <left style="medium">
        <color indexed="64"/>
      </left>
      <right/>
      <top/>
      <bottom style="hair">
        <color indexed="64"/>
      </bottom>
      <diagonal/>
    </border>
    <border>
      <left style="medium">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style="hair">
        <color indexed="64"/>
      </bottom>
      <diagonal/>
    </border>
    <border>
      <left/>
      <right/>
      <top/>
      <bottom style="hair">
        <color indexed="64"/>
      </bottom>
      <diagonal/>
    </border>
    <border>
      <left/>
      <right style="medium">
        <color indexed="64"/>
      </right>
      <top style="hair">
        <color indexed="64"/>
      </top>
      <bottom/>
      <diagonal/>
    </border>
    <border>
      <left/>
      <right style="medium">
        <color indexed="64"/>
      </right>
      <top/>
      <bottom style="hair">
        <color indexed="64"/>
      </bottom>
      <diagonal/>
    </border>
    <border>
      <left style="medium">
        <color indexed="64"/>
      </left>
      <right/>
      <top style="hair">
        <color indexed="64"/>
      </top>
      <bottom style="medium">
        <color indexed="64"/>
      </bottom>
      <diagonal/>
    </border>
    <border>
      <left style="medium">
        <color indexed="64"/>
      </left>
      <right/>
      <top style="medium">
        <color indexed="64"/>
      </top>
      <bottom style="hair">
        <color indexed="64"/>
      </bottom>
      <diagonal/>
    </border>
    <border>
      <left/>
      <right style="medium">
        <color indexed="64"/>
      </right>
      <top style="medium">
        <color indexed="64"/>
      </top>
      <bottom style="hair">
        <color indexed="64"/>
      </bottom>
      <diagonal/>
    </border>
    <border>
      <left/>
      <right/>
      <top style="medium">
        <color indexed="64"/>
      </top>
      <bottom style="hair">
        <color indexed="64"/>
      </bottom>
      <diagonal/>
    </border>
    <border>
      <left/>
      <right style="medium">
        <color indexed="64"/>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medium">
        <color indexed="64"/>
      </bottom>
      <diagonal/>
    </border>
    <border>
      <left/>
      <right/>
      <top style="hair">
        <color indexed="64"/>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double">
        <color indexed="64"/>
      </bottom>
      <diagonal/>
    </border>
    <border>
      <left style="hair">
        <color indexed="64"/>
      </left>
      <right/>
      <top style="double">
        <color indexed="64"/>
      </top>
      <bottom style="medium">
        <color indexed="64"/>
      </bottom>
      <diagonal/>
    </border>
    <border>
      <left/>
      <right/>
      <top style="double">
        <color indexed="64"/>
      </top>
      <bottom style="medium">
        <color indexed="64"/>
      </bottom>
      <diagonal/>
    </border>
    <border>
      <left/>
      <right style="hair">
        <color indexed="64"/>
      </right>
      <top style="double">
        <color indexed="64"/>
      </top>
      <bottom style="medium">
        <color indexed="64"/>
      </bottom>
      <diagonal/>
    </border>
    <border>
      <left/>
      <right style="medium">
        <color indexed="64"/>
      </right>
      <top style="double">
        <color indexed="64"/>
      </top>
      <bottom style="medium">
        <color indexed="64"/>
      </bottom>
      <diagonal/>
    </border>
    <border>
      <left style="hair">
        <color indexed="64"/>
      </left>
      <right style="hair">
        <color indexed="64"/>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hair">
        <color indexed="64"/>
      </right>
      <top style="medium">
        <color indexed="64"/>
      </top>
      <bottom/>
      <diagonal/>
    </border>
    <border>
      <left style="medium">
        <color indexed="64"/>
      </left>
      <right style="hair">
        <color indexed="64"/>
      </right>
      <top/>
      <bottom/>
      <diagonal/>
    </border>
    <border>
      <left style="medium">
        <color indexed="64"/>
      </left>
      <right style="hair">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style="hair">
        <color indexed="64"/>
      </right>
      <top style="hair">
        <color indexed="64"/>
      </top>
      <bottom style="double">
        <color indexed="64"/>
      </bottom>
      <diagonal/>
    </border>
    <border>
      <left style="medium">
        <color indexed="64"/>
      </left>
      <right style="hair">
        <color indexed="64"/>
      </right>
      <top style="medium">
        <color indexed="64"/>
      </top>
      <bottom style="hair">
        <color indexed="64"/>
      </bottom>
      <diagonal/>
    </border>
    <border>
      <left style="hair">
        <color indexed="64"/>
      </left>
      <right/>
      <top style="hair">
        <color indexed="64"/>
      </top>
      <bottom style="hair">
        <color indexed="64"/>
      </bottom>
      <diagonal/>
    </border>
    <border>
      <left/>
      <right/>
      <top/>
      <bottom style="thin">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bottom/>
      <diagonal/>
    </border>
    <border>
      <left/>
      <right style="hair">
        <color indexed="64"/>
      </right>
      <top/>
      <bottom style="medium">
        <color indexed="64"/>
      </bottom>
      <diagonal/>
    </border>
    <border>
      <left style="hair">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medium">
        <color indexed="64"/>
      </left>
      <right style="thin">
        <color indexed="64"/>
      </right>
      <top style="medium">
        <color indexed="64"/>
      </top>
      <bottom style="hair">
        <color indexed="64"/>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bottom style="medium">
        <color indexed="64"/>
      </bottom>
      <diagonal/>
    </border>
    <border>
      <left/>
      <right style="thin">
        <color indexed="64"/>
      </right>
      <top style="medium">
        <color indexed="64"/>
      </top>
      <bottom style="hair">
        <color indexed="64"/>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style="medium">
        <color indexed="64"/>
      </top>
      <bottom style="hair">
        <color indexed="64"/>
      </bottom>
      <diagonal/>
    </border>
    <border>
      <left/>
      <right style="medium">
        <color indexed="64"/>
      </right>
      <top/>
      <bottom/>
      <diagonal/>
    </border>
    <border>
      <left style="thin">
        <color indexed="64"/>
      </left>
      <right style="thin">
        <color indexed="64"/>
      </right>
      <top/>
      <bottom/>
      <diagonal/>
    </border>
    <border>
      <left style="medium">
        <color indexed="64"/>
      </left>
      <right style="hair">
        <color indexed="64"/>
      </right>
      <top style="medium">
        <color indexed="64"/>
      </top>
      <bottom style="thin">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bottom style="hair">
        <color indexed="64"/>
      </bottom>
      <diagonal/>
    </border>
    <border>
      <left style="medium">
        <color indexed="64"/>
      </left>
      <right style="medium">
        <color indexed="64"/>
      </right>
      <top style="medium">
        <color indexed="64"/>
      </top>
      <bottom style="medium">
        <color indexed="64"/>
      </bottom>
      <diagonal/>
    </border>
    <border>
      <left style="medium">
        <color indexed="64"/>
      </left>
      <right style="hair">
        <color indexed="64"/>
      </right>
      <top style="medium">
        <color indexed="64"/>
      </top>
      <bottom style="double">
        <color indexed="64"/>
      </bottom>
      <diagonal/>
    </border>
    <border>
      <left style="hair">
        <color indexed="64"/>
      </left>
      <right style="hair">
        <color indexed="64"/>
      </right>
      <top style="medium">
        <color indexed="64"/>
      </top>
      <bottom style="double">
        <color indexed="64"/>
      </bottom>
      <diagonal/>
    </border>
    <border>
      <left style="hair">
        <color indexed="64"/>
      </left>
      <right style="medium">
        <color indexed="64"/>
      </right>
      <top style="medium">
        <color indexed="64"/>
      </top>
      <bottom style="double">
        <color indexed="64"/>
      </bottom>
      <diagonal/>
    </border>
    <border>
      <left style="medium">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medium">
        <color indexed="64"/>
      </right>
      <top/>
      <bottom style="thin">
        <color indexed="64"/>
      </bottom>
      <diagonal/>
    </border>
    <border>
      <left style="medium">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medium">
        <color indexed="64"/>
      </right>
      <top style="thin">
        <color indexed="64"/>
      </top>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indexed="64"/>
      </right>
      <top style="thin">
        <color auto="1"/>
      </top>
      <bottom style="double">
        <color auto="1"/>
      </bottom>
      <diagonal/>
    </border>
    <border>
      <left style="medium">
        <color auto="1"/>
      </left>
      <right style="hair">
        <color auto="1"/>
      </right>
      <top style="double">
        <color auto="1"/>
      </top>
      <bottom style="hair">
        <color auto="1"/>
      </bottom>
      <diagonal/>
    </border>
    <border>
      <left style="hair">
        <color auto="1"/>
      </left>
      <right style="hair">
        <color auto="1"/>
      </right>
      <top style="double">
        <color auto="1"/>
      </top>
      <bottom style="hair">
        <color auto="1"/>
      </bottom>
      <diagonal/>
    </border>
    <border>
      <left style="hair">
        <color auto="1"/>
      </left>
      <right style="medium">
        <color auto="1"/>
      </right>
      <top style="double">
        <color auto="1"/>
      </top>
      <bottom style="hair">
        <color auto="1"/>
      </bottom>
      <diagonal/>
    </border>
    <border>
      <left style="hair">
        <color indexed="64"/>
      </left>
      <right/>
      <top/>
      <bottom style="medium">
        <color indexed="64"/>
      </bottom>
      <diagonal/>
    </border>
    <border>
      <left style="medium">
        <color indexed="64"/>
      </left>
      <right/>
      <top style="hair">
        <color indexed="64"/>
      </top>
      <bottom/>
      <diagonal/>
    </border>
    <border>
      <left style="medium">
        <color indexed="64"/>
      </left>
      <right style="hair">
        <color indexed="64"/>
      </right>
      <top style="hair">
        <color indexed="64"/>
      </top>
      <bottom/>
      <diagonal/>
    </border>
    <border>
      <left style="hair">
        <color indexed="64"/>
      </left>
      <right style="medium">
        <color indexed="64"/>
      </right>
      <top style="hair">
        <color indexed="64"/>
      </top>
      <bottom/>
      <diagonal/>
    </border>
    <border>
      <left style="medium">
        <color indexed="64"/>
      </left>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
      <left/>
      <right style="medium">
        <color indexed="64"/>
      </right>
      <top style="thin">
        <color indexed="64"/>
      </top>
      <bottom/>
      <diagonal/>
    </border>
    <border>
      <left style="medium">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diagonalDown="1">
      <left style="hair">
        <color indexed="64"/>
      </left>
      <right style="medium">
        <color indexed="64"/>
      </right>
      <top style="hair">
        <color indexed="64"/>
      </top>
      <bottom style="hair">
        <color indexed="64"/>
      </bottom>
      <diagonal style="hair">
        <color indexed="64"/>
      </diagonal>
    </border>
    <border diagonalDown="1">
      <left style="hair">
        <color indexed="64"/>
      </left>
      <right style="hair">
        <color auto="1"/>
      </right>
      <top style="double">
        <color auto="1"/>
      </top>
      <bottom style="hair">
        <color indexed="64"/>
      </bottom>
      <diagonal style="hair">
        <color indexed="64"/>
      </diagonal>
    </border>
    <border diagonalDown="1">
      <left style="hair">
        <color indexed="64"/>
      </left>
      <right style="hair">
        <color indexed="64"/>
      </right>
      <top style="hair">
        <color indexed="64"/>
      </top>
      <bottom style="hair">
        <color indexed="64"/>
      </bottom>
      <diagonal style="hair">
        <color indexed="64"/>
      </diagonal>
    </border>
    <border>
      <left style="medium">
        <color indexed="64"/>
      </left>
      <right style="hair">
        <color indexed="64"/>
      </right>
      <top style="hair">
        <color indexed="64"/>
      </top>
      <bottom style="medium">
        <color indexed="64"/>
      </bottom>
      <diagonal/>
    </border>
    <border>
      <left style="hair">
        <color indexed="64"/>
      </left>
      <right style="thin">
        <color indexed="64"/>
      </right>
      <top style="medium">
        <color indexed="64"/>
      </top>
      <bottom/>
      <diagonal/>
    </border>
    <border>
      <left style="hair">
        <color indexed="64"/>
      </left>
      <right style="medium">
        <color indexed="64"/>
      </right>
      <top style="medium">
        <color indexed="64"/>
      </top>
      <bottom/>
      <diagonal/>
    </border>
    <border>
      <left style="hair">
        <color indexed="64"/>
      </left>
      <right style="medium">
        <color indexed="64"/>
      </right>
      <top/>
      <bottom style="double">
        <color indexed="64"/>
      </bottom>
      <diagonal/>
    </border>
    <border>
      <left style="hair">
        <color auto="1"/>
      </left>
      <right style="hair">
        <color indexed="64"/>
      </right>
      <top style="double">
        <color auto="1"/>
      </top>
      <bottom/>
      <diagonal/>
    </border>
    <border>
      <left/>
      <right style="hair">
        <color indexed="64"/>
      </right>
      <top style="double">
        <color auto="1"/>
      </top>
      <bottom/>
      <diagonal/>
    </border>
    <border>
      <left/>
      <right style="hair">
        <color indexed="64"/>
      </right>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s>
  <cellStyleXfs count="5">
    <xf numFmtId="0" fontId="0" fillId="0" borderId="0">
      <alignment vertical="center"/>
    </xf>
    <xf numFmtId="9" fontId="12" fillId="0" borderId="0" applyFont="0" applyFill="0" applyBorder="0" applyAlignment="0" applyProtection="0">
      <alignment vertical="center"/>
    </xf>
    <xf numFmtId="0" fontId="2" fillId="0" borderId="0">
      <alignment vertical="center"/>
    </xf>
    <xf numFmtId="0" fontId="20" fillId="0" borderId="0"/>
    <xf numFmtId="0" fontId="2" fillId="0" borderId="0">
      <alignment vertical="center"/>
    </xf>
  </cellStyleXfs>
  <cellXfs count="462">
    <xf numFmtId="0" fontId="0" fillId="0" borderId="0" xfId="0">
      <alignment vertical="center"/>
    </xf>
    <xf numFmtId="177" fontId="0" fillId="0" borderId="0" xfId="0" applyNumberFormat="1">
      <alignment vertical="center"/>
    </xf>
    <xf numFmtId="0" fontId="0" fillId="0" borderId="0" xfId="0" applyAlignment="1">
      <alignment horizontal="left" vertical="center"/>
    </xf>
    <xf numFmtId="0" fontId="13" fillId="0" borderId="0" xfId="0" applyFont="1">
      <alignment vertical="center"/>
    </xf>
    <xf numFmtId="0" fontId="13" fillId="0" borderId="0" xfId="0" applyFont="1" applyAlignment="1">
      <alignment horizontal="center" vertical="center"/>
    </xf>
    <xf numFmtId="0" fontId="13" fillId="4" borderId="3" xfId="0" applyFont="1" applyFill="1" applyBorder="1" applyAlignment="1">
      <alignment horizontal="center" vertical="center"/>
    </xf>
    <xf numFmtId="176" fontId="0" fillId="0" borderId="0" xfId="0" applyNumberFormat="1">
      <alignment vertical="center"/>
    </xf>
    <xf numFmtId="176" fontId="13" fillId="5" borderId="26" xfId="0" applyNumberFormat="1" applyFont="1" applyFill="1" applyBorder="1" applyAlignment="1">
      <alignment horizontal="center" vertical="center"/>
    </xf>
    <xf numFmtId="176" fontId="13" fillId="0" borderId="28" xfId="0" applyNumberFormat="1" applyFont="1" applyBorder="1" applyAlignment="1">
      <alignment horizontal="center" vertical="center"/>
    </xf>
    <xf numFmtId="176" fontId="13" fillId="6" borderId="28" xfId="0" applyNumberFormat="1" applyFont="1" applyFill="1" applyBorder="1" applyAlignment="1">
      <alignment horizontal="center" vertical="center"/>
    </xf>
    <xf numFmtId="176" fontId="13" fillId="0" borderId="1" xfId="0" applyNumberFormat="1" applyFont="1" applyBorder="1" applyAlignment="1">
      <alignment horizontal="center" vertical="center"/>
    </xf>
    <xf numFmtId="176" fontId="13" fillId="6" borderId="1" xfId="0" applyNumberFormat="1" applyFont="1" applyFill="1" applyBorder="1" applyAlignment="1">
      <alignment horizontal="center" vertical="center"/>
    </xf>
    <xf numFmtId="0" fontId="0" fillId="0" borderId="0" xfId="0" applyNumberFormat="1">
      <alignment vertical="center"/>
    </xf>
    <xf numFmtId="177" fontId="13" fillId="7" borderId="28" xfId="1" applyNumberFormat="1" applyFont="1" applyFill="1" applyBorder="1" applyAlignment="1">
      <alignment horizontal="center" vertical="center"/>
    </xf>
    <xf numFmtId="49" fontId="0" fillId="0" borderId="0" xfId="0" applyNumberFormat="1">
      <alignment vertical="center"/>
    </xf>
    <xf numFmtId="177" fontId="13" fillId="7" borderId="1" xfId="1" applyNumberFormat="1" applyFont="1" applyFill="1" applyBorder="1" applyAlignment="1">
      <alignment horizontal="center" vertical="center"/>
    </xf>
    <xf numFmtId="177" fontId="13" fillId="9" borderId="35" xfId="0" applyNumberFormat="1" applyFont="1" applyFill="1" applyBorder="1" applyAlignment="1">
      <alignment vertical="center"/>
    </xf>
    <xf numFmtId="176" fontId="13" fillId="9" borderId="35" xfId="0" applyNumberFormat="1" applyFont="1" applyFill="1" applyBorder="1" applyAlignment="1">
      <alignment vertical="center"/>
    </xf>
    <xf numFmtId="177" fontId="13" fillId="9" borderId="36" xfId="0" applyNumberFormat="1" applyFont="1" applyFill="1" applyBorder="1" applyAlignment="1">
      <alignment vertical="center"/>
    </xf>
    <xf numFmtId="176" fontId="13" fillId="9" borderId="36" xfId="0" applyNumberFormat="1" applyFont="1" applyFill="1" applyBorder="1" applyAlignment="1">
      <alignment vertical="center"/>
    </xf>
    <xf numFmtId="177" fontId="13" fillId="9" borderId="28" xfId="0" applyNumberFormat="1" applyFont="1" applyFill="1" applyBorder="1" applyAlignment="1">
      <alignment vertical="center"/>
    </xf>
    <xf numFmtId="176" fontId="13" fillId="9" borderId="28" xfId="0" applyNumberFormat="1" applyFont="1" applyFill="1" applyBorder="1" applyAlignment="1">
      <alignment vertical="center"/>
    </xf>
    <xf numFmtId="0" fontId="13" fillId="0" borderId="37" xfId="0" applyFont="1" applyBorder="1">
      <alignment vertical="center"/>
    </xf>
    <xf numFmtId="0" fontId="13" fillId="0" borderId="16" xfId="0" applyFont="1" applyBorder="1" applyAlignment="1">
      <alignment horizontal="center" vertical="center"/>
    </xf>
    <xf numFmtId="0" fontId="13" fillId="0" borderId="16" xfId="0" applyFont="1" applyBorder="1" applyAlignment="1" applyProtection="1">
      <alignment horizontal="center" vertical="center"/>
      <protection locked="0"/>
    </xf>
    <xf numFmtId="176" fontId="13" fillId="0" borderId="88" xfId="0" applyNumberFormat="1" applyFont="1" applyBorder="1" applyAlignment="1" applyProtection="1">
      <alignment vertical="center"/>
      <protection locked="0"/>
    </xf>
    <xf numFmtId="176" fontId="13" fillId="0" borderId="49" xfId="0" applyNumberFormat="1" applyFont="1" applyBorder="1" applyAlignment="1" applyProtection="1">
      <alignment vertical="center"/>
      <protection locked="0"/>
    </xf>
    <xf numFmtId="176" fontId="13" fillId="0" borderId="50" xfId="0" applyNumberFormat="1" applyFont="1" applyBorder="1" applyAlignment="1" applyProtection="1">
      <alignment vertical="center"/>
      <protection locked="0"/>
    </xf>
    <xf numFmtId="0" fontId="13" fillId="0" borderId="27" xfId="0" applyNumberFormat="1" applyFont="1" applyBorder="1" applyAlignment="1" applyProtection="1">
      <alignment horizontal="center" vertical="center"/>
      <protection locked="0"/>
    </xf>
    <xf numFmtId="176" fontId="13" fillId="0" borderId="89" xfId="0" applyNumberFormat="1" applyFont="1" applyBorder="1" applyAlignment="1" applyProtection="1">
      <alignment vertical="center"/>
      <protection locked="0"/>
    </xf>
    <xf numFmtId="176" fontId="13" fillId="0" borderId="46" xfId="0" applyNumberFormat="1" applyFont="1" applyBorder="1" applyAlignment="1" applyProtection="1">
      <alignment vertical="center"/>
      <protection locked="0"/>
    </xf>
    <xf numFmtId="176" fontId="13" fillId="0" borderId="44" xfId="0" applyNumberFormat="1" applyFont="1" applyBorder="1" applyAlignment="1" applyProtection="1">
      <alignment vertical="center"/>
      <protection locked="0"/>
    </xf>
    <xf numFmtId="0" fontId="13" fillId="0" borderId="30" xfId="0" applyNumberFormat="1" applyFont="1" applyBorder="1" applyAlignment="1" applyProtection="1">
      <alignment horizontal="center" vertical="center"/>
      <protection locked="0"/>
    </xf>
    <xf numFmtId="176" fontId="13" fillId="0" borderId="90" xfId="0" applyNumberFormat="1" applyFont="1" applyBorder="1" applyAlignment="1" applyProtection="1">
      <alignment vertical="center"/>
      <protection locked="0"/>
    </xf>
    <xf numFmtId="176" fontId="13" fillId="0" borderId="75" xfId="0" applyNumberFormat="1" applyFont="1" applyBorder="1" applyAlignment="1" applyProtection="1">
      <alignment vertical="center"/>
      <protection locked="0"/>
    </xf>
    <xf numFmtId="176" fontId="13" fillId="0" borderId="8" xfId="0" applyNumberFormat="1" applyFont="1" applyBorder="1" applyAlignment="1" applyProtection="1">
      <alignment vertical="center"/>
      <protection locked="0"/>
    </xf>
    <xf numFmtId="0" fontId="13" fillId="0" borderId="91" xfId="0" applyNumberFormat="1" applyFont="1" applyBorder="1" applyAlignment="1" applyProtection="1">
      <alignment horizontal="center" vertical="center"/>
      <protection locked="0"/>
    </xf>
    <xf numFmtId="177" fontId="13" fillId="0" borderId="28" xfId="0" applyNumberFormat="1" applyFont="1" applyBorder="1" applyAlignment="1" applyProtection="1">
      <alignment horizontal="center" vertical="center"/>
      <protection locked="0"/>
    </xf>
    <xf numFmtId="177" fontId="13" fillId="0" borderId="6" xfId="0" applyNumberFormat="1" applyFont="1" applyBorder="1" applyAlignment="1" applyProtection="1">
      <alignment horizontal="center" vertical="center"/>
      <protection locked="0"/>
    </xf>
    <xf numFmtId="177" fontId="13" fillId="0" borderId="36" xfId="0" applyNumberFormat="1" applyFont="1" applyBorder="1" applyAlignment="1" applyProtection="1">
      <alignment horizontal="center" vertical="center"/>
      <protection locked="0"/>
    </xf>
    <xf numFmtId="177" fontId="13" fillId="3" borderId="92" xfId="0" applyNumberFormat="1" applyFont="1" applyFill="1" applyBorder="1" applyAlignment="1" applyProtection="1">
      <alignment horizontal="center" vertical="center"/>
      <protection locked="0"/>
    </xf>
    <xf numFmtId="0" fontId="13" fillId="0" borderId="93" xfId="0" applyNumberFormat="1" applyFont="1" applyBorder="1" applyAlignment="1" applyProtection="1">
      <alignment horizontal="center" vertical="center"/>
      <protection locked="0"/>
    </xf>
    <xf numFmtId="0" fontId="13" fillId="0" borderId="94" xfId="0" applyFont="1" applyBorder="1" applyProtection="1">
      <alignment vertical="center"/>
      <protection locked="0"/>
    </xf>
    <xf numFmtId="0" fontId="13" fillId="0" borderId="49" xfId="0" applyFont="1" applyBorder="1" applyProtection="1">
      <alignment vertical="center"/>
      <protection locked="0"/>
    </xf>
    <xf numFmtId="177" fontId="13" fillId="3" borderId="95" xfId="0" applyNumberFormat="1" applyFont="1" applyFill="1" applyBorder="1" applyAlignment="1" applyProtection="1">
      <alignment horizontal="center" vertical="center"/>
      <protection locked="0"/>
    </xf>
    <xf numFmtId="0" fontId="13" fillId="0" borderId="96" xfId="0" applyNumberFormat="1" applyFont="1" applyBorder="1" applyAlignment="1" applyProtection="1">
      <alignment horizontal="center" vertical="center"/>
      <protection locked="0"/>
    </xf>
    <xf numFmtId="0" fontId="13" fillId="0" borderId="46" xfId="0" applyFont="1" applyBorder="1" applyProtection="1">
      <alignment vertical="center"/>
      <protection locked="0"/>
    </xf>
    <xf numFmtId="177" fontId="13" fillId="3" borderId="97" xfId="0" applyNumberFormat="1" applyFont="1" applyFill="1" applyBorder="1" applyAlignment="1" applyProtection="1">
      <alignment horizontal="center" vertical="center"/>
      <protection locked="0"/>
    </xf>
    <xf numFmtId="0" fontId="13" fillId="0" borderId="69" xfId="0" applyNumberFormat="1" applyFont="1" applyBorder="1" applyAlignment="1" applyProtection="1">
      <alignment horizontal="center" vertical="center"/>
      <protection locked="0"/>
    </xf>
    <xf numFmtId="0" fontId="13" fillId="0" borderId="77" xfId="0" applyFont="1" applyBorder="1" applyProtection="1">
      <alignment vertical="center"/>
      <protection locked="0"/>
    </xf>
    <xf numFmtId="0" fontId="13" fillId="0" borderId="75" xfId="0" applyFont="1" applyBorder="1" applyProtection="1">
      <alignment vertical="center"/>
      <protection locked="0"/>
    </xf>
    <xf numFmtId="0" fontId="13" fillId="0" borderId="0" xfId="0" applyFont="1" applyAlignment="1">
      <alignment horizontal="center" vertical="center"/>
    </xf>
    <xf numFmtId="0" fontId="13" fillId="0" borderId="50" xfId="0" applyNumberFormat="1" applyFont="1" applyBorder="1" applyAlignment="1" applyProtection="1">
      <alignment horizontal="center" vertical="center"/>
      <protection locked="0"/>
    </xf>
    <xf numFmtId="0" fontId="13" fillId="0" borderId="44" xfId="0" applyNumberFormat="1" applyFont="1" applyBorder="1" applyAlignment="1" applyProtection="1">
      <alignment horizontal="center" vertical="center"/>
      <protection locked="0"/>
    </xf>
    <xf numFmtId="0" fontId="13" fillId="0" borderId="54" xfId="0" applyNumberFormat="1" applyFont="1" applyBorder="1" applyAlignment="1" applyProtection="1">
      <alignment horizontal="center" vertical="center"/>
      <protection locked="0"/>
    </xf>
    <xf numFmtId="176" fontId="13" fillId="0" borderId="93" xfId="0" applyNumberFormat="1" applyFont="1" applyBorder="1" applyAlignment="1" applyProtection="1">
      <alignment horizontal="center" vertical="center"/>
      <protection locked="0"/>
    </xf>
    <xf numFmtId="176" fontId="13" fillId="0" borderId="96" xfId="0" applyNumberFormat="1" applyFont="1" applyBorder="1" applyAlignment="1" applyProtection="1">
      <alignment horizontal="center" vertical="center"/>
      <protection locked="0"/>
    </xf>
    <xf numFmtId="176" fontId="13" fillId="0" borderId="69" xfId="0" applyNumberFormat="1" applyFont="1" applyBorder="1" applyAlignment="1" applyProtection="1">
      <alignment horizontal="center" vertical="center"/>
      <protection locked="0"/>
    </xf>
    <xf numFmtId="176" fontId="13" fillId="5" borderId="23" xfId="0" applyNumberFormat="1" applyFont="1" applyFill="1" applyBorder="1" applyAlignment="1">
      <alignment horizontal="center" vertical="center"/>
    </xf>
    <xf numFmtId="0" fontId="13" fillId="12" borderId="50" xfId="0" applyNumberFormat="1" applyFont="1" applyFill="1" applyBorder="1" applyAlignment="1" applyProtection="1">
      <alignment horizontal="center" vertical="center"/>
    </xf>
    <xf numFmtId="0" fontId="13" fillId="12" borderId="44" xfId="0" applyNumberFormat="1" applyFont="1" applyFill="1" applyBorder="1" applyAlignment="1" applyProtection="1">
      <alignment horizontal="center" vertical="center"/>
    </xf>
    <xf numFmtId="0" fontId="13" fillId="12" borderId="54" xfId="0" applyNumberFormat="1" applyFont="1" applyFill="1" applyBorder="1" applyAlignment="1" applyProtection="1">
      <alignment horizontal="center" vertical="center"/>
    </xf>
    <xf numFmtId="0" fontId="13" fillId="12" borderId="98" xfId="0" applyNumberFormat="1" applyFont="1" applyFill="1" applyBorder="1" applyAlignment="1" applyProtection="1">
      <alignment horizontal="center" vertical="center"/>
    </xf>
    <xf numFmtId="0" fontId="13" fillId="12" borderId="99" xfId="0" applyNumberFormat="1" applyFont="1" applyFill="1" applyBorder="1" applyAlignment="1" applyProtection="1">
      <alignment horizontal="center" vertical="center"/>
    </xf>
    <xf numFmtId="0" fontId="13" fillId="12" borderId="100" xfId="0" applyNumberFormat="1" applyFont="1" applyFill="1" applyBorder="1" applyAlignment="1" applyProtection="1">
      <alignment horizontal="center" vertical="center"/>
    </xf>
    <xf numFmtId="0" fontId="13" fillId="0" borderId="0" xfId="0" applyFont="1" applyAlignment="1">
      <alignment vertical="center"/>
    </xf>
    <xf numFmtId="178" fontId="13" fillId="0" borderId="16" xfId="0" applyNumberFormat="1" applyFont="1" applyBorder="1" applyAlignment="1" applyProtection="1">
      <alignment horizontal="center" vertical="center"/>
      <protection locked="0"/>
    </xf>
    <xf numFmtId="178" fontId="13" fillId="0" borderId="0" xfId="0" applyNumberFormat="1" applyFont="1">
      <alignment vertical="center"/>
    </xf>
    <xf numFmtId="0" fontId="13" fillId="0" borderId="0" xfId="0" applyFont="1" applyFill="1">
      <alignment vertical="center"/>
    </xf>
    <xf numFmtId="0" fontId="13" fillId="14" borderId="0" xfId="0" applyFont="1" applyFill="1">
      <alignment vertical="center"/>
    </xf>
    <xf numFmtId="49" fontId="21" fillId="0" borderId="0" xfId="4" applyNumberFormat="1" applyFont="1" applyAlignment="1" applyProtection="1">
      <alignment vertical="center" wrapText="1"/>
    </xf>
    <xf numFmtId="49" fontId="21" fillId="0" borderId="0" xfId="4" applyNumberFormat="1" applyFont="1" applyAlignment="1" applyProtection="1">
      <alignment horizontal="center" vertical="center" wrapText="1"/>
    </xf>
    <xf numFmtId="49" fontId="2" fillId="0" borderId="0" xfId="4" applyNumberFormat="1" applyProtection="1">
      <alignment vertical="center"/>
    </xf>
    <xf numFmtId="49" fontId="21" fillId="0" borderId="0" xfId="4" applyNumberFormat="1" applyFont="1" applyBorder="1" applyAlignment="1" applyProtection="1">
      <alignment vertical="center" wrapText="1"/>
    </xf>
    <xf numFmtId="49" fontId="21" fillId="0" borderId="0" xfId="4" applyNumberFormat="1" applyFont="1" applyBorder="1" applyAlignment="1" applyProtection="1">
      <alignment horizontal="center" vertical="center" wrapText="1"/>
    </xf>
    <xf numFmtId="49" fontId="2" fillId="0" borderId="8" xfId="4" applyNumberFormat="1" applyFont="1" applyBorder="1" applyAlignment="1" applyProtection="1">
      <alignment horizontal="center" vertical="center" wrapText="1"/>
    </xf>
    <xf numFmtId="49" fontId="21" fillId="0" borderId="8" xfId="4" applyNumberFormat="1" applyFont="1" applyBorder="1" applyAlignment="1" applyProtection="1">
      <alignment horizontal="center" vertical="center" wrapText="1"/>
    </xf>
    <xf numFmtId="49" fontId="2" fillId="0" borderId="0" xfId="4" applyNumberFormat="1" applyAlignment="1" applyProtection="1">
      <alignment horizontal="center" vertical="center"/>
    </xf>
    <xf numFmtId="0" fontId="13" fillId="0" borderId="107" xfId="0" applyFont="1" applyBorder="1" applyProtection="1">
      <alignment vertical="center"/>
      <protection locked="0"/>
    </xf>
    <xf numFmtId="176" fontId="4" fillId="14" borderId="88" xfId="0" applyNumberFormat="1" applyFont="1" applyFill="1" applyBorder="1" applyAlignment="1" applyProtection="1">
      <alignment horizontal="center" vertical="center"/>
    </xf>
    <xf numFmtId="176" fontId="4" fillId="14" borderId="49" xfId="0" applyNumberFormat="1" applyFont="1" applyFill="1" applyBorder="1" applyAlignment="1" applyProtection="1">
      <alignment horizontal="center" vertical="center"/>
    </xf>
    <xf numFmtId="176" fontId="4" fillId="14" borderId="50" xfId="0" applyNumberFormat="1" applyFont="1" applyFill="1" applyBorder="1" applyAlignment="1" applyProtection="1">
      <alignment horizontal="center" vertical="center"/>
    </xf>
    <xf numFmtId="177" fontId="13" fillId="9" borderId="6" xfId="0" applyNumberFormat="1" applyFont="1" applyFill="1" applyBorder="1" applyAlignment="1" applyProtection="1">
      <alignment vertical="center"/>
    </xf>
    <xf numFmtId="177" fontId="13" fillId="14" borderId="28" xfId="0" applyNumberFormat="1" applyFont="1" applyFill="1" applyBorder="1" applyAlignment="1" applyProtection="1">
      <alignment horizontal="center" vertical="center"/>
    </xf>
    <xf numFmtId="176" fontId="13" fillId="9" borderId="6" xfId="0" applyNumberFormat="1" applyFont="1" applyFill="1" applyBorder="1" applyAlignment="1" applyProtection="1">
      <alignment vertical="center"/>
    </xf>
    <xf numFmtId="177" fontId="13" fillId="14" borderId="92" xfId="0" applyNumberFormat="1" applyFont="1" applyFill="1" applyBorder="1" applyAlignment="1" applyProtection="1">
      <alignment horizontal="center" vertical="center"/>
    </xf>
    <xf numFmtId="176" fontId="4" fillId="14" borderId="93" xfId="0" applyNumberFormat="1" applyFont="1" applyFill="1" applyBorder="1" applyAlignment="1" applyProtection="1">
      <alignment horizontal="center" vertical="center"/>
    </xf>
    <xf numFmtId="49" fontId="4" fillId="14" borderId="50" xfId="0" applyNumberFormat="1" applyFont="1" applyFill="1" applyBorder="1" applyAlignment="1" applyProtection="1">
      <alignment horizontal="center" vertical="center"/>
    </xf>
    <xf numFmtId="176" fontId="4" fillId="14" borderId="94" xfId="0" applyNumberFormat="1" applyFont="1" applyFill="1" applyBorder="1" applyAlignment="1" applyProtection="1">
      <alignment horizontal="left" vertical="center"/>
    </xf>
    <xf numFmtId="176" fontId="13" fillId="14" borderId="90" xfId="0" applyNumberFormat="1" applyFont="1" applyFill="1" applyBorder="1" applyAlignment="1" applyProtection="1">
      <alignment horizontal="center" vertical="center"/>
    </xf>
    <xf numFmtId="176" fontId="13" fillId="14" borderId="104" xfId="0" applyNumberFormat="1" applyFont="1" applyFill="1" applyBorder="1" applyAlignment="1" applyProtection="1">
      <alignment horizontal="center" vertical="center"/>
    </xf>
    <xf numFmtId="49" fontId="13" fillId="15" borderId="104" xfId="0" applyNumberFormat="1" applyFont="1" applyFill="1" applyBorder="1" applyAlignment="1" applyProtection="1">
      <alignment horizontal="center" vertical="center"/>
    </xf>
    <xf numFmtId="176" fontId="13" fillId="14" borderId="0" xfId="0" applyNumberFormat="1" applyFont="1" applyFill="1" applyBorder="1" applyAlignment="1" applyProtection="1">
      <alignment horizontal="center" vertical="center"/>
    </xf>
    <xf numFmtId="0" fontId="13" fillId="14" borderId="30" xfId="0" applyNumberFormat="1" applyFont="1" applyFill="1" applyBorder="1" applyAlignment="1" applyProtection="1">
      <alignment horizontal="center" vertical="center"/>
    </xf>
    <xf numFmtId="177" fontId="13" fillId="14" borderId="6" xfId="0" applyNumberFormat="1" applyFont="1" applyFill="1" applyBorder="1" applyAlignment="1" applyProtection="1">
      <alignment horizontal="center" vertical="center"/>
    </xf>
    <xf numFmtId="177" fontId="13" fillId="14" borderId="95" xfId="0" applyNumberFormat="1" applyFont="1" applyFill="1" applyBorder="1" applyAlignment="1" applyProtection="1">
      <alignment horizontal="center" vertical="center"/>
    </xf>
    <xf numFmtId="176" fontId="13" fillId="14" borderId="105" xfId="0" applyNumberFormat="1" applyFont="1" applyFill="1" applyBorder="1" applyAlignment="1" applyProtection="1">
      <alignment horizontal="center" vertical="center"/>
    </xf>
    <xf numFmtId="0" fontId="13" fillId="14" borderId="44" xfId="0" applyNumberFormat="1" applyFont="1" applyFill="1" applyBorder="1" applyAlignment="1" applyProtection="1">
      <alignment horizontal="center" vertical="center"/>
    </xf>
    <xf numFmtId="0" fontId="13" fillId="14" borderId="108" xfId="0" applyFont="1" applyFill="1" applyBorder="1" applyProtection="1">
      <alignment vertical="center"/>
    </xf>
    <xf numFmtId="49" fontId="25" fillId="16" borderId="87" xfId="4" applyNumberFormat="1" applyFont="1" applyFill="1" applyBorder="1" applyAlignment="1" applyProtection="1">
      <alignment horizontal="center" vertical="center"/>
    </xf>
    <xf numFmtId="49" fontId="26" fillId="13" borderId="109" xfId="4" applyNumberFormat="1" applyFont="1" applyFill="1" applyBorder="1" applyAlignment="1" applyProtection="1">
      <alignment horizontal="center" vertical="center"/>
    </xf>
    <xf numFmtId="49" fontId="27" fillId="16" borderId="110" xfId="4" applyNumberFormat="1" applyFont="1" applyFill="1" applyBorder="1" applyAlignment="1" applyProtection="1">
      <alignment horizontal="center" vertical="center"/>
    </xf>
    <xf numFmtId="49" fontId="25" fillId="16" borderId="111" xfId="4" applyNumberFormat="1" applyFont="1" applyFill="1" applyBorder="1" applyAlignment="1" applyProtection="1">
      <alignment horizontal="center" vertical="center"/>
    </xf>
    <xf numFmtId="49" fontId="25" fillId="16" borderId="112" xfId="4" applyNumberFormat="1" applyFont="1" applyFill="1" applyBorder="1" applyAlignment="1" applyProtection="1">
      <alignment horizontal="center" vertical="center"/>
    </xf>
    <xf numFmtId="49" fontId="26" fillId="13" borderId="113" xfId="4" applyNumberFormat="1" applyFont="1" applyFill="1" applyBorder="1" applyAlignment="1" applyProtection="1">
      <alignment horizontal="center" vertical="center"/>
    </xf>
    <xf numFmtId="49" fontId="2" fillId="0" borderId="114" xfId="4" applyNumberFormat="1" applyBorder="1" applyProtection="1">
      <alignment vertical="center"/>
      <protection locked="0"/>
    </xf>
    <xf numFmtId="49" fontId="2" fillId="0" borderId="115" xfId="4" applyNumberFormat="1" applyBorder="1" applyProtection="1">
      <alignment vertical="center"/>
      <protection locked="0"/>
    </xf>
    <xf numFmtId="49" fontId="26" fillId="13" borderId="116" xfId="4" applyNumberFormat="1" applyFont="1" applyFill="1" applyBorder="1" applyAlignment="1" applyProtection="1">
      <alignment horizontal="center" vertical="center"/>
    </xf>
    <xf numFmtId="49" fontId="2" fillId="0" borderId="117" xfId="4" applyNumberFormat="1" applyBorder="1" applyProtection="1">
      <alignment vertical="center"/>
      <protection locked="0"/>
    </xf>
    <xf numFmtId="49" fontId="2" fillId="0" borderId="118" xfId="4" applyNumberFormat="1" applyBorder="1" applyProtection="1">
      <alignment vertical="center"/>
      <protection locked="0"/>
    </xf>
    <xf numFmtId="49" fontId="26" fillId="17" borderId="106" xfId="4" applyNumberFormat="1" applyFont="1" applyFill="1" applyBorder="1" applyAlignment="1" applyProtection="1">
      <alignment horizontal="center" vertical="center"/>
    </xf>
    <xf numFmtId="49" fontId="2" fillId="0" borderId="119" xfId="4" applyNumberFormat="1" applyBorder="1" applyProtection="1">
      <alignment vertical="center"/>
      <protection locked="0"/>
    </xf>
    <xf numFmtId="49" fontId="2" fillId="0" borderId="120" xfId="4" applyNumberFormat="1" applyBorder="1" applyProtection="1">
      <alignment vertical="center"/>
      <protection locked="0"/>
    </xf>
    <xf numFmtId="49" fontId="26" fillId="17" borderId="121" xfId="4" applyNumberFormat="1" applyFont="1" applyFill="1" applyBorder="1" applyAlignment="1" applyProtection="1">
      <alignment horizontal="center" vertical="center"/>
    </xf>
    <xf numFmtId="49" fontId="2" fillId="0" borderId="122" xfId="4" applyNumberFormat="1" applyBorder="1" applyProtection="1">
      <alignment vertical="center"/>
      <protection locked="0"/>
    </xf>
    <xf numFmtId="49" fontId="2" fillId="0" borderId="123" xfId="4" applyNumberFormat="1" applyBorder="1" applyProtection="1">
      <alignment vertical="center"/>
      <protection locked="0"/>
    </xf>
    <xf numFmtId="49" fontId="26" fillId="0" borderId="8" xfId="4" applyNumberFormat="1" applyFont="1" applyFill="1" applyBorder="1" applyAlignment="1" applyProtection="1">
      <alignment horizontal="center" vertical="center"/>
    </xf>
    <xf numFmtId="49" fontId="2" fillId="0" borderId="8" xfId="4" applyNumberFormat="1" applyFill="1" applyBorder="1" applyProtection="1">
      <alignment vertical="center"/>
      <protection locked="0"/>
    </xf>
    <xf numFmtId="49" fontId="2" fillId="0" borderId="75" xfId="4" applyNumberFormat="1" applyFill="1" applyBorder="1" applyProtection="1">
      <alignment vertical="center"/>
      <protection locked="0"/>
    </xf>
    <xf numFmtId="176" fontId="13" fillId="5" borderId="124" xfId="0" applyNumberFormat="1" applyFont="1" applyFill="1" applyBorder="1" applyAlignment="1">
      <alignment horizontal="center" vertical="center"/>
    </xf>
    <xf numFmtId="176" fontId="13" fillId="5" borderId="24" xfId="0" applyNumberFormat="1" applyFont="1" applyFill="1" applyBorder="1" applyAlignment="1">
      <alignment horizontal="center" vertical="center"/>
    </xf>
    <xf numFmtId="0" fontId="13" fillId="3" borderId="0" xfId="0" applyFont="1" applyFill="1">
      <alignment vertical="center"/>
    </xf>
    <xf numFmtId="0" fontId="13" fillId="0" borderId="131" xfId="0" applyFont="1" applyBorder="1">
      <alignment vertical="center"/>
    </xf>
    <xf numFmtId="0" fontId="13" fillId="0" borderId="3" xfId="0" applyFont="1" applyBorder="1">
      <alignment vertical="center"/>
    </xf>
    <xf numFmtId="0" fontId="13" fillId="3" borderId="0" xfId="0" applyFont="1" applyFill="1" applyAlignment="1">
      <alignment vertical="top" wrapText="1"/>
    </xf>
    <xf numFmtId="176" fontId="13" fillId="5" borderId="34" xfId="0" applyNumberFormat="1" applyFont="1" applyFill="1" applyBorder="1" applyAlignment="1" applyProtection="1">
      <alignment horizontal="center" vertical="center"/>
      <protection hidden="1"/>
    </xf>
    <xf numFmtId="177" fontId="13" fillId="7" borderId="28" xfId="1" applyNumberFormat="1" applyFont="1" applyFill="1" applyBorder="1" applyAlignment="1" applyProtection="1">
      <alignment horizontal="center" vertical="center"/>
      <protection hidden="1"/>
    </xf>
    <xf numFmtId="177" fontId="13" fillId="7" borderId="1" xfId="1" applyNumberFormat="1" applyFont="1" applyFill="1" applyBorder="1" applyAlignment="1" applyProtection="1">
      <alignment horizontal="center" vertical="center"/>
      <protection hidden="1"/>
    </xf>
    <xf numFmtId="0" fontId="13" fillId="4" borderId="136" xfId="0" applyFont="1" applyFill="1" applyBorder="1" applyAlignment="1">
      <alignment horizontal="center" vertical="center"/>
    </xf>
    <xf numFmtId="0" fontId="13" fillId="0" borderId="0" xfId="0" applyFont="1" applyProtection="1">
      <alignment vertical="center"/>
      <protection hidden="1"/>
    </xf>
    <xf numFmtId="0" fontId="9" fillId="0" borderId="0" xfId="2" applyFont="1" applyBorder="1" applyAlignment="1" applyProtection="1">
      <alignment horizontal="center" vertical="center"/>
      <protection hidden="1"/>
    </xf>
    <xf numFmtId="0" fontId="6" fillId="0" borderId="0" xfId="2" applyFont="1" applyAlignment="1" applyProtection="1">
      <alignment vertical="center" wrapText="1"/>
      <protection hidden="1"/>
    </xf>
    <xf numFmtId="0" fontId="6" fillId="0" borderId="8" xfId="2" applyFont="1" applyFill="1" applyBorder="1" applyAlignment="1" applyProtection="1">
      <alignment horizontal="center" vertical="center" wrapText="1"/>
      <protection hidden="1"/>
    </xf>
    <xf numFmtId="0" fontId="8" fillId="0" borderId="0" xfId="2" applyFont="1" applyBorder="1" applyAlignment="1" applyProtection="1">
      <alignment horizontal="center" vertical="center" wrapText="1"/>
      <protection hidden="1"/>
    </xf>
    <xf numFmtId="0" fontId="9" fillId="0" borderId="0" xfId="2" applyFont="1" applyAlignment="1" applyProtection="1">
      <alignment horizontal="center" vertical="center" shrinkToFit="1"/>
      <protection hidden="1"/>
    </xf>
    <xf numFmtId="0" fontId="9" fillId="0" borderId="0" xfId="2" applyFont="1" applyBorder="1" applyAlignment="1" applyProtection="1">
      <alignment horizontal="center" vertical="center" shrinkToFit="1"/>
      <protection hidden="1"/>
    </xf>
    <xf numFmtId="0" fontId="4" fillId="0" borderId="0" xfId="2" applyFont="1" applyBorder="1" applyAlignment="1" applyProtection="1">
      <alignment horizontal="right" shrinkToFit="1"/>
      <protection hidden="1"/>
    </xf>
    <xf numFmtId="0" fontId="9" fillId="0" borderId="8" xfId="2" applyFont="1" applyBorder="1" applyAlignment="1" applyProtection="1">
      <alignment horizontal="right" vertical="center" shrinkToFit="1"/>
      <protection hidden="1"/>
    </xf>
    <xf numFmtId="0" fontId="8" fillId="0" borderId="0" xfId="2" applyFont="1" applyAlignment="1" applyProtection="1">
      <alignment horizontal="center" vertical="center" shrinkToFit="1"/>
      <protection hidden="1"/>
    </xf>
    <xf numFmtId="0" fontId="9" fillId="0" borderId="0" xfId="2" applyFont="1" applyBorder="1" applyAlignment="1" applyProtection="1">
      <alignment horizontal="right" vertical="center" shrinkToFit="1"/>
      <protection hidden="1"/>
    </xf>
    <xf numFmtId="0" fontId="9" fillId="0" borderId="0" xfId="2" applyFont="1" applyBorder="1" applyAlignment="1" applyProtection="1">
      <alignment horizontal="left" vertical="center" shrinkToFit="1"/>
      <protection hidden="1"/>
    </xf>
    <xf numFmtId="0" fontId="6" fillId="0" borderId="0" xfId="2" applyFont="1" applyBorder="1" applyAlignment="1" applyProtection="1">
      <alignment horizontal="center" vertical="center" shrinkToFit="1"/>
      <protection hidden="1"/>
    </xf>
    <xf numFmtId="0" fontId="6" fillId="0" borderId="0" xfId="2" applyFont="1" applyAlignment="1" applyProtection="1">
      <alignment horizontal="center" vertical="center" shrinkToFit="1"/>
      <protection hidden="1"/>
    </xf>
    <xf numFmtId="0" fontId="6" fillId="0" borderId="9" xfId="2" applyFont="1" applyBorder="1" applyAlignment="1" applyProtection="1">
      <alignment horizontal="center" vertical="center" shrinkToFit="1"/>
      <protection hidden="1"/>
    </xf>
    <xf numFmtId="0" fontId="6" fillId="0" borderId="10" xfId="2" applyFont="1" applyBorder="1" applyAlignment="1" applyProtection="1">
      <alignment horizontal="center" vertical="center" shrinkToFit="1"/>
      <protection hidden="1"/>
    </xf>
    <xf numFmtId="0" fontId="6" fillId="0" borderId="11" xfId="2" applyFont="1" applyBorder="1" applyAlignment="1" applyProtection="1">
      <alignment horizontal="center" vertical="center" shrinkToFit="1"/>
      <protection hidden="1"/>
    </xf>
    <xf numFmtId="0" fontId="9" fillId="0" borderId="12" xfId="2" applyFont="1" applyBorder="1" applyAlignment="1" applyProtection="1">
      <alignment horizontal="center" vertical="center" shrinkToFit="1"/>
      <protection hidden="1"/>
    </xf>
    <xf numFmtId="0" fontId="9" fillId="0" borderId="13" xfId="2" applyFont="1" applyBorder="1" applyAlignment="1" applyProtection="1">
      <alignment horizontal="center" vertical="center" shrinkToFit="1"/>
      <protection hidden="1"/>
    </xf>
    <xf numFmtId="0" fontId="9" fillId="0" borderId="13" xfId="2" applyFont="1" applyFill="1" applyBorder="1" applyAlignment="1" applyProtection="1">
      <alignment horizontal="center" vertical="center" shrinkToFit="1"/>
      <protection hidden="1"/>
    </xf>
    <xf numFmtId="0" fontId="9" fillId="0" borderId="14" xfId="2" applyFont="1" applyBorder="1" applyAlignment="1" applyProtection="1">
      <alignment horizontal="center" vertical="center" shrinkToFit="1"/>
      <protection hidden="1"/>
    </xf>
    <xf numFmtId="0" fontId="9" fillId="0" borderId="15" xfId="2" applyFont="1" applyBorder="1" applyAlignment="1" applyProtection="1">
      <alignment horizontal="center" vertical="center" shrinkToFit="1"/>
      <protection hidden="1"/>
    </xf>
    <xf numFmtId="0" fontId="9" fillId="0" borderId="16" xfId="2" applyFont="1" applyBorder="1" applyAlignment="1" applyProtection="1">
      <alignment horizontal="center" vertical="center" shrinkToFit="1"/>
      <protection hidden="1"/>
    </xf>
    <xf numFmtId="0" fontId="9" fillId="0" borderId="17" xfId="2" applyFont="1" applyBorder="1" applyAlignment="1" applyProtection="1">
      <alignment horizontal="center" vertical="center" shrinkToFit="1"/>
      <protection hidden="1"/>
    </xf>
    <xf numFmtId="0" fontId="9" fillId="0" borderId="18" xfId="2" applyFont="1" applyBorder="1" applyAlignment="1" applyProtection="1">
      <alignment horizontal="center" vertical="center" shrinkToFit="1"/>
      <protection hidden="1"/>
    </xf>
    <xf numFmtId="0" fontId="9" fillId="0" borderId="19" xfId="2" applyFont="1" applyBorder="1" applyAlignment="1" applyProtection="1">
      <alignment horizontal="center" vertical="center" shrinkToFit="1"/>
      <protection hidden="1"/>
    </xf>
    <xf numFmtId="0" fontId="9" fillId="0" borderId="19" xfId="2" applyFont="1" applyFill="1" applyBorder="1" applyAlignment="1" applyProtection="1">
      <alignment horizontal="center" vertical="center" shrinkToFit="1"/>
      <protection hidden="1"/>
    </xf>
    <xf numFmtId="0" fontId="9" fillId="0" borderId="20" xfId="2" applyFont="1" applyBorder="1" applyAlignment="1" applyProtection="1">
      <alignment horizontal="center" vertical="center" shrinkToFit="1"/>
      <protection hidden="1"/>
    </xf>
    <xf numFmtId="0" fontId="9" fillId="0" borderId="21" xfId="2" applyFont="1" applyBorder="1" applyAlignment="1" applyProtection="1">
      <alignment horizontal="center" vertical="center" shrinkToFit="1"/>
      <protection hidden="1"/>
    </xf>
    <xf numFmtId="0" fontId="9" fillId="0" borderId="22" xfId="2" applyFont="1" applyBorder="1" applyAlignment="1" applyProtection="1">
      <alignment horizontal="center" vertical="center" shrinkToFit="1"/>
      <protection hidden="1"/>
    </xf>
    <xf numFmtId="0" fontId="9" fillId="0" borderId="23" xfId="2" applyFont="1" applyBorder="1" applyAlignment="1" applyProtection="1">
      <alignment horizontal="center" vertical="center" shrinkToFit="1"/>
      <protection hidden="1"/>
    </xf>
    <xf numFmtId="0" fontId="9" fillId="0" borderId="24" xfId="2" applyFont="1" applyBorder="1" applyAlignment="1" applyProtection="1">
      <alignment horizontal="center" vertical="center" shrinkToFit="1"/>
      <protection hidden="1"/>
    </xf>
    <xf numFmtId="0" fontId="6" fillId="0" borderId="0" xfId="2" applyFont="1" applyAlignment="1" applyProtection="1">
      <alignment horizontal="right" vertical="center" shrinkToFit="1"/>
      <protection hidden="1"/>
    </xf>
    <xf numFmtId="0" fontId="9" fillId="0" borderId="16" xfId="2" applyFont="1" applyFill="1" applyBorder="1" applyAlignment="1" applyProtection="1">
      <alignment horizontal="center" vertical="center" shrinkToFit="1"/>
      <protection hidden="1"/>
    </xf>
    <xf numFmtId="177" fontId="13" fillId="20" borderId="144" xfId="0" applyNumberFormat="1" applyFont="1" applyFill="1" applyBorder="1" applyAlignment="1" applyProtection="1">
      <alignment horizontal="center" vertical="center"/>
      <protection hidden="1"/>
    </xf>
    <xf numFmtId="0" fontId="13" fillId="0" borderId="1" xfId="0" applyFont="1" applyBorder="1" applyAlignment="1">
      <alignment horizontal="center" vertical="center"/>
    </xf>
    <xf numFmtId="0" fontId="13" fillId="0" borderId="55" xfId="0" applyFont="1" applyBorder="1" applyAlignment="1">
      <alignment horizontal="center" vertical="center"/>
    </xf>
    <xf numFmtId="0" fontId="13" fillId="0" borderId="1" xfId="0" applyFont="1" applyBorder="1" applyAlignment="1">
      <alignment horizontal="center" vertical="center"/>
    </xf>
    <xf numFmtId="177" fontId="13" fillId="20" borderId="146" xfId="0" applyNumberFormat="1" applyFont="1" applyFill="1" applyBorder="1" applyAlignment="1" applyProtection="1">
      <alignment horizontal="center" vertical="center"/>
      <protection hidden="1"/>
    </xf>
    <xf numFmtId="176" fontId="13" fillId="5" borderId="25" xfId="0" applyNumberFormat="1" applyFont="1" applyFill="1" applyBorder="1" applyAlignment="1">
      <alignment horizontal="center" vertical="center"/>
    </xf>
    <xf numFmtId="176" fontId="13" fillId="0" borderId="28" xfId="0" applyNumberFormat="1" applyFont="1" applyBorder="1" applyAlignment="1" applyProtection="1">
      <alignment vertical="center"/>
      <protection locked="0"/>
    </xf>
    <xf numFmtId="176" fontId="13" fillId="0" borderId="1" xfId="0" applyNumberFormat="1" applyFont="1" applyBorder="1" applyAlignment="1" applyProtection="1">
      <alignment vertical="center"/>
      <protection locked="0"/>
    </xf>
    <xf numFmtId="0" fontId="4" fillId="11" borderId="68" xfId="0" applyNumberFormat="1" applyFont="1" applyFill="1" applyBorder="1" applyAlignment="1">
      <alignment vertical="center" wrapText="1"/>
    </xf>
    <xf numFmtId="0" fontId="18" fillId="11" borderId="69" xfId="0" applyNumberFormat="1" applyFont="1" applyFill="1" applyBorder="1" applyAlignment="1">
      <alignment vertical="center" wrapText="1"/>
    </xf>
    <xf numFmtId="0" fontId="4" fillId="11" borderId="68" xfId="0" applyNumberFormat="1" applyFont="1" applyFill="1" applyBorder="1" applyAlignment="1" applyProtection="1">
      <alignment vertical="center" wrapText="1"/>
      <protection hidden="1"/>
    </xf>
    <xf numFmtId="0" fontId="18" fillId="11" borderId="69" xfId="0" applyNumberFormat="1" applyFont="1" applyFill="1" applyBorder="1" applyAlignment="1" applyProtection="1">
      <alignment vertical="center" wrapText="1"/>
      <protection hidden="1"/>
    </xf>
    <xf numFmtId="176" fontId="13" fillId="8" borderId="62" xfId="0" applyNumberFormat="1" applyFont="1" applyFill="1" applyBorder="1" applyAlignment="1">
      <alignment vertical="center"/>
    </xf>
    <xf numFmtId="176" fontId="13" fillId="8" borderId="63" xfId="0" applyNumberFormat="1" applyFont="1" applyFill="1" applyBorder="1" applyAlignment="1">
      <alignment vertical="center"/>
    </xf>
    <xf numFmtId="176" fontId="13" fillId="8" borderId="64" xfId="0" applyNumberFormat="1" applyFont="1" applyFill="1" applyBorder="1" applyAlignment="1">
      <alignment vertical="center"/>
    </xf>
    <xf numFmtId="176" fontId="13" fillId="5" borderId="68" xfId="0" applyNumberFormat="1" applyFont="1" applyFill="1" applyBorder="1" applyAlignment="1">
      <alignment vertical="center" wrapText="1"/>
    </xf>
    <xf numFmtId="176" fontId="13" fillId="5" borderId="69" xfId="0" applyNumberFormat="1" applyFont="1" applyFill="1" applyBorder="1" applyAlignment="1">
      <alignment vertical="center" wrapText="1"/>
    </xf>
    <xf numFmtId="176" fontId="0" fillId="0" borderId="0" xfId="0" applyNumberFormat="1" applyAlignment="1">
      <alignment vertical="center"/>
    </xf>
    <xf numFmtId="176" fontId="14" fillId="0" borderId="8" xfId="0" applyNumberFormat="1" applyFont="1" applyBorder="1" applyAlignment="1">
      <alignment vertical="center"/>
    </xf>
    <xf numFmtId="0" fontId="34" fillId="0" borderId="0" xfId="0" applyFont="1">
      <alignment vertical="center"/>
    </xf>
    <xf numFmtId="176" fontId="13" fillId="5" borderId="125" xfId="0" applyNumberFormat="1" applyFont="1" applyFill="1" applyBorder="1" applyAlignment="1">
      <alignment horizontal="center" vertical="center"/>
    </xf>
    <xf numFmtId="176" fontId="13" fillId="5" borderId="33" xfId="0" applyNumberFormat="1" applyFont="1" applyFill="1" applyBorder="1" applyAlignment="1">
      <alignment horizontal="center" vertical="center"/>
    </xf>
    <xf numFmtId="176" fontId="13" fillId="10" borderId="58" xfId="0" applyNumberFormat="1" applyFont="1" applyFill="1" applyBorder="1" applyAlignment="1">
      <alignment horizontal="center" vertical="center"/>
    </xf>
    <xf numFmtId="176" fontId="13" fillId="0" borderId="61" xfId="0" applyNumberFormat="1" applyFont="1" applyBorder="1" applyAlignment="1">
      <alignment horizontal="center" vertical="center"/>
    </xf>
    <xf numFmtId="0" fontId="13" fillId="0" borderId="61" xfId="0" applyNumberFormat="1" applyFont="1" applyBorder="1" applyAlignment="1">
      <alignment horizontal="center" vertical="center"/>
    </xf>
    <xf numFmtId="176" fontId="13" fillId="0" borderId="55" xfId="0" applyNumberFormat="1" applyFont="1" applyBorder="1" applyAlignment="1">
      <alignment horizontal="center" vertical="center"/>
    </xf>
    <xf numFmtId="176" fontId="13" fillId="5" borderId="34" xfId="0" applyNumberFormat="1" applyFont="1" applyFill="1" applyBorder="1" applyAlignment="1">
      <alignment horizontal="center" vertical="center"/>
    </xf>
    <xf numFmtId="0" fontId="0" fillId="0" borderId="0" xfId="0" applyFill="1">
      <alignment vertical="center"/>
    </xf>
    <xf numFmtId="49" fontId="2" fillId="0" borderId="86" xfId="4" applyNumberFormat="1" applyFill="1" applyBorder="1" applyAlignment="1" applyProtection="1">
      <alignment horizontal="center" vertical="center"/>
      <protection locked="0"/>
    </xf>
    <xf numFmtId="177" fontId="13" fillId="0" borderId="1" xfId="0" applyNumberFormat="1" applyFont="1" applyBorder="1" applyAlignment="1" applyProtection="1">
      <alignment horizontal="center" vertical="center"/>
      <protection locked="0"/>
    </xf>
    <xf numFmtId="176" fontId="13" fillId="13" borderId="33" xfId="0" applyNumberFormat="1" applyFont="1" applyFill="1" applyBorder="1" applyAlignment="1">
      <alignment horizontal="center" vertical="center"/>
    </xf>
    <xf numFmtId="176" fontId="13" fillId="13" borderId="68" xfId="0" applyNumberFormat="1" applyFont="1" applyFill="1" applyBorder="1" applyAlignment="1">
      <alignment vertical="center" wrapText="1"/>
    </xf>
    <xf numFmtId="0" fontId="4" fillId="13" borderId="68" xfId="0" applyNumberFormat="1" applyFont="1" applyFill="1" applyBorder="1" applyAlignment="1">
      <alignment vertical="center" wrapText="1"/>
    </xf>
    <xf numFmtId="0" fontId="4" fillId="13" borderId="68" xfId="0" applyNumberFormat="1" applyFont="1" applyFill="1" applyBorder="1" applyAlignment="1" applyProtection="1">
      <alignment vertical="center" wrapText="1"/>
      <protection hidden="1"/>
    </xf>
    <xf numFmtId="176" fontId="13" fillId="13" borderId="34" xfId="0" applyNumberFormat="1" applyFont="1" applyFill="1" applyBorder="1" applyAlignment="1">
      <alignment horizontal="center" vertical="center"/>
    </xf>
    <xf numFmtId="176" fontId="13" fillId="13" borderId="124" xfId="0" applyNumberFormat="1" applyFont="1" applyFill="1" applyBorder="1" applyAlignment="1">
      <alignment horizontal="center" vertical="center"/>
    </xf>
    <xf numFmtId="176" fontId="13" fillId="13" borderId="69" xfId="0" applyNumberFormat="1" applyFont="1" applyFill="1" applyBorder="1" applyAlignment="1">
      <alignment vertical="center" wrapText="1"/>
    </xf>
    <xf numFmtId="0" fontId="18" fillId="13" borderId="69" xfId="0" applyNumberFormat="1" applyFont="1" applyFill="1" applyBorder="1" applyAlignment="1">
      <alignment vertical="center" wrapText="1"/>
    </xf>
    <xf numFmtId="176" fontId="13" fillId="13" borderId="62" xfId="0" applyNumberFormat="1" applyFont="1" applyFill="1" applyBorder="1" applyAlignment="1">
      <alignment vertical="center"/>
    </xf>
    <xf numFmtId="176" fontId="13" fillId="13" borderId="63" xfId="0" applyNumberFormat="1" applyFont="1" applyFill="1" applyBorder="1" applyAlignment="1">
      <alignment vertical="center"/>
    </xf>
    <xf numFmtId="176" fontId="13" fillId="13" borderId="64" xfId="0" applyNumberFormat="1" applyFont="1" applyFill="1" applyBorder="1" applyAlignment="1">
      <alignment vertical="center"/>
    </xf>
    <xf numFmtId="0" fontId="18" fillId="13" borderId="69" xfId="0" applyNumberFormat="1" applyFont="1" applyFill="1" applyBorder="1" applyAlignment="1" applyProtection="1">
      <alignment vertical="center" wrapText="1"/>
      <protection hidden="1"/>
    </xf>
    <xf numFmtId="176" fontId="13" fillId="13" borderId="34" xfId="0" applyNumberFormat="1" applyFont="1" applyFill="1" applyBorder="1" applyAlignment="1" applyProtection="1">
      <alignment horizontal="center" vertical="center"/>
      <protection hidden="1"/>
    </xf>
    <xf numFmtId="0" fontId="30" fillId="22" borderId="127" xfId="0" applyFont="1" applyFill="1" applyBorder="1" applyAlignment="1">
      <alignment horizontal="center" vertical="center"/>
    </xf>
    <xf numFmtId="177" fontId="13" fillId="20" borderId="145" xfId="0" applyNumberFormat="1" applyFont="1" applyFill="1" applyBorder="1" applyAlignment="1" applyProtection="1">
      <alignment horizontal="center" vertical="center"/>
      <protection hidden="1"/>
    </xf>
    <xf numFmtId="177" fontId="13" fillId="0" borderId="132" xfId="0" applyNumberFormat="1" applyFont="1" applyBorder="1" applyAlignment="1" applyProtection="1">
      <alignment horizontal="center" vertical="center"/>
      <protection locked="0"/>
    </xf>
    <xf numFmtId="177" fontId="13" fillId="3" borderId="133" xfId="0" applyNumberFormat="1" applyFont="1" applyFill="1" applyBorder="1" applyAlignment="1" applyProtection="1">
      <alignment horizontal="center" vertical="center"/>
      <protection locked="0"/>
    </xf>
    <xf numFmtId="177" fontId="13" fillId="3" borderId="4" xfId="0" applyNumberFormat="1" applyFont="1" applyFill="1" applyBorder="1" applyAlignment="1" applyProtection="1">
      <alignment horizontal="center" vertical="center"/>
      <protection locked="0"/>
    </xf>
    <xf numFmtId="0" fontId="13" fillId="0" borderId="147" xfId="0" applyFont="1" applyBorder="1">
      <alignment vertical="center"/>
    </xf>
    <xf numFmtId="176" fontId="13" fillId="0" borderId="61" xfId="0" applyNumberFormat="1" applyFont="1" applyBorder="1" applyAlignment="1">
      <alignment horizontal="center" vertical="center"/>
    </xf>
    <xf numFmtId="0" fontId="13" fillId="0" borderId="61" xfId="0" applyNumberFormat="1" applyFont="1" applyBorder="1" applyAlignment="1">
      <alignment horizontal="center" vertical="center"/>
    </xf>
    <xf numFmtId="176" fontId="13" fillId="10" borderId="58" xfId="0" applyNumberFormat="1" applyFont="1" applyFill="1" applyBorder="1" applyAlignment="1">
      <alignment horizontal="center" vertical="center"/>
    </xf>
    <xf numFmtId="176" fontId="13" fillId="13" borderId="125" xfId="0" applyNumberFormat="1" applyFont="1" applyFill="1" applyBorder="1" applyAlignment="1">
      <alignment horizontal="center" vertical="center"/>
    </xf>
    <xf numFmtId="0" fontId="4" fillId="13" borderId="154" xfId="0" applyNumberFormat="1" applyFont="1" applyFill="1" applyBorder="1" applyAlignment="1">
      <alignment vertical="center" wrapText="1"/>
    </xf>
    <xf numFmtId="0" fontId="18" fillId="13" borderId="155" xfId="0" applyNumberFormat="1" applyFont="1" applyFill="1" applyBorder="1" applyAlignment="1">
      <alignment vertical="center" wrapText="1"/>
    </xf>
    <xf numFmtId="177" fontId="13" fillId="7" borderId="29" xfId="1" applyNumberFormat="1" applyFont="1" applyFill="1" applyBorder="1" applyAlignment="1">
      <alignment horizontal="center" vertical="center"/>
    </xf>
    <xf numFmtId="177" fontId="13" fillId="7" borderId="4" xfId="1" applyNumberFormat="1" applyFont="1" applyFill="1" applyBorder="1" applyAlignment="1">
      <alignment horizontal="center" vertical="center"/>
    </xf>
    <xf numFmtId="176" fontId="13" fillId="13" borderId="16" xfId="0" applyNumberFormat="1" applyFont="1" applyFill="1" applyBorder="1" applyAlignment="1">
      <alignment horizontal="center" vertical="center" wrapText="1"/>
    </xf>
    <xf numFmtId="176" fontId="13" fillId="13" borderId="16" xfId="0" applyNumberFormat="1" applyFont="1" applyFill="1" applyBorder="1" applyAlignment="1">
      <alignment horizontal="center" vertical="center"/>
    </xf>
    <xf numFmtId="178" fontId="13" fillId="13" borderId="16" xfId="0" applyNumberFormat="1" applyFont="1" applyFill="1" applyBorder="1" applyAlignment="1">
      <alignment horizontal="center" vertical="center"/>
    </xf>
    <xf numFmtId="0" fontId="13" fillId="13" borderId="39" xfId="0" applyFont="1" applyFill="1" applyBorder="1" applyAlignment="1">
      <alignment horizontal="center" vertical="center"/>
    </xf>
    <xf numFmtId="0" fontId="13" fillId="13" borderId="51" xfId="0" applyFont="1" applyFill="1" applyBorder="1" applyAlignment="1">
      <alignment horizontal="center" vertical="center"/>
    </xf>
    <xf numFmtId="0" fontId="13" fillId="0" borderId="39" xfId="0" applyFont="1" applyBorder="1" applyAlignment="1" applyProtection="1">
      <alignment horizontal="center" vertical="center"/>
      <protection locked="0"/>
    </xf>
    <xf numFmtId="0" fontId="13" fillId="0" borderId="52" xfId="0" applyFont="1" applyBorder="1" applyAlignment="1" applyProtection="1">
      <alignment horizontal="center" vertical="center"/>
      <protection locked="0"/>
    </xf>
    <xf numFmtId="0" fontId="13" fillId="0" borderId="51" xfId="0" applyFont="1" applyBorder="1" applyAlignment="1" applyProtection="1">
      <alignment horizontal="center" vertical="center"/>
      <protection locked="0"/>
    </xf>
    <xf numFmtId="0" fontId="13" fillId="13" borderId="47" xfId="0" applyFont="1" applyFill="1" applyBorder="1" applyAlignment="1">
      <alignment horizontal="center" vertical="center"/>
    </xf>
    <xf numFmtId="0" fontId="13" fillId="13" borderId="53" xfId="0" applyFont="1" applyFill="1" applyBorder="1" applyAlignment="1">
      <alignment horizontal="center" vertical="center"/>
    </xf>
    <xf numFmtId="0" fontId="13" fillId="0" borderId="47" xfId="0" applyFont="1" applyBorder="1" applyAlignment="1" applyProtection="1">
      <alignment horizontal="center" vertical="center"/>
      <protection locked="0"/>
    </xf>
    <xf numFmtId="0" fontId="13" fillId="0" borderId="54" xfId="0" applyFont="1" applyBorder="1" applyAlignment="1" applyProtection="1">
      <alignment horizontal="center" vertical="center"/>
      <protection locked="0"/>
    </xf>
    <xf numFmtId="0" fontId="13" fillId="0" borderId="53" xfId="0" applyFont="1" applyBorder="1" applyAlignment="1" applyProtection="1">
      <alignment horizontal="center" vertical="center"/>
      <protection locked="0"/>
    </xf>
    <xf numFmtId="0" fontId="13" fillId="13" borderId="48" xfId="0" applyFont="1" applyFill="1" applyBorder="1" applyAlignment="1">
      <alignment horizontal="center" vertical="center"/>
    </xf>
    <xf numFmtId="0" fontId="13" fillId="13" borderId="49" xfId="0" applyFont="1" applyFill="1" applyBorder="1" applyAlignment="1">
      <alignment horizontal="center" vertical="center"/>
    </xf>
    <xf numFmtId="0" fontId="13" fillId="0" borderId="48" xfId="0" applyFont="1" applyBorder="1" applyAlignment="1" applyProtection="1">
      <alignment horizontal="center" vertical="center"/>
      <protection locked="0"/>
    </xf>
    <xf numFmtId="0" fontId="13" fillId="0" borderId="50" xfId="0" applyFont="1" applyBorder="1" applyAlignment="1" applyProtection="1">
      <alignment horizontal="center" vertical="center"/>
      <protection locked="0"/>
    </xf>
    <xf numFmtId="0" fontId="13" fillId="0" borderId="49" xfId="0" applyFont="1" applyBorder="1" applyAlignment="1" applyProtection="1">
      <alignment horizontal="center" vertical="center"/>
      <protection locked="0"/>
    </xf>
    <xf numFmtId="0" fontId="13" fillId="0" borderId="39" xfId="0" applyFont="1" applyBorder="1" applyAlignment="1">
      <alignment horizontal="center" vertical="center"/>
    </xf>
    <xf numFmtId="0" fontId="13" fillId="0" borderId="52" xfId="0" applyFont="1" applyBorder="1" applyAlignment="1">
      <alignment horizontal="center" vertical="center"/>
    </xf>
    <xf numFmtId="0" fontId="13" fillId="0" borderId="51" xfId="0" applyFont="1" applyBorder="1" applyAlignment="1">
      <alignment horizontal="center" vertical="center"/>
    </xf>
    <xf numFmtId="0" fontId="14" fillId="13" borderId="0" xfId="0" applyFont="1" applyFill="1" applyAlignment="1">
      <alignment horizontal="center" vertical="center"/>
    </xf>
    <xf numFmtId="0" fontId="15" fillId="13" borderId="0" xfId="0" applyFont="1" applyFill="1" applyAlignment="1">
      <alignment horizontal="center" vertical="center"/>
    </xf>
    <xf numFmtId="0" fontId="16" fillId="13" borderId="48" xfId="0" applyFont="1" applyFill="1" applyBorder="1" applyAlignment="1">
      <alignment horizontal="center" vertical="center"/>
    </xf>
    <xf numFmtId="0" fontId="16" fillId="13" borderId="49" xfId="0" applyFont="1" applyFill="1" applyBorder="1" applyAlignment="1">
      <alignment horizontal="center" vertical="center"/>
    </xf>
    <xf numFmtId="0" fontId="13" fillId="0" borderId="134" xfId="0" applyFont="1" applyBorder="1" applyAlignment="1" applyProtection="1">
      <alignment horizontal="center" vertical="center"/>
      <protection locked="0"/>
    </xf>
    <xf numFmtId="0" fontId="13" fillId="0" borderId="8" xfId="0" applyFont="1" applyBorder="1" applyAlignment="1" applyProtection="1">
      <alignment horizontal="center" vertical="center"/>
      <protection locked="0"/>
    </xf>
    <xf numFmtId="0" fontId="13" fillId="0" borderId="75" xfId="0" applyFont="1" applyBorder="1" applyAlignment="1" applyProtection="1">
      <alignment horizontal="center" vertical="center"/>
      <protection locked="0"/>
    </xf>
    <xf numFmtId="176" fontId="28" fillId="18" borderId="78" xfId="0" applyNumberFormat="1" applyFont="1" applyFill="1" applyBorder="1" applyAlignment="1">
      <alignment horizontal="center" vertical="center"/>
    </xf>
    <xf numFmtId="176" fontId="28" fillId="18" borderId="37" xfId="0" applyNumberFormat="1" applyFont="1" applyFill="1" applyBorder="1" applyAlignment="1">
      <alignment horizontal="center" vertical="center"/>
    </xf>
    <xf numFmtId="176" fontId="28" fillId="18" borderId="74" xfId="0" applyNumberFormat="1" applyFont="1" applyFill="1" applyBorder="1" applyAlignment="1">
      <alignment horizontal="center" vertical="center"/>
    </xf>
    <xf numFmtId="0" fontId="29" fillId="3" borderId="0" xfId="0" applyFont="1" applyFill="1" applyAlignment="1">
      <alignment horizontal="left" vertical="center"/>
    </xf>
    <xf numFmtId="176" fontId="30" fillId="22" borderId="128" xfId="0" applyNumberFormat="1" applyFont="1" applyFill="1" applyBorder="1" applyAlignment="1">
      <alignment horizontal="center" vertical="center"/>
    </xf>
    <xf numFmtId="176" fontId="30" fillId="22" borderId="129" xfId="0" applyNumberFormat="1" applyFont="1" applyFill="1" applyBorder="1" applyAlignment="1">
      <alignment horizontal="center" vertical="center"/>
    </xf>
    <xf numFmtId="176" fontId="30" fillId="22" borderId="130" xfId="0" applyNumberFormat="1" applyFont="1" applyFill="1" applyBorder="1" applyAlignment="1">
      <alignment horizontal="center" vertical="center"/>
    </xf>
    <xf numFmtId="177" fontId="13" fillId="9" borderId="152" xfId="0" applyNumberFormat="1" applyFont="1" applyFill="1" applyBorder="1" applyAlignment="1">
      <alignment horizontal="center" vertical="center"/>
    </xf>
    <xf numFmtId="177" fontId="13" fillId="9" borderId="153" xfId="0" applyNumberFormat="1" applyFont="1" applyFill="1" applyBorder="1" applyAlignment="1">
      <alignment horizontal="center" vertical="center"/>
    </xf>
    <xf numFmtId="177" fontId="13" fillId="9" borderId="30" xfId="0" applyNumberFormat="1" applyFont="1" applyFill="1" applyBorder="1" applyAlignment="1">
      <alignment horizontal="center" vertical="center"/>
    </xf>
    <xf numFmtId="177" fontId="31" fillId="9" borderId="151" xfId="0" applyNumberFormat="1" applyFont="1" applyFill="1" applyBorder="1" applyAlignment="1">
      <alignment horizontal="center" vertical="center"/>
    </xf>
    <xf numFmtId="177" fontId="31" fillId="9" borderId="35" xfId="0" applyNumberFormat="1" applyFont="1" applyFill="1" applyBorder="1" applyAlignment="1">
      <alignment horizontal="center" vertical="center"/>
    </xf>
    <xf numFmtId="177" fontId="31" fillId="9" borderId="6" xfId="0" applyNumberFormat="1" applyFont="1" applyFill="1" applyBorder="1" applyAlignment="1">
      <alignment horizontal="center" vertical="center"/>
    </xf>
    <xf numFmtId="176" fontId="31" fillId="9" borderId="151" xfId="0" applyNumberFormat="1" applyFont="1" applyFill="1" applyBorder="1" applyAlignment="1">
      <alignment horizontal="center" vertical="center"/>
    </xf>
    <xf numFmtId="176" fontId="31" fillId="9" borderId="35" xfId="0" applyNumberFormat="1" applyFont="1" applyFill="1" applyBorder="1" applyAlignment="1">
      <alignment horizontal="center" vertical="center"/>
    </xf>
    <xf numFmtId="176" fontId="31" fillId="9" borderId="6" xfId="0" applyNumberFormat="1" applyFont="1" applyFill="1" applyBorder="1" applyAlignment="1">
      <alignment horizontal="center" vertical="center"/>
    </xf>
    <xf numFmtId="0" fontId="32" fillId="3" borderId="0" xfId="0" applyFont="1" applyFill="1" applyAlignment="1">
      <alignment horizontal="left" vertical="top" wrapText="1"/>
    </xf>
    <xf numFmtId="177" fontId="13" fillId="9" borderId="61" xfId="0" applyNumberFormat="1" applyFont="1" applyFill="1" applyBorder="1" applyAlignment="1">
      <alignment horizontal="center" vertical="center"/>
    </xf>
    <xf numFmtId="177" fontId="13" fillId="9" borderId="56" xfId="0" applyNumberFormat="1" applyFont="1" applyFill="1" applyBorder="1" applyAlignment="1">
      <alignment horizontal="center" vertical="center"/>
    </xf>
    <xf numFmtId="0" fontId="13" fillId="0" borderId="61" xfId="0" applyFont="1" applyBorder="1" applyAlignment="1" applyProtection="1">
      <alignment horizontal="center" vertical="center"/>
      <protection hidden="1"/>
    </xf>
    <xf numFmtId="0" fontId="13" fillId="0" borderId="56" xfId="0" applyFont="1" applyBorder="1" applyAlignment="1" applyProtection="1">
      <alignment horizontal="center" vertical="center"/>
      <protection hidden="1"/>
    </xf>
    <xf numFmtId="177" fontId="13" fillId="9" borderId="61" xfId="0" applyNumberFormat="1" applyFont="1" applyFill="1" applyBorder="1" applyAlignment="1" applyProtection="1">
      <alignment horizontal="center" vertical="center"/>
      <protection hidden="1"/>
    </xf>
    <xf numFmtId="177" fontId="13" fillId="9" borderId="56" xfId="0" applyNumberFormat="1" applyFont="1" applyFill="1" applyBorder="1" applyAlignment="1" applyProtection="1">
      <alignment horizontal="center" vertical="center"/>
      <protection hidden="1"/>
    </xf>
    <xf numFmtId="177" fontId="13" fillId="0" borderId="61" xfId="0" applyNumberFormat="1" applyFont="1" applyBorder="1" applyAlignment="1" applyProtection="1">
      <alignment horizontal="center" vertical="center"/>
      <protection hidden="1"/>
    </xf>
    <xf numFmtId="177" fontId="13" fillId="0" borderId="56" xfId="0" applyNumberFormat="1" applyFont="1" applyBorder="1" applyAlignment="1" applyProtection="1">
      <alignment horizontal="center" vertical="center"/>
      <protection hidden="1"/>
    </xf>
    <xf numFmtId="176" fontId="13" fillId="9" borderId="61" xfId="0" applyNumberFormat="1" applyFont="1" applyFill="1" applyBorder="1" applyAlignment="1" applyProtection="1">
      <alignment horizontal="center" vertical="center"/>
      <protection hidden="1"/>
    </xf>
    <xf numFmtId="176" fontId="13" fillId="9" borderId="56" xfId="0" applyNumberFormat="1" applyFont="1" applyFill="1" applyBorder="1" applyAlignment="1" applyProtection="1">
      <alignment horizontal="center" vertical="center"/>
      <protection hidden="1"/>
    </xf>
    <xf numFmtId="177" fontId="13" fillId="0" borderId="61" xfId="0" applyNumberFormat="1" applyFont="1" applyBorder="1" applyAlignment="1">
      <alignment horizontal="center" vertical="center"/>
    </xf>
    <xf numFmtId="177" fontId="13" fillId="0" borderId="56" xfId="0" applyNumberFormat="1" applyFont="1" applyBorder="1" applyAlignment="1">
      <alignment horizontal="center" vertical="center"/>
    </xf>
    <xf numFmtId="176" fontId="13" fillId="9" borderId="61" xfId="0" applyNumberFormat="1" applyFont="1" applyFill="1" applyBorder="1" applyAlignment="1">
      <alignment horizontal="center" vertical="center"/>
    </xf>
    <xf numFmtId="176" fontId="13" fillId="9" borderId="56" xfId="0" applyNumberFormat="1" applyFont="1" applyFill="1" applyBorder="1" applyAlignment="1">
      <alignment horizontal="center" vertical="center"/>
    </xf>
    <xf numFmtId="177" fontId="13" fillId="3" borderId="61" xfId="0" applyNumberFormat="1" applyFont="1" applyFill="1" applyBorder="1" applyAlignment="1">
      <alignment horizontal="center" vertical="center"/>
    </xf>
    <xf numFmtId="177" fontId="13" fillId="3" borderId="56" xfId="0" applyNumberFormat="1" applyFont="1" applyFill="1" applyBorder="1" applyAlignment="1">
      <alignment horizontal="center" vertical="center"/>
    </xf>
    <xf numFmtId="0" fontId="13" fillId="0" borderId="61" xfId="0" applyNumberFormat="1" applyFont="1" applyBorder="1" applyAlignment="1">
      <alignment horizontal="center" vertical="center"/>
    </xf>
    <xf numFmtId="0" fontId="13" fillId="0" borderId="56" xfId="0" applyNumberFormat="1" applyFont="1" applyBorder="1" applyAlignment="1">
      <alignment horizontal="center" vertical="center"/>
    </xf>
    <xf numFmtId="176" fontId="13" fillId="0" borderId="61" xfId="0" applyNumberFormat="1" applyFont="1" applyBorder="1" applyAlignment="1">
      <alignment horizontal="center" vertical="center"/>
    </xf>
    <xf numFmtId="176" fontId="13" fillId="0" borderId="56" xfId="0" applyNumberFormat="1" applyFont="1" applyBorder="1" applyAlignment="1">
      <alignment horizontal="center" vertical="center"/>
    </xf>
    <xf numFmtId="176" fontId="13" fillId="0" borderId="61" xfId="0" applyNumberFormat="1" applyFont="1" applyBorder="1" applyAlignment="1" applyProtection="1">
      <alignment horizontal="center" vertical="center"/>
      <protection locked="0"/>
    </xf>
    <xf numFmtId="176" fontId="13" fillId="0" borderId="56" xfId="0" applyNumberFormat="1" applyFont="1" applyBorder="1" applyAlignment="1" applyProtection="1">
      <alignment horizontal="center" vertical="center"/>
      <protection locked="0"/>
    </xf>
    <xf numFmtId="176" fontId="13" fillId="0" borderId="61" xfId="0" applyNumberFormat="1" applyFont="1" applyBorder="1" applyAlignment="1" applyProtection="1">
      <alignment horizontal="center" vertical="center"/>
    </xf>
    <xf numFmtId="176" fontId="13" fillId="0" borderId="56" xfId="0" applyNumberFormat="1" applyFont="1" applyBorder="1" applyAlignment="1" applyProtection="1">
      <alignment horizontal="center" vertical="center"/>
    </xf>
    <xf numFmtId="0" fontId="13" fillId="5" borderId="65" xfId="0" applyNumberFormat="1" applyFont="1" applyFill="1" applyBorder="1" applyAlignment="1">
      <alignment horizontal="center" vertical="center"/>
    </xf>
    <xf numFmtId="0" fontId="13" fillId="5" borderId="66" xfId="0" applyNumberFormat="1" applyFont="1" applyFill="1" applyBorder="1" applyAlignment="1">
      <alignment horizontal="center" vertical="center"/>
    </xf>
    <xf numFmtId="0" fontId="13" fillId="5" borderId="67" xfId="0" applyNumberFormat="1" applyFont="1" applyFill="1" applyBorder="1" applyAlignment="1">
      <alignment horizontal="center" vertical="center"/>
    </xf>
    <xf numFmtId="0" fontId="13" fillId="0" borderId="61" xfId="0" applyNumberFormat="1" applyFont="1" applyBorder="1" applyAlignment="1" applyProtection="1">
      <alignment horizontal="center" vertical="center"/>
      <protection locked="0"/>
    </xf>
    <xf numFmtId="0" fontId="13" fillId="0" borderId="56" xfId="0" applyNumberFormat="1" applyFont="1" applyBorder="1" applyAlignment="1" applyProtection="1">
      <alignment horizontal="center" vertical="center"/>
      <protection locked="0"/>
    </xf>
    <xf numFmtId="0" fontId="17" fillId="0" borderId="61" xfId="0" applyNumberFormat="1" applyFont="1" applyBorder="1" applyAlignment="1" applyProtection="1">
      <alignment horizontal="center" vertical="center"/>
      <protection locked="0"/>
    </xf>
    <xf numFmtId="0" fontId="17" fillId="0" borderId="56" xfId="0" applyNumberFormat="1" applyFont="1" applyBorder="1" applyAlignment="1" applyProtection="1">
      <alignment horizontal="center" vertical="center"/>
      <protection locked="0"/>
    </xf>
    <xf numFmtId="176" fontId="13" fillId="5" borderId="148" xfId="0" applyNumberFormat="1" applyFont="1" applyFill="1" applyBorder="1" applyAlignment="1">
      <alignment horizontal="center" vertical="center"/>
    </xf>
    <xf numFmtId="176" fontId="13" fillId="5" borderId="97" xfId="0" applyNumberFormat="1" applyFont="1" applyFill="1" applyBorder="1" applyAlignment="1">
      <alignment horizontal="center" vertical="center"/>
    </xf>
    <xf numFmtId="176" fontId="13" fillId="5" borderId="68" xfId="0" applyNumberFormat="1" applyFont="1" applyFill="1" applyBorder="1" applyAlignment="1">
      <alignment horizontal="center" vertical="center" wrapText="1"/>
    </xf>
    <xf numFmtId="176" fontId="13" fillId="5" borderId="69" xfId="0" applyNumberFormat="1" applyFont="1" applyFill="1" applyBorder="1" applyAlignment="1">
      <alignment horizontal="center" vertical="center" wrapText="1"/>
    </xf>
    <xf numFmtId="176" fontId="13" fillId="5" borderId="125" xfId="0" applyNumberFormat="1" applyFont="1" applyFill="1" applyBorder="1" applyAlignment="1">
      <alignment horizontal="center" vertical="center"/>
    </xf>
    <xf numFmtId="176" fontId="13" fillId="5" borderId="101" xfId="0" applyNumberFormat="1" applyFont="1" applyFill="1" applyBorder="1" applyAlignment="1">
      <alignment horizontal="center" vertical="center"/>
    </xf>
    <xf numFmtId="176" fontId="13" fillId="5" borderId="126" xfId="0" applyNumberFormat="1" applyFont="1" applyFill="1" applyBorder="1" applyAlignment="1">
      <alignment horizontal="center" vertical="center"/>
    </xf>
    <xf numFmtId="176" fontId="13" fillId="5" borderId="125" xfId="0" applyNumberFormat="1" applyFont="1" applyFill="1" applyBorder="1" applyAlignment="1" applyProtection="1">
      <alignment horizontal="center" vertical="center"/>
      <protection hidden="1"/>
    </xf>
    <xf numFmtId="176" fontId="13" fillId="5" borderId="101" xfId="0" applyNumberFormat="1" applyFont="1" applyFill="1" applyBorder="1" applyAlignment="1" applyProtection="1">
      <alignment horizontal="center" vertical="center"/>
      <protection hidden="1"/>
    </xf>
    <xf numFmtId="176" fontId="13" fillId="5" borderId="126" xfId="0" applyNumberFormat="1" applyFont="1" applyFill="1" applyBorder="1" applyAlignment="1" applyProtection="1">
      <alignment horizontal="center" vertical="center"/>
      <protection hidden="1"/>
    </xf>
    <xf numFmtId="176" fontId="13" fillId="5" borderId="102" xfId="0" applyNumberFormat="1" applyFont="1" applyFill="1" applyBorder="1" applyAlignment="1">
      <alignment horizontal="center" vertical="center"/>
    </xf>
    <xf numFmtId="176" fontId="13" fillId="5" borderId="62" xfId="0" applyNumberFormat="1" applyFont="1" applyFill="1" applyBorder="1" applyAlignment="1">
      <alignment horizontal="center" vertical="center"/>
    </xf>
    <xf numFmtId="176" fontId="13" fillId="5" borderId="63" xfId="0" applyNumberFormat="1" applyFont="1" applyFill="1" applyBorder="1" applyAlignment="1">
      <alignment horizontal="center" vertical="center"/>
    </xf>
    <xf numFmtId="176" fontId="13" fillId="5" borderId="64" xfId="0" applyNumberFormat="1" applyFont="1" applyFill="1" applyBorder="1" applyAlignment="1">
      <alignment horizontal="center" vertical="center"/>
    </xf>
    <xf numFmtId="176" fontId="13" fillId="5" borderId="62" xfId="0" applyNumberFormat="1" applyFont="1" applyFill="1" applyBorder="1" applyAlignment="1" applyProtection="1">
      <alignment horizontal="center" vertical="center"/>
      <protection hidden="1"/>
    </xf>
    <xf numFmtId="176" fontId="13" fillId="5" borderId="63" xfId="0" applyNumberFormat="1" applyFont="1" applyFill="1" applyBorder="1" applyAlignment="1" applyProtection="1">
      <alignment horizontal="center" vertical="center"/>
      <protection hidden="1"/>
    </xf>
    <xf numFmtId="176" fontId="13" fillId="5" borderId="64" xfId="0" applyNumberFormat="1" applyFont="1" applyFill="1" applyBorder="1" applyAlignment="1" applyProtection="1">
      <alignment horizontal="center" vertical="center"/>
      <protection hidden="1"/>
    </xf>
    <xf numFmtId="176" fontId="13" fillId="5" borderId="76" xfId="0" applyNumberFormat="1" applyFont="1" applyFill="1" applyBorder="1" applyAlignment="1">
      <alignment horizontal="center" vertical="center"/>
    </xf>
    <xf numFmtId="176" fontId="13" fillId="5" borderId="77" xfId="0" applyNumberFormat="1" applyFont="1" applyFill="1" applyBorder="1" applyAlignment="1">
      <alignment horizontal="center" vertical="center"/>
    </xf>
    <xf numFmtId="176" fontId="13" fillId="5" borderId="68" xfId="0" applyNumberFormat="1" applyFont="1" applyFill="1" applyBorder="1" applyAlignment="1">
      <alignment horizontal="center" vertical="center"/>
    </xf>
    <xf numFmtId="176" fontId="13" fillId="5" borderId="69" xfId="0" applyNumberFormat="1" applyFont="1" applyFill="1" applyBorder="1" applyAlignment="1">
      <alignment horizontal="center" vertical="center"/>
    </xf>
    <xf numFmtId="0" fontId="13" fillId="5" borderId="68" xfId="0" applyNumberFormat="1" applyFont="1" applyFill="1" applyBorder="1" applyAlignment="1">
      <alignment horizontal="center" vertical="center"/>
    </xf>
    <xf numFmtId="0" fontId="13" fillId="5" borderId="69" xfId="0" applyNumberFormat="1" applyFont="1" applyFill="1" applyBorder="1" applyAlignment="1">
      <alignment horizontal="center" vertical="center"/>
    </xf>
    <xf numFmtId="177" fontId="13" fillId="0" borderId="61" xfId="0" applyNumberFormat="1" applyFont="1" applyBorder="1" applyAlignment="1" applyProtection="1">
      <alignment horizontal="center" vertical="center"/>
      <protection locked="0"/>
    </xf>
    <xf numFmtId="177" fontId="13" fillId="0" borderId="56" xfId="0" applyNumberFormat="1" applyFont="1" applyBorder="1" applyAlignment="1" applyProtection="1">
      <alignment horizontal="center" vertical="center"/>
      <protection locked="0"/>
    </xf>
    <xf numFmtId="177" fontId="13" fillId="3" borderId="61" xfId="0" applyNumberFormat="1" applyFont="1" applyFill="1" applyBorder="1" applyAlignment="1" applyProtection="1">
      <alignment horizontal="center" vertical="center"/>
      <protection locked="0"/>
    </xf>
    <xf numFmtId="177" fontId="13" fillId="3" borderId="56" xfId="0" applyNumberFormat="1" applyFont="1" applyFill="1" applyBorder="1" applyAlignment="1" applyProtection="1">
      <alignment horizontal="center" vertical="center"/>
      <protection locked="0"/>
    </xf>
    <xf numFmtId="0" fontId="13" fillId="0" borderId="149" xfId="0" applyNumberFormat="1" applyFont="1" applyBorder="1" applyAlignment="1" applyProtection="1">
      <alignment horizontal="center" vertical="center"/>
      <protection locked="0"/>
    </xf>
    <xf numFmtId="0" fontId="13" fillId="0" borderId="150" xfId="0" applyNumberFormat="1" applyFont="1" applyBorder="1" applyAlignment="1" applyProtection="1">
      <alignment horizontal="center" vertical="center"/>
      <protection locked="0"/>
    </xf>
    <xf numFmtId="176" fontId="13" fillId="10" borderId="57" xfId="0" applyNumberFormat="1" applyFont="1" applyFill="1" applyBorder="1" applyAlignment="1">
      <alignment horizontal="center" vertical="center"/>
    </xf>
    <xf numFmtId="176" fontId="13" fillId="10" borderId="58" xfId="0" applyNumberFormat="1" applyFont="1" applyFill="1" applyBorder="1" applyAlignment="1">
      <alignment horizontal="center" vertical="center"/>
    </xf>
    <xf numFmtId="176" fontId="13" fillId="10" borderId="59" xfId="0" applyNumberFormat="1" applyFont="1" applyFill="1" applyBorder="1" applyAlignment="1">
      <alignment horizontal="center" vertical="center"/>
    </xf>
    <xf numFmtId="176" fontId="0" fillId="0" borderId="57" xfId="0" applyNumberFormat="1" applyBorder="1" applyAlignment="1" applyProtection="1">
      <alignment horizontal="center" vertical="center"/>
      <protection locked="0"/>
    </xf>
    <xf numFmtId="176" fontId="0" fillId="0" borderId="58" xfId="0" applyNumberFormat="1" applyBorder="1" applyAlignment="1" applyProtection="1">
      <alignment horizontal="center" vertical="center"/>
      <protection locked="0"/>
    </xf>
    <xf numFmtId="176" fontId="0" fillId="0" borderId="60" xfId="0" applyNumberFormat="1" applyBorder="1" applyAlignment="1" applyProtection="1">
      <alignment horizontal="center" vertical="center"/>
      <protection locked="0"/>
    </xf>
    <xf numFmtId="177" fontId="13" fillId="3" borderId="61" xfId="0" applyNumberFormat="1" applyFont="1" applyFill="1" applyBorder="1" applyAlignment="1" applyProtection="1">
      <alignment horizontal="center" vertical="center"/>
      <protection hidden="1"/>
    </xf>
    <xf numFmtId="177" fontId="13" fillId="3" borderId="56" xfId="0" applyNumberFormat="1" applyFont="1" applyFill="1" applyBorder="1" applyAlignment="1" applyProtection="1">
      <alignment horizontal="center" vertical="center"/>
      <protection hidden="1"/>
    </xf>
    <xf numFmtId="176" fontId="14" fillId="0" borderId="0" xfId="0" applyNumberFormat="1" applyFont="1" applyAlignment="1">
      <alignment horizontal="center" vertical="center"/>
    </xf>
    <xf numFmtId="176" fontId="13" fillId="5" borderId="70" xfId="0" applyNumberFormat="1" applyFont="1" applyFill="1" applyBorder="1" applyAlignment="1">
      <alignment horizontal="center" vertical="center"/>
    </xf>
    <xf numFmtId="176" fontId="13" fillId="5" borderId="71" xfId="0" applyNumberFormat="1" applyFont="1" applyFill="1" applyBorder="1" applyAlignment="1">
      <alignment horizontal="center" vertical="center"/>
    </xf>
    <xf numFmtId="176" fontId="13" fillId="13" borderId="68" xfId="0" applyNumberFormat="1" applyFont="1" applyFill="1" applyBorder="1" applyAlignment="1">
      <alignment horizontal="center" vertical="center" wrapText="1"/>
    </xf>
    <xf numFmtId="176" fontId="13" fillId="13" borderId="69" xfId="0" applyNumberFormat="1" applyFont="1" applyFill="1" applyBorder="1" applyAlignment="1">
      <alignment horizontal="center" vertical="center"/>
    </xf>
    <xf numFmtId="176" fontId="13" fillId="13" borderId="125" xfId="0" applyNumberFormat="1" applyFont="1" applyFill="1" applyBorder="1" applyAlignment="1">
      <alignment horizontal="center" vertical="center"/>
    </xf>
    <xf numFmtId="176" fontId="13" fillId="13" borderId="101" xfId="0" applyNumberFormat="1" applyFont="1" applyFill="1" applyBorder="1" applyAlignment="1">
      <alignment horizontal="center" vertical="center"/>
    </xf>
    <xf numFmtId="176" fontId="13" fillId="13" borderId="126" xfId="0" applyNumberFormat="1" applyFont="1" applyFill="1" applyBorder="1" applyAlignment="1">
      <alignment horizontal="center" vertical="center"/>
    </xf>
    <xf numFmtId="176" fontId="13" fillId="13" borderId="125" xfId="0" applyNumberFormat="1" applyFont="1" applyFill="1" applyBorder="1" applyAlignment="1" applyProtection="1">
      <alignment horizontal="center" vertical="center"/>
      <protection hidden="1"/>
    </xf>
    <xf numFmtId="176" fontId="13" fillId="13" borderId="101" xfId="0" applyNumberFormat="1" applyFont="1" applyFill="1" applyBorder="1" applyAlignment="1" applyProtection="1">
      <alignment horizontal="center" vertical="center"/>
      <protection hidden="1"/>
    </xf>
    <xf numFmtId="176" fontId="13" fillId="13" borderId="126" xfId="0" applyNumberFormat="1" applyFont="1" applyFill="1" applyBorder="1" applyAlignment="1" applyProtection="1">
      <alignment horizontal="center" vertical="center"/>
      <protection hidden="1"/>
    </xf>
    <xf numFmtId="176" fontId="13" fillId="13" borderId="62" xfId="0" applyNumberFormat="1" applyFont="1" applyFill="1" applyBorder="1" applyAlignment="1">
      <alignment horizontal="center" vertical="center"/>
    </xf>
    <xf numFmtId="176" fontId="13" fillId="13" borderId="63" xfId="0" applyNumberFormat="1" applyFont="1" applyFill="1" applyBorder="1" applyAlignment="1">
      <alignment horizontal="center" vertical="center"/>
    </xf>
    <xf numFmtId="176" fontId="13" fillId="13" borderId="64" xfId="0" applyNumberFormat="1" applyFont="1" applyFill="1" applyBorder="1" applyAlignment="1">
      <alignment horizontal="center" vertical="center"/>
    </xf>
    <xf numFmtId="176" fontId="13" fillId="13" borderId="62" xfId="0" applyNumberFormat="1" applyFont="1" applyFill="1" applyBorder="1" applyAlignment="1" applyProtection="1">
      <alignment horizontal="center" vertical="center"/>
      <protection hidden="1"/>
    </xf>
    <xf numFmtId="176" fontId="13" fillId="13" borderId="63" xfId="0" applyNumberFormat="1" applyFont="1" applyFill="1" applyBorder="1" applyAlignment="1" applyProtection="1">
      <alignment horizontal="center" vertical="center"/>
      <protection hidden="1"/>
    </xf>
    <xf numFmtId="176" fontId="13" fillId="13" borderId="64" xfId="0" applyNumberFormat="1" applyFont="1" applyFill="1" applyBorder="1" applyAlignment="1" applyProtection="1">
      <alignment horizontal="center" vertical="center"/>
      <protection hidden="1"/>
    </xf>
    <xf numFmtId="176" fontId="13" fillId="13" borderId="68" xfId="0" applyNumberFormat="1" applyFont="1" applyFill="1" applyBorder="1" applyAlignment="1">
      <alignment horizontal="center" vertical="center"/>
    </xf>
    <xf numFmtId="0" fontId="13" fillId="13" borderId="68" xfId="0" applyNumberFormat="1" applyFont="1" applyFill="1" applyBorder="1" applyAlignment="1">
      <alignment horizontal="center" vertical="center"/>
    </xf>
    <xf numFmtId="0" fontId="13" fillId="13" borderId="69" xfId="0" applyNumberFormat="1" applyFont="1" applyFill="1" applyBorder="1" applyAlignment="1">
      <alignment horizontal="center" vertical="center"/>
    </xf>
    <xf numFmtId="176" fontId="13" fillId="13" borderId="70" xfId="0" applyNumberFormat="1" applyFont="1" applyFill="1" applyBorder="1" applyAlignment="1">
      <alignment horizontal="center" vertical="center"/>
    </xf>
    <xf numFmtId="176" fontId="13" fillId="13" borderId="71" xfId="0" applyNumberFormat="1" applyFont="1" applyFill="1" applyBorder="1" applyAlignment="1">
      <alignment horizontal="center" vertical="center"/>
    </xf>
    <xf numFmtId="176" fontId="4" fillId="13" borderId="76" xfId="0" applyNumberFormat="1" applyFont="1" applyFill="1" applyBorder="1" applyAlignment="1">
      <alignment horizontal="center" vertical="center"/>
    </xf>
    <xf numFmtId="176" fontId="4" fillId="13" borderId="77" xfId="0" applyNumberFormat="1" applyFont="1" applyFill="1" applyBorder="1" applyAlignment="1">
      <alignment horizontal="center" vertical="center"/>
    </xf>
    <xf numFmtId="0" fontId="4" fillId="13" borderId="65" xfId="0" applyNumberFormat="1" applyFont="1" applyFill="1" applyBorder="1" applyAlignment="1">
      <alignment horizontal="center" vertical="center"/>
    </xf>
    <xf numFmtId="0" fontId="4" fillId="13" borderId="66" xfId="0" applyNumberFormat="1" applyFont="1" applyFill="1" applyBorder="1" applyAlignment="1">
      <alignment horizontal="center" vertical="center"/>
    </xf>
    <xf numFmtId="0" fontId="4" fillId="13" borderId="67" xfId="0" applyNumberFormat="1" applyFont="1" applyFill="1" applyBorder="1" applyAlignment="1">
      <alignment horizontal="center" vertical="center"/>
    </xf>
    <xf numFmtId="0" fontId="17" fillId="0" borderId="0" xfId="0" applyFont="1" applyAlignment="1">
      <alignment horizontal="center" vertical="center"/>
    </xf>
    <xf numFmtId="0" fontId="17" fillId="0" borderId="8" xfId="0" applyFont="1" applyBorder="1" applyAlignment="1">
      <alignment horizontal="center" vertical="center"/>
    </xf>
    <xf numFmtId="176" fontId="13" fillId="5" borderId="72" xfId="0" applyNumberFormat="1" applyFont="1" applyFill="1" applyBorder="1" applyAlignment="1">
      <alignment horizontal="center" vertical="center"/>
    </xf>
    <xf numFmtId="176" fontId="13" fillId="5" borderId="73" xfId="0" applyNumberFormat="1" applyFont="1" applyFill="1" applyBorder="1" applyAlignment="1">
      <alignment horizontal="center" vertical="center"/>
    </xf>
    <xf numFmtId="176" fontId="13" fillId="5" borderId="74" xfId="0" applyNumberFormat="1" applyFont="1" applyFill="1" applyBorder="1" applyAlignment="1">
      <alignment horizontal="center" vertical="center"/>
    </xf>
    <xf numFmtId="176" fontId="13" fillId="5" borderId="75" xfId="0" applyNumberFormat="1" applyFont="1" applyFill="1" applyBorder="1" applyAlignment="1">
      <alignment horizontal="center" vertical="center"/>
    </xf>
    <xf numFmtId="176" fontId="13" fillId="5" borderId="74" xfId="0" applyNumberFormat="1" applyFont="1" applyFill="1" applyBorder="1" applyAlignment="1">
      <alignment horizontal="center" vertical="center" wrapText="1"/>
    </xf>
    <xf numFmtId="176" fontId="13" fillId="5" borderId="78" xfId="0" applyNumberFormat="1" applyFont="1" applyFill="1" applyBorder="1" applyAlignment="1">
      <alignment horizontal="center" vertical="center"/>
    </xf>
    <xf numFmtId="176" fontId="13" fillId="5" borderId="79" xfId="0" applyNumberFormat="1" applyFont="1" applyFill="1" applyBorder="1" applyAlignment="1">
      <alignment horizontal="center" vertical="center"/>
    </xf>
    <xf numFmtId="0" fontId="2" fillId="0" borderId="85" xfId="4" applyNumberFormat="1" applyBorder="1" applyAlignment="1" applyProtection="1">
      <alignment horizontal="center" vertical="center"/>
    </xf>
    <xf numFmtId="0" fontId="2" fillId="0" borderId="86" xfId="4" applyNumberFormat="1" applyBorder="1" applyAlignment="1" applyProtection="1">
      <alignment horizontal="center" vertical="center"/>
    </xf>
    <xf numFmtId="49" fontId="2" fillId="0" borderId="86" xfId="4" applyNumberFormat="1" applyBorder="1" applyAlignment="1" applyProtection="1">
      <alignment horizontal="center" vertical="center"/>
      <protection locked="0"/>
    </xf>
    <xf numFmtId="49" fontId="2" fillId="0" borderId="87" xfId="4" applyNumberFormat="1" applyBorder="1" applyAlignment="1" applyProtection="1">
      <alignment horizontal="center" vertical="center"/>
      <protection locked="0"/>
    </xf>
    <xf numFmtId="0" fontId="21" fillId="0" borderId="0" xfId="4" applyNumberFormat="1" applyFont="1" applyBorder="1" applyAlignment="1" applyProtection="1">
      <alignment horizontal="center" vertical="center" wrapText="1"/>
    </xf>
    <xf numFmtId="0" fontId="21" fillId="0" borderId="8" xfId="4" applyNumberFormat="1" applyFont="1" applyBorder="1" applyAlignment="1" applyProtection="1">
      <alignment horizontal="center" vertical="center" wrapText="1"/>
    </xf>
    <xf numFmtId="0" fontId="13" fillId="19" borderId="79" xfId="0" applyFont="1" applyFill="1" applyBorder="1" applyAlignment="1">
      <alignment horizontal="center" vertical="center"/>
    </xf>
    <xf numFmtId="0" fontId="13" fillId="19" borderId="91" xfId="0" applyFont="1" applyFill="1" applyBorder="1" applyAlignment="1">
      <alignment horizontal="center" vertical="center"/>
    </xf>
    <xf numFmtId="177" fontId="13" fillId="7" borderId="134" xfId="0" applyNumberFormat="1" applyFont="1" applyFill="1" applyBorder="1" applyAlignment="1">
      <alignment horizontal="center" vertical="center"/>
    </xf>
    <xf numFmtId="177" fontId="13" fillId="7" borderId="8" xfId="0" applyNumberFormat="1" applyFont="1" applyFill="1" applyBorder="1" applyAlignment="1">
      <alignment horizontal="center" vertical="center"/>
    </xf>
    <xf numFmtId="177" fontId="13" fillId="7" borderId="75" xfId="0" applyNumberFormat="1" applyFont="1" applyFill="1" applyBorder="1" applyAlignment="1">
      <alignment horizontal="center" vertical="center"/>
    </xf>
    <xf numFmtId="0" fontId="13" fillId="7" borderId="8" xfId="0" applyFont="1" applyFill="1" applyBorder="1" applyAlignment="1">
      <alignment horizontal="center" vertical="center"/>
    </xf>
    <xf numFmtId="0" fontId="13" fillId="7" borderId="75" xfId="0" applyFont="1" applyFill="1" applyBorder="1" applyAlignment="1">
      <alignment horizontal="center" vertical="center"/>
    </xf>
    <xf numFmtId="0" fontId="13" fillId="19" borderId="138" xfId="0" applyFont="1" applyFill="1" applyBorder="1" applyAlignment="1">
      <alignment horizontal="center" vertical="center"/>
    </xf>
    <xf numFmtId="0" fontId="13" fillId="19" borderId="139" xfId="0" applyFont="1" applyFill="1" applyBorder="1" applyAlignment="1">
      <alignment horizontal="center" vertical="center"/>
    </xf>
    <xf numFmtId="177" fontId="13" fillId="0" borderId="117" xfId="0" applyNumberFormat="1" applyFont="1" applyBorder="1" applyAlignment="1" applyProtection="1">
      <alignment horizontal="center" vertical="center"/>
      <protection locked="0"/>
    </xf>
    <xf numFmtId="177" fontId="13" fillId="0" borderId="36" xfId="0" applyNumberFormat="1" applyFont="1" applyBorder="1" applyAlignment="1" applyProtection="1">
      <alignment horizontal="center" vertical="center"/>
      <protection locked="0"/>
    </xf>
    <xf numFmtId="0" fontId="13" fillId="19" borderId="117" xfId="0" applyFont="1" applyFill="1" applyBorder="1" applyAlignment="1">
      <alignment horizontal="center" vertical="center"/>
    </xf>
    <xf numFmtId="0" fontId="13" fillId="19" borderId="36" xfId="0" applyFont="1" applyFill="1" applyBorder="1" applyAlignment="1">
      <alignment horizontal="center" vertical="center"/>
    </xf>
    <xf numFmtId="177" fontId="13" fillId="0" borderId="140" xfId="0" applyNumberFormat="1" applyFont="1" applyFill="1" applyBorder="1" applyAlignment="1" applyProtection="1">
      <alignment horizontal="center" vertical="center"/>
      <protection locked="0"/>
    </xf>
    <xf numFmtId="177" fontId="13" fillId="0" borderId="141" xfId="0" applyNumberFormat="1" applyFont="1" applyFill="1" applyBorder="1" applyAlignment="1" applyProtection="1">
      <alignment horizontal="center" vertical="center"/>
      <protection locked="0"/>
    </xf>
    <xf numFmtId="177" fontId="13" fillId="0" borderId="134" xfId="0" applyNumberFormat="1" applyFont="1" applyFill="1" applyBorder="1" applyAlignment="1" applyProtection="1">
      <alignment horizontal="center" vertical="center"/>
      <protection locked="0"/>
    </xf>
    <xf numFmtId="177" fontId="13" fillId="0" borderId="75" xfId="0" applyNumberFormat="1" applyFont="1" applyFill="1" applyBorder="1" applyAlignment="1" applyProtection="1">
      <alignment horizontal="center" vertical="center"/>
      <protection locked="0"/>
    </xf>
    <xf numFmtId="0" fontId="13" fillId="2" borderId="39" xfId="0" applyFont="1" applyFill="1" applyBorder="1" applyAlignment="1">
      <alignment horizontal="center" vertical="center"/>
    </xf>
    <xf numFmtId="0" fontId="13" fillId="2" borderId="40" xfId="0" applyFont="1" applyFill="1" applyBorder="1" applyAlignment="1">
      <alignment horizontal="center" vertical="center"/>
    </xf>
    <xf numFmtId="177" fontId="13" fillId="7" borderId="82" xfId="0" applyNumberFormat="1" applyFont="1" applyFill="1" applyBorder="1" applyAlignment="1">
      <alignment horizontal="center" vertical="center"/>
    </xf>
    <xf numFmtId="177" fontId="13" fillId="7" borderId="52" xfId="0" applyNumberFormat="1" applyFont="1" applyFill="1" applyBorder="1" applyAlignment="1">
      <alignment horizontal="center" vertical="center"/>
    </xf>
    <xf numFmtId="177" fontId="13" fillId="7" borderId="51" xfId="0" applyNumberFormat="1" applyFont="1" applyFill="1" applyBorder="1" applyAlignment="1">
      <alignment horizontal="center" vertical="center"/>
    </xf>
    <xf numFmtId="0" fontId="13" fillId="2" borderId="3" xfId="0" applyFont="1" applyFill="1" applyBorder="1" applyAlignment="1">
      <alignment horizontal="center" vertical="center"/>
    </xf>
    <xf numFmtId="0" fontId="13" fillId="2" borderId="1" xfId="0" applyFont="1" applyFill="1" applyBorder="1" applyAlignment="1">
      <alignment horizontal="center" vertical="center"/>
    </xf>
    <xf numFmtId="0" fontId="13" fillId="0" borderId="1" xfId="0" applyFont="1" applyBorder="1" applyAlignment="1" applyProtection="1">
      <alignment horizontal="center" vertical="center"/>
      <protection locked="0"/>
    </xf>
    <xf numFmtId="0" fontId="13" fillId="0" borderId="82" xfId="0" applyFont="1" applyBorder="1" applyAlignment="1" applyProtection="1">
      <alignment horizontal="center" vertical="center"/>
      <protection locked="0"/>
    </xf>
    <xf numFmtId="0" fontId="13" fillId="0" borderId="4" xfId="0" applyFont="1" applyBorder="1" applyAlignment="1" applyProtection="1">
      <alignment horizontal="center" vertical="center"/>
      <protection locked="0"/>
    </xf>
    <xf numFmtId="0" fontId="13" fillId="0" borderId="1" xfId="0" applyFont="1" applyBorder="1" applyAlignment="1">
      <alignment horizontal="center" vertical="center"/>
    </xf>
    <xf numFmtId="0" fontId="13" fillId="0" borderId="82" xfId="0" applyFont="1" applyBorder="1" applyAlignment="1">
      <alignment horizontal="center" vertical="center"/>
    </xf>
    <xf numFmtId="0" fontId="13" fillId="0" borderId="4" xfId="0" applyFont="1" applyBorder="1" applyAlignment="1">
      <alignment horizontal="center" vertical="center"/>
    </xf>
    <xf numFmtId="0" fontId="13" fillId="2" borderId="5" xfId="0" applyFont="1" applyFill="1" applyBorder="1" applyAlignment="1">
      <alignment horizontal="center" vertical="center"/>
    </xf>
    <xf numFmtId="0" fontId="13" fillId="2" borderId="6" xfId="0" applyFont="1" applyFill="1" applyBorder="1" applyAlignment="1">
      <alignment horizontal="center" vertical="center"/>
    </xf>
    <xf numFmtId="0" fontId="13" fillId="2" borderId="80" xfId="0" applyFont="1" applyFill="1" applyBorder="1" applyAlignment="1">
      <alignment horizontal="center" vertical="center"/>
    </xf>
    <xf numFmtId="0" fontId="13" fillId="2" borderId="31" xfId="0" applyFont="1" applyFill="1" applyBorder="1" applyAlignment="1">
      <alignment horizontal="center" vertical="center"/>
    </xf>
    <xf numFmtId="0" fontId="13" fillId="19" borderId="142" xfId="0" applyFont="1" applyFill="1" applyBorder="1" applyAlignment="1">
      <alignment horizontal="center" vertical="center"/>
    </xf>
    <xf numFmtId="0" fontId="13" fillId="19" borderId="143" xfId="0" applyFont="1" applyFill="1" applyBorder="1" applyAlignment="1">
      <alignment horizontal="center" vertical="center"/>
    </xf>
    <xf numFmtId="0" fontId="13" fillId="19" borderId="147" xfId="0" applyFont="1" applyFill="1" applyBorder="1" applyAlignment="1">
      <alignment horizontal="center" vertical="center"/>
    </xf>
    <xf numFmtId="0" fontId="13" fillId="19" borderId="2" xfId="0" applyFont="1" applyFill="1" applyBorder="1" applyAlignment="1">
      <alignment horizontal="center" vertical="center"/>
    </xf>
    <xf numFmtId="177" fontId="13" fillId="7" borderId="143" xfId="0" applyNumberFormat="1" applyFont="1" applyFill="1" applyBorder="1" applyAlignment="1" applyProtection="1">
      <alignment horizontal="center" vertical="center"/>
    </xf>
    <xf numFmtId="177" fontId="13" fillId="7" borderId="2" xfId="0" applyNumberFormat="1" applyFont="1" applyFill="1" applyBorder="1" applyAlignment="1" applyProtection="1">
      <alignment horizontal="center" vertical="center"/>
    </xf>
    <xf numFmtId="0" fontId="13" fillId="7" borderId="143" xfId="0" applyFont="1" applyFill="1" applyBorder="1" applyAlignment="1" applyProtection="1">
      <alignment horizontal="center" vertical="center"/>
    </xf>
    <xf numFmtId="0" fontId="13" fillId="7" borderId="2" xfId="0" applyFont="1" applyFill="1" applyBorder="1" applyAlignment="1" applyProtection="1">
      <alignment horizontal="center" vertical="center"/>
    </xf>
    <xf numFmtId="177" fontId="13" fillId="0" borderId="143" xfId="0" applyNumberFormat="1" applyFont="1" applyBorder="1" applyAlignment="1" applyProtection="1">
      <alignment horizontal="center" vertical="center"/>
      <protection locked="0"/>
    </xf>
    <xf numFmtId="177" fontId="13" fillId="0" borderId="2" xfId="0" applyNumberFormat="1" applyFont="1" applyBorder="1" applyAlignment="1" applyProtection="1">
      <alignment horizontal="center" vertical="center"/>
      <protection locked="0"/>
    </xf>
    <xf numFmtId="0" fontId="13" fillId="0" borderId="35" xfId="0" applyFont="1" applyBorder="1" applyAlignment="1" applyProtection="1">
      <alignment horizontal="center" vertical="center"/>
      <protection locked="0"/>
    </xf>
    <xf numFmtId="0" fontId="13" fillId="0" borderId="56" xfId="0" applyFont="1" applyBorder="1" applyAlignment="1" applyProtection="1">
      <alignment horizontal="center" vertical="center"/>
      <protection locked="0"/>
    </xf>
    <xf numFmtId="0" fontId="13" fillId="2" borderId="7" xfId="0" applyFont="1" applyFill="1" applyBorder="1" applyAlignment="1">
      <alignment horizontal="center" vertical="center"/>
    </xf>
    <xf numFmtId="0" fontId="13" fillId="2" borderId="32" xfId="0" applyFont="1" applyFill="1" applyBorder="1" applyAlignment="1">
      <alignment horizontal="center" vertical="center"/>
    </xf>
    <xf numFmtId="0" fontId="14" fillId="0" borderId="0" xfId="0" applyFont="1" applyAlignment="1">
      <alignment horizontal="center" vertical="center"/>
    </xf>
    <xf numFmtId="0" fontId="14" fillId="0" borderId="8" xfId="0" applyFont="1" applyBorder="1" applyAlignment="1">
      <alignment horizontal="center" vertical="center"/>
    </xf>
    <xf numFmtId="0" fontId="13" fillId="2" borderId="135" xfId="0" applyFont="1" applyFill="1" applyBorder="1" applyAlignment="1">
      <alignment horizontal="center" vertical="center"/>
    </xf>
    <xf numFmtId="0" fontId="13" fillId="2" borderId="42" xfId="0" applyFont="1" applyFill="1" applyBorder="1" applyAlignment="1">
      <alignment horizontal="center" vertical="center"/>
    </xf>
    <xf numFmtId="0" fontId="13" fillId="2" borderId="38" xfId="0" applyFont="1" applyFill="1" applyBorder="1" applyAlignment="1">
      <alignment horizontal="center" vertical="center"/>
    </xf>
    <xf numFmtId="0" fontId="13" fillId="2" borderId="30" xfId="0" applyFont="1" applyFill="1" applyBorder="1" applyAlignment="1">
      <alignment horizontal="center" vertical="center"/>
    </xf>
    <xf numFmtId="177" fontId="13" fillId="0" borderId="55" xfId="0" applyNumberFormat="1" applyFont="1" applyBorder="1" applyAlignment="1" applyProtection="1">
      <alignment horizontal="center" vertical="center"/>
      <protection locked="0"/>
    </xf>
    <xf numFmtId="177" fontId="13" fillId="0" borderId="6" xfId="0" applyNumberFormat="1" applyFont="1" applyBorder="1" applyAlignment="1" applyProtection="1">
      <alignment horizontal="center" vertical="center"/>
      <protection locked="0"/>
    </xf>
    <xf numFmtId="0" fontId="13" fillId="2" borderId="81" xfId="0" applyFont="1" applyFill="1" applyBorder="1" applyAlignment="1">
      <alignment horizontal="center" vertical="center"/>
    </xf>
    <xf numFmtId="0" fontId="13" fillId="2" borderId="28" xfId="0" applyFont="1" applyFill="1" applyBorder="1" applyAlignment="1">
      <alignment horizontal="center" vertical="center"/>
    </xf>
    <xf numFmtId="0" fontId="13" fillId="0" borderId="28" xfId="0" applyFont="1" applyBorder="1" applyAlignment="1">
      <alignment horizontal="center" vertical="center"/>
    </xf>
    <xf numFmtId="0" fontId="13" fillId="0" borderId="103" xfId="0" applyFont="1" applyBorder="1" applyAlignment="1">
      <alignment horizontal="center" vertical="center"/>
    </xf>
    <xf numFmtId="0" fontId="13" fillId="0" borderId="29" xfId="0" applyFont="1" applyBorder="1" applyAlignment="1">
      <alignment horizontal="center" vertical="center"/>
    </xf>
    <xf numFmtId="0" fontId="13" fillId="7" borderId="52" xfId="0" applyFont="1" applyFill="1" applyBorder="1" applyAlignment="1">
      <alignment horizontal="center" vertical="center"/>
    </xf>
    <xf numFmtId="0" fontId="13" fillId="7" borderId="51" xfId="0" applyFont="1" applyFill="1" applyBorder="1" applyAlignment="1">
      <alignment horizontal="center" vertical="center"/>
    </xf>
    <xf numFmtId="0" fontId="13" fillId="0" borderId="55" xfId="0" applyFont="1" applyBorder="1" applyAlignment="1" applyProtection="1">
      <alignment horizontal="center" vertical="center"/>
      <protection locked="0"/>
    </xf>
    <xf numFmtId="0" fontId="13" fillId="0" borderId="55" xfId="0" applyFont="1" applyBorder="1" applyAlignment="1">
      <alignment horizontal="center" vertical="center"/>
    </xf>
    <xf numFmtId="0" fontId="13" fillId="0" borderId="41" xfId="0" applyFont="1" applyBorder="1" applyAlignment="1">
      <alignment horizontal="center" vertical="center"/>
    </xf>
    <xf numFmtId="0" fontId="13" fillId="0" borderId="137" xfId="0" applyFont="1" applyBorder="1" applyAlignment="1">
      <alignment horizontal="center" vertical="center"/>
    </xf>
    <xf numFmtId="0" fontId="13" fillId="2" borderId="43" xfId="0" applyFont="1" applyFill="1" applyBorder="1" applyAlignment="1">
      <alignment horizontal="center" vertical="center"/>
    </xf>
    <xf numFmtId="0" fontId="13" fillId="2" borderId="44" xfId="0" applyFont="1" applyFill="1" applyBorder="1" applyAlignment="1">
      <alignment horizontal="center" vertical="center"/>
    </xf>
    <xf numFmtId="0" fontId="13" fillId="2" borderId="46" xfId="0" applyFont="1" applyFill="1" applyBorder="1" applyAlignment="1">
      <alignment horizontal="center" vertical="center"/>
    </xf>
    <xf numFmtId="177" fontId="13" fillId="0" borderId="41" xfId="0" applyNumberFormat="1" applyFont="1" applyFill="1" applyBorder="1" applyAlignment="1" applyProtection="1">
      <alignment horizontal="center" vertical="center"/>
      <protection locked="0"/>
    </xf>
    <xf numFmtId="177" fontId="13" fillId="0" borderId="45" xfId="0" applyNumberFormat="1" applyFont="1" applyFill="1" applyBorder="1" applyAlignment="1" applyProtection="1">
      <alignment horizontal="center" vertical="center"/>
      <protection locked="0"/>
    </xf>
    <xf numFmtId="177" fontId="13" fillId="0" borderId="43" xfId="0" applyNumberFormat="1" applyFont="1" applyFill="1" applyBorder="1" applyAlignment="1" applyProtection="1">
      <alignment horizontal="center" vertical="center"/>
      <protection locked="0"/>
    </xf>
    <xf numFmtId="177" fontId="13" fillId="0" borderId="46" xfId="0" applyNumberFormat="1" applyFont="1" applyFill="1" applyBorder="1" applyAlignment="1" applyProtection="1">
      <alignment horizontal="center" vertical="center"/>
      <protection locked="0"/>
    </xf>
    <xf numFmtId="0" fontId="13" fillId="2" borderId="55" xfId="0" applyFont="1" applyFill="1" applyBorder="1" applyAlignment="1">
      <alignment horizontal="center" vertical="center"/>
    </xf>
    <xf numFmtId="0" fontId="13" fillId="2" borderId="4" xfId="0" applyFont="1" applyFill="1" applyBorder="1" applyAlignment="1">
      <alignment horizontal="center" vertical="center"/>
    </xf>
    <xf numFmtId="177" fontId="13" fillId="0" borderId="1" xfId="0" applyNumberFormat="1" applyFont="1" applyBorder="1" applyAlignment="1" applyProtection="1">
      <alignment horizontal="center" vertical="center"/>
      <protection locked="0"/>
    </xf>
    <xf numFmtId="177" fontId="13" fillId="7" borderId="1" xfId="0" applyNumberFormat="1" applyFont="1" applyFill="1" applyBorder="1" applyAlignment="1" applyProtection="1">
      <alignment horizontal="center" vertical="center"/>
    </xf>
    <xf numFmtId="0" fontId="13" fillId="7" borderId="1" xfId="0" applyFont="1" applyFill="1" applyBorder="1" applyAlignment="1" applyProtection="1">
      <alignment horizontal="center" vertical="center"/>
    </xf>
    <xf numFmtId="0" fontId="9" fillId="0" borderId="84" xfId="2" applyFont="1" applyBorder="1" applyAlignment="1" applyProtection="1">
      <alignment horizontal="center" vertical="center" shrinkToFit="1"/>
      <protection hidden="1"/>
    </xf>
    <xf numFmtId="0" fontId="9" fillId="0" borderId="83" xfId="2" applyFont="1" applyBorder="1" applyAlignment="1" applyProtection="1">
      <alignment horizontal="center" vertical="center" shrinkToFit="1"/>
      <protection hidden="1"/>
    </xf>
    <xf numFmtId="0" fontId="6" fillId="0" borderId="0" xfId="2" applyFont="1" applyAlignment="1" applyProtection="1">
      <alignment horizontal="left" vertical="center"/>
      <protection hidden="1"/>
    </xf>
    <xf numFmtId="0" fontId="8" fillId="17" borderId="0" xfId="2" applyFont="1" applyFill="1" applyAlignment="1" applyProtection="1">
      <alignment horizontal="center" vertical="center" wrapText="1"/>
      <protection hidden="1"/>
    </xf>
    <xf numFmtId="0" fontId="9" fillId="0" borderId="8" xfId="2" applyFont="1" applyFill="1" applyBorder="1" applyAlignment="1" applyProtection="1">
      <alignment horizontal="center" vertical="center"/>
      <protection hidden="1"/>
    </xf>
    <xf numFmtId="0" fontId="6" fillId="0" borderId="85" xfId="2" applyFont="1" applyBorder="1" applyAlignment="1" applyProtection="1">
      <alignment horizontal="center" vertical="center" shrinkToFit="1"/>
      <protection hidden="1"/>
    </xf>
    <xf numFmtId="0" fontId="6" fillId="0" borderId="87" xfId="2" applyFont="1" applyBorder="1" applyAlignment="1" applyProtection="1">
      <alignment horizontal="center" vertical="center" shrinkToFit="1"/>
      <protection hidden="1"/>
    </xf>
    <xf numFmtId="0" fontId="8" fillId="21" borderId="0" xfId="2" applyFont="1" applyFill="1" applyAlignment="1" applyProtection="1">
      <alignment horizontal="center" vertical="center" wrapText="1"/>
      <protection hidden="1"/>
    </xf>
  </cellXfs>
  <cellStyles count="5">
    <cellStyle name="パーセント" xfId="1" builtinId="5"/>
    <cellStyle name="標準" xfId="0" builtinId="0"/>
    <cellStyle name="標準 2" xfId="3" xr:uid="{00000000-0005-0000-0000-000002000000}"/>
    <cellStyle name="標準 3" xfId="4" xr:uid="{00000000-0005-0000-0000-000003000000}"/>
    <cellStyle name="標準_Book1" xfId="2" xr:uid="{00000000-0005-0000-0000-000004000000}"/>
  </cellStyles>
  <dxfs count="486">
    <dxf>
      <font>
        <color rgb="FF9C0006"/>
      </font>
      <fill>
        <patternFill>
          <bgColor rgb="FFFFC7CE"/>
        </patternFill>
      </fill>
    </dxf>
    <dxf>
      <font>
        <color rgb="FF9C0006"/>
      </font>
      <fill>
        <patternFill>
          <bgColor rgb="FFFFC7CE"/>
        </patternFill>
      </fill>
    </dxf>
    <dxf>
      <font>
        <b/>
        <i val="0"/>
        <color theme="0"/>
      </font>
      <fill>
        <patternFill>
          <bgColor rgb="FFFF0000"/>
        </patternFill>
      </fill>
    </dxf>
    <dxf>
      <font>
        <b/>
        <i val="0"/>
        <color theme="0"/>
      </font>
      <fill>
        <patternFill>
          <fgColor auto="1"/>
          <bgColor rgb="FFFF0000"/>
        </patternFill>
      </fill>
    </dxf>
    <dxf>
      <fill>
        <patternFill>
          <bgColor rgb="FFFF0000"/>
        </patternFill>
      </fill>
    </dxf>
    <dxf>
      <fill>
        <patternFill>
          <bgColor theme="0" tint="-0.499984740745262"/>
        </patternFill>
      </fill>
    </dxf>
    <dxf>
      <fill>
        <patternFill>
          <bgColor rgb="FFFF0000"/>
        </patternFill>
      </fill>
    </dxf>
    <dxf>
      <fill>
        <patternFill>
          <bgColor rgb="FFFF00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theme="0" tint="-0.499984740745262"/>
        </patternFill>
      </fill>
      <border>
        <vertical/>
        <horizontal/>
      </border>
    </dxf>
    <dxf>
      <fill>
        <patternFill>
          <bgColor rgb="FFFF000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0</xdr:col>
      <xdr:colOff>27215</xdr:colOff>
      <xdr:row>8</xdr:row>
      <xdr:rowOff>54428</xdr:rowOff>
    </xdr:from>
    <xdr:to>
      <xdr:col>4</xdr:col>
      <xdr:colOff>1279072</xdr:colOff>
      <xdr:row>13</xdr:row>
      <xdr:rowOff>0</xdr:rowOff>
    </xdr:to>
    <xdr:sp macro="" textlink="">
      <xdr:nvSpPr>
        <xdr:cNvPr id="3" name="吹き出し: 四角形 2">
          <a:extLst>
            <a:ext uri="{FF2B5EF4-FFF2-40B4-BE49-F238E27FC236}">
              <a16:creationId xmlns:a16="http://schemas.microsoft.com/office/drawing/2014/main" id="{CA6485CD-7A61-4A4C-94D3-3850A237EC1E}"/>
            </a:ext>
          </a:extLst>
        </xdr:cNvPr>
        <xdr:cNvSpPr/>
      </xdr:nvSpPr>
      <xdr:spPr>
        <a:xfrm>
          <a:off x="27215" y="1632857"/>
          <a:ext cx="4027714" cy="843643"/>
        </a:xfrm>
        <a:prstGeom prst="wedgeRectCallout">
          <a:avLst>
            <a:gd name="adj1" fmla="val -13516"/>
            <a:gd name="adj2" fmla="val -96231"/>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a:t>ｄ</a:t>
          </a:r>
          <a:r>
            <a:rPr kumimoji="1" lang="ja-JP" altLang="en-US" sz="1400">
              <a:solidFill>
                <a:sysClr val="windowText" lastClr="000000"/>
              </a:solidFill>
            </a:rPr>
            <a:t>関東学連未登録者がエントリーする場合は</a:t>
          </a:r>
          <a:endParaRPr kumimoji="1" lang="en-US" altLang="ja-JP" sz="1400">
            <a:solidFill>
              <a:sysClr val="windowText" lastClr="000000"/>
            </a:solidFill>
          </a:endParaRPr>
        </a:p>
        <a:p>
          <a:pPr algn="ctr"/>
          <a:r>
            <a:rPr kumimoji="1" lang="ja-JP" altLang="en-US" sz="1400">
              <a:solidFill>
                <a:sysClr val="windowText" lastClr="000000"/>
              </a:solidFill>
            </a:rPr>
            <a:t>「新規学連登録者入力シート」に選手情報を入力し、</a:t>
          </a:r>
          <a:endParaRPr kumimoji="1" lang="en-US" altLang="ja-JP" sz="1400">
            <a:solidFill>
              <a:sysClr val="windowText" lastClr="000000"/>
            </a:solidFill>
          </a:endParaRPr>
        </a:p>
        <a:p>
          <a:pPr algn="ctr"/>
          <a:r>
            <a:rPr kumimoji="1" lang="ja-JP" altLang="en-US" sz="1400">
              <a:solidFill>
                <a:sysClr val="windowText" lastClr="000000"/>
              </a:solidFill>
            </a:rPr>
            <a:t>この欄に〇を入力してください。</a:t>
          </a:r>
        </a:p>
      </xdr:txBody>
    </xdr:sp>
    <xdr:clientData/>
  </xdr:twoCellAnchor>
  <xdr:twoCellAnchor>
    <xdr:from>
      <xdr:col>4</xdr:col>
      <xdr:colOff>1510394</xdr:colOff>
      <xdr:row>9</xdr:row>
      <xdr:rowOff>108859</xdr:rowOff>
    </xdr:from>
    <xdr:to>
      <xdr:col>9</xdr:col>
      <xdr:colOff>163286</xdr:colOff>
      <xdr:row>12</xdr:row>
      <xdr:rowOff>122465</xdr:rowOff>
    </xdr:to>
    <xdr:sp macro="" textlink="">
      <xdr:nvSpPr>
        <xdr:cNvPr id="4" name="吹き出し: 四角形 3">
          <a:extLst>
            <a:ext uri="{FF2B5EF4-FFF2-40B4-BE49-F238E27FC236}">
              <a16:creationId xmlns:a16="http://schemas.microsoft.com/office/drawing/2014/main" id="{B5A0E90D-2A42-4B3C-959C-077F7788E6D3}"/>
            </a:ext>
          </a:extLst>
        </xdr:cNvPr>
        <xdr:cNvSpPr/>
      </xdr:nvSpPr>
      <xdr:spPr>
        <a:xfrm>
          <a:off x="4286251" y="1864180"/>
          <a:ext cx="4027714" cy="557892"/>
        </a:xfrm>
        <a:prstGeom prst="wedgeRectCallout">
          <a:avLst>
            <a:gd name="adj1" fmla="val -96286"/>
            <a:gd name="adj2" fmla="val -196704"/>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a:solidFill>
                <a:sysClr val="windowText" lastClr="000000"/>
              </a:solidFill>
            </a:rPr>
            <a:t>登録番号</a:t>
          </a:r>
          <a:r>
            <a:rPr kumimoji="1" lang="en-US" altLang="ja-JP" sz="1400">
              <a:solidFill>
                <a:sysClr val="windowText" lastClr="000000"/>
              </a:solidFill>
            </a:rPr>
            <a:t>(3-</a:t>
          </a:r>
          <a:r>
            <a:rPr kumimoji="1" lang="ja-JP" altLang="en-US" sz="1400">
              <a:solidFill>
                <a:sysClr val="windowText" lastClr="000000"/>
              </a:solidFill>
            </a:rPr>
            <a:t>は省略</a:t>
          </a:r>
          <a:r>
            <a:rPr kumimoji="1" lang="en-US" altLang="ja-JP" sz="1400">
              <a:solidFill>
                <a:sysClr val="windowText" lastClr="000000"/>
              </a:solidFill>
            </a:rPr>
            <a:t>)</a:t>
          </a:r>
          <a:r>
            <a:rPr kumimoji="1" lang="ja-JP" altLang="en-US" sz="1400">
              <a:solidFill>
                <a:sysClr val="windowText" lastClr="000000"/>
              </a:solidFill>
            </a:rPr>
            <a:t>を入力して下さい。</a:t>
          </a:r>
          <a:endParaRPr kumimoji="1" lang="en-US" altLang="ja-JP" sz="1400">
            <a:solidFill>
              <a:sysClr val="windowText" lastClr="000000"/>
            </a:solidFill>
          </a:endParaRPr>
        </a:p>
        <a:p>
          <a:pPr algn="ctr"/>
          <a:r>
            <a:rPr kumimoji="1" lang="ja-JP" altLang="en-US" sz="1400">
              <a:solidFill>
                <a:sysClr val="windowText" lastClr="000000"/>
              </a:solidFill>
            </a:rPr>
            <a:t>入力すると、選手の個人情報が自動入力されます。</a:t>
          </a:r>
        </a:p>
      </xdr:txBody>
    </xdr:sp>
    <xdr:clientData/>
  </xdr:twoCellAnchor>
  <xdr:twoCellAnchor>
    <xdr:from>
      <xdr:col>9</xdr:col>
      <xdr:colOff>27214</xdr:colOff>
      <xdr:row>13</xdr:row>
      <xdr:rowOff>54429</xdr:rowOff>
    </xdr:from>
    <xdr:to>
      <xdr:col>19</xdr:col>
      <xdr:colOff>326573</xdr:colOff>
      <xdr:row>20</xdr:row>
      <xdr:rowOff>122464</xdr:rowOff>
    </xdr:to>
    <xdr:sp macro="" textlink="">
      <xdr:nvSpPr>
        <xdr:cNvPr id="5" name="吹き出し: 四角形 4">
          <a:extLst>
            <a:ext uri="{FF2B5EF4-FFF2-40B4-BE49-F238E27FC236}">
              <a16:creationId xmlns:a16="http://schemas.microsoft.com/office/drawing/2014/main" id="{27B3E113-6DE4-451A-9F2D-8371766638B3}"/>
            </a:ext>
          </a:extLst>
        </xdr:cNvPr>
        <xdr:cNvSpPr/>
      </xdr:nvSpPr>
      <xdr:spPr>
        <a:xfrm>
          <a:off x="8177893" y="2530929"/>
          <a:ext cx="4177394" cy="1319892"/>
        </a:xfrm>
        <a:prstGeom prst="wedgeRectCallout">
          <a:avLst>
            <a:gd name="adj1" fmla="val -54122"/>
            <a:gd name="adj2" fmla="val -163964"/>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a:solidFill>
                <a:sysClr val="windowText" lastClr="000000"/>
              </a:solidFill>
            </a:rPr>
            <a:t>出場種目を選択してください。</a:t>
          </a:r>
          <a:endParaRPr kumimoji="1" lang="en-US" altLang="ja-JP" sz="1400">
            <a:solidFill>
              <a:sysClr val="windowText" lastClr="000000"/>
            </a:solidFill>
          </a:endParaRPr>
        </a:p>
        <a:p>
          <a:pPr algn="ctr"/>
          <a:r>
            <a:rPr kumimoji="1" lang="en-US" altLang="ja-JP" sz="1400" b="1">
              <a:solidFill>
                <a:srgbClr val="FF0000"/>
              </a:solidFill>
            </a:rPr>
            <a:t>※99</a:t>
          </a:r>
          <a:r>
            <a:rPr kumimoji="1" lang="ja-JP" altLang="en-US" sz="1400" b="1">
              <a:solidFill>
                <a:srgbClr val="FF0000"/>
              </a:solidFill>
            </a:rPr>
            <a:t>回大会は出場可能なのは</a:t>
          </a:r>
          <a:r>
            <a:rPr kumimoji="1" lang="en-US" altLang="ja-JP" sz="1400" b="1">
              <a:solidFill>
                <a:srgbClr val="FF0000"/>
              </a:solidFill>
            </a:rPr>
            <a:t>1</a:t>
          </a:r>
          <a:r>
            <a:rPr kumimoji="1" lang="ja-JP" altLang="en-US" sz="1400" b="1">
              <a:solidFill>
                <a:srgbClr val="FF0000"/>
              </a:solidFill>
            </a:rPr>
            <a:t>人につき</a:t>
          </a:r>
          <a:endParaRPr kumimoji="1" lang="en-US" altLang="ja-JP" sz="1400" b="1">
            <a:solidFill>
              <a:srgbClr val="FF0000"/>
            </a:solidFill>
          </a:endParaRPr>
        </a:p>
        <a:p>
          <a:pPr algn="ctr"/>
          <a:r>
            <a:rPr kumimoji="1" lang="en-US" altLang="ja-JP" sz="1400" b="1">
              <a:solidFill>
                <a:srgbClr val="FF0000"/>
              </a:solidFill>
            </a:rPr>
            <a:t>1</a:t>
          </a:r>
          <a:r>
            <a:rPr kumimoji="1" lang="ja-JP" altLang="en-US" sz="1400" b="1">
              <a:solidFill>
                <a:srgbClr val="FF0000"/>
              </a:solidFill>
            </a:rPr>
            <a:t>種目のみです。</a:t>
          </a:r>
          <a:endParaRPr kumimoji="1" lang="en-US" altLang="ja-JP" sz="1400" b="1">
            <a:solidFill>
              <a:srgbClr val="FF0000"/>
            </a:solidFill>
          </a:endParaRPr>
        </a:p>
        <a:p>
          <a:pPr algn="ctr"/>
          <a:r>
            <a:rPr kumimoji="1" lang="en-US" altLang="ja-JP" sz="1400" b="0">
              <a:solidFill>
                <a:sysClr val="windowText" lastClr="000000"/>
              </a:solidFill>
            </a:rPr>
            <a:t>※10000m,10000</a:t>
          </a:r>
          <a:r>
            <a:rPr kumimoji="1" lang="ja-JP" altLang="en-US" sz="1400" b="0">
              <a:solidFill>
                <a:sysClr val="windowText" lastClr="000000"/>
              </a:solidFill>
            </a:rPr>
            <a:t>ｍ</a:t>
          </a:r>
          <a:r>
            <a:rPr kumimoji="1" lang="en-US" altLang="ja-JP" sz="1400" b="0">
              <a:solidFill>
                <a:sysClr val="windowText" lastClr="000000"/>
              </a:solidFill>
            </a:rPr>
            <a:t>W</a:t>
          </a:r>
          <a:r>
            <a:rPr kumimoji="1" lang="ja-JP" altLang="en-US" sz="1400" b="0">
              <a:solidFill>
                <a:sysClr val="windowText" lastClr="000000"/>
              </a:solidFill>
            </a:rPr>
            <a:t>については記録突破種目も</a:t>
          </a:r>
          <a:endParaRPr kumimoji="1" lang="en-US" altLang="ja-JP" sz="1400" b="0">
            <a:solidFill>
              <a:sysClr val="windowText" lastClr="000000"/>
            </a:solidFill>
          </a:endParaRPr>
        </a:p>
        <a:p>
          <a:pPr algn="ctr"/>
          <a:r>
            <a:rPr kumimoji="1" lang="ja-JP" altLang="en-US" sz="1400" b="0">
              <a:solidFill>
                <a:sysClr val="windowText" lastClr="000000"/>
              </a:solidFill>
            </a:rPr>
            <a:t>入力してください。</a:t>
          </a:r>
        </a:p>
      </xdr:txBody>
    </xdr:sp>
    <xdr:clientData/>
  </xdr:twoCellAnchor>
  <xdr:twoCellAnchor>
    <xdr:from>
      <xdr:col>20</xdr:col>
      <xdr:colOff>27214</xdr:colOff>
      <xdr:row>14</xdr:row>
      <xdr:rowOff>95250</xdr:rowOff>
    </xdr:from>
    <xdr:to>
      <xdr:col>29</xdr:col>
      <xdr:colOff>544285</xdr:colOff>
      <xdr:row>22</xdr:row>
      <xdr:rowOff>149679</xdr:rowOff>
    </xdr:to>
    <xdr:sp macro="" textlink="">
      <xdr:nvSpPr>
        <xdr:cNvPr id="6" name="吹き出し: 四角形 5">
          <a:extLst>
            <a:ext uri="{FF2B5EF4-FFF2-40B4-BE49-F238E27FC236}">
              <a16:creationId xmlns:a16="http://schemas.microsoft.com/office/drawing/2014/main" id="{3BF00F04-0220-4AF0-829A-94051A97AE09}"/>
            </a:ext>
          </a:extLst>
        </xdr:cNvPr>
        <xdr:cNvSpPr/>
      </xdr:nvSpPr>
      <xdr:spPr>
        <a:xfrm>
          <a:off x="12913178" y="2748643"/>
          <a:ext cx="4476750" cy="1496786"/>
        </a:xfrm>
        <a:prstGeom prst="wedgeRectCallout">
          <a:avLst>
            <a:gd name="adj1" fmla="val -57135"/>
            <a:gd name="adj2" fmla="val -158477"/>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0">
              <a:solidFill>
                <a:schemeClr val="tx1"/>
              </a:solidFill>
            </a:rPr>
            <a:t>資格記録を入力してください。</a:t>
          </a:r>
          <a:endParaRPr kumimoji="1" lang="en-US" altLang="ja-JP" sz="1400" b="0">
            <a:solidFill>
              <a:schemeClr val="tx1"/>
            </a:solidFill>
          </a:endParaRPr>
        </a:p>
        <a:p>
          <a:pPr algn="ctr"/>
          <a:r>
            <a:rPr kumimoji="1" lang="ja-JP" altLang="en-US" sz="1400" b="0">
              <a:solidFill>
                <a:schemeClr val="tx1"/>
              </a:solidFill>
            </a:rPr>
            <a:t>なお、空欄になるセルには「</a:t>
          </a:r>
          <a:r>
            <a:rPr kumimoji="1" lang="en-US" altLang="ja-JP" sz="1400" b="0">
              <a:solidFill>
                <a:schemeClr val="tx1"/>
              </a:solidFill>
            </a:rPr>
            <a:t>0</a:t>
          </a:r>
          <a:r>
            <a:rPr kumimoji="1" lang="ja-JP" altLang="en-US" sz="1400" b="0">
              <a:solidFill>
                <a:schemeClr val="tx1"/>
              </a:solidFill>
            </a:rPr>
            <a:t>」を入力してください。</a:t>
          </a:r>
          <a:endParaRPr kumimoji="1" lang="en-US" altLang="ja-JP" sz="1400" b="0">
            <a:solidFill>
              <a:schemeClr val="tx1"/>
            </a:solidFill>
          </a:endParaRPr>
        </a:p>
        <a:p>
          <a:pPr algn="ctr"/>
          <a:r>
            <a:rPr kumimoji="1" lang="ja-JP" altLang="en-US" sz="1400" b="0">
              <a:solidFill>
                <a:schemeClr val="tx1"/>
              </a:solidFill>
            </a:rPr>
            <a:t>例</a:t>
          </a:r>
          <a:r>
            <a:rPr kumimoji="1" lang="en-US" altLang="ja-JP" sz="1400" b="0">
              <a:solidFill>
                <a:schemeClr val="tx1"/>
              </a:solidFill>
            </a:rPr>
            <a:t>)</a:t>
          </a:r>
          <a:r>
            <a:rPr kumimoji="1" lang="ja-JP" altLang="en-US" sz="1400" b="0">
              <a:solidFill>
                <a:schemeClr val="tx1"/>
              </a:solidFill>
            </a:rPr>
            <a:t>　</a:t>
          </a:r>
          <a:r>
            <a:rPr kumimoji="1" lang="en-US" altLang="ja-JP" sz="1400" b="0">
              <a:solidFill>
                <a:schemeClr val="tx1"/>
              </a:solidFill>
            </a:rPr>
            <a:t>10</a:t>
          </a:r>
          <a:r>
            <a:rPr kumimoji="1" lang="ja-JP" altLang="en-US" sz="1400" b="0">
              <a:solidFill>
                <a:schemeClr val="tx1"/>
              </a:solidFill>
            </a:rPr>
            <a:t>秒</a:t>
          </a:r>
          <a:r>
            <a:rPr kumimoji="1" lang="en-US" altLang="ja-JP" sz="1400" b="0">
              <a:solidFill>
                <a:schemeClr val="tx1"/>
              </a:solidFill>
            </a:rPr>
            <a:t>40</a:t>
          </a:r>
          <a:r>
            <a:rPr kumimoji="1" lang="ja-JP" altLang="en-US" sz="1400" b="0">
              <a:solidFill>
                <a:schemeClr val="tx1"/>
              </a:solidFill>
            </a:rPr>
            <a:t>→</a:t>
          </a:r>
          <a:r>
            <a:rPr kumimoji="1" lang="en-US" altLang="ja-JP" sz="1400" b="0">
              <a:solidFill>
                <a:schemeClr val="tx1"/>
              </a:solidFill>
            </a:rPr>
            <a:t>0</a:t>
          </a:r>
          <a:r>
            <a:rPr kumimoji="1" lang="ja-JP" altLang="en-US" sz="1400" b="0">
              <a:solidFill>
                <a:schemeClr val="tx1"/>
              </a:solidFill>
            </a:rPr>
            <a:t>時間</a:t>
          </a:r>
          <a:r>
            <a:rPr kumimoji="1" lang="en-US" altLang="ja-JP" sz="1400" b="0">
              <a:solidFill>
                <a:schemeClr val="tx1"/>
              </a:solidFill>
            </a:rPr>
            <a:t>00</a:t>
          </a:r>
          <a:r>
            <a:rPr kumimoji="1" lang="ja-JP" altLang="en-US" sz="1400" b="0">
              <a:solidFill>
                <a:schemeClr val="tx1"/>
              </a:solidFill>
            </a:rPr>
            <a:t>分</a:t>
          </a:r>
          <a:r>
            <a:rPr kumimoji="1" lang="en-US" altLang="ja-JP" sz="1400" b="0">
              <a:solidFill>
                <a:schemeClr val="tx1"/>
              </a:solidFill>
            </a:rPr>
            <a:t>10</a:t>
          </a:r>
          <a:r>
            <a:rPr kumimoji="1" lang="ja-JP" altLang="en-US" sz="1400" b="0">
              <a:solidFill>
                <a:schemeClr val="tx1"/>
              </a:solidFill>
            </a:rPr>
            <a:t>秒</a:t>
          </a:r>
          <a:r>
            <a:rPr kumimoji="1" lang="en-US" altLang="ja-JP" sz="1400" b="0">
              <a:solidFill>
                <a:schemeClr val="tx1"/>
              </a:solidFill>
            </a:rPr>
            <a:t>40</a:t>
          </a:r>
          <a:r>
            <a:rPr kumimoji="1" lang="ja-JP" altLang="en-US" sz="1400" b="0">
              <a:solidFill>
                <a:schemeClr val="tx1"/>
              </a:solidFill>
            </a:rPr>
            <a:t>　と入力</a:t>
          </a:r>
          <a:endParaRPr kumimoji="1" lang="en-US" altLang="ja-JP" sz="1400" b="0">
            <a:solidFill>
              <a:schemeClr val="tx1"/>
            </a:solidFill>
          </a:endParaRPr>
        </a:p>
        <a:p>
          <a:pPr algn="ctr"/>
          <a:r>
            <a:rPr kumimoji="1" lang="en-US" altLang="ja-JP" sz="1400" b="0">
              <a:solidFill>
                <a:schemeClr val="tx1"/>
              </a:solidFill>
            </a:rPr>
            <a:t>10</a:t>
          </a:r>
          <a:r>
            <a:rPr kumimoji="1" lang="ja-JP" altLang="en-US" sz="1400" b="0">
              <a:solidFill>
                <a:schemeClr val="tx1"/>
              </a:solidFill>
            </a:rPr>
            <a:t>ｍ</a:t>
          </a:r>
          <a:r>
            <a:rPr kumimoji="1" lang="en-US" altLang="ja-JP" sz="1400" b="0">
              <a:solidFill>
                <a:schemeClr val="tx1"/>
              </a:solidFill>
            </a:rPr>
            <a:t>50</a:t>
          </a:r>
          <a:r>
            <a:rPr kumimoji="1" lang="ja-JP" altLang="en-US" sz="1400" b="0">
              <a:solidFill>
                <a:schemeClr val="tx1"/>
              </a:solidFill>
            </a:rPr>
            <a:t>→</a:t>
          </a:r>
          <a:r>
            <a:rPr kumimoji="1" lang="en-US" altLang="ja-JP" sz="1400" b="0">
              <a:solidFill>
                <a:schemeClr val="tx1"/>
              </a:solidFill>
            </a:rPr>
            <a:t>0(</a:t>
          </a:r>
          <a:r>
            <a:rPr kumimoji="1" lang="ja-JP" altLang="en-US" sz="1400" b="0">
              <a:solidFill>
                <a:schemeClr val="tx1"/>
              </a:solidFill>
            </a:rPr>
            <a:t>時間</a:t>
          </a:r>
          <a:r>
            <a:rPr kumimoji="1" lang="en-US" altLang="ja-JP" sz="1400" b="0">
              <a:solidFill>
                <a:schemeClr val="tx1"/>
              </a:solidFill>
            </a:rPr>
            <a:t>)10</a:t>
          </a:r>
          <a:r>
            <a:rPr kumimoji="1" lang="ja-JP" altLang="en-US" sz="1400" b="0">
              <a:solidFill>
                <a:schemeClr val="tx1"/>
              </a:solidFill>
            </a:rPr>
            <a:t>ｍ</a:t>
          </a:r>
          <a:r>
            <a:rPr kumimoji="1" lang="en-US" altLang="ja-JP" sz="1400" b="0">
              <a:solidFill>
                <a:schemeClr val="tx1"/>
              </a:solidFill>
            </a:rPr>
            <a:t>50(</a:t>
          </a:r>
          <a:r>
            <a:rPr kumimoji="1" lang="ja-JP" altLang="en-US" sz="1400" b="0">
              <a:solidFill>
                <a:schemeClr val="tx1"/>
              </a:solidFill>
            </a:rPr>
            <a:t>秒</a:t>
          </a:r>
          <a:r>
            <a:rPr kumimoji="1" lang="en-US" altLang="ja-JP" sz="1400" b="0">
              <a:solidFill>
                <a:schemeClr val="tx1"/>
              </a:solidFill>
            </a:rPr>
            <a:t>)00</a:t>
          </a:r>
          <a:r>
            <a:rPr kumimoji="1" lang="ja-JP" altLang="en-US" sz="1400" b="0">
              <a:solidFill>
                <a:schemeClr val="tx1"/>
              </a:solidFill>
            </a:rPr>
            <a:t>　と入力</a:t>
          </a:r>
          <a:endParaRPr kumimoji="1" lang="en-US" altLang="ja-JP" sz="1400" b="0">
            <a:solidFill>
              <a:schemeClr val="tx1"/>
            </a:solidFill>
          </a:endParaRPr>
        </a:p>
        <a:p>
          <a:pPr algn="ctr"/>
          <a:r>
            <a:rPr kumimoji="1" lang="ja-JP" altLang="en-US" sz="1400" b="0">
              <a:solidFill>
                <a:schemeClr val="tx1"/>
              </a:solidFill>
            </a:rPr>
            <a:t>なお、標準記録を満たさない場合</a:t>
          </a:r>
          <a:endParaRPr kumimoji="1" lang="en-US" altLang="ja-JP" sz="1400" b="0">
            <a:solidFill>
              <a:schemeClr val="tx1"/>
            </a:solidFill>
          </a:endParaRPr>
        </a:p>
        <a:p>
          <a:pPr algn="ctr"/>
          <a:r>
            <a:rPr kumimoji="1" lang="ja-JP" altLang="en-US" sz="1400" b="0">
              <a:solidFill>
                <a:schemeClr val="tx1"/>
              </a:solidFill>
            </a:rPr>
            <a:t>「標準記録」の欄に「未突破」と表示されます。</a:t>
          </a:r>
          <a:endParaRPr kumimoji="1" lang="en-US" altLang="ja-JP" sz="1400" b="0">
            <a:solidFill>
              <a:schemeClr val="tx1"/>
            </a:solidFill>
          </a:endParaRPr>
        </a:p>
        <a:p>
          <a:pPr algn="ctr"/>
          <a:endParaRPr kumimoji="1" lang="ja-JP" altLang="en-US" sz="1400" b="0">
            <a:solidFill>
              <a:schemeClr val="tx1"/>
            </a:solidFill>
          </a:endParaRPr>
        </a:p>
      </xdr:txBody>
    </xdr:sp>
    <xdr:clientData/>
  </xdr:twoCellAnchor>
  <xdr:twoCellAnchor>
    <xdr:from>
      <xdr:col>35</xdr:col>
      <xdr:colOff>231321</xdr:colOff>
      <xdr:row>10</xdr:row>
      <xdr:rowOff>27214</xdr:rowOff>
    </xdr:from>
    <xdr:to>
      <xdr:col>46</xdr:col>
      <xdr:colOff>244928</xdr:colOff>
      <xdr:row>18</xdr:row>
      <xdr:rowOff>136072</xdr:rowOff>
    </xdr:to>
    <xdr:sp macro="" textlink="">
      <xdr:nvSpPr>
        <xdr:cNvPr id="7" name="吹き出し: 四角形 6">
          <a:extLst>
            <a:ext uri="{FF2B5EF4-FFF2-40B4-BE49-F238E27FC236}">
              <a16:creationId xmlns:a16="http://schemas.microsoft.com/office/drawing/2014/main" id="{25F7FA69-3B90-4FF2-882E-710844488996}"/>
            </a:ext>
          </a:extLst>
        </xdr:cNvPr>
        <xdr:cNvSpPr/>
      </xdr:nvSpPr>
      <xdr:spPr>
        <a:xfrm>
          <a:off x="18519321" y="1959428"/>
          <a:ext cx="4490357" cy="1551215"/>
        </a:xfrm>
        <a:prstGeom prst="wedgeRectCallout">
          <a:avLst>
            <a:gd name="adj1" fmla="val -8875"/>
            <a:gd name="adj2" fmla="val -98785"/>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0">
              <a:solidFill>
                <a:schemeClr val="tx1"/>
              </a:solidFill>
            </a:rPr>
            <a:t>選手の自己最高記録を入力してください。</a:t>
          </a:r>
          <a:endParaRPr kumimoji="1" lang="en-US" altLang="ja-JP" sz="1400" b="0">
            <a:solidFill>
              <a:schemeClr val="tx1"/>
            </a:solidFill>
          </a:endParaRPr>
        </a:p>
        <a:p>
          <a:pPr algn="ctr"/>
          <a:r>
            <a:rPr kumimoji="1" lang="ja-JP" altLang="en-US" sz="1400" b="0">
              <a:solidFill>
                <a:schemeClr val="tx1"/>
              </a:solidFill>
            </a:rPr>
            <a:t>入力方法は「資格記録」と同様です。</a:t>
          </a:r>
          <a:endParaRPr kumimoji="1" lang="en-US" altLang="ja-JP" sz="1400" b="0">
            <a:solidFill>
              <a:schemeClr val="tx1"/>
            </a:solidFill>
          </a:endParaRPr>
        </a:p>
        <a:p>
          <a:pPr algn="ctr"/>
          <a:r>
            <a:rPr kumimoji="1" lang="ja-JP" altLang="en-US" sz="1400" b="0">
              <a:solidFill>
                <a:schemeClr val="tx1"/>
              </a:solidFill>
            </a:rPr>
            <a:t>この記録については本連盟で記録確認は行いませんので</a:t>
          </a:r>
          <a:endParaRPr kumimoji="1" lang="en-US" altLang="ja-JP" sz="1400" b="0">
            <a:solidFill>
              <a:schemeClr val="tx1"/>
            </a:solidFill>
          </a:endParaRPr>
        </a:p>
        <a:p>
          <a:pPr algn="ctr"/>
          <a:r>
            <a:rPr kumimoji="1" lang="ja-JP" altLang="en-US" sz="1400" b="0">
              <a:solidFill>
                <a:schemeClr val="tx1"/>
              </a:solidFill>
            </a:rPr>
            <a:t>間違いのないようご注意ください。</a:t>
          </a:r>
          <a:endParaRPr kumimoji="1" lang="en-US" altLang="ja-JP" sz="1400" b="0">
            <a:solidFill>
              <a:schemeClr val="tx1"/>
            </a:solidFill>
          </a:endParaRPr>
        </a:p>
        <a:p>
          <a:pPr algn="ctr"/>
          <a:r>
            <a:rPr kumimoji="1" lang="en-US" altLang="ja-JP" sz="1400" b="0">
              <a:solidFill>
                <a:schemeClr val="tx1"/>
              </a:solidFill>
            </a:rPr>
            <a:t>※</a:t>
          </a:r>
          <a:r>
            <a:rPr kumimoji="1" lang="ja-JP" altLang="en-US" sz="1400" b="0">
              <a:solidFill>
                <a:schemeClr val="tx1"/>
              </a:solidFill>
            </a:rPr>
            <a:t>本大会でここに入力された記録を更新した選手は</a:t>
          </a:r>
          <a:endParaRPr kumimoji="1" lang="en-US" altLang="ja-JP" sz="1400" b="0">
            <a:solidFill>
              <a:schemeClr val="tx1"/>
            </a:solidFill>
          </a:endParaRPr>
        </a:p>
        <a:p>
          <a:pPr algn="ctr"/>
          <a:r>
            <a:rPr kumimoji="1" lang="ja-JP" altLang="en-US" sz="1400" b="0">
              <a:solidFill>
                <a:schemeClr val="tx1"/>
              </a:solidFill>
            </a:rPr>
            <a:t>リザルトに「</a:t>
          </a:r>
          <a:r>
            <a:rPr kumimoji="1" lang="en-US" altLang="ja-JP" sz="1400" b="0">
              <a:solidFill>
                <a:schemeClr val="tx1"/>
              </a:solidFill>
            </a:rPr>
            <a:t>PB</a:t>
          </a:r>
          <a:r>
            <a:rPr kumimoji="1" lang="ja-JP" altLang="en-US" sz="1400" b="0">
              <a:solidFill>
                <a:schemeClr val="tx1"/>
              </a:solidFill>
            </a:rPr>
            <a:t>」と表示されます。</a:t>
          </a:r>
        </a:p>
      </xdr:txBody>
    </xdr:sp>
    <xdr:clientData/>
  </xdr:twoCellAnchor>
  <xdr:twoCellAnchor>
    <xdr:from>
      <xdr:col>27</xdr:col>
      <xdr:colOff>367392</xdr:colOff>
      <xdr:row>6</xdr:row>
      <xdr:rowOff>108856</xdr:rowOff>
    </xdr:from>
    <xdr:to>
      <xdr:col>35</xdr:col>
      <xdr:colOff>95249</xdr:colOff>
      <xdr:row>9</xdr:row>
      <xdr:rowOff>149680</xdr:rowOff>
    </xdr:to>
    <xdr:sp macro="" textlink="">
      <xdr:nvSpPr>
        <xdr:cNvPr id="8" name="吹き出し: 四角形 7">
          <a:extLst>
            <a:ext uri="{FF2B5EF4-FFF2-40B4-BE49-F238E27FC236}">
              <a16:creationId xmlns:a16="http://schemas.microsoft.com/office/drawing/2014/main" id="{4EAFF8E9-4BB0-4692-A80E-E5AF31078281}"/>
            </a:ext>
          </a:extLst>
        </xdr:cNvPr>
        <xdr:cNvSpPr/>
      </xdr:nvSpPr>
      <xdr:spPr>
        <a:xfrm>
          <a:off x="13253356" y="1319892"/>
          <a:ext cx="5129893" cy="585109"/>
        </a:xfrm>
        <a:prstGeom prst="wedgeRectCallout">
          <a:avLst>
            <a:gd name="adj1" fmla="val -26932"/>
            <a:gd name="adj2" fmla="val -90280"/>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0">
              <a:solidFill>
                <a:schemeClr val="tx1"/>
              </a:solidFill>
            </a:rPr>
            <a:t>資格記録を樹立した競技会の名前を正式名称で入力してください。</a:t>
          </a:r>
          <a:endParaRPr kumimoji="1" lang="en-US" altLang="ja-JP" sz="1400" b="0">
            <a:solidFill>
              <a:schemeClr val="tx1"/>
            </a:solidFill>
          </a:endParaRPr>
        </a:p>
        <a:p>
          <a:pPr algn="ctr"/>
          <a:r>
            <a:rPr kumimoji="1" lang="en-US" altLang="ja-JP" sz="1400" b="0">
              <a:solidFill>
                <a:schemeClr val="tx1"/>
              </a:solidFill>
            </a:rPr>
            <a:t>(</a:t>
          </a:r>
          <a:r>
            <a:rPr kumimoji="1" lang="ja-JP" altLang="en-US" sz="1400" b="0">
              <a:solidFill>
                <a:schemeClr val="tx1"/>
              </a:solidFill>
            </a:rPr>
            <a:t>回数まで入力してください</a:t>
          </a:r>
          <a:r>
            <a:rPr kumimoji="1" lang="en-US" altLang="ja-JP" sz="1400" b="0">
              <a:solidFill>
                <a:schemeClr val="tx1"/>
              </a:solidFill>
            </a:rPr>
            <a:t>)</a:t>
          </a:r>
          <a:endParaRPr kumimoji="1" lang="ja-JP" altLang="en-US" sz="1400" b="0">
            <a:solidFill>
              <a:schemeClr val="tx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302559</xdr:colOff>
      <xdr:row>17</xdr:row>
      <xdr:rowOff>11206</xdr:rowOff>
    </xdr:from>
    <xdr:to>
      <xdr:col>10</xdr:col>
      <xdr:colOff>481852</xdr:colOff>
      <xdr:row>24</xdr:row>
      <xdr:rowOff>11206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4605618" y="2891118"/>
          <a:ext cx="1546410" cy="1199029"/>
        </a:xfrm>
        <a:prstGeom prst="rect">
          <a:avLst/>
        </a:prstGeom>
        <a:solidFill>
          <a:srgbClr val="92D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氏名を選択肢から選択してください。ﾌﾘｶﾞﾅが自動入力されます。</a:t>
          </a:r>
          <a:endParaRPr kumimoji="1" lang="en-US" altLang="ja-JP" sz="1100" b="1"/>
        </a:p>
        <a:p>
          <a:r>
            <a:rPr kumimoji="1" lang="en-US" altLang="ja-JP" sz="1100" b="1"/>
            <a:t>※</a:t>
          </a:r>
          <a:r>
            <a:rPr kumimoji="1" lang="ja-JP" altLang="en-US" sz="1100" b="1"/>
            <a:t>個人情報シートに入力されないと選択肢に表示されません</a:t>
          </a:r>
          <a:r>
            <a:rPr kumimoji="1" lang="ja-JP" altLang="en-US" sz="1100"/>
            <a:t>。</a:t>
          </a:r>
        </a:p>
      </xdr:txBody>
    </xdr:sp>
    <xdr:clientData/>
  </xdr:twoCellAnchor>
  <xdr:twoCellAnchor>
    <xdr:from>
      <xdr:col>8</xdr:col>
      <xdr:colOff>246530</xdr:colOff>
      <xdr:row>43</xdr:row>
      <xdr:rowOff>0</xdr:rowOff>
    </xdr:from>
    <xdr:to>
      <xdr:col>10</xdr:col>
      <xdr:colOff>425823</xdr:colOff>
      <xdr:row>50</xdr:row>
      <xdr:rowOff>0</xdr:rowOff>
    </xdr:to>
    <xdr:sp macro="" textlink="">
      <xdr:nvSpPr>
        <xdr:cNvPr id="4" name="テキスト ボックス 3">
          <a:extLst>
            <a:ext uri="{FF2B5EF4-FFF2-40B4-BE49-F238E27FC236}">
              <a16:creationId xmlns:a16="http://schemas.microsoft.com/office/drawing/2014/main" id="{00000000-0008-0000-0700-000004000000}"/>
            </a:ext>
          </a:extLst>
        </xdr:cNvPr>
        <xdr:cNvSpPr txBox="1"/>
      </xdr:nvSpPr>
      <xdr:spPr>
        <a:xfrm>
          <a:off x="4549589" y="7295029"/>
          <a:ext cx="1546410" cy="1199030"/>
        </a:xfrm>
        <a:prstGeom prst="rect">
          <a:avLst/>
        </a:prstGeom>
        <a:solidFill>
          <a:srgbClr val="92D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氏名を選択肢から選択してください。ﾌﾘｶﾞﾅが自動入力されます。</a:t>
          </a:r>
          <a:endParaRPr kumimoji="1" lang="en-US" altLang="ja-JP" sz="1100" b="1"/>
        </a:p>
        <a:p>
          <a:r>
            <a:rPr kumimoji="1" lang="en-US" altLang="ja-JP" sz="1100" b="1"/>
            <a:t>※</a:t>
          </a:r>
          <a:r>
            <a:rPr kumimoji="1" lang="ja-JP" altLang="en-US" sz="1100" b="1"/>
            <a:t>個人情報シートに入力されないと選択肢に表示されません</a:t>
          </a:r>
          <a:r>
            <a:rPr kumimoji="1" lang="ja-JP" altLang="en-US" sz="1100"/>
            <a:t>。</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2008server\&#20849;&#26377;\&#22823;&#20250;&#38306;&#20418;\26&#24180;&#24230;&#22823;&#20250;&#38306;&#20418;\4-&#31532;25&#22238;&#38306;&#26481;&#26032;&#20154;&#65288;&#27494;&#34276;&#65289;\2_&#35352;&#37682;&#38306;&#20418;\1_&#12456;&#12531;&#12488;&#12522;&#12540;&#38306;&#20418;\&#12456;&#12531;&#12488;&#12522;&#12540;&#12471;&#12540;&#12488;\&#21407;&#26412;\&#12304;&#38306;&#26481;&#26032;&#20154;&#12305;&#30007;&#23376;&#12456;&#12531;&#12488;&#12522;&#12540;&#12471;&#12540;&#1248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2008server\&#20849;&#26377;\&#22823;&#20250;&#38306;&#20418;\26&#24180;&#24230;&#22823;&#20250;&#38306;&#20418;\1-&#31532;93&#22238;&#38306;&#26481;IC&#65288;&#35029;&#20154;&#65289;\&#65301;&#12288;&#35352;&#37682;&#38306;&#20418;\2_&#12456;&#12531;&#12488;&#12522;&#12540;&#38306;&#20418;\&#12456;&#12531;&#12488;&#12522;&#12540;&#12471;&#12540;&#12488;\&#9733;&#21407;&#26412;&#9733;\&#35330;&#27491;&#29256;&#12304;&#30007;&#23376;1&#37096;&#1230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2019\1.98&#38306;&#26481;IC\7.&#35352;&#37682;&#38306;&#20418;\3_&#12456;&#12531;&#12488;&#12522;&#12540;&#38306;&#20418;\1_&#12456;&#12531;&#12488;&#12522;&#12540;&#12471;&#12540;&#12488;(2019)\0425&#12304;&#26368;&#26032;&#12305;\98IC_&#22899;&#23376;1&#37096;&#12456;&#12531;&#12488;&#12522;&#12540;&#12471;&#12540;&#1248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kgrr1488.sharepoint.com/sites/kgrr-kyoyu/Shared%20Documents/Email%20attachments/&#22823;&#20250;&#38306;&#20418;/1_&#31532;99&#22238;&#38306;&#26481;IC/5.&#35352;&#37682;&#38306;&#20418;/1.&#12456;&#12531;&#12488;&#12522;&#12540;&#38306;&#20418;/1.&#12456;&#12531;&#12488;&#12522;&#12540;&#12471;&#12540;&#12488;/1.&#19968;&#33324;&#31278;&#30446;&#29992;/99IC_&#22899;&#23376;1&#37096;&#12456;&#12531;&#12488;&#12522;&#12540;&#12471;&#12540;&#12488;(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2012server\&#20849;&#26377;\&#22823;&#20250;&#38306;&#20418;\30&#24180;&#24230;&#22823;&#20250;&#38306;&#20418;\1__&#31532;97&#22238;&#38306;&#26481;IC&#65288;&#24029;&#23822;&#65289;\8__&#35352;&#37682;&#38306;&#20418;\2_&#12456;&#12531;&#12488;&#12522;&#12540;&#38306;&#20418;\1_&#12456;&#12531;&#12488;&#12522;&#12540;&#12471;&#12540;&#12488;\8_0405\96IC_&#30007;&#23376;2&#37096;&#12456;&#12531;&#12488;&#12522;&#12540;&#12471;&#12540;&#1248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①基本情報"/>
      <sheetName val="コード"/>
      <sheetName val="②個人情報【入力例】"/>
      <sheetName val="②個人情報【登録者用】"/>
      <sheetName val="②個人情報【未登録者用】"/>
      <sheetName val="集約用"/>
      <sheetName val="リスト【競技情報】"/>
      <sheetName val="リスト【大学名】"/>
      <sheetName val="リスト【登録者一覧】"/>
      <sheetName val="☆陸協置換用☆"/>
      <sheetName val="③混成競技情報"/>
      <sheetName val="④リレー"/>
      <sheetName val="⑤リレーオーダー用紙"/>
    </sheetNames>
    <sheetDataSet>
      <sheetData sheetId="0"/>
      <sheetData sheetId="1"/>
      <sheetData sheetId="2"/>
      <sheetData sheetId="3"/>
      <sheetData sheetId="4"/>
      <sheetData sheetId="5"/>
      <sheetData sheetId="6">
        <row r="2">
          <cell r="A2">
            <v>1</v>
          </cell>
          <cell r="B2" t="str">
            <v>01 北海道</v>
          </cell>
          <cell r="C2" t="str">
            <v>002 100m</v>
          </cell>
          <cell r="D2" t="str">
            <v>002 100m</v>
          </cell>
          <cell r="E2" t="str">
            <v>4×100mR</v>
          </cell>
          <cell r="G2" t="str">
            <v>0</v>
          </cell>
          <cell r="H2" t="str">
            <v>00</v>
          </cell>
          <cell r="I2" t="str">
            <v>0</v>
          </cell>
          <cell r="J2" t="str">
            <v>00</v>
          </cell>
        </row>
        <row r="3">
          <cell r="A3">
            <v>2</v>
          </cell>
          <cell r="B3" t="str">
            <v>02 青森</v>
          </cell>
          <cell r="C3" t="str">
            <v>003 200m</v>
          </cell>
          <cell r="D3" t="str">
            <v>003 200m</v>
          </cell>
          <cell r="E3" t="str">
            <v>4×400mR</v>
          </cell>
          <cell r="G3">
            <v>1</v>
          </cell>
          <cell r="H3" t="str">
            <v>01</v>
          </cell>
          <cell r="I3">
            <v>1</v>
          </cell>
          <cell r="J3" t="str">
            <v>01</v>
          </cell>
        </row>
        <row r="4">
          <cell r="A4">
            <v>3</v>
          </cell>
          <cell r="B4" t="str">
            <v>03 岩手</v>
          </cell>
          <cell r="C4" t="str">
            <v>005 400m</v>
          </cell>
          <cell r="D4" t="str">
            <v>005 400m</v>
          </cell>
          <cell r="G4">
            <v>2</v>
          </cell>
          <cell r="H4" t="str">
            <v>02</v>
          </cell>
          <cell r="I4">
            <v>2</v>
          </cell>
          <cell r="J4" t="str">
            <v>02</v>
          </cell>
        </row>
        <row r="5">
          <cell r="A5">
            <v>4</v>
          </cell>
          <cell r="B5" t="str">
            <v>04 宮城</v>
          </cell>
          <cell r="C5" t="str">
            <v>006 800m</v>
          </cell>
          <cell r="D5" t="str">
            <v>006 800m</v>
          </cell>
          <cell r="G5">
            <v>3</v>
          </cell>
          <cell r="H5" t="str">
            <v>03</v>
          </cell>
          <cell r="I5">
            <v>3</v>
          </cell>
          <cell r="J5" t="str">
            <v>03</v>
          </cell>
        </row>
        <row r="6">
          <cell r="A6">
            <v>5</v>
          </cell>
          <cell r="B6" t="str">
            <v>05 秋田</v>
          </cell>
          <cell r="C6" t="str">
            <v>008 1500m</v>
          </cell>
          <cell r="D6" t="str">
            <v>008 1500m</v>
          </cell>
          <cell r="G6">
            <v>4</v>
          </cell>
          <cell r="H6" t="str">
            <v>04</v>
          </cell>
          <cell r="I6">
            <v>4</v>
          </cell>
          <cell r="J6" t="str">
            <v>04</v>
          </cell>
        </row>
        <row r="7">
          <cell r="A7">
            <v>6</v>
          </cell>
          <cell r="B7" t="str">
            <v>06 山形</v>
          </cell>
          <cell r="C7" t="str">
            <v>011 5000m</v>
          </cell>
          <cell r="D7" t="str">
            <v>010 3000m</v>
          </cell>
          <cell r="G7">
            <v>5</v>
          </cell>
          <cell r="H7" t="str">
            <v>05</v>
          </cell>
          <cell r="I7">
            <v>5</v>
          </cell>
          <cell r="J7" t="str">
            <v>05</v>
          </cell>
        </row>
        <row r="8">
          <cell r="A8">
            <v>7</v>
          </cell>
          <cell r="B8" t="str">
            <v>07 福島</v>
          </cell>
          <cell r="C8" t="str">
            <v>034 110mH</v>
          </cell>
          <cell r="D8" t="str">
            <v>044 100mH</v>
          </cell>
          <cell r="G8">
            <v>6</v>
          </cell>
          <cell r="H8" t="str">
            <v>06</v>
          </cell>
          <cell r="I8">
            <v>6</v>
          </cell>
          <cell r="J8" t="str">
            <v>06</v>
          </cell>
        </row>
        <row r="9">
          <cell r="A9">
            <v>8</v>
          </cell>
          <cell r="B9" t="str">
            <v>08 茨城</v>
          </cell>
          <cell r="C9" t="str">
            <v>037 400mH</v>
          </cell>
          <cell r="D9" t="str">
            <v>046 400mH</v>
          </cell>
          <cell r="G9">
            <v>7</v>
          </cell>
          <cell r="H9" t="str">
            <v>07</v>
          </cell>
          <cell r="I9">
            <v>7</v>
          </cell>
          <cell r="J9" t="str">
            <v>07</v>
          </cell>
        </row>
        <row r="10">
          <cell r="A10" t="str">
            <v>M1</v>
          </cell>
          <cell r="B10" t="str">
            <v>09 栃木</v>
          </cell>
          <cell r="C10" t="str">
            <v>062 10000mW</v>
          </cell>
          <cell r="D10" t="str">
            <v>062 10000mW</v>
          </cell>
          <cell r="G10">
            <v>8</v>
          </cell>
          <cell r="H10" t="str">
            <v>08</v>
          </cell>
          <cell r="I10">
            <v>8</v>
          </cell>
          <cell r="J10" t="str">
            <v>08</v>
          </cell>
        </row>
        <row r="11">
          <cell r="A11" t="str">
            <v>M2</v>
          </cell>
          <cell r="B11" t="str">
            <v>10 群馬</v>
          </cell>
          <cell r="C11" t="str">
            <v>071 走高跳</v>
          </cell>
          <cell r="D11" t="str">
            <v>071 走高跳</v>
          </cell>
          <cell r="G11">
            <v>9</v>
          </cell>
          <cell r="H11" t="str">
            <v>09</v>
          </cell>
          <cell r="I11">
            <v>9</v>
          </cell>
          <cell r="J11" t="str">
            <v>09</v>
          </cell>
        </row>
        <row r="12">
          <cell r="A12" t="str">
            <v>M3</v>
          </cell>
          <cell r="B12" t="str">
            <v>11 埼玉</v>
          </cell>
          <cell r="C12" t="str">
            <v>072 棒高跳</v>
          </cell>
          <cell r="D12" t="str">
            <v>072 棒高跳</v>
          </cell>
          <cell r="G12">
            <v>10</v>
          </cell>
          <cell r="H12" t="str">
            <v>10</v>
          </cell>
          <cell r="I12">
            <v>10</v>
          </cell>
          <cell r="J12" t="str">
            <v>10</v>
          </cell>
        </row>
        <row r="13">
          <cell r="A13" t="str">
            <v>D1</v>
          </cell>
          <cell r="B13" t="str">
            <v>12 千葉</v>
          </cell>
          <cell r="C13" t="str">
            <v>073 走幅跳</v>
          </cell>
          <cell r="D13" t="str">
            <v>073 走幅跳</v>
          </cell>
          <cell r="G13">
            <v>11</v>
          </cell>
          <cell r="H13" t="str">
            <v>11</v>
          </cell>
          <cell r="I13">
            <v>11</v>
          </cell>
          <cell r="J13" t="str">
            <v>11</v>
          </cell>
        </row>
        <row r="14">
          <cell r="A14" t="str">
            <v>D2</v>
          </cell>
          <cell r="B14" t="str">
            <v>13 東京</v>
          </cell>
          <cell r="C14" t="str">
            <v>074 三段跳</v>
          </cell>
          <cell r="D14" t="str">
            <v>074 三段跳</v>
          </cell>
          <cell r="G14">
            <v>12</v>
          </cell>
          <cell r="H14" t="str">
            <v>12</v>
          </cell>
          <cell r="I14">
            <v>12</v>
          </cell>
          <cell r="J14" t="str">
            <v>12</v>
          </cell>
        </row>
        <row r="15">
          <cell r="A15" t="str">
            <v>D3</v>
          </cell>
          <cell r="B15" t="str">
            <v>14 神奈川</v>
          </cell>
          <cell r="C15" t="str">
            <v>081 砲丸投</v>
          </cell>
          <cell r="D15" t="str">
            <v>084 砲丸投</v>
          </cell>
          <cell r="G15">
            <v>13</v>
          </cell>
          <cell r="H15" t="str">
            <v>13</v>
          </cell>
          <cell r="I15">
            <v>13</v>
          </cell>
          <cell r="J15" t="str">
            <v>13</v>
          </cell>
        </row>
        <row r="16">
          <cell r="A16" t="str">
            <v>D4</v>
          </cell>
          <cell r="B16" t="str">
            <v>15 新潟</v>
          </cell>
          <cell r="C16" t="str">
            <v>086 円盤投</v>
          </cell>
          <cell r="D16" t="str">
            <v>088 円盤投</v>
          </cell>
          <cell r="G16">
            <v>14</v>
          </cell>
          <cell r="H16" t="str">
            <v>14</v>
          </cell>
          <cell r="I16">
            <v>14</v>
          </cell>
          <cell r="J16" t="str">
            <v>14</v>
          </cell>
        </row>
        <row r="17">
          <cell r="A17" t="str">
            <v>D5</v>
          </cell>
          <cell r="B17" t="str">
            <v>16 富山</v>
          </cell>
          <cell r="C17" t="str">
            <v>089 ハンマー投</v>
          </cell>
          <cell r="D17" t="str">
            <v>094 ハンマー投</v>
          </cell>
          <cell r="G17">
            <v>15</v>
          </cell>
          <cell r="H17" t="str">
            <v>15</v>
          </cell>
          <cell r="I17">
            <v>15</v>
          </cell>
          <cell r="J17" t="str">
            <v>15</v>
          </cell>
        </row>
        <row r="18">
          <cell r="A18" t="str">
            <v>S1</v>
          </cell>
          <cell r="B18" t="str">
            <v>17 石川</v>
          </cell>
          <cell r="C18" t="str">
            <v>092 やり投</v>
          </cell>
          <cell r="D18" t="str">
            <v>093 やり投</v>
          </cell>
          <cell r="G18">
            <v>16</v>
          </cell>
          <cell r="H18" t="str">
            <v>16</v>
          </cell>
          <cell r="I18">
            <v>16</v>
          </cell>
          <cell r="J18" t="str">
            <v>16</v>
          </cell>
        </row>
        <row r="19">
          <cell r="A19" t="str">
            <v>S2</v>
          </cell>
          <cell r="B19" t="str">
            <v>18 福井</v>
          </cell>
          <cell r="C19" t="str">
            <v>201 十種競技</v>
          </cell>
          <cell r="D19" t="str">
            <v>202 七種競技</v>
          </cell>
          <cell r="G19">
            <v>17</v>
          </cell>
          <cell r="H19" t="str">
            <v>17</v>
          </cell>
          <cell r="I19">
            <v>17</v>
          </cell>
          <cell r="J19" t="str">
            <v>17</v>
          </cell>
        </row>
        <row r="20">
          <cell r="B20" t="str">
            <v>19 山梨</v>
          </cell>
          <cell r="G20">
            <v>18</v>
          </cell>
          <cell r="H20" t="str">
            <v>18</v>
          </cell>
          <cell r="I20">
            <v>18</v>
          </cell>
          <cell r="J20" t="str">
            <v>18</v>
          </cell>
        </row>
        <row r="21">
          <cell r="B21" t="str">
            <v>20 長野</v>
          </cell>
          <cell r="G21">
            <v>19</v>
          </cell>
          <cell r="H21" t="str">
            <v>19</v>
          </cell>
          <cell r="I21">
            <v>19</v>
          </cell>
          <cell r="J21" t="str">
            <v>19</v>
          </cell>
        </row>
        <row r="22">
          <cell r="B22" t="str">
            <v>21 岐阜</v>
          </cell>
          <cell r="G22">
            <v>20</v>
          </cell>
          <cell r="H22" t="str">
            <v>20</v>
          </cell>
          <cell r="I22">
            <v>20</v>
          </cell>
          <cell r="J22" t="str">
            <v>20</v>
          </cell>
        </row>
        <row r="23">
          <cell r="B23" t="str">
            <v>22 静岡</v>
          </cell>
          <cell r="G23">
            <v>21</v>
          </cell>
          <cell r="H23" t="str">
            <v>21</v>
          </cell>
          <cell r="I23">
            <v>21</v>
          </cell>
          <cell r="J23" t="str">
            <v>21</v>
          </cell>
        </row>
        <row r="24">
          <cell r="B24" t="str">
            <v>23 愛知</v>
          </cell>
          <cell r="G24">
            <v>22</v>
          </cell>
          <cell r="H24" t="str">
            <v>22</v>
          </cell>
          <cell r="I24">
            <v>22</v>
          </cell>
          <cell r="J24" t="str">
            <v>22</v>
          </cell>
        </row>
        <row r="25">
          <cell r="B25" t="str">
            <v>24 三重</v>
          </cell>
          <cell r="G25">
            <v>23</v>
          </cell>
          <cell r="H25" t="str">
            <v>23</v>
          </cell>
          <cell r="I25">
            <v>23</v>
          </cell>
          <cell r="J25" t="str">
            <v>23</v>
          </cell>
        </row>
        <row r="26">
          <cell r="B26" t="str">
            <v>25 滋賀</v>
          </cell>
          <cell r="G26">
            <v>24</v>
          </cell>
          <cell r="H26" t="str">
            <v>24</v>
          </cell>
          <cell r="I26">
            <v>24</v>
          </cell>
          <cell r="J26" t="str">
            <v>24</v>
          </cell>
        </row>
        <row r="27">
          <cell r="B27" t="str">
            <v>26 京都</v>
          </cell>
          <cell r="G27">
            <v>25</v>
          </cell>
          <cell r="H27" t="str">
            <v>25</v>
          </cell>
          <cell r="I27">
            <v>25</v>
          </cell>
          <cell r="J27" t="str">
            <v>25</v>
          </cell>
        </row>
        <row r="28">
          <cell r="B28" t="str">
            <v>27 大阪</v>
          </cell>
          <cell r="G28">
            <v>26</v>
          </cell>
          <cell r="H28" t="str">
            <v>26</v>
          </cell>
          <cell r="I28">
            <v>26</v>
          </cell>
          <cell r="J28" t="str">
            <v>26</v>
          </cell>
        </row>
        <row r="29">
          <cell r="B29" t="str">
            <v>28 兵庫</v>
          </cell>
          <cell r="G29">
            <v>27</v>
          </cell>
          <cell r="H29" t="str">
            <v>27</v>
          </cell>
          <cell r="I29">
            <v>27</v>
          </cell>
          <cell r="J29" t="str">
            <v>27</v>
          </cell>
        </row>
        <row r="30">
          <cell r="B30" t="str">
            <v>29 奈良</v>
          </cell>
          <cell r="G30">
            <v>28</v>
          </cell>
          <cell r="H30" t="str">
            <v>28</v>
          </cell>
          <cell r="I30">
            <v>28</v>
          </cell>
          <cell r="J30" t="str">
            <v>28</v>
          </cell>
        </row>
        <row r="31">
          <cell r="B31" t="str">
            <v>30 和歌山</v>
          </cell>
          <cell r="G31">
            <v>29</v>
          </cell>
          <cell r="H31" t="str">
            <v>29</v>
          </cell>
          <cell r="I31">
            <v>29</v>
          </cell>
          <cell r="J31" t="str">
            <v>29</v>
          </cell>
        </row>
        <row r="32">
          <cell r="B32" t="str">
            <v>31 鳥取</v>
          </cell>
          <cell r="G32">
            <v>30</v>
          </cell>
          <cell r="H32" t="str">
            <v>30</v>
          </cell>
          <cell r="I32">
            <v>30</v>
          </cell>
          <cell r="J32" t="str">
            <v>30</v>
          </cell>
        </row>
        <row r="33">
          <cell r="B33" t="str">
            <v>32 島根</v>
          </cell>
          <cell r="G33">
            <v>31</v>
          </cell>
          <cell r="H33" t="str">
            <v>31</v>
          </cell>
          <cell r="I33">
            <v>31</v>
          </cell>
          <cell r="J33" t="str">
            <v>31</v>
          </cell>
        </row>
        <row r="34">
          <cell r="B34" t="str">
            <v>33 岡山</v>
          </cell>
          <cell r="G34">
            <v>32</v>
          </cell>
          <cell r="H34" t="str">
            <v>32</v>
          </cell>
          <cell r="I34">
            <v>32</v>
          </cell>
          <cell r="J34" t="str">
            <v>32</v>
          </cell>
        </row>
        <row r="35">
          <cell r="B35" t="str">
            <v>34 広島</v>
          </cell>
          <cell r="G35">
            <v>33</v>
          </cell>
          <cell r="H35" t="str">
            <v>33</v>
          </cell>
          <cell r="I35">
            <v>33</v>
          </cell>
          <cell r="J35" t="str">
            <v>33</v>
          </cell>
        </row>
        <row r="36">
          <cell r="B36" t="str">
            <v>35 山口</v>
          </cell>
          <cell r="G36">
            <v>34</v>
          </cell>
          <cell r="H36" t="str">
            <v>34</v>
          </cell>
          <cell r="I36">
            <v>34</v>
          </cell>
          <cell r="J36" t="str">
            <v>34</v>
          </cell>
        </row>
        <row r="37">
          <cell r="B37" t="str">
            <v>36 徳島</v>
          </cell>
          <cell r="G37">
            <v>35</v>
          </cell>
          <cell r="H37" t="str">
            <v>35</v>
          </cell>
          <cell r="I37">
            <v>35</v>
          </cell>
          <cell r="J37" t="str">
            <v>35</v>
          </cell>
        </row>
        <row r="38">
          <cell r="B38" t="str">
            <v>37 香川</v>
          </cell>
          <cell r="G38">
            <v>36</v>
          </cell>
          <cell r="H38" t="str">
            <v>36</v>
          </cell>
          <cell r="I38">
            <v>36</v>
          </cell>
          <cell r="J38" t="str">
            <v>36</v>
          </cell>
        </row>
        <row r="39">
          <cell r="B39" t="str">
            <v>38 愛媛</v>
          </cell>
          <cell r="G39">
            <v>37</v>
          </cell>
          <cell r="H39" t="str">
            <v>37</v>
          </cell>
          <cell r="I39">
            <v>37</v>
          </cell>
          <cell r="J39" t="str">
            <v>37</v>
          </cell>
        </row>
        <row r="40">
          <cell r="B40" t="str">
            <v>39 高知</v>
          </cell>
          <cell r="G40">
            <v>38</v>
          </cell>
          <cell r="H40" t="str">
            <v>38</v>
          </cell>
          <cell r="I40">
            <v>38</v>
          </cell>
          <cell r="J40" t="str">
            <v>38</v>
          </cell>
        </row>
        <row r="41">
          <cell r="B41" t="str">
            <v>40 福岡</v>
          </cell>
          <cell r="G41">
            <v>39</v>
          </cell>
          <cell r="H41" t="str">
            <v>39</v>
          </cell>
          <cell r="I41">
            <v>39</v>
          </cell>
          <cell r="J41" t="str">
            <v>39</v>
          </cell>
        </row>
        <row r="42">
          <cell r="B42" t="str">
            <v>41 佐賀</v>
          </cell>
          <cell r="G42">
            <v>40</v>
          </cell>
          <cell r="H42" t="str">
            <v>40</v>
          </cell>
          <cell r="I42">
            <v>40</v>
          </cell>
          <cell r="J42" t="str">
            <v>40</v>
          </cell>
        </row>
        <row r="43">
          <cell r="B43" t="str">
            <v>42 長崎</v>
          </cell>
          <cell r="G43">
            <v>41</v>
          </cell>
          <cell r="H43" t="str">
            <v>41</v>
          </cell>
          <cell r="I43">
            <v>41</v>
          </cell>
          <cell r="J43" t="str">
            <v>41</v>
          </cell>
        </row>
        <row r="44">
          <cell r="B44" t="str">
            <v>43 熊本</v>
          </cell>
          <cell r="G44">
            <v>42</v>
          </cell>
          <cell r="H44" t="str">
            <v>42</v>
          </cell>
          <cell r="I44">
            <v>42</v>
          </cell>
          <cell r="J44" t="str">
            <v>42</v>
          </cell>
        </row>
        <row r="45">
          <cell r="B45" t="str">
            <v>44 大分</v>
          </cell>
          <cell r="G45">
            <v>43</v>
          </cell>
          <cell r="H45" t="str">
            <v>43</v>
          </cell>
          <cell r="I45">
            <v>43</v>
          </cell>
          <cell r="J45" t="str">
            <v>43</v>
          </cell>
        </row>
        <row r="46">
          <cell r="B46" t="str">
            <v>45 宮崎</v>
          </cell>
          <cell r="G46">
            <v>44</v>
          </cell>
          <cell r="H46" t="str">
            <v>44</v>
          </cell>
          <cell r="I46">
            <v>44</v>
          </cell>
          <cell r="J46" t="str">
            <v>44</v>
          </cell>
        </row>
        <row r="47">
          <cell r="B47" t="str">
            <v>46 鹿児島</v>
          </cell>
          <cell r="G47">
            <v>45</v>
          </cell>
          <cell r="H47" t="str">
            <v>45</v>
          </cell>
          <cell r="I47">
            <v>45</v>
          </cell>
          <cell r="J47" t="str">
            <v>45</v>
          </cell>
        </row>
        <row r="48">
          <cell r="B48" t="str">
            <v>47 沖縄</v>
          </cell>
          <cell r="G48">
            <v>46</v>
          </cell>
          <cell r="H48" t="str">
            <v>46</v>
          </cell>
          <cell r="I48">
            <v>46</v>
          </cell>
          <cell r="J48" t="str">
            <v>46</v>
          </cell>
        </row>
        <row r="49">
          <cell r="G49">
            <v>47</v>
          </cell>
          <cell r="H49" t="str">
            <v>47</v>
          </cell>
          <cell r="I49">
            <v>47</v>
          </cell>
          <cell r="J49" t="str">
            <v>47</v>
          </cell>
        </row>
        <row r="50">
          <cell r="G50">
            <v>48</v>
          </cell>
          <cell r="H50" t="str">
            <v>48</v>
          </cell>
          <cell r="I50">
            <v>48</v>
          </cell>
          <cell r="J50" t="str">
            <v>48</v>
          </cell>
        </row>
        <row r="51">
          <cell r="G51">
            <v>49</v>
          </cell>
          <cell r="H51" t="str">
            <v>49</v>
          </cell>
          <cell r="I51">
            <v>49</v>
          </cell>
          <cell r="J51" t="str">
            <v>49</v>
          </cell>
        </row>
        <row r="52">
          <cell r="G52">
            <v>50</v>
          </cell>
          <cell r="H52" t="str">
            <v>50</v>
          </cell>
          <cell r="I52">
            <v>50</v>
          </cell>
          <cell r="J52" t="str">
            <v>50</v>
          </cell>
        </row>
        <row r="53">
          <cell r="G53">
            <v>51</v>
          </cell>
          <cell r="H53" t="str">
            <v>51</v>
          </cell>
          <cell r="I53">
            <v>51</v>
          </cell>
          <cell r="J53" t="str">
            <v>51</v>
          </cell>
        </row>
        <row r="54">
          <cell r="G54">
            <v>52</v>
          </cell>
          <cell r="H54" t="str">
            <v>52</v>
          </cell>
          <cell r="I54">
            <v>52</v>
          </cell>
          <cell r="J54" t="str">
            <v>52</v>
          </cell>
        </row>
        <row r="55">
          <cell r="G55">
            <v>53</v>
          </cell>
          <cell r="H55" t="str">
            <v>53</v>
          </cell>
          <cell r="I55">
            <v>53</v>
          </cell>
          <cell r="J55" t="str">
            <v>53</v>
          </cell>
        </row>
        <row r="56">
          <cell r="G56">
            <v>54</v>
          </cell>
          <cell r="H56" t="str">
            <v>54</v>
          </cell>
          <cell r="I56">
            <v>54</v>
          </cell>
          <cell r="J56" t="str">
            <v>54</v>
          </cell>
        </row>
        <row r="57">
          <cell r="G57">
            <v>55</v>
          </cell>
          <cell r="H57" t="str">
            <v>55</v>
          </cell>
          <cell r="I57">
            <v>55</v>
          </cell>
          <cell r="J57" t="str">
            <v>55</v>
          </cell>
        </row>
        <row r="58">
          <cell r="G58">
            <v>56</v>
          </cell>
          <cell r="H58" t="str">
            <v>56</v>
          </cell>
          <cell r="I58">
            <v>56</v>
          </cell>
          <cell r="J58" t="str">
            <v>56</v>
          </cell>
        </row>
        <row r="59">
          <cell r="G59">
            <v>57</v>
          </cell>
          <cell r="H59" t="str">
            <v>57</v>
          </cell>
          <cell r="I59">
            <v>57</v>
          </cell>
          <cell r="J59" t="str">
            <v>57</v>
          </cell>
        </row>
        <row r="60">
          <cell r="G60">
            <v>58</v>
          </cell>
          <cell r="H60" t="str">
            <v>58</v>
          </cell>
          <cell r="I60">
            <v>58</v>
          </cell>
          <cell r="J60" t="str">
            <v>58</v>
          </cell>
        </row>
        <row r="61">
          <cell r="G61">
            <v>59</v>
          </cell>
          <cell r="H61" t="str">
            <v>59</v>
          </cell>
          <cell r="I61">
            <v>59</v>
          </cell>
          <cell r="J61" t="str">
            <v>59</v>
          </cell>
        </row>
        <row r="62">
          <cell r="G62">
            <v>60</v>
          </cell>
          <cell r="H62" t="str">
            <v>60</v>
          </cell>
        </row>
        <row r="63">
          <cell r="G63">
            <v>61</v>
          </cell>
          <cell r="H63" t="str">
            <v>61</v>
          </cell>
        </row>
        <row r="64">
          <cell r="G64">
            <v>62</v>
          </cell>
          <cell r="H64" t="str">
            <v>62</v>
          </cell>
        </row>
        <row r="65">
          <cell r="G65">
            <v>63</v>
          </cell>
          <cell r="H65" t="str">
            <v>63</v>
          </cell>
        </row>
        <row r="66">
          <cell r="G66">
            <v>64</v>
          </cell>
          <cell r="H66" t="str">
            <v>64</v>
          </cell>
        </row>
        <row r="67">
          <cell r="G67">
            <v>65</v>
          </cell>
          <cell r="H67" t="str">
            <v>65</v>
          </cell>
        </row>
        <row r="68">
          <cell r="G68">
            <v>66</v>
          </cell>
          <cell r="H68" t="str">
            <v>66</v>
          </cell>
        </row>
        <row r="69">
          <cell r="G69">
            <v>67</v>
          </cell>
          <cell r="H69" t="str">
            <v>67</v>
          </cell>
        </row>
        <row r="70">
          <cell r="G70">
            <v>68</v>
          </cell>
          <cell r="H70" t="str">
            <v>68</v>
          </cell>
        </row>
        <row r="71">
          <cell r="G71">
            <v>69</v>
          </cell>
          <cell r="H71" t="str">
            <v>69</v>
          </cell>
        </row>
        <row r="72">
          <cell r="G72">
            <v>70</v>
          </cell>
          <cell r="H72" t="str">
            <v>70</v>
          </cell>
        </row>
        <row r="73">
          <cell r="G73">
            <v>71</v>
          </cell>
          <cell r="H73" t="str">
            <v>71</v>
          </cell>
        </row>
        <row r="74">
          <cell r="G74">
            <v>72</v>
          </cell>
          <cell r="H74" t="str">
            <v>72</v>
          </cell>
        </row>
        <row r="75">
          <cell r="G75">
            <v>73</v>
          </cell>
          <cell r="H75" t="str">
            <v>73</v>
          </cell>
        </row>
        <row r="76">
          <cell r="G76">
            <v>74</v>
          </cell>
          <cell r="H76" t="str">
            <v>74</v>
          </cell>
        </row>
        <row r="77">
          <cell r="G77">
            <v>75</v>
          </cell>
          <cell r="H77" t="str">
            <v>75</v>
          </cell>
        </row>
        <row r="78">
          <cell r="G78">
            <v>76</v>
          </cell>
          <cell r="H78" t="str">
            <v>76</v>
          </cell>
        </row>
        <row r="79">
          <cell r="G79">
            <v>77</v>
          </cell>
          <cell r="H79" t="str">
            <v>77</v>
          </cell>
        </row>
        <row r="80">
          <cell r="G80">
            <v>78</v>
          </cell>
          <cell r="H80" t="str">
            <v>78</v>
          </cell>
        </row>
        <row r="81">
          <cell r="G81">
            <v>79</v>
          </cell>
          <cell r="H81" t="str">
            <v>79</v>
          </cell>
        </row>
        <row r="82">
          <cell r="G82">
            <v>80</v>
          </cell>
          <cell r="H82" t="str">
            <v>80</v>
          </cell>
        </row>
        <row r="83">
          <cell r="G83">
            <v>81</v>
          </cell>
          <cell r="H83" t="str">
            <v>81</v>
          </cell>
        </row>
        <row r="84">
          <cell r="G84">
            <v>82</v>
          </cell>
          <cell r="H84" t="str">
            <v>82</v>
          </cell>
        </row>
        <row r="85">
          <cell r="G85">
            <v>83</v>
          </cell>
          <cell r="H85" t="str">
            <v>83</v>
          </cell>
        </row>
        <row r="86">
          <cell r="G86">
            <v>84</v>
          </cell>
          <cell r="H86" t="str">
            <v>84</v>
          </cell>
        </row>
        <row r="87">
          <cell r="G87">
            <v>85</v>
          </cell>
          <cell r="H87" t="str">
            <v>85</v>
          </cell>
        </row>
        <row r="88">
          <cell r="G88">
            <v>86</v>
          </cell>
          <cell r="H88" t="str">
            <v>86</v>
          </cell>
        </row>
        <row r="89">
          <cell r="G89">
            <v>87</v>
          </cell>
          <cell r="H89" t="str">
            <v>87</v>
          </cell>
        </row>
        <row r="90">
          <cell r="G90">
            <v>88</v>
          </cell>
          <cell r="H90" t="str">
            <v>88</v>
          </cell>
        </row>
        <row r="91">
          <cell r="G91">
            <v>89</v>
          </cell>
          <cell r="H91" t="str">
            <v>89</v>
          </cell>
        </row>
        <row r="92">
          <cell r="G92">
            <v>90</v>
          </cell>
          <cell r="H92" t="str">
            <v>90</v>
          </cell>
        </row>
        <row r="93">
          <cell r="G93">
            <v>91</v>
          </cell>
          <cell r="H93" t="str">
            <v>91</v>
          </cell>
        </row>
        <row r="94">
          <cell r="G94">
            <v>92</v>
          </cell>
          <cell r="H94" t="str">
            <v>92</v>
          </cell>
        </row>
        <row r="95">
          <cell r="G95">
            <v>93</v>
          </cell>
          <cell r="H95" t="str">
            <v>93</v>
          </cell>
        </row>
        <row r="96">
          <cell r="G96">
            <v>94</v>
          </cell>
          <cell r="H96" t="str">
            <v>94</v>
          </cell>
        </row>
        <row r="97">
          <cell r="G97">
            <v>95</v>
          </cell>
          <cell r="H97" t="str">
            <v>95</v>
          </cell>
        </row>
        <row r="98">
          <cell r="G98">
            <v>96</v>
          </cell>
          <cell r="H98" t="str">
            <v>96</v>
          </cell>
        </row>
        <row r="99">
          <cell r="G99">
            <v>97</v>
          </cell>
          <cell r="H99" t="str">
            <v>97</v>
          </cell>
        </row>
        <row r="100">
          <cell r="G100">
            <v>98</v>
          </cell>
          <cell r="H100" t="str">
            <v>98</v>
          </cell>
        </row>
        <row r="101">
          <cell r="G101">
            <v>99</v>
          </cell>
          <cell r="H101" t="str">
            <v>99</v>
          </cell>
        </row>
      </sheetData>
      <sheetData sheetId="7">
        <row r="1">
          <cell r="A1" t="str">
            <v>青山学院大学</v>
          </cell>
          <cell r="B1" t="str">
            <v>青山学院大学大学院</v>
          </cell>
          <cell r="C1" t="str">
            <v>亜細亜大学</v>
          </cell>
          <cell r="D1" t="str">
            <v>茨城大学</v>
          </cell>
          <cell r="E1" t="str">
            <v>茨城大学大学院</v>
          </cell>
          <cell r="F1" t="str">
            <v>宇都宮大学</v>
          </cell>
          <cell r="G1" t="str">
            <v>宇都宮大学大学院</v>
          </cell>
          <cell r="H1" t="str">
            <v>桜美林大学</v>
          </cell>
          <cell r="I1" t="str">
            <v>桜美林大学大学院</v>
          </cell>
          <cell r="J1" t="str">
            <v>学習院大学</v>
          </cell>
          <cell r="K1" t="str">
            <v>神奈川工科大学</v>
          </cell>
          <cell r="L1" t="str">
            <v>神奈川大学</v>
          </cell>
          <cell r="M1" t="str">
            <v>関東学院大学</v>
          </cell>
          <cell r="N1" t="str">
            <v>関東学園大学</v>
          </cell>
          <cell r="O1" t="str">
            <v>木更津工業高等専門学校</v>
          </cell>
          <cell r="P1" t="str">
            <v>北里大学</v>
          </cell>
          <cell r="Q1" t="str">
            <v>北里大学大学院</v>
          </cell>
          <cell r="R1" t="str">
            <v>群馬大学</v>
          </cell>
          <cell r="S1" t="str">
            <v>群馬大学大学院</v>
          </cell>
          <cell r="T1" t="str">
            <v>慶應義塾大学</v>
          </cell>
          <cell r="U1" t="str">
            <v>慶應義塾大学大学院</v>
          </cell>
          <cell r="V1" t="str">
            <v>工学院大学</v>
          </cell>
          <cell r="W1" t="str">
            <v>工学院大学大学院</v>
          </cell>
          <cell r="X1" t="str">
            <v>國學院大學</v>
          </cell>
          <cell r="Y1" t="str">
            <v>国際基督教大学</v>
          </cell>
          <cell r="Z1" t="str">
            <v>国際武道大学</v>
          </cell>
          <cell r="AA1" t="str">
            <v>国際武道大学大学院</v>
          </cell>
          <cell r="AB1" t="str">
            <v>国士舘大学</v>
          </cell>
          <cell r="AC1" t="str">
            <v>国士舘大学大学院</v>
          </cell>
          <cell r="AD1" t="str">
            <v>駒澤大学</v>
          </cell>
          <cell r="AE1" t="str">
            <v>埼玉大学</v>
          </cell>
          <cell r="AF1" t="str">
            <v>埼玉大学大学院</v>
          </cell>
          <cell r="AG1" t="str">
            <v>埼玉県立大学</v>
          </cell>
          <cell r="AH1" t="str">
            <v>埼玉医科大学</v>
          </cell>
          <cell r="AI1" t="str">
            <v>作新学院大学</v>
          </cell>
          <cell r="AJ1" t="str">
            <v>サレジオ工業高等専門学校</v>
          </cell>
          <cell r="AK1" t="str">
            <v>自治医科大学</v>
          </cell>
          <cell r="AL1" t="str">
            <v>芝浦工業大学</v>
          </cell>
          <cell r="AM1" t="str">
            <v>首都大学東京</v>
          </cell>
          <cell r="AN1" t="str">
            <v>首都大学東京大学院</v>
          </cell>
          <cell r="AO1" t="str">
            <v>順天堂大学</v>
          </cell>
          <cell r="AP1" t="str">
            <v>順天堂大学大学院</v>
          </cell>
          <cell r="AQ1" t="str">
            <v>松蔭大学</v>
          </cell>
          <cell r="AR1" t="str">
            <v>城西大学</v>
          </cell>
          <cell r="AS1" t="str">
            <v>城西国際大学</v>
          </cell>
          <cell r="AT1" t="str">
            <v>上智大学</v>
          </cell>
          <cell r="AU1" t="str">
            <v>上智大学大学院</v>
          </cell>
          <cell r="AV1" t="str">
            <v>尚美学園大学</v>
          </cell>
          <cell r="AW1" t="str">
            <v>上武大学</v>
          </cell>
          <cell r="AX1" t="str">
            <v>駿河台大学</v>
          </cell>
          <cell r="AY1" t="str">
            <v>聖学院大学</v>
          </cell>
          <cell r="AZ1" t="str">
            <v>成蹊大学</v>
          </cell>
          <cell r="BA1" t="str">
            <v>清和大学</v>
          </cell>
          <cell r="BB1" t="str">
            <v>専修大学</v>
          </cell>
          <cell r="BC1" t="str">
            <v>創価大学</v>
          </cell>
          <cell r="BD1" t="str">
            <v>大東文化大学</v>
          </cell>
          <cell r="BE1" t="str">
            <v>高崎経済大学</v>
          </cell>
          <cell r="BF1" t="str">
            <v>拓殖大学</v>
          </cell>
          <cell r="BG1" t="str">
            <v>玉川大学</v>
          </cell>
          <cell r="BH1" t="str">
            <v>千葉大学</v>
          </cell>
          <cell r="BI1" t="str">
            <v>千葉大学大学院</v>
          </cell>
          <cell r="BJ1" t="str">
            <v>千葉工業大学</v>
          </cell>
          <cell r="BK1" t="str">
            <v>千葉商科大学</v>
          </cell>
          <cell r="BL1" t="str">
            <v>中央学院大学</v>
          </cell>
          <cell r="BM1" t="str">
            <v>中央大学</v>
          </cell>
          <cell r="BN1" t="str">
            <v>筑波大学</v>
          </cell>
          <cell r="BO1" t="str">
            <v>筑波大学大学院</v>
          </cell>
          <cell r="BP1" t="str">
            <v>都留文科大学</v>
          </cell>
          <cell r="BQ1" t="str">
            <v>帝京大学</v>
          </cell>
          <cell r="BR1" t="str">
            <v>帝京平成大学</v>
          </cell>
          <cell r="BS1" t="str">
            <v>電気通信大学</v>
          </cell>
          <cell r="BT1" t="str">
            <v>電気通信大学大学院</v>
          </cell>
          <cell r="BU1" t="str">
            <v>桐蔭横浜大学</v>
          </cell>
          <cell r="BV1" t="str">
            <v>東海大学</v>
          </cell>
          <cell r="BW1" t="str">
            <v>東海大学大学院</v>
          </cell>
          <cell r="BX1" t="str">
            <v>東京大学</v>
          </cell>
          <cell r="BY1" t="str">
            <v>東京大学大学院</v>
          </cell>
          <cell r="BZ1" t="str">
            <v>東京医科歯科大学</v>
          </cell>
          <cell r="CA1" t="str">
            <v>東京外国語大学</v>
          </cell>
          <cell r="CB1" t="str">
            <v>東京外国語大学大学院</v>
          </cell>
          <cell r="CC1" t="str">
            <v>東京海洋大学</v>
          </cell>
          <cell r="CD1" t="str">
            <v>東京学芸大学</v>
          </cell>
          <cell r="CE1" t="str">
            <v>東京学芸大学大学院</v>
          </cell>
          <cell r="CF1" t="str">
            <v>東京経済大学</v>
          </cell>
          <cell r="CG1" t="str">
            <v>東京工科大学</v>
          </cell>
          <cell r="CH1" t="str">
            <v>東京工業大学</v>
          </cell>
          <cell r="CI1" t="str">
            <v>東京工業大学大学院</v>
          </cell>
          <cell r="CJ1" t="str">
            <v>東京工芸大学</v>
          </cell>
          <cell r="CK1" t="str">
            <v>東京国際大学</v>
          </cell>
          <cell r="CL1" t="str">
            <v>東京情報大学</v>
          </cell>
          <cell r="CM1" t="str">
            <v>東京電機大学</v>
          </cell>
          <cell r="CN1" t="str">
            <v>東京電機大学大学院</v>
          </cell>
          <cell r="CO1" t="str">
            <v>東京都市大学</v>
          </cell>
          <cell r="CP1" t="str">
            <v>東京都市大学大学院</v>
          </cell>
          <cell r="CQ1" t="str">
            <v>東京農業大学</v>
          </cell>
          <cell r="CR1" t="str">
            <v>東京農工大学</v>
          </cell>
          <cell r="CS1" t="str">
            <v>東京農工大学大学院</v>
          </cell>
          <cell r="CT1" t="str">
            <v>東京福祉大学</v>
          </cell>
          <cell r="CU1" t="str">
            <v>東京薬科大学</v>
          </cell>
          <cell r="CV1" t="str">
            <v>東京理科大学</v>
          </cell>
          <cell r="CW1" t="str">
            <v>東京理科大学大学院</v>
          </cell>
          <cell r="CX1" t="str">
            <v>東邦大学</v>
          </cell>
          <cell r="CY1" t="str">
            <v>東邦大学大学院</v>
          </cell>
          <cell r="CZ1" t="str">
            <v>東洋大学</v>
          </cell>
          <cell r="DA1" t="str">
            <v>獨協大学</v>
          </cell>
          <cell r="DB1" t="str">
            <v>日本大学</v>
          </cell>
          <cell r="DC1" t="str">
            <v>日本大学大学院</v>
          </cell>
          <cell r="DD1" t="str">
            <v>日本ウェルネススポーツ大学</v>
          </cell>
          <cell r="DE1" t="str">
            <v>日本工業大学</v>
          </cell>
          <cell r="DF1" t="str">
            <v>日本体育大学</v>
          </cell>
          <cell r="DG1" t="str">
            <v>日本体育大学大学院</v>
          </cell>
          <cell r="DH1" t="str">
            <v>日本薬科大学</v>
          </cell>
          <cell r="DI1" t="str">
            <v>白鷗大学</v>
          </cell>
          <cell r="DJ1" t="str">
            <v>一橋大学</v>
          </cell>
          <cell r="DK1" t="str">
            <v>文教大学</v>
          </cell>
          <cell r="DL1" t="str">
            <v>平成国際大学</v>
          </cell>
          <cell r="DM1" t="str">
            <v>防衛大学校</v>
          </cell>
          <cell r="DN1" t="str">
            <v>法政大学</v>
          </cell>
          <cell r="DO1" t="str">
            <v>星薬科大学</v>
          </cell>
          <cell r="DP1" t="str">
            <v>武蔵大学</v>
          </cell>
          <cell r="DQ1" t="str">
            <v>武蔵野学院大学</v>
          </cell>
          <cell r="DR1" t="str">
            <v>武蔵野大学</v>
          </cell>
          <cell r="DS1" t="str">
            <v>明海大学</v>
          </cell>
          <cell r="DT1" t="str">
            <v>明海大学大学院</v>
          </cell>
          <cell r="DU1" t="str">
            <v>明治学院大学</v>
          </cell>
          <cell r="DV1" t="str">
            <v>明治大学</v>
          </cell>
          <cell r="DW1" t="str">
            <v>明治薬科大学</v>
          </cell>
          <cell r="DX1" t="str">
            <v>明星大学</v>
          </cell>
          <cell r="DY1" t="str">
            <v>山梨学院大学</v>
          </cell>
          <cell r="DZ1" t="str">
            <v>山梨大学</v>
          </cell>
          <cell r="EA1" t="str">
            <v>山梨大学大学院</v>
          </cell>
          <cell r="EB1" t="str">
            <v>山梨英和大学</v>
          </cell>
          <cell r="EC1" t="str">
            <v>横浜市立大学</v>
          </cell>
          <cell r="ED1" t="str">
            <v>横浜市立大学大学院</v>
          </cell>
          <cell r="EE1" t="str">
            <v>横浜国立大学</v>
          </cell>
          <cell r="EF1" t="str">
            <v>横浜国立大学大学院</v>
          </cell>
          <cell r="EG1" t="str">
            <v>立教大学</v>
          </cell>
          <cell r="EH1" t="str">
            <v>立正大学</v>
          </cell>
          <cell r="EI1" t="str">
            <v>流通経済大学</v>
          </cell>
          <cell r="EJ1" t="str">
            <v>麗澤大学</v>
          </cell>
          <cell r="EK1" t="str">
            <v>早稲田大学</v>
          </cell>
          <cell r="EL1" t="str">
            <v>早稲田大学大学院</v>
          </cell>
        </row>
      </sheetData>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①基本情報"/>
      <sheetName val="コード"/>
      <sheetName val="②個人情報【入力例】"/>
      <sheetName val="②個人情報【登録者用】"/>
      <sheetName val="②個人情報【未登録者用】"/>
      <sheetName val="集約用"/>
      <sheetName val="リスト【競技情報】"/>
      <sheetName val="リスト【大学別】"/>
      <sheetName val="リスト【登録者一覧】"/>
      <sheetName val="☆陸協置換用☆"/>
      <sheetName val="③混成競技情報"/>
      <sheetName val="④リレー"/>
      <sheetName val="⑤リレーオーダー用紙"/>
    </sheetNames>
    <sheetDataSet>
      <sheetData sheetId="0"/>
      <sheetData sheetId="1"/>
      <sheetData sheetId="2"/>
      <sheetData sheetId="3"/>
      <sheetData sheetId="4"/>
      <sheetData sheetId="5"/>
      <sheetData sheetId="6" refreshError="1">
        <row r="2">
          <cell r="J2" t="e">
            <v>#N/A</v>
          </cell>
          <cell r="K2" t="e">
            <v>#N/A</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本情報"/>
      <sheetName val="新規学連登録者入力シート"/>
      <sheetName val="大学記録"/>
      <sheetName val="記入例 "/>
      <sheetName val="個人情報"/>
      <sheetName val="突破者リスト外資格記録入力シート"/>
      <sheetName val="突破者リスト"/>
      <sheetName val="混成競技情報"/>
      <sheetName val="リレー"/>
      <sheetName val="リレーオーダー用紙"/>
      <sheetName val="リスト"/>
      <sheetName val="標準記録"/>
      <sheetName val="大学リスト"/>
    </sheetNames>
    <sheetDataSet>
      <sheetData sheetId="0"/>
      <sheetData sheetId="1"/>
      <sheetData sheetId="2"/>
      <sheetData sheetId="3"/>
      <sheetData sheetId="4"/>
      <sheetData sheetId="5"/>
      <sheetData sheetId="6"/>
      <sheetData sheetId="7"/>
      <sheetData sheetId="8"/>
      <sheetData sheetId="9"/>
      <sheetData sheetId="10">
        <row r="2">
          <cell r="B2" t="str">
            <v>0</v>
          </cell>
          <cell r="C2" t="str">
            <v>00</v>
          </cell>
          <cell r="D2">
            <v>2018</v>
          </cell>
          <cell r="E2">
            <v>1</v>
          </cell>
          <cell r="F2">
            <v>1</v>
          </cell>
          <cell r="J2" t="str">
            <v>002 100m</v>
          </cell>
          <cell r="K2" t="str">
            <v>4×100mR</v>
          </cell>
          <cell r="X2" t="str">
            <v>なし</v>
          </cell>
        </row>
        <row r="3">
          <cell r="B3" t="str">
            <v>1</v>
          </cell>
          <cell r="C3" t="str">
            <v>01</v>
          </cell>
          <cell r="D3">
            <v>2019</v>
          </cell>
          <cell r="E3">
            <v>2</v>
          </cell>
          <cell r="F3">
            <v>2</v>
          </cell>
          <cell r="J3" t="str">
            <v>003 200m</v>
          </cell>
          <cell r="K3" t="str">
            <v>4×400mR</v>
          </cell>
          <cell r="X3" t="str">
            <v>00</v>
          </cell>
        </row>
        <row r="4">
          <cell r="B4" t="str">
            <v>2</v>
          </cell>
          <cell r="C4" t="str">
            <v>02</v>
          </cell>
          <cell r="E4">
            <v>3</v>
          </cell>
          <cell r="F4">
            <v>3</v>
          </cell>
          <cell r="J4" t="str">
            <v>005 400m</v>
          </cell>
          <cell r="X4" t="str">
            <v>01</v>
          </cell>
        </row>
        <row r="5">
          <cell r="B5" t="str">
            <v>3</v>
          </cell>
          <cell r="C5" t="str">
            <v>03</v>
          </cell>
          <cell r="E5">
            <v>4</v>
          </cell>
          <cell r="F5">
            <v>4</v>
          </cell>
          <cell r="J5" t="str">
            <v>006 800m</v>
          </cell>
          <cell r="X5" t="str">
            <v>02</v>
          </cell>
        </row>
        <row r="6">
          <cell r="B6" t="str">
            <v>4</v>
          </cell>
          <cell r="C6" t="str">
            <v>04</v>
          </cell>
          <cell r="E6">
            <v>5</v>
          </cell>
          <cell r="F6">
            <v>5</v>
          </cell>
          <cell r="J6" t="str">
            <v>008 1500m</v>
          </cell>
          <cell r="X6" t="str">
            <v>03</v>
          </cell>
        </row>
        <row r="7">
          <cell r="B7" t="str">
            <v>5</v>
          </cell>
          <cell r="C7" t="str">
            <v>05</v>
          </cell>
          <cell r="E7">
            <v>6</v>
          </cell>
          <cell r="F7">
            <v>6</v>
          </cell>
          <cell r="J7" t="str">
            <v>011 5000m</v>
          </cell>
          <cell r="X7" t="str">
            <v>04</v>
          </cell>
        </row>
        <row r="8">
          <cell r="B8" t="str">
            <v>6</v>
          </cell>
          <cell r="C8" t="str">
            <v>06</v>
          </cell>
          <cell r="E8">
            <v>7</v>
          </cell>
          <cell r="F8">
            <v>7</v>
          </cell>
          <cell r="J8" t="str">
            <v>012 10000m</v>
          </cell>
          <cell r="X8" t="str">
            <v>05</v>
          </cell>
        </row>
        <row r="9">
          <cell r="B9" t="str">
            <v>7</v>
          </cell>
          <cell r="C9" t="str">
            <v>07</v>
          </cell>
          <cell r="E9">
            <v>8</v>
          </cell>
          <cell r="F9">
            <v>8</v>
          </cell>
          <cell r="J9" t="str">
            <v>044 100mH</v>
          </cell>
          <cell r="X9" t="str">
            <v>06</v>
          </cell>
        </row>
        <row r="10">
          <cell r="B10" t="str">
            <v>8</v>
          </cell>
          <cell r="C10" t="str">
            <v>08</v>
          </cell>
          <cell r="E10">
            <v>9</v>
          </cell>
          <cell r="F10">
            <v>9</v>
          </cell>
          <cell r="J10" t="str">
            <v>046 400mH</v>
          </cell>
          <cell r="X10" t="str">
            <v>07</v>
          </cell>
        </row>
        <row r="11">
          <cell r="B11" t="str">
            <v>9</v>
          </cell>
          <cell r="C11" t="str">
            <v>09</v>
          </cell>
          <cell r="E11">
            <v>10</v>
          </cell>
          <cell r="F11">
            <v>10</v>
          </cell>
          <cell r="J11" t="str">
            <v>053 3000mSC</v>
          </cell>
          <cell r="X11" t="str">
            <v>08</v>
          </cell>
        </row>
        <row r="12">
          <cell r="B12" t="str">
            <v>10</v>
          </cell>
          <cell r="C12" t="str">
            <v>10</v>
          </cell>
          <cell r="E12">
            <v>11</v>
          </cell>
          <cell r="F12">
            <v>11</v>
          </cell>
          <cell r="J12" t="str">
            <v>062 10000mW</v>
          </cell>
          <cell r="X12" t="str">
            <v>09</v>
          </cell>
        </row>
        <row r="13">
          <cell r="B13" t="str">
            <v>11</v>
          </cell>
          <cell r="C13" t="str">
            <v>11</v>
          </cell>
          <cell r="E13">
            <v>12</v>
          </cell>
          <cell r="F13">
            <v>12</v>
          </cell>
          <cell r="J13" t="str">
            <v>071 走高跳</v>
          </cell>
          <cell r="X13" t="str">
            <v>10</v>
          </cell>
        </row>
        <row r="14">
          <cell r="B14" t="str">
            <v>12</v>
          </cell>
          <cell r="C14" t="str">
            <v>12</v>
          </cell>
          <cell r="F14">
            <v>13</v>
          </cell>
          <cell r="J14" t="str">
            <v>072 棒高跳</v>
          </cell>
          <cell r="X14" t="str">
            <v>11</v>
          </cell>
        </row>
        <row r="15">
          <cell r="B15" t="str">
            <v>13</v>
          </cell>
          <cell r="C15" t="str">
            <v>13</v>
          </cell>
          <cell r="F15">
            <v>14</v>
          </cell>
          <cell r="J15" t="str">
            <v>073 走幅跳</v>
          </cell>
          <cell r="X15" t="str">
            <v>12</v>
          </cell>
        </row>
        <row r="16">
          <cell r="B16" t="str">
            <v>14</v>
          </cell>
          <cell r="C16" t="str">
            <v>14</v>
          </cell>
          <cell r="F16">
            <v>15</v>
          </cell>
          <cell r="J16" t="str">
            <v>074 三段跳</v>
          </cell>
          <cell r="X16" t="str">
            <v>13</v>
          </cell>
        </row>
        <row r="17">
          <cell r="B17" t="str">
            <v>15</v>
          </cell>
          <cell r="C17" t="str">
            <v>15</v>
          </cell>
          <cell r="F17">
            <v>16</v>
          </cell>
          <cell r="J17" t="str">
            <v>084 砲丸投</v>
          </cell>
          <cell r="X17" t="str">
            <v>14</v>
          </cell>
        </row>
        <row r="18">
          <cell r="B18" t="str">
            <v>16</v>
          </cell>
          <cell r="C18" t="str">
            <v>16</v>
          </cell>
          <cell r="F18">
            <v>17</v>
          </cell>
          <cell r="J18" t="str">
            <v>088 円盤投</v>
          </cell>
          <cell r="X18" t="str">
            <v>15</v>
          </cell>
        </row>
        <row r="19">
          <cell r="B19" t="str">
            <v>17</v>
          </cell>
          <cell r="C19" t="str">
            <v>17</v>
          </cell>
          <cell r="F19">
            <v>18</v>
          </cell>
          <cell r="J19" t="str">
            <v>094 ハンマー投</v>
          </cell>
          <cell r="X19" t="str">
            <v>16</v>
          </cell>
        </row>
        <row r="20">
          <cell r="B20" t="str">
            <v>18</v>
          </cell>
          <cell r="C20" t="str">
            <v>18</v>
          </cell>
          <cell r="F20">
            <v>19</v>
          </cell>
          <cell r="J20" t="str">
            <v>093 やり投</v>
          </cell>
          <cell r="X20" t="str">
            <v>17</v>
          </cell>
        </row>
        <row r="21">
          <cell r="B21" t="str">
            <v>19</v>
          </cell>
          <cell r="C21" t="str">
            <v>19</v>
          </cell>
          <cell r="F21">
            <v>20</v>
          </cell>
          <cell r="J21" t="str">
            <v>202 七種競技</v>
          </cell>
          <cell r="X21" t="str">
            <v>18</v>
          </cell>
        </row>
        <row r="22">
          <cell r="B22" t="str">
            <v>20</v>
          </cell>
          <cell r="C22" t="str">
            <v>20</v>
          </cell>
          <cell r="F22">
            <v>21</v>
          </cell>
          <cell r="X22" t="str">
            <v>19</v>
          </cell>
        </row>
        <row r="23">
          <cell r="B23" t="str">
            <v>21</v>
          </cell>
          <cell r="C23" t="str">
            <v>21</v>
          </cell>
          <cell r="F23">
            <v>22</v>
          </cell>
          <cell r="X23" t="str">
            <v>20</v>
          </cell>
        </row>
        <row r="24">
          <cell r="B24" t="str">
            <v>22</v>
          </cell>
          <cell r="C24" t="str">
            <v>22</v>
          </cell>
          <cell r="F24">
            <v>23</v>
          </cell>
          <cell r="X24" t="str">
            <v>21</v>
          </cell>
        </row>
        <row r="25">
          <cell r="B25" t="str">
            <v>23</v>
          </cell>
          <cell r="C25" t="str">
            <v>23</v>
          </cell>
          <cell r="F25">
            <v>24</v>
          </cell>
          <cell r="X25" t="str">
            <v>22</v>
          </cell>
        </row>
        <row r="26">
          <cell r="B26" t="str">
            <v>24</v>
          </cell>
          <cell r="C26" t="str">
            <v>24</v>
          </cell>
          <cell r="F26">
            <v>25</v>
          </cell>
          <cell r="X26" t="str">
            <v>23</v>
          </cell>
        </row>
        <row r="27">
          <cell r="B27" t="str">
            <v>25</v>
          </cell>
          <cell r="C27" t="str">
            <v>25</v>
          </cell>
          <cell r="F27">
            <v>26</v>
          </cell>
          <cell r="X27" t="str">
            <v>24</v>
          </cell>
        </row>
        <row r="28">
          <cell r="B28" t="str">
            <v>26</v>
          </cell>
          <cell r="C28" t="str">
            <v>26</v>
          </cell>
          <cell r="F28">
            <v>27</v>
          </cell>
          <cell r="X28" t="str">
            <v>25</v>
          </cell>
        </row>
        <row r="29">
          <cell r="B29" t="str">
            <v>27</v>
          </cell>
          <cell r="C29" t="str">
            <v>27</v>
          </cell>
          <cell r="F29">
            <v>28</v>
          </cell>
          <cell r="X29" t="str">
            <v>26</v>
          </cell>
        </row>
        <row r="30">
          <cell r="B30" t="str">
            <v>28</v>
          </cell>
          <cell r="C30" t="str">
            <v>28</v>
          </cell>
          <cell r="F30">
            <v>29</v>
          </cell>
          <cell r="X30" t="str">
            <v>27</v>
          </cell>
        </row>
        <row r="31">
          <cell r="B31" t="str">
            <v>29</v>
          </cell>
          <cell r="C31" t="str">
            <v>29</v>
          </cell>
          <cell r="F31">
            <v>30</v>
          </cell>
          <cell r="X31" t="str">
            <v>28</v>
          </cell>
        </row>
        <row r="32">
          <cell r="B32" t="str">
            <v>30</v>
          </cell>
          <cell r="C32" t="str">
            <v>30</v>
          </cell>
          <cell r="F32">
            <v>31</v>
          </cell>
          <cell r="X32" t="str">
            <v>29</v>
          </cell>
        </row>
        <row r="33">
          <cell r="B33" t="str">
            <v>31</v>
          </cell>
          <cell r="C33" t="str">
            <v>31</v>
          </cell>
          <cell r="X33" t="str">
            <v>30</v>
          </cell>
        </row>
        <row r="34">
          <cell r="B34" t="str">
            <v>32</v>
          </cell>
          <cell r="C34" t="str">
            <v>32</v>
          </cell>
          <cell r="X34" t="str">
            <v>31</v>
          </cell>
        </row>
        <row r="35">
          <cell r="B35" t="str">
            <v>33</v>
          </cell>
          <cell r="C35" t="str">
            <v>33</v>
          </cell>
          <cell r="X35" t="str">
            <v>32</v>
          </cell>
        </row>
        <row r="36">
          <cell r="B36" t="str">
            <v>34</v>
          </cell>
          <cell r="C36" t="str">
            <v>34</v>
          </cell>
          <cell r="X36" t="str">
            <v>33</v>
          </cell>
        </row>
        <row r="37">
          <cell r="B37" t="str">
            <v>35</v>
          </cell>
          <cell r="C37" t="str">
            <v>35</v>
          </cell>
          <cell r="X37" t="str">
            <v>34</v>
          </cell>
        </row>
        <row r="38">
          <cell r="B38" t="str">
            <v>36</v>
          </cell>
          <cell r="C38" t="str">
            <v>36</v>
          </cell>
          <cell r="X38" t="str">
            <v>35</v>
          </cell>
        </row>
        <row r="39">
          <cell r="B39" t="str">
            <v>37</v>
          </cell>
          <cell r="C39" t="str">
            <v>37</v>
          </cell>
          <cell r="X39" t="str">
            <v>36</v>
          </cell>
        </row>
        <row r="40">
          <cell r="B40" t="str">
            <v>38</v>
          </cell>
          <cell r="C40" t="str">
            <v>38</v>
          </cell>
          <cell r="X40" t="str">
            <v>37</v>
          </cell>
        </row>
        <row r="41">
          <cell r="B41" t="str">
            <v>39</v>
          </cell>
          <cell r="C41" t="str">
            <v>39</v>
          </cell>
          <cell r="X41" t="str">
            <v>38</v>
          </cell>
        </row>
        <row r="42">
          <cell r="B42" t="str">
            <v>40</v>
          </cell>
          <cell r="C42" t="str">
            <v>40</v>
          </cell>
          <cell r="X42" t="str">
            <v>39</v>
          </cell>
        </row>
        <row r="43">
          <cell r="B43" t="str">
            <v>41</v>
          </cell>
          <cell r="C43" t="str">
            <v>41</v>
          </cell>
          <cell r="X43" t="str">
            <v>40</v>
          </cell>
        </row>
        <row r="44">
          <cell r="B44" t="str">
            <v>42</v>
          </cell>
          <cell r="C44" t="str">
            <v>42</v>
          </cell>
          <cell r="X44" t="str">
            <v>41</v>
          </cell>
        </row>
        <row r="45">
          <cell r="B45" t="str">
            <v>43</v>
          </cell>
          <cell r="C45" t="str">
            <v>43</v>
          </cell>
          <cell r="X45" t="str">
            <v>42</v>
          </cell>
        </row>
        <row r="46">
          <cell r="B46" t="str">
            <v>44</v>
          </cell>
          <cell r="C46" t="str">
            <v>44</v>
          </cell>
          <cell r="X46" t="str">
            <v>43</v>
          </cell>
        </row>
        <row r="47">
          <cell r="B47" t="str">
            <v>45</v>
          </cell>
          <cell r="C47" t="str">
            <v>45</v>
          </cell>
          <cell r="X47" t="str">
            <v>44</v>
          </cell>
        </row>
        <row r="48">
          <cell r="B48" t="str">
            <v>46</v>
          </cell>
          <cell r="C48" t="str">
            <v>46</v>
          </cell>
          <cell r="X48" t="str">
            <v>45</v>
          </cell>
        </row>
        <row r="49">
          <cell r="B49" t="str">
            <v>47</v>
          </cell>
          <cell r="C49" t="str">
            <v>47</v>
          </cell>
          <cell r="X49" t="str">
            <v>46</v>
          </cell>
        </row>
        <row r="50">
          <cell r="B50" t="str">
            <v>48</v>
          </cell>
          <cell r="C50" t="str">
            <v>48</v>
          </cell>
          <cell r="X50" t="str">
            <v>47</v>
          </cell>
        </row>
        <row r="51">
          <cell r="B51" t="str">
            <v>49</v>
          </cell>
          <cell r="C51" t="str">
            <v>49</v>
          </cell>
          <cell r="X51" t="str">
            <v>48</v>
          </cell>
        </row>
        <row r="52">
          <cell r="B52" t="str">
            <v>50</v>
          </cell>
          <cell r="C52" t="str">
            <v>50</v>
          </cell>
          <cell r="X52" t="str">
            <v>49</v>
          </cell>
        </row>
        <row r="53">
          <cell r="B53" t="str">
            <v>51</v>
          </cell>
          <cell r="C53" t="str">
            <v>51</v>
          </cell>
          <cell r="X53" t="str">
            <v>50</v>
          </cell>
        </row>
        <row r="54">
          <cell r="B54" t="str">
            <v>52</v>
          </cell>
          <cell r="C54" t="str">
            <v>52</v>
          </cell>
          <cell r="X54" t="str">
            <v>51</v>
          </cell>
        </row>
        <row r="55">
          <cell r="B55" t="str">
            <v>53</v>
          </cell>
          <cell r="C55" t="str">
            <v>53</v>
          </cell>
          <cell r="X55" t="str">
            <v>52</v>
          </cell>
        </row>
        <row r="56">
          <cell r="B56" t="str">
            <v>54</v>
          </cell>
          <cell r="C56" t="str">
            <v>54</v>
          </cell>
          <cell r="X56" t="str">
            <v>53</v>
          </cell>
        </row>
        <row r="57">
          <cell r="B57" t="str">
            <v>55</v>
          </cell>
          <cell r="C57" t="str">
            <v>55</v>
          </cell>
          <cell r="X57" t="str">
            <v>54</v>
          </cell>
        </row>
        <row r="58">
          <cell r="B58" t="str">
            <v>56</v>
          </cell>
          <cell r="C58" t="str">
            <v>56</v>
          </cell>
          <cell r="X58" t="str">
            <v>55</v>
          </cell>
        </row>
        <row r="59">
          <cell r="B59" t="str">
            <v>57</v>
          </cell>
          <cell r="C59" t="str">
            <v>57</v>
          </cell>
          <cell r="X59" t="str">
            <v>56</v>
          </cell>
        </row>
        <row r="60">
          <cell r="B60" t="str">
            <v>58</v>
          </cell>
          <cell r="C60" t="str">
            <v>58</v>
          </cell>
          <cell r="X60" t="str">
            <v>57</v>
          </cell>
        </row>
        <row r="61">
          <cell r="B61" t="str">
            <v>59</v>
          </cell>
          <cell r="C61" t="str">
            <v>59</v>
          </cell>
          <cell r="X61" t="str">
            <v>58</v>
          </cell>
        </row>
        <row r="62">
          <cell r="B62" t="str">
            <v>60</v>
          </cell>
          <cell r="C62" t="str">
            <v>60</v>
          </cell>
          <cell r="X62" t="str">
            <v>59</v>
          </cell>
        </row>
        <row r="63">
          <cell r="B63" t="str">
            <v>61</v>
          </cell>
          <cell r="C63" t="str">
            <v>61</v>
          </cell>
          <cell r="X63" t="str">
            <v>60</v>
          </cell>
        </row>
        <row r="64">
          <cell r="B64" t="str">
            <v>62</v>
          </cell>
          <cell r="C64" t="str">
            <v>62</v>
          </cell>
          <cell r="X64" t="str">
            <v>61</v>
          </cell>
        </row>
        <row r="65">
          <cell r="B65" t="str">
            <v>63</v>
          </cell>
          <cell r="C65" t="str">
            <v>63</v>
          </cell>
          <cell r="X65" t="str">
            <v>62</v>
          </cell>
        </row>
        <row r="66">
          <cell r="B66" t="str">
            <v>64</v>
          </cell>
          <cell r="C66" t="str">
            <v>64</v>
          </cell>
          <cell r="X66" t="str">
            <v>63</v>
          </cell>
        </row>
        <row r="67">
          <cell r="B67" t="str">
            <v>65</v>
          </cell>
          <cell r="C67" t="str">
            <v>65</v>
          </cell>
          <cell r="X67" t="str">
            <v>64</v>
          </cell>
        </row>
        <row r="68">
          <cell r="B68" t="str">
            <v>66</v>
          </cell>
          <cell r="C68" t="str">
            <v>66</v>
          </cell>
          <cell r="X68" t="str">
            <v>65</v>
          </cell>
        </row>
        <row r="69">
          <cell r="B69" t="str">
            <v>67</v>
          </cell>
          <cell r="C69" t="str">
            <v>67</v>
          </cell>
          <cell r="X69" t="str">
            <v>66</v>
          </cell>
        </row>
        <row r="70">
          <cell r="B70" t="str">
            <v>68</v>
          </cell>
          <cell r="C70" t="str">
            <v>68</v>
          </cell>
          <cell r="X70" t="str">
            <v>67</v>
          </cell>
        </row>
        <row r="71">
          <cell r="B71" t="str">
            <v>69</v>
          </cell>
          <cell r="C71" t="str">
            <v>69</v>
          </cell>
          <cell r="X71" t="str">
            <v>68</v>
          </cell>
        </row>
        <row r="72">
          <cell r="B72" t="str">
            <v>70</v>
          </cell>
          <cell r="C72" t="str">
            <v>70</v>
          </cell>
          <cell r="X72" t="str">
            <v>69</v>
          </cell>
        </row>
        <row r="73">
          <cell r="B73" t="str">
            <v>71</v>
          </cell>
          <cell r="C73" t="str">
            <v>71</v>
          </cell>
          <cell r="X73" t="str">
            <v>70</v>
          </cell>
        </row>
        <row r="74">
          <cell r="B74" t="str">
            <v>72</v>
          </cell>
          <cell r="C74" t="str">
            <v>72</v>
          </cell>
          <cell r="X74" t="str">
            <v>71</v>
          </cell>
        </row>
        <row r="75">
          <cell r="B75" t="str">
            <v>73</v>
          </cell>
          <cell r="C75" t="str">
            <v>73</v>
          </cell>
          <cell r="X75" t="str">
            <v>72</v>
          </cell>
        </row>
        <row r="76">
          <cell r="B76" t="str">
            <v>74</v>
          </cell>
          <cell r="C76" t="str">
            <v>74</v>
          </cell>
          <cell r="X76" t="str">
            <v>73</v>
          </cell>
        </row>
        <row r="77">
          <cell r="B77" t="str">
            <v>75</v>
          </cell>
          <cell r="C77" t="str">
            <v>75</v>
          </cell>
          <cell r="X77" t="str">
            <v>74</v>
          </cell>
        </row>
        <row r="78">
          <cell r="B78" t="str">
            <v>76</v>
          </cell>
          <cell r="C78" t="str">
            <v>76</v>
          </cell>
          <cell r="X78" t="str">
            <v>75</v>
          </cell>
        </row>
        <row r="79">
          <cell r="B79" t="str">
            <v>77</v>
          </cell>
          <cell r="C79" t="str">
            <v>77</v>
          </cell>
          <cell r="X79" t="str">
            <v>76</v>
          </cell>
        </row>
        <row r="80">
          <cell r="B80" t="str">
            <v>78</v>
          </cell>
          <cell r="C80" t="str">
            <v>78</v>
          </cell>
          <cell r="X80" t="str">
            <v>77</v>
          </cell>
        </row>
        <row r="81">
          <cell r="B81" t="str">
            <v>79</v>
          </cell>
          <cell r="C81" t="str">
            <v>79</v>
          </cell>
          <cell r="X81" t="str">
            <v>78</v>
          </cell>
        </row>
        <row r="82">
          <cell r="B82" t="str">
            <v>80</v>
          </cell>
          <cell r="C82" t="str">
            <v>80</v>
          </cell>
          <cell r="X82" t="str">
            <v>79</v>
          </cell>
        </row>
        <row r="83">
          <cell r="B83" t="str">
            <v>81</v>
          </cell>
          <cell r="C83" t="str">
            <v>81</v>
          </cell>
          <cell r="X83" t="str">
            <v>80</v>
          </cell>
        </row>
        <row r="84">
          <cell r="B84" t="str">
            <v>82</v>
          </cell>
          <cell r="C84" t="str">
            <v>82</v>
          </cell>
          <cell r="X84" t="str">
            <v>81</v>
          </cell>
        </row>
        <row r="85">
          <cell r="B85" t="str">
            <v>83</v>
          </cell>
          <cell r="C85" t="str">
            <v>83</v>
          </cell>
          <cell r="X85" t="str">
            <v>82</v>
          </cell>
        </row>
        <row r="86">
          <cell r="B86" t="str">
            <v>84</v>
          </cell>
          <cell r="C86" t="str">
            <v>84</v>
          </cell>
          <cell r="X86" t="str">
            <v>83</v>
          </cell>
        </row>
        <row r="87">
          <cell r="B87" t="str">
            <v>85</v>
          </cell>
          <cell r="C87" t="str">
            <v>85</v>
          </cell>
          <cell r="X87" t="str">
            <v>84</v>
          </cell>
        </row>
        <row r="88">
          <cell r="B88" t="str">
            <v>86</v>
          </cell>
          <cell r="C88" t="str">
            <v>86</v>
          </cell>
          <cell r="X88" t="str">
            <v>85</v>
          </cell>
        </row>
        <row r="89">
          <cell r="B89" t="str">
            <v>87</v>
          </cell>
          <cell r="C89" t="str">
            <v>87</v>
          </cell>
          <cell r="X89" t="str">
            <v>86</v>
          </cell>
        </row>
        <row r="90">
          <cell r="B90" t="str">
            <v>88</v>
          </cell>
          <cell r="C90" t="str">
            <v>88</v>
          </cell>
          <cell r="X90" t="str">
            <v>87</v>
          </cell>
        </row>
        <row r="91">
          <cell r="B91" t="str">
            <v>89</v>
          </cell>
          <cell r="C91" t="str">
            <v>89</v>
          </cell>
          <cell r="X91" t="str">
            <v>88</v>
          </cell>
        </row>
        <row r="92">
          <cell r="B92" t="str">
            <v>90</v>
          </cell>
          <cell r="C92" t="str">
            <v>90</v>
          </cell>
          <cell r="X92" t="str">
            <v>89</v>
          </cell>
        </row>
        <row r="93">
          <cell r="B93" t="str">
            <v>91</v>
          </cell>
          <cell r="C93" t="str">
            <v>91</v>
          </cell>
          <cell r="X93" t="str">
            <v>90</v>
          </cell>
        </row>
        <row r="94">
          <cell r="B94" t="str">
            <v>92</v>
          </cell>
          <cell r="C94" t="str">
            <v>92</v>
          </cell>
          <cell r="X94" t="str">
            <v>91</v>
          </cell>
        </row>
        <row r="95">
          <cell r="B95" t="str">
            <v>93</v>
          </cell>
          <cell r="C95" t="str">
            <v>93</v>
          </cell>
          <cell r="X95" t="str">
            <v>92</v>
          </cell>
        </row>
        <row r="96">
          <cell r="B96" t="str">
            <v>94</v>
          </cell>
          <cell r="C96" t="str">
            <v>94</v>
          </cell>
          <cell r="X96" t="str">
            <v>93</v>
          </cell>
        </row>
        <row r="97">
          <cell r="B97" t="str">
            <v>95</v>
          </cell>
          <cell r="C97" t="str">
            <v>95</v>
          </cell>
          <cell r="X97" t="str">
            <v>94</v>
          </cell>
        </row>
        <row r="98">
          <cell r="B98" t="str">
            <v>96</v>
          </cell>
          <cell r="C98" t="str">
            <v>96</v>
          </cell>
          <cell r="X98" t="str">
            <v>95</v>
          </cell>
        </row>
        <row r="99">
          <cell r="B99" t="str">
            <v>97</v>
          </cell>
          <cell r="C99" t="str">
            <v>97</v>
          </cell>
          <cell r="X99" t="str">
            <v>96</v>
          </cell>
        </row>
        <row r="100">
          <cell r="B100" t="str">
            <v>98</v>
          </cell>
          <cell r="C100" t="str">
            <v>98</v>
          </cell>
          <cell r="X100" t="str">
            <v>97</v>
          </cell>
        </row>
        <row r="101">
          <cell r="C101" t="str">
            <v>99</v>
          </cell>
          <cell r="X101" t="str">
            <v>98</v>
          </cell>
        </row>
        <row r="102">
          <cell r="X102" t="str">
            <v>99</v>
          </cell>
        </row>
      </sheetData>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本情報"/>
      <sheetName val="新規学連登録者入力シート"/>
      <sheetName val="大学記録"/>
      <sheetName val="記入方法"/>
      <sheetName val="個人情報"/>
      <sheetName val="突破者リスト外資格記録入力シート"/>
      <sheetName val="登録者リスト"/>
      <sheetName val="混成競技情報"/>
      <sheetName val="リレー"/>
      <sheetName val="リレーオーダー用紙"/>
      <sheetName val="リスト"/>
      <sheetName val="MAT用"/>
      <sheetName val="標準記録"/>
      <sheetName val="大学リスト"/>
    </sheetNames>
    <sheetDataSet>
      <sheetData sheetId="0"/>
      <sheetData sheetId="1"/>
      <sheetData sheetId="2"/>
      <sheetData sheetId="3"/>
      <sheetData sheetId="4"/>
      <sheetData sheetId="5"/>
      <sheetData sheetId="6"/>
      <sheetData sheetId="7"/>
      <sheetData sheetId="8"/>
      <sheetData sheetId="9"/>
      <sheetData sheetId="10">
        <row r="2">
          <cell r="I2" t="str">
            <v>002 100m</v>
          </cell>
        </row>
        <row r="3">
          <cell r="I3" t="str">
            <v>003 200m</v>
          </cell>
        </row>
        <row r="4">
          <cell r="I4" t="str">
            <v>005 400m</v>
          </cell>
        </row>
        <row r="5">
          <cell r="I5" t="str">
            <v>006 800m</v>
          </cell>
        </row>
        <row r="6">
          <cell r="I6" t="str">
            <v>008 1500m</v>
          </cell>
        </row>
        <row r="7">
          <cell r="I7" t="str">
            <v>011 5000m</v>
          </cell>
        </row>
        <row r="8">
          <cell r="I8" t="str">
            <v>012 10000m</v>
          </cell>
        </row>
        <row r="9">
          <cell r="I9" t="str">
            <v>034 110mH</v>
          </cell>
        </row>
        <row r="10">
          <cell r="I10" t="str">
            <v>037 400mH</v>
          </cell>
        </row>
        <row r="11">
          <cell r="I11" t="str">
            <v>053 3000mSC</v>
          </cell>
        </row>
        <row r="12">
          <cell r="I12" t="str">
            <v>062 10000mW</v>
          </cell>
        </row>
        <row r="13">
          <cell r="I13" t="str">
            <v>071 走高跳</v>
          </cell>
        </row>
        <row r="14">
          <cell r="I14" t="str">
            <v>072 棒高跳</v>
          </cell>
        </row>
        <row r="15">
          <cell r="I15" t="str">
            <v>073 走幅跳</v>
          </cell>
        </row>
        <row r="16">
          <cell r="I16" t="str">
            <v>074 三段跳</v>
          </cell>
        </row>
        <row r="17">
          <cell r="I17" t="str">
            <v>081 砲丸投</v>
          </cell>
        </row>
        <row r="18">
          <cell r="I18" t="str">
            <v>086 円盤投</v>
          </cell>
        </row>
        <row r="19">
          <cell r="I19" t="str">
            <v>089 ハンマー投</v>
          </cell>
        </row>
        <row r="20">
          <cell r="I20" t="str">
            <v>092 やり投</v>
          </cell>
        </row>
        <row r="21">
          <cell r="I21" t="str">
            <v>201 十種競技</v>
          </cell>
        </row>
      </sheetData>
      <sheetData sheetId="11"/>
      <sheetData sheetId="12"/>
      <sheetData sheetId="1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本情報"/>
      <sheetName val="記入例 "/>
      <sheetName val="大学記録"/>
      <sheetName val="個人情報"/>
      <sheetName val="新規学連登録者入力シート"/>
      <sheetName val="突破者リスト外資格記録入力シート"/>
      <sheetName val="突破者リスト"/>
      <sheetName val="混成競技情報"/>
      <sheetName val="リレー"/>
      <sheetName val="リレーオーダー用紙"/>
      <sheetName val="リストok"/>
      <sheetName val="標準記録ok"/>
      <sheetName val="大学リスト"/>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B2" t="str">
            <v>0</v>
          </cell>
          <cell r="C2" t="str">
            <v>00</v>
          </cell>
        </row>
        <row r="3">
          <cell r="C3" t="str">
            <v>01</v>
          </cell>
        </row>
        <row r="4">
          <cell r="C4" t="str">
            <v>02</v>
          </cell>
        </row>
        <row r="5">
          <cell r="C5" t="str">
            <v>03</v>
          </cell>
        </row>
        <row r="6">
          <cell r="C6" t="str">
            <v>04</v>
          </cell>
        </row>
        <row r="7">
          <cell r="C7" t="str">
            <v>05</v>
          </cell>
        </row>
        <row r="8">
          <cell r="C8" t="str">
            <v>06</v>
          </cell>
        </row>
        <row r="9">
          <cell r="C9" t="str">
            <v>07</v>
          </cell>
        </row>
        <row r="10">
          <cell r="C10" t="str">
            <v>08</v>
          </cell>
        </row>
        <row r="11">
          <cell r="C11" t="str">
            <v>09</v>
          </cell>
        </row>
        <row r="12">
          <cell r="C12" t="str">
            <v>10</v>
          </cell>
        </row>
        <row r="13">
          <cell r="C13" t="str">
            <v>11</v>
          </cell>
        </row>
        <row r="14">
          <cell r="C14" t="str">
            <v>12</v>
          </cell>
        </row>
        <row r="15">
          <cell r="C15" t="str">
            <v>13</v>
          </cell>
        </row>
        <row r="16">
          <cell r="C16" t="str">
            <v>14</v>
          </cell>
        </row>
        <row r="17">
          <cell r="C17" t="str">
            <v>15</v>
          </cell>
        </row>
        <row r="18">
          <cell r="C18" t="str">
            <v>16</v>
          </cell>
        </row>
        <row r="19">
          <cell r="C19" t="str">
            <v>17</v>
          </cell>
        </row>
        <row r="20">
          <cell r="C20" t="str">
            <v>18</v>
          </cell>
        </row>
        <row r="21">
          <cell r="C21" t="str">
            <v>19</v>
          </cell>
        </row>
        <row r="22">
          <cell r="C22" t="str">
            <v>20</v>
          </cell>
        </row>
        <row r="23">
          <cell r="C23" t="str">
            <v>21</v>
          </cell>
        </row>
        <row r="24">
          <cell r="C24" t="str">
            <v>22</v>
          </cell>
        </row>
        <row r="25">
          <cell r="C25" t="str">
            <v>23</v>
          </cell>
        </row>
        <row r="26">
          <cell r="C26" t="str">
            <v>24</v>
          </cell>
        </row>
        <row r="27">
          <cell r="C27" t="str">
            <v>25</v>
          </cell>
        </row>
        <row r="28">
          <cell r="C28" t="str">
            <v>26</v>
          </cell>
        </row>
        <row r="29">
          <cell r="C29" t="str">
            <v>27</v>
          </cell>
        </row>
        <row r="30">
          <cell r="C30" t="str">
            <v>28</v>
          </cell>
        </row>
        <row r="31">
          <cell r="C31" t="str">
            <v>29</v>
          </cell>
        </row>
        <row r="32">
          <cell r="C32" t="str">
            <v>30</v>
          </cell>
        </row>
        <row r="33">
          <cell r="C33" t="str">
            <v>31</v>
          </cell>
        </row>
        <row r="34">
          <cell r="C34" t="str">
            <v>32</v>
          </cell>
        </row>
        <row r="35">
          <cell r="C35" t="str">
            <v>33</v>
          </cell>
        </row>
        <row r="36">
          <cell r="C36" t="str">
            <v>34</v>
          </cell>
        </row>
        <row r="37">
          <cell r="C37" t="str">
            <v>35</v>
          </cell>
        </row>
        <row r="38">
          <cell r="C38" t="str">
            <v>36</v>
          </cell>
        </row>
        <row r="39">
          <cell r="C39" t="str">
            <v>37</v>
          </cell>
        </row>
        <row r="40">
          <cell r="C40" t="str">
            <v>38</v>
          </cell>
        </row>
        <row r="41">
          <cell r="C41" t="str">
            <v>39</v>
          </cell>
        </row>
        <row r="42">
          <cell r="C42" t="str">
            <v>40</v>
          </cell>
        </row>
        <row r="43">
          <cell r="C43" t="str">
            <v>41</v>
          </cell>
        </row>
        <row r="44">
          <cell r="C44" t="str">
            <v>42</v>
          </cell>
        </row>
        <row r="45">
          <cell r="C45" t="str">
            <v>43</v>
          </cell>
        </row>
        <row r="46">
          <cell r="C46" t="str">
            <v>44</v>
          </cell>
        </row>
        <row r="47">
          <cell r="C47" t="str">
            <v>45</v>
          </cell>
        </row>
        <row r="48">
          <cell r="C48" t="str">
            <v>46</v>
          </cell>
        </row>
        <row r="49">
          <cell r="C49" t="str">
            <v>47</v>
          </cell>
        </row>
        <row r="50">
          <cell r="C50" t="str">
            <v>48</v>
          </cell>
        </row>
        <row r="51">
          <cell r="C51" t="str">
            <v>49</v>
          </cell>
        </row>
        <row r="52">
          <cell r="C52" t="str">
            <v>50</v>
          </cell>
        </row>
        <row r="53">
          <cell r="C53" t="str">
            <v>51</v>
          </cell>
        </row>
        <row r="54">
          <cell r="C54" t="str">
            <v>52</v>
          </cell>
        </row>
        <row r="55">
          <cell r="C55" t="str">
            <v>53</v>
          </cell>
        </row>
        <row r="56">
          <cell r="C56" t="str">
            <v>54</v>
          </cell>
        </row>
        <row r="57">
          <cell r="C57" t="str">
            <v>55</v>
          </cell>
        </row>
        <row r="58">
          <cell r="C58" t="str">
            <v>56</v>
          </cell>
        </row>
        <row r="59">
          <cell r="C59" t="str">
            <v>57</v>
          </cell>
        </row>
        <row r="60">
          <cell r="C60" t="str">
            <v>58</v>
          </cell>
        </row>
        <row r="61">
          <cell r="C61" t="str">
            <v>59</v>
          </cell>
        </row>
        <row r="62">
          <cell r="C62" t="str">
            <v>60</v>
          </cell>
        </row>
        <row r="63">
          <cell r="C63" t="str">
            <v>61</v>
          </cell>
        </row>
        <row r="64">
          <cell r="C64" t="str">
            <v>62</v>
          </cell>
        </row>
        <row r="65">
          <cell r="C65" t="str">
            <v>63</v>
          </cell>
        </row>
        <row r="66">
          <cell r="C66" t="str">
            <v>64</v>
          </cell>
        </row>
        <row r="67">
          <cell r="C67" t="str">
            <v>65</v>
          </cell>
        </row>
        <row r="68">
          <cell r="C68" t="str">
            <v>66</v>
          </cell>
        </row>
        <row r="69">
          <cell r="C69" t="str">
            <v>67</v>
          </cell>
        </row>
        <row r="70">
          <cell r="C70" t="str">
            <v>68</v>
          </cell>
        </row>
        <row r="71">
          <cell r="C71" t="str">
            <v>69</v>
          </cell>
        </row>
        <row r="72">
          <cell r="C72" t="str">
            <v>70</v>
          </cell>
        </row>
        <row r="73">
          <cell r="C73" t="str">
            <v>71</v>
          </cell>
        </row>
        <row r="74">
          <cell r="C74" t="str">
            <v>72</v>
          </cell>
        </row>
        <row r="75">
          <cell r="C75" t="str">
            <v>73</v>
          </cell>
        </row>
        <row r="76">
          <cell r="C76" t="str">
            <v>74</v>
          </cell>
        </row>
        <row r="77">
          <cell r="C77" t="str">
            <v>75</v>
          </cell>
        </row>
        <row r="78">
          <cell r="C78" t="str">
            <v>76</v>
          </cell>
        </row>
        <row r="79">
          <cell r="C79" t="str">
            <v>77</v>
          </cell>
        </row>
        <row r="80">
          <cell r="C80" t="str">
            <v>78</v>
          </cell>
        </row>
        <row r="81">
          <cell r="C81" t="str">
            <v>79</v>
          </cell>
        </row>
        <row r="82">
          <cell r="C82" t="str">
            <v>80</v>
          </cell>
        </row>
        <row r="83">
          <cell r="C83" t="str">
            <v>81</v>
          </cell>
        </row>
        <row r="84">
          <cell r="C84" t="str">
            <v>82</v>
          </cell>
        </row>
        <row r="85">
          <cell r="C85" t="str">
            <v>83</v>
          </cell>
        </row>
        <row r="86">
          <cell r="C86" t="str">
            <v>84</v>
          </cell>
        </row>
        <row r="87">
          <cell r="C87" t="str">
            <v>85</v>
          </cell>
        </row>
        <row r="88">
          <cell r="C88" t="str">
            <v>86</v>
          </cell>
        </row>
        <row r="89">
          <cell r="C89" t="str">
            <v>87</v>
          </cell>
        </row>
        <row r="90">
          <cell r="C90" t="str">
            <v>88</v>
          </cell>
        </row>
        <row r="91">
          <cell r="C91" t="str">
            <v>89</v>
          </cell>
        </row>
        <row r="92">
          <cell r="C92" t="str">
            <v>90</v>
          </cell>
        </row>
        <row r="93">
          <cell r="C93" t="str">
            <v>91</v>
          </cell>
        </row>
        <row r="94">
          <cell r="C94" t="str">
            <v>92</v>
          </cell>
        </row>
        <row r="95">
          <cell r="C95" t="str">
            <v>93</v>
          </cell>
        </row>
        <row r="96">
          <cell r="C96" t="str">
            <v>94</v>
          </cell>
        </row>
        <row r="97">
          <cell r="C97" t="str">
            <v>95</v>
          </cell>
        </row>
        <row r="98">
          <cell r="C98" t="str">
            <v>96</v>
          </cell>
        </row>
        <row r="99">
          <cell r="C99" t="str">
            <v>97</v>
          </cell>
        </row>
        <row r="100">
          <cell r="C100" t="str">
            <v>98</v>
          </cell>
        </row>
        <row r="101">
          <cell r="C101" t="str">
            <v>99</v>
          </cell>
        </row>
      </sheetData>
      <sheetData sheetId="11" refreshError="1"/>
      <sheetData sheetId="12"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B1:M73"/>
  <sheetViews>
    <sheetView tabSelected="1" zoomScale="90" zoomScaleNormal="90" workbookViewId="0">
      <selection activeCell="D6" sqref="D6:J6"/>
    </sheetView>
  </sheetViews>
  <sheetFormatPr defaultRowHeight="13.5" x14ac:dyDescent="0.15"/>
  <cols>
    <col min="3" max="3" width="10.25" customWidth="1"/>
    <col min="13" max="13" width="9" hidden="1" customWidth="1"/>
  </cols>
  <sheetData>
    <row r="1" spans="2:13" s="4" customFormat="1" x14ac:dyDescent="0.15"/>
    <row r="2" spans="2:13" s="4" customFormat="1" ht="13.5" customHeight="1" x14ac:dyDescent="0.15">
      <c r="B2" s="241" t="s">
        <v>1416</v>
      </c>
      <c r="C2" s="241"/>
      <c r="D2" s="241"/>
      <c r="E2" s="241"/>
      <c r="F2" s="241"/>
      <c r="G2" s="241"/>
      <c r="H2" s="241"/>
      <c r="I2" s="241"/>
      <c r="J2" s="241"/>
      <c r="M2" s="3" t="str">
        <f>個人情報!$E$6</f>
        <v/>
      </c>
    </row>
    <row r="3" spans="2:13" s="4" customFormat="1" ht="13.5" customHeight="1" x14ac:dyDescent="0.15">
      <c r="B3" s="241"/>
      <c r="C3" s="241"/>
      <c r="D3" s="241"/>
      <c r="E3" s="241"/>
      <c r="F3" s="241"/>
      <c r="G3" s="241"/>
      <c r="H3" s="241"/>
      <c r="I3" s="241"/>
      <c r="J3" s="241"/>
      <c r="M3" s="3" t="e">
        <f>個人情報!#REF!</f>
        <v>#REF!</v>
      </c>
    </row>
    <row r="4" spans="2:13" s="4" customFormat="1" ht="24" x14ac:dyDescent="0.15">
      <c r="B4" s="242" t="s">
        <v>1888</v>
      </c>
      <c r="C4" s="242"/>
      <c r="D4" s="242"/>
      <c r="E4" s="242"/>
      <c r="F4" s="242"/>
      <c r="G4" s="242"/>
      <c r="H4" s="242"/>
      <c r="I4" s="242"/>
      <c r="J4" s="242"/>
      <c r="M4" s="3" t="e">
        <f>個人情報!#REF!</f>
        <v>#REF!</v>
      </c>
    </row>
    <row r="5" spans="2:13" s="4" customFormat="1" ht="14.25" customHeight="1" thickBot="1" x14ac:dyDescent="0.2">
      <c r="M5" s="3" t="e">
        <f>個人情報!#REF!</f>
        <v>#REF!</v>
      </c>
    </row>
    <row r="6" spans="2:13" s="4" customFormat="1" ht="39.75" customHeight="1" x14ac:dyDescent="0.15">
      <c r="B6" s="243" t="s">
        <v>28</v>
      </c>
      <c r="C6" s="244"/>
      <c r="D6" s="235"/>
      <c r="E6" s="236"/>
      <c r="F6" s="236"/>
      <c r="G6" s="236"/>
      <c r="H6" s="236"/>
      <c r="I6" s="236"/>
      <c r="J6" s="237"/>
      <c r="M6" s="3" t="e">
        <f>個人情報!#REF!</f>
        <v>#REF!</v>
      </c>
    </row>
    <row r="7" spans="2:13" s="4" customFormat="1" ht="20.100000000000001" customHeight="1" x14ac:dyDescent="0.15">
      <c r="B7" s="223" t="s">
        <v>30</v>
      </c>
      <c r="C7" s="224"/>
      <c r="D7" s="238" t="str">
        <f>IF(D6="","",VLOOKUP($D$6,大学リスト!$A$2:$D$200,3,FALSE))</f>
        <v/>
      </c>
      <c r="E7" s="239"/>
      <c r="F7" s="239"/>
      <c r="G7" s="239"/>
      <c r="H7" s="239"/>
      <c r="I7" s="239"/>
      <c r="J7" s="240"/>
      <c r="M7" s="3" t="e">
        <f>個人情報!#REF!</f>
        <v>#REF!</v>
      </c>
    </row>
    <row r="8" spans="2:13" s="4" customFormat="1" ht="20.100000000000001" customHeight="1" x14ac:dyDescent="0.15">
      <c r="B8" s="223" t="s">
        <v>29</v>
      </c>
      <c r="C8" s="224"/>
      <c r="D8" s="238" t="str">
        <f>IF(D7="","",VLOOKUP($D$6,大学リスト!$A$2:$D$200,2,FALSE))</f>
        <v/>
      </c>
      <c r="E8" s="239"/>
      <c r="F8" s="239"/>
      <c r="G8" s="239"/>
      <c r="H8" s="239"/>
      <c r="I8" s="239"/>
      <c r="J8" s="240"/>
      <c r="M8" s="3" t="e">
        <f>個人情報!#REF!</f>
        <v>#REF!</v>
      </c>
    </row>
    <row r="9" spans="2:13" s="4" customFormat="1" ht="20.100000000000001" customHeight="1" x14ac:dyDescent="0.15">
      <c r="B9" s="223" t="s">
        <v>31</v>
      </c>
      <c r="C9" s="224"/>
      <c r="D9" s="238" t="str">
        <f>IF(D8="","",VLOOKUP($D$6,大学リスト!$A$2:$D$200,4,FALSE))</f>
        <v/>
      </c>
      <c r="E9" s="239"/>
      <c r="F9" s="239"/>
      <c r="G9" s="239"/>
      <c r="H9" s="239"/>
      <c r="I9" s="239"/>
      <c r="J9" s="240"/>
      <c r="M9" s="3" t="e">
        <f>個人情報!#REF!</f>
        <v>#REF!</v>
      </c>
    </row>
    <row r="10" spans="2:13" s="4" customFormat="1" ht="20.100000000000001" customHeight="1" thickBot="1" x14ac:dyDescent="0.2">
      <c r="B10" s="228" t="s">
        <v>32</v>
      </c>
      <c r="C10" s="229"/>
      <c r="D10" s="230"/>
      <c r="E10" s="231"/>
      <c r="F10" s="231"/>
      <c r="G10" s="231"/>
      <c r="H10" s="231"/>
      <c r="I10" s="231"/>
      <c r="J10" s="232"/>
      <c r="K10" s="4" t="s">
        <v>339</v>
      </c>
      <c r="M10" s="3" t="e">
        <f>個人情報!#REF!</f>
        <v>#REF!</v>
      </c>
    </row>
    <row r="11" spans="2:13" s="65" customFormat="1" x14ac:dyDescent="0.15">
      <c r="M11" s="3" t="e">
        <f>個人情報!#REF!</f>
        <v>#REF!</v>
      </c>
    </row>
    <row r="12" spans="2:13" s="65" customFormat="1" ht="14.25" thickBot="1" x14ac:dyDescent="0.2">
      <c r="M12" s="3" t="e">
        <f>個人情報!#REF!</f>
        <v>#REF!</v>
      </c>
    </row>
    <row r="13" spans="2:13" s="4" customFormat="1" ht="20.100000000000001" customHeight="1" x14ac:dyDescent="0.15">
      <c r="B13" s="233" t="s">
        <v>33</v>
      </c>
      <c r="C13" s="234"/>
      <c r="D13" s="235"/>
      <c r="E13" s="236"/>
      <c r="F13" s="236"/>
      <c r="G13" s="236"/>
      <c r="H13" s="236"/>
      <c r="I13" s="236"/>
      <c r="J13" s="237"/>
      <c r="K13" s="4" t="s">
        <v>354</v>
      </c>
      <c r="M13" s="3" t="e">
        <f>個人情報!#REF!</f>
        <v>#REF!</v>
      </c>
    </row>
    <row r="14" spans="2:13" s="4" customFormat="1" ht="20.100000000000001" customHeight="1" x14ac:dyDescent="0.15">
      <c r="B14" s="223" t="s">
        <v>30</v>
      </c>
      <c r="C14" s="224"/>
      <c r="D14" s="225"/>
      <c r="E14" s="226"/>
      <c r="F14" s="226"/>
      <c r="G14" s="226"/>
      <c r="H14" s="226"/>
      <c r="I14" s="226"/>
      <c r="J14" s="227"/>
      <c r="M14" s="3" t="e">
        <f>個人情報!#REF!</f>
        <v>#REF!</v>
      </c>
    </row>
    <row r="15" spans="2:13" s="4" customFormat="1" ht="20.100000000000001" customHeight="1" x14ac:dyDescent="0.15">
      <c r="B15" s="223" t="s">
        <v>356</v>
      </c>
      <c r="C15" s="224"/>
      <c r="D15" s="225"/>
      <c r="E15" s="226"/>
      <c r="F15" s="226"/>
      <c r="G15" s="226"/>
      <c r="H15" s="226"/>
      <c r="I15" s="226"/>
      <c r="J15" s="227"/>
      <c r="M15" s="3" t="e">
        <f>個人情報!#REF!</f>
        <v>#REF!</v>
      </c>
    </row>
    <row r="16" spans="2:13" s="4" customFormat="1" ht="20.100000000000001" customHeight="1" x14ac:dyDescent="0.15">
      <c r="B16" s="223" t="s">
        <v>355</v>
      </c>
      <c r="C16" s="224"/>
      <c r="D16" s="225"/>
      <c r="E16" s="226"/>
      <c r="F16" s="226"/>
      <c r="G16" s="226"/>
      <c r="H16" s="226"/>
      <c r="I16" s="226"/>
      <c r="J16" s="227"/>
      <c r="M16" s="3" t="e">
        <f>個人情報!#REF!</f>
        <v>#REF!</v>
      </c>
    </row>
    <row r="17" spans="2:13" s="4" customFormat="1" ht="20.100000000000001" customHeight="1" x14ac:dyDescent="0.15">
      <c r="B17" s="223" t="s">
        <v>34</v>
      </c>
      <c r="C17" s="224"/>
      <c r="D17" s="225"/>
      <c r="E17" s="226"/>
      <c r="F17" s="226"/>
      <c r="G17" s="226"/>
      <c r="H17" s="226"/>
      <c r="I17" s="226"/>
      <c r="J17" s="227"/>
      <c r="M17" s="3" t="e">
        <f>個人情報!#REF!</f>
        <v>#REF!</v>
      </c>
    </row>
    <row r="18" spans="2:13" s="4" customFormat="1" ht="20.100000000000001" customHeight="1" x14ac:dyDescent="0.15">
      <c r="B18" s="223" t="s">
        <v>35</v>
      </c>
      <c r="C18" s="224"/>
      <c r="D18" s="225"/>
      <c r="E18" s="226"/>
      <c r="F18" s="226"/>
      <c r="G18" s="226"/>
      <c r="H18" s="226"/>
      <c r="I18" s="226"/>
      <c r="J18" s="227"/>
      <c r="M18" s="3" t="e">
        <f>個人情報!#REF!</f>
        <v>#REF!</v>
      </c>
    </row>
    <row r="19" spans="2:13" s="4" customFormat="1" ht="20.100000000000001" customHeight="1" x14ac:dyDescent="0.15">
      <c r="B19" s="223" t="s">
        <v>36</v>
      </c>
      <c r="C19" s="224"/>
      <c r="D19" s="225"/>
      <c r="E19" s="226"/>
      <c r="F19" s="226"/>
      <c r="G19" s="226"/>
      <c r="H19" s="226"/>
      <c r="I19" s="226"/>
      <c r="J19" s="227"/>
      <c r="M19" s="3" t="e">
        <f>個人情報!#REF!</f>
        <v>#REF!</v>
      </c>
    </row>
    <row r="20" spans="2:13" s="4" customFormat="1" ht="20.100000000000001" customHeight="1" x14ac:dyDescent="0.15">
      <c r="B20" s="223" t="s">
        <v>30</v>
      </c>
      <c r="C20" s="224"/>
      <c r="D20" s="225"/>
      <c r="E20" s="226"/>
      <c r="F20" s="226"/>
      <c r="G20" s="226"/>
      <c r="H20" s="226"/>
      <c r="I20" s="226"/>
      <c r="J20" s="227"/>
      <c r="M20" s="3" t="e">
        <f>個人情報!#REF!</f>
        <v>#REF!</v>
      </c>
    </row>
    <row r="21" spans="2:13" s="4" customFormat="1" ht="20.100000000000001" customHeight="1" thickBot="1" x14ac:dyDescent="0.2">
      <c r="B21" s="228" t="s">
        <v>355</v>
      </c>
      <c r="C21" s="229"/>
      <c r="D21" s="230"/>
      <c r="E21" s="231"/>
      <c r="F21" s="231"/>
      <c r="G21" s="231"/>
      <c r="H21" s="231"/>
      <c r="I21" s="231"/>
      <c r="J21" s="232"/>
      <c r="M21" s="3" t="e">
        <f>個人情報!#REF!</f>
        <v>#REF!</v>
      </c>
    </row>
    <row r="22" spans="2:13" x14ac:dyDescent="0.15">
      <c r="M22" s="3" t="e">
        <f>個人情報!#REF!</f>
        <v>#REF!</v>
      </c>
    </row>
    <row r="23" spans="2:13" x14ac:dyDescent="0.15">
      <c r="M23" s="3" t="e">
        <f>個人情報!#REF!</f>
        <v>#REF!</v>
      </c>
    </row>
    <row r="24" spans="2:13" x14ac:dyDescent="0.15">
      <c r="B24" t="s">
        <v>1414</v>
      </c>
      <c r="M24" s="3" t="e">
        <f>個人情報!#REF!</f>
        <v>#REF!</v>
      </c>
    </row>
    <row r="25" spans="2:13" x14ac:dyDescent="0.15">
      <c r="B25" t="s">
        <v>1415</v>
      </c>
      <c r="M25" s="3" t="e">
        <f>個人情報!#REF!</f>
        <v>#REF!</v>
      </c>
    </row>
    <row r="26" spans="2:13" x14ac:dyDescent="0.15">
      <c r="M26" s="3" t="e">
        <f>個人情報!#REF!</f>
        <v>#REF!</v>
      </c>
    </row>
    <row r="27" spans="2:13" x14ac:dyDescent="0.15">
      <c r="M27" s="3" t="e">
        <f>個人情報!#REF!</f>
        <v>#REF!</v>
      </c>
    </row>
    <row r="28" spans="2:13" x14ac:dyDescent="0.15">
      <c r="M28" s="3" t="e">
        <f>個人情報!#REF!</f>
        <v>#REF!</v>
      </c>
    </row>
    <row r="29" spans="2:13" x14ac:dyDescent="0.15">
      <c r="M29" s="3" t="e">
        <f>個人情報!#REF!</f>
        <v>#REF!</v>
      </c>
    </row>
    <row r="30" spans="2:13" x14ac:dyDescent="0.15">
      <c r="M30" s="3" t="e">
        <f>個人情報!#REF!</f>
        <v>#REF!</v>
      </c>
    </row>
    <row r="31" spans="2:13" x14ac:dyDescent="0.15">
      <c r="M31" s="3" t="e">
        <f>個人情報!#REF!</f>
        <v>#REF!</v>
      </c>
    </row>
    <row r="32" spans="2:13" x14ac:dyDescent="0.15">
      <c r="M32" s="3" t="e">
        <f>個人情報!#REF!</f>
        <v>#REF!</v>
      </c>
    </row>
    <row r="33" spans="13:13" x14ac:dyDescent="0.15">
      <c r="M33" s="3" t="e">
        <f>個人情報!#REF!</f>
        <v>#REF!</v>
      </c>
    </row>
    <row r="34" spans="13:13" x14ac:dyDescent="0.15">
      <c r="M34" s="3" t="e">
        <f>個人情報!#REF!</f>
        <v>#REF!</v>
      </c>
    </row>
    <row r="35" spans="13:13" x14ac:dyDescent="0.15">
      <c r="M35" s="3" t="e">
        <f>個人情報!#REF!</f>
        <v>#REF!</v>
      </c>
    </row>
    <row r="36" spans="13:13" x14ac:dyDescent="0.15">
      <c r="M36" s="3" t="e">
        <f>個人情報!#REF!</f>
        <v>#REF!</v>
      </c>
    </row>
    <row r="37" spans="13:13" x14ac:dyDescent="0.15">
      <c r="M37" s="3" t="e">
        <f>個人情報!#REF!</f>
        <v>#REF!</v>
      </c>
    </row>
    <row r="38" spans="13:13" x14ac:dyDescent="0.15">
      <c r="M38" s="3" t="e">
        <f>個人情報!#REF!</f>
        <v>#REF!</v>
      </c>
    </row>
    <row r="39" spans="13:13" x14ac:dyDescent="0.15">
      <c r="M39" s="3" t="e">
        <f>個人情報!#REF!</f>
        <v>#REF!</v>
      </c>
    </row>
    <row r="40" spans="13:13" x14ac:dyDescent="0.15">
      <c r="M40" s="3" t="e">
        <f>個人情報!#REF!</f>
        <v>#REF!</v>
      </c>
    </row>
    <row r="41" spans="13:13" x14ac:dyDescent="0.15">
      <c r="M41" s="3" t="e">
        <f>個人情報!#REF!</f>
        <v>#REF!</v>
      </c>
    </row>
    <row r="42" spans="13:13" x14ac:dyDescent="0.15">
      <c r="M42" s="3" t="e">
        <f>個人情報!#REF!</f>
        <v>#REF!</v>
      </c>
    </row>
    <row r="43" spans="13:13" x14ac:dyDescent="0.15">
      <c r="M43" s="3" t="e">
        <f>個人情報!#REF!</f>
        <v>#REF!</v>
      </c>
    </row>
    <row r="44" spans="13:13" x14ac:dyDescent="0.15">
      <c r="M44" s="3" t="e">
        <f>個人情報!#REF!</f>
        <v>#REF!</v>
      </c>
    </row>
    <row r="45" spans="13:13" x14ac:dyDescent="0.15">
      <c r="M45" s="3" t="e">
        <f>個人情報!#REF!</f>
        <v>#REF!</v>
      </c>
    </row>
    <row r="46" spans="13:13" x14ac:dyDescent="0.15">
      <c r="M46" s="3" t="e">
        <f>個人情報!#REF!</f>
        <v>#REF!</v>
      </c>
    </row>
    <row r="47" spans="13:13" x14ac:dyDescent="0.15">
      <c r="M47" s="3" t="e">
        <f>個人情報!#REF!</f>
        <v>#REF!</v>
      </c>
    </row>
    <row r="48" spans="13:13" x14ac:dyDescent="0.15">
      <c r="M48" s="3" t="e">
        <f>個人情報!#REF!</f>
        <v>#REF!</v>
      </c>
    </row>
    <row r="49" spans="13:13" x14ac:dyDescent="0.15">
      <c r="M49" s="3" t="e">
        <f>個人情報!#REF!</f>
        <v>#REF!</v>
      </c>
    </row>
    <row r="50" spans="13:13" x14ac:dyDescent="0.15">
      <c r="M50" s="3" t="e">
        <f>個人情報!#REF!</f>
        <v>#REF!</v>
      </c>
    </row>
    <row r="51" spans="13:13" x14ac:dyDescent="0.15">
      <c r="M51" s="3" t="e">
        <f>個人情報!#REF!</f>
        <v>#REF!</v>
      </c>
    </row>
    <row r="52" spans="13:13" x14ac:dyDescent="0.15">
      <c r="M52" s="3" t="e">
        <f>個人情報!#REF!</f>
        <v>#REF!</v>
      </c>
    </row>
    <row r="53" spans="13:13" x14ac:dyDescent="0.15">
      <c r="M53" s="3" t="e">
        <f>個人情報!#REF!</f>
        <v>#REF!</v>
      </c>
    </row>
    <row r="54" spans="13:13" x14ac:dyDescent="0.15">
      <c r="M54" s="3" t="e">
        <f>個人情報!#REF!</f>
        <v>#REF!</v>
      </c>
    </row>
    <row r="55" spans="13:13" x14ac:dyDescent="0.15">
      <c r="M55" s="3" t="e">
        <f>個人情報!#REF!</f>
        <v>#REF!</v>
      </c>
    </row>
    <row r="56" spans="13:13" x14ac:dyDescent="0.15">
      <c r="M56" s="3" t="e">
        <f>個人情報!#REF!</f>
        <v>#REF!</v>
      </c>
    </row>
    <row r="57" spans="13:13" x14ac:dyDescent="0.15">
      <c r="M57" s="3" t="e">
        <f>個人情報!#REF!</f>
        <v>#REF!</v>
      </c>
    </row>
    <row r="58" spans="13:13" x14ac:dyDescent="0.15">
      <c r="M58" s="3" t="e">
        <f>個人情報!#REF!</f>
        <v>#REF!</v>
      </c>
    </row>
    <row r="59" spans="13:13" x14ac:dyDescent="0.15">
      <c r="M59" s="3" t="e">
        <f>個人情報!#REF!</f>
        <v>#REF!</v>
      </c>
    </row>
    <row r="60" spans="13:13" x14ac:dyDescent="0.15">
      <c r="M60" s="3" t="e">
        <f>個人情報!#REF!</f>
        <v>#REF!</v>
      </c>
    </row>
    <row r="61" spans="13:13" x14ac:dyDescent="0.15">
      <c r="M61" s="3" t="e">
        <f>個人情報!#REF!</f>
        <v>#REF!</v>
      </c>
    </row>
    <row r="62" spans="13:13" x14ac:dyDescent="0.15">
      <c r="M62" s="3" t="e">
        <f>個人情報!#REF!</f>
        <v>#REF!</v>
      </c>
    </row>
    <row r="63" spans="13:13" x14ac:dyDescent="0.15">
      <c r="M63" s="3" t="e">
        <f>個人情報!#REF!</f>
        <v>#REF!</v>
      </c>
    </row>
    <row r="64" spans="13:13" x14ac:dyDescent="0.15">
      <c r="M64" s="3" t="e">
        <f>個人情報!#REF!</f>
        <v>#REF!</v>
      </c>
    </row>
    <row r="65" spans="13:13" x14ac:dyDescent="0.15">
      <c r="M65" s="3" t="e">
        <f>個人情報!#REF!</f>
        <v>#REF!</v>
      </c>
    </row>
    <row r="66" spans="13:13" x14ac:dyDescent="0.15">
      <c r="M66" s="3" t="e">
        <f>個人情報!#REF!</f>
        <v>#REF!</v>
      </c>
    </row>
    <row r="67" spans="13:13" x14ac:dyDescent="0.15">
      <c r="M67" s="3" t="e">
        <f>個人情報!#REF!</f>
        <v>#REF!</v>
      </c>
    </row>
    <row r="68" spans="13:13" x14ac:dyDescent="0.15">
      <c r="M68" s="3" t="e">
        <f>個人情報!#REF!</f>
        <v>#REF!</v>
      </c>
    </row>
    <row r="69" spans="13:13" x14ac:dyDescent="0.15">
      <c r="M69" s="3" t="e">
        <f>個人情報!#REF!</f>
        <v>#REF!</v>
      </c>
    </row>
    <row r="70" spans="13:13" x14ac:dyDescent="0.15">
      <c r="M70" s="3" t="e">
        <f>個人情報!#REF!</f>
        <v>#REF!</v>
      </c>
    </row>
    <row r="71" spans="13:13" x14ac:dyDescent="0.15">
      <c r="M71" s="3" t="e">
        <f>個人情報!#REF!</f>
        <v>#REF!</v>
      </c>
    </row>
    <row r="72" spans="13:13" x14ac:dyDescent="0.15">
      <c r="M72" s="3" t="e">
        <f>個人情報!#REF!</f>
        <v>#REF!</v>
      </c>
    </row>
    <row r="73" spans="13:13" x14ac:dyDescent="0.15">
      <c r="M73" s="3" t="e">
        <f>個人情報!#REF!</f>
        <v>#REF!</v>
      </c>
    </row>
  </sheetData>
  <sheetProtection algorithmName="SHA-512" hashValue="SaiE+2qkoSW0U4x/zpgw4hgznAQ/kaX2vvCchANaz/ZN1sknYCCxBKEdoaOt7Qs0jCQJMzHFF1ILpcT4qbrVtw==" saltValue="y02RJXMMGoy+gFB8faIykA==" spinCount="100000" sheet="1" selectLockedCells="1"/>
  <mergeCells count="30">
    <mergeCell ref="B2:J3"/>
    <mergeCell ref="B4:J4"/>
    <mergeCell ref="B6:C6"/>
    <mergeCell ref="D6:J6"/>
    <mergeCell ref="B7:C7"/>
    <mergeCell ref="D7:J7"/>
    <mergeCell ref="B8:C8"/>
    <mergeCell ref="D8:J8"/>
    <mergeCell ref="B9:C9"/>
    <mergeCell ref="D9:J9"/>
    <mergeCell ref="B10:C10"/>
    <mergeCell ref="D10:J10"/>
    <mergeCell ref="B13:C13"/>
    <mergeCell ref="D13:J13"/>
    <mergeCell ref="B14:C14"/>
    <mergeCell ref="D14:J14"/>
    <mergeCell ref="B15:C15"/>
    <mergeCell ref="D15:J15"/>
    <mergeCell ref="B16:C16"/>
    <mergeCell ref="D16:J16"/>
    <mergeCell ref="B17:C17"/>
    <mergeCell ref="D17:J17"/>
    <mergeCell ref="B21:C21"/>
    <mergeCell ref="D21:J21"/>
    <mergeCell ref="B18:C18"/>
    <mergeCell ref="D18:J18"/>
    <mergeCell ref="B19:C19"/>
    <mergeCell ref="D19:J19"/>
    <mergeCell ref="B20:C20"/>
    <mergeCell ref="D20:J20"/>
  </mergeCells>
  <phoneticPr fontId="5"/>
  <dataValidations count="5">
    <dataValidation imeMode="hiragana" allowBlank="1" showInputMessage="1" showErrorMessage="1" sqref="D10:J10 D13:J13 D18:J19" xr:uid="{00000000-0002-0000-0000-000000000000}"/>
    <dataValidation imeMode="halfKatakana" allowBlank="1" showInputMessage="1" showErrorMessage="1" sqref="D14:J14 D20:J20" xr:uid="{00000000-0002-0000-0000-000001000000}"/>
    <dataValidation imeMode="off" allowBlank="1" showInputMessage="1" showErrorMessage="1" sqref="D21:J21 D15:J15" xr:uid="{00000000-0002-0000-0000-000002000000}"/>
    <dataValidation imeMode="off" allowBlank="1" showInputMessage="1" showErrorMessage="1" prompt="ハイフンを入れてください。_x000a_例)090-1234-5678" sqref="D16:J16" xr:uid="{BD8AACAB-5E54-40A2-904A-C50E71208E12}"/>
    <dataValidation imeMode="off" allowBlank="1" showInputMessage="1" showErrorMessage="1" prompt="ハイフンを入れてください。_x000a_例)123-4567_x000a_" sqref="D17:J17" xr:uid="{789576CB-C9F5-4CDE-8EC2-4BEDA397A2CD}"/>
  </dataValidations>
  <printOptions horizontalCentered="1"/>
  <pageMargins left="0.70866141732283472" right="0.70866141732283472" top="0.74803149606299213" bottom="0.74803149606299213" header="0.31496062992125984" footer="0.31496062992125984"/>
  <pageSetup paperSize="9" scale="89" orientation="portrait" horizontalDpi="4294967293"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3000000}">
          <x14:formula1>
            <xm:f>大学リスト!$A$2:$A$200</xm:f>
          </x14:formula1>
          <xm:sqref>D6:J6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pageSetUpPr fitToPage="1"/>
  </sheetPr>
  <dimension ref="A1:F47"/>
  <sheetViews>
    <sheetView zoomScaleNormal="100" workbookViewId="0">
      <selection activeCell="A29" sqref="A29"/>
    </sheetView>
  </sheetViews>
  <sheetFormatPr defaultRowHeight="13.5" x14ac:dyDescent="0.15"/>
  <cols>
    <col min="1" max="1" width="9" style="129" customWidth="1"/>
    <col min="2" max="2" width="9" style="129"/>
    <col min="3" max="3" width="13.5" style="129" customWidth="1"/>
    <col min="4" max="5" width="27" style="129" customWidth="1"/>
    <col min="6" max="16384" width="9" style="129"/>
  </cols>
  <sheetData>
    <row r="1" spans="1:6" ht="14.25" x14ac:dyDescent="0.15">
      <c r="A1" s="456" t="s">
        <v>447</v>
      </c>
      <c r="B1" s="456"/>
      <c r="C1" s="456"/>
      <c r="D1" s="456"/>
      <c r="E1" s="456"/>
      <c r="F1" s="456"/>
    </row>
    <row r="2" spans="1:6" ht="14.25" x14ac:dyDescent="0.15">
      <c r="A2" s="456" t="s">
        <v>163</v>
      </c>
      <c r="B2" s="456"/>
      <c r="C2" s="456"/>
      <c r="D2" s="456"/>
      <c r="E2" s="456"/>
      <c r="F2" s="456"/>
    </row>
    <row r="3" spans="1:6" ht="14.25" x14ac:dyDescent="0.15">
      <c r="A3" s="456" t="s">
        <v>152</v>
      </c>
      <c r="B3" s="456"/>
      <c r="C3" s="456"/>
      <c r="D3" s="456"/>
      <c r="E3" s="456"/>
      <c r="F3" s="456"/>
    </row>
    <row r="4" spans="1:6" ht="14.25" x14ac:dyDescent="0.15">
      <c r="A4" s="456" t="s">
        <v>153</v>
      </c>
      <c r="B4" s="456"/>
      <c r="C4" s="456"/>
      <c r="D4" s="456"/>
      <c r="E4" s="456"/>
      <c r="F4" s="456"/>
    </row>
    <row r="5" spans="1:6" ht="17.25" x14ac:dyDescent="0.15">
      <c r="A5" s="457" t="s">
        <v>1418</v>
      </c>
      <c r="B5" s="457"/>
      <c r="C5" s="457"/>
      <c r="D5" s="457"/>
      <c r="E5" s="457"/>
      <c r="F5" s="457"/>
    </row>
    <row r="6" spans="1:6" ht="17.25" x14ac:dyDescent="0.15">
      <c r="A6" s="457" t="s">
        <v>1890</v>
      </c>
      <c r="B6" s="457"/>
      <c r="C6" s="457"/>
      <c r="D6" s="457"/>
      <c r="E6" s="457"/>
      <c r="F6" s="457"/>
    </row>
    <row r="7" spans="1:6" ht="18" thickBot="1" x14ac:dyDescent="0.2">
      <c r="A7" s="130"/>
      <c r="B7" s="458" t="str">
        <f>IF(基本情報!$D$6="","",基本情報!$D$6)</f>
        <v/>
      </c>
      <c r="C7" s="458"/>
      <c r="D7" s="131"/>
      <c r="E7" s="132" t="s">
        <v>345</v>
      </c>
      <c r="F7" s="133"/>
    </row>
    <row r="8" spans="1:6" ht="18" thickBot="1" x14ac:dyDescent="0.2">
      <c r="A8" s="134"/>
      <c r="B8" s="135"/>
      <c r="C8" s="135"/>
      <c r="D8" s="136" t="s">
        <v>154</v>
      </c>
      <c r="E8" s="137" t="s">
        <v>155</v>
      </c>
      <c r="F8" s="138"/>
    </row>
    <row r="9" spans="1:6" ht="18" thickBot="1" x14ac:dyDescent="0.2">
      <c r="A9" s="134"/>
      <c r="B9" s="139"/>
      <c r="C9" s="140"/>
      <c r="D9" s="136" t="s">
        <v>156</v>
      </c>
      <c r="E9" s="137" t="s">
        <v>155</v>
      </c>
      <c r="F9" s="134"/>
    </row>
    <row r="10" spans="1:6" ht="18" thickBot="1" x14ac:dyDescent="0.2">
      <c r="A10" s="459" t="s">
        <v>157</v>
      </c>
      <c r="B10" s="460"/>
      <c r="C10" s="141"/>
      <c r="D10" s="142"/>
      <c r="E10" s="142"/>
      <c r="F10" s="134"/>
    </row>
    <row r="11" spans="1:6" ht="15" thickBot="1" x14ac:dyDescent="0.2">
      <c r="A11" s="143" t="s">
        <v>154</v>
      </c>
      <c r="B11" s="144" t="s">
        <v>156</v>
      </c>
      <c r="C11" s="144" t="s">
        <v>158</v>
      </c>
      <c r="D11" s="144" t="s">
        <v>6</v>
      </c>
      <c r="E11" s="144" t="s">
        <v>159</v>
      </c>
      <c r="F11" s="145" t="s">
        <v>160</v>
      </c>
    </row>
    <row r="12" spans="1:6" ht="18" thickTop="1" x14ac:dyDescent="0.15">
      <c r="A12" s="146"/>
      <c r="B12" s="147"/>
      <c r="C12" s="148" t="str">
        <f>IF(リレー!B19="","",リレー!B19)</f>
        <v/>
      </c>
      <c r="D12" s="148" t="str">
        <f>IF(リレー!C19="","",リレー!C19)</f>
        <v/>
      </c>
      <c r="E12" s="148" t="str">
        <f>IF(リレー!F19="","",リレー!F19)</f>
        <v/>
      </c>
      <c r="F12" s="149"/>
    </row>
    <row r="13" spans="1:6" ht="17.25" x14ac:dyDescent="0.15">
      <c r="A13" s="150"/>
      <c r="B13" s="151"/>
      <c r="C13" s="148" t="str">
        <f>IF(リレー!B20="","",リレー!B20)</f>
        <v/>
      </c>
      <c r="D13" s="148" t="str">
        <f>IF(リレー!C20="","",リレー!C20)</f>
        <v/>
      </c>
      <c r="E13" s="148" t="str">
        <f>IF(リレー!F20="","",リレー!F20)</f>
        <v/>
      </c>
      <c r="F13" s="152"/>
    </row>
    <row r="14" spans="1:6" ht="17.25" x14ac:dyDescent="0.15">
      <c r="A14" s="150"/>
      <c r="B14" s="151"/>
      <c r="C14" s="148" t="str">
        <f>IF(リレー!B21="","",リレー!B21)</f>
        <v/>
      </c>
      <c r="D14" s="148" t="str">
        <f>IF(リレー!C21="","",リレー!C21)</f>
        <v/>
      </c>
      <c r="E14" s="148" t="str">
        <f>IF(リレー!F21="","",リレー!F21)</f>
        <v/>
      </c>
      <c r="F14" s="152"/>
    </row>
    <row r="15" spans="1:6" ht="17.25" x14ac:dyDescent="0.15">
      <c r="A15" s="150"/>
      <c r="B15" s="151"/>
      <c r="C15" s="148" t="str">
        <f>IF(リレー!B22="","",リレー!B22)</f>
        <v/>
      </c>
      <c r="D15" s="148" t="str">
        <f>IF(リレー!C22="","",リレー!C22)</f>
        <v/>
      </c>
      <c r="E15" s="148" t="str">
        <f>IF(リレー!F22="","",リレー!F22)</f>
        <v/>
      </c>
      <c r="F15" s="152"/>
    </row>
    <row r="16" spans="1:6" ht="17.25" x14ac:dyDescent="0.15">
      <c r="A16" s="150"/>
      <c r="B16" s="151"/>
      <c r="C16" s="148" t="str">
        <f>IF(リレー!B23="","",リレー!B23)</f>
        <v/>
      </c>
      <c r="D16" s="148" t="str">
        <f>IF(リレー!C23="","",リレー!C23)</f>
        <v/>
      </c>
      <c r="E16" s="148" t="str">
        <f>IF(リレー!F23="","",リレー!F23)</f>
        <v/>
      </c>
      <c r="F16" s="152"/>
    </row>
    <row r="17" spans="1:6" ht="18" thickBot="1" x14ac:dyDescent="0.2">
      <c r="A17" s="153"/>
      <c r="B17" s="154"/>
      <c r="C17" s="155" t="str">
        <f>IF(リレー!B24="","",リレー!B24)</f>
        <v/>
      </c>
      <c r="D17" s="155" t="str">
        <f>IF(リレー!C24="","",リレー!C24)</f>
        <v/>
      </c>
      <c r="E17" s="155" t="str">
        <f>IF(リレー!F24="","",リレー!F24)</f>
        <v/>
      </c>
      <c r="F17" s="156"/>
    </row>
    <row r="18" spans="1:6" ht="18" thickTop="1" x14ac:dyDescent="0.15">
      <c r="A18" s="146"/>
      <c r="B18" s="147"/>
      <c r="C18" s="147"/>
      <c r="D18" s="147"/>
      <c r="E18" s="147"/>
      <c r="F18" s="157"/>
    </row>
    <row r="19" spans="1:6" ht="17.25" x14ac:dyDescent="0.15">
      <c r="A19" s="146"/>
      <c r="B19" s="147"/>
      <c r="C19" s="147"/>
      <c r="D19" s="147"/>
      <c r="E19" s="147"/>
      <c r="F19" s="157"/>
    </row>
    <row r="20" spans="1:6" ht="17.25" x14ac:dyDescent="0.15">
      <c r="A20" s="146"/>
      <c r="B20" s="147"/>
      <c r="C20" s="147"/>
      <c r="D20" s="147"/>
      <c r="E20" s="147"/>
      <c r="F20" s="157"/>
    </row>
    <row r="21" spans="1:6" ht="18" thickBot="1" x14ac:dyDescent="0.2">
      <c r="A21" s="158"/>
      <c r="B21" s="159"/>
      <c r="C21" s="159"/>
      <c r="D21" s="159"/>
      <c r="E21" s="159"/>
      <c r="F21" s="160"/>
    </row>
    <row r="22" spans="1:6" ht="17.25" x14ac:dyDescent="0.15">
      <c r="A22" s="134"/>
      <c r="B22" s="134"/>
      <c r="C22" s="134"/>
      <c r="D22" s="134"/>
      <c r="E22" s="134"/>
      <c r="F22" s="134"/>
    </row>
    <row r="23" spans="1:6" ht="17.25" x14ac:dyDescent="0.15">
      <c r="A23" s="134"/>
      <c r="B23" s="134"/>
      <c r="C23" s="134"/>
      <c r="D23" s="161" t="s">
        <v>161</v>
      </c>
      <c r="E23" s="455"/>
      <c r="F23" s="455"/>
    </row>
    <row r="24" spans="1:6" ht="17.25" x14ac:dyDescent="0.15">
      <c r="A24" s="134"/>
      <c r="B24" s="134"/>
      <c r="C24" s="134"/>
      <c r="D24" s="161" t="s">
        <v>162</v>
      </c>
      <c r="E24" s="454"/>
      <c r="F24" s="454"/>
    </row>
    <row r="25" spans="1:6" ht="17.25" x14ac:dyDescent="0.15">
      <c r="A25" s="134"/>
      <c r="B25" s="134"/>
      <c r="C25" s="134"/>
      <c r="D25" s="161"/>
      <c r="E25" s="135"/>
      <c r="F25" s="135"/>
    </row>
    <row r="26" spans="1:6" ht="17.25" x14ac:dyDescent="0.15">
      <c r="A26" s="134"/>
      <c r="B26" s="134"/>
      <c r="C26" s="134"/>
      <c r="D26" s="134"/>
      <c r="E26" s="134"/>
      <c r="F26" s="134"/>
    </row>
    <row r="27" spans="1:6" ht="17.25" x14ac:dyDescent="0.15">
      <c r="A27" s="461" t="s">
        <v>1418</v>
      </c>
      <c r="B27" s="461"/>
      <c r="C27" s="461"/>
      <c r="D27" s="461"/>
      <c r="E27" s="461"/>
      <c r="F27" s="461"/>
    </row>
    <row r="28" spans="1:6" ht="17.25" x14ac:dyDescent="0.15">
      <c r="A28" s="461" t="s">
        <v>1890</v>
      </c>
      <c r="B28" s="461"/>
      <c r="C28" s="461"/>
      <c r="D28" s="461"/>
      <c r="E28" s="461"/>
      <c r="F28" s="461"/>
    </row>
    <row r="29" spans="1:6" ht="18" thickBot="1" x14ac:dyDescent="0.2">
      <c r="A29" s="130"/>
      <c r="B29" s="458" t="str">
        <f>IF(基本情報!$D$6="","",基本情報!$D$6)</f>
        <v/>
      </c>
      <c r="C29" s="458"/>
      <c r="D29" s="131"/>
      <c r="E29" s="132" t="s">
        <v>346</v>
      </c>
      <c r="F29" s="133"/>
    </row>
    <row r="30" spans="1:6" ht="18" thickBot="1" x14ac:dyDescent="0.2">
      <c r="A30" s="134"/>
      <c r="B30" s="135"/>
      <c r="C30" s="135"/>
      <c r="D30" s="136" t="s">
        <v>154</v>
      </c>
      <c r="E30" s="137" t="s">
        <v>155</v>
      </c>
      <c r="F30" s="138"/>
    </row>
    <row r="31" spans="1:6" ht="18" thickBot="1" x14ac:dyDescent="0.2">
      <c r="A31" s="134"/>
      <c r="B31" s="139"/>
      <c r="C31" s="140"/>
      <c r="D31" s="136" t="s">
        <v>156</v>
      </c>
      <c r="E31" s="137" t="s">
        <v>155</v>
      </c>
      <c r="F31" s="134"/>
    </row>
    <row r="32" spans="1:6" ht="18" thickBot="1" x14ac:dyDescent="0.2">
      <c r="A32" s="459" t="s">
        <v>157</v>
      </c>
      <c r="B32" s="460"/>
      <c r="C32" s="141"/>
      <c r="D32" s="142"/>
      <c r="E32" s="142"/>
      <c r="F32" s="134"/>
    </row>
    <row r="33" spans="1:6" ht="15" thickBot="1" x14ac:dyDescent="0.2">
      <c r="A33" s="143" t="s">
        <v>154</v>
      </c>
      <c r="B33" s="144" t="s">
        <v>156</v>
      </c>
      <c r="C33" s="144" t="s">
        <v>158</v>
      </c>
      <c r="D33" s="144" t="s">
        <v>6</v>
      </c>
      <c r="E33" s="144" t="s">
        <v>159</v>
      </c>
      <c r="F33" s="145" t="s">
        <v>160</v>
      </c>
    </row>
    <row r="34" spans="1:6" ht="18" thickTop="1" x14ac:dyDescent="0.15">
      <c r="A34" s="146"/>
      <c r="B34" s="147"/>
      <c r="C34" s="148" t="str">
        <f>IF(リレー!B45="","",リレー!B45)</f>
        <v/>
      </c>
      <c r="D34" s="148" t="str">
        <f>IF(リレー!C45="","",リレー!C45)</f>
        <v/>
      </c>
      <c r="E34" s="148" t="str">
        <f>IF(リレー!F45="","",リレー!F45)</f>
        <v/>
      </c>
      <c r="F34" s="149"/>
    </row>
    <row r="35" spans="1:6" ht="17.25" x14ac:dyDescent="0.15">
      <c r="A35" s="150"/>
      <c r="B35" s="151"/>
      <c r="C35" s="162" t="str">
        <f>IF(リレー!B46="","",リレー!B46)</f>
        <v/>
      </c>
      <c r="D35" s="162" t="str">
        <f>IF(リレー!C46="","",リレー!C46)</f>
        <v/>
      </c>
      <c r="E35" s="162" t="str">
        <f>IF(リレー!F46="","",リレー!F46)</f>
        <v/>
      </c>
      <c r="F35" s="152"/>
    </row>
    <row r="36" spans="1:6" ht="17.25" x14ac:dyDescent="0.15">
      <c r="A36" s="150"/>
      <c r="B36" s="151"/>
      <c r="C36" s="162" t="str">
        <f>IF(リレー!B47="","",リレー!B47)</f>
        <v/>
      </c>
      <c r="D36" s="162" t="str">
        <f>IF(リレー!C47="","",リレー!C47)</f>
        <v/>
      </c>
      <c r="E36" s="162" t="str">
        <f>IF(リレー!F47="","",リレー!F47)</f>
        <v/>
      </c>
      <c r="F36" s="152"/>
    </row>
    <row r="37" spans="1:6" ht="17.25" x14ac:dyDescent="0.15">
      <c r="A37" s="150"/>
      <c r="B37" s="151"/>
      <c r="C37" s="162" t="str">
        <f>IF(リレー!B48="","",リレー!B48)</f>
        <v/>
      </c>
      <c r="D37" s="162" t="str">
        <f>IF(リレー!C48="","",リレー!C48)</f>
        <v/>
      </c>
      <c r="E37" s="162" t="str">
        <f>IF(リレー!F48="","",リレー!F48)</f>
        <v/>
      </c>
      <c r="F37" s="152"/>
    </row>
    <row r="38" spans="1:6" ht="17.25" x14ac:dyDescent="0.15">
      <c r="A38" s="150"/>
      <c r="B38" s="151"/>
      <c r="C38" s="162" t="str">
        <f>IF(リレー!B49="","",リレー!B49)</f>
        <v/>
      </c>
      <c r="D38" s="162" t="str">
        <f>IF(リレー!C49="","",リレー!C49)</f>
        <v/>
      </c>
      <c r="E38" s="162" t="str">
        <f>IF(リレー!F49="","",リレー!F49)</f>
        <v/>
      </c>
      <c r="F38" s="152"/>
    </row>
    <row r="39" spans="1:6" ht="18" thickBot="1" x14ac:dyDescent="0.2">
      <c r="A39" s="153"/>
      <c r="B39" s="154"/>
      <c r="C39" s="155" t="str">
        <f>IF(リレー!B50="","",リレー!B50)</f>
        <v/>
      </c>
      <c r="D39" s="155" t="str">
        <f>IF(リレー!C50="","",リレー!C50)</f>
        <v/>
      </c>
      <c r="E39" s="155" t="str">
        <f>IF(リレー!F50="","",リレー!F50)</f>
        <v/>
      </c>
      <c r="F39" s="156"/>
    </row>
    <row r="40" spans="1:6" ht="18" thickTop="1" x14ac:dyDescent="0.15">
      <c r="A40" s="146"/>
      <c r="B40" s="147"/>
      <c r="C40" s="147"/>
      <c r="D40" s="147"/>
      <c r="E40" s="147"/>
      <c r="F40" s="157"/>
    </row>
    <row r="41" spans="1:6" ht="17.25" x14ac:dyDescent="0.15">
      <c r="A41" s="146"/>
      <c r="B41" s="147"/>
      <c r="C41" s="147"/>
      <c r="D41" s="147"/>
      <c r="E41" s="147"/>
      <c r="F41" s="157"/>
    </row>
    <row r="42" spans="1:6" ht="17.25" x14ac:dyDescent="0.15">
      <c r="A42" s="146"/>
      <c r="B42" s="147"/>
      <c r="C42" s="147"/>
      <c r="D42" s="147"/>
      <c r="E42" s="147"/>
      <c r="F42" s="157"/>
    </row>
    <row r="43" spans="1:6" ht="18" thickBot="1" x14ac:dyDescent="0.2">
      <c r="A43" s="158"/>
      <c r="B43" s="159"/>
      <c r="C43" s="159"/>
      <c r="D43" s="159"/>
      <c r="E43" s="159"/>
      <c r="F43" s="160"/>
    </row>
    <row r="44" spans="1:6" ht="17.25" x14ac:dyDescent="0.15">
      <c r="A44" s="134"/>
      <c r="B44" s="134"/>
      <c r="C44" s="134"/>
      <c r="D44" s="134"/>
      <c r="E44" s="134"/>
      <c r="F44" s="134"/>
    </row>
    <row r="45" spans="1:6" ht="17.25" x14ac:dyDescent="0.15">
      <c r="A45" s="134"/>
      <c r="B45" s="134"/>
      <c r="C45" s="134"/>
      <c r="D45" s="161" t="s">
        <v>161</v>
      </c>
      <c r="E45" s="455"/>
      <c r="F45" s="455"/>
    </row>
    <row r="46" spans="1:6" ht="17.25" x14ac:dyDescent="0.15">
      <c r="A46" s="134"/>
      <c r="B46" s="134"/>
      <c r="C46" s="134"/>
      <c r="D46" s="161" t="s">
        <v>162</v>
      </c>
      <c r="E46" s="454"/>
      <c r="F46" s="454"/>
    </row>
    <row r="47" spans="1:6" ht="17.25" x14ac:dyDescent="0.15">
      <c r="A47" s="134"/>
      <c r="B47" s="134"/>
      <c r="C47" s="134"/>
      <c r="D47" s="134"/>
      <c r="E47" s="134"/>
      <c r="F47" s="134"/>
    </row>
  </sheetData>
  <sheetProtection algorithmName="SHA-512" hashValue="4u6idxAgbdyLCXa4Q1P+h47xZMdLDPOToQrZ+54L/EWphSwUSen+E8ZgTs6haQXU58BpXBDLcmKt/6aA6nP47g==" saltValue="tf/VXP0xC5LqOZ6cvPfrNQ==" spinCount="100000" sheet="1" selectLockedCells="1" selectUnlockedCells="1"/>
  <mergeCells count="16">
    <mergeCell ref="E24:F24"/>
    <mergeCell ref="E45:F45"/>
    <mergeCell ref="E46:F46"/>
    <mergeCell ref="A1:F1"/>
    <mergeCell ref="A2:F2"/>
    <mergeCell ref="A3:F3"/>
    <mergeCell ref="A4:F4"/>
    <mergeCell ref="A5:F5"/>
    <mergeCell ref="B29:C29"/>
    <mergeCell ref="A32:B32"/>
    <mergeCell ref="E23:F23"/>
    <mergeCell ref="A6:F6"/>
    <mergeCell ref="B7:C7"/>
    <mergeCell ref="A10:B10"/>
    <mergeCell ref="A27:F27"/>
    <mergeCell ref="A28:F28"/>
  </mergeCells>
  <phoneticPr fontId="5"/>
  <printOptions horizontalCentered="1"/>
  <pageMargins left="0.70866141732283472" right="0.70866141732283472" top="0.74803149606299213" bottom="0.74803149606299213" header="0.31496062992125984" footer="0.31496062992125984"/>
  <pageSetup paperSize="9" scale="94"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dimension ref="A1:V13001"/>
  <sheetViews>
    <sheetView workbookViewId="0">
      <selection activeCell="I16" sqref="I16"/>
    </sheetView>
  </sheetViews>
  <sheetFormatPr defaultRowHeight="13.5" x14ac:dyDescent="0.15"/>
  <cols>
    <col min="1" max="1" width="23.5" bestFit="1" customWidth="1"/>
    <col min="9" max="9" width="17.25" bestFit="1" customWidth="1"/>
    <col min="10" max="10" width="14.375" bestFit="1" customWidth="1"/>
    <col min="20" max="20" width="17.25" bestFit="1" customWidth="1"/>
    <col min="21" max="21" width="13.125" bestFit="1" customWidth="1"/>
  </cols>
  <sheetData>
    <row r="1" spans="1:22" x14ac:dyDescent="0.15">
      <c r="A1" t="s">
        <v>5</v>
      </c>
      <c r="B1" t="s">
        <v>14</v>
      </c>
      <c r="C1" t="s">
        <v>15</v>
      </c>
      <c r="D1" t="s">
        <v>20</v>
      </c>
      <c r="E1" t="s">
        <v>21</v>
      </c>
      <c r="F1" t="s">
        <v>22</v>
      </c>
      <c r="G1" t="s">
        <v>1</v>
      </c>
      <c r="H1" t="s">
        <v>37</v>
      </c>
      <c r="I1" t="s">
        <v>17</v>
      </c>
      <c r="J1" t="s">
        <v>18</v>
      </c>
      <c r="K1" t="s">
        <v>38</v>
      </c>
      <c r="L1" t="s">
        <v>39</v>
      </c>
      <c r="M1" t="s">
        <v>40</v>
      </c>
      <c r="Q1" t="s">
        <v>320</v>
      </c>
      <c r="R1" t="s">
        <v>321</v>
      </c>
      <c r="T1" t="s">
        <v>326</v>
      </c>
      <c r="U1" t="s">
        <v>327</v>
      </c>
      <c r="V1" t="s">
        <v>15</v>
      </c>
    </row>
    <row r="2" spans="1:22" x14ac:dyDescent="0.15">
      <c r="A2" t="s">
        <v>12</v>
      </c>
      <c r="B2" s="14" t="s">
        <v>274</v>
      </c>
      <c r="C2" s="14" t="s">
        <v>264</v>
      </c>
      <c r="D2" s="1">
        <v>2019</v>
      </c>
      <c r="E2" s="1">
        <v>1</v>
      </c>
      <c r="F2" s="1">
        <v>1</v>
      </c>
      <c r="G2" s="2">
        <v>1</v>
      </c>
      <c r="H2" t="s">
        <v>27</v>
      </c>
      <c r="I2" t="s">
        <v>41</v>
      </c>
      <c r="J2" t="s">
        <v>41</v>
      </c>
      <c r="K2" t="s">
        <v>42</v>
      </c>
      <c r="L2" t="s">
        <v>43</v>
      </c>
      <c r="M2" t="s">
        <v>43</v>
      </c>
      <c r="O2">
        <v>1</v>
      </c>
      <c r="P2" t="str">
        <f>IFERROR(IF(COUNTIF(個人情報!$BB$5:$BB$401,"登録番号" &amp; リスト!O2)&gt;=1,"",IF(VLOOKUP(O2,登録者リスト!$A$1:$D$43729,4,FALSE)=基本情報!$D$6,O2,"")),"")</f>
        <v/>
      </c>
      <c r="Q2" t="str">
        <f>IFERROR(SMALL($P$2:$P$13001,O2),"")</f>
        <v/>
      </c>
      <c r="R2" t="str">
        <f>IF(COUNTIF(個人情報!$BB$5:$BB$401,"整理番号" &amp; 新規学連登録者入力シート!A2)&gt;=1,"",IF(新規学連登録者入力シート!G2="","",新規学連登録者入力シート!A2))</f>
        <v/>
      </c>
      <c r="T2" t="s">
        <v>50</v>
      </c>
      <c r="U2" t="s">
        <v>60</v>
      </c>
      <c r="V2" t="s">
        <v>464</v>
      </c>
    </row>
    <row r="3" spans="1:22" x14ac:dyDescent="0.15">
      <c r="A3" t="s">
        <v>13</v>
      </c>
      <c r="B3" s="14" t="s">
        <v>265</v>
      </c>
      <c r="C3" s="14" t="s">
        <v>165</v>
      </c>
      <c r="D3" s="1">
        <v>2020</v>
      </c>
      <c r="E3" s="1">
        <v>2</v>
      </c>
      <c r="F3" s="1">
        <v>2</v>
      </c>
      <c r="G3" s="2">
        <v>2</v>
      </c>
      <c r="H3" t="s">
        <v>44</v>
      </c>
      <c r="I3" t="s">
        <v>45</v>
      </c>
      <c r="J3" t="s">
        <v>45</v>
      </c>
      <c r="K3" t="s">
        <v>46</v>
      </c>
      <c r="L3" t="s">
        <v>47</v>
      </c>
      <c r="M3" t="s">
        <v>47</v>
      </c>
      <c r="O3">
        <v>2</v>
      </c>
      <c r="P3" t="str">
        <f>IFERROR(IF(COUNTIF(個人情報!$BB$5:$BB$401,"登録番号" &amp; リスト!O3)&gt;=1,"",IF(VLOOKUP(O3,登録者リスト!$A$1:$D$43729,4,FALSE)=基本情報!$D$6,O3,"")),"")</f>
        <v/>
      </c>
      <c r="Q3" t="str">
        <f t="shared" ref="Q3:Q66" si="0">IFERROR(SMALL($P$2:$P$13001,O3),"")</f>
        <v/>
      </c>
      <c r="R3" t="str">
        <f>IF(COUNTIF(個人情報!$BB$5:$BB$401,"整理番号" &amp; 新規学連登録者入力シート!A3)&gt;=1,"",IF(新規学連登録者入力シート!G3="","",新規学連登録者入力シート!A3))</f>
        <v/>
      </c>
      <c r="T3" t="s">
        <v>54</v>
      </c>
      <c r="U3" t="s">
        <v>62</v>
      </c>
      <c r="V3" s="14" t="s">
        <v>264</v>
      </c>
    </row>
    <row r="4" spans="1:22" x14ac:dyDescent="0.15">
      <c r="A4" t="s">
        <v>19</v>
      </c>
      <c r="B4" s="14" t="s">
        <v>266</v>
      </c>
      <c r="C4" s="14" t="s">
        <v>166</v>
      </c>
      <c r="D4" s="1"/>
      <c r="E4" s="1">
        <v>3</v>
      </c>
      <c r="F4" s="1">
        <v>3</v>
      </c>
      <c r="G4" s="2">
        <v>3</v>
      </c>
      <c r="H4" t="s">
        <v>48</v>
      </c>
      <c r="I4" t="s">
        <v>49</v>
      </c>
      <c r="J4" t="s">
        <v>49</v>
      </c>
      <c r="L4" t="s">
        <v>50</v>
      </c>
      <c r="M4" t="s">
        <v>51</v>
      </c>
      <c r="O4">
        <v>3</v>
      </c>
      <c r="P4" t="str">
        <f>IFERROR(IF(COUNTIF(個人情報!$BB$5:$BB$401,"登録番号" &amp; リスト!O4)&gt;=1,"",IF(VLOOKUP(O4,登録者リスト!$A$1:$D$43729,4,FALSE)=基本情報!$D$6,O4,"")),"")</f>
        <v/>
      </c>
      <c r="Q4" t="str">
        <f t="shared" si="0"/>
        <v/>
      </c>
      <c r="R4" t="str">
        <f>IF(COUNTIF(個人情報!$BB$5:$BB$401,"整理番号" &amp; 新規学連登録者入力シート!A4)&gt;=1,"",IF(新規学連登録者入力シート!G4="","",新規学連登録者入力シート!A4))</f>
        <v/>
      </c>
      <c r="T4" t="s">
        <v>58</v>
      </c>
      <c r="U4" t="s">
        <v>65</v>
      </c>
      <c r="V4" s="14" t="s">
        <v>165</v>
      </c>
    </row>
    <row r="5" spans="1:22" x14ac:dyDescent="0.15">
      <c r="B5" s="14" t="s">
        <v>267</v>
      </c>
      <c r="C5" s="14" t="s">
        <v>167</v>
      </c>
      <c r="D5" s="1"/>
      <c r="E5" s="1">
        <v>4</v>
      </c>
      <c r="F5" s="1">
        <v>4</v>
      </c>
      <c r="G5" s="2">
        <v>4</v>
      </c>
      <c r="H5" t="s">
        <v>52</v>
      </c>
      <c r="I5" t="s">
        <v>53</v>
      </c>
      <c r="J5" t="s">
        <v>53</v>
      </c>
      <c r="L5" t="s">
        <v>54</v>
      </c>
      <c r="M5" t="s">
        <v>55</v>
      </c>
      <c r="O5">
        <v>4</v>
      </c>
      <c r="P5" t="str">
        <f>IFERROR(IF(COUNTIF(個人情報!$BB$5:$BB$401,"登録番号" &amp; リスト!O5)&gt;=1,"",IF(VLOOKUP(O5,登録者リスト!$A$1:$D$43729,4,FALSE)=基本情報!$D$6,O5,"")),"")</f>
        <v/>
      </c>
      <c r="Q5" t="str">
        <f t="shared" si="0"/>
        <v/>
      </c>
      <c r="R5" t="str">
        <f>IF(COUNTIF(個人情報!$BB$5:$BB$401,"整理番号" &amp; 新規学連登録者入力シート!A5)&gt;=1,"",IF(新規学連登録者入力シート!G5="","",新規学連登録者入力シート!A5))</f>
        <v/>
      </c>
      <c r="V5" s="14" t="s">
        <v>166</v>
      </c>
    </row>
    <row r="6" spans="1:22" x14ac:dyDescent="0.15">
      <c r="B6" s="14" t="s">
        <v>268</v>
      </c>
      <c r="C6" s="14" t="s">
        <v>168</v>
      </c>
      <c r="D6" s="1"/>
      <c r="E6" s="1">
        <v>5</v>
      </c>
      <c r="F6" s="1">
        <v>5</v>
      </c>
      <c r="G6" s="2">
        <v>5</v>
      </c>
      <c r="H6" t="s">
        <v>56</v>
      </c>
      <c r="I6" t="s">
        <v>57</v>
      </c>
      <c r="J6" t="s">
        <v>57</v>
      </c>
      <c r="L6" t="s">
        <v>58</v>
      </c>
      <c r="M6" t="s">
        <v>50</v>
      </c>
      <c r="O6">
        <v>5</v>
      </c>
      <c r="P6" t="str">
        <f>IFERROR(IF(COUNTIF(個人情報!$BB$5:$BB$401,"登録番号" &amp; リスト!O6)&gt;=1,"",IF(VLOOKUP(O6,登録者リスト!$A$1:$D$43729,4,FALSE)=基本情報!$D$6,O6,"")),"")</f>
        <v/>
      </c>
      <c r="Q6" t="str">
        <f t="shared" si="0"/>
        <v/>
      </c>
      <c r="R6" t="str">
        <f>IF(COUNTIF(個人情報!$BB$5:$BB$401,"整理番号" &amp; 新規学連登録者入力シート!A6)&gt;=1,"",IF(新規学連登録者入力シート!G6="","",新規学連登録者入力シート!A6))</f>
        <v/>
      </c>
      <c r="V6" s="14" t="s">
        <v>167</v>
      </c>
    </row>
    <row r="7" spans="1:22" x14ac:dyDescent="0.15">
      <c r="B7" s="14" t="s">
        <v>269</v>
      </c>
      <c r="C7" s="14" t="s">
        <v>169</v>
      </c>
      <c r="D7" s="1"/>
      <c r="E7" s="1">
        <v>6</v>
      </c>
      <c r="F7" s="1">
        <v>6</v>
      </c>
      <c r="G7" s="2">
        <v>6</v>
      </c>
      <c r="H7" t="s">
        <v>59</v>
      </c>
      <c r="I7" t="s">
        <v>68</v>
      </c>
      <c r="J7" t="s">
        <v>64</v>
      </c>
      <c r="L7" t="s">
        <v>60</v>
      </c>
      <c r="M7" t="s">
        <v>60</v>
      </c>
      <c r="O7">
        <v>6</v>
      </c>
      <c r="P7" t="str">
        <f>IFERROR(IF(COUNTIF(個人情報!$BB$5:$BB$401,"登録番号" &amp; リスト!O7)&gt;=1,"",IF(VLOOKUP(O7,登録者リスト!$A$1:$D$43729,4,FALSE)=基本情報!$D$6,O7,"")),"")</f>
        <v/>
      </c>
      <c r="Q7" t="str">
        <f t="shared" si="0"/>
        <v/>
      </c>
      <c r="R7" t="str">
        <f>IF(COUNTIF(個人情報!$BB$5:$BB$401,"整理番号" &amp; 新規学連登録者入力シート!A7)&gt;=1,"",IF(新規学連登録者入力シート!G7="","",新規学連登録者入力シート!A7))</f>
        <v/>
      </c>
      <c r="V7" s="14" t="s">
        <v>168</v>
      </c>
    </row>
    <row r="8" spans="1:22" x14ac:dyDescent="0.15">
      <c r="B8" s="14" t="s">
        <v>270</v>
      </c>
      <c r="C8" s="14" t="s">
        <v>170</v>
      </c>
      <c r="D8" s="1"/>
      <c r="E8" s="1">
        <v>7</v>
      </c>
      <c r="F8" s="1">
        <v>7</v>
      </c>
      <c r="G8" s="2">
        <v>7</v>
      </c>
      <c r="H8" t="s">
        <v>61</v>
      </c>
      <c r="I8" t="s">
        <v>72</v>
      </c>
      <c r="J8" t="s">
        <v>69</v>
      </c>
      <c r="L8" t="s">
        <v>62</v>
      </c>
      <c r="M8" t="s">
        <v>62</v>
      </c>
      <c r="O8">
        <v>7</v>
      </c>
      <c r="P8" t="str">
        <f>IFERROR(IF(COUNTIF(個人情報!$BB$5:$BB$401,"登録番号" &amp; リスト!O8)&gt;=1,"",IF(VLOOKUP(O8,登録者リスト!$A$1:$D$43729,4,FALSE)=基本情報!$D$6,O8,"")),"")</f>
        <v/>
      </c>
      <c r="Q8" t="str">
        <f t="shared" si="0"/>
        <v/>
      </c>
      <c r="R8" t="str">
        <f>IF(COUNTIF(個人情報!$BB$5:$BB$401,"整理番号" &amp; 新規学連登録者入力シート!A8)&gt;=1,"",IF(新規学連登録者入力シート!G8="","",新規学連登録者入力シート!A8))</f>
        <v/>
      </c>
      <c r="V8" s="14" t="s">
        <v>169</v>
      </c>
    </row>
    <row r="9" spans="1:22" x14ac:dyDescent="0.15">
      <c r="B9" s="14" t="s">
        <v>271</v>
      </c>
      <c r="C9" s="14" t="s">
        <v>171</v>
      </c>
      <c r="D9" s="1"/>
      <c r="E9" s="1">
        <v>8</v>
      </c>
      <c r="F9" s="1">
        <v>8</v>
      </c>
      <c r="G9" s="2">
        <v>8</v>
      </c>
      <c r="H9" t="s">
        <v>63</v>
      </c>
      <c r="I9" t="s">
        <v>73</v>
      </c>
      <c r="J9" t="s">
        <v>73</v>
      </c>
      <c r="L9" t="s">
        <v>65</v>
      </c>
      <c r="M9" t="s">
        <v>65</v>
      </c>
      <c r="O9">
        <v>8</v>
      </c>
      <c r="P9" t="str">
        <f>IFERROR(IF(COUNTIF(個人情報!$BB$5:$BB$401,"登録番号" &amp; リスト!O9)&gt;=1,"",IF(VLOOKUP(O9,登録者リスト!$A$1:$D$43729,4,FALSE)=基本情報!$D$6,O9,"")),"")</f>
        <v/>
      </c>
      <c r="Q9" t="str">
        <f t="shared" si="0"/>
        <v/>
      </c>
      <c r="R9" t="str">
        <f>IF(COUNTIF(個人情報!$BB$5:$BB$401,"整理番号" &amp; 新規学連登録者入力シート!A9)&gt;=1,"",IF(新規学連登録者入力シート!G9="","",新規学連登録者入力シート!A9))</f>
        <v/>
      </c>
      <c r="V9" s="14" t="s">
        <v>170</v>
      </c>
    </row>
    <row r="10" spans="1:22" x14ac:dyDescent="0.15">
      <c r="B10" s="14" t="s">
        <v>272</v>
      </c>
      <c r="C10" s="14" t="s">
        <v>172</v>
      </c>
      <c r="D10" s="1"/>
      <c r="E10" s="1">
        <v>9</v>
      </c>
      <c r="F10" s="1">
        <v>9</v>
      </c>
      <c r="G10" s="2" t="s">
        <v>66</v>
      </c>
      <c r="H10" t="s">
        <v>67</v>
      </c>
      <c r="I10" t="s">
        <v>78</v>
      </c>
      <c r="J10" t="s">
        <v>78</v>
      </c>
      <c r="O10">
        <v>9</v>
      </c>
      <c r="P10" t="str">
        <f>IFERROR(IF(COUNTIF(個人情報!$BB$5:$BB$401,"登録番号" &amp; リスト!O10)&gt;=1,"",IF(VLOOKUP(O10,登録者リスト!$A$1:$D$43729,4,FALSE)=基本情報!$D$6,O10,"")),"")</f>
        <v/>
      </c>
      <c r="Q10" t="str">
        <f t="shared" si="0"/>
        <v/>
      </c>
      <c r="R10" t="str">
        <f>IF(COUNTIF(個人情報!$BB$5:$BB$401,"整理番号" &amp; 新規学連登録者入力シート!A10)&gt;=1,"",IF(新規学連登録者入力シート!G10="","",新規学連登録者入力シート!A10))</f>
        <v/>
      </c>
      <c r="V10" s="14" t="s">
        <v>171</v>
      </c>
    </row>
    <row r="11" spans="1:22" x14ac:dyDescent="0.15">
      <c r="B11" s="14" t="s">
        <v>273</v>
      </c>
      <c r="C11" s="14" t="s">
        <v>173</v>
      </c>
      <c r="D11" s="1"/>
      <c r="E11" s="1">
        <v>10</v>
      </c>
      <c r="F11" s="1">
        <v>10</v>
      </c>
      <c r="G11" s="2" t="s">
        <v>70</v>
      </c>
      <c r="H11" t="s">
        <v>71</v>
      </c>
      <c r="I11" t="s">
        <v>81</v>
      </c>
      <c r="J11" t="s">
        <v>81</v>
      </c>
      <c r="O11">
        <v>10</v>
      </c>
      <c r="P11" t="str">
        <f>IFERROR(IF(COUNTIF(個人情報!$BB$5:$BB$401,"登録番号" &amp; リスト!O11)&gt;=1,"",IF(VLOOKUP(O11,登録者リスト!$A$1:$D$43729,4,FALSE)=基本情報!$D$6,O11,"")),"")</f>
        <v/>
      </c>
      <c r="Q11" t="str">
        <f t="shared" si="0"/>
        <v/>
      </c>
      <c r="R11" t="str">
        <f>IF(COUNTIF(個人情報!$BB$5:$BB$401,"整理番号" &amp; 新規学連登録者入力シート!A11)&gt;=1,"",IF(新規学連登録者入力シート!G11="","",新規学連登録者入力シート!A11))</f>
        <v/>
      </c>
      <c r="V11" s="14" t="s">
        <v>172</v>
      </c>
    </row>
    <row r="12" spans="1:22" x14ac:dyDescent="0.15">
      <c r="B12" s="14" t="s">
        <v>174</v>
      </c>
      <c r="C12" s="14" t="s">
        <v>174</v>
      </c>
      <c r="D12" s="1"/>
      <c r="E12" s="1">
        <v>11</v>
      </c>
      <c r="F12" s="1">
        <v>11</v>
      </c>
      <c r="G12" s="2" t="s">
        <v>74</v>
      </c>
      <c r="H12" t="s">
        <v>75</v>
      </c>
      <c r="I12" t="s">
        <v>84</v>
      </c>
      <c r="J12" t="s">
        <v>84</v>
      </c>
      <c r="O12">
        <v>11</v>
      </c>
      <c r="P12" t="str">
        <f>IFERROR(IF(COUNTIF(個人情報!$BB$5:$BB$401,"登録番号" &amp; リスト!O12)&gt;=1,"",IF(VLOOKUP(O12,登録者リスト!$A$1:$D$43729,4,FALSE)=基本情報!$D$6,O12,"")),"")</f>
        <v/>
      </c>
      <c r="Q12" t="str">
        <f t="shared" si="0"/>
        <v/>
      </c>
      <c r="R12" t="str">
        <f>IF(COUNTIF(個人情報!$BB$5:$BB$401,"整理番号" &amp; 新規学連登録者入力シート!A12)&gt;=1,"",IF(新規学連登録者入力シート!G12="","",新規学連登録者入力シート!A12))</f>
        <v/>
      </c>
      <c r="V12" s="14" t="s">
        <v>173</v>
      </c>
    </row>
    <row r="13" spans="1:22" x14ac:dyDescent="0.15">
      <c r="B13" s="14" t="s">
        <v>175</v>
      </c>
      <c r="C13" s="14" t="s">
        <v>175</v>
      </c>
      <c r="D13" s="1"/>
      <c r="E13" s="1">
        <v>12</v>
      </c>
      <c r="F13" s="1">
        <v>12</v>
      </c>
      <c r="G13" s="2" t="s">
        <v>76</v>
      </c>
      <c r="H13" t="s">
        <v>77</v>
      </c>
      <c r="I13" t="s">
        <v>87</v>
      </c>
      <c r="J13" t="s">
        <v>87</v>
      </c>
      <c r="O13">
        <v>12</v>
      </c>
      <c r="P13" t="str">
        <f>IFERROR(IF(COUNTIF(個人情報!$BB$5:$BB$401,"登録番号" &amp; リスト!O13)&gt;=1,"",IF(VLOOKUP(O13,登録者リスト!$A$1:$D$43729,4,FALSE)=基本情報!$D$6,O13,"")),"")</f>
        <v/>
      </c>
      <c r="Q13" t="str">
        <f t="shared" si="0"/>
        <v/>
      </c>
      <c r="R13" t="str">
        <f>IF(COUNTIF(個人情報!$BB$5:$BB$401,"整理番号" &amp; 新規学連登録者入力シート!A13)&gt;=1,"",IF(新規学連登録者入力シート!G13="","",新規学連登録者入力シート!A13))</f>
        <v/>
      </c>
      <c r="V13" s="14" t="s">
        <v>174</v>
      </c>
    </row>
    <row r="14" spans="1:22" x14ac:dyDescent="0.15">
      <c r="B14" s="14" t="s">
        <v>176</v>
      </c>
      <c r="C14" s="14" t="s">
        <v>176</v>
      </c>
      <c r="D14" s="1"/>
      <c r="E14" s="1"/>
      <c r="F14" s="1">
        <v>13</v>
      </c>
      <c r="G14" s="2" t="s">
        <v>79</v>
      </c>
      <c r="H14" t="s">
        <v>80</v>
      </c>
      <c r="I14" t="s">
        <v>93</v>
      </c>
      <c r="J14" t="s">
        <v>90</v>
      </c>
      <c r="O14">
        <v>13</v>
      </c>
      <c r="P14" t="str">
        <f>IFERROR(IF(COUNTIF(個人情報!$BB$5:$BB$401,"登録番号" &amp; リスト!O14)&gt;=1,"",IF(VLOOKUP(O14,登録者リスト!$A$1:$D$43729,4,FALSE)=基本情報!$D$6,O14,"")),"")</f>
        <v/>
      </c>
      <c r="Q14" t="str">
        <f t="shared" si="0"/>
        <v/>
      </c>
      <c r="R14" t="str">
        <f>IF(COUNTIF(個人情報!$BB$5:$BB$401,"整理番号" &amp; 新規学連登録者入力シート!A14)&gt;=1,"",IF(新規学連登録者入力シート!G14="","",新規学連登録者入力シート!A14))</f>
        <v/>
      </c>
      <c r="V14" s="14" t="s">
        <v>175</v>
      </c>
    </row>
    <row r="15" spans="1:22" x14ac:dyDescent="0.15">
      <c r="B15" s="14" t="s">
        <v>177</v>
      </c>
      <c r="C15" s="14" t="s">
        <v>177</v>
      </c>
      <c r="D15" s="1"/>
      <c r="E15" s="1"/>
      <c r="F15" s="1">
        <v>14</v>
      </c>
      <c r="G15" s="2" t="s">
        <v>82</v>
      </c>
      <c r="H15" t="s">
        <v>83</v>
      </c>
      <c r="I15" t="s">
        <v>97</v>
      </c>
      <c r="J15" t="s">
        <v>94</v>
      </c>
      <c r="O15">
        <v>14</v>
      </c>
      <c r="P15" t="str">
        <f>IFERROR(IF(COUNTIF(個人情報!$BB$5:$BB$401,"登録番号" &amp; リスト!O15)&gt;=1,"",IF(VLOOKUP(O15,登録者リスト!$A$1:$D$43729,4,FALSE)=基本情報!$D$6,O15,"")),"")</f>
        <v/>
      </c>
      <c r="Q15" t="str">
        <f t="shared" si="0"/>
        <v/>
      </c>
      <c r="R15" t="str">
        <f>IF(COUNTIF(個人情報!$BB$5:$BB$401,"整理番号" &amp; 新規学連登録者入力シート!A15)&gt;=1,"",IF(新規学連登録者入力シート!G15="","",新規学連登録者入力シート!A15))</f>
        <v/>
      </c>
      <c r="V15" s="14" t="s">
        <v>176</v>
      </c>
    </row>
    <row r="16" spans="1:22" x14ac:dyDescent="0.15">
      <c r="B16" s="14" t="s">
        <v>178</v>
      </c>
      <c r="C16" s="14" t="s">
        <v>178</v>
      </c>
      <c r="D16" s="1"/>
      <c r="E16" s="1"/>
      <c r="F16" s="1">
        <v>15</v>
      </c>
      <c r="G16" s="2" t="s">
        <v>85</v>
      </c>
      <c r="H16" t="s">
        <v>86</v>
      </c>
      <c r="I16" t="s">
        <v>102</v>
      </c>
      <c r="J16" t="s">
        <v>100</v>
      </c>
      <c r="O16">
        <v>15</v>
      </c>
      <c r="P16" t="str">
        <f>IFERROR(IF(COUNTIF(個人情報!$BB$5:$BB$401,"登録番号" &amp; リスト!O16)&gt;=1,"",IF(VLOOKUP(O16,登録者リスト!$A$1:$D$43729,4,FALSE)=基本情報!$D$6,O16,"")),"")</f>
        <v/>
      </c>
      <c r="Q16" t="str">
        <f t="shared" si="0"/>
        <v/>
      </c>
      <c r="R16" t="str">
        <f>IF(COUNTIF(個人情報!$BB$5:$BB$401,"整理番号" &amp; 新規学連登録者入力シート!A16)&gt;=1,"",IF(新規学連登録者入力シート!G16="","",新規学連登録者入力シート!A16))</f>
        <v/>
      </c>
      <c r="V16" s="14" t="s">
        <v>177</v>
      </c>
    </row>
    <row r="17" spans="2:22" x14ac:dyDescent="0.15">
      <c r="B17" s="14" t="s">
        <v>179</v>
      </c>
      <c r="C17" s="14" t="s">
        <v>179</v>
      </c>
      <c r="D17" s="1"/>
      <c r="E17" s="1"/>
      <c r="F17" s="1">
        <v>16</v>
      </c>
      <c r="G17" s="2" t="s">
        <v>88</v>
      </c>
      <c r="H17" t="s">
        <v>89</v>
      </c>
      <c r="O17">
        <v>16</v>
      </c>
      <c r="P17" t="str">
        <f>IFERROR(IF(COUNTIF(個人情報!$BB$5:$BB$401,"登録番号" &amp; リスト!O17)&gt;=1,"",IF(VLOOKUP(O17,登録者リスト!$A$1:$D$43729,4,FALSE)=基本情報!$D$6,O17,"")),"")</f>
        <v/>
      </c>
      <c r="Q17" t="str">
        <f t="shared" si="0"/>
        <v/>
      </c>
      <c r="R17" t="str">
        <f>IF(COUNTIF(個人情報!$BB$5:$BB$401,"整理番号" &amp; 新規学連登録者入力シート!A17)&gt;=1,"",IF(新規学連登録者入力シート!G17="","",新規学連登録者入力シート!A17))</f>
        <v/>
      </c>
      <c r="V17" s="14" t="s">
        <v>178</v>
      </c>
    </row>
    <row r="18" spans="2:22" x14ac:dyDescent="0.15">
      <c r="B18" s="14" t="s">
        <v>180</v>
      </c>
      <c r="C18" s="14" t="s">
        <v>180</v>
      </c>
      <c r="D18" s="1"/>
      <c r="E18" s="1"/>
      <c r="F18" s="1">
        <v>17</v>
      </c>
      <c r="G18" s="2" t="s">
        <v>91</v>
      </c>
      <c r="H18" t="s">
        <v>92</v>
      </c>
      <c r="O18">
        <v>17</v>
      </c>
      <c r="P18" t="str">
        <f>IFERROR(IF(COUNTIF(個人情報!$BB$5:$BB$401,"登録番号" &amp; リスト!O18)&gt;=1,"",IF(VLOOKUP(O18,登録者リスト!$A$1:$D$43729,4,FALSE)=基本情報!$D$6,O18,"")),"")</f>
        <v/>
      </c>
      <c r="Q18" t="str">
        <f t="shared" si="0"/>
        <v/>
      </c>
      <c r="R18" t="str">
        <f>IF(COUNTIF(個人情報!$BB$5:$BB$401,"整理番号" &amp; 新規学連登録者入力シート!A18)&gt;=1,"",IF(新規学連登録者入力シート!G18="","",新規学連登録者入力シート!A18))</f>
        <v/>
      </c>
      <c r="V18" s="14" t="s">
        <v>179</v>
      </c>
    </row>
    <row r="19" spans="2:22" x14ac:dyDescent="0.15">
      <c r="B19" s="14" t="s">
        <v>181</v>
      </c>
      <c r="C19" s="14" t="s">
        <v>181</v>
      </c>
      <c r="D19" s="1"/>
      <c r="E19" s="1"/>
      <c r="F19" s="1">
        <v>18</v>
      </c>
      <c r="G19" s="2" t="s">
        <v>95</v>
      </c>
      <c r="H19" t="s">
        <v>96</v>
      </c>
      <c r="O19">
        <v>18</v>
      </c>
      <c r="P19" t="str">
        <f>IFERROR(IF(COUNTIF(個人情報!$BB$5:$BB$401,"登録番号" &amp; リスト!O19)&gt;=1,"",IF(VLOOKUP(O19,登録者リスト!$A$1:$D$43729,4,FALSE)=基本情報!$D$6,O19,"")),"")</f>
        <v/>
      </c>
      <c r="Q19" t="str">
        <f t="shared" si="0"/>
        <v/>
      </c>
      <c r="R19" t="str">
        <f>IF(COUNTIF(個人情報!$BB$5:$BB$401,"整理番号" &amp; 新規学連登録者入力シート!A19)&gt;=1,"",IF(新規学連登録者入力シート!G19="","",新規学連登録者入力シート!A19))</f>
        <v/>
      </c>
      <c r="V19" s="14" t="s">
        <v>180</v>
      </c>
    </row>
    <row r="20" spans="2:22" x14ac:dyDescent="0.15">
      <c r="B20" s="14" t="s">
        <v>182</v>
      </c>
      <c r="C20" s="14" t="s">
        <v>182</v>
      </c>
      <c r="D20" s="1"/>
      <c r="E20" s="1"/>
      <c r="F20" s="1">
        <v>19</v>
      </c>
      <c r="H20" t="s">
        <v>99</v>
      </c>
      <c r="O20">
        <v>19</v>
      </c>
      <c r="P20" t="str">
        <f>IFERROR(IF(COUNTIF(個人情報!$BB$5:$BB$401,"登録番号" &amp; リスト!O20)&gt;=1,"",IF(VLOOKUP(O20,登録者リスト!$A$1:$D$43729,4,FALSE)=基本情報!$D$6,O20,"")),"")</f>
        <v/>
      </c>
      <c r="Q20" t="str">
        <f t="shared" si="0"/>
        <v/>
      </c>
      <c r="R20" t="str">
        <f>IF(COUNTIF(個人情報!$BB$5:$BB$401,"整理番号" &amp; 新規学連登録者入力シート!A20)&gt;=1,"",IF(新規学連登録者入力シート!G20="","",新規学連登録者入力シート!A20))</f>
        <v/>
      </c>
      <c r="V20" s="14" t="s">
        <v>181</v>
      </c>
    </row>
    <row r="21" spans="2:22" x14ac:dyDescent="0.15">
      <c r="B21" s="14" t="s">
        <v>183</v>
      </c>
      <c r="C21" s="14" t="s">
        <v>183</v>
      </c>
      <c r="D21" s="1"/>
      <c r="E21" s="1"/>
      <c r="F21" s="1">
        <v>20</v>
      </c>
      <c r="H21" t="s">
        <v>101</v>
      </c>
      <c r="O21">
        <v>20</v>
      </c>
      <c r="P21" t="str">
        <f>IFERROR(IF(COUNTIF(個人情報!$BB$5:$BB$401,"登録番号" &amp; リスト!O21)&gt;=1,"",IF(VLOOKUP(O21,登録者リスト!$A$1:$D$43729,4,FALSE)=基本情報!$D$6,O21,"")),"")</f>
        <v/>
      </c>
      <c r="Q21" t="str">
        <f t="shared" si="0"/>
        <v/>
      </c>
      <c r="R21" t="str">
        <f>IF(COUNTIF(個人情報!$BB$5:$BB$401,"整理番号" &amp; 新規学連登録者入力シート!A21)&gt;=1,"",IF(新規学連登録者入力シート!G21="","",新規学連登録者入力シート!A21))</f>
        <v/>
      </c>
      <c r="V21" s="14" t="s">
        <v>182</v>
      </c>
    </row>
    <row r="22" spans="2:22" x14ac:dyDescent="0.15">
      <c r="B22" s="14" t="s">
        <v>184</v>
      </c>
      <c r="C22" s="14" t="s">
        <v>184</v>
      </c>
      <c r="D22" s="1"/>
      <c r="E22" s="1"/>
      <c r="F22" s="1">
        <v>21</v>
      </c>
      <c r="H22" t="s">
        <v>104</v>
      </c>
      <c r="O22">
        <v>21</v>
      </c>
      <c r="P22" t="str">
        <f>IFERROR(IF(COUNTIF(個人情報!$BB$5:$BB$401,"登録番号" &amp; リスト!O22)&gt;=1,"",IF(VLOOKUP(O22,登録者リスト!$A$1:$D$43729,4,FALSE)=基本情報!$D$6,O22,"")),"")</f>
        <v/>
      </c>
      <c r="Q22" t="str">
        <f t="shared" si="0"/>
        <v/>
      </c>
      <c r="R22" t="str">
        <f>IF(COUNTIF(個人情報!$BB$5:$BB$401,"整理番号" &amp; 新規学連登録者入力シート!A22)&gt;=1,"",IF(新規学連登録者入力シート!G22="","",新規学連登録者入力シート!A22))</f>
        <v/>
      </c>
      <c r="V22" s="14" t="s">
        <v>183</v>
      </c>
    </row>
    <row r="23" spans="2:22" x14ac:dyDescent="0.15">
      <c r="B23" s="14" t="s">
        <v>185</v>
      </c>
      <c r="C23" s="14" t="s">
        <v>185</v>
      </c>
      <c r="D23" s="1"/>
      <c r="E23" s="1"/>
      <c r="F23" s="1">
        <v>22</v>
      </c>
      <c r="H23" t="s">
        <v>105</v>
      </c>
      <c r="O23">
        <v>22</v>
      </c>
      <c r="P23" t="str">
        <f>IFERROR(IF(COUNTIF(個人情報!$BB$5:$BB$401,"登録番号" &amp; リスト!O23)&gt;=1,"",IF(VLOOKUP(O23,登録者リスト!$A$1:$D$43729,4,FALSE)=基本情報!$D$6,O23,"")),"")</f>
        <v/>
      </c>
      <c r="Q23" t="str">
        <f t="shared" si="0"/>
        <v/>
      </c>
      <c r="R23" t="str">
        <f>IF(COUNTIF(個人情報!$BB$5:$BB$401,"整理番号" &amp; 新規学連登録者入力シート!A23)&gt;=1,"",IF(新規学連登録者入力シート!G23="","",新規学連登録者入力シート!A23))</f>
        <v/>
      </c>
      <c r="V23" s="14" t="s">
        <v>184</v>
      </c>
    </row>
    <row r="24" spans="2:22" x14ac:dyDescent="0.15">
      <c r="B24" s="14" t="s">
        <v>186</v>
      </c>
      <c r="C24" s="14" t="s">
        <v>186</v>
      </c>
      <c r="D24" s="1"/>
      <c r="E24" s="1"/>
      <c r="F24" s="1">
        <v>23</v>
      </c>
      <c r="H24" t="s">
        <v>106</v>
      </c>
      <c r="O24">
        <v>23</v>
      </c>
      <c r="P24" t="str">
        <f>IFERROR(IF(COUNTIF(個人情報!$BB$5:$BB$401,"登録番号" &amp; リスト!O24)&gt;=1,"",IF(VLOOKUP(O24,登録者リスト!$A$1:$D$43729,4,FALSE)=基本情報!$D$6,O24,"")),"")</f>
        <v/>
      </c>
      <c r="Q24" t="str">
        <f t="shared" si="0"/>
        <v/>
      </c>
      <c r="R24" t="str">
        <f>IF(COUNTIF(個人情報!$BB$5:$BB$401,"整理番号" &amp; 新規学連登録者入力シート!A24)&gt;=1,"",IF(新規学連登録者入力シート!G24="","",新規学連登録者入力シート!A24))</f>
        <v/>
      </c>
      <c r="V24" s="14" t="s">
        <v>185</v>
      </c>
    </row>
    <row r="25" spans="2:22" x14ac:dyDescent="0.15">
      <c r="B25" s="14" t="s">
        <v>187</v>
      </c>
      <c r="C25" s="14" t="s">
        <v>187</v>
      </c>
      <c r="D25" s="1"/>
      <c r="E25" s="1"/>
      <c r="F25" s="1">
        <v>24</v>
      </c>
      <c r="H25" t="s">
        <v>107</v>
      </c>
      <c r="O25">
        <v>24</v>
      </c>
      <c r="P25" t="str">
        <f>IFERROR(IF(COUNTIF(個人情報!$BB$5:$BB$401,"登録番号" &amp; リスト!O25)&gt;=1,"",IF(VLOOKUP(O25,登録者リスト!$A$1:$D$43729,4,FALSE)=基本情報!$D$6,O25,"")),"")</f>
        <v/>
      </c>
      <c r="Q25" t="str">
        <f t="shared" si="0"/>
        <v/>
      </c>
      <c r="R25" t="str">
        <f>IF(COUNTIF(個人情報!$BB$5:$BB$401,"整理番号" &amp; 新規学連登録者入力シート!A25)&gt;=1,"",IF(新規学連登録者入力シート!G25="","",新規学連登録者入力シート!A25))</f>
        <v/>
      </c>
      <c r="V25" s="14" t="s">
        <v>186</v>
      </c>
    </row>
    <row r="26" spans="2:22" x14ac:dyDescent="0.15">
      <c r="B26" s="14" t="s">
        <v>188</v>
      </c>
      <c r="C26" s="14" t="s">
        <v>188</v>
      </c>
      <c r="D26" s="1"/>
      <c r="E26" s="1"/>
      <c r="F26" s="1">
        <v>25</v>
      </c>
      <c r="H26" t="s">
        <v>108</v>
      </c>
      <c r="O26">
        <v>25</v>
      </c>
      <c r="P26" t="str">
        <f>IFERROR(IF(COUNTIF(個人情報!$BB$5:$BB$401,"登録番号" &amp; リスト!O26)&gt;=1,"",IF(VLOOKUP(O26,登録者リスト!$A$1:$D$43729,4,FALSE)=基本情報!$D$6,O26,"")),"")</f>
        <v/>
      </c>
      <c r="Q26" t="str">
        <f t="shared" si="0"/>
        <v/>
      </c>
      <c r="R26" t="str">
        <f>IF(COUNTIF(個人情報!$BB$5:$BB$401,"整理番号" &amp; 新規学連登録者入力シート!A26)&gt;=1,"",IF(新規学連登録者入力シート!G26="","",新規学連登録者入力シート!A26))</f>
        <v/>
      </c>
      <c r="V26" s="14" t="s">
        <v>187</v>
      </c>
    </row>
    <row r="27" spans="2:22" x14ac:dyDescent="0.15">
      <c r="B27" s="14" t="s">
        <v>189</v>
      </c>
      <c r="C27" s="14" t="s">
        <v>189</v>
      </c>
      <c r="D27" s="1"/>
      <c r="E27" s="1"/>
      <c r="F27" s="1">
        <v>26</v>
      </c>
      <c r="H27" t="s">
        <v>109</v>
      </c>
      <c r="O27">
        <v>26</v>
      </c>
      <c r="P27" t="str">
        <f>IFERROR(IF(COUNTIF(個人情報!$BB$5:$BB$401,"登録番号" &amp; リスト!O27)&gt;=1,"",IF(VLOOKUP(O27,登録者リスト!$A$1:$D$43729,4,FALSE)=基本情報!$D$6,O27,"")),"")</f>
        <v/>
      </c>
      <c r="Q27" t="str">
        <f t="shared" si="0"/>
        <v/>
      </c>
      <c r="R27" t="str">
        <f>IF(COUNTIF(個人情報!$BB$5:$BB$401,"整理番号" &amp; 新規学連登録者入力シート!A27)&gt;=1,"",IF(新規学連登録者入力シート!G27="","",新規学連登録者入力シート!A27))</f>
        <v/>
      </c>
      <c r="V27" s="14" t="s">
        <v>188</v>
      </c>
    </row>
    <row r="28" spans="2:22" x14ac:dyDescent="0.15">
      <c r="B28" s="14" t="s">
        <v>190</v>
      </c>
      <c r="C28" s="14" t="s">
        <v>190</v>
      </c>
      <c r="D28" s="1"/>
      <c r="E28" s="1"/>
      <c r="F28" s="1">
        <v>27</v>
      </c>
      <c r="H28" t="s">
        <v>110</v>
      </c>
      <c r="O28">
        <v>27</v>
      </c>
      <c r="P28" t="str">
        <f>IFERROR(IF(COUNTIF(個人情報!$BB$5:$BB$401,"登録番号" &amp; リスト!O28)&gt;=1,"",IF(VLOOKUP(O28,登録者リスト!$A$1:$D$43729,4,FALSE)=基本情報!$D$6,O28,"")),"")</f>
        <v/>
      </c>
      <c r="Q28" t="str">
        <f t="shared" si="0"/>
        <v/>
      </c>
      <c r="R28" t="str">
        <f>IF(COUNTIF(個人情報!$BB$5:$BB$401,"整理番号" &amp; 新規学連登録者入力シート!A28)&gt;=1,"",IF(新規学連登録者入力シート!G28="","",新規学連登録者入力シート!A28))</f>
        <v/>
      </c>
      <c r="V28" s="14" t="s">
        <v>189</v>
      </c>
    </row>
    <row r="29" spans="2:22" x14ac:dyDescent="0.15">
      <c r="B29" s="14" t="s">
        <v>191</v>
      </c>
      <c r="C29" s="14" t="s">
        <v>191</v>
      </c>
      <c r="D29" s="1"/>
      <c r="E29" s="1"/>
      <c r="F29" s="1">
        <v>28</v>
      </c>
      <c r="H29" t="s">
        <v>111</v>
      </c>
      <c r="O29">
        <v>28</v>
      </c>
      <c r="P29" t="str">
        <f>IFERROR(IF(COUNTIF(個人情報!$BB$5:$BB$401,"登録番号" &amp; リスト!O29)&gt;=1,"",IF(VLOOKUP(O29,登録者リスト!$A$1:$D$43729,4,FALSE)=基本情報!$D$6,O29,"")),"")</f>
        <v/>
      </c>
      <c r="Q29" t="str">
        <f t="shared" si="0"/>
        <v/>
      </c>
      <c r="R29" t="str">
        <f>IF(COUNTIF(個人情報!$BB$5:$BB$401,"整理番号" &amp; 新規学連登録者入力シート!A29)&gt;=1,"",IF(新規学連登録者入力シート!G29="","",新規学連登録者入力シート!A29))</f>
        <v/>
      </c>
      <c r="V29" s="14" t="s">
        <v>190</v>
      </c>
    </row>
    <row r="30" spans="2:22" x14ac:dyDescent="0.15">
      <c r="B30" s="14" t="s">
        <v>192</v>
      </c>
      <c r="C30" s="14" t="s">
        <v>192</v>
      </c>
      <c r="D30" s="1"/>
      <c r="E30" s="1"/>
      <c r="F30" s="1">
        <v>29</v>
      </c>
      <c r="H30" t="s">
        <v>112</v>
      </c>
      <c r="O30">
        <v>29</v>
      </c>
      <c r="P30" t="str">
        <f>IFERROR(IF(COUNTIF(個人情報!$BB$5:$BB$401,"登録番号" &amp; リスト!O30)&gt;=1,"",IF(VLOOKUP(O30,登録者リスト!$A$1:$D$43729,4,FALSE)=基本情報!$D$6,O30,"")),"")</f>
        <v/>
      </c>
      <c r="Q30" t="str">
        <f t="shared" si="0"/>
        <v/>
      </c>
      <c r="R30" t="str">
        <f>IF(COUNTIF(個人情報!$BB$5:$BB$401,"整理番号" &amp; 新規学連登録者入力シート!A30)&gt;=1,"",IF(新規学連登録者入力シート!G30="","",新規学連登録者入力シート!A30))</f>
        <v/>
      </c>
      <c r="V30" s="14" t="s">
        <v>191</v>
      </c>
    </row>
    <row r="31" spans="2:22" x14ac:dyDescent="0.15">
      <c r="B31" s="14" t="s">
        <v>193</v>
      </c>
      <c r="C31" s="14" t="s">
        <v>193</v>
      </c>
      <c r="D31" s="1"/>
      <c r="E31" s="1"/>
      <c r="F31" s="1">
        <v>30</v>
      </c>
      <c r="H31" t="s">
        <v>113</v>
      </c>
      <c r="O31">
        <v>30</v>
      </c>
      <c r="P31" t="str">
        <f>IFERROR(IF(COUNTIF(個人情報!$BB$5:$BB$401,"登録番号" &amp; リスト!O31)&gt;=1,"",IF(VLOOKUP(O31,登録者リスト!$A$1:$D$43729,4,FALSE)=基本情報!$D$6,O31,"")),"")</f>
        <v/>
      </c>
      <c r="Q31" t="str">
        <f t="shared" si="0"/>
        <v/>
      </c>
      <c r="R31" t="str">
        <f>IF(COUNTIF(個人情報!$BB$5:$BB$401,"整理番号" &amp; 新規学連登録者入力シート!A31)&gt;=1,"",IF(新規学連登録者入力シート!G31="","",新規学連登録者入力シート!A31))</f>
        <v/>
      </c>
      <c r="V31" s="14" t="s">
        <v>192</v>
      </c>
    </row>
    <row r="32" spans="2:22" x14ac:dyDescent="0.15">
      <c r="B32" s="14" t="s">
        <v>194</v>
      </c>
      <c r="C32" s="14" t="s">
        <v>194</v>
      </c>
      <c r="D32" s="1"/>
      <c r="E32" s="1"/>
      <c r="F32" s="1">
        <v>31</v>
      </c>
      <c r="H32" t="s">
        <v>114</v>
      </c>
      <c r="O32">
        <v>31</v>
      </c>
      <c r="P32" t="str">
        <f>IFERROR(IF(COUNTIF(個人情報!$BB$5:$BB$401,"登録番号" &amp; リスト!O32)&gt;=1,"",IF(VLOOKUP(O32,登録者リスト!$A$1:$D$43729,4,FALSE)=基本情報!$D$6,O32,"")),"")</f>
        <v/>
      </c>
      <c r="Q32" t="str">
        <f t="shared" si="0"/>
        <v/>
      </c>
      <c r="R32" t="str">
        <f>IF(COUNTIF(個人情報!$BB$5:$BB$401,"整理番号" &amp; 新規学連登録者入力シート!A32)&gt;=1,"",IF(新規学連登録者入力シート!G32="","",新規学連登録者入力シート!A32))</f>
        <v/>
      </c>
      <c r="V32" s="14" t="s">
        <v>193</v>
      </c>
    </row>
    <row r="33" spans="2:22" x14ac:dyDescent="0.15">
      <c r="B33" s="14" t="s">
        <v>195</v>
      </c>
      <c r="C33" s="14" t="s">
        <v>195</v>
      </c>
      <c r="D33" s="1"/>
      <c r="E33" s="1"/>
      <c r="H33" t="s">
        <v>115</v>
      </c>
      <c r="O33">
        <v>32</v>
      </c>
      <c r="P33" t="str">
        <f>IFERROR(IF(COUNTIF(個人情報!$BB$5:$BB$401,"登録番号" &amp; リスト!O33)&gt;=1,"",IF(VLOOKUP(O33,登録者リスト!$A$1:$D$43729,4,FALSE)=基本情報!$D$6,O33,"")),"")</f>
        <v/>
      </c>
      <c r="Q33" t="str">
        <f t="shared" si="0"/>
        <v/>
      </c>
      <c r="R33" t="str">
        <f>IF(COUNTIF(個人情報!$BB$5:$BB$401,"整理番号" &amp; 新規学連登録者入力シート!A33)&gt;=1,"",IF(新規学連登録者入力シート!G33="","",新規学連登録者入力シート!A33))</f>
        <v/>
      </c>
      <c r="V33" s="14" t="s">
        <v>194</v>
      </c>
    </row>
    <row r="34" spans="2:22" x14ac:dyDescent="0.15">
      <c r="B34" s="14" t="s">
        <v>196</v>
      </c>
      <c r="C34" s="14" t="s">
        <v>196</v>
      </c>
      <c r="D34" s="1"/>
      <c r="E34" s="1"/>
      <c r="H34" t="s">
        <v>116</v>
      </c>
      <c r="O34">
        <v>33</v>
      </c>
      <c r="P34" t="str">
        <f>IFERROR(IF(COUNTIF(個人情報!$BB$5:$BB$401,"登録番号" &amp; リスト!O34)&gt;=1,"",IF(VLOOKUP(O34,登録者リスト!$A$1:$D$43729,4,FALSE)=基本情報!$D$6,O34,"")),"")</f>
        <v/>
      </c>
      <c r="Q34" t="str">
        <f t="shared" si="0"/>
        <v/>
      </c>
      <c r="R34" t="str">
        <f>IF(COUNTIF(個人情報!$BB$5:$BB$401,"整理番号" &amp; 新規学連登録者入力シート!A34)&gt;=1,"",IF(新規学連登録者入力シート!G34="","",新規学連登録者入力シート!A34))</f>
        <v/>
      </c>
      <c r="V34" s="14" t="s">
        <v>195</v>
      </c>
    </row>
    <row r="35" spans="2:22" x14ac:dyDescent="0.15">
      <c r="B35" s="14" t="s">
        <v>197</v>
      </c>
      <c r="C35" s="14" t="s">
        <v>197</v>
      </c>
      <c r="D35" s="1"/>
      <c r="E35" s="1"/>
      <c r="H35" t="s">
        <v>117</v>
      </c>
      <c r="O35">
        <v>34</v>
      </c>
      <c r="P35" t="str">
        <f>IFERROR(IF(COUNTIF(個人情報!$BB$5:$BB$401,"登録番号" &amp; リスト!O35)&gt;=1,"",IF(VLOOKUP(O35,登録者リスト!$A$1:$D$43729,4,FALSE)=基本情報!$D$6,O35,"")),"")</f>
        <v/>
      </c>
      <c r="Q35" t="str">
        <f t="shared" si="0"/>
        <v/>
      </c>
      <c r="R35" t="str">
        <f>IF(COUNTIF(個人情報!$BB$5:$BB$401,"整理番号" &amp; 新規学連登録者入力シート!A35)&gt;=1,"",IF(新規学連登録者入力シート!G35="","",新規学連登録者入力シート!A35))</f>
        <v/>
      </c>
      <c r="V35" s="14" t="s">
        <v>196</v>
      </c>
    </row>
    <row r="36" spans="2:22" x14ac:dyDescent="0.15">
      <c r="B36" s="14" t="s">
        <v>198</v>
      </c>
      <c r="C36" s="14" t="s">
        <v>198</v>
      </c>
      <c r="D36" s="1"/>
      <c r="E36" s="1"/>
      <c r="H36" t="s">
        <v>118</v>
      </c>
      <c r="O36">
        <v>35</v>
      </c>
      <c r="P36" t="str">
        <f>IFERROR(IF(COUNTIF(個人情報!$BB$5:$BB$401,"登録番号" &amp; リスト!O36)&gt;=1,"",IF(VLOOKUP(O36,登録者リスト!$A$1:$D$43729,4,FALSE)=基本情報!$D$6,O36,"")),"")</f>
        <v/>
      </c>
      <c r="Q36" t="str">
        <f t="shared" si="0"/>
        <v/>
      </c>
      <c r="R36" t="str">
        <f>IF(COUNTIF(個人情報!$BB$5:$BB$401,"整理番号" &amp; 新規学連登録者入力シート!A36)&gt;=1,"",IF(新規学連登録者入力シート!G36="","",新規学連登録者入力シート!A36))</f>
        <v/>
      </c>
      <c r="V36" s="14" t="s">
        <v>197</v>
      </c>
    </row>
    <row r="37" spans="2:22" x14ac:dyDescent="0.15">
      <c r="B37" s="14" t="s">
        <v>199</v>
      </c>
      <c r="C37" s="14" t="s">
        <v>199</v>
      </c>
      <c r="D37" s="1"/>
      <c r="E37" s="1"/>
      <c r="H37" t="s">
        <v>119</v>
      </c>
      <c r="O37">
        <v>36</v>
      </c>
      <c r="P37" t="str">
        <f>IFERROR(IF(COUNTIF(個人情報!$BB$5:$BB$401,"登録番号" &amp; リスト!O37)&gt;=1,"",IF(VLOOKUP(O37,登録者リスト!$A$1:$D$43729,4,FALSE)=基本情報!$D$6,O37,"")),"")</f>
        <v/>
      </c>
      <c r="Q37" t="str">
        <f t="shared" si="0"/>
        <v/>
      </c>
      <c r="R37" t="str">
        <f>IF(COUNTIF(個人情報!$BB$5:$BB$401,"整理番号" &amp; 新規学連登録者入力シート!A37)&gt;=1,"",IF(新規学連登録者入力シート!G37="","",新規学連登録者入力シート!A37))</f>
        <v/>
      </c>
      <c r="V37" s="14" t="s">
        <v>198</v>
      </c>
    </row>
    <row r="38" spans="2:22" x14ac:dyDescent="0.15">
      <c r="B38" s="14" t="s">
        <v>200</v>
      </c>
      <c r="C38" s="14" t="s">
        <v>200</v>
      </c>
      <c r="D38" s="1"/>
      <c r="E38" s="1"/>
      <c r="H38" t="s">
        <v>120</v>
      </c>
      <c r="O38">
        <v>37</v>
      </c>
      <c r="P38" t="str">
        <f>IFERROR(IF(COUNTIF(個人情報!$BB$5:$BB$401,"登録番号" &amp; リスト!O38)&gt;=1,"",IF(VLOOKUP(O38,登録者リスト!$A$1:$D$43729,4,FALSE)=基本情報!$D$6,O38,"")),"")</f>
        <v/>
      </c>
      <c r="Q38" t="str">
        <f t="shared" si="0"/>
        <v/>
      </c>
      <c r="R38" t="str">
        <f>IF(COUNTIF(個人情報!$BB$5:$BB$401,"整理番号" &amp; 新規学連登録者入力シート!A38)&gt;=1,"",IF(新規学連登録者入力シート!G38="","",新規学連登録者入力シート!A38))</f>
        <v/>
      </c>
      <c r="V38" s="14" t="s">
        <v>199</v>
      </c>
    </row>
    <row r="39" spans="2:22" x14ac:dyDescent="0.15">
      <c r="B39" s="14" t="s">
        <v>201</v>
      </c>
      <c r="C39" s="14" t="s">
        <v>201</v>
      </c>
      <c r="D39" s="1"/>
      <c r="E39" s="1"/>
      <c r="H39" t="s">
        <v>121</v>
      </c>
      <c r="O39">
        <v>38</v>
      </c>
      <c r="P39" t="str">
        <f>IFERROR(IF(COUNTIF(個人情報!$BB$5:$BB$401,"登録番号" &amp; リスト!O39)&gt;=1,"",IF(VLOOKUP(O39,登録者リスト!$A$1:$D$43729,4,FALSE)=基本情報!$D$6,O39,"")),"")</f>
        <v/>
      </c>
      <c r="Q39" t="str">
        <f t="shared" si="0"/>
        <v/>
      </c>
      <c r="R39" t="str">
        <f>IF(COUNTIF(個人情報!$BB$5:$BB$401,"整理番号" &amp; 新規学連登録者入力シート!A39)&gt;=1,"",IF(新規学連登録者入力シート!G39="","",新規学連登録者入力シート!A39))</f>
        <v/>
      </c>
      <c r="V39" s="14" t="s">
        <v>200</v>
      </c>
    </row>
    <row r="40" spans="2:22" x14ac:dyDescent="0.15">
      <c r="B40" s="14" t="s">
        <v>202</v>
      </c>
      <c r="C40" s="14" t="s">
        <v>202</v>
      </c>
      <c r="D40" s="1"/>
      <c r="E40" s="1"/>
      <c r="F40" s="1"/>
      <c r="H40" t="s">
        <v>122</v>
      </c>
      <c r="O40">
        <v>39</v>
      </c>
      <c r="P40" t="str">
        <f>IFERROR(IF(COUNTIF(個人情報!$BB$5:$BB$401,"登録番号" &amp; リスト!O40)&gt;=1,"",IF(VLOOKUP(O40,登録者リスト!$A$1:$D$43729,4,FALSE)=基本情報!$D$6,O40,"")),"")</f>
        <v/>
      </c>
      <c r="Q40" t="str">
        <f t="shared" si="0"/>
        <v/>
      </c>
      <c r="R40" t="str">
        <f>IF(COUNTIF(個人情報!$BB$5:$BB$401,"整理番号" &amp; 新規学連登録者入力シート!A40)&gt;=1,"",IF(新規学連登録者入力シート!G40="","",新規学連登録者入力シート!A40))</f>
        <v/>
      </c>
      <c r="V40" s="14" t="s">
        <v>201</v>
      </c>
    </row>
    <row r="41" spans="2:22" x14ac:dyDescent="0.15">
      <c r="B41" s="14" t="s">
        <v>203</v>
      </c>
      <c r="C41" s="14" t="s">
        <v>203</v>
      </c>
      <c r="D41" s="1"/>
      <c r="E41" s="1"/>
      <c r="F41" s="1"/>
      <c r="H41" t="s">
        <v>123</v>
      </c>
      <c r="O41">
        <v>40</v>
      </c>
      <c r="P41" t="str">
        <f>IFERROR(IF(COUNTIF(個人情報!$BB$5:$BB$401,"登録番号" &amp; リスト!O41)&gt;=1,"",IF(VLOOKUP(O41,登録者リスト!$A$1:$D$43729,4,FALSE)=基本情報!$D$6,O41,"")),"")</f>
        <v/>
      </c>
      <c r="Q41" t="str">
        <f t="shared" si="0"/>
        <v/>
      </c>
      <c r="R41" t="str">
        <f>IF(COUNTIF(個人情報!$BB$5:$BB$401,"整理番号" &amp; 新規学連登録者入力シート!A41)&gt;=1,"",IF(新規学連登録者入力シート!G41="","",新規学連登録者入力シート!A41))</f>
        <v/>
      </c>
      <c r="V41" s="14" t="s">
        <v>202</v>
      </c>
    </row>
    <row r="42" spans="2:22" x14ac:dyDescent="0.15">
      <c r="B42" s="14" t="s">
        <v>204</v>
      </c>
      <c r="C42" s="14" t="s">
        <v>204</v>
      </c>
      <c r="D42" s="1"/>
      <c r="E42" s="1"/>
      <c r="F42" s="1"/>
      <c r="H42" t="s">
        <v>124</v>
      </c>
      <c r="O42">
        <v>41</v>
      </c>
      <c r="P42" t="str">
        <f>IFERROR(IF(COUNTIF(個人情報!$BB$5:$BB$401,"登録番号" &amp; リスト!O42)&gt;=1,"",IF(VLOOKUP(O42,登録者リスト!$A$1:$D$43729,4,FALSE)=基本情報!$D$6,O42,"")),"")</f>
        <v/>
      </c>
      <c r="Q42" t="str">
        <f t="shared" si="0"/>
        <v/>
      </c>
      <c r="R42" t="str">
        <f>IF(COUNTIF(個人情報!$BB$5:$BB$401,"整理番号" &amp; 新規学連登録者入力シート!A42)&gt;=1,"",IF(新規学連登録者入力シート!G42="","",新規学連登録者入力シート!A42))</f>
        <v/>
      </c>
      <c r="V42" s="14" t="s">
        <v>203</v>
      </c>
    </row>
    <row r="43" spans="2:22" x14ac:dyDescent="0.15">
      <c r="B43" s="14" t="s">
        <v>205</v>
      </c>
      <c r="C43" s="14" t="s">
        <v>205</v>
      </c>
      <c r="D43" s="1"/>
      <c r="E43" s="1"/>
      <c r="F43" s="1"/>
      <c r="H43" t="s">
        <v>125</v>
      </c>
      <c r="O43">
        <v>42</v>
      </c>
      <c r="P43" t="str">
        <f>IFERROR(IF(COUNTIF(個人情報!$BB$5:$BB$401,"登録番号" &amp; リスト!O43)&gt;=1,"",IF(VLOOKUP(O43,登録者リスト!$A$1:$D$43729,4,FALSE)=基本情報!$D$6,O43,"")),"")</f>
        <v/>
      </c>
      <c r="Q43" t="str">
        <f t="shared" si="0"/>
        <v/>
      </c>
      <c r="R43" t="str">
        <f>IF(COUNTIF(個人情報!$BB$5:$BB$401,"整理番号" &amp; 新規学連登録者入力シート!A43)&gt;=1,"",IF(新規学連登録者入力シート!G43="","",新規学連登録者入力シート!A43))</f>
        <v/>
      </c>
      <c r="V43" s="14" t="s">
        <v>204</v>
      </c>
    </row>
    <row r="44" spans="2:22" x14ac:dyDescent="0.15">
      <c r="B44" s="14" t="s">
        <v>206</v>
      </c>
      <c r="C44" s="14" t="s">
        <v>206</v>
      </c>
      <c r="D44" s="1"/>
      <c r="E44" s="1"/>
      <c r="F44" s="1"/>
      <c r="H44" t="s">
        <v>126</v>
      </c>
      <c r="O44">
        <v>43</v>
      </c>
      <c r="P44" t="str">
        <f>IFERROR(IF(COUNTIF(個人情報!$BB$5:$BB$401,"登録番号" &amp; リスト!O44)&gt;=1,"",IF(VLOOKUP(O44,登録者リスト!$A$1:$D$43729,4,FALSE)=基本情報!$D$6,O44,"")),"")</f>
        <v/>
      </c>
      <c r="Q44" t="str">
        <f t="shared" si="0"/>
        <v/>
      </c>
      <c r="R44" t="str">
        <f>IF(COUNTIF(個人情報!$BB$5:$BB$401,"整理番号" &amp; 新規学連登録者入力シート!A44)&gt;=1,"",IF(新規学連登録者入力シート!G44="","",新規学連登録者入力シート!A44))</f>
        <v/>
      </c>
      <c r="V44" s="14" t="s">
        <v>205</v>
      </c>
    </row>
    <row r="45" spans="2:22" x14ac:dyDescent="0.15">
      <c r="B45" s="14" t="s">
        <v>207</v>
      </c>
      <c r="C45" s="14" t="s">
        <v>207</v>
      </c>
      <c r="D45" s="1"/>
      <c r="E45" s="1"/>
      <c r="F45" s="1"/>
      <c r="H45" t="s">
        <v>127</v>
      </c>
      <c r="O45">
        <v>44</v>
      </c>
      <c r="P45" t="str">
        <f>IFERROR(IF(COUNTIF(個人情報!$BB$5:$BB$401,"登録番号" &amp; リスト!O45)&gt;=1,"",IF(VLOOKUP(O45,登録者リスト!$A$1:$D$43729,4,FALSE)=基本情報!$D$6,O45,"")),"")</f>
        <v/>
      </c>
      <c r="Q45" t="str">
        <f t="shared" si="0"/>
        <v/>
      </c>
      <c r="R45" t="str">
        <f>IF(COUNTIF(個人情報!$BB$5:$BB$401,"整理番号" &amp; 新規学連登録者入力シート!A45)&gt;=1,"",IF(新規学連登録者入力シート!G45="","",新規学連登録者入力シート!A45))</f>
        <v/>
      </c>
      <c r="V45" s="14" t="s">
        <v>206</v>
      </c>
    </row>
    <row r="46" spans="2:22" x14ac:dyDescent="0.15">
      <c r="B46" s="14" t="s">
        <v>208</v>
      </c>
      <c r="C46" s="14" t="s">
        <v>208</v>
      </c>
      <c r="D46" s="1"/>
      <c r="E46" s="1"/>
      <c r="F46" s="1"/>
      <c r="H46" t="s">
        <v>128</v>
      </c>
      <c r="O46">
        <v>45</v>
      </c>
      <c r="P46" t="str">
        <f>IFERROR(IF(COUNTIF(個人情報!$BB$5:$BB$401,"登録番号" &amp; リスト!O46)&gt;=1,"",IF(VLOOKUP(O46,登録者リスト!$A$1:$D$43729,4,FALSE)=基本情報!$D$6,O46,"")),"")</f>
        <v/>
      </c>
      <c r="Q46" t="str">
        <f t="shared" si="0"/>
        <v/>
      </c>
      <c r="R46" t="str">
        <f>IF(COUNTIF(個人情報!$BB$5:$BB$401,"整理番号" &amp; 新規学連登録者入力シート!A46)&gt;=1,"",IF(新規学連登録者入力シート!G46="","",新規学連登録者入力シート!A46))</f>
        <v/>
      </c>
      <c r="V46" s="14" t="s">
        <v>207</v>
      </c>
    </row>
    <row r="47" spans="2:22" x14ac:dyDescent="0.15">
      <c r="B47" s="14" t="s">
        <v>209</v>
      </c>
      <c r="C47" s="14" t="s">
        <v>209</v>
      </c>
      <c r="D47" s="1"/>
      <c r="E47" s="1"/>
      <c r="F47" s="1"/>
      <c r="H47" t="s">
        <v>129</v>
      </c>
      <c r="O47">
        <v>46</v>
      </c>
      <c r="P47" t="str">
        <f>IFERROR(IF(COUNTIF(個人情報!$BB$5:$BB$401,"登録番号" &amp; リスト!O47)&gt;=1,"",IF(VLOOKUP(O47,登録者リスト!$A$1:$D$43729,4,FALSE)=基本情報!$D$6,O47,"")),"")</f>
        <v/>
      </c>
      <c r="Q47" t="str">
        <f t="shared" si="0"/>
        <v/>
      </c>
      <c r="R47" t="str">
        <f>IF(COUNTIF(個人情報!$BB$5:$BB$401,"整理番号" &amp; 新規学連登録者入力シート!A47)&gt;=1,"",IF(新規学連登録者入力シート!G47="","",新規学連登録者入力シート!A47))</f>
        <v/>
      </c>
      <c r="V47" s="14" t="s">
        <v>208</v>
      </c>
    </row>
    <row r="48" spans="2:22" x14ac:dyDescent="0.15">
      <c r="B48" s="14" t="s">
        <v>210</v>
      </c>
      <c r="C48" s="14" t="s">
        <v>210</v>
      </c>
      <c r="D48" s="1"/>
      <c r="E48" s="1"/>
      <c r="F48" s="1"/>
      <c r="H48" t="s">
        <v>130</v>
      </c>
      <c r="O48">
        <v>47</v>
      </c>
      <c r="P48" t="str">
        <f>IFERROR(IF(COUNTIF(個人情報!$BB$5:$BB$401,"登録番号" &amp; リスト!O48)&gt;=1,"",IF(VLOOKUP(O48,登録者リスト!$A$1:$D$43729,4,FALSE)=基本情報!$D$6,O48,"")),"")</f>
        <v/>
      </c>
      <c r="Q48" t="str">
        <f t="shared" si="0"/>
        <v/>
      </c>
      <c r="R48" t="str">
        <f>IF(COUNTIF(個人情報!$BB$5:$BB$401,"整理番号" &amp; 新規学連登録者入力シート!A48)&gt;=1,"",IF(新規学連登録者入力シート!G48="","",新規学連登録者入力シート!A48))</f>
        <v/>
      </c>
      <c r="V48" s="14" t="s">
        <v>209</v>
      </c>
    </row>
    <row r="49" spans="2:22" x14ac:dyDescent="0.15">
      <c r="B49" s="14" t="s">
        <v>211</v>
      </c>
      <c r="C49" s="14" t="s">
        <v>211</v>
      </c>
      <c r="D49" s="1"/>
      <c r="E49" s="1"/>
      <c r="F49" s="1"/>
      <c r="O49">
        <v>48</v>
      </c>
      <c r="P49" t="str">
        <f>IFERROR(IF(COUNTIF(個人情報!$BB$5:$BB$401,"登録番号" &amp; リスト!O49)&gt;=1,"",IF(VLOOKUP(O49,登録者リスト!$A$1:$D$43729,4,FALSE)=基本情報!$D$6,O49,"")),"")</f>
        <v/>
      </c>
      <c r="Q49" t="str">
        <f t="shared" si="0"/>
        <v/>
      </c>
      <c r="R49" t="str">
        <f>IF(COUNTIF(個人情報!$BB$5:$BB$401,"整理番号" &amp; 新規学連登録者入力シート!A49)&gt;=1,"",IF(新規学連登録者入力シート!G49="","",新規学連登録者入力シート!A49))</f>
        <v/>
      </c>
      <c r="V49" s="14" t="s">
        <v>210</v>
      </c>
    </row>
    <row r="50" spans="2:22" x14ac:dyDescent="0.15">
      <c r="B50" s="14" t="s">
        <v>212</v>
      </c>
      <c r="C50" s="14" t="s">
        <v>212</v>
      </c>
      <c r="D50" s="1"/>
      <c r="E50" s="1"/>
      <c r="F50" s="1"/>
      <c r="O50">
        <v>49</v>
      </c>
      <c r="P50" t="str">
        <f>IFERROR(IF(COUNTIF(個人情報!$BB$5:$BB$401,"登録番号" &amp; リスト!O50)&gt;=1,"",IF(VLOOKUP(O50,登録者リスト!$A$1:$D$43729,4,FALSE)=基本情報!$D$6,O50,"")),"")</f>
        <v/>
      </c>
      <c r="Q50" t="str">
        <f t="shared" si="0"/>
        <v/>
      </c>
      <c r="R50" t="str">
        <f>IF(COUNTIF(個人情報!$BB$5:$BB$401,"整理番号" &amp; 新規学連登録者入力シート!A50)&gt;=1,"",IF(新規学連登録者入力シート!G50="","",新規学連登録者入力シート!A50))</f>
        <v/>
      </c>
      <c r="V50" s="14" t="s">
        <v>211</v>
      </c>
    </row>
    <row r="51" spans="2:22" x14ac:dyDescent="0.15">
      <c r="B51" s="14" t="s">
        <v>213</v>
      </c>
      <c r="C51" s="14" t="s">
        <v>213</v>
      </c>
      <c r="D51" s="1"/>
      <c r="E51" s="1"/>
      <c r="F51" s="1"/>
      <c r="O51">
        <v>50</v>
      </c>
      <c r="P51" t="str">
        <f>IFERROR(IF(COUNTIF(個人情報!$BB$5:$BB$401,"登録番号" &amp; リスト!O51)&gt;=1,"",IF(VLOOKUP(O51,登録者リスト!$A$1:$D$43729,4,FALSE)=基本情報!$D$6,O51,"")),"")</f>
        <v/>
      </c>
      <c r="Q51" t="str">
        <f t="shared" si="0"/>
        <v/>
      </c>
      <c r="R51" t="str">
        <f>IF(COUNTIF(個人情報!$BB$5:$BB$401,"整理番号" &amp; 新規学連登録者入力シート!A51)&gt;=1,"",IF(新規学連登録者入力シート!G51="","",新規学連登録者入力シート!A51))</f>
        <v/>
      </c>
      <c r="V51" s="14" t="s">
        <v>212</v>
      </c>
    </row>
    <row r="52" spans="2:22" x14ac:dyDescent="0.15">
      <c r="B52" s="14" t="s">
        <v>214</v>
      </c>
      <c r="C52" s="14" t="s">
        <v>214</v>
      </c>
      <c r="D52" s="1"/>
      <c r="E52" s="1"/>
      <c r="F52" s="1"/>
      <c r="O52">
        <v>51</v>
      </c>
      <c r="P52" t="str">
        <f>IFERROR(IF(COUNTIF(個人情報!$BB$5:$BB$401,"登録番号" &amp; リスト!O52)&gt;=1,"",IF(VLOOKUP(O52,登録者リスト!$A$1:$D$43729,4,FALSE)=基本情報!$D$6,O52,"")),"")</f>
        <v/>
      </c>
      <c r="Q52" t="str">
        <f t="shared" si="0"/>
        <v/>
      </c>
      <c r="V52" s="14" t="s">
        <v>213</v>
      </c>
    </row>
    <row r="53" spans="2:22" x14ac:dyDescent="0.15">
      <c r="B53" s="14" t="s">
        <v>215</v>
      </c>
      <c r="C53" s="14" t="s">
        <v>215</v>
      </c>
      <c r="D53" s="1"/>
      <c r="E53" s="1"/>
      <c r="F53" s="1"/>
      <c r="O53">
        <v>52</v>
      </c>
      <c r="P53" t="str">
        <f>IFERROR(IF(COUNTIF(個人情報!$BB$5:$BB$401,"登録番号" &amp; リスト!O53)&gt;=1,"",IF(VLOOKUP(O53,登録者リスト!$A$1:$D$43729,4,FALSE)=基本情報!$D$6,O53,"")),"")</f>
        <v/>
      </c>
      <c r="Q53" t="str">
        <f t="shared" si="0"/>
        <v/>
      </c>
      <c r="V53" s="14" t="s">
        <v>214</v>
      </c>
    </row>
    <row r="54" spans="2:22" x14ac:dyDescent="0.15">
      <c r="B54" s="14" t="s">
        <v>216</v>
      </c>
      <c r="C54" s="14" t="s">
        <v>216</v>
      </c>
      <c r="D54" s="1"/>
      <c r="E54" s="1"/>
      <c r="F54" s="1"/>
      <c r="O54">
        <v>53</v>
      </c>
      <c r="P54" t="str">
        <f>IFERROR(IF(COUNTIF(個人情報!$BB$5:$BB$401,"登録番号" &amp; リスト!O54)&gt;=1,"",IF(VLOOKUP(O54,登録者リスト!$A$1:$D$43729,4,FALSE)=基本情報!$D$6,O54,"")),"")</f>
        <v/>
      </c>
      <c r="Q54" t="str">
        <f t="shared" si="0"/>
        <v/>
      </c>
      <c r="V54" s="14" t="s">
        <v>215</v>
      </c>
    </row>
    <row r="55" spans="2:22" x14ac:dyDescent="0.15">
      <c r="B55" s="14" t="s">
        <v>217</v>
      </c>
      <c r="C55" s="14" t="s">
        <v>217</v>
      </c>
      <c r="D55" s="1"/>
      <c r="E55" s="1"/>
      <c r="F55" s="1"/>
      <c r="O55">
        <v>54</v>
      </c>
      <c r="P55" t="str">
        <f>IFERROR(IF(COUNTIF(個人情報!$BB$5:$BB$401,"登録番号" &amp; リスト!O55)&gt;=1,"",IF(VLOOKUP(O55,登録者リスト!$A$1:$D$43729,4,FALSE)=基本情報!$D$6,O55,"")),"")</f>
        <v/>
      </c>
      <c r="Q55" t="str">
        <f t="shared" si="0"/>
        <v/>
      </c>
      <c r="V55" s="14" t="s">
        <v>216</v>
      </c>
    </row>
    <row r="56" spans="2:22" x14ac:dyDescent="0.15">
      <c r="B56" s="14" t="s">
        <v>218</v>
      </c>
      <c r="C56" s="14" t="s">
        <v>218</v>
      </c>
      <c r="D56" s="1"/>
      <c r="E56" s="1"/>
      <c r="F56" s="1"/>
      <c r="O56">
        <v>55</v>
      </c>
      <c r="P56" t="str">
        <f>IFERROR(IF(COUNTIF(個人情報!$BB$5:$BB$401,"登録番号" &amp; リスト!O56)&gt;=1,"",IF(VLOOKUP(O56,登録者リスト!$A$1:$D$43729,4,FALSE)=基本情報!$D$6,O56,"")),"")</f>
        <v/>
      </c>
      <c r="Q56" t="str">
        <f t="shared" si="0"/>
        <v/>
      </c>
      <c r="V56" s="14" t="s">
        <v>217</v>
      </c>
    </row>
    <row r="57" spans="2:22" x14ac:dyDescent="0.15">
      <c r="B57" s="14" t="s">
        <v>219</v>
      </c>
      <c r="C57" s="14" t="s">
        <v>219</v>
      </c>
      <c r="D57" s="1"/>
      <c r="E57" s="1"/>
      <c r="F57" s="1"/>
      <c r="O57">
        <v>56</v>
      </c>
      <c r="P57" t="str">
        <f>IFERROR(IF(COUNTIF(個人情報!$BB$5:$BB$401,"登録番号" &amp; リスト!O57)&gt;=1,"",IF(VLOOKUP(O57,登録者リスト!$A$1:$D$43729,4,FALSE)=基本情報!$D$6,O57,"")),"")</f>
        <v/>
      </c>
      <c r="Q57" t="str">
        <f t="shared" si="0"/>
        <v/>
      </c>
      <c r="V57" s="14" t="s">
        <v>218</v>
      </c>
    </row>
    <row r="58" spans="2:22" x14ac:dyDescent="0.15">
      <c r="B58" s="14" t="s">
        <v>220</v>
      </c>
      <c r="C58" s="14" t="s">
        <v>220</v>
      </c>
      <c r="D58" s="1"/>
      <c r="E58" s="1"/>
      <c r="F58" s="1"/>
      <c r="O58">
        <v>57</v>
      </c>
      <c r="P58" t="str">
        <f>IFERROR(IF(COUNTIF(個人情報!$BB$5:$BB$401,"登録番号" &amp; リスト!O58)&gt;=1,"",IF(VLOOKUP(O58,登録者リスト!$A$1:$D$43729,4,FALSE)=基本情報!$D$6,O58,"")),"")</f>
        <v/>
      </c>
      <c r="Q58" t="str">
        <f t="shared" si="0"/>
        <v/>
      </c>
      <c r="V58" s="14" t="s">
        <v>219</v>
      </c>
    </row>
    <row r="59" spans="2:22" x14ac:dyDescent="0.15">
      <c r="B59" s="14" t="s">
        <v>221</v>
      </c>
      <c r="C59" s="14" t="s">
        <v>221</v>
      </c>
      <c r="D59" s="1"/>
      <c r="E59" s="1"/>
      <c r="F59" s="1"/>
      <c r="O59">
        <v>58</v>
      </c>
      <c r="P59" t="str">
        <f>IFERROR(IF(COUNTIF(個人情報!$BB$5:$BB$401,"登録番号" &amp; リスト!O59)&gt;=1,"",IF(VLOOKUP(O59,登録者リスト!$A$1:$D$43729,4,FALSE)=基本情報!$D$6,O59,"")),"")</f>
        <v/>
      </c>
      <c r="Q59" t="str">
        <f t="shared" si="0"/>
        <v/>
      </c>
      <c r="V59" s="14" t="s">
        <v>220</v>
      </c>
    </row>
    <row r="60" spans="2:22" x14ac:dyDescent="0.15">
      <c r="B60" s="14" t="s">
        <v>222</v>
      </c>
      <c r="C60" s="14" t="s">
        <v>222</v>
      </c>
      <c r="D60" s="1"/>
      <c r="E60" s="1"/>
      <c r="F60" s="1"/>
      <c r="O60">
        <v>59</v>
      </c>
      <c r="P60" t="str">
        <f>IFERROR(IF(COUNTIF(個人情報!$BB$5:$BB$401,"登録番号" &amp; リスト!O60)&gt;=1,"",IF(VLOOKUP(O60,登録者リスト!$A$1:$D$43729,4,FALSE)=基本情報!$D$6,O60,"")),"")</f>
        <v/>
      </c>
      <c r="Q60" t="str">
        <f t="shared" si="0"/>
        <v/>
      </c>
      <c r="V60" s="14" t="s">
        <v>221</v>
      </c>
    </row>
    <row r="61" spans="2:22" x14ac:dyDescent="0.15">
      <c r="B61" s="14" t="s">
        <v>223</v>
      </c>
      <c r="C61" s="14" t="s">
        <v>223</v>
      </c>
      <c r="D61" s="1"/>
      <c r="E61" s="1"/>
      <c r="F61" s="1"/>
      <c r="O61">
        <v>60</v>
      </c>
      <c r="P61" t="str">
        <f>IFERROR(IF(COUNTIF(個人情報!$BB$5:$BB$401,"登録番号" &amp; リスト!O61)&gt;=1,"",IF(VLOOKUP(O61,登録者リスト!$A$1:$D$43729,4,FALSE)=基本情報!$D$6,O61,"")),"")</f>
        <v/>
      </c>
      <c r="Q61" t="str">
        <f t="shared" si="0"/>
        <v/>
      </c>
      <c r="V61" s="14" t="s">
        <v>222</v>
      </c>
    </row>
    <row r="62" spans="2:22" x14ac:dyDescent="0.15">
      <c r="B62" s="14" t="s">
        <v>224</v>
      </c>
      <c r="C62" s="14" t="s">
        <v>224</v>
      </c>
      <c r="D62" s="1"/>
      <c r="E62" s="1"/>
      <c r="F62" s="1"/>
      <c r="O62">
        <v>61</v>
      </c>
      <c r="P62" t="str">
        <f>IFERROR(IF(COUNTIF(個人情報!$BB$5:$BB$401,"登録番号" &amp; リスト!O62)&gt;=1,"",IF(VLOOKUP(O62,登録者リスト!$A$1:$D$43729,4,FALSE)=基本情報!$D$6,O62,"")),"")</f>
        <v/>
      </c>
      <c r="Q62" t="str">
        <f t="shared" si="0"/>
        <v/>
      </c>
      <c r="V62" s="14" t="s">
        <v>223</v>
      </c>
    </row>
    <row r="63" spans="2:22" x14ac:dyDescent="0.15">
      <c r="B63" s="14" t="s">
        <v>225</v>
      </c>
      <c r="C63" s="14" t="s">
        <v>225</v>
      </c>
      <c r="D63" s="1"/>
      <c r="E63" s="1"/>
      <c r="F63" s="1"/>
      <c r="O63">
        <v>62</v>
      </c>
      <c r="P63" t="str">
        <f>IFERROR(IF(COUNTIF(個人情報!$BB$5:$BB$401,"登録番号" &amp; リスト!O63)&gt;=1,"",IF(VLOOKUP(O63,登録者リスト!$A$1:$D$43729,4,FALSE)=基本情報!$D$6,O63,"")),"")</f>
        <v/>
      </c>
      <c r="Q63" t="str">
        <f t="shared" si="0"/>
        <v/>
      </c>
      <c r="V63" s="14" t="s">
        <v>224</v>
      </c>
    </row>
    <row r="64" spans="2:22" x14ac:dyDescent="0.15">
      <c r="B64" s="14" t="s">
        <v>226</v>
      </c>
      <c r="C64" s="14" t="s">
        <v>226</v>
      </c>
      <c r="D64" s="1"/>
      <c r="E64" s="1"/>
      <c r="F64" s="1"/>
      <c r="O64">
        <v>63</v>
      </c>
      <c r="P64" t="str">
        <f>IFERROR(IF(COUNTIF(個人情報!$BB$5:$BB$401,"登録番号" &amp; リスト!O64)&gt;=1,"",IF(VLOOKUP(O64,登録者リスト!$A$1:$D$43729,4,FALSE)=基本情報!$D$6,O64,"")),"")</f>
        <v/>
      </c>
      <c r="Q64" t="str">
        <f t="shared" si="0"/>
        <v/>
      </c>
      <c r="V64" s="14" t="s">
        <v>225</v>
      </c>
    </row>
    <row r="65" spans="2:22" x14ac:dyDescent="0.15">
      <c r="B65" s="14" t="s">
        <v>227</v>
      </c>
      <c r="C65" s="14" t="s">
        <v>227</v>
      </c>
      <c r="D65" s="1"/>
      <c r="E65" s="1"/>
      <c r="F65" s="1"/>
      <c r="O65">
        <v>64</v>
      </c>
      <c r="P65" t="str">
        <f>IFERROR(IF(COUNTIF(個人情報!$BB$5:$BB$401,"登録番号" &amp; リスト!O65)&gt;=1,"",IF(VLOOKUP(O65,登録者リスト!$A$1:$D$43729,4,FALSE)=基本情報!$D$6,O65,"")),"")</f>
        <v/>
      </c>
      <c r="Q65" t="str">
        <f t="shared" si="0"/>
        <v/>
      </c>
      <c r="V65" s="14" t="s">
        <v>226</v>
      </c>
    </row>
    <row r="66" spans="2:22" x14ac:dyDescent="0.15">
      <c r="B66" s="14" t="s">
        <v>228</v>
      </c>
      <c r="C66" s="14" t="s">
        <v>228</v>
      </c>
      <c r="D66" s="1"/>
      <c r="E66" s="1"/>
      <c r="F66" s="1"/>
      <c r="O66">
        <v>65</v>
      </c>
      <c r="P66" t="str">
        <f>IFERROR(IF(COUNTIF(個人情報!$BB$5:$BB$401,"登録番号" &amp; リスト!O66)&gt;=1,"",IF(VLOOKUP(O66,登録者リスト!$A$1:$D$43729,4,FALSE)=基本情報!$D$6,O66,"")),"")</f>
        <v/>
      </c>
      <c r="Q66" t="str">
        <f t="shared" si="0"/>
        <v/>
      </c>
      <c r="V66" s="14" t="s">
        <v>227</v>
      </c>
    </row>
    <row r="67" spans="2:22" x14ac:dyDescent="0.15">
      <c r="B67" s="14" t="s">
        <v>229</v>
      </c>
      <c r="C67" s="14" t="s">
        <v>229</v>
      </c>
      <c r="D67" s="1"/>
      <c r="E67" s="1"/>
      <c r="F67" s="1"/>
      <c r="O67">
        <v>66</v>
      </c>
      <c r="P67" t="str">
        <f>IFERROR(IF(COUNTIF(個人情報!$BB$5:$BB$401,"登録番号" &amp; リスト!O67)&gt;=1,"",IF(VLOOKUP(O67,登録者リスト!$A$1:$D$43729,4,FALSE)=基本情報!$D$6,O67,"")),"")</f>
        <v/>
      </c>
      <c r="Q67" t="str">
        <f t="shared" ref="Q67:Q130" si="1">IFERROR(SMALL($P$2:$P$13001,O67),"")</f>
        <v/>
      </c>
      <c r="V67" s="14" t="s">
        <v>228</v>
      </c>
    </row>
    <row r="68" spans="2:22" x14ac:dyDescent="0.15">
      <c r="B68" s="14" t="s">
        <v>230</v>
      </c>
      <c r="C68" s="14" t="s">
        <v>230</v>
      </c>
      <c r="D68" s="1"/>
      <c r="E68" s="1"/>
      <c r="F68" s="1"/>
      <c r="O68">
        <v>67</v>
      </c>
      <c r="P68" t="str">
        <f>IFERROR(IF(COUNTIF(個人情報!$BB$5:$BB$401,"登録番号" &amp; リスト!O68)&gt;=1,"",IF(VLOOKUP(O68,登録者リスト!$A$1:$D$43729,4,FALSE)=基本情報!$D$6,O68,"")),"")</f>
        <v/>
      </c>
      <c r="Q68" t="str">
        <f t="shared" si="1"/>
        <v/>
      </c>
      <c r="V68" s="14" t="s">
        <v>229</v>
      </c>
    </row>
    <row r="69" spans="2:22" x14ac:dyDescent="0.15">
      <c r="B69" s="14" t="s">
        <v>231</v>
      </c>
      <c r="C69" s="14" t="s">
        <v>231</v>
      </c>
      <c r="D69" s="1"/>
      <c r="E69" s="1"/>
      <c r="F69" s="1"/>
      <c r="O69">
        <v>68</v>
      </c>
      <c r="P69" t="str">
        <f>IFERROR(IF(COUNTIF(個人情報!$BB$5:$BB$401,"登録番号" &amp; リスト!O69)&gt;=1,"",IF(VLOOKUP(O69,登録者リスト!$A$1:$D$43729,4,FALSE)=基本情報!$D$6,O69,"")),"")</f>
        <v/>
      </c>
      <c r="Q69" t="str">
        <f t="shared" si="1"/>
        <v/>
      </c>
      <c r="V69" s="14" t="s">
        <v>230</v>
      </c>
    </row>
    <row r="70" spans="2:22" x14ac:dyDescent="0.15">
      <c r="B70" s="14" t="s">
        <v>232</v>
      </c>
      <c r="C70" s="14" t="s">
        <v>232</v>
      </c>
      <c r="D70" s="1"/>
      <c r="E70" s="1"/>
      <c r="F70" s="1"/>
      <c r="O70">
        <v>69</v>
      </c>
      <c r="P70" t="str">
        <f>IFERROR(IF(COUNTIF(個人情報!$BB$5:$BB$401,"登録番号" &amp; リスト!O70)&gt;=1,"",IF(VLOOKUP(O70,登録者リスト!$A$1:$D$43729,4,FALSE)=基本情報!$D$6,O70,"")),"")</f>
        <v/>
      </c>
      <c r="Q70" t="str">
        <f t="shared" si="1"/>
        <v/>
      </c>
      <c r="V70" s="14" t="s">
        <v>231</v>
      </c>
    </row>
    <row r="71" spans="2:22" x14ac:dyDescent="0.15">
      <c r="B71" s="14" t="s">
        <v>233</v>
      </c>
      <c r="C71" s="14" t="s">
        <v>233</v>
      </c>
      <c r="D71" s="1"/>
      <c r="E71" s="1"/>
      <c r="F71" s="1"/>
      <c r="O71">
        <v>70</v>
      </c>
      <c r="P71" t="str">
        <f>IFERROR(IF(COUNTIF(個人情報!$BB$5:$BB$401,"登録番号" &amp; リスト!O71)&gt;=1,"",IF(VLOOKUP(O71,登録者リスト!$A$1:$D$43729,4,FALSE)=基本情報!$D$6,O71,"")),"")</f>
        <v/>
      </c>
      <c r="Q71" t="str">
        <f t="shared" si="1"/>
        <v/>
      </c>
      <c r="V71" s="14" t="s">
        <v>232</v>
      </c>
    </row>
    <row r="72" spans="2:22" x14ac:dyDescent="0.15">
      <c r="B72" s="14" t="s">
        <v>234</v>
      </c>
      <c r="C72" s="14" t="s">
        <v>234</v>
      </c>
      <c r="D72" s="1"/>
      <c r="E72" s="1"/>
      <c r="F72" s="1"/>
      <c r="O72">
        <v>71</v>
      </c>
      <c r="P72" t="str">
        <f>IFERROR(IF(COUNTIF(個人情報!$BB$5:$BB$401,"登録番号" &amp; リスト!O72)&gt;=1,"",IF(VLOOKUP(O72,登録者リスト!$A$1:$D$43729,4,FALSE)=基本情報!$D$6,O72,"")),"")</f>
        <v/>
      </c>
      <c r="Q72" t="str">
        <f t="shared" si="1"/>
        <v/>
      </c>
      <c r="V72" s="14" t="s">
        <v>233</v>
      </c>
    </row>
    <row r="73" spans="2:22" x14ac:dyDescent="0.15">
      <c r="B73" s="14" t="s">
        <v>235</v>
      </c>
      <c r="C73" s="14" t="s">
        <v>235</v>
      </c>
      <c r="D73" s="1"/>
      <c r="E73" s="1"/>
      <c r="F73" s="1"/>
      <c r="O73">
        <v>72</v>
      </c>
      <c r="P73" t="str">
        <f>IFERROR(IF(COUNTIF(個人情報!$BB$5:$BB$401,"登録番号" &amp; リスト!O73)&gt;=1,"",IF(VLOOKUP(O73,登録者リスト!$A$1:$D$43729,4,FALSE)=基本情報!$D$6,O73,"")),"")</f>
        <v/>
      </c>
      <c r="Q73" t="str">
        <f t="shared" si="1"/>
        <v/>
      </c>
      <c r="V73" s="14" t="s">
        <v>234</v>
      </c>
    </row>
    <row r="74" spans="2:22" x14ac:dyDescent="0.15">
      <c r="B74" s="14" t="s">
        <v>236</v>
      </c>
      <c r="C74" s="14" t="s">
        <v>236</v>
      </c>
      <c r="D74" s="1"/>
      <c r="E74" s="1"/>
      <c r="F74" s="1"/>
      <c r="O74">
        <v>73</v>
      </c>
      <c r="P74" t="str">
        <f>IFERROR(IF(COUNTIF(個人情報!$BB$5:$BB$401,"登録番号" &amp; リスト!O74)&gt;=1,"",IF(VLOOKUP(O74,登録者リスト!$A$1:$D$43729,4,FALSE)=基本情報!$D$6,O74,"")),"")</f>
        <v/>
      </c>
      <c r="Q74" t="str">
        <f t="shared" si="1"/>
        <v/>
      </c>
      <c r="V74" s="14" t="s">
        <v>235</v>
      </c>
    </row>
    <row r="75" spans="2:22" x14ac:dyDescent="0.15">
      <c r="B75" s="14" t="s">
        <v>237</v>
      </c>
      <c r="C75" s="14" t="s">
        <v>237</v>
      </c>
      <c r="D75" s="1"/>
      <c r="E75" s="1"/>
      <c r="F75" s="1"/>
      <c r="O75">
        <v>74</v>
      </c>
      <c r="P75" t="str">
        <f>IFERROR(IF(COUNTIF(個人情報!$BB$5:$BB$401,"登録番号" &amp; リスト!O75)&gt;=1,"",IF(VLOOKUP(O75,登録者リスト!$A$1:$D$43729,4,FALSE)=基本情報!$D$6,O75,"")),"")</f>
        <v/>
      </c>
      <c r="Q75" t="str">
        <f t="shared" si="1"/>
        <v/>
      </c>
      <c r="V75" s="14" t="s">
        <v>236</v>
      </c>
    </row>
    <row r="76" spans="2:22" x14ac:dyDescent="0.15">
      <c r="B76" s="14" t="s">
        <v>238</v>
      </c>
      <c r="C76" s="14" t="s">
        <v>238</v>
      </c>
      <c r="D76" s="1"/>
      <c r="E76" s="1"/>
      <c r="F76" s="1"/>
      <c r="O76">
        <v>75</v>
      </c>
      <c r="P76" t="str">
        <f>IFERROR(IF(COUNTIF(個人情報!$BB$5:$BB$401,"登録番号" &amp; リスト!O76)&gt;=1,"",IF(VLOOKUP(O76,登録者リスト!$A$1:$D$43729,4,FALSE)=基本情報!$D$6,O76,"")),"")</f>
        <v/>
      </c>
      <c r="Q76" t="str">
        <f t="shared" si="1"/>
        <v/>
      </c>
      <c r="V76" s="14" t="s">
        <v>237</v>
      </c>
    </row>
    <row r="77" spans="2:22" x14ac:dyDescent="0.15">
      <c r="B77" s="14" t="s">
        <v>239</v>
      </c>
      <c r="C77" s="14" t="s">
        <v>239</v>
      </c>
      <c r="D77" s="1"/>
      <c r="E77" s="1"/>
      <c r="F77" s="1"/>
      <c r="O77">
        <v>76</v>
      </c>
      <c r="P77" t="str">
        <f>IFERROR(IF(COUNTIF(個人情報!$BB$5:$BB$401,"登録番号" &amp; リスト!O77)&gt;=1,"",IF(VLOOKUP(O77,登録者リスト!$A$1:$D$43729,4,FALSE)=基本情報!$D$6,O77,"")),"")</f>
        <v/>
      </c>
      <c r="Q77" t="str">
        <f t="shared" si="1"/>
        <v/>
      </c>
      <c r="V77" s="14" t="s">
        <v>238</v>
      </c>
    </row>
    <row r="78" spans="2:22" x14ac:dyDescent="0.15">
      <c r="B78" s="14" t="s">
        <v>240</v>
      </c>
      <c r="C78" s="14" t="s">
        <v>240</v>
      </c>
      <c r="D78" s="1"/>
      <c r="E78" s="1"/>
      <c r="F78" s="1"/>
      <c r="O78">
        <v>77</v>
      </c>
      <c r="P78" t="str">
        <f>IFERROR(IF(COUNTIF(個人情報!$BB$5:$BB$401,"登録番号" &amp; リスト!O78)&gt;=1,"",IF(VLOOKUP(O78,登録者リスト!$A$1:$D$43729,4,FALSE)=基本情報!$D$6,O78,"")),"")</f>
        <v/>
      </c>
      <c r="Q78" t="str">
        <f t="shared" si="1"/>
        <v/>
      </c>
      <c r="V78" s="14" t="s">
        <v>239</v>
      </c>
    </row>
    <row r="79" spans="2:22" x14ac:dyDescent="0.15">
      <c r="B79" s="14" t="s">
        <v>241</v>
      </c>
      <c r="C79" s="14" t="s">
        <v>241</v>
      </c>
      <c r="D79" s="1"/>
      <c r="E79" s="1"/>
      <c r="F79" s="1"/>
      <c r="O79">
        <v>78</v>
      </c>
      <c r="P79" t="str">
        <f>IFERROR(IF(COUNTIF(個人情報!$BB$5:$BB$401,"登録番号" &amp; リスト!O79)&gt;=1,"",IF(VLOOKUP(O79,登録者リスト!$A$1:$D$43729,4,FALSE)=基本情報!$D$6,O79,"")),"")</f>
        <v/>
      </c>
      <c r="Q79" t="str">
        <f t="shared" si="1"/>
        <v/>
      </c>
      <c r="V79" s="14" t="s">
        <v>240</v>
      </c>
    </row>
    <row r="80" spans="2:22" x14ac:dyDescent="0.15">
      <c r="B80" s="14" t="s">
        <v>242</v>
      </c>
      <c r="C80" s="14" t="s">
        <v>242</v>
      </c>
      <c r="D80" s="1"/>
      <c r="E80" s="1"/>
      <c r="F80" s="1"/>
      <c r="O80">
        <v>79</v>
      </c>
      <c r="P80" t="str">
        <f>IFERROR(IF(COUNTIF(個人情報!$BB$5:$BB$401,"登録番号" &amp; リスト!O80)&gt;=1,"",IF(VLOOKUP(O80,登録者リスト!$A$1:$D$43729,4,FALSE)=基本情報!$D$6,O80,"")),"")</f>
        <v/>
      </c>
      <c r="Q80" t="str">
        <f t="shared" si="1"/>
        <v/>
      </c>
      <c r="V80" s="14" t="s">
        <v>241</v>
      </c>
    </row>
    <row r="81" spans="2:22" x14ac:dyDescent="0.15">
      <c r="B81" s="14" t="s">
        <v>243</v>
      </c>
      <c r="C81" s="14" t="s">
        <v>243</v>
      </c>
      <c r="D81" s="1"/>
      <c r="E81" s="1"/>
      <c r="F81" s="1"/>
      <c r="O81">
        <v>80</v>
      </c>
      <c r="P81" t="str">
        <f>IFERROR(IF(COUNTIF(個人情報!$BB$5:$BB$401,"登録番号" &amp; リスト!O81)&gt;=1,"",IF(VLOOKUP(O81,登録者リスト!$A$1:$D$43729,4,FALSE)=基本情報!$D$6,O81,"")),"")</f>
        <v/>
      </c>
      <c r="Q81" t="str">
        <f t="shared" si="1"/>
        <v/>
      </c>
      <c r="V81" s="14" t="s">
        <v>242</v>
      </c>
    </row>
    <row r="82" spans="2:22" x14ac:dyDescent="0.15">
      <c r="B82" s="14" t="s">
        <v>244</v>
      </c>
      <c r="C82" s="14" t="s">
        <v>244</v>
      </c>
      <c r="D82" s="1"/>
      <c r="E82" s="1"/>
      <c r="F82" s="1"/>
      <c r="O82">
        <v>81</v>
      </c>
      <c r="P82" t="str">
        <f>IFERROR(IF(COUNTIF(個人情報!$BB$5:$BB$401,"登録番号" &amp; リスト!O82)&gt;=1,"",IF(VLOOKUP(O82,登録者リスト!$A$1:$D$43729,4,FALSE)=基本情報!$D$6,O82,"")),"")</f>
        <v/>
      </c>
      <c r="Q82" t="str">
        <f t="shared" si="1"/>
        <v/>
      </c>
      <c r="V82" s="14" t="s">
        <v>243</v>
      </c>
    </row>
    <row r="83" spans="2:22" x14ac:dyDescent="0.15">
      <c r="B83" s="14" t="s">
        <v>245</v>
      </c>
      <c r="C83" s="14" t="s">
        <v>245</v>
      </c>
      <c r="D83" s="1"/>
      <c r="E83" s="1"/>
      <c r="F83" s="1"/>
      <c r="O83">
        <v>82</v>
      </c>
      <c r="P83" t="str">
        <f>IFERROR(IF(COUNTIF(個人情報!$BB$5:$BB$401,"登録番号" &amp; リスト!O83)&gt;=1,"",IF(VLOOKUP(O83,登録者リスト!$A$1:$D$43729,4,FALSE)=基本情報!$D$6,O83,"")),"")</f>
        <v/>
      </c>
      <c r="Q83" t="str">
        <f t="shared" si="1"/>
        <v/>
      </c>
      <c r="V83" s="14" t="s">
        <v>244</v>
      </c>
    </row>
    <row r="84" spans="2:22" x14ac:dyDescent="0.15">
      <c r="B84" s="14" t="s">
        <v>246</v>
      </c>
      <c r="C84" s="14" t="s">
        <v>246</v>
      </c>
      <c r="D84" s="1"/>
      <c r="E84" s="1"/>
      <c r="F84" s="1"/>
      <c r="O84">
        <v>83</v>
      </c>
      <c r="P84" t="str">
        <f>IFERROR(IF(COUNTIF(個人情報!$BB$5:$BB$401,"登録番号" &amp; リスト!O84)&gt;=1,"",IF(VLOOKUP(O84,登録者リスト!$A$1:$D$43729,4,FALSE)=基本情報!$D$6,O84,"")),"")</f>
        <v/>
      </c>
      <c r="Q84" t="str">
        <f t="shared" si="1"/>
        <v/>
      </c>
      <c r="V84" s="14" t="s">
        <v>245</v>
      </c>
    </row>
    <row r="85" spans="2:22" x14ac:dyDescent="0.15">
      <c r="B85" s="14" t="s">
        <v>247</v>
      </c>
      <c r="C85" s="14" t="s">
        <v>247</v>
      </c>
      <c r="D85" s="1"/>
      <c r="E85" s="1"/>
      <c r="F85" s="1"/>
      <c r="O85">
        <v>84</v>
      </c>
      <c r="P85" t="str">
        <f>IFERROR(IF(COUNTIF(個人情報!$BB$5:$BB$401,"登録番号" &amp; リスト!O85)&gt;=1,"",IF(VLOOKUP(O85,登録者リスト!$A$1:$D$43729,4,FALSE)=基本情報!$D$6,O85,"")),"")</f>
        <v/>
      </c>
      <c r="Q85" t="str">
        <f t="shared" si="1"/>
        <v/>
      </c>
      <c r="V85" s="14" t="s">
        <v>246</v>
      </c>
    </row>
    <row r="86" spans="2:22" x14ac:dyDescent="0.15">
      <c r="B86" s="14" t="s">
        <v>248</v>
      </c>
      <c r="C86" s="14" t="s">
        <v>248</v>
      </c>
      <c r="D86" s="1"/>
      <c r="E86" s="1"/>
      <c r="F86" s="1"/>
      <c r="O86">
        <v>85</v>
      </c>
      <c r="P86" t="str">
        <f>IFERROR(IF(COUNTIF(個人情報!$BB$5:$BB$401,"登録番号" &amp; リスト!O86)&gt;=1,"",IF(VLOOKUP(O86,登録者リスト!$A$1:$D$43729,4,FALSE)=基本情報!$D$6,O86,"")),"")</f>
        <v/>
      </c>
      <c r="Q86" t="str">
        <f t="shared" si="1"/>
        <v/>
      </c>
      <c r="V86" s="14" t="s">
        <v>247</v>
      </c>
    </row>
    <row r="87" spans="2:22" x14ac:dyDescent="0.15">
      <c r="B87" s="14" t="s">
        <v>249</v>
      </c>
      <c r="C87" s="14" t="s">
        <v>249</v>
      </c>
      <c r="D87" s="1"/>
      <c r="E87" s="1"/>
      <c r="F87" s="1"/>
      <c r="O87">
        <v>86</v>
      </c>
      <c r="P87" t="str">
        <f>IFERROR(IF(COUNTIF(個人情報!$BB$5:$BB$401,"登録番号" &amp; リスト!O87)&gt;=1,"",IF(VLOOKUP(O87,登録者リスト!$A$1:$D$43729,4,FALSE)=基本情報!$D$6,O87,"")),"")</f>
        <v/>
      </c>
      <c r="Q87" t="str">
        <f t="shared" si="1"/>
        <v/>
      </c>
      <c r="V87" s="14" t="s">
        <v>248</v>
      </c>
    </row>
    <row r="88" spans="2:22" x14ac:dyDescent="0.15">
      <c r="B88" s="14" t="s">
        <v>250</v>
      </c>
      <c r="C88" s="14" t="s">
        <v>250</v>
      </c>
      <c r="D88" s="1"/>
      <c r="E88" s="1"/>
      <c r="F88" s="1"/>
      <c r="O88">
        <v>87</v>
      </c>
      <c r="P88" t="str">
        <f>IFERROR(IF(COUNTIF(個人情報!$BB$5:$BB$401,"登録番号" &amp; リスト!O88)&gt;=1,"",IF(VLOOKUP(O88,登録者リスト!$A$1:$D$43729,4,FALSE)=基本情報!$D$6,O88,"")),"")</f>
        <v/>
      </c>
      <c r="Q88" t="str">
        <f t="shared" si="1"/>
        <v/>
      </c>
      <c r="V88" s="14" t="s">
        <v>249</v>
      </c>
    </row>
    <row r="89" spans="2:22" x14ac:dyDescent="0.15">
      <c r="B89" s="14" t="s">
        <v>251</v>
      </c>
      <c r="C89" s="14" t="s">
        <v>251</v>
      </c>
      <c r="D89" s="1"/>
      <c r="E89" s="1"/>
      <c r="F89" s="1"/>
      <c r="O89">
        <v>88</v>
      </c>
      <c r="P89" t="str">
        <f>IFERROR(IF(COUNTIF(個人情報!$BB$5:$BB$401,"登録番号" &amp; リスト!O89)&gt;=1,"",IF(VLOOKUP(O89,登録者リスト!$A$1:$D$43729,4,FALSE)=基本情報!$D$6,O89,"")),"")</f>
        <v/>
      </c>
      <c r="Q89" t="str">
        <f t="shared" si="1"/>
        <v/>
      </c>
      <c r="V89" s="14" t="s">
        <v>250</v>
      </c>
    </row>
    <row r="90" spans="2:22" x14ac:dyDescent="0.15">
      <c r="B90" s="14" t="s">
        <v>252</v>
      </c>
      <c r="C90" s="14" t="s">
        <v>252</v>
      </c>
      <c r="D90" s="1"/>
      <c r="E90" s="1"/>
      <c r="F90" s="1"/>
      <c r="O90">
        <v>89</v>
      </c>
      <c r="P90" t="str">
        <f>IFERROR(IF(COUNTIF(個人情報!$BB$5:$BB$401,"登録番号" &amp; リスト!O90)&gt;=1,"",IF(VLOOKUP(O90,登録者リスト!$A$1:$D$43729,4,FALSE)=基本情報!$D$6,O90,"")),"")</f>
        <v/>
      </c>
      <c r="Q90" t="str">
        <f t="shared" si="1"/>
        <v/>
      </c>
      <c r="V90" s="14" t="s">
        <v>251</v>
      </c>
    </row>
    <row r="91" spans="2:22" x14ac:dyDescent="0.15">
      <c r="B91" s="14" t="s">
        <v>253</v>
      </c>
      <c r="C91" s="14" t="s">
        <v>253</v>
      </c>
      <c r="D91" s="1"/>
      <c r="E91" s="1"/>
      <c r="F91" s="1"/>
      <c r="O91">
        <v>90</v>
      </c>
      <c r="P91" t="str">
        <f>IFERROR(IF(COUNTIF(個人情報!$BB$5:$BB$401,"登録番号" &amp; リスト!O91)&gt;=1,"",IF(VLOOKUP(O91,登録者リスト!$A$1:$D$43729,4,FALSE)=基本情報!$D$6,O91,"")),"")</f>
        <v/>
      </c>
      <c r="Q91" t="str">
        <f t="shared" si="1"/>
        <v/>
      </c>
      <c r="V91" s="14" t="s">
        <v>252</v>
      </c>
    </row>
    <row r="92" spans="2:22" x14ac:dyDescent="0.15">
      <c r="B92" s="14" t="s">
        <v>254</v>
      </c>
      <c r="C92" s="14" t="s">
        <v>254</v>
      </c>
      <c r="D92" s="1"/>
      <c r="E92" s="1"/>
      <c r="F92" s="1"/>
      <c r="O92">
        <v>91</v>
      </c>
      <c r="P92" t="str">
        <f>IFERROR(IF(COUNTIF(個人情報!$BB$5:$BB$401,"登録番号" &amp; リスト!O92)&gt;=1,"",IF(VLOOKUP(O92,登録者リスト!$A$1:$D$43729,4,FALSE)=基本情報!$D$6,O92,"")),"")</f>
        <v/>
      </c>
      <c r="Q92" t="str">
        <f t="shared" si="1"/>
        <v/>
      </c>
      <c r="V92" s="14" t="s">
        <v>253</v>
      </c>
    </row>
    <row r="93" spans="2:22" x14ac:dyDescent="0.15">
      <c r="B93" s="14" t="s">
        <v>255</v>
      </c>
      <c r="C93" s="14" t="s">
        <v>255</v>
      </c>
      <c r="D93" s="1"/>
      <c r="E93" s="1"/>
      <c r="F93" s="1"/>
      <c r="O93">
        <v>92</v>
      </c>
      <c r="P93" t="str">
        <f>IFERROR(IF(COUNTIF(個人情報!$BB$5:$BB$401,"登録番号" &amp; リスト!O93)&gt;=1,"",IF(VLOOKUP(O93,登録者リスト!$A$1:$D$43729,4,FALSE)=基本情報!$D$6,O93,"")),"")</f>
        <v/>
      </c>
      <c r="Q93" t="str">
        <f t="shared" si="1"/>
        <v/>
      </c>
      <c r="V93" s="14" t="s">
        <v>254</v>
      </c>
    </row>
    <row r="94" spans="2:22" x14ac:dyDescent="0.15">
      <c r="B94" s="14" t="s">
        <v>256</v>
      </c>
      <c r="C94" s="14" t="s">
        <v>256</v>
      </c>
      <c r="D94" s="1"/>
      <c r="E94" s="1"/>
      <c r="F94" s="1"/>
      <c r="O94">
        <v>93</v>
      </c>
      <c r="P94" t="str">
        <f>IFERROR(IF(COUNTIF(個人情報!$BB$5:$BB$401,"登録番号" &amp; リスト!O94)&gt;=1,"",IF(VLOOKUP(O94,登録者リスト!$A$1:$D$43729,4,FALSE)=基本情報!$D$6,O94,"")),"")</f>
        <v/>
      </c>
      <c r="Q94" t="str">
        <f t="shared" si="1"/>
        <v/>
      </c>
      <c r="V94" s="14" t="s">
        <v>255</v>
      </c>
    </row>
    <row r="95" spans="2:22" x14ac:dyDescent="0.15">
      <c r="B95" s="14" t="s">
        <v>257</v>
      </c>
      <c r="C95" s="14" t="s">
        <v>257</v>
      </c>
      <c r="D95" s="1"/>
      <c r="E95" s="1"/>
      <c r="F95" s="1"/>
      <c r="O95">
        <v>94</v>
      </c>
      <c r="P95" t="str">
        <f>IFERROR(IF(COUNTIF(個人情報!$BB$5:$BB$401,"登録番号" &amp; リスト!O95)&gt;=1,"",IF(VLOOKUP(O95,登録者リスト!$A$1:$D$43729,4,FALSE)=基本情報!$D$6,O95,"")),"")</f>
        <v/>
      </c>
      <c r="Q95" t="str">
        <f t="shared" si="1"/>
        <v/>
      </c>
      <c r="V95" s="14" t="s">
        <v>256</v>
      </c>
    </row>
    <row r="96" spans="2:22" x14ac:dyDescent="0.15">
      <c r="B96" s="14" t="s">
        <v>258</v>
      </c>
      <c r="C96" s="14" t="s">
        <v>258</v>
      </c>
      <c r="D96" s="1"/>
      <c r="E96" s="1"/>
      <c r="F96" s="1"/>
      <c r="O96">
        <v>95</v>
      </c>
      <c r="P96" t="str">
        <f>IFERROR(IF(COUNTIF(個人情報!$BB$5:$BB$401,"登録番号" &amp; リスト!O96)&gt;=1,"",IF(VLOOKUP(O96,登録者リスト!$A$1:$D$43729,4,FALSE)=基本情報!$D$6,O96,"")),"")</f>
        <v/>
      </c>
      <c r="Q96" t="str">
        <f t="shared" si="1"/>
        <v/>
      </c>
      <c r="V96" s="14" t="s">
        <v>257</v>
      </c>
    </row>
    <row r="97" spans="2:22" x14ac:dyDescent="0.15">
      <c r="B97" s="14" t="s">
        <v>259</v>
      </c>
      <c r="C97" s="14" t="s">
        <v>259</v>
      </c>
      <c r="D97" s="1"/>
      <c r="E97" s="1"/>
      <c r="F97" s="1"/>
      <c r="O97">
        <v>96</v>
      </c>
      <c r="P97" t="str">
        <f>IFERROR(IF(COUNTIF(個人情報!$BB$5:$BB$401,"登録番号" &amp; リスト!O97)&gt;=1,"",IF(VLOOKUP(O97,登録者リスト!$A$1:$D$43729,4,FALSE)=基本情報!$D$6,O97,"")),"")</f>
        <v/>
      </c>
      <c r="Q97" t="str">
        <f t="shared" si="1"/>
        <v/>
      </c>
      <c r="V97" s="14" t="s">
        <v>258</v>
      </c>
    </row>
    <row r="98" spans="2:22" x14ac:dyDescent="0.15">
      <c r="B98" s="14" t="s">
        <v>260</v>
      </c>
      <c r="C98" s="14" t="s">
        <v>260</v>
      </c>
      <c r="D98" s="1"/>
      <c r="E98" s="1"/>
      <c r="F98" s="1"/>
      <c r="O98">
        <v>97</v>
      </c>
      <c r="P98" t="str">
        <f>IFERROR(IF(COUNTIF(個人情報!$BB$5:$BB$401,"登録番号" &amp; リスト!O98)&gt;=1,"",IF(VLOOKUP(O98,登録者リスト!$A$1:$D$43729,4,FALSE)=基本情報!$D$6,O98,"")),"")</f>
        <v/>
      </c>
      <c r="Q98" t="str">
        <f t="shared" si="1"/>
        <v/>
      </c>
      <c r="V98" s="14" t="s">
        <v>259</v>
      </c>
    </row>
    <row r="99" spans="2:22" x14ac:dyDescent="0.15">
      <c r="B99" s="14" t="s">
        <v>261</v>
      </c>
      <c r="C99" s="14" t="s">
        <v>261</v>
      </c>
      <c r="D99" s="1"/>
      <c r="E99" s="1"/>
      <c r="F99" s="1"/>
      <c r="O99">
        <v>98</v>
      </c>
      <c r="P99" t="str">
        <f>IFERROR(IF(COUNTIF(個人情報!$BB$5:$BB$401,"登録番号" &amp; リスト!O99)&gt;=1,"",IF(VLOOKUP(O99,登録者リスト!$A$1:$D$43729,4,FALSE)=基本情報!$D$6,O99,"")),"")</f>
        <v/>
      </c>
      <c r="Q99" t="str">
        <f t="shared" si="1"/>
        <v/>
      </c>
      <c r="V99" s="14" t="s">
        <v>260</v>
      </c>
    </row>
    <row r="100" spans="2:22" x14ac:dyDescent="0.15">
      <c r="B100" s="14" t="s">
        <v>262</v>
      </c>
      <c r="C100" s="14" t="s">
        <v>262</v>
      </c>
      <c r="D100" s="1"/>
      <c r="E100" s="1"/>
      <c r="F100" s="1"/>
      <c r="O100">
        <v>99</v>
      </c>
      <c r="P100" t="str">
        <f>IFERROR(IF(COUNTIF(個人情報!$BB$5:$BB$401,"登録番号" &amp; リスト!O100)&gt;=1,"",IF(VLOOKUP(O100,登録者リスト!$A$1:$D$43729,4,FALSE)=基本情報!$D$6,O100,"")),"")</f>
        <v/>
      </c>
      <c r="Q100" t="str">
        <f t="shared" si="1"/>
        <v/>
      </c>
      <c r="V100" s="14" t="s">
        <v>261</v>
      </c>
    </row>
    <row r="101" spans="2:22" x14ac:dyDescent="0.15">
      <c r="B101" s="14" t="s">
        <v>263</v>
      </c>
      <c r="C101" s="14" t="s">
        <v>263</v>
      </c>
      <c r="D101" s="1"/>
      <c r="E101" s="1"/>
      <c r="F101" s="1"/>
      <c r="O101">
        <v>100</v>
      </c>
      <c r="P101" t="str">
        <f>IFERROR(IF(COUNTIF(個人情報!$BB$5:$BB$401,"登録番号" &amp; リスト!O101)&gt;=1,"",IF(VLOOKUP(O101,登録者リスト!$A$1:$D$43729,4,FALSE)=基本情報!$D$6,O101,"")),"")</f>
        <v/>
      </c>
      <c r="Q101" t="str">
        <f t="shared" si="1"/>
        <v/>
      </c>
      <c r="V101" s="14" t="s">
        <v>262</v>
      </c>
    </row>
    <row r="102" spans="2:22" x14ac:dyDescent="0.15">
      <c r="O102">
        <v>101</v>
      </c>
      <c r="P102" t="str">
        <f>IFERROR(IF(COUNTIF(個人情報!$BB$5:$BB$401,"登録番号" &amp; リスト!O102)&gt;=1,"",IF(VLOOKUP(O102,登録者リスト!$A$1:$D$43729,4,FALSE)=基本情報!$D$6,O102,"")),"")</f>
        <v/>
      </c>
      <c r="Q102" t="str">
        <f t="shared" si="1"/>
        <v/>
      </c>
      <c r="V102" s="14" t="s">
        <v>263</v>
      </c>
    </row>
    <row r="103" spans="2:22" x14ac:dyDescent="0.15">
      <c r="O103">
        <v>102</v>
      </c>
      <c r="P103" t="str">
        <f>IFERROR(IF(COUNTIF(個人情報!$BB$5:$BB$401,"登録番号" &amp; リスト!O103)&gt;=1,"",IF(VLOOKUP(O103,登録者リスト!$A$1:$D$43729,4,FALSE)=基本情報!$D$6,O103,"")),"")</f>
        <v/>
      </c>
      <c r="Q103" t="str">
        <f t="shared" si="1"/>
        <v/>
      </c>
    </row>
    <row r="104" spans="2:22" x14ac:dyDescent="0.15">
      <c r="O104">
        <v>103</v>
      </c>
      <c r="P104" t="str">
        <f>IFERROR(IF(COUNTIF(個人情報!$BB$5:$BB$401,"登録番号" &amp; リスト!O104)&gt;=1,"",IF(VLOOKUP(O104,登録者リスト!$A$1:$D$43729,4,FALSE)=基本情報!$D$6,O104,"")),"")</f>
        <v/>
      </c>
      <c r="Q104" t="str">
        <f t="shared" si="1"/>
        <v/>
      </c>
    </row>
    <row r="105" spans="2:22" x14ac:dyDescent="0.15">
      <c r="O105">
        <v>104</v>
      </c>
      <c r="P105" t="str">
        <f>IFERROR(IF(COUNTIF(個人情報!$BB$5:$BB$401,"登録番号" &amp; リスト!O105)&gt;=1,"",IF(VLOOKUP(O105,登録者リスト!$A$1:$D$43729,4,FALSE)=基本情報!$D$6,O105,"")),"")</f>
        <v/>
      </c>
      <c r="Q105" t="str">
        <f t="shared" si="1"/>
        <v/>
      </c>
    </row>
    <row r="106" spans="2:22" x14ac:dyDescent="0.15">
      <c r="O106">
        <v>105</v>
      </c>
      <c r="P106" t="str">
        <f>IFERROR(IF(COUNTIF(個人情報!$BB$5:$BB$401,"登録番号" &amp; リスト!O106)&gt;=1,"",IF(VLOOKUP(O106,登録者リスト!$A$1:$D$43729,4,FALSE)=基本情報!$D$6,O106,"")),"")</f>
        <v/>
      </c>
      <c r="Q106" t="str">
        <f t="shared" si="1"/>
        <v/>
      </c>
    </row>
    <row r="107" spans="2:22" x14ac:dyDescent="0.15">
      <c r="O107">
        <v>106</v>
      </c>
      <c r="P107" t="str">
        <f>IFERROR(IF(COUNTIF(個人情報!$BB$5:$BB$401,"登録番号" &amp; リスト!O107)&gt;=1,"",IF(VLOOKUP(O107,登録者リスト!$A$1:$D$43729,4,FALSE)=基本情報!$D$6,O107,"")),"")</f>
        <v/>
      </c>
      <c r="Q107" t="str">
        <f t="shared" si="1"/>
        <v/>
      </c>
    </row>
    <row r="108" spans="2:22" x14ac:dyDescent="0.15">
      <c r="O108">
        <v>107</v>
      </c>
      <c r="P108" t="str">
        <f>IFERROR(IF(COUNTIF(個人情報!$BB$5:$BB$401,"登録番号" &amp; リスト!O108)&gt;=1,"",IF(VLOOKUP(O108,登録者リスト!$A$1:$D$43729,4,FALSE)=基本情報!$D$6,O108,"")),"")</f>
        <v/>
      </c>
      <c r="Q108" t="str">
        <f t="shared" si="1"/>
        <v/>
      </c>
    </row>
    <row r="109" spans="2:22" x14ac:dyDescent="0.15">
      <c r="O109">
        <v>108</v>
      </c>
      <c r="P109" t="str">
        <f>IFERROR(IF(COUNTIF(個人情報!$BB$5:$BB$401,"登録番号" &amp; リスト!O109)&gt;=1,"",IF(VLOOKUP(O109,登録者リスト!$A$1:$D$43729,4,FALSE)=基本情報!$D$6,O109,"")),"")</f>
        <v/>
      </c>
      <c r="Q109" t="str">
        <f t="shared" si="1"/>
        <v/>
      </c>
    </row>
    <row r="110" spans="2:22" x14ac:dyDescent="0.15">
      <c r="O110">
        <v>109</v>
      </c>
      <c r="P110" t="str">
        <f>IFERROR(IF(COUNTIF(個人情報!$BB$5:$BB$401,"登録番号" &amp; リスト!O110)&gt;=1,"",IF(VLOOKUP(O110,登録者リスト!$A$1:$D$43729,4,FALSE)=基本情報!$D$6,O110,"")),"")</f>
        <v/>
      </c>
      <c r="Q110" t="str">
        <f t="shared" si="1"/>
        <v/>
      </c>
    </row>
    <row r="111" spans="2:22" x14ac:dyDescent="0.15">
      <c r="O111">
        <v>110</v>
      </c>
      <c r="P111" t="str">
        <f>IFERROR(IF(COUNTIF(個人情報!$BB$5:$BB$401,"登録番号" &amp; リスト!O111)&gt;=1,"",IF(VLOOKUP(O111,登録者リスト!$A$1:$D$43729,4,FALSE)=基本情報!$D$6,O111,"")),"")</f>
        <v/>
      </c>
      <c r="Q111" t="str">
        <f t="shared" si="1"/>
        <v/>
      </c>
    </row>
    <row r="112" spans="2:22" x14ac:dyDescent="0.15">
      <c r="O112">
        <v>111</v>
      </c>
      <c r="P112" t="str">
        <f>IFERROR(IF(COUNTIF(個人情報!$BB$5:$BB$401,"登録番号" &amp; リスト!O112)&gt;=1,"",IF(VLOOKUP(O112,登録者リスト!$A$1:$D$43729,4,FALSE)=基本情報!$D$6,O112,"")),"")</f>
        <v/>
      </c>
      <c r="Q112" t="str">
        <f t="shared" si="1"/>
        <v/>
      </c>
    </row>
    <row r="113" spans="15:17" x14ac:dyDescent="0.15">
      <c r="O113">
        <v>112</v>
      </c>
      <c r="P113" t="str">
        <f>IFERROR(IF(COUNTIF(個人情報!$BB$5:$BB$401,"登録番号" &amp; リスト!O113)&gt;=1,"",IF(VLOOKUP(O113,登録者リスト!$A$1:$D$43729,4,FALSE)=基本情報!$D$6,O113,"")),"")</f>
        <v/>
      </c>
      <c r="Q113" t="str">
        <f t="shared" si="1"/>
        <v/>
      </c>
    </row>
    <row r="114" spans="15:17" x14ac:dyDescent="0.15">
      <c r="O114">
        <v>113</v>
      </c>
      <c r="P114" t="str">
        <f>IFERROR(IF(COUNTIF(個人情報!$BB$5:$BB$401,"登録番号" &amp; リスト!O114)&gt;=1,"",IF(VLOOKUP(O114,登録者リスト!$A$1:$D$43729,4,FALSE)=基本情報!$D$6,O114,"")),"")</f>
        <v/>
      </c>
      <c r="Q114" t="str">
        <f t="shared" si="1"/>
        <v/>
      </c>
    </row>
    <row r="115" spans="15:17" x14ac:dyDescent="0.15">
      <c r="O115">
        <v>114</v>
      </c>
      <c r="P115" t="str">
        <f>IFERROR(IF(COUNTIF(個人情報!$BB$5:$BB$401,"登録番号" &amp; リスト!O115)&gt;=1,"",IF(VLOOKUP(O115,登録者リスト!$A$1:$D$43729,4,FALSE)=基本情報!$D$6,O115,"")),"")</f>
        <v/>
      </c>
      <c r="Q115" t="str">
        <f t="shared" si="1"/>
        <v/>
      </c>
    </row>
    <row r="116" spans="15:17" x14ac:dyDescent="0.15">
      <c r="O116">
        <v>115</v>
      </c>
      <c r="P116" t="str">
        <f>IFERROR(IF(COUNTIF(個人情報!$BB$5:$BB$401,"登録番号" &amp; リスト!O116)&gt;=1,"",IF(VLOOKUP(O116,登録者リスト!$A$1:$D$43729,4,FALSE)=基本情報!$D$6,O116,"")),"")</f>
        <v/>
      </c>
      <c r="Q116" t="str">
        <f t="shared" si="1"/>
        <v/>
      </c>
    </row>
    <row r="117" spans="15:17" x14ac:dyDescent="0.15">
      <c r="O117">
        <v>116</v>
      </c>
      <c r="P117" t="str">
        <f>IFERROR(IF(COUNTIF(個人情報!$BB$5:$BB$401,"登録番号" &amp; リスト!O117)&gt;=1,"",IF(VLOOKUP(O117,登録者リスト!$A$1:$D$43729,4,FALSE)=基本情報!$D$6,O117,"")),"")</f>
        <v/>
      </c>
      <c r="Q117" t="str">
        <f t="shared" si="1"/>
        <v/>
      </c>
    </row>
    <row r="118" spans="15:17" x14ac:dyDescent="0.15">
      <c r="O118">
        <v>117</v>
      </c>
      <c r="P118" t="str">
        <f>IFERROR(IF(COUNTIF(個人情報!$BB$5:$BB$401,"登録番号" &amp; リスト!O118)&gt;=1,"",IF(VLOOKUP(O118,登録者リスト!$A$1:$D$43729,4,FALSE)=基本情報!$D$6,O118,"")),"")</f>
        <v/>
      </c>
      <c r="Q118" t="str">
        <f t="shared" si="1"/>
        <v/>
      </c>
    </row>
    <row r="119" spans="15:17" x14ac:dyDescent="0.15">
      <c r="O119">
        <v>118</v>
      </c>
      <c r="P119" t="str">
        <f>IFERROR(IF(COUNTIF(個人情報!$BB$5:$BB$401,"登録番号" &amp; リスト!O119)&gt;=1,"",IF(VLOOKUP(O119,登録者リスト!$A$1:$D$43729,4,FALSE)=基本情報!$D$6,O119,"")),"")</f>
        <v/>
      </c>
      <c r="Q119" t="str">
        <f t="shared" si="1"/>
        <v/>
      </c>
    </row>
    <row r="120" spans="15:17" x14ac:dyDescent="0.15">
      <c r="O120">
        <v>119</v>
      </c>
      <c r="P120" t="str">
        <f>IFERROR(IF(COUNTIF(個人情報!$BB$5:$BB$401,"登録番号" &amp; リスト!O120)&gt;=1,"",IF(VLOOKUP(O120,登録者リスト!$A$1:$D$43729,4,FALSE)=基本情報!$D$6,O120,"")),"")</f>
        <v/>
      </c>
      <c r="Q120" t="str">
        <f t="shared" si="1"/>
        <v/>
      </c>
    </row>
    <row r="121" spans="15:17" x14ac:dyDescent="0.15">
      <c r="O121">
        <v>120</v>
      </c>
      <c r="P121" t="str">
        <f>IFERROR(IF(COUNTIF(個人情報!$BB$5:$BB$401,"登録番号" &amp; リスト!O121)&gt;=1,"",IF(VLOOKUP(O121,登録者リスト!$A$1:$D$43729,4,FALSE)=基本情報!$D$6,O121,"")),"")</f>
        <v/>
      </c>
      <c r="Q121" t="str">
        <f t="shared" si="1"/>
        <v/>
      </c>
    </row>
    <row r="122" spans="15:17" x14ac:dyDescent="0.15">
      <c r="O122">
        <v>121</v>
      </c>
      <c r="P122" t="str">
        <f>IFERROR(IF(COUNTIF(個人情報!$BB$5:$BB$401,"登録番号" &amp; リスト!O122)&gt;=1,"",IF(VLOOKUP(O122,登録者リスト!$A$1:$D$43729,4,FALSE)=基本情報!$D$6,O122,"")),"")</f>
        <v/>
      </c>
      <c r="Q122" t="str">
        <f t="shared" si="1"/>
        <v/>
      </c>
    </row>
    <row r="123" spans="15:17" x14ac:dyDescent="0.15">
      <c r="O123">
        <v>122</v>
      </c>
      <c r="P123" t="str">
        <f>IFERROR(IF(COUNTIF(個人情報!$BB$5:$BB$401,"登録番号" &amp; リスト!O123)&gt;=1,"",IF(VLOOKUP(O123,登録者リスト!$A$1:$D$43729,4,FALSE)=基本情報!$D$6,O123,"")),"")</f>
        <v/>
      </c>
      <c r="Q123" t="str">
        <f t="shared" si="1"/>
        <v/>
      </c>
    </row>
    <row r="124" spans="15:17" x14ac:dyDescent="0.15">
      <c r="O124">
        <v>123</v>
      </c>
      <c r="P124" t="str">
        <f>IFERROR(IF(COUNTIF(個人情報!$BB$5:$BB$401,"登録番号" &amp; リスト!O124)&gt;=1,"",IF(VLOOKUP(O124,登録者リスト!$A$1:$D$43729,4,FALSE)=基本情報!$D$6,O124,"")),"")</f>
        <v/>
      </c>
      <c r="Q124" t="str">
        <f t="shared" si="1"/>
        <v/>
      </c>
    </row>
    <row r="125" spans="15:17" x14ac:dyDescent="0.15">
      <c r="O125">
        <v>124</v>
      </c>
      <c r="P125" t="str">
        <f>IFERROR(IF(COUNTIF(個人情報!$BB$5:$BB$401,"登録番号" &amp; リスト!O125)&gt;=1,"",IF(VLOOKUP(O125,登録者リスト!$A$1:$D$43729,4,FALSE)=基本情報!$D$6,O125,"")),"")</f>
        <v/>
      </c>
      <c r="Q125" t="str">
        <f t="shared" si="1"/>
        <v/>
      </c>
    </row>
    <row r="126" spans="15:17" x14ac:dyDescent="0.15">
      <c r="O126">
        <v>125</v>
      </c>
      <c r="P126" t="str">
        <f>IFERROR(IF(COUNTIF(個人情報!$BB$5:$BB$401,"登録番号" &amp; リスト!O126)&gt;=1,"",IF(VLOOKUP(O126,登録者リスト!$A$1:$D$43729,4,FALSE)=基本情報!$D$6,O126,"")),"")</f>
        <v/>
      </c>
      <c r="Q126" t="str">
        <f t="shared" si="1"/>
        <v/>
      </c>
    </row>
    <row r="127" spans="15:17" x14ac:dyDescent="0.15">
      <c r="O127">
        <v>126</v>
      </c>
      <c r="P127" t="str">
        <f>IFERROR(IF(COUNTIF(個人情報!$BB$5:$BB$401,"登録番号" &amp; リスト!O127)&gt;=1,"",IF(VLOOKUP(O127,登録者リスト!$A$1:$D$43729,4,FALSE)=基本情報!$D$6,O127,"")),"")</f>
        <v/>
      </c>
      <c r="Q127" t="str">
        <f t="shared" si="1"/>
        <v/>
      </c>
    </row>
    <row r="128" spans="15:17" x14ac:dyDescent="0.15">
      <c r="O128">
        <v>127</v>
      </c>
      <c r="P128" t="str">
        <f>IFERROR(IF(COUNTIF(個人情報!$BB$5:$BB$401,"登録番号" &amp; リスト!O128)&gt;=1,"",IF(VLOOKUP(O128,登録者リスト!$A$1:$D$43729,4,FALSE)=基本情報!$D$6,O128,"")),"")</f>
        <v/>
      </c>
      <c r="Q128" t="str">
        <f t="shared" si="1"/>
        <v/>
      </c>
    </row>
    <row r="129" spans="15:17" x14ac:dyDescent="0.15">
      <c r="O129">
        <v>128</v>
      </c>
      <c r="P129" t="str">
        <f>IFERROR(IF(COUNTIF(個人情報!$BB$5:$BB$401,"登録番号" &amp; リスト!O129)&gt;=1,"",IF(VLOOKUP(O129,登録者リスト!$A$1:$D$43729,4,FALSE)=基本情報!$D$6,O129,"")),"")</f>
        <v/>
      </c>
      <c r="Q129" t="str">
        <f t="shared" si="1"/>
        <v/>
      </c>
    </row>
    <row r="130" spans="15:17" x14ac:dyDescent="0.15">
      <c r="O130">
        <v>129</v>
      </c>
      <c r="P130" t="str">
        <f>IFERROR(IF(COUNTIF(個人情報!$BB$5:$BB$401,"登録番号" &amp; リスト!O130)&gt;=1,"",IF(VLOOKUP(O130,登録者リスト!$A$1:$D$43729,4,FALSE)=基本情報!$D$6,O130,"")),"")</f>
        <v/>
      </c>
      <c r="Q130" t="str">
        <f t="shared" si="1"/>
        <v/>
      </c>
    </row>
    <row r="131" spans="15:17" x14ac:dyDescent="0.15">
      <c r="O131">
        <v>130</v>
      </c>
      <c r="P131" t="str">
        <f>IFERROR(IF(COUNTIF(個人情報!$BB$5:$BB$401,"登録番号" &amp; リスト!O131)&gt;=1,"",IF(VLOOKUP(O131,登録者リスト!$A$1:$D$43729,4,FALSE)=基本情報!$D$6,O131,"")),"")</f>
        <v/>
      </c>
      <c r="Q131" t="str">
        <f t="shared" ref="Q131:Q194" si="2">IFERROR(SMALL($P$2:$P$13001,O131),"")</f>
        <v/>
      </c>
    </row>
    <row r="132" spans="15:17" x14ac:dyDescent="0.15">
      <c r="O132">
        <v>131</v>
      </c>
      <c r="P132" t="str">
        <f>IFERROR(IF(COUNTIF(個人情報!$BB$5:$BB$401,"登録番号" &amp; リスト!O132)&gt;=1,"",IF(VLOOKUP(O132,登録者リスト!$A$1:$D$43729,4,FALSE)=基本情報!$D$6,O132,"")),"")</f>
        <v/>
      </c>
      <c r="Q132" t="str">
        <f t="shared" si="2"/>
        <v/>
      </c>
    </row>
    <row r="133" spans="15:17" x14ac:dyDescent="0.15">
      <c r="O133">
        <v>132</v>
      </c>
      <c r="P133" t="str">
        <f>IFERROR(IF(COUNTIF(個人情報!$BB$5:$BB$401,"登録番号" &amp; リスト!O133)&gt;=1,"",IF(VLOOKUP(O133,登録者リスト!$A$1:$D$43729,4,FALSE)=基本情報!$D$6,O133,"")),"")</f>
        <v/>
      </c>
      <c r="Q133" t="str">
        <f t="shared" si="2"/>
        <v/>
      </c>
    </row>
    <row r="134" spans="15:17" x14ac:dyDescent="0.15">
      <c r="O134">
        <v>133</v>
      </c>
      <c r="P134" t="str">
        <f>IFERROR(IF(COUNTIF(個人情報!$BB$5:$BB$401,"登録番号" &amp; リスト!O134)&gt;=1,"",IF(VLOOKUP(O134,登録者リスト!$A$1:$D$43729,4,FALSE)=基本情報!$D$6,O134,"")),"")</f>
        <v/>
      </c>
      <c r="Q134" t="str">
        <f t="shared" si="2"/>
        <v/>
      </c>
    </row>
    <row r="135" spans="15:17" x14ac:dyDescent="0.15">
      <c r="O135">
        <v>134</v>
      </c>
      <c r="P135" t="str">
        <f>IFERROR(IF(COUNTIF(個人情報!$BB$5:$BB$401,"登録番号" &amp; リスト!O135)&gt;=1,"",IF(VLOOKUP(O135,登録者リスト!$A$1:$D$43729,4,FALSE)=基本情報!$D$6,O135,"")),"")</f>
        <v/>
      </c>
      <c r="Q135" t="str">
        <f t="shared" si="2"/>
        <v/>
      </c>
    </row>
    <row r="136" spans="15:17" x14ac:dyDescent="0.15">
      <c r="O136">
        <v>135</v>
      </c>
      <c r="P136" t="str">
        <f>IFERROR(IF(COUNTIF(個人情報!$BB$5:$BB$401,"登録番号" &amp; リスト!O136)&gt;=1,"",IF(VLOOKUP(O136,登録者リスト!$A$1:$D$43729,4,FALSE)=基本情報!$D$6,O136,"")),"")</f>
        <v/>
      </c>
      <c r="Q136" t="str">
        <f t="shared" si="2"/>
        <v/>
      </c>
    </row>
    <row r="137" spans="15:17" x14ac:dyDescent="0.15">
      <c r="O137">
        <v>136</v>
      </c>
      <c r="P137" t="str">
        <f>IFERROR(IF(COUNTIF(個人情報!$BB$5:$BB$401,"登録番号" &amp; リスト!O137)&gt;=1,"",IF(VLOOKUP(O137,登録者リスト!$A$1:$D$43729,4,FALSE)=基本情報!$D$6,O137,"")),"")</f>
        <v/>
      </c>
      <c r="Q137" t="str">
        <f t="shared" si="2"/>
        <v/>
      </c>
    </row>
    <row r="138" spans="15:17" x14ac:dyDescent="0.15">
      <c r="O138">
        <v>137</v>
      </c>
      <c r="P138" t="str">
        <f>IFERROR(IF(COUNTIF(個人情報!$BB$5:$BB$401,"登録番号" &amp; リスト!O138)&gt;=1,"",IF(VLOOKUP(O138,登録者リスト!$A$1:$D$43729,4,FALSE)=基本情報!$D$6,O138,"")),"")</f>
        <v/>
      </c>
      <c r="Q138" t="str">
        <f t="shared" si="2"/>
        <v/>
      </c>
    </row>
    <row r="139" spans="15:17" x14ac:dyDescent="0.15">
      <c r="O139">
        <v>138</v>
      </c>
      <c r="P139" t="str">
        <f>IFERROR(IF(COUNTIF(個人情報!$BB$5:$BB$401,"登録番号" &amp; リスト!O139)&gt;=1,"",IF(VLOOKUP(O139,登録者リスト!$A$1:$D$43729,4,FALSE)=基本情報!$D$6,O139,"")),"")</f>
        <v/>
      </c>
      <c r="Q139" t="str">
        <f t="shared" si="2"/>
        <v/>
      </c>
    </row>
    <row r="140" spans="15:17" x14ac:dyDescent="0.15">
      <c r="O140">
        <v>139</v>
      </c>
      <c r="P140" t="str">
        <f>IFERROR(IF(COUNTIF(個人情報!$BB$5:$BB$401,"登録番号" &amp; リスト!O140)&gt;=1,"",IF(VLOOKUP(O140,登録者リスト!$A$1:$D$43729,4,FALSE)=基本情報!$D$6,O140,"")),"")</f>
        <v/>
      </c>
      <c r="Q140" t="str">
        <f t="shared" si="2"/>
        <v/>
      </c>
    </row>
    <row r="141" spans="15:17" x14ac:dyDescent="0.15">
      <c r="O141">
        <v>140</v>
      </c>
      <c r="P141" t="str">
        <f>IFERROR(IF(COUNTIF(個人情報!$BB$5:$BB$401,"登録番号" &amp; リスト!O141)&gt;=1,"",IF(VLOOKUP(O141,登録者リスト!$A$1:$D$43729,4,FALSE)=基本情報!$D$6,O141,"")),"")</f>
        <v/>
      </c>
      <c r="Q141" t="str">
        <f t="shared" si="2"/>
        <v/>
      </c>
    </row>
    <row r="142" spans="15:17" x14ac:dyDescent="0.15">
      <c r="O142">
        <v>141</v>
      </c>
      <c r="P142" t="str">
        <f>IFERROR(IF(COUNTIF(個人情報!$BB$5:$BB$401,"登録番号" &amp; リスト!O142)&gt;=1,"",IF(VLOOKUP(O142,登録者リスト!$A$1:$D$43729,4,FALSE)=基本情報!$D$6,O142,"")),"")</f>
        <v/>
      </c>
      <c r="Q142" t="str">
        <f t="shared" si="2"/>
        <v/>
      </c>
    </row>
    <row r="143" spans="15:17" x14ac:dyDescent="0.15">
      <c r="O143">
        <v>142</v>
      </c>
      <c r="P143" t="str">
        <f>IFERROR(IF(COUNTIF(個人情報!$BB$5:$BB$401,"登録番号" &amp; リスト!O143)&gt;=1,"",IF(VLOOKUP(O143,登録者リスト!$A$1:$D$43729,4,FALSE)=基本情報!$D$6,O143,"")),"")</f>
        <v/>
      </c>
      <c r="Q143" t="str">
        <f t="shared" si="2"/>
        <v/>
      </c>
    </row>
    <row r="144" spans="15:17" x14ac:dyDescent="0.15">
      <c r="O144">
        <v>143</v>
      </c>
      <c r="P144" t="str">
        <f>IFERROR(IF(COUNTIF(個人情報!$BB$5:$BB$401,"登録番号" &amp; リスト!O144)&gt;=1,"",IF(VLOOKUP(O144,登録者リスト!$A$1:$D$43729,4,FALSE)=基本情報!$D$6,O144,"")),"")</f>
        <v/>
      </c>
      <c r="Q144" t="str">
        <f t="shared" si="2"/>
        <v/>
      </c>
    </row>
    <row r="145" spans="15:17" x14ac:dyDescent="0.15">
      <c r="O145">
        <v>144</v>
      </c>
      <c r="P145" t="str">
        <f>IFERROR(IF(COUNTIF(個人情報!$BB$5:$BB$401,"登録番号" &amp; リスト!O145)&gt;=1,"",IF(VLOOKUP(O145,登録者リスト!$A$1:$D$43729,4,FALSE)=基本情報!$D$6,O145,"")),"")</f>
        <v/>
      </c>
      <c r="Q145" t="str">
        <f t="shared" si="2"/>
        <v/>
      </c>
    </row>
    <row r="146" spans="15:17" x14ac:dyDescent="0.15">
      <c r="O146">
        <v>145</v>
      </c>
      <c r="P146" t="str">
        <f>IFERROR(IF(COUNTIF(個人情報!$BB$5:$BB$401,"登録番号" &amp; リスト!O146)&gt;=1,"",IF(VLOOKUP(O146,登録者リスト!$A$1:$D$43729,4,FALSE)=基本情報!$D$6,O146,"")),"")</f>
        <v/>
      </c>
      <c r="Q146" t="str">
        <f t="shared" si="2"/>
        <v/>
      </c>
    </row>
    <row r="147" spans="15:17" x14ac:dyDescent="0.15">
      <c r="O147">
        <v>146</v>
      </c>
      <c r="P147" t="str">
        <f>IFERROR(IF(COUNTIF(個人情報!$BB$5:$BB$401,"登録番号" &amp; リスト!O147)&gt;=1,"",IF(VLOOKUP(O147,登録者リスト!$A$1:$D$43729,4,FALSE)=基本情報!$D$6,O147,"")),"")</f>
        <v/>
      </c>
      <c r="Q147" t="str">
        <f t="shared" si="2"/>
        <v/>
      </c>
    </row>
    <row r="148" spans="15:17" x14ac:dyDescent="0.15">
      <c r="O148">
        <v>147</v>
      </c>
      <c r="P148" t="str">
        <f>IFERROR(IF(COUNTIF(個人情報!$BB$5:$BB$401,"登録番号" &amp; リスト!O148)&gt;=1,"",IF(VLOOKUP(O148,登録者リスト!$A$1:$D$43729,4,FALSE)=基本情報!$D$6,O148,"")),"")</f>
        <v/>
      </c>
      <c r="Q148" t="str">
        <f t="shared" si="2"/>
        <v/>
      </c>
    </row>
    <row r="149" spans="15:17" x14ac:dyDescent="0.15">
      <c r="O149">
        <v>148</v>
      </c>
      <c r="P149" t="str">
        <f>IFERROR(IF(COUNTIF(個人情報!$BB$5:$BB$401,"登録番号" &amp; リスト!O149)&gt;=1,"",IF(VLOOKUP(O149,登録者リスト!$A$1:$D$43729,4,FALSE)=基本情報!$D$6,O149,"")),"")</f>
        <v/>
      </c>
      <c r="Q149" t="str">
        <f t="shared" si="2"/>
        <v/>
      </c>
    </row>
    <row r="150" spans="15:17" x14ac:dyDescent="0.15">
      <c r="O150">
        <v>149</v>
      </c>
      <c r="P150" t="str">
        <f>IFERROR(IF(COUNTIF(個人情報!$BB$5:$BB$401,"登録番号" &amp; リスト!O150)&gt;=1,"",IF(VLOOKUP(O150,登録者リスト!$A$1:$D$43729,4,FALSE)=基本情報!$D$6,O150,"")),"")</f>
        <v/>
      </c>
      <c r="Q150" t="str">
        <f t="shared" si="2"/>
        <v/>
      </c>
    </row>
    <row r="151" spans="15:17" x14ac:dyDescent="0.15">
      <c r="O151">
        <v>150</v>
      </c>
      <c r="P151" t="str">
        <f>IFERROR(IF(COUNTIF(個人情報!$BB$5:$BB$401,"登録番号" &amp; リスト!O151)&gt;=1,"",IF(VLOOKUP(O151,登録者リスト!$A$1:$D$43729,4,FALSE)=基本情報!$D$6,O151,"")),"")</f>
        <v/>
      </c>
      <c r="Q151" t="str">
        <f t="shared" si="2"/>
        <v/>
      </c>
    </row>
    <row r="152" spans="15:17" x14ac:dyDescent="0.15">
      <c r="O152">
        <v>151</v>
      </c>
      <c r="P152" t="str">
        <f>IFERROR(IF(COUNTIF(個人情報!$BB$5:$BB$401,"登録番号" &amp; リスト!O152)&gt;=1,"",IF(VLOOKUP(O152,登録者リスト!$A$1:$D$43729,4,FALSE)=基本情報!$D$6,O152,"")),"")</f>
        <v/>
      </c>
      <c r="Q152" t="str">
        <f t="shared" si="2"/>
        <v/>
      </c>
    </row>
    <row r="153" spans="15:17" x14ac:dyDescent="0.15">
      <c r="O153">
        <v>152</v>
      </c>
      <c r="P153" t="str">
        <f>IFERROR(IF(COUNTIF(個人情報!$BB$5:$BB$401,"登録番号" &amp; リスト!O153)&gt;=1,"",IF(VLOOKUP(O153,登録者リスト!$A$1:$D$43729,4,FALSE)=基本情報!$D$6,O153,"")),"")</f>
        <v/>
      </c>
      <c r="Q153" t="str">
        <f t="shared" si="2"/>
        <v/>
      </c>
    </row>
    <row r="154" spans="15:17" x14ac:dyDescent="0.15">
      <c r="O154">
        <v>153</v>
      </c>
      <c r="P154" t="str">
        <f>IFERROR(IF(COUNTIF(個人情報!$BB$5:$BB$401,"登録番号" &amp; リスト!O154)&gt;=1,"",IF(VLOOKUP(O154,登録者リスト!$A$1:$D$43729,4,FALSE)=基本情報!$D$6,O154,"")),"")</f>
        <v/>
      </c>
      <c r="Q154" t="str">
        <f t="shared" si="2"/>
        <v/>
      </c>
    </row>
    <row r="155" spans="15:17" x14ac:dyDescent="0.15">
      <c r="O155">
        <v>154</v>
      </c>
      <c r="P155" t="str">
        <f>IFERROR(IF(COUNTIF(個人情報!$BB$5:$BB$401,"登録番号" &amp; リスト!O155)&gt;=1,"",IF(VLOOKUP(O155,登録者リスト!$A$1:$D$43729,4,FALSE)=基本情報!$D$6,O155,"")),"")</f>
        <v/>
      </c>
      <c r="Q155" t="str">
        <f t="shared" si="2"/>
        <v/>
      </c>
    </row>
    <row r="156" spans="15:17" x14ac:dyDescent="0.15">
      <c r="O156">
        <v>155</v>
      </c>
      <c r="P156" t="str">
        <f>IFERROR(IF(COUNTIF(個人情報!$BB$5:$BB$401,"登録番号" &amp; リスト!O156)&gt;=1,"",IF(VLOOKUP(O156,登録者リスト!$A$1:$D$43729,4,FALSE)=基本情報!$D$6,O156,"")),"")</f>
        <v/>
      </c>
      <c r="Q156" t="str">
        <f t="shared" si="2"/>
        <v/>
      </c>
    </row>
    <row r="157" spans="15:17" x14ac:dyDescent="0.15">
      <c r="O157">
        <v>156</v>
      </c>
      <c r="P157" t="str">
        <f>IFERROR(IF(COUNTIF(個人情報!$BB$5:$BB$401,"登録番号" &amp; リスト!O157)&gt;=1,"",IF(VLOOKUP(O157,登録者リスト!$A$1:$D$43729,4,FALSE)=基本情報!$D$6,O157,"")),"")</f>
        <v/>
      </c>
      <c r="Q157" t="str">
        <f t="shared" si="2"/>
        <v/>
      </c>
    </row>
    <row r="158" spans="15:17" x14ac:dyDescent="0.15">
      <c r="O158">
        <v>157</v>
      </c>
      <c r="P158" t="str">
        <f>IFERROR(IF(COUNTIF(個人情報!$BB$5:$BB$401,"登録番号" &amp; リスト!O158)&gt;=1,"",IF(VLOOKUP(O158,登録者リスト!$A$1:$D$43729,4,FALSE)=基本情報!$D$6,O158,"")),"")</f>
        <v/>
      </c>
      <c r="Q158" t="str">
        <f t="shared" si="2"/>
        <v/>
      </c>
    </row>
    <row r="159" spans="15:17" x14ac:dyDescent="0.15">
      <c r="O159">
        <v>158</v>
      </c>
      <c r="P159" t="str">
        <f>IFERROR(IF(COUNTIF(個人情報!$BB$5:$BB$401,"登録番号" &amp; リスト!O159)&gt;=1,"",IF(VLOOKUP(O159,登録者リスト!$A$1:$D$43729,4,FALSE)=基本情報!$D$6,O159,"")),"")</f>
        <v/>
      </c>
      <c r="Q159" t="str">
        <f t="shared" si="2"/>
        <v/>
      </c>
    </row>
    <row r="160" spans="15:17" x14ac:dyDescent="0.15">
      <c r="O160">
        <v>159</v>
      </c>
      <c r="P160" t="str">
        <f>IFERROR(IF(COUNTIF(個人情報!$BB$5:$BB$401,"登録番号" &amp; リスト!O160)&gt;=1,"",IF(VLOOKUP(O160,登録者リスト!$A$1:$D$43729,4,FALSE)=基本情報!$D$6,O160,"")),"")</f>
        <v/>
      </c>
      <c r="Q160" t="str">
        <f t="shared" si="2"/>
        <v/>
      </c>
    </row>
    <row r="161" spans="15:17" x14ac:dyDescent="0.15">
      <c r="O161">
        <v>160</v>
      </c>
      <c r="P161" t="str">
        <f>IFERROR(IF(COUNTIF(個人情報!$BB$5:$BB$401,"登録番号" &amp; リスト!O161)&gt;=1,"",IF(VLOOKUP(O161,登録者リスト!$A$1:$D$43729,4,FALSE)=基本情報!$D$6,O161,"")),"")</f>
        <v/>
      </c>
      <c r="Q161" t="str">
        <f t="shared" si="2"/>
        <v/>
      </c>
    </row>
    <row r="162" spans="15:17" x14ac:dyDescent="0.15">
      <c r="O162">
        <v>161</v>
      </c>
      <c r="P162" t="str">
        <f>IFERROR(IF(COUNTIF(個人情報!$BB$5:$BB$401,"登録番号" &amp; リスト!O162)&gt;=1,"",IF(VLOOKUP(O162,登録者リスト!$A$1:$D$43729,4,FALSE)=基本情報!$D$6,O162,"")),"")</f>
        <v/>
      </c>
      <c r="Q162" t="str">
        <f t="shared" si="2"/>
        <v/>
      </c>
    </row>
    <row r="163" spans="15:17" x14ac:dyDescent="0.15">
      <c r="O163">
        <v>162</v>
      </c>
      <c r="P163" t="str">
        <f>IFERROR(IF(COUNTIF(個人情報!$BB$5:$BB$401,"登録番号" &amp; リスト!O163)&gt;=1,"",IF(VLOOKUP(O163,登録者リスト!$A$1:$D$43729,4,FALSE)=基本情報!$D$6,O163,"")),"")</f>
        <v/>
      </c>
      <c r="Q163" t="str">
        <f t="shared" si="2"/>
        <v/>
      </c>
    </row>
    <row r="164" spans="15:17" x14ac:dyDescent="0.15">
      <c r="O164">
        <v>163</v>
      </c>
      <c r="P164" t="str">
        <f>IFERROR(IF(COUNTIF(個人情報!$BB$5:$BB$401,"登録番号" &amp; リスト!O164)&gt;=1,"",IF(VLOOKUP(O164,登録者リスト!$A$1:$D$43729,4,FALSE)=基本情報!$D$6,O164,"")),"")</f>
        <v/>
      </c>
      <c r="Q164" t="str">
        <f t="shared" si="2"/>
        <v/>
      </c>
    </row>
    <row r="165" spans="15:17" x14ac:dyDescent="0.15">
      <c r="O165">
        <v>164</v>
      </c>
      <c r="P165" t="str">
        <f>IFERROR(IF(COUNTIF(個人情報!$BB$5:$BB$401,"登録番号" &amp; リスト!O165)&gt;=1,"",IF(VLOOKUP(O165,登録者リスト!$A$1:$D$43729,4,FALSE)=基本情報!$D$6,O165,"")),"")</f>
        <v/>
      </c>
      <c r="Q165" t="str">
        <f t="shared" si="2"/>
        <v/>
      </c>
    </row>
    <row r="166" spans="15:17" x14ac:dyDescent="0.15">
      <c r="O166">
        <v>165</v>
      </c>
      <c r="P166" t="str">
        <f>IFERROR(IF(COUNTIF(個人情報!$BB$5:$BB$401,"登録番号" &amp; リスト!O166)&gt;=1,"",IF(VLOOKUP(O166,登録者リスト!$A$1:$D$43729,4,FALSE)=基本情報!$D$6,O166,"")),"")</f>
        <v/>
      </c>
      <c r="Q166" t="str">
        <f t="shared" si="2"/>
        <v/>
      </c>
    </row>
    <row r="167" spans="15:17" x14ac:dyDescent="0.15">
      <c r="O167">
        <v>166</v>
      </c>
      <c r="P167" t="str">
        <f>IFERROR(IF(COUNTIF(個人情報!$BB$5:$BB$401,"登録番号" &amp; リスト!O167)&gt;=1,"",IF(VLOOKUP(O167,登録者リスト!$A$1:$D$43729,4,FALSE)=基本情報!$D$6,O167,"")),"")</f>
        <v/>
      </c>
      <c r="Q167" t="str">
        <f t="shared" si="2"/>
        <v/>
      </c>
    </row>
    <row r="168" spans="15:17" x14ac:dyDescent="0.15">
      <c r="O168">
        <v>167</v>
      </c>
      <c r="P168" t="str">
        <f>IFERROR(IF(COUNTIF(個人情報!$BB$5:$BB$401,"登録番号" &amp; リスト!O168)&gt;=1,"",IF(VLOOKUP(O168,登録者リスト!$A$1:$D$43729,4,FALSE)=基本情報!$D$6,O168,"")),"")</f>
        <v/>
      </c>
      <c r="Q168" t="str">
        <f t="shared" si="2"/>
        <v/>
      </c>
    </row>
    <row r="169" spans="15:17" x14ac:dyDescent="0.15">
      <c r="O169">
        <v>168</v>
      </c>
      <c r="P169" t="str">
        <f>IFERROR(IF(COUNTIF(個人情報!$BB$5:$BB$401,"登録番号" &amp; リスト!O169)&gt;=1,"",IF(VLOOKUP(O169,登録者リスト!$A$1:$D$43729,4,FALSE)=基本情報!$D$6,O169,"")),"")</f>
        <v/>
      </c>
      <c r="Q169" t="str">
        <f t="shared" si="2"/>
        <v/>
      </c>
    </row>
    <row r="170" spans="15:17" x14ac:dyDescent="0.15">
      <c r="O170">
        <v>169</v>
      </c>
      <c r="P170" t="str">
        <f>IFERROR(IF(COUNTIF(個人情報!$BB$5:$BB$401,"登録番号" &amp; リスト!O170)&gt;=1,"",IF(VLOOKUP(O170,登録者リスト!$A$1:$D$43729,4,FALSE)=基本情報!$D$6,O170,"")),"")</f>
        <v/>
      </c>
      <c r="Q170" t="str">
        <f t="shared" si="2"/>
        <v/>
      </c>
    </row>
    <row r="171" spans="15:17" x14ac:dyDescent="0.15">
      <c r="O171">
        <v>170</v>
      </c>
      <c r="P171" t="str">
        <f>IFERROR(IF(COUNTIF(個人情報!$BB$5:$BB$401,"登録番号" &amp; リスト!O171)&gt;=1,"",IF(VLOOKUP(O171,登録者リスト!$A$1:$D$43729,4,FALSE)=基本情報!$D$6,O171,"")),"")</f>
        <v/>
      </c>
      <c r="Q171" t="str">
        <f t="shared" si="2"/>
        <v/>
      </c>
    </row>
    <row r="172" spans="15:17" x14ac:dyDescent="0.15">
      <c r="O172">
        <v>171</v>
      </c>
      <c r="P172" t="str">
        <f>IFERROR(IF(COUNTIF(個人情報!$BB$5:$BB$401,"登録番号" &amp; リスト!O172)&gt;=1,"",IF(VLOOKUP(O172,登録者リスト!$A$1:$D$43729,4,FALSE)=基本情報!$D$6,O172,"")),"")</f>
        <v/>
      </c>
      <c r="Q172" t="str">
        <f t="shared" si="2"/>
        <v/>
      </c>
    </row>
    <row r="173" spans="15:17" x14ac:dyDescent="0.15">
      <c r="O173">
        <v>172</v>
      </c>
      <c r="P173" t="str">
        <f>IFERROR(IF(COUNTIF(個人情報!$BB$5:$BB$401,"登録番号" &amp; リスト!O173)&gt;=1,"",IF(VLOOKUP(O173,登録者リスト!$A$1:$D$43729,4,FALSE)=基本情報!$D$6,O173,"")),"")</f>
        <v/>
      </c>
      <c r="Q173" t="str">
        <f t="shared" si="2"/>
        <v/>
      </c>
    </row>
    <row r="174" spans="15:17" x14ac:dyDescent="0.15">
      <c r="O174">
        <v>173</v>
      </c>
      <c r="P174" t="str">
        <f>IFERROR(IF(COUNTIF(個人情報!$BB$5:$BB$401,"登録番号" &amp; リスト!O174)&gt;=1,"",IF(VLOOKUP(O174,登録者リスト!$A$1:$D$43729,4,FALSE)=基本情報!$D$6,O174,"")),"")</f>
        <v/>
      </c>
      <c r="Q174" t="str">
        <f t="shared" si="2"/>
        <v/>
      </c>
    </row>
    <row r="175" spans="15:17" x14ac:dyDescent="0.15">
      <c r="O175">
        <v>174</v>
      </c>
      <c r="P175" t="str">
        <f>IFERROR(IF(COUNTIF(個人情報!$BB$5:$BB$401,"登録番号" &amp; リスト!O175)&gt;=1,"",IF(VLOOKUP(O175,登録者リスト!$A$1:$D$43729,4,FALSE)=基本情報!$D$6,O175,"")),"")</f>
        <v/>
      </c>
      <c r="Q175" t="str">
        <f t="shared" si="2"/>
        <v/>
      </c>
    </row>
    <row r="176" spans="15:17" x14ac:dyDescent="0.15">
      <c r="O176">
        <v>175</v>
      </c>
      <c r="P176" t="str">
        <f>IFERROR(IF(COUNTIF(個人情報!$BB$5:$BB$401,"登録番号" &amp; リスト!O176)&gt;=1,"",IF(VLOOKUP(O176,登録者リスト!$A$1:$D$43729,4,FALSE)=基本情報!$D$6,O176,"")),"")</f>
        <v/>
      </c>
      <c r="Q176" t="str">
        <f t="shared" si="2"/>
        <v/>
      </c>
    </row>
    <row r="177" spans="15:17" x14ac:dyDescent="0.15">
      <c r="O177">
        <v>176</v>
      </c>
      <c r="P177" t="str">
        <f>IFERROR(IF(COUNTIF(個人情報!$BB$5:$BB$401,"登録番号" &amp; リスト!O177)&gt;=1,"",IF(VLOOKUP(O177,登録者リスト!$A$1:$D$43729,4,FALSE)=基本情報!$D$6,O177,"")),"")</f>
        <v/>
      </c>
      <c r="Q177" t="str">
        <f t="shared" si="2"/>
        <v/>
      </c>
    </row>
    <row r="178" spans="15:17" x14ac:dyDescent="0.15">
      <c r="O178">
        <v>177</v>
      </c>
      <c r="P178" t="str">
        <f>IFERROR(IF(COUNTIF(個人情報!$BB$5:$BB$401,"登録番号" &amp; リスト!O178)&gt;=1,"",IF(VLOOKUP(O178,登録者リスト!$A$1:$D$43729,4,FALSE)=基本情報!$D$6,O178,"")),"")</f>
        <v/>
      </c>
      <c r="Q178" t="str">
        <f t="shared" si="2"/>
        <v/>
      </c>
    </row>
    <row r="179" spans="15:17" x14ac:dyDescent="0.15">
      <c r="O179">
        <v>178</v>
      </c>
      <c r="P179" t="str">
        <f>IFERROR(IF(COUNTIF(個人情報!$BB$5:$BB$401,"登録番号" &amp; リスト!O179)&gt;=1,"",IF(VLOOKUP(O179,登録者リスト!$A$1:$D$43729,4,FALSE)=基本情報!$D$6,O179,"")),"")</f>
        <v/>
      </c>
      <c r="Q179" t="str">
        <f t="shared" si="2"/>
        <v/>
      </c>
    </row>
    <row r="180" spans="15:17" x14ac:dyDescent="0.15">
      <c r="O180">
        <v>179</v>
      </c>
      <c r="P180" t="str">
        <f>IFERROR(IF(COUNTIF(個人情報!$BB$5:$BB$401,"登録番号" &amp; リスト!O180)&gt;=1,"",IF(VLOOKUP(O180,登録者リスト!$A$1:$D$43729,4,FALSE)=基本情報!$D$6,O180,"")),"")</f>
        <v/>
      </c>
      <c r="Q180" t="str">
        <f t="shared" si="2"/>
        <v/>
      </c>
    </row>
    <row r="181" spans="15:17" x14ac:dyDescent="0.15">
      <c r="O181">
        <v>180</v>
      </c>
      <c r="P181" t="str">
        <f>IFERROR(IF(COUNTIF(個人情報!$BB$5:$BB$401,"登録番号" &amp; リスト!O181)&gt;=1,"",IF(VLOOKUP(O181,登録者リスト!$A$1:$D$43729,4,FALSE)=基本情報!$D$6,O181,"")),"")</f>
        <v/>
      </c>
      <c r="Q181" t="str">
        <f t="shared" si="2"/>
        <v/>
      </c>
    </row>
    <row r="182" spans="15:17" x14ac:dyDescent="0.15">
      <c r="O182">
        <v>181</v>
      </c>
      <c r="P182" t="str">
        <f>IFERROR(IF(COUNTIF(個人情報!$BB$5:$BB$401,"登録番号" &amp; リスト!O182)&gt;=1,"",IF(VLOOKUP(O182,登録者リスト!$A$1:$D$43729,4,FALSE)=基本情報!$D$6,O182,"")),"")</f>
        <v/>
      </c>
      <c r="Q182" t="str">
        <f t="shared" si="2"/>
        <v/>
      </c>
    </row>
    <row r="183" spans="15:17" x14ac:dyDescent="0.15">
      <c r="O183">
        <v>182</v>
      </c>
      <c r="P183" t="str">
        <f>IFERROR(IF(COUNTIF(個人情報!$BB$5:$BB$401,"登録番号" &amp; リスト!O183)&gt;=1,"",IF(VLOOKUP(O183,登録者リスト!$A$1:$D$43729,4,FALSE)=基本情報!$D$6,O183,"")),"")</f>
        <v/>
      </c>
      <c r="Q183" t="str">
        <f t="shared" si="2"/>
        <v/>
      </c>
    </row>
    <row r="184" spans="15:17" x14ac:dyDescent="0.15">
      <c r="O184">
        <v>183</v>
      </c>
      <c r="P184" t="str">
        <f>IFERROR(IF(COUNTIF(個人情報!$BB$5:$BB$401,"登録番号" &amp; リスト!O184)&gt;=1,"",IF(VLOOKUP(O184,登録者リスト!$A$1:$D$43729,4,FALSE)=基本情報!$D$6,O184,"")),"")</f>
        <v/>
      </c>
      <c r="Q184" t="str">
        <f t="shared" si="2"/>
        <v/>
      </c>
    </row>
    <row r="185" spans="15:17" x14ac:dyDescent="0.15">
      <c r="O185">
        <v>184</v>
      </c>
      <c r="P185" t="str">
        <f>IFERROR(IF(COUNTIF(個人情報!$BB$5:$BB$401,"登録番号" &amp; リスト!O185)&gt;=1,"",IF(VLOOKUP(O185,登録者リスト!$A$1:$D$43729,4,FALSE)=基本情報!$D$6,O185,"")),"")</f>
        <v/>
      </c>
      <c r="Q185" t="str">
        <f t="shared" si="2"/>
        <v/>
      </c>
    </row>
    <row r="186" spans="15:17" x14ac:dyDescent="0.15">
      <c r="O186">
        <v>185</v>
      </c>
      <c r="P186" t="str">
        <f>IFERROR(IF(COUNTIF(個人情報!$BB$5:$BB$401,"登録番号" &amp; リスト!O186)&gt;=1,"",IF(VLOOKUP(O186,登録者リスト!$A$1:$D$43729,4,FALSE)=基本情報!$D$6,O186,"")),"")</f>
        <v/>
      </c>
      <c r="Q186" t="str">
        <f t="shared" si="2"/>
        <v/>
      </c>
    </row>
    <row r="187" spans="15:17" x14ac:dyDescent="0.15">
      <c r="O187">
        <v>186</v>
      </c>
      <c r="P187" t="str">
        <f>IFERROR(IF(COUNTIF(個人情報!$BB$5:$BB$401,"登録番号" &amp; リスト!O187)&gt;=1,"",IF(VLOOKUP(O187,登録者リスト!$A$1:$D$43729,4,FALSE)=基本情報!$D$6,O187,"")),"")</f>
        <v/>
      </c>
      <c r="Q187" t="str">
        <f t="shared" si="2"/>
        <v/>
      </c>
    </row>
    <row r="188" spans="15:17" x14ac:dyDescent="0.15">
      <c r="O188">
        <v>187</v>
      </c>
      <c r="P188" t="str">
        <f>IFERROR(IF(COUNTIF(個人情報!$BB$5:$BB$401,"登録番号" &amp; リスト!O188)&gt;=1,"",IF(VLOOKUP(O188,登録者リスト!$A$1:$D$43729,4,FALSE)=基本情報!$D$6,O188,"")),"")</f>
        <v/>
      </c>
      <c r="Q188" t="str">
        <f t="shared" si="2"/>
        <v/>
      </c>
    </row>
    <row r="189" spans="15:17" x14ac:dyDescent="0.15">
      <c r="O189">
        <v>188</v>
      </c>
      <c r="P189" t="str">
        <f>IFERROR(IF(COUNTIF(個人情報!$BB$5:$BB$401,"登録番号" &amp; リスト!O189)&gt;=1,"",IF(VLOOKUP(O189,登録者リスト!$A$1:$D$43729,4,FALSE)=基本情報!$D$6,O189,"")),"")</f>
        <v/>
      </c>
      <c r="Q189" t="str">
        <f t="shared" si="2"/>
        <v/>
      </c>
    </row>
    <row r="190" spans="15:17" x14ac:dyDescent="0.15">
      <c r="O190">
        <v>189</v>
      </c>
      <c r="P190" t="str">
        <f>IFERROR(IF(COUNTIF(個人情報!$BB$5:$BB$401,"登録番号" &amp; リスト!O190)&gt;=1,"",IF(VLOOKUP(O190,登録者リスト!$A$1:$D$43729,4,FALSE)=基本情報!$D$6,O190,"")),"")</f>
        <v/>
      </c>
      <c r="Q190" t="str">
        <f t="shared" si="2"/>
        <v/>
      </c>
    </row>
    <row r="191" spans="15:17" x14ac:dyDescent="0.15">
      <c r="O191">
        <v>190</v>
      </c>
      <c r="P191" t="str">
        <f>IFERROR(IF(COUNTIF(個人情報!$BB$5:$BB$401,"登録番号" &amp; リスト!O191)&gt;=1,"",IF(VLOOKUP(O191,登録者リスト!$A$1:$D$43729,4,FALSE)=基本情報!$D$6,O191,"")),"")</f>
        <v/>
      </c>
      <c r="Q191" t="str">
        <f t="shared" si="2"/>
        <v/>
      </c>
    </row>
    <row r="192" spans="15:17" x14ac:dyDescent="0.15">
      <c r="O192">
        <v>191</v>
      </c>
      <c r="P192" t="str">
        <f>IFERROR(IF(COUNTIF(個人情報!$BB$5:$BB$401,"登録番号" &amp; リスト!O192)&gt;=1,"",IF(VLOOKUP(O192,登録者リスト!$A$1:$D$43729,4,FALSE)=基本情報!$D$6,O192,"")),"")</f>
        <v/>
      </c>
      <c r="Q192" t="str">
        <f t="shared" si="2"/>
        <v/>
      </c>
    </row>
    <row r="193" spans="15:17" x14ac:dyDescent="0.15">
      <c r="O193">
        <v>192</v>
      </c>
      <c r="P193" t="str">
        <f>IFERROR(IF(COUNTIF(個人情報!$BB$5:$BB$401,"登録番号" &amp; リスト!O193)&gt;=1,"",IF(VLOOKUP(O193,登録者リスト!$A$1:$D$43729,4,FALSE)=基本情報!$D$6,O193,"")),"")</f>
        <v/>
      </c>
      <c r="Q193" t="str">
        <f t="shared" si="2"/>
        <v/>
      </c>
    </row>
    <row r="194" spans="15:17" x14ac:dyDescent="0.15">
      <c r="O194">
        <v>193</v>
      </c>
      <c r="P194" t="str">
        <f>IFERROR(IF(COUNTIF(個人情報!$BB$5:$BB$401,"登録番号" &amp; リスト!O194)&gt;=1,"",IF(VLOOKUP(O194,登録者リスト!$A$1:$D$43729,4,FALSE)=基本情報!$D$6,O194,"")),"")</f>
        <v/>
      </c>
      <c r="Q194" t="str">
        <f t="shared" si="2"/>
        <v/>
      </c>
    </row>
    <row r="195" spans="15:17" x14ac:dyDescent="0.15">
      <c r="O195">
        <v>194</v>
      </c>
      <c r="P195" t="str">
        <f>IFERROR(IF(COUNTIF(個人情報!$BB$5:$BB$401,"登録番号" &amp; リスト!O195)&gt;=1,"",IF(VLOOKUP(O195,登録者リスト!$A$1:$D$43729,4,FALSE)=基本情報!$D$6,O195,"")),"")</f>
        <v/>
      </c>
      <c r="Q195" t="str">
        <f t="shared" ref="Q195:Q258" si="3">IFERROR(SMALL($P$2:$P$13001,O195),"")</f>
        <v/>
      </c>
    </row>
    <row r="196" spans="15:17" x14ac:dyDescent="0.15">
      <c r="O196">
        <v>195</v>
      </c>
      <c r="P196" t="str">
        <f>IFERROR(IF(COUNTIF(個人情報!$BB$5:$BB$401,"登録番号" &amp; リスト!O196)&gt;=1,"",IF(VLOOKUP(O196,登録者リスト!$A$1:$D$43729,4,FALSE)=基本情報!$D$6,O196,"")),"")</f>
        <v/>
      </c>
      <c r="Q196" t="str">
        <f t="shared" si="3"/>
        <v/>
      </c>
    </row>
    <row r="197" spans="15:17" x14ac:dyDescent="0.15">
      <c r="O197">
        <v>196</v>
      </c>
      <c r="P197" t="str">
        <f>IFERROR(IF(COUNTIF(個人情報!$BB$5:$BB$401,"登録番号" &amp; リスト!O197)&gt;=1,"",IF(VLOOKUP(O197,登録者リスト!$A$1:$D$43729,4,FALSE)=基本情報!$D$6,O197,"")),"")</f>
        <v/>
      </c>
      <c r="Q197" t="str">
        <f t="shared" si="3"/>
        <v/>
      </c>
    </row>
    <row r="198" spans="15:17" x14ac:dyDescent="0.15">
      <c r="O198">
        <v>197</v>
      </c>
      <c r="P198" t="str">
        <f>IFERROR(IF(COUNTIF(個人情報!$BB$5:$BB$401,"登録番号" &amp; リスト!O198)&gt;=1,"",IF(VLOOKUP(O198,登録者リスト!$A$1:$D$43729,4,FALSE)=基本情報!$D$6,O198,"")),"")</f>
        <v/>
      </c>
      <c r="Q198" t="str">
        <f t="shared" si="3"/>
        <v/>
      </c>
    </row>
    <row r="199" spans="15:17" x14ac:dyDescent="0.15">
      <c r="O199">
        <v>198</v>
      </c>
      <c r="P199" t="str">
        <f>IFERROR(IF(COUNTIF(個人情報!$BB$5:$BB$401,"登録番号" &amp; リスト!O199)&gt;=1,"",IF(VLOOKUP(O199,登録者リスト!$A$1:$D$43729,4,FALSE)=基本情報!$D$6,O199,"")),"")</f>
        <v/>
      </c>
      <c r="Q199" t="str">
        <f t="shared" si="3"/>
        <v/>
      </c>
    </row>
    <row r="200" spans="15:17" x14ac:dyDescent="0.15">
      <c r="O200">
        <v>199</v>
      </c>
      <c r="P200" t="str">
        <f>IFERROR(IF(COUNTIF(個人情報!$BB$5:$BB$401,"登録番号" &amp; リスト!O200)&gt;=1,"",IF(VLOOKUP(O200,登録者リスト!$A$1:$D$43729,4,FALSE)=基本情報!$D$6,O200,"")),"")</f>
        <v/>
      </c>
      <c r="Q200" t="str">
        <f t="shared" si="3"/>
        <v/>
      </c>
    </row>
    <row r="201" spans="15:17" x14ac:dyDescent="0.15">
      <c r="O201">
        <v>200</v>
      </c>
      <c r="P201" t="str">
        <f>IFERROR(IF(COUNTIF(個人情報!$BB$5:$BB$401,"登録番号" &amp; リスト!O201)&gt;=1,"",IF(VLOOKUP(O201,登録者リスト!$A$1:$D$43729,4,FALSE)=基本情報!$D$6,O201,"")),"")</f>
        <v/>
      </c>
      <c r="Q201" t="str">
        <f t="shared" si="3"/>
        <v/>
      </c>
    </row>
    <row r="202" spans="15:17" x14ac:dyDescent="0.15">
      <c r="O202">
        <v>201</v>
      </c>
      <c r="P202" t="str">
        <f>IFERROR(IF(COUNTIF(個人情報!$BB$5:$BB$401,"登録番号" &amp; リスト!O202)&gt;=1,"",IF(VLOOKUP(O202,登録者リスト!$A$1:$D$43729,4,FALSE)=基本情報!$D$6,O202,"")),"")</f>
        <v/>
      </c>
      <c r="Q202" t="str">
        <f t="shared" si="3"/>
        <v/>
      </c>
    </row>
    <row r="203" spans="15:17" x14ac:dyDescent="0.15">
      <c r="O203">
        <v>202</v>
      </c>
      <c r="P203" t="str">
        <f>IFERROR(IF(COUNTIF(個人情報!$BB$5:$BB$401,"登録番号" &amp; リスト!O203)&gt;=1,"",IF(VLOOKUP(O203,登録者リスト!$A$1:$D$43729,4,FALSE)=基本情報!$D$6,O203,"")),"")</f>
        <v/>
      </c>
      <c r="Q203" t="str">
        <f t="shared" si="3"/>
        <v/>
      </c>
    </row>
    <row r="204" spans="15:17" x14ac:dyDescent="0.15">
      <c r="O204">
        <v>203</v>
      </c>
      <c r="P204" t="str">
        <f>IFERROR(IF(COUNTIF(個人情報!$BB$5:$BB$401,"登録番号" &amp; リスト!O204)&gt;=1,"",IF(VLOOKUP(O204,登録者リスト!$A$1:$D$43729,4,FALSE)=基本情報!$D$6,O204,"")),"")</f>
        <v/>
      </c>
      <c r="Q204" t="str">
        <f t="shared" si="3"/>
        <v/>
      </c>
    </row>
    <row r="205" spans="15:17" x14ac:dyDescent="0.15">
      <c r="O205">
        <v>204</v>
      </c>
      <c r="P205" t="str">
        <f>IFERROR(IF(COUNTIF(個人情報!$BB$5:$BB$401,"登録番号" &amp; リスト!O205)&gt;=1,"",IF(VLOOKUP(O205,登録者リスト!$A$1:$D$43729,4,FALSE)=基本情報!$D$6,O205,"")),"")</f>
        <v/>
      </c>
      <c r="Q205" t="str">
        <f t="shared" si="3"/>
        <v/>
      </c>
    </row>
    <row r="206" spans="15:17" x14ac:dyDescent="0.15">
      <c r="O206">
        <v>205</v>
      </c>
      <c r="P206" t="str">
        <f>IFERROR(IF(COUNTIF(個人情報!$BB$5:$BB$401,"登録番号" &amp; リスト!O206)&gt;=1,"",IF(VLOOKUP(O206,登録者リスト!$A$1:$D$43729,4,FALSE)=基本情報!$D$6,O206,"")),"")</f>
        <v/>
      </c>
      <c r="Q206" t="str">
        <f t="shared" si="3"/>
        <v/>
      </c>
    </row>
    <row r="207" spans="15:17" x14ac:dyDescent="0.15">
      <c r="O207">
        <v>206</v>
      </c>
      <c r="P207" t="str">
        <f>IFERROR(IF(COUNTIF(個人情報!$BB$5:$BB$401,"登録番号" &amp; リスト!O207)&gt;=1,"",IF(VLOOKUP(O207,登録者リスト!$A$1:$D$43729,4,FALSE)=基本情報!$D$6,O207,"")),"")</f>
        <v/>
      </c>
      <c r="Q207" t="str">
        <f t="shared" si="3"/>
        <v/>
      </c>
    </row>
    <row r="208" spans="15:17" x14ac:dyDescent="0.15">
      <c r="O208">
        <v>207</v>
      </c>
      <c r="P208" t="str">
        <f>IFERROR(IF(COUNTIF(個人情報!$BB$5:$BB$401,"登録番号" &amp; リスト!O208)&gt;=1,"",IF(VLOOKUP(O208,登録者リスト!$A$1:$D$43729,4,FALSE)=基本情報!$D$6,O208,"")),"")</f>
        <v/>
      </c>
      <c r="Q208" t="str">
        <f t="shared" si="3"/>
        <v/>
      </c>
    </row>
    <row r="209" spans="15:17" x14ac:dyDescent="0.15">
      <c r="O209">
        <v>208</v>
      </c>
      <c r="P209" t="str">
        <f>IFERROR(IF(COUNTIF(個人情報!$BB$5:$BB$401,"登録番号" &amp; リスト!O209)&gt;=1,"",IF(VLOOKUP(O209,登録者リスト!$A$1:$D$43729,4,FALSE)=基本情報!$D$6,O209,"")),"")</f>
        <v/>
      </c>
      <c r="Q209" t="str">
        <f t="shared" si="3"/>
        <v/>
      </c>
    </row>
    <row r="210" spans="15:17" x14ac:dyDescent="0.15">
      <c r="O210">
        <v>209</v>
      </c>
      <c r="P210" t="str">
        <f>IFERROR(IF(COUNTIF(個人情報!$BB$5:$BB$401,"登録番号" &amp; リスト!O210)&gt;=1,"",IF(VLOOKUP(O210,登録者リスト!$A$1:$D$43729,4,FALSE)=基本情報!$D$6,O210,"")),"")</f>
        <v/>
      </c>
      <c r="Q210" t="str">
        <f t="shared" si="3"/>
        <v/>
      </c>
    </row>
    <row r="211" spans="15:17" x14ac:dyDescent="0.15">
      <c r="O211">
        <v>210</v>
      </c>
      <c r="P211" t="str">
        <f>IFERROR(IF(COUNTIF(個人情報!$BB$5:$BB$401,"登録番号" &amp; リスト!O211)&gt;=1,"",IF(VLOOKUP(O211,登録者リスト!$A$1:$D$43729,4,FALSE)=基本情報!$D$6,O211,"")),"")</f>
        <v/>
      </c>
      <c r="Q211" t="str">
        <f t="shared" si="3"/>
        <v/>
      </c>
    </row>
    <row r="212" spans="15:17" x14ac:dyDescent="0.15">
      <c r="O212">
        <v>211</v>
      </c>
      <c r="P212" t="str">
        <f>IFERROR(IF(COUNTIF(個人情報!$BB$5:$BB$401,"登録番号" &amp; リスト!O212)&gt;=1,"",IF(VLOOKUP(O212,登録者リスト!$A$1:$D$43729,4,FALSE)=基本情報!$D$6,O212,"")),"")</f>
        <v/>
      </c>
      <c r="Q212" t="str">
        <f t="shared" si="3"/>
        <v/>
      </c>
    </row>
    <row r="213" spans="15:17" x14ac:dyDescent="0.15">
      <c r="O213">
        <v>212</v>
      </c>
      <c r="P213" t="str">
        <f>IFERROR(IF(COUNTIF(個人情報!$BB$5:$BB$401,"登録番号" &amp; リスト!O213)&gt;=1,"",IF(VLOOKUP(O213,登録者リスト!$A$1:$D$43729,4,FALSE)=基本情報!$D$6,O213,"")),"")</f>
        <v/>
      </c>
      <c r="Q213" t="str">
        <f t="shared" si="3"/>
        <v/>
      </c>
    </row>
    <row r="214" spans="15:17" x14ac:dyDescent="0.15">
      <c r="O214">
        <v>213</v>
      </c>
      <c r="P214" t="str">
        <f>IFERROR(IF(COUNTIF(個人情報!$BB$5:$BB$401,"登録番号" &amp; リスト!O214)&gt;=1,"",IF(VLOOKUP(O214,登録者リスト!$A$1:$D$43729,4,FALSE)=基本情報!$D$6,O214,"")),"")</f>
        <v/>
      </c>
      <c r="Q214" t="str">
        <f t="shared" si="3"/>
        <v/>
      </c>
    </row>
    <row r="215" spans="15:17" x14ac:dyDescent="0.15">
      <c r="O215">
        <v>214</v>
      </c>
      <c r="P215" t="str">
        <f>IFERROR(IF(COUNTIF(個人情報!$BB$5:$BB$401,"登録番号" &amp; リスト!O215)&gt;=1,"",IF(VLOOKUP(O215,登録者リスト!$A$1:$D$43729,4,FALSE)=基本情報!$D$6,O215,"")),"")</f>
        <v/>
      </c>
      <c r="Q215" t="str">
        <f t="shared" si="3"/>
        <v/>
      </c>
    </row>
    <row r="216" spans="15:17" x14ac:dyDescent="0.15">
      <c r="O216">
        <v>215</v>
      </c>
      <c r="P216" t="str">
        <f>IFERROR(IF(COUNTIF(個人情報!$BB$5:$BB$401,"登録番号" &amp; リスト!O216)&gt;=1,"",IF(VLOOKUP(O216,登録者リスト!$A$1:$D$43729,4,FALSE)=基本情報!$D$6,O216,"")),"")</f>
        <v/>
      </c>
      <c r="Q216" t="str">
        <f t="shared" si="3"/>
        <v/>
      </c>
    </row>
    <row r="217" spans="15:17" x14ac:dyDescent="0.15">
      <c r="O217">
        <v>216</v>
      </c>
      <c r="P217" t="str">
        <f>IFERROR(IF(COUNTIF(個人情報!$BB$5:$BB$401,"登録番号" &amp; リスト!O217)&gt;=1,"",IF(VLOOKUP(O217,登録者リスト!$A$1:$D$43729,4,FALSE)=基本情報!$D$6,O217,"")),"")</f>
        <v/>
      </c>
      <c r="Q217" t="str">
        <f t="shared" si="3"/>
        <v/>
      </c>
    </row>
    <row r="218" spans="15:17" x14ac:dyDescent="0.15">
      <c r="O218">
        <v>217</v>
      </c>
      <c r="P218" t="str">
        <f>IFERROR(IF(COUNTIF(個人情報!$BB$5:$BB$401,"登録番号" &amp; リスト!O218)&gt;=1,"",IF(VLOOKUP(O218,登録者リスト!$A$1:$D$43729,4,FALSE)=基本情報!$D$6,O218,"")),"")</f>
        <v/>
      </c>
      <c r="Q218" t="str">
        <f t="shared" si="3"/>
        <v/>
      </c>
    </row>
    <row r="219" spans="15:17" x14ac:dyDescent="0.15">
      <c r="O219">
        <v>218</v>
      </c>
      <c r="P219" t="str">
        <f>IFERROR(IF(COUNTIF(個人情報!$BB$5:$BB$401,"登録番号" &amp; リスト!O219)&gt;=1,"",IF(VLOOKUP(O219,登録者リスト!$A$1:$D$43729,4,FALSE)=基本情報!$D$6,O219,"")),"")</f>
        <v/>
      </c>
      <c r="Q219" t="str">
        <f t="shared" si="3"/>
        <v/>
      </c>
    </row>
    <row r="220" spans="15:17" x14ac:dyDescent="0.15">
      <c r="O220">
        <v>219</v>
      </c>
      <c r="P220" t="str">
        <f>IFERROR(IF(COUNTIF(個人情報!$BB$5:$BB$401,"登録番号" &amp; リスト!O220)&gt;=1,"",IF(VLOOKUP(O220,登録者リスト!$A$1:$D$43729,4,FALSE)=基本情報!$D$6,O220,"")),"")</f>
        <v/>
      </c>
      <c r="Q220" t="str">
        <f t="shared" si="3"/>
        <v/>
      </c>
    </row>
    <row r="221" spans="15:17" x14ac:dyDescent="0.15">
      <c r="O221">
        <v>220</v>
      </c>
      <c r="P221" t="str">
        <f>IFERROR(IF(COUNTIF(個人情報!$BB$5:$BB$401,"登録番号" &amp; リスト!O221)&gt;=1,"",IF(VLOOKUP(O221,登録者リスト!$A$1:$D$43729,4,FALSE)=基本情報!$D$6,O221,"")),"")</f>
        <v/>
      </c>
      <c r="Q221" t="str">
        <f t="shared" si="3"/>
        <v/>
      </c>
    </row>
    <row r="222" spans="15:17" x14ac:dyDescent="0.15">
      <c r="O222">
        <v>221</v>
      </c>
      <c r="P222" t="str">
        <f>IFERROR(IF(COUNTIF(個人情報!$BB$5:$BB$401,"登録番号" &amp; リスト!O222)&gt;=1,"",IF(VLOOKUP(O222,登録者リスト!$A$1:$D$43729,4,FALSE)=基本情報!$D$6,O222,"")),"")</f>
        <v/>
      </c>
      <c r="Q222" t="str">
        <f t="shared" si="3"/>
        <v/>
      </c>
    </row>
    <row r="223" spans="15:17" x14ac:dyDescent="0.15">
      <c r="O223">
        <v>222</v>
      </c>
      <c r="P223" t="str">
        <f>IFERROR(IF(COUNTIF(個人情報!$BB$5:$BB$401,"登録番号" &amp; リスト!O223)&gt;=1,"",IF(VLOOKUP(O223,登録者リスト!$A$1:$D$43729,4,FALSE)=基本情報!$D$6,O223,"")),"")</f>
        <v/>
      </c>
      <c r="Q223" t="str">
        <f t="shared" si="3"/>
        <v/>
      </c>
    </row>
    <row r="224" spans="15:17" x14ac:dyDescent="0.15">
      <c r="O224">
        <v>223</v>
      </c>
      <c r="P224" t="str">
        <f>IFERROR(IF(COUNTIF(個人情報!$BB$5:$BB$401,"登録番号" &amp; リスト!O224)&gt;=1,"",IF(VLOOKUP(O224,登録者リスト!$A$1:$D$43729,4,FALSE)=基本情報!$D$6,O224,"")),"")</f>
        <v/>
      </c>
      <c r="Q224" t="str">
        <f t="shared" si="3"/>
        <v/>
      </c>
    </row>
    <row r="225" spans="15:17" x14ac:dyDescent="0.15">
      <c r="O225">
        <v>224</v>
      </c>
      <c r="P225" t="str">
        <f>IFERROR(IF(COUNTIF(個人情報!$BB$5:$BB$401,"登録番号" &amp; リスト!O225)&gt;=1,"",IF(VLOOKUP(O225,登録者リスト!$A$1:$D$43729,4,FALSE)=基本情報!$D$6,O225,"")),"")</f>
        <v/>
      </c>
      <c r="Q225" t="str">
        <f t="shared" si="3"/>
        <v/>
      </c>
    </row>
    <row r="226" spans="15:17" x14ac:dyDescent="0.15">
      <c r="O226">
        <v>225</v>
      </c>
      <c r="P226" t="str">
        <f>IFERROR(IF(COUNTIF(個人情報!$BB$5:$BB$401,"登録番号" &amp; リスト!O226)&gt;=1,"",IF(VLOOKUP(O226,登録者リスト!$A$1:$D$43729,4,FALSE)=基本情報!$D$6,O226,"")),"")</f>
        <v/>
      </c>
      <c r="Q226" t="str">
        <f t="shared" si="3"/>
        <v/>
      </c>
    </row>
    <row r="227" spans="15:17" x14ac:dyDescent="0.15">
      <c r="O227">
        <v>226</v>
      </c>
      <c r="P227" t="str">
        <f>IFERROR(IF(COUNTIF(個人情報!$BB$5:$BB$401,"登録番号" &amp; リスト!O227)&gt;=1,"",IF(VLOOKUP(O227,登録者リスト!$A$1:$D$43729,4,FALSE)=基本情報!$D$6,O227,"")),"")</f>
        <v/>
      </c>
      <c r="Q227" t="str">
        <f t="shared" si="3"/>
        <v/>
      </c>
    </row>
    <row r="228" spans="15:17" x14ac:dyDescent="0.15">
      <c r="O228">
        <v>227</v>
      </c>
      <c r="P228" t="str">
        <f>IFERROR(IF(COUNTIF(個人情報!$BB$5:$BB$401,"登録番号" &amp; リスト!O228)&gt;=1,"",IF(VLOOKUP(O228,登録者リスト!$A$1:$D$43729,4,FALSE)=基本情報!$D$6,O228,"")),"")</f>
        <v/>
      </c>
      <c r="Q228" t="str">
        <f t="shared" si="3"/>
        <v/>
      </c>
    </row>
    <row r="229" spans="15:17" x14ac:dyDescent="0.15">
      <c r="O229">
        <v>228</v>
      </c>
      <c r="P229" t="str">
        <f>IFERROR(IF(COUNTIF(個人情報!$BB$5:$BB$401,"登録番号" &amp; リスト!O229)&gt;=1,"",IF(VLOOKUP(O229,登録者リスト!$A$1:$D$43729,4,FALSE)=基本情報!$D$6,O229,"")),"")</f>
        <v/>
      </c>
      <c r="Q229" t="str">
        <f t="shared" si="3"/>
        <v/>
      </c>
    </row>
    <row r="230" spans="15:17" x14ac:dyDescent="0.15">
      <c r="O230">
        <v>229</v>
      </c>
      <c r="P230" t="str">
        <f>IFERROR(IF(COUNTIF(個人情報!$BB$5:$BB$401,"登録番号" &amp; リスト!O230)&gt;=1,"",IF(VLOOKUP(O230,登録者リスト!$A$1:$D$43729,4,FALSE)=基本情報!$D$6,O230,"")),"")</f>
        <v/>
      </c>
      <c r="Q230" t="str">
        <f t="shared" si="3"/>
        <v/>
      </c>
    </row>
    <row r="231" spans="15:17" x14ac:dyDescent="0.15">
      <c r="O231">
        <v>230</v>
      </c>
      <c r="P231" t="str">
        <f>IFERROR(IF(COUNTIF(個人情報!$BB$5:$BB$401,"登録番号" &amp; リスト!O231)&gt;=1,"",IF(VLOOKUP(O231,登録者リスト!$A$1:$D$43729,4,FALSE)=基本情報!$D$6,O231,"")),"")</f>
        <v/>
      </c>
      <c r="Q231" t="str">
        <f t="shared" si="3"/>
        <v/>
      </c>
    </row>
    <row r="232" spans="15:17" x14ac:dyDescent="0.15">
      <c r="O232">
        <v>231</v>
      </c>
      <c r="P232" t="str">
        <f>IFERROR(IF(COUNTIF(個人情報!$BB$5:$BB$401,"登録番号" &amp; リスト!O232)&gt;=1,"",IF(VLOOKUP(O232,登録者リスト!$A$1:$D$43729,4,FALSE)=基本情報!$D$6,O232,"")),"")</f>
        <v/>
      </c>
      <c r="Q232" t="str">
        <f t="shared" si="3"/>
        <v/>
      </c>
    </row>
    <row r="233" spans="15:17" x14ac:dyDescent="0.15">
      <c r="O233">
        <v>232</v>
      </c>
      <c r="P233" t="str">
        <f>IFERROR(IF(COUNTIF(個人情報!$BB$5:$BB$401,"登録番号" &amp; リスト!O233)&gt;=1,"",IF(VLOOKUP(O233,登録者リスト!$A$1:$D$43729,4,FALSE)=基本情報!$D$6,O233,"")),"")</f>
        <v/>
      </c>
      <c r="Q233" t="str">
        <f t="shared" si="3"/>
        <v/>
      </c>
    </row>
    <row r="234" spans="15:17" x14ac:dyDescent="0.15">
      <c r="O234">
        <v>233</v>
      </c>
      <c r="P234" t="str">
        <f>IFERROR(IF(COUNTIF(個人情報!$BB$5:$BB$401,"登録番号" &amp; リスト!O234)&gt;=1,"",IF(VLOOKUP(O234,登録者リスト!$A$1:$D$43729,4,FALSE)=基本情報!$D$6,O234,"")),"")</f>
        <v/>
      </c>
      <c r="Q234" t="str">
        <f t="shared" si="3"/>
        <v/>
      </c>
    </row>
    <row r="235" spans="15:17" x14ac:dyDescent="0.15">
      <c r="O235">
        <v>234</v>
      </c>
      <c r="P235" t="str">
        <f>IFERROR(IF(COUNTIF(個人情報!$BB$5:$BB$401,"登録番号" &amp; リスト!O235)&gt;=1,"",IF(VLOOKUP(O235,登録者リスト!$A$1:$D$43729,4,FALSE)=基本情報!$D$6,O235,"")),"")</f>
        <v/>
      </c>
      <c r="Q235" t="str">
        <f t="shared" si="3"/>
        <v/>
      </c>
    </row>
    <row r="236" spans="15:17" x14ac:dyDescent="0.15">
      <c r="O236">
        <v>235</v>
      </c>
      <c r="P236" t="str">
        <f>IFERROR(IF(COUNTIF(個人情報!$BB$5:$BB$401,"登録番号" &amp; リスト!O236)&gt;=1,"",IF(VLOOKUP(O236,登録者リスト!$A$1:$D$43729,4,FALSE)=基本情報!$D$6,O236,"")),"")</f>
        <v/>
      </c>
      <c r="Q236" t="str">
        <f t="shared" si="3"/>
        <v/>
      </c>
    </row>
    <row r="237" spans="15:17" x14ac:dyDescent="0.15">
      <c r="O237">
        <v>236</v>
      </c>
      <c r="P237" t="str">
        <f>IFERROR(IF(COUNTIF(個人情報!$BB$5:$BB$401,"登録番号" &amp; リスト!O237)&gt;=1,"",IF(VLOOKUP(O237,登録者リスト!$A$1:$D$43729,4,FALSE)=基本情報!$D$6,O237,"")),"")</f>
        <v/>
      </c>
      <c r="Q237" t="str">
        <f t="shared" si="3"/>
        <v/>
      </c>
    </row>
    <row r="238" spans="15:17" x14ac:dyDescent="0.15">
      <c r="O238">
        <v>237</v>
      </c>
      <c r="P238" t="str">
        <f>IFERROR(IF(COUNTIF(個人情報!$BB$5:$BB$401,"登録番号" &amp; リスト!O238)&gt;=1,"",IF(VLOOKUP(O238,登録者リスト!$A$1:$D$43729,4,FALSE)=基本情報!$D$6,O238,"")),"")</f>
        <v/>
      </c>
      <c r="Q238" t="str">
        <f t="shared" si="3"/>
        <v/>
      </c>
    </row>
    <row r="239" spans="15:17" x14ac:dyDescent="0.15">
      <c r="O239">
        <v>238</v>
      </c>
      <c r="P239" t="str">
        <f>IFERROR(IF(COUNTIF(個人情報!$BB$5:$BB$401,"登録番号" &amp; リスト!O239)&gt;=1,"",IF(VLOOKUP(O239,登録者リスト!$A$1:$D$43729,4,FALSE)=基本情報!$D$6,O239,"")),"")</f>
        <v/>
      </c>
      <c r="Q239" t="str">
        <f t="shared" si="3"/>
        <v/>
      </c>
    </row>
    <row r="240" spans="15:17" x14ac:dyDescent="0.15">
      <c r="O240">
        <v>239</v>
      </c>
      <c r="P240" t="str">
        <f>IFERROR(IF(COUNTIF(個人情報!$BB$5:$BB$401,"登録番号" &amp; リスト!O240)&gt;=1,"",IF(VLOOKUP(O240,登録者リスト!$A$1:$D$43729,4,FALSE)=基本情報!$D$6,O240,"")),"")</f>
        <v/>
      </c>
      <c r="Q240" t="str">
        <f t="shared" si="3"/>
        <v/>
      </c>
    </row>
    <row r="241" spans="15:17" x14ac:dyDescent="0.15">
      <c r="O241">
        <v>240</v>
      </c>
      <c r="P241" t="str">
        <f>IFERROR(IF(COUNTIF(個人情報!$BB$5:$BB$401,"登録番号" &amp; リスト!O241)&gt;=1,"",IF(VLOOKUP(O241,登録者リスト!$A$1:$D$43729,4,FALSE)=基本情報!$D$6,O241,"")),"")</f>
        <v/>
      </c>
      <c r="Q241" t="str">
        <f t="shared" si="3"/>
        <v/>
      </c>
    </row>
    <row r="242" spans="15:17" x14ac:dyDescent="0.15">
      <c r="O242">
        <v>241</v>
      </c>
      <c r="P242" t="str">
        <f>IFERROR(IF(COUNTIF(個人情報!$BB$5:$BB$401,"登録番号" &amp; リスト!O242)&gt;=1,"",IF(VLOOKUP(O242,登録者リスト!$A$1:$D$43729,4,FALSE)=基本情報!$D$6,O242,"")),"")</f>
        <v/>
      </c>
      <c r="Q242" t="str">
        <f t="shared" si="3"/>
        <v/>
      </c>
    </row>
    <row r="243" spans="15:17" x14ac:dyDescent="0.15">
      <c r="O243">
        <v>242</v>
      </c>
      <c r="P243" t="str">
        <f>IFERROR(IF(COUNTIF(個人情報!$BB$5:$BB$401,"登録番号" &amp; リスト!O243)&gt;=1,"",IF(VLOOKUP(O243,登録者リスト!$A$1:$D$43729,4,FALSE)=基本情報!$D$6,O243,"")),"")</f>
        <v/>
      </c>
      <c r="Q243" t="str">
        <f t="shared" si="3"/>
        <v/>
      </c>
    </row>
    <row r="244" spans="15:17" x14ac:dyDescent="0.15">
      <c r="O244">
        <v>243</v>
      </c>
      <c r="P244" t="str">
        <f>IFERROR(IF(COUNTIF(個人情報!$BB$5:$BB$401,"登録番号" &amp; リスト!O244)&gt;=1,"",IF(VLOOKUP(O244,登録者リスト!$A$1:$D$43729,4,FALSE)=基本情報!$D$6,O244,"")),"")</f>
        <v/>
      </c>
      <c r="Q244" t="str">
        <f t="shared" si="3"/>
        <v/>
      </c>
    </row>
    <row r="245" spans="15:17" x14ac:dyDescent="0.15">
      <c r="O245">
        <v>244</v>
      </c>
      <c r="P245" t="str">
        <f>IFERROR(IF(COUNTIF(個人情報!$BB$5:$BB$401,"登録番号" &amp; リスト!O245)&gt;=1,"",IF(VLOOKUP(O245,登録者リスト!$A$1:$D$43729,4,FALSE)=基本情報!$D$6,O245,"")),"")</f>
        <v/>
      </c>
      <c r="Q245" t="str">
        <f t="shared" si="3"/>
        <v/>
      </c>
    </row>
    <row r="246" spans="15:17" x14ac:dyDescent="0.15">
      <c r="O246">
        <v>245</v>
      </c>
      <c r="P246" t="str">
        <f>IFERROR(IF(COUNTIF(個人情報!$BB$5:$BB$401,"登録番号" &amp; リスト!O246)&gt;=1,"",IF(VLOOKUP(O246,登録者リスト!$A$1:$D$43729,4,FALSE)=基本情報!$D$6,O246,"")),"")</f>
        <v/>
      </c>
      <c r="Q246" t="str">
        <f t="shared" si="3"/>
        <v/>
      </c>
    </row>
    <row r="247" spans="15:17" x14ac:dyDescent="0.15">
      <c r="O247">
        <v>246</v>
      </c>
      <c r="P247" t="str">
        <f>IFERROR(IF(COUNTIF(個人情報!$BB$5:$BB$401,"登録番号" &amp; リスト!O247)&gt;=1,"",IF(VLOOKUP(O247,登録者リスト!$A$1:$D$43729,4,FALSE)=基本情報!$D$6,O247,"")),"")</f>
        <v/>
      </c>
      <c r="Q247" t="str">
        <f t="shared" si="3"/>
        <v/>
      </c>
    </row>
    <row r="248" spans="15:17" x14ac:dyDescent="0.15">
      <c r="O248">
        <v>247</v>
      </c>
      <c r="P248" t="str">
        <f>IFERROR(IF(COUNTIF(個人情報!$BB$5:$BB$401,"登録番号" &amp; リスト!O248)&gt;=1,"",IF(VLOOKUP(O248,登録者リスト!$A$1:$D$43729,4,FALSE)=基本情報!$D$6,O248,"")),"")</f>
        <v/>
      </c>
      <c r="Q248" t="str">
        <f t="shared" si="3"/>
        <v/>
      </c>
    </row>
    <row r="249" spans="15:17" x14ac:dyDescent="0.15">
      <c r="O249">
        <v>248</v>
      </c>
      <c r="P249" t="str">
        <f>IFERROR(IF(COUNTIF(個人情報!$BB$5:$BB$401,"登録番号" &amp; リスト!O249)&gt;=1,"",IF(VLOOKUP(O249,登録者リスト!$A$1:$D$43729,4,FALSE)=基本情報!$D$6,O249,"")),"")</f>
        <v/>
      </c>
      <c r="Q249" t="str">
        <f t="shared" si="3"/>
        <v/>
      </c>
    </row>
    <row r="250" spans="15:17" x14ac:dyDescent="0.15">
      <c r="O250">
        <v>249</v>
      </c>
      <c r="P250" t="str">
        <f>IFERROR(IF(COUNTIF(個人情報!$BB$5:$BB$401,"登録番号" &amp; リスト!O250)&gt;=1,"",IF(VLOOKUP(O250,登録者リスト!$A$1:$D$43729,4,FALSE)=基本情報!$D$6,O250,"")),"")</f>
        <v/>
      </c>
      <c r="Q250" t="str">
        <f t="shared" si="3"/>
        <v/>
      </c>
    </row>
    <row r="251" spans="15:17" x14ac:dyDescent="0.15">
      <c r="O251">
        <v>250</v>
      </c>
      <c r="P251" t="str">
        <f>IFERROR(IF(COUNTIF(個人情報!$BB$5:$BB$401,"登録番号" &amp; リスト!O251)&gt;=1,"",IF(VLOOKUP(O251,登録者リスト!$A$1:$D$43729,4,FALSE)=基本情報!$D$6,O251,"")),"")</f>
        <v/>
      </c>
      <c r="Q251" t="str">
        <f t="shared" si="3"/>
        <v/>
      </c>
    </row>
    <row r="252" spans="15:17" x14ac:dyDescent="0.15">
      <c r="O252">
        <v>251</v>
      </c>
      <c r="P252" t="str">
        <f>IFERROR(IF(COUNTIF(個人情報!$BB$5:$BB$401,"登録番号" &amp; リスト!O252)&gt;=1,"",IF(VLOOKUP(O252,登録者リスト!$A$1:$D$43729,4,FALSE)=基本情報!$D$6,O252,"")),"")</f>
        <v/>
      </c>
      <c r="Q252" t="str">
        <f t="shared" si="3"/>
        <v/>
      </c>
    </row>
    <row r="253" spans="15:17" x14ac:dyDescent="0.15">
      <c r="O253">
        <v>252</v>
      </c>
      <c r="P253" t="str">
        <f>IFERROR(IF(COUNTIF(個人情報!$BB$5:$BB$401,"登録番号" &amp; リスト!O253)&gt;=1,"",IF(VLOOKUP(O253,登録者リスト!$A$1:$D$43729,4,FALSE)=基本情報!$D$6,O253,"")),"")</f>
        <v/>
      </c>
      <c r="Q253" t="str">
        <f t="shared" si="3"/>
        <v/>
      </c>
    </row>
    <row r="254" spans="15:17" x14ac:dyDescent="0.15">
      <c r="O254">
        <v>253</v>
      </c>
      <c r="P254" t="str">
        <f>IFERROR(IF(COUNTIF(個人情報!$BB$5:$BB$401,"登録番号" &amp; リスト!O254)&gt;=1,"",IF(VLOOKUP(O254,登録者リスト!$A$1:$D$43729,4,FALSE)=基本情報!$D$6,O254,"")),"")</f>
        <v/>
      </c>
      <c r="Q254" t="str">
        <f t="shared" si="3"/>
        <v/>
      </c>
    </row>
    <row r="255" spans="15:17" x14ac:dyDescent="0.15">
      <c r="O255">
        <v>254</v>
      </c>
      <c r="P255" t="str">
        <f>IFERROR(IF(COUNTIF(個人情報!$BB$5:$BB$401,"登録番号" &amp; リスト!O255)&gt;=1,"",IF(VLOOKUP(O255,登録者リスト!$A$1:$D$43729,4,FALSE)=基本情報!$D$6,O255,"")),"")</f>
        <v/>
      </c>
      <c r="Q255" t="str">
        <f t="shared" si="3"/>
        <v/>
      </c>
    </row>
    <row r="256" spans="15:17" x14ac:dyDescent="0.15">
      <c r="O256">
        <v>255</v>
      </c>
      <c r="P256" t="str">
        <f>IFERROR(IF(COUNTIF(個人情報!$BB$5:$BB$401,"登録番号" &amp; リスト!O256)&gt;=1,"",IF(VLOOKUP(O256,登録者リスト!$A$1:$D$43729,4,FALSE)=基本情報!$D$6,O256,"")),"")</f>
        <v/>
      </c>
      <c r="Q256" t="str">
        <f t="shared" si="3"/>
        <v/>
      </c>
    </row>
    <row r="257" spans="15:17" x14ac:dyDescent="0.15">
      <c r="O257">
        <v>256</v>
      </c>
      <c r="P257" t="str">
        <f>IFERROR(IF(COUNTIF(個人情報!$BB$5:$BB$401,"登録番号" &amp; リスト!O257)&gt;=1,"",IF(VLOOKUP(O257,登録者リスト!$A$1:$D$43729,4,FALSE)=基本情報!$D$6,O257,"")),"")</f>
        <v/>
      </c>
      <c r="Q257" t="str">
        <f t="shared" si="3"/>
        <v/>
      </c>
    </row>
    <row r="258" spans="15:17" x14ac:dyDescent="0.15">
      <c r="O258">
        <v>257</v>
      </c>
      <c r="P258" t="str">
        <f>IFERROR(IF(COUNTIF(個人情報!$BB$5:$BB$401,"登録番号" &amp; リスト!O258)&gt;=1,"",IF(VLOOKUP(O258,登録者リスト!$A$1:$D$43729,4,FALSE)=基本情報!$D$6,O258,"")),"")</f>
        <v/>
      </c>
      <c r="Q258" t="str">
        <f t="shared" si="3"/>
        <v/>
      </c>
    </row>
    <row r="259" spans="15:17" x14ac:dyDescent="0.15">
      <c r="O259">
        <v>258</v>
      </c>
      <c r="P259" t="str">
        <f>IFERROR(IF(COUNTIF(個人情報!$BB$5:$BB$401,"登録番号" &amp; リスト!O259)&gt;=1,"",IF(VLOOKUP(O259,登録者リスト!$A$1:$D$43729,4,FALSE)=基本情報!$D$6,O259,"")),"")</f>
        <v/>
      </c>
      <c r="Q259" t="str">
        <f t="shared" ref="Q259:Q322" si="4">IFERROR(SMALL($P$2:$P$13001,O259),"")</f>
        <v/>
      </c>
    </row>
    <row r="260" spans="15:17" x14ac:dyDescent="0.15">
      <c r="O260">
        <v>259</v>
      </c>
      <c r="P260" t="str">
        <f>IFERROR(IF(COUNTIF(個人情報!$BB$5:$BB$401,"登録番号" &amp; リスト!O260)&gt;=1,"",IF(VLOOKUP(O260,登録者リスト!$A$1:$D$43729,4,FALSE)=基本情報!$D$6,O260,"")),"")</f>
        <v/>
      </c>
      <c r="Q260" t="str">
        <f t="shared" si="4"/>
        <v/>
      </c>
    </row>
    <row r="261" spans="15:17" x14ac:dyDescent="0.15">
      <c r="O261">
        <v>260</v>
      </c>
      <c r="P261" t="str">
        <f>IFERROR(IF(COUNTIF(個人情報!$BB$5:$BB$401,"登録番号" &amp; リスト!O261)&gt;=1,"",IF(VLOOKUP(O261,登録者リスト!$A$1:$D$43729,4,FALSE)=基本情報!$D$6,O261,"")),"")</f>
        <v/>
      </c>
      <c r="Q261" t="str">
        <f t="shared" si="4"/>
        <v/>
      </c>
    </row>
    <row r="262" spans="15:17" x14ac:dyDescent="0.15">
      <c r="O262">
        <v>261</v>
      </c>
      <c r="P262" t="str">
        <f>IFERROR(IF(COUNTIF(個人情報!$BB$5:$BB$401,"登録番号" &amp; リスト!O262)&gt;=1,"",IF(VLOOKUP(O262,登録者リスト!$A$1:$D$43729,4,FALSE)=基本情報!$D$6,O262,"")),"")</f>
        <v/>
      </c>
      <c r="Q262" t="str">
        <f t="shared" si="4"/>
        <v/>
      </c>
    </row>
    <row r="263" spans="15:17" x14ac:dyDescent="0.15">
      <c r="O263">
        <v>262</v>
      </c>
      <c r="P263" t="str">
        <f>IFERROR(IF(COUNTIF(個人情報!$BB$5:$BB$401,"登録番号" &amp; リスト!O263)&gt;=1,"",IF(VLOOKUP(O263,登録者リスト!$A$1:$D$43729,4,FALSE)=基本情報!$D$6,O263,"")),"")</f>
        <v/>
      </c>
      <c r="Q263" t="str">
        <f t="shared" si="4"/>
        <v/>
      </c>
    </row>
    <row r="264" spans="15:17" x14ac:dyDescent="0.15">
      <c r="O264">
        <v>263</v>
      </c>
      <c r="P264" t="str">
        <f>IFERROR(IF(COUNTIF(個人情報!$BB$5:$BB$401,"登録番号" &amp; リスト!O264)&gt;=1,"",IF(VLOOKUP(O264,登録者リスト!$A$1:$D$43729,4,FALSE)=基本情報!$D$6,O264,"")),"")</f>
        <v/>
      </c>
      <c r="Q264" t="str">
        <f t="shared" si="4"/>
        <v/>
      </c>
    </row>
    <row r="265" spans="15:17" x14ac:dyDescent="0.15">
      <c r="O265">
        <v>264</v>
      </c>
      <c r="P265" t="str">
        <f>IFERROR(IF(COUNTIF(個人情報!$BB$5:$BB$401,"登録番号" &amp; リスト!O265)&gt;=1,"",IF(VLOOKUP(O265,登録者リスト!$A$1:$D$43729,4,FALSE)=基本情報!$D$6,O265,"")),"")</f>
        <v/>
      </c>
      <c r="Q265" t="str">
        <f t="shared" si="4"/>
        <v/>
      </c>
    </row>
    <row r="266" spans="15:17" x14ac:dyDescent="0.15">
      <c r="O266">
        <v>265</v>
      </c>
      <c r="P266" t="str">
        <f>IFERROR(IF(COUNTIF(個人情報!$BB$5:$BB$401,"登録番号" &amp; リスト!O266)&gt;=1,"",IF(VLOOKUP(O266,登録者リスト!$A$1:$D$43729,4,FALSE)=基本情報!$D$6,O266,"")),"")</f>
        <v/>
      </c>
      <c r="Q266" t="str">
        <f t="shared" si="4"/>
        <v/>
      </c>
    </row>
    <row r="267" spans="15:17" x14ac:dyDescent="0.15">
      <c r="O267">
        <v>266</v>
      </c>
      <c r="P267" t="str">
        <f>IFERROR(IF(COUNTIF(個人情報!$BB$5:$BB$401,"登録番号" &amp; リスト!O267)&gt;=1,"",IF(VLOOKUP(O267,登録者リスト!$A$1:$D$43729,4,FALSE)=基本情報!$D$6,O267,"")),"")</f>
        <v/>
      </c>
      <c r="Q267" t="str">
        <f t="shared" si="4"/>
        <v/>
      </c>
    </row>
    <row r="268" spans="15:17" x14ac:dyDescent="0.15">
      <c r="O268">
        <v>267</v>
      </c>
      <c r="P268" t="str">
        <f>IFERROR(IF(COUNTIF(個人情報!$BB$5:$BB$401,"登録番号" &amp; リスト!O268)&gt;=1,"",IF(VLOOKUP(O268,登録者リスト!$A$1:$D$43729,4,FALSE)=基本情報!$D$6,O268,"")),"")</f>
        <v/>
      </c>
      <c r="Q268" t="str">
        <f t="shared" si="4"/>
        <v/>
      </c>
    </row>
    <row r="269" spans="15:17" x14ac:dyDescent="0.15">
      <c r="O269">
        <v>268</v>
      </c>
      <c r="P269" t="str">
        <f>IFERROR(IF(COUNTIF(個人情報!$BB$5:$BB$401,"登録番号" &amp; リスト!O269)&gt;=1,"",IF(VLOOKUP(O269,登録者リスト!$A$1:$D$43729,4,FALSE)=基本情報!$D$6,O269,"")),"")</f>
        <v/>
      </c>
      <c r="Q269" t="str">
        <f t="shared" si="4"/>
        <v/>
      </c>
    </row>
    <row r="270" spans="15:17" x14ac:dyDescent="0.15">
      <c r="O270">
        <v>269</v>
      </c>
      <c r="P270" t="str">
        <f>IFERROR(IF(COUNTIF(個人情報!$BB$5:$BB$401,"登録番号" &amp; リスト!O270)&gt;=1,"",IF(VLOOKUP(O270,登録者リスト!$A$1:$D$43729,4,FALSE)=基本情報!$D$6,O270,"")),"")</f>
        <v/>
      </c>
      <c r="Q270" t="str">
        <f t="shared" si="4"/>
        <v/>
      </c>
    </row>
    <row r="271" spans="15:17" x14ac:dyDescent="0.15">
      <c r="O271">
        <v>270</v>
      </c>
      <c r="P271" t="str">
        <f>IFERROR(IF(COUNTIF(個人情報!$BB$5:$BB$401,"登録番号" &amp; リスト!O271)&gt;=1,"",IF(VLOOKUP(O271,登録者リスト!$A$1:$D$43729,4,FALSE)=基本情報!$D$6,O271,"")),"")</f>
        <v/>
      </c>
      <c r="Q271" t="str">
        <f t="shared" si="4"/>
        <v/>
      </c>
    </row>
    <row r="272" spans="15:17" x14ac:dyDescent="0.15">
      <c r="O272">
        <v>271</v>
      </c>
      <c r="P272" t="str">
        <f>IFERROR(IF(COUNTIF(個人情報!$BB$5:$BB$401,"登録番号" &amp; リスト!O272)&gt;=1,"",IF(VLOOKUP(O272,登録者リスト!$A$1:$D$43729,4,FALSE)=基本情報!$D$6,O272,"")),"")</f>
        <v/>
      </c>
      <c r="Q272" t="str">
        <f t="shared" si="4"/>
        <v/>
      </c>
    </row>
    <row r="273" spans="15:17" x14ac:dyDescent="0.15">
      <c r="O273">
        <v>272</v>
      </c>
      <c r="P273" t="str">
        <f>IFERROR(IF(COUNTIF(個人情報!$BB$5:$BB$401,"登録番号" &amp; リスト!O273)&gt;=1,"",IF(VLOOKUP(O273,登録者リスト!$A$1:$D$43729,4,FALSE)=基本情報!$D$6,O273,"")),"")</f>
        <v/>
      </c>
      <c r="Q273" t="str">
        <f t="shared" si="4"/>
        <v/>
      </c>
    </row>
    <row r="274" spans="15:17" x14ac:dyDescent="0.15">
      <c r="O274">
        <v>273</v>
      </c>
      <c r="P274" t="str">
        <f>IFERROR(IF(COUNTIF(個人情報!$BB$5:$BB$401,"登録番号" &amp; リスト!O274)&gt;=1,"",IF(VLOOKUP(O274,登録者リスト!$A$1:$D$43729,4,FALSE)=基本情報!$D$6,O274,"")),"")</f>
        <v/>
      </c>
      <c r="Q274" t="str">
        <f t="shared" si="4"/>
        <v/>
      </c>
    </row>
    <row r="275" spans="15:17" x14ac:dyDescent="0.15">
      <c r="O275">
        <v>274</v>
      </c>
      <c r="P275" t="str">
        <f>IFERROR(IF(COUNTIF(個人情報!$BB$5:$BB$401,"登録番号" &amp; リスト!O275)&gt;=1,"",IF(VLOOKUP(O275,登録者リスト!$A$1:$D$43729,4,FALSE)=基本情報!$D$6,O275,"")),"")</f>
        <v/>
      </c>
      <c r="Q275" t="str">
        <f t="shared" si="4"/>
        <v/>
      </c>
    </row>
    <row r="276" spans="15:17" x14ac:dyDescent="0.15">
      <c r="O276">
        <v>275</v>
      </c>
      <c r="P276" t="str">
        <f>IFERROR(IF(COUNTIF(個人情報!$BB$5:$BB$401,"登録番号" &amp; リスト!O276)&gt;=1,"",IF(VLOOKUP(O276,登録者リスト!$A$1:$D$43729,4,FALSE)=基本情報!$D$6,O276,"")),"")</f>
        <v/>
      </c>
      <c r="Q276" t="str">
        <f t="shared" si="4"/>
        <v/>
      </c>
    </row>
    <row r="277" spans="15:17" x14ac:dyDescent="0.15">
      <c r="O277">
        <v>276</v>
      </c>
      <c r="P277" t="str">
        <f>IFERROR(IF(COUNTIF(個人情報!$BB$5:$BB$401,"登録番号" &amp; リスト!O277)&gt;=1,"",IF(VLOOKUP(O277,登録者リスト!$A$1:$D$43729,4,FALSE)=基本情報!$D$6,O277,"")),"")</f>
        <v/>
      </c>
      <c r="Q277" t="str">
        <f t="shared" si="4"/>
        <v/>
      </c>
    </row>
    <row r="278" spans="15:17" x14ac:dyDescent="0.15">
      <c r="O278">
        <v>277</v>
      </c>
      <c r="P278" t="str">
        <f>IFERROR(IF(COUNTIF(個人情報!$BB$5:$BB$401,"登録番号" &amp; リスト!O278)&gt;=1,"",IF(VLOOKUP(O278,登録者リスト!$A$1:$D$43729,4,FALSE)=基本情報!$D$6,O278,"")),"")</f>
        <v/>
      </c>
      <c r="Q278" t="str">
        <f t="shared" si="4"/>
        <v/>
      </c>
    </row>
    <row r="279" spans="15:17" x14ac:dyDescent="0.15">
      <c r="O279">
        <v>278</v>
      </c>
      <c r="P279" t="str">
        <f>IFERROR(IF(COUNTIF(個人情報!$BB$5:$BB$401,"登録番号" &amp; リスト!O279)&gt;=1,"",IF(VLOOKUP(O279,登録者リスト!$A$1:$D$43729,4,FALSE)=基本情報!$D$6,O279,"")),"")</f>
        <v/>
      </c>
      <c r="Q279" t="str">
        <f t="shared" si="4"/>
        <v/>
      </c>
    </row>
    <row r="280" spans="15:17" x14ac:dyDescent="0.15">
      <c r="O280">
        <v>279</v>
      </c>
      <c r="P280" t="str">
        <f>IFERROR(IF(COUNTIF(個人情報!$BB$5:$BB$401,"登録番号" &amp; リスト!O280)&gt;=1,"",IF(VLOOKUP(O280,登録者リスト!$A$1:$D$43729,4,FALSE)=基本情報!$D$6,O280,"")),"")</f>
        <v/>
      </c>
      <c r="Q280" t="str">
        <f t="shared" si="4"/>
        <v/>
      </c>
    </row>
    <row r="281" spans="15:17" x14ac:dyDescent="0.15">
      <c r="O281">
        <v>280</v>
      </c>
      <c r="P281" t="str">
        <f>IFERROR(IF(COUNTIF(個人情報!$BB$5:$BB$401,"登録番号" &amp; リスト!O281)&gt;=1,"",IF(VLOOKUP(O281,登録者リスト!$A$1:$D$43729,4,FALSE)=基本情報!$D$6,O281,"")),"")</f>
        <v/>
      </c>
      <c r="Q281" t="str">
        <f t="shared" si="4"/>
        <v/>
      </c>
    </row>
    <row r="282" spans="15:17" x14ac:dyDescent="0.15">
      <c r="O282">
        <v>281</v>
      </c>
      <c r="P282" t="str">
        <f>IFERROR(IF(COUNTIF(個人情報!$BB$5:$BB$401,"登録番号" &amp; リスト!O282)&gt;=1,"",IF(VLOOKUP(O282,登録者リスト!$A$1:$D$43729,4,FALSE)=基本情報!$D$6,O282,"")),"")</f>
        <v/>
      </c>
      <c r="Q282" t="str">
        <f t="shared" si="4"/>
        <v/>
      </c>
    </row>
    <row r="283" spans="15:17" x14ac:dyDescent="0.15">
      <c r="O283">
        <v>282</v>
      </c>
      <c r="P283" t="str">
        <f>IFERROR(IF(COUNTIF(個人情報!$BB$5:$BB$401,"登録番号" &amp; リスト!O283)&gt;=1,"",IF(VLOOKUP(O283,登録者リスト!$A$1:$D$43729,4,FALSE)=基本情報!$D$6,O283,"")),"")</f>
        <v/>
      </c>
      <c r="Q283" t="str">
        <f t="shared" si="4"/>
        <v/>
      </c>
    </row>
    <row r="284" spans="15:17" x14ac:dyDescent="0.15">
      <c r="O284">
        <v>283</v>
      </c>
      <c r="P284" t="str">
        <f>IFERROR(IF(COUNTIF(個人情報!$BB$5:$BB$401,"登録番号" &amp; リスト!O284)&gt;=1,"",IF(VLOOKUP(O284,登録者リスト!$A$1:$D$43729,4,FALSE)=基本情報!$D$6,O284,"")),"")</f>
        <v/>
      </c>
      <c r="Q284" t="str">
        <f t="shared" si="4"/>
        <v/>
      </c>
    </row>
    <row r="285" spans="15:17" x14ac:dyDescent="0.15">
      <c r="O285">
        <v>284</v>
      </c>
      <c r="P285" t="str">
        <f>IFERROR(IF(COUNTIF(個人情報!$BB$5:$BB$401,"登録番号" &amp; リスト!O285)&gt;=1,"",IF(VLOOKUP(O285,登録者リスト!$A$1:$D$43729,4,FALSE)=基本情報!$D$6,O285,"")),"")</f>
        <v/>
      </c>
      <c r="Q285" t="str">
        <f t="shared" si="4"/>
        <v/>
      </c>
    </row>
    <row r="286" spans="15:17" x14ac:dyDescent="0.15">
      <c r="O286">
        <v>285</v>
      </c>
      <c r="P286" t="str">
        <f>IFERROR(IF(COUNTIF(個人情報!$BB$5:$BB$401,"登録番号" &amp; リスト!O286)&gt;=1,"",IF(VLOOKUP(O286,登録者リスト!$A$1:$D$43729,4,FALSE)=基本情報!$D$6,O286,"")),"")</f>
        <v/>
      </c>
      <c r="Q286" t="str">
        <f t="shared" si="4"/>
        <v/>
      </c>
    </row>
    <row r="287" spans="15:17" x14ac:dyDescent="0.15">
      <c r="O287">
        <v>286</v>
      </c>
      <c r="P287" t="str">
        <f>IFERROR(IF(COUNTIF(個人情報!$BB$5:$BB$401,"登録番号" &amp; リスト!O287)&gt;=1,"",IF(VLOOKUP(O287,登録者リスト!$A$1:$D$43729,4,FALSE)=基本情報!$D$6,O287,"")),"")</f>
        <v/>
      </c>
      <c r="Q287" t="str">
        <f t="shared" si="4"/>
        <v/>
      </c>
    </row>
    <row r="288" spans="15:17" x14ac:dyDescent="0.15">
      <c r="O288">
        <v>287</v>
      </c>
      <c r="P288" t="str">
        <f>IFERROR(IF(COUNTIF(個人情報!$BB$5:$BB$401,"登録番号" &amp; リスト!O288)&gt;=1,"",IF(VLOOKUP(O288,登録者リスト!$A$1:$D$43729,4,FALSE)=基本情報!$D$6,O288,"")),"")</f>
        <v/>
      </c>
      <c r="Q288" t="str">
        <f t="shared" si="4"/>
        <v/>
      </c>
    </row>
    <row r="289" spans="15:17" x14ac:dyDescent="0.15">
      <c r="O289">
        <v>288</v>
      </c>
      <c r="P289" t="str">
        <f>IFERROR(IF(COUNTIF(個人情報!$BB$5:$BB$401,"登録番号" &amp; リスト!O289)&gt;=1,"",IF(VLOOKUP(O289,登録者リスト!$A$1:$D$43729,4,FALSE)=基本情報!$D$6,O289,"")),"")</f>
        <v/>
      </c>
      <c r="Q289" t="str">
        <f t="shared" si="4"/>
        <v/>
      </c>
    </row>
    <row r="290" spans="15:17" x14ac:dyDescent="0.15">
      <c r="O290">
        <v>289</v>
      </c>
      <c r="P290" t="str">
        <f>IFERROR(IF(COUNTIF(個人情報!$BB$5:$BB$401,"登録番号" &amp; リスト!O290)&gt;=1,"",IF(VLOOKUP(O290,登録者リスト!$A$1:$D$43729,4,FALSE)=基本情報!$D$6,O290,"")),"")</f>
        <v/>
      </c>
      <c r="Q290" t="str">
        <f t="shared" si="4"/>
        <v/>
      </c>
    </row>
    <row r="291" spans="15:17" x14ac:dyDescent="0.15">
      <c r="O291">
        <v>290</v>
      </c>
      <c r="P291" t="str">
        <f>IFERROR(IF(COUNTIF(個人情報!$BB$5:$BB$401,"登録番号" &amp; リスト!O291)&gt;=1,"",IF(VLOOKUP(O291,登録者リスト!$A$1:$D$43729,4,FALSE)=基本情報!$D$6,O291,"")),"")</f>
        <v/>
      </c>
      <c r="Q291" t="str">
        <f t="shared" si="4"/>
        <v/>
      </c>
    </row>
    <row r="292" spans="15:17" x14ac:dyDescent="0.15">
      <c r="O292">
        <v>291</v>
      </c>
      <c r="P292" t="str">
        <f>IFERROR(IF(COUNTIF(個人情報!$BB$5:$BB$401,"登録番号" &amp; リスト!O292)&gt;=1,"",IF(VLOOKUP(O292,登録者リスト!$A$1:$D$43729,4,FALSE)=基本情報!$D$6,O292,"")),"")</f>
        <v/>
      </c>
      <c r="Q292" t="str">
        <f t="shared" si="4"/>
        <v/>
      </c>
    </row>
    <row r="293" spans="15:17" x14ac:dyDescent="0.15">
      <c r="O293">
        <v>292</v>
      </c>
      <c r="P293" t="str">
        <f>IFERROR(IF(COUNTIF(個人情報!$BB$5:$BB$401,"登録番号" &amp; リスト!O293)&gt;=1,"",IF(VLOOKUP(O293,登録者リスト!$A$1:$D$43729,4,FALSE)=基本情報!$D$6,O293,"")),"")</f>
        <v/>
      </c>
      <c r="Q293" t="str">
        <f t="shared" si="4"/>
        <v/>
      </c>
    </row>
    <row r="294" spans="15:17" x14ac:dyDescent="0.15">
      <c r="O294">
        <v>293</v>
      </c>
      <c r="P294" t="str">
        <f>IFERROR(IF(COUNTIF(個人情報!$BB$5:$BB$401,"登録番号" &amp; リスト!O294)&gt;=1,"",IF(VLOOKUP(O294,登録者リスト!$A$1:$D$43729,4,FALSE)=基本情報!$D$6,O294,"")),"")</f>
        <v/>
      </c>
      <c r="Q294" t="str">
        <f t="shared" si="4"/>
        <v/>
      </c>
    </row>
    <row r="295" spans="15:17" x14ac:dyDescent="0.15">
      <c r="O295">
        <v>294</v>
      </c>
      <c r="P295" t="str">
        <f>IFERROR(IF(COUNTIF(個人情報!$BB$5:$BB$401,"登録番号" &amp; リスト!O295)&gt;=1,"",IF(VLOOKUP(O295,登録者リスト!$A$1:$D$43729,4,FALSE)=基本情報!$D$6,O295,"")),"")</f>
        <v/>
      </c>
      <c r="Q295" t="str">
        <f t="shared" si="4"/>
        <v/>
      </c>
    </row>
    <row r="296" spans="15:17" x14ac:dyDescent="0.15">
      <c r="O296">
        <v>295</v>
      </c>
      <c r="P296" t="str">
        <f>IFERROR(IF(COUNTIF(個人情報!$BB$5:$BB$401,"登録番号" &amp; リスト!O296)&gt;=1,"",IF(VLOOKUP(O296,登録者リスト!$A$1:$D$43729,4,FALSE)=基本情報!$D$6,O296,"")),"")</f>
        <v/>
      </c>
      <c r="Q296" t="str">
        <f t="shared" si="4"/>
        <v/>
      </c>
    </row>
    <row r="297" spans="15:17" x14ac:dyDescent="0.15">
      <c r="O297">
        <v>296</v>
      </c>
      <c r="P297" t="str">
        <f>IFERROR(IF(COUNTIF(個人情報!$BB$5:$BB$401,"登録番号" &amp; リスト!O297)&gt;=1,"",IF(VLOOKUP(O297,登録者リスト!$A$1:$D$43729,4,FALSE)=基本情報!$D$6,O297,"")),"")</f>
        <v/>
      </c>
      <c r="Q297" t="str">
        <f t="shared" si="4"/>
        <v/>
      </c>
    </row>
    <row r="298" spans="15:17" x14ac:dyDescent="0.15">
      <c r="O298">
        <v>297</v>
      </c>
      <c r="P298" t="str">
        <f>IFERROR(IF(COUNTIF(個人情報!$BB$5:$BB$401,"登録番号" &amp; リスト!O298)&gt;=1,"",IF(VLOOKUP(O298,登録者リスト!$A$1:$D$43729,4,FALSE)=基本情報!$D$6,O298,"")),"")</f>
        <v/>
      </c>
      <c r="Q298" t="str">
        <f t="shared" si="4"/>
        <v/>
      </c>
    </row>
    <row r="299" spans="15:17" x14ac:dyDescent="0.15">
      <c r="O299">
        <v>298</v>
      </c>
      <c r="P299" t="str">
        <f>IFERROR(IF(COUNTIF(個人情報!$BB$5:$BB$401,"登録番号" &amp; リスト!O299)&gt;=1,"",IF(VLOOKUP(O299,登録者リスト!$A$1:$D$43729,4,FALSE)=基本情報!$D$6,O299,"")),"")</f>
        <v/>
      </c>
      <c r="Q299" t="str">
        <f t="shared" si="4"/>
        <v/>
      </c>
    </row>
    <row r="300" spans="15:17" x14ac:dyDescent="0.15">
      <c r="O300">
        <v>299</v>
      </c>
      <c r="P300" t="str">
        <f>IFERROR(IF(COUNTIF(個人情報!$BB$5:$BB$401,"登録番号" &amp; リスト!O300)&gt;=1,"",IF(VLOOKUP(O300,登録者リスト!$A$1:$D$43729,4,FALSE)=基本情報!$D$6,O300,"")),"")</f>
        <v/>
      </c>
      <c r="Q300" t="str">
        <f t="shared" si="4"/>
        <v/>
      </c>
    </row>
    <row r="301" spans="15:17" x14ac:dyDescent="0.15">
      <c r="O301">
        <v>300</v>
      </c>
      <c r="P301" t="str">
        <f>IFERROR(IF(COUNTIF(個人情報!$BB$5:$BB$401,"登録番号" &amp; リスト!O301)&gt;=1,"",IF(VLOOKUP(O301,登録者リスト!$A$1:$D$43729,4,FALSE)=基本情報!$D$6,O301,"")),"")</f>
        <v/>
      </c>
      <c r="Q301" t="str">
        <f t="shared" si="4"/>
        <v/>
      </c>
    </row>
    <row r="302" spans="15:17" x14ac:dyDescent="0.15">
      <c r="O302">
        <v>301</v>
      </c>
      <c r="P302" t="str">
        <f>IFERROR(IF(COUNTIF(個人情報!$BB$5:$BB$401,"登録番号" &amp; リスト!O302)&gt;=1,"",IF(VLOOKUP(O302,登録者リスト!$A$1:$D$43729,4,FALSE)=基本情報!$D$6,O302,"")),"")</f>
        <v/>
      </c>
      <c r="Q302" t="str">
        <f t="shared" si="4"/>
        <v/>
      </c>
    </row>
    <row r="303" spans="15:17" x14ac:dyDescent="0.15">
      <c r="O303">
        <v>302</v>
      </c>
      <c r="P303" t="str">
        <f>IFERROR(IF(COUNTIF(個人情報!$BB$5:$BB$401,"登録番号" &amp; リスト!O303)&gt;=1,"",IF(VLOOKUP(O303,登録者リスト!$A$1:$D$43729,4,FALSE)=基本情報!$D$6,O303,"")),"")</f>
        <v/>
      </c>
      <c r="Q303" t="str">
        <f t="shared" si="4"/>
        <v/>
      </c>
    </row>
    <row r="304" spans="15:17" x14ac:dyDescent="0.15">
      <c r="O304">
        <v>303</v>
      </c>
      <c r="P304" t="str">
        <f>IFERROR(IF(COUNTIF(個人情報!$BB$5:$BB$401,"登録番号" &amp; リスト!O304)&gt;=1,"",IF(VLOOKUP(O304,登録者リスト!$A$1:$D$43729,4,FALSE)=基本情報!$D$6,O304,"")),"")</f>
        <v/>
      </c>
      <c r="Q304" t="str">
        <f t="shared" si="4"/>
        <v/>
      </c>
    </row>
    <row r="305" spans="15:17" x14ac:dyDescent="0.15">
      <c r="O305">
        <v>304</v>
      </c>
      <c r="P305" t="str">
        <f>IFERROR(IF(COUNTIF(個人情報!$BB$5:$BB$401,"登録番号" &amp; リスト!O305)&gt;=1,"",IF(VLOOKUP(O305,登録者リスト!$A$1:$D$43729,4,FALSE)=基本情報!$D$6,O305,"")),"")</f>
        <v/>
      </c>
      <c r="Q305" t="str">
        <f t="shared" si="4"/>
        <v/>
      </c>
    </row>
    <row r="306" spans="15:17" x14ac:dyDescent="0.15">
      <c r="O306">
        <v>305</v>
      </c>
      <c r="P306" t="str">
        <f>IFERROR(IF(COUNTIF(個人情報!$BB$5:$BB$401,"登録番号" &amp; リスト!O306)&gt;=1,"",IF(VLOOKUP(O306,登録者リスト!$A$1:$D$43729,4,FALSE)=基本情報!$D$6,O306,"")),"")</f>
        <v/>
      </c>
      <c r="Q306" t="str">
        <f t="shared" si="4"/>
        <v/>
      </c>
    </row>
    <row r="307" spans="15:17" x14ac:dyDescent="0.15">
      <c r="O307">
        <v>306</v>
      </c>
      <c r="P307" t="str">
        <f>IFERROR(IF(COUNTIF(個人情報!$BB$5:$BB$401,"登録番号" &amp; リスト!O307)&gt;=1,"",IF(VLOOKUP(O307,登録者リスト!$A$1:$D$43729,4,FALSE)=基本情報!$D$6,O307,"")),"")</f>
        <v/>
      </c>
      <c r="Q307" t="str">
        <f t="shared" si="4"/>
        <v/>
      </c>
    </row>
    <row r="308" spans="15:17" x14ac:dyDescent="0.15">
      <c r="O308">
        <v>307</v>
      </c>
      <c r="P308" t="str">
        <f>IFERROR(IF(COUNTIF(個人情報!$BB$5:$BB$401,"登録番号" &amp; リスト!O308)&gt;=1,"",IF(VLOOKUP(O308,登録者リスト!$A$1:$D$43729,4,FALSE)=基本情報!$D$6,O308,"")),"")</f>
        <v/>
      </c>
      <c r="Q308" t="str">
        <f t="shared" si="4"/>
        <v/>
      </c>
    </row>
    <row r="309" spans="15:17" x14ac:dyDescent="0.15">
      <c r="O309">
        <v>308</v>
      </c>
      <c r="P309" t="str">
        <f>IFERROR(IF(COUNTIF(個人情報!$BB$5:$BB$401,"登録番号" &amp; リスト!O309)&gt;=1,"",IF(VLOOKUP(O309,登録者リスト!$A$1:$D$43729,4,FALSE)=基本情報!$D$6,O309,"")),"")</f>
        <v/>
      </c>
      <c r="Q309" t="str">
        <f t="shared" si="4"/>
        <v/>
      </c>
    </row>
    <row r="310" spans="15:17" x14ac:dyDescent="0.15">
      <c r="O310">
        <v>309</v>
      </c>
      <c r="P310" t="str">
        <f>IFERROR(IF(COUNTIF(個人情報!$BB$5:$BB$401,"登録番号" &amp; リスト!O310)&gt;=1,"",IF(VLOOKUP(O310,登録者リスト!$A$1:$D$43729,4,FALSE)=基本情報!$D$6,O310,"")),"")</f>
        <v/>
      </c>
      <c r="Q310" t="str">
        <f t="shared" si="4"/>
        <v/>
      </c>
    </row>
    <row r="311" spans="15:17" x14ac:dyDescent="0.15">
      <c r="O311">
        <v>310</v>
      </c>
      <c r="P311" t="str">
        <f>IFERROR(IF(COUNTIF(個人情報!$BB$5:$BB$401,"登録番号" &amp; リスト!O311)&gt;=1,"",IF(VLOOKUP(O311,登録者リスト!$A$1:$D$43729,4,FALSE)=基本情報!$D$6,O311,"")),"")</f>
        <v/>
      </c>
      <c r="Q311" t="str">
        <f t="shared" si="4"/>
        <v/>
      </c>
    </row>
    <row r="312" spans="15:17" x14ac:dyDescent="0.15">
      <c r="O312">
        <v>311</v>
      </c>
      <c r="P312" t="str">
        <f>IFERROR(IF(COUNTIF(個人情報!$BB$5:$BB$401,"登録番号" &amp; リスト!O312)&gt;=1,"",IF(VLOOKUP(O312,登録者リスト!$A$1:$D$43729,4,FALSE)=基本情報!$D$6,O312,"")),"")</f>
        <v/>
      </c>
      <c r="Q312" t="str">
        <f t="shared" si="4"/>
        <v/>
      </c>
    </row>
    <row r="313" spans="15:17" x14ac:dyDescent="0.15">
      <c r="O313">
        <v>312</v>
      </c>
      <c r="P313" t="str">
        <f>IFERROR(IF(COUNTIF(個人情報!$BB$5:$BB$401,"登録番号" &amp; リスト!O313)&gt;=1,"",IF(VLOOKUP(O313,登録者リスト!$A$1:$D$43729,4,FALSE)=基本情報!$D$6,O313,"")),"")</f>
        <v/>
      </c>
      <c r="Q313" t="str">
        <f t="shared" si="4"/>
        <v/>
      </c>
    </row>
    <row r="314" spans="15:17" x14ac:dyDescent="0.15">
      <c r="O314">
        <v>313</v>
      </c>
      <c r="P314" t="str">
        <f>IFERROR(IF(COUNTIF(個人情報!$BB$5:$BB$401,"登録番号" &amp; リスト!O314)&gt;=1,"",IF(VLOOKUP(O314,登録者リスト!$A$1:$D$43729,4,FALSE)=基本情報!$D$6,O314,"")),"")</f>
        <v/>
      </c>
      <c r="Q314" t="str">
        <f t="shared" si="4"/>
        <v/>
      </c>
    </row>
    <row r="315" spans="15:17" x14ac:dyDescent="0.15">
      <c r="O315">
        <v>314</v>
      </c>
      <c r="P315" t="str">
        <f>IFERROR(IF(COUNTIF(個人情報!$BB$5:$BB$401,"登録番号" &amp; リスト!O315)&gt;=1,"",IF(VLOOKUP(O315,登録者リスト!$A$1:$D$43729,4,FALSE)=基本情報!$D$6,O315,"")),"")</f>
        <v/>
      </c>
      <c r="Q315" t="str">
        <f t="shared" si="4"/>
        <v/>
      </c>
    </row>
    <row r="316" spans="15:17" x14ac:dyDescent="0.15">
      <c r="O316">
        <v>315</v>
      </c>
      <c r="P316" t="str">
        <f>IFERROR(IF(COUNTIF(個人情報!$BB$5:$BB$401,"登録番号" &amp; リスト!O316)&gt;=1,"",IF(VLOOKUP(O316,登録者リスト!$A$1:$D$43729,4,FALSE)=基本情報!$D$6,O316,"")),"")</f>
        <v/>
      </c>
      <c r="Q316" t="str">
        <f t="shared" si="4"/>
        <v/>
      </c>
    </row>
    <row r="317" spans="15:17" x14ac:dyDescent="0.15">
      <c r="O317">
        <v>316</v>
      </c>
      <c r="P317" t="str">
        <f>IFERROR(IF(COUNTIF(個人情報!$BB$5:$BB$401,"登録番号" &amp; リスト!O317)&gt;=1,"",IF(VLOOKUP(O317,登録者リスト!$A$1:$D$43729,4,FALSE)=基本情報!$D$6,O317,"")),"")</f>
        <v/>
      </c>
      <c r="Q317" t="str">
        <f t="shared" si="4"/>
        <v/>
      </c>
    </row>
    <row r="318" spans="15:17" x14ac:dyDescent="0.15">
      <c r="O318">
        <v>317</v>
      </c>
      <c r="P318" t="str">
        <f>IFERROR(IF(COUNTIF(個人情報!$BB$5:$BB$401,"登録番号" &amp; リスト!O318)&gt;=1,"",IF(VLOOKUP(O318,登録者リスト!$A$1:$D$43729,4,FALSE)=基本情報!$D$6,O318,"")),"")</f>
        <v/>
      </c>
      <c r="Q318" t="str">
        <f t="shared" si="4"/>
        <v/>
      </c>
    </row>
    <row r="319" spans="15:17" x14ac:dyDescent="0.15">
      <c r="O319">
        <v>318</v>
      </c>
      <c r="P319" t="str">
        <f>IFERROR(IF(COUNTIF(個人情報!$BB$5:$BB$401,"登録番号" &amp; リスト!O319)&gt;=1,"",IF(VLOOKUP(O319,登録者リスト!$A$1:$D$43729,4,FALSE)=基本情報!$D$6,O319,"")),"")</f>
        <v/>
      </c>
      <c r="Q319" t="str">
        <f t="shared" si="4"/>
        <v/>
      </c>
    </row>
    <row r="320" spans="15:17" x14ac:dyDescent="0.15">
      <c r="O320">
        <v>319</v>
      </c>
      <c r="P320" t="str">
        <f>IFERROR(IF(COUNTIF(個人情報!$BB$5:$BB$401,"登録番号" &amp; リスト!O320)&gt;=1,"",IF(VLOOKUP(O320,登録者リスト!$A$1:$D$43729,4,FALSE)=基本情報!$D$6,O320,"")),"")</f>
        <v/>
      </c>
      <c r="Q320" t="str">
        <f t="shared" si="4"/>
        <v/>
      </c>
    </row>
    <row r="321" spans="15:17" x14ac:dyDescent="0.15">
      <c r="O321">
        <v>320</v>
      </c>
      <c r="P321" t="str">
        <f>IFERROR(IF(COUNTIF(個人情報!$BB$5:$BB$401,"登録番号" &amp; リスト!O321)&gt;=1,"",IF(VLOOKUP(O321,登録者リスト!$A$1:$D$43729,4,FALSE)=基本情報!$D$6,O321,"")),"")</f>
        <v/>
      </c>
      <c r="Q321" t="str">
        <f t="shared" si="4"/>
        <v/>
      </c>
    </row>
    <row r="322" spans="15:17" x14ac:dyDescent="0.15">
      <c r="O322">
        <v>321</v>
      </c>
      <c r="P322" t="str">
        <f>IFERROR(IF(COUNTIF(個人情報!$BB$5:$BB$401,"登録番号" &amp; リスト!O322)&gt;=1,"",IF(VLOOKUP(O322,登録者リスト!$A$1:$D$43729,4,FALSE)=基本情報!$D$6,O322,"")),"")</f>
        <v/>
      </c>
      <c r="Q322" t="str">
        <f t="shared" si="4"/>
        <v/>
      </c>
    </row>
    <row r="323" spans="15:17" x14ac:dyDescent="0.15">
      <c r="O323">
        <v>322</v>
      </c>
      <c r="P323" t="str">
        <f>IFERROR(IF(COUNTIF(個人情報!$BB$5:$BB$401,"登録番号" &amp; リスト!O323)&gt;=1,"",IF(VLOOKUP(O323,登録者リスト!$A$1:$D$43729,4,FALSE)=基本情報!$D$6,O323,"")),"")</f>
        <v/>
      </c>
      <c r="Q323" t="str">
        <f t="shared" ref="Q323:Q386" si="5">IFERROR(SMALL($P$2:$P$13001,O323),"")</f>
        <v/>
      </c>
    </row>
    <row r="324" spans="15:17" x14ac:dyDescent="0.15">
      <c r="O324">
        <v>323</v>
      </c>
      <c r="P324" t="str">
        <f>IFERROR(IF(COUNTIF(個人情報!$BB$5:$BB$401,"登録番号" &amp; リスト!O324)&gt;=1,"",IF(VLOOKUP(O324,登録者リスト!$A$1:$D$43729,4,FALSE)=基本情報!$D$6,O324,"")),"")</f>
        <v/>
      </c>
      <c r="Q324" t="str">
        <f t="shared" si="5"/>
        <v/>
      </c>
    </row>
    <row r="325" spans="15:17" x14ac:dyDescent="0.15">
      <c r="O325">
        <v>324</v>
      </c>
      <c r="P325" t="str">
        <f>IFERROR(IF(COUNTIF(個人情報!$BB$5:$BB$401,"登録番号" &amp; リスト!O325)&gt;=1,"",IF(VLOOKUP(O325,登録者リスト!$A$1:$D$43729,4,FALSE)=基本情報!$D$6,O325,"")),"")</f>
        <v/>
      </c>
      <c r="Q325" t="str">
        <f t="shared" si="5"/>
        <v/>
      </c>
    </row>
    <row r="326" spans="15:17" x14ac:dyDescent="0.15">
      <c r="O326">
        <v>325</v>
      </c>
      <c r="P326" t="str">
        <f>IFERROR(IF(COUNTIF(個人情報!$BB$5:$BB$401,"登録番号" &amp; リスト!O326)&gt;=1,"",IF(VLOOKUP(O326,登録者リスト!$A$1:$D$43729,4,FALSE)=基本情報!$D$6,O326,"")),"")</f>
        <v/>
      </c>
      <c r="Q326" t="str">
        <f t="shared" si="5"/>
        <v/>
      </c>
    </row>
    <row r="327" spans="15:17" x14ac:dyDescent="0.15">
      <c r="O327">
        <v>326</v>
      </c>
      <c r="P327" t="str">
        <f>IFERROR(IF(COUNTIF(個人情報!$BB$5:$BB$401,"登録番号" &amp; リスト!O327)&gt;=1,"",IF(VLOOKUP(O327,登録者リスト!$A$1:$D$43729,4,FALSE)=基本情報!$D$6,O327,"")),"")</f>
        <v/>
      </c>
      <c r="Q327" t="str">
        <f t="shared" si="5"/>
        <v/>
      </c>
    </row>
    <row r="328" spans="15:17" x14ac:dyDescent="0.15">
      <c r="O328">
        <v>327</v>
      </c>
      <c r="P328" t="str">
        <f>IFERROR(IF(COUNTIF(個人情報!$BB$5:$BB$401,"登録番号" &amp; リスト!O328)&gt;=1,"",IF(VLOOKUP(O328,登録者リスト!$A$1:$D$43729,4,FALSE)=基本情報!$D$6,O328,"")),"")</f>
        <v/>
      </c>
      <c r="Q328" t="str">
        <f t="shared" si="5"/>
        <v/>
      </c>
    </row>
    <row r="329" spans="15:17" x14ac:dyDescent="0.15">
      <c r="O329">
        <v>328</v>
      </c>
      <c r="P329" t="str">
        <f>IFERROR(IF(COUNTIF(個人情報!$BB$5:$BB$401,"登録番号" &amp; リスト!O329)&gt;=1,"",IF(VLOOKUP(O329,登録者リスト!$A$1:$D$43729,4,FALSE)=基本情報!$D$6,O329,"")),"")</f>
        <v/>
      </c>
      <c r="Q329" t="str">
        <f t="shared" si="5"/>
        <v/>
      </c>
    </row>
    <row r="330" spans="15:17" x14ac:dyDescent="0.15">
      <c r="O330">
        <v>329</v>
      </c>
      <c r="P330" t="str">
        <f>IFERROR(IF(COUNTIF(個人情報!$BB$5:$BB$401,"登録番号" &amp; リスト!O330)&gt;=1,"",IF(VLOOKUP(O330,登録者リスト!$A$1:$D$43729,4,FALSE)=基本情報!$D$6,O330,"")),"")</f>
        <v/>
      </c>
      <c r="Q330" t="str">
        <f t="shared" si="5"/>
        <v/>
      </c>
    </row>
    <row r="331" spans="15:17" x14ac:dyDescent="0.15">
      <c r="O331">
        <v>330</v>
      </c>
      <c r="P331" t="str">
        <f>IFERROR(IF(COUNTIF(個人情報!$BB$5:$BB$401,"登録番号" &amp; リスト!O331)&gt;=1,"",IF(VLOOKUP(O331,登録者リスト!$A$1:$D$43729,4,FALSE)=基本情報!$D$6,O331,"")),"")</f>
        <v/>
      </c>
      <c r="Q331" t="str">
        <f t="shared" si="5"/>
        <v/>
      </c>
    </row>
    <row r="332" spans="15:17" x14ac:dyDescent="0.15">
      <c r="O332">
        <v>331</v>
      </c>
      <c r="P332" t="str">
        <f>IFERROR(IF(COUNTIF(個人情報!$BB$5:$BB$401,"登録番号" &amp; リスト!O332)&gt;=1,"",IF(VLOOKUP(O332,登録者リスト!$A$1:$D$43729,4,FALSE)=基本情報!$D$6,O332,"")),"")</f>
        <v/>
      </c>
      <c r="Q332" t="str">
        <f t="shared" si="5"/>
        <v/>
      </c>
    </row>
    <row r="333" spans="15:17" x14ac:dyDescent="0.15">
      <c r="O333">
        <v>332</v>
      </c>
      <c r="P333" t="str">
        <f>IFERROR(IF(COUNTIF(個人情報!$BB$5:$BB$401,"登録番号" &amp; リスト!O333)&gt;=1,"",IF(VLOOKUP(O333,登録者リスト!$A$1:$D$43729,4,FALSE)=基本情報!$D$6,O333,"")),"")</f>
        <v/>
      </c>
      <c r="Q333" t="str">
        <f t="shared" si="5"/>
        <v/>
      </c>
    </row>
    <row r="334" spans="15:17" x14ac:dyDescent="0.15">
      <c r="O334">
        <v>333</v>
      </c>
      <c r="P334" t="str">
        <f>IFERROR(IF(COUNTIF(個人情報!$BB$5:$BB$401,"登録番号" &amp; リスト!O334)&gt;=1,"",IF(VLOOKUP(O334,登録者リスト!$A$1:$D$43729,4,FALSE)=基本情報!$D$6,O334,"")),"")</f>
        <v/>
      </c>
      <c r="Q334" t="str">
        <f t="shared" si="5"/>
        <v/>
      </c>
    </row>
    <row r="335" spans="15:17" x14ac:dyDescent="0.15">
      <c r="O335">
        <v>334</v>
      </c>
      <c r="P335" t="str">
        <f>IFERROR(IF(COUNTIF(個人情報!$BB$5:$BB$401,"登録番号" &amp; リスト!O335)&gt;=1,"",IF(VLOOKUP(O335,登録者リスト!$A$1:$D$43729,4,FALSE)=基本情報!$D$6,O335,"")),"")</f>
        <v/>
      </c>
      <c r="Q335" t="str">
        <f t="shared" si="5"/>
        <v/>
      </c>
    </row>
    <row r="336" spans="15:17" x14ac:dyDescent="0.15">
      <c r="O336">
        <v>335</v>
      </c>
      <c r="P336" t="str">
        <f>IFERROR(IF(COUNTIF(個人情報!$BB$5:$BB$401,"登録番号" &amp; リスト!O336)&gt;=1,"",IF(VLOOKUP(O336,登録者リスト!$A$1:$D$43729,4,FALSE)=基本情報!$D$6,O336,"")),"")</f>
        <v/>
      </c>
      <c r="Q336" t="str">
        <f t="shared" si="5"/>
        <v/>
      </c>
    </row>
    <row r="337" spans="15:17" x14ac:dyDescent="0.15">
      <c r="O337">
        <v>336</v>
      </c>
      <c r="P337" t="str">
        <f>IFERROR(IF(COUNTIF(個人情報!$BB$5:$BB$401,"登録番号" &amp; リスト!O337)&gt;=1,"",IF(VLOOKUP(O337,登録者リスト!$A$1:$D$43729,4,FALSE)=基本情報!$D$6,O337,"")),"")</f>
        <v/>
      </c>
      <c r="Q337" t="str">
        <f t="shared" si="5"/>
        <v/>
      </c>
    </row>
    <row r="338" spans="15:17" x14ac:dyDescent="0.15">
      <c r="O338">
        <v>337</v>
      </c>
      <c r="P338" t="str">
        <f>IFERROR(IF(COUNTIF(個人情報!$BB$5:$BB$401,"登録番号" &amp; リスト!O338)&gt;=1,"",IF(VLOOKUP(O338,登録者リスト!$A$1:$D$43729,4,FALSE)=基本情報!$D$6,O338,"")),"")</f>
        <v/>
      </c>
      <c r="Q338" t="str">
        <f t="shared" si="5"/>
        <v/>
      </c>
    </row>
    <row r="339" spans="15:17" x14ac:dyDescent="0.15">
      <c r="O339">
        <v>338</v>
      </c>
      <c r="P339" t="str">
        <f>IFERROR(IF(COUNTIF(個人情報!$BB$5:$BB$401,"登録番号" &amp; リスト!O339)&gt;=1,"",IF(VLOOKUP(O339,登録者リスト!$A$1:$D$43729,4,FALSE)=基本情報!$D$6,O339,"")),"")</f>
        <v/>
      </c>
      <c r="Q339" t="str">
        <f t="shared" si="5"/>
        <v/>
      </c>
    </row>
    <row r="340" spans="15:17" x14ac:dyDescent="0.15">
      <c r="O340">
        <v>339</v>
      </c>
      <c r="P340" t="str">
        <f>IFERROR(IF(COUNTIF(個人情報!$BB$5:$BB$401,"登録番号" &amp; リスト!O340)&gt;=1,"",IF(VLOOKUP(O340,登録者リスト!$A$1:$D$43729,4,FALSE)=基本情報!$D$6,O340,"")),"")</f>
        <v/>
      </c>
      <c r="Q340" t="str">
        <f t="shared" si="5"/>
        <v/>
      </c>
    </row>
    <row r="341" spans="15:17" x14ac:dyDescent="0.15">
      <c r="O341">
        <v>340</v>
      </c>
      <c r="P341" t="str">
        <f>IFERROR(IF(COUNTIF(個人情報!$BB$5:$BB$401,"登録番号" &amp; リスト!O341)&gt;=1,"",IF(VLOOKUP(O341,登録者リスト!$A$1:$D$43729,4,FALSE)=基本情報!$D$6,O341,"")),"")</f>
        <v/>
      </c>
      <c r="Q341" t="str">
        <f t="shared" si="5"/>
        <v/>
      </c>
    </row>
    <row r="342" spans="15:17" x14ac:dyDescent="0.15">
      <c r="O342">
        <v>341</v>
      </c>
      <c r="P342" t="str">
        <f>IFERROR(IF(COUNTIF(個人情報!$BB$5:$BB$401,"登録番号" &amp; リスト!O342)&gt;=1,"",IF(VLOOKUP(O342,登録者リスト!$A$1:$D$43729,4,FALSE)=基本情報!$D$6,O342,"")),"")</f>
        <v/>
      </c>
      <c r="Q342" t="str">
        <f t="shared" si="5"/>
        <v/>
      </c>
    </row>
    <row r="343" spans="15:17" x14ac:dyDescent="0.15">
      <c r="O343">
        <v>342</v>
      </c>
      <c r="P343" t="str">
        <f>IFERROR(IF(COUNTIF(個人情報!$BB$5:$BB$401,"登録番号" &amp; リスト!O343)&gt;=1,"",IF(VLOOKUP(O343,登録者リスト!$A$1:$D$43729,4,FALSE)=基本情報!$D$6,O343,"")),"")</f>
        <v/>
      </c>
      <c r="Q343" t="str">
        <f t="shared" si="5"/>
        <v/>
      </c>
    </row>
    <row r="344" spans="15:17" x14ac:dyDescent="0.15">
      <c r="O344">
        <v>343</v>
      </c>
      <c r="P344" t="str">
        <f>IFERROR(IF(COUNTIF(個人情報!$BB$5:$BB$401,"登録番号" &amp; リスト!O344)&gt;=1,"",IF(VLOOKUP(O344,登録者リスト!$A$1:$D$43729,4,FALSE)=基本情報!$D$6,O344,"")),"")</f>
        <v/>
      </c>
      <c r="Q344" t="str">
        <f t="shared" si="5"/>
        <v/>
      </c>
    </row>
    <row r="345" spans="15:17" x14ac:dyDescent="0.15">
      <c r="O345">
        <v>344</v>
      </c>
      <c r="P345" t="str">
        <f>IFERROR(IF(COUNTIF(個人情報!$BB$5:$BB$401,"登録番号" &amp; リスト!O345)&gt;=1,"",IF(VLOOKUP(O345,登録者リスト!$A$1:$D$43729,4,FALSE)=基本情報!$D$6,O345,"")),"")</f>
        <v/>
      </c>
      <c r="Q345" t="str">
        <f t="shared" si="5"/>
        <v/>
      </c>
    </row>
    <row r="346" spans="15:17" x14ac:dyDescent="0.15">
      <c r="O346">
        <v>345</v>
      </c>
      <c r="P346" t="str">
        <f>IFERROR(IF(COUNTIF(個人情報!$BB$5:$BB$401,"登録番号" &amp; リスト!O346)&gt;=1,"",IF(VLOOKUP(O346,登録者リスト!$A$1:$D$43729,4,FALSE)=基本情報!$D$6,O346,"")),"")</f>
        <v/>
      </c>
      <c r="Q346" t="str">
        <f t="shared" si="5"/>
        <v/>
      </c>
    </row>
    <row r="347" spans="15:17" x14ac:dyDescent="0.15">
      <c r="O347">
        <v>346</v>
      </c>
      <c r="P347" t="str">
        <f>IFERROR(IF(COUNTIF(個人情報!$BB$5:$BB$401,"登録番号" &amp; リスト!O347)&gt;=1,"",IF(VLOOKUP(O347,登録者リスト!$A$1:$D$43729,4,FALSE)=基本情報!$D$6,O347,"")),"")</f>
        <v/>
      </c>
      <c r="Q347" t="str">
        <f t="shared" si="5"/>
        <v/>
      </c>
    </row>
    <row r="348" spans="15:17" x14ac:dyDescent="0.15">
      <c r="O348">
        <v>347</v>
      </c>
      <c r="P348" t="str">
        <f>IFERROR(IF(COUNTIF(個人情報!$BB$5:$BB$401,"登録番号" &amp; リスト!O348)&gt;=1,"",IF(VLOOKUP(O348,登録者リスト!$A$1:$D$43729,4,FALSE)=基本情報!$D$6,O348,"")),"")</f>
        <v/>
      </c>
      <c r="Q348" t="str">
        <f t="shared" si="5"/>
        <v/>
      </c>
    </row>
    <row r="349" spans="15:17" x14ac:dyDescent="0.15">
      <c r="O349">
        <v>348</v>
      </c>
      <c r="P349" t="str">
        <f>IFERROR(IF(COUNTIF(個人情報!$BB$5:$BB$401,"登録番号" &amp; リスト!O349)&gt;=1,"",IF(VLOOKUP(O349,登録者リスト!$A$1:$D$43729,4,FALSE)=基本情報!$D$6,O349,"")),"")</f>
        <v/>
      </c>
      <c r="Q349" t="str">
        <f t="shared" si="5"/>
        <v/>
      </c>
    </row>
    <row r="350" spans="15:17" x14ac:dyDescent="0.15">
      <c r="O350">
        <v>349</v>
      </c>
      <c r="P350" t="str">
        <f>IFERROR(IF(COUNTIF(個人情報!$BB$5:$BB$401,"登録番号" &amp; リスト!O350)&gt;=1,"",IF(VLOOKUP(O350,登録者リスト!$A$1:$D$43729,4,FALSE)=基本情報!$D$6,O350,"")),"")</f>
        <v/>
      </c>
      <c r="Q350" t="str">
        <f t="shared" si="5"/>
        <v/>
      </c>
    </row>
    <row r="351" spans="15:17" x14ac:dyDescent="0.15">
      <c r="O351">
        <v>350</v>
      </c>
      <c r="P351" t="str">
        <f>IFERROR(IF(COUNTIF(個人情報!$BB$5:$BB$401,"登録番号" &amp; リスト!O351)&gt;=1,"",IF(VLOOKUP(O351,登録者リスト!$A$1:$D$43729,4,FALSE)=基本情報!$D$6,O351,"")),"")</f>
        <v/>
      </c>
      <c r="Q351" t="str">
        <f t="shared" si="5"/>
        <v/>
      </c>
    </row>
    <row r="352" spans="15:17" x14ac:dyDescent="0.15">
      <c r="O352">
        <v>351</v>
      </c>
      <c r="P352" t="str">
        <f>IFERROR(IF(COUNTIF(個人情報!$BB$5:$BB$401,"登録番号" &amp; リスト!O352)&gt;=1,"",IF(VLOOKUP(O352,登録者リスト!$A$1:$D$43729,4,FALSE)=基本情報!$D$6,O352,"")),"")</f>
        <v/>
      </c>
      <c r="Q352" t="str">
        <f t="shared" si="5"/>
        <v/>
      </c>
    </row>
    <row r="353" spans="15:17" x14ac:dyDescent="0.15">
      <c r="O353">
        <v>352</v>
      </c>
      <c r="P353" t="str">
        <f>IFERROR(IF(COUNTIF(個人情報!$BB$5:$BB$401,"登録番号" &amp; リスト!O353)&gt;=1,"",IF(VLOOKUP(O353,登録者リスト!$A$1:$D$43729,4,FALSE)=基本情報!$D$6,O353,"")),"")</f>
        <v/>
      </c>
      <c r="Q353" t="str">
        <f t="shared" si="5"/>
        <v/>
      </c>
    </row>
    <row r="354" spans="15:17" x14ac:dyDescent="0.15">
      <c r="O354">
        <v>353</v>
      </c>
      <c r="P354" t="str">
        <f>IFERROR(IF(COUNTIF(個人情報!$BB$5:$BB$401,"登録番号" &amp; リスト!O354)&gt;=1,"",IF(VLOOKUP(O354,登録者リスト!$A$1:$D$43729,4,FALSE)=基本情報!$D$6,O354,"")),"")</f>
        <v/>
      </c>
      <c r="Q354" t="str">
        <f t="shared" si="5"/>
        <v/>
      </c>
    </row>
    <row r="355" spans="15:17" x14ac:dyDescent="0.15">
      <c r="O355">
        <v>354</v>
      </c>
      <c r="P355" t="str">
        <f>IFERROR(IF(COUNTIF(個人情報!$BB$5:$BB$401,"登録番号" &amp; リスト!O355)&gt;=1,"",IF(VLOOKUP(O355,登録者リスト!$A$1:$D$43729,4,FALSE)=基本情報!$D$6,O355,"")),"")</f>
        <v/>
      </c>
      <c r="Q355" t="str">
        <f t="shared" si="5"/>
        <v/>
      </c>
    </row>
    <row r="356" spans="15:17" x14ac:dyDescent="0.15">
      <c r="O356">
        <v>355</v>
      </c>
      <c r="P356" t="str">
        <f>IFERROR(IF(COUNTIF(個人情報!$BB$5:$BB$401,"登録番号" &amp; リスト!O356)&gt;=1,"",IF(VLOOKUP(O356,登録者リスト!$A$1:$D$43729,4,FALSE)=基本情報!$D$6,O356,"")),"")</f>
        <v/>
      </c>
      <c r="Q356" t="str">
        <f t="shared" si="5"/>
        <v/>
      </c>
    </row>
    <row r="357" spans="15:17" x14ac:dyDescent="0.15">
      <c r="O357">
        <v>356</v>
      </c>
      <c r="P357" t="str">
        <f>IFERROR(IF(COUNTIF(個人情報!$BB$5:$BB$401,"登録番号" &amp; リスト!O357)&gt;=1,"",IF(VLOOKUP(O357,登録者リスト!$A$1:$D$43729,4,FALSE)=基本情報!$D$6,O357,"")),"")</f>
        <v/>
      </c>
      <c r="Q357" t="str">
        <f t="shared" si="5"/>
        <v/>
      </c>
    </row>
    <row r="358" spans="15:17" x14ac:dyDescent="0.15">
      <c r="O358">
        <v>357</v>
      </c>
      <c r="P358" t="str">
        <f>IFERROR(IF(COUNTIF(個人情報!$BB$5:$BB$401,"登録番号" &amp; リスト!O358)&gt;=1,"",IF(VLOOKUP(O358,登録者リスト!$A$1:$D$43729,4,FALSE)=基本情報!$D$6,O358,"")),"")</f>
        <v/>
      </c>
      <c r="Q358" t="str">
        <f t="shared" si="5"/>
        <v/>
      </c>
    </row>
    <row r="359" spans="15:17" x14ac:dyDescent="0.15">
      <c r="O359">
        <v>358</v>
      </c>
      <c r="P359" t="str">
        <f>IFERROR(IF(COUNTIF(個人情報!$BB$5:$BB$401,"登録番号" &amp; リスト!O359)&gt;=1,"",IF(VLOOKUP(O359,登録者リスト!$A$1:$D$43729,4,FALSE)=基本情報!$D$6,O359,"")),"")</f>
        <v/>
      </c>
      <c r="Q359" t="str">
        <f t="shared" si="5"/>
        <v/>
      </c>
    </row>
    <row r="360" spans="15:17" x14ac:dyDescent="0.15">
      <c r="O360">
        <v>359</v>
      </c>
      <c r="P360" t="str">
        <f>IFERROR(IF(COUNTIF(個人情報!$BB$5:$BB$401,"登録番号" &amp; リスト!O360)&gt;=1,"",IF(VLOOKUP(O360,登録者リスト!$A$1:$D$43729,4,FALSE)=基本情報!$D$6,O360,"")),"")</f>
        <v/>
      </c>
      <c r="Q360" t="str">
        <f t="shared" si="5"/>
        <v/>
      </c>
    </row>
    <row r="361" spans="15:17" x14ac:dyDescent="0.15">
      <c r="O361">
        <v>360</v>
      </c>
      <c r="P361" t="str">
        <f>IFERROR(IF(COUNTIF(個人情報!$BB$5:$BB$401,"登録番号" &amp; リスト!O361)&gt;=1,"",IF(VLOOKUP(O361,登録者リスト!$A$1:$D$43729,4,FALSE)=基本情報!$D$6,O361,"")),"")</f>
        <v/>
      </c>
      <c r="Q361" t="str">
        <f t="shared" si="5"/>
        <v/>
      </c>
    </row>
    <row r="362" spans="15:17" x14ac:dyDescent="0.15">
      <c r="O362">
        <v>361</v>
      </c>
      <c r="P362" t="str">
        <f>IFERROR(IF(COUNTIF(個人情報!$BB$5:$BB$401,"登録番号" &amp; リスト!O362)&gt;=1,"",IF(VLOOKUP(O362,登録者リスト!$A$1:$D$43729,4,FALSE)=基本情報!$D$6,O362,"")),"")</f>
        <v/>
      </c>
      <c r="Q362" t="str">
        <f t="shared" si="5"/>
        <v/>
      </c>
    </row>
    <row r="363" spans="15:17" x14ac:dyDescent="0.15">
      <c r="O363">
        <v>362</v>
      </c>
      <c r="P363" t="str">
        <f>IFERROR(IF(COUNTIF(個人情報!$BB$5:$BB$401,"登録番号" &amp; リスト!O363)&gt;=1,"",IF(VLOOKUP(O363,登録者リスト!$A$1:$D$43729,4,FALSE)=基本情報!$D$6,O363,"")),"")</f>
        <v/>
      </c>
      <c r="Q363" t="str">
        <f t="shared" si="5"/>
        <v/>
      </c>
    </row>
    <row r="364" spans="15:17" x14ac:dyDescent="0.15">
      <c r="O364">
        <v>363</v>
      </c>
      <c r="P364" t="str">
        <f>IFERROR(IF(COUNTIF(個人情報!$BB$5:$BB$401,"登録番号" &amp; リスト!O364)&gt;=1,"",IF(VLOOKUP(O364,登録者リスト!$A$1:$D$43729,4,FALSE)=基本情報!$D$6,O364,"")),"")</f>
        <v/>
      </c>
      <c r="Q364" t="str">
        <f t="shared" si="5"/>
        <v/>
      </c>
    </row>
    <row r="365" spans="15:17" x14ac:dyDescent="0.15">
      <c r="O365">
        <v>364</v>
      </c>
      <c r="P365" t="str">
        <f>IFERROR(IF(COUNTIF(個人情報!$BB$5:$BB$401,"登録番号" &amp; リスト!O365)&gt;=1,"",IF(VLOOKUP(O365,登録者リスト!$A$1:$D$43729,4,FALSE)=基本情報!$D$6,O365,"")),"")</f>
        <v/>
      </c>
      <c r="Q365" t="str">
        <f t="shared" si="5"/>
        <v/>
      </c>
    </row>
    <row r="366" spans="15:17" x14ac:dyDescent="0.15">
      <c r="O366">
        <v>365</v>
      </c>
      <c r="P366" t="str">
        <f>IFERROR(IF(COUNTIF(個人情報!$BB$5:$BB$401,"登録番号" &amp; リスト!O366)&gt;=1,"",IF(VLOOKUP(O366,登録者リスト!$A$1:$D$43729,4,FALSE)=基本情報!$D$6,O366,"")),"")</f>
        <v/>
      </c>
      <c r="Q366" t="str">
        <f t="shared" si="5"/>
        <v/>
      </c>
    </row>
    <row r="367" spans="15:17" x14ac:dyDescent="0.15">
      <c r="O367">
        <v>366</v>
      </c>
      <c r="P367" t="str">
        <f>IFERROR(IF(COUNTIF(個人情報!$BB$5:$BB$401,"登録番号" &amp; リスト!O367)&gt;=1,"",IF(VLOOKUP(O367,登録者リスト!$A$1:$D$43729,4,FALSE)=基本情報!$D$6,O367,"")),"")</f>
        <v/>
      </c>
      <c r="Q367" t="str">
        <f t="shared" si="5"/>
        <v/>
      </c>
    </row>
    <row r="368" spans="15:17" x14ac:dyDescent="0.15">
      <c r="O368">
        <v>367</v>
      </c>
      <c r="P368" t="str">
        <f>IFERROR(IF(COUNTIF(個人情報!$BB$5:$BB$401,"登録番号" &amp; リスト!O368)&gt;=1,"",IF(VLOOKUP(O368,登録者リスト!$A$1:$D$43729,4,FALSE)=基本情報!$D$6,O368,"")),"")</f>
        <v/>
      </c>
      <c r="Q368" t="str">
        <f t="shared" si="5"/>
        <v/>
      </c>
    </row>
    <row r="369" spans="15:17" x14ac:dyDescent="0.15">
      <c r="O369">
        <v>368</v>
      </c>
      <c r="P369" t="str">
        <f>IFERROR(IF(COUNTIF(個人情報!$BB$5:$BB$401,"登録番号" &amp; リスト!O369)&gt;=1,"",IF(VLOOKUP(O369,登録者リスト!$A$1:$D$43729,4,FALSE)=基本情報!$D$6,O369,"")),"")</f>
        <v/>
      </c>
      <c r="Q369" t="str">
        <f t="shared" si="5"/>
        <v/>
      </c>
    </row>
    <row r="370" spans="15:17" x14ac:dyDescent="0.15">
      <c r="O370">
        <v>369</v>
      </c>
      <c r="P370" t="str">
        <f>IFERROR(IF(COUNTIF(個人情報!$BB$5:$BB$401,"登録番号" &amp; リスト!O370)&gt;=1,"",IF(VLOOKUP(O370,登録者リスト!$A$1:$D$43729,4,FALSE)=基本情報!$D$6,O370,"")),"")</f>
        <v/>
      </c>
      <c r="Q370" t="str">
        <f t="shared" si="5"/>
        <v/>
      </c>
    </row>
    <row r="371" spans="15:17" x14ac:dyDescent="0.15">
      <c r="O371">
        <v>370</v>
      </c>
      <c r="P371" t="str">
        <f>IFERROR(IF(COUNTIF(個人情報!$BB$5:$BB$401,"登録番号" &amp; リスト!O371)&gt;=1,"",IF(VLOOKUP(O371,登録者リスト!$A$1:$D$43729,4,FALSE)=基本情報!$D$6,O371,"")),"")</f>
        <v/>
      </c>
      <c r="Q371" t="str">
        <f t="shared" si="5"/>
        <v/>
      </c>
    </row>
    <row r="372" spans="15:17" x14ac:dyDescent="0.15">
      <c r="O372">
        <v>371</v>
      </c>
      <c r="P372" t="str">
        <f>IFERROR(IF(COUNTIF(個人情報!$BB$5:$BB$401,"登録番号" &amp; リスト!O372)&gt;=1,"",IF(VLOOKUP(O372,登録者リスト!$A$1:$D$43729,4,FALSE)=基本情報!$D$6,O372,"")),"")</f>
        <v/>
      </c>
      <c r="Q372" t="str">
        <f t="shared" si="5"/>
        <v/>
      </c>
    </row>
    <row r="373" spans="15:17" x14ac:dyDescent="0.15">
      <c r="O373">
        <v>372</v>
      </c>
      <c r="P373" t="str">
        <f>IFERROR(IF(COUNTIF(個人情報!$BB$5:$BB$401,"登録番号" &amp; リスト!O373)&gt;=1,"",IF(VLOOKUP(O373,登録者リスト!$A$1:$D$43729,4,FALSE)=基本情報!$D$6,O373,"")),"")</f>
        <v/>
      </c>
      <c r="Q373" t="str">
        <f t="shared" si="5"/>
        <v/>
      </c>
    </row>
    <row r="374" spans="15:17" x14ac:dyDescent="0.15">
      <c r="O374">
        <v>373</v>
      </c>
      <c r="P374" t="str">
        <f>IFERROR(IF(COUNTIF(個人情報!$BB$5:$BB$401,"登録番号" &amp; リスト!O374)&gt;=1,"",IF(VLOOKUP(O374,登録者リスト!$A$1:$D$43729,4,FALSE)=基本情報!$D$6,O374,"")),"")</f>
        <v/>
      </c>
      <c r="Q374" t="str">
        <f t="shared" si="5"/>
        <v/>
      </c>
    </row>
    <row r="375" spans="15:17" x14ac:dyDescent="0.15">
      <c r="O375">
        <v>374</v>
      </c>
      <c r="P375" t="str">
        <f>IFERROR(IF(COUNTIF(個人情報!$BB$5:$BB$401,"登録番号" &amp; リスト!O375)&gt;=1,"",IF(VLOOKUP(O375,登録者リスト!$A$1:$D$43729,4,FALSE)=基本情報!$D$6,O375,"")),"")</f>
        <v/>
      </c>
      <c r="Q375" t="str">
        <f t="shared" si="5"/>
        <v/>
      </c>
    </row>
    <row r="376" spans="15:17" x14ac:dyDescent="0.15">
      <c r="O376">
        <v>375</v>
      </c>
      <c r="P376" t="str">
        <f>IFERROR(IF(COUNTIF(個人情報!$BB$5:$BB$401,"登録番号" &amp; リスト!O376)&gt;=1,"",IF(VLOOKUP(O376,登録者リスト!$A$1:$D$43729,4,FALSE)=基本情報!$D$6,O376,"")),"")</f>
        <v/>
      </c>
      <c r="Q376" t="str">
        <f t="shared" si="5"/>
        <v/>
      </c>
    </row>
    <row r="377" spans="15:17" x14ac:dyDescent="0.15">
      <c r="O377">
        <v>376</v>
      </c>
      <c r="P377" t="str">
        <f>IFERROR(IF(COUNTIF(個人情報!$BB$5:$BB$401,"登録番号" &amp; リスト!O377)&gt;=1,"",IF(VLOOKUP(O377,登録者リスト!$A$1:$D$43729,4,FALSE)=基本情報!$D$6,O377,"")),"")</f>
        <v/>
      </c>
      <c r="Q377" t="str">
        <f t="shared" si="5"/>
        <v/>
      </c>
    </row>
    <row r="378" spans="15:17" x14ac:dyDescent="0.15">
      <c r="O378">
        <v>377</v>
      </c>
      <c r="P378" t="str">
        <f>IFERROR(IF(COUNTIF(個人情報!$BB$5:$BB$401,"登録番号" &amp; リスト!O378)&gt;=1,"",IF(VLOOKUP(O378,登録者リスト!$A$1:$D$43729,4,FALSE)=基本情報!$D$6,O378,"")),"")</f>
        <v/>
      </c>
      <c r="Q378" t="str">
        <f t="shared" si="5"/>
        <v/>
      </c>
    </row>
    <row r="379" spans="15:17" x14ac:dyDescent="0.15">
      <c r="O379">
        <v>378</v>
      </c>
      <c r="P379" t="str">
        <f>IFERROR(IF(COUNTIF(個人情報!$BB$5:$BB$401,"登録番号" &amp; リスト!O379)&gt;=1,"",IF(VLOOKUP(O379,登録者リスト!$A$1:$D$43729,4,FALSE)=基本情報!$D$6,O379,"")),"")</f>
        <v/>
      </c>
      <c r="Q379" t="str">
        <f t="shared" si="5"/>
        <v/>
      </c>
    </row>
    <row r="380" spans="15:17" x14ac:dyDescent="0.15">
      <c r="O380">
        <v>379</v>
      </c>
      <c r="P380" t="str">
        <f>IFERROR(IF(COUNTIF(個人情報!$BB$5:$BB$401,"登録番号" &amp; リスト!O380)&gt;=1,"",IF(VLOOKUP(O380,登録者リスト!$A$1:$D$43729,4,FALSE)=基本情報!$D$6,O380,"")),"")</f>
        <v/>
      </c>
      <c r="Q380" t="str">
        <f t="shared" si="5"/>
        <v/>
      </c>
    </row>
    <row r="381" spans="15:17" x14ac:dyDescent="0.15">
      <c r="O381">
        <v>380</v>
      </c>
      <c r="P381" t="str">
        <f>IFERROR(IF(COUNTIF(個人情報!$BB$5:$BB$401,"登録番号" &amp; リスト!O381)&gt;=1,"",IF(VLOOKUP(O381,登録者リスト!$A$1:$D$43729,4,FALSE)=基本情報!$D$6,O381,"")),"")</f>
        <v/>
      </c>
      <c r="Q381" t="str">
        <f t="shared" si="5"/>
        <v/>
      </c>
    </row>
    <row r="382" spans="15:17" x14ac:dyDescent="0.15">
      <c r="O382">
        <v>381</v>
      </c>
      <c r="P382" t="str">
        <f>IFERROR(IF(COUNTIF(個人情報!$BB$5:$BB$401,"登録番号" &amp; リスト!O382)&gt;=1,"",IF(VLOOKUP(O382,登録者リスト!$A$1:$D$43729,4,FALSE)=基本情報!$D$6,O382,"")),"")</f>
        <v/>
      </c>
      <c r="Q382" t="str">
        <f t="shared" si="5"/>
        <v/>
      </c>
    </row>
    <row r="383" spans="15:17" x14ac:dyDescent="0.15">
      <c r="O383">
        <v>382</v>
      </c>
      <c r="P383" t="str">
        <f>IFERROR(IF(COUNTIF(個人情報!$BB$5:$BB$401,"登録番号" &amp; リスト!O383)&gt;=1,"",IF(VLOOKUP(O383,登録者リスト!$A$1:$D$43729,4,FALSE)=基本情報!$D$6,O383,"")),"")</f>
        <v/>
      </c>
      <c r="Q383" t="str">
        <f t="shared" si="5"/>
        <v/>
      </c>
    </row>
    <row r="384" spans="15:17" x14ac:dyDescent="0.15">
      <c r="O384">
        <v>383</v>
      </c>
      <c r="P384" t="str">
        <f>IFERROR(IF(COUNTIF(個人情報!$BB$5:$BB$401,"登録番号" &amp; リスト!O384)&gt;=1,"",IF(VLOOKUP(O384,登録者リスト!$A$1:$D$43729,4,FALSE)=基本情報!$D$6,O384,"")),"")</f>
        <v/>
      </c>
      <c r="Q384" t="str">
        <f t="shared" si="5"/>
        <v/>
      </c>
    </row>
    <row r="385" spans="15:17" x14ac:dyDescent="0.15">
      <c r="O385">
        <v>384</v>
      </c>
      <c r="P385" t="str">
        <f>IFERROR(IF(COUNTIF(個人情報!$BB$5:$BB$401,"登録番号" &amp; リスト!O385)&gt;=1,"",IF(VLOOKUP(O385,登録者リスト!$A$1:$D$43729,4,FALSE)=基本情報!$D$6,O385,"")),"")</f>
        <v/>
      </c>
      <c r="Q385" t="str">
        <f t="shared" si="5"/>
        <v/>
      </c>
    </row>
    <row r="386" spans="15:17" x14ac:dyDescent="0.15">
      <c r="O386">
        <v>385</v>
      </c>
      <c r="P386" t="str">
        <f>IFERROR(IF(COUNTIF(個人情報!$BB$5:$BB$401,"登録番号" &amp; リスト!O386)&gt;=1,"",IF(VLOOKUP(O386,登録者リスト!$A$1:$D$43729,4,FALSE)=基本情報!$D$6,O386,"")),"")</f>
        <v/>
      </c>
      <c r="Q386" t="str">
        <f t="shared" si="5"/>
        <v/>
      </c>
    </row>
    <row r="387" spans="15:17" x14ac:dyDescent="0.15">
      <c r="O387">
        <v>386</v>
      </c>
      <c r="P387" t="str">
        <f>IFERROR(IF(COUNTIF(個人情報!$BB$5:$BB$401,"登録番号" &amp; リスト!O387)&gt;=1,"",IF(VLOOKUP(O387,登録者リスト!$A$1:$D$43729,4,FALSE)=基本情報!$D$6,O387,"")),"")</f>
        <v/>
      </c>
      <c r="Q387" t="str">
        <f t="shared" ref="Q387:Q450" si="6">IFERROR(SMALL($P$2:$P$13001,O387),"")</f>
        <v/>
      </c>
    </row>
    <row r="388" spans="15:17" x14ac:dyDescent="0.15">
      <c r="O388">
        <v>387</v>
      </c>
      <c r="P388" t="str">
        <f>IFERROR(IF(COUNTIF(個人情報!$BB$5:$BB$401,"登録番号" &amp; リスト!O388)&gt;=1,"",IF(VLOOKUP(O388,登録者リスト!$A$1:$D$43729,4,FALSE)=基本情報!$D$6,O388,"")),"")</f>
        <v/>
      </c>
      <c r="Q388" t="str">
        <f t="shared" si="6"/>
        <v/>
      </c>
    </row>
    <row r="389" spans="15:17" x14ac:dyDescent="0.15">
      <c r="O389">
        <v>388</v>
      </c>
      <c r="P389" t="str">
        <f>IFERROR(IF(COUNTIF(個人情報!$BB$5:$BB$401,"登録番号" &amp; リスト!O389)&gt;=1,"",IF(VLOOKUP(O389,登録者リスト!$A$1:$D$43729,4,FALSE)=基本情報!$D$6,O389,"")),"")</f>
        <v/>
      </c>
      <c r="Q389" t="str">
        <f t="shared" si="6"/>
        <v/>
      </c>
    </row>
    <row r="390" spans="15:17" x14ac:dyDescent="0.15">
      <c r="O390">
        <v>389</v>
      </c>
      <c r="P390" t="str">
        <f>IFERROR(IF(COUNTIF(個人情報!$BB$5:$BB$401,"登録番号" &amp; リスト!O390)&gt;=1,"",IF(VLOOKUP(O390,登録者リスト!$A$1:$D$43729,4,FALSE)=基本情報!$D$6,O390,"")),"")</f>
        <v/>
      </c>
      <c r="Q390" t="str">
        <f t="shared" si="6"/>
        <v/>
      </c>
    </row>
    <row r="391" spans="15:17" x14ac:dyDescent="0.15">
      <c r="O391">
        <v>390</v>
      </c>
      <c r="P391" t="str">
        <f>IFERROR(IF(COUNTIF(個人情報!$BB$5:$BB$401,"登録番号" &amp; リスト!O391)&gt;=1,"",IF(VLOOKUP(O391,登録者リスト!$A$1:$D$43729,4,FALSE)=基本情報!$D$6,O391,"")),"")</f>
        <v/>
      </c>
      <c r="Q391" t="str">
        <f t="shared" si="6"/>
        <v/>
      </c>
    </row>
    <row r="392" spans="15:17" x14ac:dyDescent="0.15">
      <c r="O392">
        <v>391</v>
      </c>
      <c r="P392" t="str">
        <f>IFERROR(IF(COUNTIF(個人情報!$BB$5:$BB$401,"登録番号" &amp; リスト!O392)&gt;=1,"",IF(VLOOKUP(O392,登録者リスト!$A$1:$D$43729,4,FALSE)=基本情報!$D$6,O392,"")),"")</f>
        <v/>
      </c>
      <c r="Q392" t="str">
        <f t="shared" si="6"/>
        <v/>
      </c>
    </row>
    <row r="393" spans="15:17" x14ac:dyDescent="0.15">
      <c r="O393">
        <v>392</v>
      </c>
      <c r="P393" t="str">
        <f>IFERROR(IF(COUNTIF(個人情報!$BB$5:$BB$401,"登録番号" &amp; リスト!O393)&gt;=1,"",IF(VLOOKUP(O393,登録者リスト!$A$1:$D$43729,4,FALSE)=基本情報!$D$6,O393,"")),"")</f>
        <v/>
      </c>
      <c r="Q393" t="str">
        <f t="shared" si="6"/>
        <v/>
      </c>
    </row>
    <row r="394" spans="15:17" x14ac:dyDescent="0.15">
      <c r="O394">
        <v>393</v>
      </c>
      <c r="P394" t="str">
        <f>IFERROR(IF(COUNTIF(個人情報!$BB$5:$BB$401,"登録番号" &amp; リスト!O394)&gt;=1,"",IF(VLOOKUP(O394,登録者リスト!$A$1:$D$43729,4,FALSE)=基本情報!$D$6,O394,"")),"")</f>
        <v/>
      </c>
      <c r="Q394" t="str">
        <f t="shared" si="6"/>
        <v/>
      </c>
    </row>
    <row r="395" spans="15:17" x14ac:dyDescent="0.15">
      <c r="O395">
        <v>394</v>
      </c>
      <c r="P395" t="str">
        <f>IFERROR(IF(COUNTIF(個人情報!$BB$5:$BB$401,"登録番号" &amp; リスト!O395)&gt;=1,"",IF(VLOOKUP(O395,登録者リスト!$A$1:$D$43729,4,FALSE)=基本情報!$D$6,O395,"")),"")</f>
        <v/>
      </c>
      <c r="Q395" t="str">
        <f t="shared" si="6"/>
        <v/>
      </c>
    </row>
    <row r="396" spans="15:17" x14ac:dyDescent="0.15">
      <c r="O396">
        <v>395</v>
      </c>
      <c r="P396" t="str">
        <f>IFERROR(IF(COUNTIF(個人情報!$BB$5:$BB$401,"登録番号" &amp; リスト!O396)&gt;=1,"",IF(VLOOKUP(O396,登録者リスト!$A$1:$D$43729,4,FALSE)=基本情報!$D$6,O396,"")),"")</f>
        <v/>
      </c>
      <c r="Q396" t="str">
        <f t="shared" si="6"/>
        <v/>
      </c>
    </row>
    <row r="397" spans="15:17" x14ac:dyDescent="0.15">
      <c r="O397">
        <v>396</v>
      </c>
      <c r="P397" t="str">
        <f>IFERROR(IF(COUNTIF(個人情報!$BB$5:$BB$401,"登録番号" &amp; リスト!O397)&gt;=1,"",IF(VLOOKUP(O397,登録者リスト!$A$1:$D$43729,4,FALSE)=基本情報!$D$6,O397,"")),"")</f>
        <v/>
      </c>
      <c r="Q397" t="str">
        <f t="shared" si="6"/>
        <v/>
      </c>
    </row>
    <row r="398" spans="15:17" x14ac:dyDescent="0.15">
      <c r="O398">
        <v>397</v>
      </c>
      <c r="P398" t="str">
        <f>IFERROR(IF(COUNTIF(個人情報!$BB$5:$BB$401,"登録番号" &amp; リスト!O398)&gt;=1,"",IF(VLOOKUP(O398,登録者リスト!$A$1:$D$43729,4,FALSE)=基本情報!$D$6,O398,"")),"")</f>
        <v/>
      </c>
      <c r="Q398" t="str">
        <f t="shared" si="6"/>
        <v/>
      </c>
    </row>
    <row r="399" spans="15:17" x14ac:dyDescent="0.15">
      <c r="O399">
        <v>398</v>
      </c>
      <c r="P399" t="str">
        <f>IFERROR(IF(COUNTIF(個人情報!$BB$5:$BB$401,"登録番号" &amp; リスト!O399)&gt;=1,"",IF(VLOOKUP(O399,登録者リスト!$A$1:$D$43729,4,FALSE)=基本情報!$D$6,O399,"")),"")</f>
        <v/>
      </c>
      <c r="Q399" t="str">
        <f t="shared" si="6"/>
        <v/>
      </c>
    </row>
    <row r="400" spans="15:17" x14ac:dyDescent="0.15">
      <c r="O400">
        <v>399</v>
      </c>
      <c r="P400" t="str">
        <f>IFERROR(IF(COUNTIF(個人情報!$BB$5:$BB$401,"登録番号" &amp; リスト!O400)&gt;=1,"",IF(VLOOKUP(O400,登録者リスト!$A$1:$D$43729,4,FALSE)=基本情報!$D$6,O400,"")),"")</f>
        <v/>
      </c>
      <c r="Q400" t="str">
        <f t="shared" si="6"/>
        <v/>
      </c>
    </row>
    <row r="401" spans="15:17" x14ac:dyDescent="0.15">
      <c r="O401">
        <v>400</v>
      </c>
      <c r="P401" t="str">
        <f>IFERROR(IF(COUNTIF(個人情報!$BB$5:$BB$401,"登録番号" &amp; リスト!O401)&gt;=1,"",IF(VLOOKUP(O401,登録者リスト!$A$1:$D$43729,4,FALSE)=基本情報!$D$6,O401,"")),"")</f>
        <v/>
      </c>
      <c r="Q401" t="str">
        <f t="shared" si="6"/>
        <v/>
      </c>
    </row>
    <row r="402" spans="15:17" x14ac:dyDescent="0.15">
      <c r="O402">
        <v>401</v>
      </c>
      <c r="P402" t="str">
        <f>IFERROR(IF(COUNTIF(個人情報!$BB$5:$BB$401,"登録番号" &amp; リスト!O402)&gt;=1,"",IF(VLOOKUP(O402,登録者リスト!$A$1:$D$43729,4,FALSE)=基本情報!$D$6,O402,"")),"")</f>
        <v/>
      </c>
      <c r="Q402" t="str">
        <f t="shared" si="6"/>
        <v/>
      </c>
    </row>
    <row r="403" spans="15:17" x14ac:dyDescent="0.15">
      <c r="O403">
        <v>402</v>
      </c>
      <c r="P403" t="str">
        <f>IFERROR(IF(COUNTIF(個人情報!$BB$5:$BB$401,"登録番号" &amp; リスト!O403)&gt;=1,"",IF(VLOOKUP(O403,登録者リスト!$A$1:$D$43729,4,FALSE)=基本情報!$D$6,O403,"")),"")</f>
        <v/>
      </c>
      <c r="Q403" t="str">
        <f t="shared" si="6"/>
        <v/>
      </c>
    </row>
    <row r="404" spans="15:17" x14ac:dyDescent="0.15">
      <c r="O404">
        <v>403</v>
      </c>
      <c r="P404" t="str">
        <f>IFERROR(IF(COUNTIF(個人情報!$BB$5:$BB$401,"登録番号" &amp; リスト!O404)&gt;=1,"",IF(VLOOKUP(O404,登録者リスト!$A$1:$D$43729,4,FALSE)=基本情報!$D$6,O404,"")),"")</f>
        <v/>
      </c>
      <c r="Q404" t="str">
        <f t="shared" si="6"/>
        <v/>
      </c>
    </row>
    <row r="405" spans="15:17" x14ac:dyDescent="0.15">
      <c r="O405">
        <v>404</v>
      </c>
      <c r="P405" t="str">
        <f>IFERROR(IF(COUNTIF(個人情報!$BB$5:$BB$401,"登録番号" &amp; リスト!O405)&gt;=1,"",IF(VLOOKUP(O405,登録者リスト!$A$1:$D$43729,4,FALSE)=基本情報!$D$6,O405,"")),"")</f>
        <v/>
      </c>
      <c r="Q405" t="str">
        <f t="shared" si="6"/>
        <v/>
      </c>
    </row>
    <row r="406" spans="15:17" x14ac:dyDescent="0.15">
      <c r="O406">
        <v>405</v>
      </c>
      <c r="P406" t="str">
        <f>IFERROR(IF(COUNTIF(個人情報!$BB$5:$BB$401,"登録番号" &amp; リスト!O406)&gt;=1,"",IF(VLOOKUP(O406,登録者リスト!$A$1:$D$43729,4,FALSE)=基本情報!$D$6,O406,"")),"")</f>
        <v/>
      </c>
      <c r="Q406" t="str">
        <f t="shared" si="6"/>
        <v/>
      </c>
    </row>
    <row r="407" spans="15:17" x14ac:dyDescent="0.15">
      <c r="O407">
        <v>406</v>
      </c>
      <c r="P407" t="str">
        <f>IFERROR(IF(COUNTIF(個人情報!$BB$5:$BB$401,"登録番号" &amp; リスト!O407)&gt;=1,"",IF(VLOOKUP(O407,登録者リスト!$A$1:$D$43729,4,FALSE)=基本情報!$D$6,O407,"")),"")</f>
        <v/>
      </c>
      <c r="Q407" t="str">
        <f t="shared" si="6"/>
        <v/>
      </c>
    </row>
    <row r="408" spans="15:17" x14ac:dyDescent="0.15">
      <c r="O408">
        <v>407</v>
      </c>
      <c r="P408" t="str">
        <f>IFERROR(IF(COUNTIF(個人情報!$BB$5:$BB$401,"登録番号" &amp; リスト!O408)&gt;=1,"",IF(VLOOKUP(O408,登録者リスト!$A$1:$D$43729,4,FALSE)=基本情報!$D$6,O408,"")),"")</f>
        <v/>
      </c>
      <c r="Q408" t="str">
        <f t="shared" si="6"/>
        <v/>
      </c>
    </row>
    <row r="409" spans="15:17" x14ac:dyDescent="0.15">
      <c r="O409">
        <v>408</v>
      </c>
      <c r="P409" t="str">
        <f>IFERROR(IF(COUNTIF(個人情報!$BB$5:$BB$401,"登録番号" &amp; リスト!O409)&gt;=1,"",IF(VLOOKUP(O409,登録者リスト!$A$1:$D$43729,4,FALSE)=基本情報!$D$6,O409,"")),"")</f>
        <v/>
      </c>
      <c r="Q409" t="str">
        <f t="shared" si="6"/>
        <v/>
      </c>
    </row>
    <row r="410" spans="15:17" x14ac:dyDescent="0.15">
      <c r="O410">
        <v>409</v>
      </c>
      <c r="P410" t="str">
        <f>IFERROR(IF(COUNTIF(個人情報!$BB$5:$BB$401,"登録番号" &amp; リスト!O410)&gt;=1,"",IF(VLOOKUP(O410,登録者リスト!$A$1:$D$43729,4,FALSE)=基本情報!$D$6,O410,"")),"")</f>
        <v/>
      </c>
      <c r="Q410" t="str">
        <f t="shared" si="6"/>
        <v/>
      </c>
    </row>
    <row r="411" spans="15:17" x14ac:dyDescent="0.15">
      <c r="O411">
        <v>410</v>
      </c>
      <c r="P411" t="str">
        <f>IFERROR(IF(COUNTIF(個人情報!$BB$5:$BB$401,"登録番号" &amp; リスト!O411)&gt;=1,"",IF(VLOOKUP(O411,登録者リスト!$A$1:$D$43729,4,FALSE)=基本情報!$D$6,O411,"")),"")</f>
        <v/>
      </c>
      <c r="Q411" t="str">
        <f t="shared" si="6"/>
        <v/>
      </c>
    </row>
    <row r="412" spans="15:17" x14ac:dyDescent="0.15">
      <c r="O412">
        <v>411</v>
      </c>
      <c r="P412" t="str">
        <f>IFERROR(IF(COUNTIF(個人情報!$BB$5:$BB$401,"登録番号" &amp; リスト!O412)&gt;=1,"",IF(VLOOKUP(O412,登録者リスト!$A$1:$D$43729,4,FALSE)=基本情報!$D$6,O412,"")),"")</f>
        <v/>
      </c>
      <c r="Q412" t="str">
        <f t="shared" si="6"/>
        <v/>
      </c>
    </row>
    <row r="413" spans="15:17" x14ac:dyDescent="0.15">
      <c r="O413">
        <v>412</v>
      </c>
      <c r="P413" t="str">
        <f>IFERROR(IF(COUNTIF(個人情報!$BB$5:$BB$401,"登録番号" &amp; リスト!O413)&gt;=1,"",IF(VLOOKUP(O413,登録者リスト!$A$1:$D$43729,4,FALSE)=基本情報!$D$6,O413,"")),"")</f>
        <v/>
      </c>
      <c r="Q413" t="str">
        <f t="shared" si="6"/>
        <v/>
      </c>
    </row>
    <row r="414" spans="15:17" x14ac:dyDescent="0.15">
      <c r="O414">
        <v>413</v>
      </c>
      <c r="P414" t="str">
        <f>IFERROR(IF(COUNTIF(個人情報!$BB$5:$BB$401,"登録番号" &amp; リスト!O414)&gt;=1,"",IF(VLOOKUP(O414,登録者リスト!$A$1:$D$43729,4,FALSE)=基本情報!$D$6,O414,"")),"")</f>
        <v/>
      </c>
      <c r="Q414" t="str">
        <f t="shared" si="6"/>
        <v/>
      </c>
    </row>
    <row r="415" spans="15:17" x14ac:dyDescent="0.15">
      <c r="O415">
        <v>414</v>
      </c>
      <c r="P415" t="str">
        <f>IFERROR(IF(COUNTIF(個人情報!$BB$5:$BB$401,"登録番号" &amp; リスト!O415)&gt;=1,"",IF(VLOOKUP(O415,登録者リスト!$A$1:$D$43729,4,FALSE)=基本情報!$D$6,O415,"")),"")</f>
        <v/>
      </c>
      <c r="Q415" t="str">
        <f t="shared" si="6"/>
        <v/>
      </c>
    </row>
    <row r="416" spans="15:17" x14ac:dyDescent="0.15">
      <c r="O416">
        <v>415</v>
      </c>
      <c r="P416" t="str">
        <f>IFERROR(IF(COUNTIF(個人情報!$BB$5:$BB$401,"登録番号" &amp; リスト!O416)&gt;=1,"",IF(VLOOKUP(O416,登録者リスト!$A$1:$D$43729,4,FALSE)=基本情報!$D$6,O416,"")),"")</f>
        <v/>
      </c>
      <c r="Q416" t="str">
        <f t="shared" si="6"/>
        <v/>
      </c>
    </row>
    <row r="417" spans="15:17" x14ac:dyDescent="0.15">
      <c r="O417">
        <v>416</v>
      </c>
      <c r="P417" t="str">
        <f>IFERROR(IF(COUNTIF(個人情報!$BB$5:$BB$401,"登録番号" &amp; リスト!O417)&gt;=1,"",IF(VLOOKUP(O417,登録者リスト!$A$1:$D$43729,4,FALSE)=基本情報!$D$6,O417,"")),"")</f>
        <v/>
      </c>
      <c r="Q417" t="str">
        <f t="shared" si="6"/>
        <v/>
      </c>
    </row>
    <row r="418" spans="15:17" x14ac:dyDescent="0.15">
      <c r="O418">
        <v>417</v>
      </c>
      <c r="P418" t="str">
        <f>IFERROR(IF(COUNTIF(個人情報!$BB$5:$BB$401,"登録番号" &amp; リスト!O418)&gt;=1,"",IF(VLOOKUP(O418,登録者リスト!$A$1:$D$43729,4,FALSE)=基本情報!$D$6,O418,"")),"")</f>
        <v/>
      </c>
      <c r="Q418" t="str">
        <f t="shared" si="6"/>
        <v/>
      </c>
    </row>
    <row r="419" spans="15:17" x14ac:dyDescent="0.15">
      <c r="O419">
        <v>418</v>
      </c>
      <c r="P419" t="str">
        <f>IFERROR(IF(COUNTIF(個人情報!$BB$5:$BB$401,"登録番号" &amp; リスト!O419)&gt;=1,"",IF(VLOOKUP(O419,登録者リスト!$A$1:$D$43729,4,FALSE)=基本情報!$D$6,O419,"")),"")</f>
        <v/>
      </c>
      <c r="Q419" t="str">
        <f t="shared" si="6"/>
        <v/>
      </c>
    </row>
    <row r="420" spans="15:17" x14ac:dyDescent="0.15">
      <c r="O420">
        <v>419</v>
      </c>
      <c r="P420" t="str">
        <f>IFERROR(IF(COUNTIF(個人情報!$BB$5:$BB$401,"登録番号" &amp; リスト!O420)&gt;=1,"",IF(VLOOKUP(O420,登録者リスト!$A$1:$D$43729,4,FALSE)=基本情報!$D$6,O420,"")),"")</f>
        <v/>
      </c>
      <c r="Q420" t="str">
        <f t="shared" si="6"/>
        <v/>
      </c>
    </row>
    <row r="421" spans="15:17" x14ac:dyDescent="0.15">
      <c r="O421">
        <v>420</v>
      </c>
      <c r="P421" t="str">
        <f>IFERROR(IF(COUNTIF(個人情報!$BB$5:$BB$401,"登録番号" &amp; リスト!O421)&gt;=1,"",IF(VLOOKUP(O421,登録者リスト!$A$1:$D$43729,4,FALSE)=基本情報!$D$6,O421,"")),"")</f>
        <v/>
      </c>
      <c r="Q421" t="str">
        <f t="shared" si="6"/>
        <v/>
      </c>
    </row>
    <row r="422" spans="15:17" x14ac:dyDescent="0.15">
      <c r="O422">
        <v>421</v>
      </c>
      <c r="P422" t="str">
        <f>IFERROR(IF(COUNTIF(個人情報!$BB$5:$BB$401,"登録番号" &amp; リスト!O422)&gt;=1,"",IF(VLOOKUP(O422,登録者リスト!$A$1:$D$43729,4,FALSE)=基本情報!$D$6,O422,"")),"")</f>
        <v/>
      </c>
      <c r="Q422" t="str">
        <f t="shared" si="6"/>
        <v/>
      </c>
    </row>
    <row r="423" spans="15:17" x14ac:dyDescent="0.15">
      <c r="O423">
        <v>422</v>
      </c>
      <c r="P423" t="str">
        <f>IFERROR(IF(COUNTIF(個人情報!$BB$5:$BB$401,"登録番号" &amp; リスト!O423)&gt;=1,"",IF(VLOOKUP(O423,登録者リスト!$A$1:$D$43729,4,FALSE)=基本情報!$D$6,O423,"")),"")</f>
        <v/>
      </c>
      <c r="Q423" t="str">
        <f t="shared" si="6"/>
        <v/>
      </c>
    </row>
    <row r="424" spans="15:17" x14ac:dyDescent="0.15">
      <c r="O424">
        <v>423</v>
      </c>
      <c r="P424" t="str">
        <f>IFERROR(IF(COUNTIF(個人情報!$BB$5:$BB$401,"登録番号" &amp; リスト!O424)&gt;=1,"",IF(VLOOKUP(O424,登録者リスト!$A$1:$D$43729,4,FALSE)=基本情報!$D$6,O424,"")),"")</f>
        <v/>
      </c>
      <c r="Q424" t="str">
        <f t="shared" si="6"/>
        <v/>
      </c>
    </row>
    <row r="425" spans="15:17" x14ac:dyDescent="0.15">
      <c r="O425">
        <v>424</v>
      </c>
      <c r="P425" t="str">
        <f>IFERROR(IF(COUNTIF(個人情報!$BB$5:$BB$401,"登録番号" &amp; リスト!O425)&gt;=1,"",IF(VLOOKUP(O425,登録者リスト!$A$1:$D$43729,4,FALSE)=基本情報!$D$6,O425,"")),"")</f>
        <v/>
      </c>
      <c r="Q425" t="str">
        <f t="shared" si="6"/>
        <v/>
      </c>
    </row>
    <row r="426" spans="15:17" x14ac:dyDescent="0.15">
      <c r="O426">
        <v>425</v>
      </c>
      <c r="P426" t="str">
        <f>IFERROR(IF(COUNTIF(個人情報!$BB$5:$BB$401,"登録番号" &amp; リスト!O426)&gt;=1,"",IF(VLOOKUP(O426,登録者リスト!$A$1:$D$43729,4,FALSE)=基本情報!$D$6,O426,"")),"")</f>
        <v/>
      </c>
      <c r="Q426" t="str">
        <f t="shared" si="6"/>
        <v/>
      </c>
    </row>
    <row r="427" spans="15:17" x14ac:dyDescent="0.15">
      <c r="O427">
        <v>426</v>
      </c>
      <c r="P427" t="str">
        <f>IFERROR(IF(COUNTIF(個人情報!$BB$5:$BB$401,"登録番号" &amp; リスト!O427)&gt;=1,"",IF(VLOOKUP(O427,登録者リスト!$A$1:$D$43729,4,FALSE)=基本情報!$D$6,O427,"")),"")</f>
        <v/>
      </c>
      <c r="Q427" t="str">
        <f t="shared" si="6"/>
        <v/>
      </c>
    </row>
    <row r="428" spans="15:17" x14ac:dyDescent="0.15">
      <c r="O428">
        <v>427</v>
      </c>
      <c r="P428" t="str">
        <f>IFERROR(IF(COUNTIF(個人情報!$BB$5:$BB$401,"登録番号" &amp; リスト!O428)&gt;=1,"",IF(VLOOKUP(O428,登録者リスト!$A$1:$D$43729,4,FALSE)=基本情報!$D$6,O428,"")),"")</f>
        <v/>
      </c>
      <c r="Q428" t="str">
        <f t="shared" si="6"/>
        <v/>
      </c>
    </row>
    <row r="429" spans="15:17" x14ac:dyDescent="0.15">
      <c r="O429">
        <v>428</v>
      </c>
      <c r="P429" t="str">
        <f>IFERROR(IF(COUNTIF(個人情報!$BB$5:$BB$401,"登録番号" &amp; リスト!O429)&gt;=1,"",IF(VLOOKUP(O429,登録者リスト!$A$1:$D$43729,4,FALSE)=基本情報!$D$6,O429,"")),"")</f>
        <v/>
      </c>
      <c r="Q429" t="str">
        <f t="shared" si="6"/>
        <v/>
      </c>
    </row>
    <row r="430" spans="15:17" x14ac:dyDescent="0.15">
      <c r="O430">
        <v>429</v>
      </c>
      <c r="P430" t="str">
        <f>IFERROR(IF(COUNTIF(個人情報!$BB$5:$BB$401,"登録番号" &amp; リスト!O430)&gt;=1,"",IF(VLOOKUP(O430,登録者リスト!$A$1:$D$43729,4,FALSE)=基本情報!$D$6,O430,"")),"")</f>
        <v/>
      </c>
      <c r="Q430" t="str">
        <f t="shared" si="6"/>
        <v/>
      </c>
    </row>
    <row r="431" spans="15:17" x14ac:dyDescent="0.15">
      <c r="O431">
        <v>430</v>
      </c>
      <c r="P431" t="str">
        <f>IFERROR(IF(COUNTIF(個人情報!$BB$5:$BB$401,"登録番号" &amp; リスト!O431)&gt;=1,"",IF(VLOOKUP(O431,登録者リスト!$A$1:$D$43729,4,FALSE)=基本情報!$D$6,O431,"")),"")</f>
        <v/>
      </c>
      <c r="Q431" t="str">
        <f t="shared" si="6"/>
        <v/>
      </c>
    </row>
    <row r="432" spans="15:17" x14ac:dyDescent="0.15">
      <c r="O432">
        <v>431</v>
      </c>
      <c r="P432" t="str">
        <f>IFERROR(IF(COUNTIF(個人情報!$BB$5:$BB$401,"登録番号" &amp; リスト!O432)&gt;=1,"",IF(VLOOKUP(O432,登録者リスト!$A$1:$D$43729,4,FALSE)=基本情報!$D$6,O432,"")),"")</f>
        <v/>
      </c>
      <c r="Q432" t="str">
        <f t="shared" si="6"/>
        <v/>
      </c>
    </row>
    <row r="433" spans="15:17" x14ac:dyDescent="0.15">
      <c r="O433">
        <v>432</v>
      </c>
      <c r="P433" t="str">
        <f>IFERROR(IF(COUNTIF(個人情報!$BB$5:$BB$401,"登録番号" &amp; リスト!O433)&gt;=1,"",IF(VLOOKUP(O433,登録者リスト!$A$1:$D$43729,4,FALSE)=基本情報!$D$6,O433,"")),"")</f>
        <v/>
      </c>
      <c r="Q433" t="str">
        <f t="shared" si="6"/>
        <v/>
      </c>
    </row>
    <row r="434" spans="15:17" x14ac:dyDescent="0.15">
      <c r="O434">
        <v>433</v>
      </c>
      <c r="P434" t="str">
        <f>IFERROR(IF(COUNTIF(個人情報!$BB$5:$BB$401,"登録番号" &amp; リスト!O434)&gt;=1,"",IF(VLOOKUP(O434,登録者リスト!$A$1:$D$43729,4,FALSE)=基本情報!$D$6,O434,"")),"")</f>
        <v/>
      </c>
      <c r="Q434" t="str">
        <f t="shared" si="6"/>
        <v/>
      </c>
    </row>
    <row r="435" spans="15:17" x14ac:dyDescent="0.15">
      <c r="O435">
        <v>434</v>
      </c>
      <c r="P435" t="str">
        <f>IFERROR(IF(COUNTIF(個人情報!$BB$5:$BB$401,"登録番号" &amp; リスト!O435)&gt;=1,"",IF(VLOOKUP(O435,登録者リスト!$A$1:$D$43729,4,FALSE)=基本情報!$D$6,O435,"")),"")</f>
        <v/>
      </c>
      <c r="Q435" t="str">
        <f t="shared" si="6"/>
        <v/>
      </c>
    </row>
    <row r="436" spans="15:17" x14ac:dyDescent="0.15">
      <c r="O436">
        <v>435</v>
      </c>
      <c r="P436" t="str">
        <f>IFERROR(IF(COUNTIF(個人情報!$BB$5:$BB$401,"登録番号" &amp; リスト!O436)&gt;=1,"",IF(VLOOKUP(O436,登録者リスト!$A$1:$D$43729,4,FALSE)=基本情報!$D$6,O436,"")),"")</f>
        <v/>
      </c>
      <c r="Q436" t="str">
        <f t="shared" si="6"/>
        <v/>
      </c>
    </row>
    <row r="437" spans="15:17" x14ac:dyDescent="0.15">
      <c r="O437">
        <v>436</v>
      </c>
      <c r="P437" t="str">
        <f>IFERROR(IF(COUNTIF(個人情報!$BB$5:$BB$401,"登録番号" &amp; リスト!O437)&gt;=1,"",IF(VLOOKUP(O437,登録者リスト!$A$1:$D$43729,4,FALSE)=基本情報!$D$6,O437,"")),"")</f>
        <v/>
      </c>
      <c r="Q437" t="str">
        <f t="shared" si="6"/>
        <v/>
      </c>
    </row>
    <row r="438" spans="15:17" x14ac:dyDescent="0.15">
      <c r="O438">
        <v>437</v>
      </c>
      <c r="P438" t="str">
        <f>IFERROR(IF(COUNTIF(個人情報!$BB$5:$BB$401,"登録番号" &amp; リスト!O438)&gt;=1,"",IF(VLOOKUP(O438,登録者リスト!$A$1:$D$43729,4,FALSE)=基本情報!$D$6,O438,"")),"")</f>
        <v/>
      </c>
      <c r="Q438" t="str">
        <f t="shared" si="6"/>
        <v/>
      </c>
    </row>
    <row r="439" spans="15:17" x14ac:dyDescent="0.15">
      <c r="O439">
        <v>438</v>
      </c>
      <c r="P439" t="str">
        <f>IFERROR(IF(COUNTIF(個人情報!$BB$5:$BB$401,"登録番号" &amp; リスト!O439)&gt;=1,"",IF(VLOOKUP(O439,登録者リスト!$A$1:$D$43729,4,FALSE)=基本情報!$D$6,O439,"")),"")</f>
        <v/>
      </c>
      <c r="Q439" t="str">
        <f t="shared" si="6"/>
        <v/>
      </c>
    </row>
    <row r="440" spans="15:17" x14ac:dyDescent="0.15">
      <c r="O440">
        <v>439</v>
      </c>
      <c r="P440" t="str">
        <f>IFERROR(IF(COUNTIF(個人情報!$BB$5:$BB$401,"登録番号" &amp; リスト!O440)&gt;=1,"",IF(VLOOKUP(O440,登録者リスト!$A$1:$D$43729,4,FALSE)=基本情報!$D$6,O440,"")),"")</f>
        <v/>
      </c>
      <c r="Q440" t="str">
        <f t="shared" si="6"/>
        <v/>
      </c>
    </row>
    <row r="441" spans="15:17" x14ac:dyDescent="0.15">
      <c r="O441">
        <v>440</v>
      </c>
      <c r="P441" t="str">
        <f>IFERROR(IF(COUNTIF(個人情報!$BB$5:$BB$401,"登録番号" &amp; リスト!O441)&gt;=1,"",IF(VLOOKUP(O441,登録者リスト!$A$1:$D$43729,4,FALSE)=基本情報!$D$6,O441,"")),"")</f>
        <v/>
      </c>
      <c r="Q441" t="str">
        <f t="shared" si="6"/>
        <v/>
      </c>
    </row>
    <row r="442" spans="15:17" x14ac:dyDescent="0.15">
      <c r="O442">
        <v>441</v>
      </c>
      <c r="P442" t="str">
        <f>IFERROR(IF(COUNTIF(個人情報!$BB$5:$BB$401,"登録番号" &amp; リスト!O442)&gt;=1,"",IF(VLOOKUP(O442,登録者リスト!$A$1:$D$43729,4,FALSE)=基本情報!$D$6,O442,"")),"")</f>
        <v/>
      </c>
      <c r="Q442" t="str">
        <f t="shared" si="6"/>
        <v/>
      </c>
    </row>
    <row r="443" spans="15:17" x14ac:dyDescent="0.15">
      <c r="O443">
        <v>442</v>
      </c>
      <c r="P443" t="str">
        <f>IFERROR(IF(COUNTIF(個人情報!$BB$5:$BB$401,"登録番号" &amp; リスト!O443)&gt;=1,"",IF(VLOOKUP(O443,登録者リスト!$A$1:$D$43729,4,FALSE)=基本情報!$D$6,O443,"")),"")</f>
        <v/>
      </c>
      <c r="Q443" t="str">
        <f t="shared" si="6"/>
        <v/>
      </c>
    </row>
    <row r="444" spans="15:17" x14ac:dyDescent="0.15">
      <c r="O444">
        <v>443</v>
      </c>
      <c r="P444" t="str">
        <f>IFERROR(IF(COUNTIF(個人情報!$BB$5:$BB$401,"登録番号" &amp; リスト!O444)&gt;=1,"",IF(VLOOKUP(O444,登録者リスト!$A$1:$D$43729,4,FALSE)=基本情報!$D$6,O444,"")),"")</f>
        <v/>
      </c>
      <c r="Q444" t="str">
        <f t="shared" si="6"/>
        <v/>
      </c>
    </row>
    <row r="445" spans="15:17" x14ac:dyDescent="0.15">
      <c r="O445">
        <v>444</v>
      </c>
      <c r="P445" t="str">
        <f>IFERROR(IF(COUNTIF(個人情報!$BB$5:$BB$401,"登録番号" &amp; リスト!O445)&gt;=1,"",IF(VLOOKUP(O445,登録者リスト!$A$1:$D$43729,4,FALSE)=基本情報!$D$6,O445,"")),"")</f>
        <v/>
      </c>
      <c r="Q445" t="str">
        <f t="shared" si="6"/>
        <v/>
      </c>
    </row>
    <row r="446" spans="15:17" x14ac:dyDescent="0.15">
      <c r="O446">
        <v>445</v>
      </c>
      <c r="P446" t="str">
        <f>IFERROR(IF(COUNTIF(個人情報!$BB$5:$BB$401,"登録番号" &amp; リスト!O446)&gt;=1,"",IF(VLOOKUP(O446,登録者リスト!$A$1:$D$43729,4,FALSE)=基本情報!$D$6,O446,"")),"")</f>
        <v/>
      </c>
      <c r="Q446" t="str">
        <f t="shared" si="6"/>
        <v/>
      </c>
    </row>
    <row r="447" spans="15:17" x14ac:dyDescent="0.15">
      <c r="O447">
        <v>446</v>
      </c>
      <c r="P447" t="str">
        <f>IFERROR(IF(COUNTIF(個人情報!$BB$5:$BB$401,"登録番号" &amp; リスト!O447)&gt;=1,"",IF(VLOOKUP(O447,登録者リスト!$A$1:$D$43729,4,FALSE)=基本情報!$D$6,O447,"")),"")</f>
        <v/>
      </c>
      <c r="Q447" t="str">
        <f t="shared" si="6"/>
        <v/>
      </c>
    </row>
    <row r="448" spans="15:17" x14ac:dyDescent="0.15">
      <c r="O448">
        <v>447</v>
      </c>
      <c r="P448" t="str">
        <f>IFERROR(IF(COUNTIF(個人情報!$BB$5:$BB$401,"登録番号" &amp; リスト!O448)&gt;=1,"",IF(VLOOKUP(O448,登録者リスト!$A$1:$D$43729,4,FALSE)=基本情報!$D$6,O448,"")),"")</f>
        <v/>
      </c>
      <c r="Q448" t="str">
        <f t="shared" si="6"/>
        <v/>
      </c>
    </row>
    <row r="449" spans="15:17" x14ac:dyDescent="0.15">
      <c r="O449">
        <v>448</v>
      </c>
      <c r="P449" t="str">
        <f>IFERROR(IF(COUNTIF(個人情報!$BB$5:$BB$401,"登録番号" &amp; リスト!O449)&gt;=1,"",IF(VLOOKUP(O449,登録者リスト!$A$1:$D$43729,4,FALSE)=基本情報!$D$6,O449,"")),"")</f>
        <v/>
      </c>
      <c r="Q449" t="str">
        <f t="shared" si="6"/>
        <v/>
      </c>
    </row>
    <row r="450" spans="15:17" x14ac:dyDescent="0.15">
      <c r="O450">
        <v>449</v>
      </c>
      <c r="P450" t="str">
        <f>IFERROR(IF(COUNTIF(個人情報!$BB$5:$BB$401,"登録番号" &amp; リスト!O450)&gt;=1,"",IF(VLOOKUP(O450,登録者リスト!$A$1:$D$43729,4,FALSE)=基本情報!$D$6,O450,"")),"")</f>
        <v/>
      </c>
      <c r="Q450" t="str">
        <f t="shared" si="6"/>
        <v/>
      </c>
    </row>
    <row r="451" spans="15:17" x14ac:dyDescent="0.15">
      <c r="O451">
        <v>450</v>
      </c>
      <c r="P451" t="str">
        <f>IFERROR(IF(COUNTIF(個人情報!$BB$5:$BB$401,"登録番号" &amp; リスト!O451)&gt;=1,"",IF(VLOOKUP(O451,登録者リスト!$A$1:$D$43729,4,FALSE)=基本情報!$D$6,O451,"")),"")</f>
        <v/>
      </c>
      <c r="Q451" t="str">
        <f t="shared" ref="Q451:Q501" si="7">IFERROR(SMALL($P$2:$P$13001,O451),"")</f>
        <v/>
      </c>
    </row>
    <row r="452" spans="15:17" x14ac:dyDescent="0.15">
      <c r="O452">
        <v>451</v>
      </c>
      <c r="P452" t="str">
        <f>IFERROR(IF(COUNTIF(個人情報!$BB$5:$BB$401,"登録番号" &amp; リスト!O452)&gt;=1,"",IF(VLOOKUP(O452,登録者リスト!$A$1:$D$43729,4,FALSE)=基本情報!$D$6,O452,"")),"")</f>
        <v/>
      </c>
      <c r="Q452" t="str">
        <f t="shared" si="7"/>
        <v/>
      </c>
    </row>
    <row r="453" spans="15:17" x14ac:dyDescent="0.15">
      <c r="O453">
        <v>452</v>
      </c>
      <c r="P453" t="str">
        <f>IFERROR(IF(COUNTIF(個人情報!$BB$5:$BB$401,"登録番号" &amp; リスト!O453)&gt;=1,"",IF(VLOOKUP(O453,登録者リスト!$A$1:$D$43729,4,FALSE)=基本情報!$D$6,O453,"")),"")</f>
        <v/>
      </c>
      <c r="Q453" t="str">
        <f t="shared" si="7"/>
        <v/>
      </c>
    </row>
    <row r="454" spans="15:17" x14ac:dyDescent="0.15">
      <c r="O454">
        <v>453</v>
      </c>
      <c r="P454" t="str">
        <f>IFERROR(IF(COUNTIF(個人情報!$BB$5:$BB$401,"登録番号" &amp; リスト!O454)&gt;=1,"",IF(VLOOKUP(O454,登録者リスト!$A$1:$D$43729,4,FALSE)=基本情報!$D$6,O454,"")),"")</f>
        <v/>
      </c>
      <c r="Q454" t="str">
        <f t="shared" si="7"/>
        <v/>
      </c>
    </row>
    <row r="455" spans="15:17" x14ac:dyDescent="0.15">
      <c r="O455">
        <v>454</v>
      </c>
      <c r="P455" t="str">
        <f>IFERROR(IF(COUNTIF(個人情報!$BB$5:$BB$401,"登録番号" &amp; リスト!O455)&gt;=1,"",IF(VLOOKUP(O455,登録者リスト!$A$1:$D$43729,4,FALSE)=基本情報!$D$6,O455,"")),"")</f>
        <v/>
      </c>
      <c r="Q455" t="str">
        <f t="shared" si="7"/>
        <v/>
      </c>
    </row>
    <row r="456" spans="15:17" x14ac:dyDescent="0.15">
      <c r="O456">
        <v>455</v>
      </c>
      <c r="P456" t="str">
        <f>IFERROR(IF(COUNTIF(個人情報!$BB$5:$BB$401,"登録番号" &amp; リスト!O456)&gt;=1,"",IF(VLOOKUP(O456,登録者リスト!$A$1:$D$43729,4,FALSE)=基本情報!$D$6,O456,"")),"")</f>
        <v/>
      </c>
      <c r="Q456" t="str">
        <f t="shared" si="7"/>
        <v/>
      </c>
    </row>
    <row r="457" spans="15:17" x14ac:dyDescent="0.15">
      <c r="O457">
        <v>456</v>
      </c>
      <c r="P457" t="str">
        <f>IFERROR(IF(COUNTIF(個人情報!$BB$5:$BB$401,"登録番号" &amp; リスト!O457)&gt;=1,"",IF(VLOOKUP(O457,登録者リスト!$A$1:$D$43729,4,FALSE)=基本情報!$D$6,O457,"")),"")</f>
        <v/>
      </c>
      <c r="Q457" t="str">
        <f t="shared" si="7"/>
        <v/>
      </c>
    </row>
    <row r="458" spans="15:17" x14ac:dyDescent="0.15">
      <c r="O458">
        <v>457</v>
      </c>
      <c r="P458" t="str">
        <f>IFERROR(IF(COUNTIF(個人情報!$BB$5:$BB$401,"登録番号" &amp; リスト!O458)&gt;=1,"",IF(VLOOKUP(O458,登録者リスト!$A$1:$D$43729,4,FALSE)=基本情報!$D$6,O458,"")),"")</f>
        <v/>
      </c>
      <c r="Q458" t="str">
        <f t="shared" si="7"/>
        <v/>
      </c>
    </row>
    <row r="459" spans="15:17" x14ac:dyDescent="0.15">
      <c r="O459">
        <v>458</v>
      </c>
      <c r="P459" t="str">
        <f>IFERROR(IF(COUNTIF(個人情報!$BB$5:$BB$401,"登録番号" &amp; リスト!O459)&gt;=1,"",IF(VLOOKUP(O459,登録者リスト!$A$1:$D$43729,4,FALSE)=基本情報!$D$6,O459,"")),"")</f>
        <v/>
      </c>
      <c r="Q459" t="str">
        <f t="shared" si="7"/>
        <v/>
      </c>
    </row>
    <row r="460" spans="15:17" x14ac:dyDescent="0.15">
      <c r="O460">
        <v>459</v>
      </c>
      <c r="P460" t="str">
        <f>IFERROR(IF(COUNTIF(個人情報!$BB$5:$BB$401,"登録番号" &amp; リスト!O460)&gt;=1,"",IF(VLOOKUP(O460,登録者リスト!$A$1:$D$43729,4,FALSE)=基本情報!$D$6,O460,"")),"")</f>
        <v/>
      </c>
      <c r="Q460" t="str">
        <f t="shared" si="7"/>
        <v/>
      </c>
    </row>
    <row r="461" spans="15:17" x14ac:dyDescent="0.15">
      <c r="O461">
        <v>460</v>
      </c>
      <c r="P461" t="str">
        <f>IFERROR(IF(COUNTIF(個人情報!$BB$5:$BB$401,"登録番号" &amp; リスト!O461)&gt;=1,"",IF(VLOOKUP(O461,登録者リスト!$A$1:$D$43729,4,FALSE)=基本情報!$D$6,O461,"")),"")</f>
        <v/>
      </c>
      <c r="Q461" t="str">
        <f t="shared" si="7"/>
        <v/>
      </c>
    </row>
    <row r="462" spans="15:17" x14ac:dyDescent="0.15">
      <c r="O462">
        <v>461</v>
      </c>
      <c r="P462" t="str">
        <f>IFERROR(IF(COUNTIF(個人情報!$BB$5:$BB$401,"登録番号" &amp; リスト!O462)&gt;=1,"",IF(VLOOKUP(O462,登録者リスト!$A$1:$D$43729,4,FALSE)=基本情報!$D$6,O462,"")),"")</f>
        <v/>
      </c>
      <c r="Q462" t="str">
        <f t="shared" si="7"/>
        <v/>
      </c>
    </row>
    <row r="463" spans="15:17" x14ac:dyDescent="0.15">
      <c r="O463">
        <v>462</v>
      </c>
      <c r="P463" t="str">
        <f>IFERROR(IF(COUNTIF(個人情報!$BB$5:$BB$401,"登録番号" &amp; リスト!O463)&gt;=1,"",IF(VLOOKUP(O463,登録者リスト!$A$1:$D$43729,4,FALSE)=基本情報!$D$6,O463,"")),"")</f>
        <v/>
      </c>
      <c r="Q463" t="str">
        <f t="shared" si="7"/>
        <v/>
      </c>
    </row>
    <row r="464" spans="15:17" x14ac:dyDescent="0.15">
      <c r="O464">
        <v>463</v>
      </c>
      <c r="P464" t="str">
        <f>IFERROR(IF(COUNTIF(個人情報!$BB$5:$BB$401,"登録番号" &amp; リスト!O464)&gt;=1,"",IF(VLOOKUP(O464,登録者リスト!$A$1:$D$43729,4,FALSE)=基本情報!$D$6,O464,"")),"")</f>
        <v/>
      </c>
      <c r="Q464" t="str">
        <f t="shared" si="7"/>
        <v/>
      </c>
    </row>
    <row r="465" spans="15:17" x14ac:dyDescent="0.15">
      <c r="O465">
        <v>464</v>
      </c>
      <c r="P465" t="str">
        <f>IFERROR(IF(COUNTIF(個人情報!$BB$5:$BB$401,"登録番号" &amp; リスト!O465)&gt;=1,"",IF(VLOOKUP(O465,登録者リスト!$A$1:$D$43729,4,FALSE)=基本情報!$D$6,O465,"")),"")</f>
        <v/>
      </c>
      <c r="Q465" t="str">
        <f t="shared" si="7"/>
        <v/>
      </c>
    </row>
    <row r="466" spans="15:17" x14ac:dyDescent="0.15">
      <c r="O466">
        <v>465</v>
      </c>
      <c r="P466" t="str">
        <f>IFERROR(IF(COUNTIF(個人情報!$BB$5:$BB$401,"登録番号" &amp; リスト!O466)&gt;=1,"",IF(VLOOKUP(O466,登録者リスト!$A$1:$D$43729,4,FALSE)=基本情報!$D$6,O466,"")),"")</f>
        <v/>
      </c>
      <c r="Q466" t="str">
        <f t="shared" si="7"/>
        <v/>
      </c>
    </row>
    <row r="467" spans="15:17" x14ac:dyDescent="0.15">
      <c r="O467">
        <v>466</v>
      </c>
      <c r="P467" t="str">
        <f>IFERROR(IF(COUNTIF(個人情報!$BB$5:$BB$401,"登録番号" &amp; リスト!O467)&gt;=1,"",IF(VLOOKUP(O467,登録者リスト!$A$1:$D$43729,4,FALSE)=基本情報!$D$6,O467,"")),"")</f>
        <v/>
      </c>
      <c r="Q467" t="str">
        <f t="shared" si="7"/>
        <v/>
      </c>
    </row>
    <row r="468" spans="15:17" x14ac:dyDescent="0.15">
      <c r="O468">
        <v>467</v>
      </c>
      <c r="P468" t="str">
        <f>IFERROR(IF(COUNTIF(個人情報!$BB$5:$BB$401,"登録番号" &amp; リスト!O468)&gt;=1,"",IF(VLOOKUP(O468,登録者リスト!$A$1:$D$43729,4,FALSE)=基本情報!$D$6,O468,"")),"")</f>
        <v/>
      </c>
      <c r="Q468" t="str">
        <f t="shared" si="7"/>
        <v/>
      </c>
    </row>
    <row r="469" spans="15:17" x14ac:dyDescent="0.15">
      <c r="O469">
        <v>468</v>
      </c>
      <c r="P469" t="str">
        <f>IFERROR(IF(COUNTIF(個人情報!$BB$5:$BB$401,"登録番号" &amp; リスト!O469)&gt;=1,"",IF(VLOOKUP(O469,登録者リスト!$A$1:$D$43729,4,FALSE)=基本情報!$D$6,O469,"")),"")</f>
        <v/>
      </c>
      <c r="Q469" t="str">
        <f t="shared" si="7"/>
        <v/>
      </c>
    </row>
    <row r="470" spans="15:17" x14ac:dyDescent="0.15">
      <c r="O470">
        <v>469</v>
      </c>
      <c r="P470" t="str">
        <f>IFERROR(IF(COUNTIF(個人情報!$BB$5:$BB$401,"登録番号" &amp; リスト!O470)&gt;=1,"",IF(VLOOKUP(O470,登録者リスト!$A$1:$D$43729,4,FALSE)=基本情報!$D$6,O470,"")),"")</f>
        <v/>
      </c>
      <c r="Q470" t="str">
        <f t="shared" si="7"/>
        <v/>
      </c>
    </row>
    <row r="471" spans="15:17" x14ac:dyDescent="0.15">
      <c r="O471">
        <v>470</v>
      </c>
      <c r="P471" t="str">
        <f>IFERROR(IF(COUNTIF(個人情報!$BB$5:$BB$401,"登録番号" &amp; リスト!O471)&gt;=1,"",IF(VLOOKUP(O471,登録者リスト!$A$1:$D$43729,4,FALSE)=基本情報!$D$6,O471,"")),"")</f>
        <v/>
      </c>
      <c r="Q471" t="str">
        <f t="shared" si="7"/>
        <v/>
      </c>
    </row>
    <row r="472" spans="15:17" x14ac:dyDescent="0.15">
      <c r="O472">
        <v>471</v>
      </c>
      <c r="P472" t="str">
        <f>IFERROR(IF(COUNTIF(個人情報!$BB$5:$BB$401,"登録番号" &amp; リスト!O472)&gt;=1,"",IF(VLOOKUP(O472,登録者リスト!$A$1:$D$43729,4,FALSE)=基本情報!$D$6,O472,"")),"")</f>
        <v/>
      </c>
      <c r="Q472" t="str">
        <f t="shared" si="7"/>
        <v/>
      </c>
    </row>
    <row r="473" spans="15:17" x14ac:dyDescent="0.15">
      <c r="O473">
        <v>472</v>
      </c>
      <c r="P473" t="str">
        <f>IFERROR(IF(COUNTIF(個人情報!$BB$5:$BB$401,"登録番号" &amp; リスト!O473)&gt;=1,"",IF(VLOOKUP(O473,登録者リスト!$A$1:$D$43729,4,FALSE)=基本情報!$D$6,O473,"")),"")</f>
        <v/>
      </c>
      <c r="Q473" t="str">
        <f t="shared" si="7"/>
        <v/>
      </c>
    </row>
    <row r="474" spans="15:17" x14ac:dyDescent="0.15">
      <c r="O474">
        <v>473</v>
      </c>
      <c r="P474" t="str">
        <f>IFERROR(IF(COUNTIF(個人情報!$BB$5:$BB$401,"登録番号" &amp; リスト!O474)&gt;=1,"",IF(VLOOKUP(O474,登録者リスト!$A$1:$D$43729,4,FALSE)=基本情報!$D$6,O474,"")),"")</f>
        <v/>
      </c>
      <c r="Q474" t="str">
        <f t="shared" si="7"/>
        <v/>
      </c>
    </row>
    <row r="475" spans="15:17" x14ac:dyDescent="0.15">
      <c r="O475">
        <v>474</v>
      </c>
      <c r="P475" t="str">
        <f>IFERROR(IF(COUNTIF(個人情報!$BB$5:$BB$401,"登録番号" &amp; リスト!O475)&gt;=1,"",IF(VLOOKUP(O475,登録者リスト!$A$1:$D$43729,4,FALSE)=基本情報!$D$6,O475,"")),"")</f>
        <v/>
      </c>
      <c r="Q475" t="str">
        <f t="shared" si="7"/>
        <v/>
      </c>
    </row>
    <row r="476" spans="15:17" x14ac:dyDescent="0.15">
      <c r="O476">
        <v>475</v>
      </c>
      <c r="P476" t="str">
        <f>IFERROR(IF(COUNTIF(個人情報!$BB$5:$BB$401,"登録番号" &amp; リスト!O476)&gt;=1,"",IF(VLOOKUP(O476,登録者リスト!$A$1:$D$43729,4,FALSE)=基本情報!$D$6,O476,"")),"")</f>
        <v/>
      </c>
      <c r="Q476" t="str">
        <f t="shared" si="7"/>
        <v/>
      </c>
    </row>
    <row r="477" spans="15:17" x14ac:dyDescent="0.15">
      <c r="O477">
        <v>476</v>
      </c>
      <c r="P477" t="str">
        <f>IFERROR(IF(COUNTIF(個人情報!$BB$5:$BB$401,"登録番号" &amp; リスト!O477)&gt;=1,"",IF(VLOOKUP(O477,登録者リスト!$A$1:$D$43729,4,FALSE)=基本情報!$D$6,O477,"")),"")</f>
        <v/>
      </c>
      <c r="Q477" t="str">
        <f t="shared" si="7"/>
        <v/>
      </c>
    </row>
    <row r="478" spans="15:17" x14ac:dyDescent="0.15">
      <c r="O478">
        <v>477</v>
      </c>
      <c r="P478" t="str">
        <f>IFERROR(IF(COUNTIF(個人情報!$BB$5:$BB$401,"登録番号" &amp; リスト!O478)&gt;=1,"",IF(VLOOKUP(O478,登録者リスト!$A$1:$D$43729,4,FALSE)=基本情報!$D$6,O478,"")),"")</f>
        <v/>
      </c>
      <c r="Q478" t="str">
        <f t="shared" si="7"/>
        <v/>
      </c>
    </row>
    <row r="479" spans="15:17" x14ac:dyDescent="0.15">
      <c r="O479">
        <v>478</v>
      </c>
      <c r="P479" t="str">
        <f>IFERROR(IF(COUNTIF(個人情報!$BB$5:$BB$401,"登録番号" &amp; リスト!O479)&gt;=1,"",IF(VLOOKUP(O479,登録者リスト!$A$1:$D$43729,4,FALSE)=基本情報!$D$6,O479,"")),"")</f>
        <v/>
      </c>
      <c r="Q479" t="str">
        <f t="shared" si="7"/>
        <v/>
      </c>
    </row>
    <row r="480" spans="15:17" x14ac:dyDescent="0.15">
      <c r="O480">
        <v>479</v>
      </c>
      <c r="P480" t="str">
        <f>IFERROR(IF(COUNTIF(個人情報!$BB$5:$BB$401,"登録番号" &amp; リスト!O480)&gt;=1,"",IF(VLOOKUP(O480,登録者リスト!$A$1:$D$43729,4,FALSE)=基本情報!$D$6,O480,"")),"")</f>
        <v/>
      </c>
      <c r="Q480" t="str">
        <f t="shared" si="7"/>
        <v/>
      </c>
    </row>
    <row r="481" spans="15:17" x14ac:dyDescent="0.15">
      <c r="O481">
        <v>480</v>
      </c>
      <c r="P481" t="str">
        <f>IFERROR(IF(COUNTIF(個人情報!$BB$5:$BB$401,"登録番号" &amp; リスト!O481)&gt;=1,"",IF(VLOOKUP(O481,登録者リスト!$A$1:$D$43729,4,FALSE)=基本情報!$D$6,O481,"")),"")</f>
        <v/>
      </c>
      <c r="Q481" t="str">
        <f t="shared" si="7"/>
        <v/>
      </c>
    </row>
    <row r="482" spans="15:17" x14ac:dyDescent="0.15">
      <c r="O482">
        <v>481</v>
      </c>
      <c r="P482" t="str">
        <f>IFERROR(IF(COUNTIF(個人情報!$BB$5:$BB$401,"登録番号" &amp; リスト!O482)&gt;=1,"",IF(VLOOKUP(O482,登録者リスト!$A$1:$D$43729,4,FALSE)=基本情報!$D$6,O482,"")),"")</f>
        <v/>
      </c>
      <c r="Q482" t="str">
        <f t="shared" si="7"/>
        <v/>
      </c>
    </row>
    <row r="483" spans="15:17" x14ac:dyDescent="0.15">
      <c r="O483">
        <v>482</v>
      </c>
      <c r="P483" t="str">
        <f>IFERROR(IF(COUNTIF(個人情報!$BB$5:$BB$401,"登録番号" &amp; リスト!O483)&gt;=1,"",IF(VLOOKUP(O483,登録者リスト!$A$1:$D$43729,4,FALSE)=基本情報!$D$6,O483,"")),"")</f>
        <v/>
      </c>
      <c r="Q483" t="str">
        <f t="shared" si="7"/>
        <v/>
      </c>
    </row>
    <row r="484" spans="15:17" x14ac:dyDescent="0.15">
      <c r="O484">
        <v>483</v>
      </c>
      <c r="P484" t="str">
        <f>IFERROR(IF(COUNTIF(個人情報!$BB$5:$BB$401,"登録番号" &amp; リスト!O484)&gt;=1,"",IF(VLOOKUP(O484,登録者リスト!$A$1:$D$43729,4,FALSE)=基本情報!$D$6,O484,"")),"")</f>
        <v/>
      </c>
      <c r="Q484" t="str">
        <f t="shared" si="7"/>
        <v/>
      </c>
    </row>
    <row r="485" spans="15:17" x14ac:dyDescent="0.15">
      <c r="O485">
        <v>484</v>
      </c>
      <c r="P485" t="str">
        <f>IFERROR(IF(COUNTIF(個人情報!$BB$5:$BB$401,"登録番号" &amp; リスト!O485)&gt;=1,"",IF(VLOOKUP(O485,登録者リスト!$A$1:$D$43729,4,FALSE)=基本情報!$D$6,O485,"")),"")</f>
        <v/>
      </c>
      <c r="Q485" t="str">
        <f t="shared" si="7"/>
        <v/>
      </c>
    </row>
    <row r="486" spans="15:17" x14ac:dyDescent="0.15">
      <c r="O486">
        <v>485</v>
      </c>
      <c r="P486" t="str">
        <f>IFERROR(IF(COUNTIF(個人情報!$BB$5:$BB$401,"登録番号" &amp; リスト!O486)&gt;=1,"",IF(VLOOKUP(O486,登録者リスト!$A$1:$D$43729,4,FALSE)=基本情報!$D$6,O486,"")),"")</f>
        <v/>
      </c>
      <c r="Q486" t="str">
        <f t="shared" si="7"/>
        <v/>
      </c>
    </row>
    <row r="487" spans="15:17" x14ac:dyDescent="0.15">
      <c r="O487">
        <v>486</v>
      </c>
      <c r="P487" t="str">
        <f>IFERROR(IF(COUNTIF(個人情報!$BB$5:$BB$401,"登録番号" &amp; リスト!O487)&gt;=1,"",IF(VLOOKUP(O487,登録者リスト!$A$1:$D$43729,4,FALSE)=基本情報!$D$6,O487,"")),"")</f>
        <v/>
      </c>
      <c r="Q487" t="str">
        <f t="shared" si="7"/>
        <v/>
      </c>
    </row>
    <row r="488" spans="15:17" x14ac:dyDescent="0.15">
      <c r="O488">
        <v>487</v>
      </c>
      <c r="P488" t="str">
        <f>IFERROR(IF(COUNTIF(個人情報!$BB$5:$BB$401,"登録番号" &amp; リスト!O488)&gt;=1,"",IF(VLOOKUP(O488,登録者リスト!$A$1:$D$43729,4,FALSE)=基本情報!$D$6,O488,"")),"")</f>
        <v/>
      </c>
      <c r="Q488" t="str">
        <f t="shared" si="7"/>
        <v/>
      </c>
    </row>
    <row r="489" spans="15:17" x14ac:dyDescent="0.15">
      <c r="O489">
        <v>488</v>
      </c>
      <c r="P489" t="str">
        <f>IFERROR(IF(COUNTIF(個人情報!$BB$5:$BB$401,"登録番号" &amp; リスト!O489)&gt;=1,"",IF(VLOOKUP(O489,登録者リスト!$A$1:$D$43729,4,FALSE)=基本情報!$D$6,O489,"")),"")</f>
        <v/>
      </c>
      <c r="Q489" t="str">
        <f t="shared" si="7"/>
        <v/>
      </c>
    </row>
    <row r="490" spans="15:17" x14ac:dyDescent="0.15">
      <c r="O490">
        <v>489</v>
      </c>
      <c r="P490" t="str">
        <f>IFERROR(IF(COUNTIF(個人情報!$BB$5:$BB$401,"登録番号" &amp; リスト!O490)&gt;=1,"",IF(VLOOKUP(O490,登録者リスト!$A$1:$D$43729,4,FALSE)=基本情報!$D$6,O490,"")),"")</f>
        <v/>
      </c>
      <c r="Q490" t="str">
        <f t="shared" si="7"/>
        <v/>
      </c>
    </row>
    <row r="491" spans="15:17" x14ac:dyDescent="0.15">
      <c r="O491">
        <v>490</v>
      </c>
      <c r="P491" t="str">
        <f>IFERROR(IF(COUNTIF(個人情報!$BB$5:$BB$401,"登録番号" &amp; リスト!O491)&gt;=1,"",IF(VLOOKUP(O491,登録者リスト!$A$1:$D$43729,4,FALSE)=基本情報!$D$6,O491,"")),"")</f>
        <v/>
      </c>
      <c r="Q491" t="str">
        <f t="shared" si="7"/>
        <v/>
      </c>
    </row>
    <row r="492" spans="15:17" x14ac:dyDescent="0.15">
      <c r="O492">
        <v>491</v>
      </c>
      <c r="P492" t="str">
        <f>IFERROR(IF(COUNTIF(個人情報!$BB$5:$BB$401,"登録番号" &amp; リスト!O492)&gt;=1,"",IF(VLOOKUP(O492,登録者リスト!$A$1:$D$43729,4,FALSE)=基本情報!$D$6,O492,"")),"")</f>
        <v/>
      </c>
      <c r="Q492" t="str">
        <f t="shared" si="7"/>
        <v/>
      </c>
    </row>
    <row r="493" spans="15:17" x14ac:dyDescent="0.15">
      <c r="O493">
        <v>492</v>
      </c>
      <c r="P493" t="str">
        <f>IFERROR(IF(COUNTIF(個人情報!$BB$5:$BB$401,"登録番号" &amp; リスト!O493)&gt;=1,"",IF(VLOOKUP(O493,登録者リスト!$A$1:$D$43729,4,FALSE)=基本情報!$D$6,O493,"")),"")</f>
        <v/>
      </c>
      <c r="Q493" t="str">
        <f t="shared" si="7"/>
        <v/>
      </c>
    </row>
    <row r="494" spans="15:17" x14ac:dyDescent="0.15">
      <c r="O494">
        <v>493</v>
      </c>
      <c r="P494" t="str">
        <f>IFERROR(IF(COUNTIF(個人情報!$BB$5:$BB$401,"登録番号" &amp; リスト!O494)&gt;=1,"",IF(VLOOKUP(O494,登録者リスト!$A$1:$D$43729,4,FALSE)=基本情報!$D$6,O494,"")),"")</f>
        <v/>
      </c>
      <c r="Q494" t="str">
        <f t="shared" si="7"/>
        <v/>
      </c>
    </row>
    <row r="495" spans="15:17" x14ac:dyDescent="0.15">
      <c r="O495">
        <v>494</v>
      </c>
      <c r="P495" t="str">
        <f>IFERROR(IF(COUNTIF(個人情報!$BB$5:$BB$401,"登録番号" &amp; リスト!O495)&gt;=1,"",IF(VLOOKUP(O495,登録者リスト!$A$1:$D$43729,4,FALSE)=基本情報!$D$6,O495,"")),"")</f>
        <v/>
      </c>
      <c r="Q495" t="str">
        <f t="shared" si="7"/>
        <v/>
      </c>
    </row>
    <row r="496" spans="15:17" x14ac:dyDescent="0.15">
      <c r="O496">
        <v>495</v>
      </c>
      <c r="P496" t="str">
        <f>IFERROR(IF(COUNTIF(個人情報!$BB$5:$BB$401,"登録番号" &amp; リスト!O496)&gt;=1,"",IF(VLOOKUP(O496,登録者リスト!$A$1:$D$43729,4,FALSE)=基本情報!$D$6,O496,"")),"")</f>
        <v/>
      </c>
      <c r="Q496" t="str">
        <f t="shared" si="7"/>
        <v/>
      </c>
    </row>
    <row r="497" spans="15:17" x14ac:dyDescent="0.15">
      <c r="O497">
        <v>496</v>
      </c>
      <c r="P497" t="str">
        <f>IFERROR(IF(COUNTIF(個人情報!$BB$5:$BB$401,"登録番号" &amp; リスト!O497)&gt;=1,"",IF(VLOOKUP(O497,登録者リスト!$A$1:$D$43729,4,FALSE)=基本情報!$D$6,O497,"")),"")</f>
        <v/>
      </c>
      <c r="Q497" t="str">
        <f t="shared" si="7"/>
        <v/>
      </c>
    </row>
    <row r="498" spans="15:17" x14ac:dyDescent="0.15">
      <c r="O498">
        <v>497</v>
      </c>
      <c r="P498" t="str">
        <f>IFERROR(IF(COUNTIF(個人情報!$BB$5:$BB$401,"登録番号" &amp; リスト!O498)&gt;=1,"",IF(VLOOKUP(O498,登録者リスト!$A$1:$D$43729,4,FALSE)=基本情報!$D$6,O498,"")),"")</f>
        <v/>
      </c>
      <c r="Q498" t="str">
        <f t="shared" si="7"/>
        <v/>
      </c>
    </row>
    <row r="499" spans="15:17" x14ac:dyDescent="0.15">
      <c r="O499">
        <v>498</v>
      </c>
      <c r="P499" t="str">
        <f>IFERROR(IF(COUNTIF(個人情報!$BB$5:$BB$401,"登録番号" &amp; リスト!O499)&gt;=1,"",IF(VLOOKUP(O499,登録者リスト!$A$1:$D$43729,4,FALSE)=基本情報!$D$6,O499,"")),"")</f>
        <v/>
      </c>
      <c r="Q499" t="str">
        <f t="shared" si="7"/>
        <v/>
      </c>
    </row>
    <row r="500" spans="15:17" x14ac:dyDescent="0.15">
      <c r="O500">
        <v>499</v>
      </c>
      <c r="P500" t="str">
        <f>IFERROR(IF(COUNTIF(個人情報!$BB$5:$BB$401,"登録番号" &amp; リスト!O500)&gt;=1,"",IF(VLOOKUP(O500,登録者リスト!$A$1:$D$43729,4,FALSE)=基本情報!$D$6,O500,"")),"")</f>
        <v/>
      </c>
      <c r="Q500" t="str">
        <f t="shared" si="7"/>
        <v/>
      </c>
    </row>
    <row r="501" spans="15:17" x14ac:dyDescent="0.15">
      <c r="O501">
        <v>500</v>
      </c>
      <c r="P501" t="str">
        <f>IFERROR(IF(COUNTIF(個人情報!$BB$5:$BB$401,"登録番号" &amp; リスト!O501)&gt;=1,"",IF(VLOOKUP(O501,登録者リスト!$A$1:$D$43729,4,FALSE)=基本情報!$D$6,O501,"")),"")</f>
        <v/>
      </c>
      <c r="Q501" t="str">
        <f t="shared" si="7"/>
        <v/>
      </c>
    </row>
    <row r="502" spans="15:17" x14ac:dyDescent="0.15">
      <c r="O502">
        <v>501</v>
      </c>
      <c r="P502" t="str">
        <f>IFERROR(IF(COUNTIF(個人情報!$BB$5:$BB$401,"登録番号" &amp; リスト!O502)&gt;=1,"",IF(VLOOKUP(O502,登録者リスト!$A$1:$D$43729,4,FALSE)=基本情報!$D$6,O502,"")),"")</f>
        <v/>
      </c>
    </row>
    <row r="503" spans="15:17" x14ac:dyDescent="0.15">
      <c r="O503">
        <v>502</v>
      </c>
      <c r="P503" t="str">
        <f>IFERROR(IF(COUNTIF(個人情報!$BB$5:$BB$401,"登録番号" &amp; リスト!O503)&gt;=1,"",IF(VLOOKUP(O503,登録者リスト!$A$1:$D$43729,4,FALSE)=基本情報!$D$6,O503,"")),"")</f>
        <v/>
      </c>
    </row>
    <row r="504" spans="15:17" x14ac:dyDescent="0.15">
      <c r="O504">
        <v>503</v>
      </c>
      <c r="P504" t="str">
        <f>IFERROR(IF(COUNTIF(個人情報!$BB$5:$BB$401,"登録番号" &amp; リスト!O504)&gt;=1,"",IF(VLOOKUP(O504,登録者リスト!$A$1:$D$43729,4,FALSE)=基本情報!$D$6,O504,"")),"")</f>
        <v/>
      </c>
    </row>
    <row r="505" spans="15:17" x14ac:dyDescent="0.15">
      <c r="O505">
        <v>504</v>
      </c>
      <c r="P505" t="str">
        <f>IFERROR(IF(COUNTIF(個人情報!$BB$5:$BB$401,"登録番号" &amp; リスト!O505)&gt;=1,"",IF(VLOOKUP(O505,登録者リスト!$A$1:$D$43729,4,FALSE)=基本情報!$D$6,O505,"")),"")</f>
        <v/>
      </c>
    </row>
    <row r="506" spans="15:17" x14ac:dyDescent="0.15">
      <c r="O506">
        <v>505</v>
      </c>
      <c r="P506" t="str">
        <f>IFERROR(IF(COUNTIF(個人情報!$BB$5:$BB$401,"登録番号" &amp; リスト!O506)&gt;=1,"",IF(VLOOKUP(O506,登録者リスト!$A$1:$D$43729,4,FALSE)=基本情報!$D$6,O506,"")),"")</f>
        <v/>
      </c>
    </row>
    <row r="507" spans="15:17" x14ac:dyDescent="0.15">
      <c r="O507">
        <v>506</v>
      </c>
      <c r="P507" t="str">
        <f>IFERROR(IF(COUNTIF(個人情報!$BB$5:$BB$401,"登録番号" &amp; リスト!O507)&gt;=1,"",IF(VLOOKUP(O507,登録者リスト!$A$1:$D$43729,4,FALSE)=基本情報!$D$6,O507,"")),"")</f>
        <v/>
      </c>
    </row>
    <row r="508" spans="15:17" x14ac:dyDescent="0.15">
      <c r="O508">
        <v>507</v>
      </c>
      <c r="P508" t="str">
        <f>IFERROR(IF(COUNTIF(個人情報!$BB$5:$BB$401,"登録番号" &amp; リスト!O508)&gt;=1,"",IF(VLOOKUP(O508,登録者リスト!$A$1:$D$43729,4,FALSE)=基本情報!$D$6,O508,"")),"")</f>
        <v/>
      </c>
    </row>
    <row r="509" spans="15:17" x14ac:dyDescent="0.15">
      <c r="O509">
        <v>508</v>
      </c>
      <c r="P509" t="str">
        <f>IFERROR(IF(COUNTIF(個人情報!$BB$5:$BB$401,"登録番号" &amp; リスト!O509)&gt;=1,"",IF(VLOOKUP(O509,登録者リスト!$A$1:$D$43729,4,FALSE)=基本情報!$D$6,O509,"")),"")</f>
        <v/>
      </c>
    </row>
    <row r="510" spans="15:17" x14ac:dyDescent="0.15">
      <c r="O510">
        <v>509</v>
      </c>
      <c r="P510" t="str">
        <f>IFERROR(IF(COUNTIF(個人情報!$BB$5:$BB$401,"登録番号" &amp; リスト!O510)&gt;=1,"",IF(VLOOKUP(O510,登録者リスト!$A$1:$D$43729,4,FALSE)=基本情報!$D$6,O510,"")),"")</f>
        <v/>
      </c>
    </row>
    <row r="511" spans="15:17" x14ac:dyDescent="0.15">
      <c r="O511">
        <v>510</v>
      </c>
      <c r="P511" t="str">
        <f>IFERROR(IF(COUNTIF(個人情報!$BB$5:$BB$401,"登録番号" &amp; リスト!O511)&gt;=1,"",IF(VLOOKUP(O511,登録者リスト!$A$1:$D$43729,4,FALSE)=基本情報!$D$6,O511,"")),"")</f>
        <v/>
      </c>
    </row>
    <row r="512" spans="15:17" x14ac:dyDescent="0.15">
      <c r="O512">
        <v>511</v>
      </c>
      <c r="P512" t="str">
        <f>IFERROR(IF(COUNTIF(個人情報!$BB$5:$BB$401,"登録番号" &amp; リスト!O512)&gt;=1,"",IF(VLOOKUP(O512,登録者リスト!$A$1:$D$43729,4,FALSE)=基本情報!$D$6,O512,"")),"")</f>
        <v/>
      </c>
    </row>
    <row r="513" spans="15:16" x14ac:dyDescent="0.15">
      <c r="O513">
        <v>512</v>
      </c>
      <c r="P513" t="str">
        <f>IFERROR(IF(COUNTIF(個人情報!$BB$5:$BB$401,"登録番号" &amp; リスト!O513)&gt;=1,"",IF(VLOOKUP(O513,登録者リスト!$A$1:$D$43729,4,FALSE)=基本情報!$D$6,O513,"")),"")</f>
        <v/>
      </c>
    </row>
    <row r="514" spans="15:16" x14ac:dyDescent="0.15">
      <c r="O514">
        <v>513</v>
      </c>
      <c r="P514" t="str">
        <f>IFERROR(IF(COUNTIF(個人情報!$BB$5:$BB$401,"登録番号" &amp; リスト!O514)&gt;=1,"",IF(VLOOKUP(O514,登録者リスト!$A$1:$D$43729,4,FALSE)=基本情報!$D$6,O514,"")),"")</f>
        <v/>
      </c>
    </row>
    <row r="515" spans="15:16" x14ac:dyDescent="0.15">
      <c r="O515">
        <v>514</v>
      </c>
      <c r="P515" t="str">
        <f>IFERROR(IF(COUNTIF(個人情報!$BB$5:$BB$401,"登録番号" &amp; リスト!O515)&gt;=1,"",IF(VLOOKUP(O515,登録者リスト!$A$1:$D$43729,4,FALSE)=基本情報!$D$6,O515,"")),"")</f>
        <v/>
      </c>
    </row>
    <row r="516" spans="15:16" x14ac:dyDescent="0.15">
      <c r="O516">
        <v>515</v>
      </c>
      <c r="P516" t="str">
        <f>IFERROR(IF(COUNTIF(個人情報!$BB$5:$BB$401,"登録番号" &amp; リスト!O516)&gt;=1,"",IF(VLOOKUP(O516,登録者リスト!$A$1:$D$43729,4,FALSE)=基本情報!$D$6,O516,"")),"")</f>
        <v/>
      </c>
    </row>
    <row r="517" spans="15:16" x14ac:dyDescent="0.15">
      <c r="O517">
        <v>516</v>
      </c>
      <c r="P517" t="str">
        <f>IFERROR(IF(COUNTIF(個人情報!$BB$5:$BB$401,"登録番号" &amp; リスト!O517)&gt;=1,"",IF(VLOOKUP(O517,登録者リスト!$A$1:$D$43729,4,FALSE)=基本情報!$D$6,O517,"")),"")</f>
        <v/>
      </c>
    </row>
    <row r="518" spans="15:16" x14ac:dyDescent="0.15">
      <c r="O518">
        <v>517</v>
      </c>
      <c r="P518" t="str">
        <f>IFERROR(IF(COUNTIF(個人情報!$BB$5:$BB$401,"登録番号" &amp; リスト!O518)&gt;=1,"",IF(VLOOKUP(O518,登録者リスト!$A$1:$D$43729,4,FALSE)=基本情報!$D$6,O518,"")),"")</f>
        <v/>
      </c>
    </row>
    <row r="519" spans="15:16" x14ac:dyDescent="0.15">
      <c r="O519">
        <v>518</v>
      </c>
      <c r="P519" t="str">
        <f>IFERROR(IF(COUNTIF(個人情報!$BB$5:$BB$401,"登録番号" &amp; リスト!O519)&gt;=1,"",IF(VLOOKUP(O519,登録者リスト!$A$1:$D$43729,4,FALSE)=基本情報!$D$6,O519,"")),"")</f>
        <v/>
      </c>
    </row>
    <row r="520" spans="15:16" x14ac:dyDescent="0.15">
      <c r="O520">
        <v>519</v>
      </c>
      <c r="P520" t="str">
        <f>IFERROR(IF(COUNTIF(個人情報!$BB$5:$BB$401,"登録番号" &amp; リスト!O520)&gt;=1,"",IF(VLOOKUP(O520,登録者リスト!$A$1:$D$43729,4,FALSE)=基本情報!$D$6,O520,"")),"")</f>
        <v/>
      </c>
    </row>
    <row r="521" spans="15:16" x14ac:dyDescent="0.15">
      <c r="O521">
        <v>520</v>
      </c>
      <c r="P521" t="str">
        <f>IFERROR(IF(COUNTIF(個人情報!$BB$5:$BB$401,"登録番号" &amp; リスト!O521)&gt;=1,"",IF(VLOOKUP(O521,登録者リスト!$A$1:$D$43729,4,FALSE)=基本情報!$D$6,O521,"")),"")</f>
        <v/>
      </c>
    </row>
    <row r="522" spans="15:16" x14ac:dyDescent="0.15">
      <c r="O522">
        <v>521</v>
      </c>
      <c r="P522" t="str">
        <f>IFERROR(IF(COUNTIF(個人情報!$BB$5:$BB$401,"登録番号" &amp; リスト!O522)&gt;=1,"",IF(VLOOKUP(O522,登録者リスト!$A$1:$D$43729,4,FALSE)=基本情報!$D$6,O522,"")),"")</f>
        <v/>
      </c>
    </row>
    <row r="523" spans="15:16" x14ac:dyDescent="0.15">
      <c r="O523">
        <v>522</v>
      </c>
      <c r="P523" t="str">
        <f>IFERROR(IF(COUNTIF(個人情報!$BB$5:$BB$401,"登録番号" &amp; リスト!O523)&gt;=1,"",IF(VLOOKUP(O523,登録者リスト!$A$1:$D$43729,4,FALSE)=基本情報!$D$6,O523,"")),"")</f>
        <v/>
      </c>
    </row>
    <row r="524" spans="15:16" x14ac:dyDescent="0.15">
      <c r="O524">
        <v>523</v>
      </c>
      <c r="P524" t="str">
        <f>IFERROR(IF(COUNTIF(個人情報!$BB$5:$BB$401,"登録番号" &amp; リスト!O524)&gt;=1,"",IF(VLOOKUP(O524,登録者リスト!$A$1:$D$43729,4,FALSE)=基本情報!$D$6,O524,"")),"")</f>
        <v/>
      </c>
    </row>
    <row r="525" spans="15:16" x14ac:dyDescent="0.15">
      <c r="O525">
        <v>524</v>
      </c>
      <c r="P525" t="str">
        <f>IFERROR(IF(COUNTIF(個人情報!$BB$5:$BB$401,"登録番号" &amp; リスト!O525)&gt;=1,"",IF(VLOOKUP(O525,登録者リスト!$A$1:$D$43729,4,FALSE)=基本情報!$D$6,O525,"")),"")</f>
        <v/>
      </c>
    </row>
    <row r="526" spans="15:16" x14ac:dyDescent="0.15">
      <c r="O526">
        <v>525</v>
      </c>
      <c r="P526" t="str">
        <f>IFERROR(IF(COUNTIF(個人情報!$BB$5:$BB$401,"登録番号" &amp; リスト!O526)&gt;=1,"",IF(VLOOKUP(O526,登録者リスト!$A$1:$D$43729,4,FALSE)=基本情報!$D$6,O526,"")),"")</f>
        <v/>
      </c>
    </row>
    <row r="527" spans="15:16" x14ac:dyDescent="0.15">
      <c r="O527">
        <v>526</v>
      </c>
      <c r="P527" t="str">
        <f>IFERROR(IF(COUNTIF(個人情報!$BB$5:$BB$401,"登録番号" &amp; リスト!O527)&gt;=1,"",IF(VLOOKUP(O527,登録者リスト!$A$1:$D$43729,4,FALSE)=基本情報!$D$6,O527,"")),"")</f>
        <v/>
      </c>
    </row>
    <row r="528" spans="15:16" x14ac:dyDescent="0.15">
      <c r="O528">
        <v>527</v>
      </c>
      <c r="P528" t="str">
        <f>IFERROR(IF(COUNTIF(個人情報!$BB$5:$BB$401,"登録番号" &amp; リスト!O528)&gt;=1,"",IF(VLOOKUP(O528,登録者リスト!$A$1:$D$43729,4,FALSE)=基本情報!$D$6,O528,"")),"")</f>
        <v/>
      </c>
    </row>
    <row r="529" spans="15:16" x14ac:dyDescent="0.15">
      <c r="O529">
        <v>528</v>
      </c>
      <c r="P529" t="str">
        <f>IFERROR(IF(COUNTIF(個人情報!$BB$5:$BB$401,"登録番号" &amp; リスト!O529)&gt;=1,"",IF(VLOOKUP(O529,登録者リスト!$A$1:$D$43729,4,FALSE)=基本情報!$D$6,O529,"")),"")</f>
        <v/>
      </c>
    </row>
    <row r="530" spans="15:16" x14ac:dyDescent="0.15">
      <c r="O530">
        <v>529</v>
      </c>
      <c r="P530" t="str">
        <f>IFERROR(IF(COUNTIF(個人情報!$BB$5:$BB$401,"登録番号" &amp; リスト!O530)&gt;=1,"",IF(VLOOKUP(O530,登録者リスト!$A$1:$D$43729,4,FALSE)=基本情報!$D$6,O530,"")),"")</f>
        <v/>
      </c>
    </row>
    <row r="531" spans="15:16" x14ac:dyDescent="0.15">
      <c r="O531">
        <v>530</v>
      </c>
      <c r="P531" t="str">
        <f>IFERROR(IF(COUNTIF(個人情報!$BB$5:$BB$401,"登録番号" &amp; リスト!O531)&gt;=1,"",IF(VLOOKUP(O531,登録者リスト!$A$1:$D$43729,4,FALSE)=基本情報!$D$6,O531,"")),"")</f>
        <v/>
      </c>
    </row>
    <row r="532" spans="15:16" x14ac:dyDescent="0.15">
      <c r="O532">
        <v>531</v>
      </c>
      <c r="P532" t="str">
        <f>IFERROR(IF(COUNTIF(個人情報!$BB$5:$BB$401,"登録番号" &amp; リスト!O532)&gt;=1,"",IF(VLOOKUP(O532,登録者リスト!$A$1:$D$43729,4,FALSE)=基本情報!$D$6,O532,"")),"")</f>
        <v/>
      </c>
    </row>
    <row r="533" spans="15:16" x14ac:dyDescent="0.15">
      <c r="O533">
        <v>532</v>
      </c>
      <c r="P533" t="str">
        <f>IFERROR(IF(COUNTIF(個人情報!$BB$5:$BB$401,"登録番号" &amp; リスト!O533)&gt;=1,"",IF(VLOOKUP(O533,登録者リスト!$A$1:$D$43729,4,FALSE)=基本情報!$D$6,O533,"")),"")</f>
        <v/>
      </c>
    </row>
    <row r="534" spans="15:16" x14ac:dyDescent="0.15">
      <c r="O534">
        <v>533</v>
      </c>
      <c r="P534" t="str">
        <f>IFERROR(IF(COUNTIF(個人情報!$BB$5:$BB$401,"登録番号" &amp; リスト!O534)&gt;=1,"",IF(VLOOKUP(O534,登録者リスト!$A$1:$D$43729,4,FALSE)=基本情報!$D$6,O534,"")),"")</f>
        <v/>
      </c>
    </row>
    <row r="535" spans="15:16" x14ac:dyDescent="0.15">
      <c r="O535">
        <v>534</v>
      </c>
      <c r="P535" t="str">
        <f>IFERROR(IF(COUNTIF(個人情報!$BB$5:$BB$401,"登録番号" &amp; リスト!O535)&gt;=1,"",IF(VLOOKUP(O535,登録者リスト!$A$1:$D$43729,4,FALSE)=基本情報!$D$6,O535,"")),"")</f>
        <v/>
      </c>
    </row>
    <row r="536" spans="15:16" x14ac:dyDescent="0.15">
      <c r="O536">
        <v>535</v>
      </c>
      <c r="P536" t="str">
        <f>IFERROR(IF(COUNTIF(個人情報!$BB$5:$BB$401,"登録番号" &amp; リスト!O536)&gt;=1,"",IF(VLOOKUP(O536,登録者リスト!$A$1:$D$43729,4,FALSE)=基本情報!$D$6,O536,"")),"")</f>
        <v/>
      </c>
    </row>
    <row r="537" spans="15:16" x14ac:dyDescent="0.15">
      <c r="O537">
        <v>536</v>
      </c>
      <c r="P537" t="str">
        <f>IFERROR(IF(COUNTIF(個人情報!$BB$5:$BB$401,"登録番号" &amp; リスト!O537)&gt;=1,"",IF(VLOOKUP(O537,登録者リスト!$A$1:$D$43729,4,FALSE)=基本情報!$D$6,O537,"")),"")</f>
        <v/>
      </c>
    </row>
    <row r="538" spans="15:16" x14ac:dyDescent="0.15">
      <c r="O538">
        <v>537</v>
      </c>
      <c r="P538" t="str">
        <f>IFERROR(IF(COUNTIF(個人情報!$BB$5:$BB$401,"登録番号" &amp; リスト!O538)&gt;=1,"",IF(VLOOKUP(O538,登録者リスト!$A$1:$D$43729,4,FALSE)=基本情報!$D$6,O538,"")),"")</f>
        <v/>
      </c>
    </row>
    <row r="539" spans="15:16" x14ac:dyDescent="0.15">
      <c r="O539">
        <v>538</v>
      </c>
      <c r="P539" t="str">
        <f>IFERROR(IF(COUNTIF(個人情報!$BB$5:$BB$401,"登録番号" &amp; リスト!O539)&gt;=1,"",IF(VLOOKUP(O539,登録者リスト!$A$1:$D$43729,4,FALSE)=基本情報!$D$6,O539,"")),"")</f>
        <v/>
      </c>
    </row>
    <row r="540" spans="15:16" x14ac:dyDescent="0.15">
      <c r="O540">
        <v>539</v>
      </c>
      <c r="P540" t="str">
        <f>IFERROR(IF(COUNTIF(個人情報!$BB$5:$BB$401,"登録番号" &amp; リスト!O540)&gt;=1,"",IF(VLOOKUP(O540,登録者リスト!$A$1:$D$43729,4,FALSE)=基本情報!$D$6,O540,"")),"")</f>
        <v/>
      </c>
    </row>
    <row r="541" spans="15:16" x14ac:dyDescent="0.15">
      <c r="O541">
        <v>540</v>
      </c>
      <c r="P541" t="str">
        <f>IFERROR(IF(COUNTIF(個人情報!$BB$5:$BB$401,"登録番号" &amp; リスト!O541)&gt;=1,"",IF(VLOOKUP(O541,登録者リスト!$A$1:$D$43729,4,FALSE)=基本情報!$D$6,O541,"")),"")</f>
        <v/>
      </c>
    </row>
    <row r="542" spans="15:16" x14ac:dyDescent="0.15">
      <c r="O542">
        <v>541</v>
      </c>
      <c r="P542" t="str">
        <f>IFERROR(IF(COUNTIF(個人情報!$BB$5:$BB$401,"登録番号" &amp; リスト!O542)&gt;=1,"",IF(VLOOKUP(O542,登録者リスト!$A$1:$D$43729,4,FALSE)=基本情報!$D$6,O542,"")),"")</f>
        <v/>
      </c>
    </row>
    <row r="543" spans="15:16" x14ac:dyDescent="0.15">
      <c r="O543">
        <v>542</v>
      </c>
      <c r="P543" t="str">
        <f>IFERROR(IF(COUNTIF(個人情報!$BB$5:$BB$401,"登録番号" &amp; リスト!O543)&gt;=1,"",IF(VLOOKUP(O543,登録者リスト!$A$1:$D$43729,4,FALSE)=基本情報!$D$6,O543,"")),"")</f>
        <v/>
      </c>
    </row>
    <row r="544" spans="15:16" x14ac:dyDescent="0.15">
      <c r="O544">
        <v>543</v>
      </c>
      <c r="P544" t="str">
        <f>IFERROR(IF(COUNTIF(個人情報!$BB$5:$BB$401,"登録番号" &amp; リスト!O544)&gt;=1,"",IF(VLOOKUP(O544,登録者リスト!$A$1:$D$43729,4,FALSE)=基本情報!$D$6,O544,"")),"")</f>
        <v/>
      </c>
    </row>
    <row r="545" spans="15:16" x14ac:dyDescent="0.15">
      <c r="O545">
        <v>544</v>
      </c>
      <c r="P545" t="str">
        <f>IFERROR(IF(COUNTIF(個人情報!$BB$5:$BB$401,"登録番号" &amp; リスト!O545)&gt;=1,"",IF(VLOOKUP(O545,登録者リスト!$A$1:$D$43729,4,FALSE)=基本情報!$D$6,O545,"")),"")</f>
        <v/>
      </c>
    </row>
    <row r="546" spans="15:16" x14ac:dyDescent="0.15">
      <c r="O546">
        <v>545</v>
      </c>
      <c r="P546" t="str">
        <f>IFERROR(IF(COUNTIF(個人情報!$BB$5:$BB$401,"登録番号" &amp; リスト!O546)&gt;=1,"",IF(VLOOKUP(O546,登録者リスト!$A$1:$D$43729,4,FALSE)=基本情報!$D$6,O546,"")),"")</f>
        <v/>
      </c>
    </row>
    <row r="547" spans="15:16" x14ac:dyDescent="0.15">
      <c r="O547">
        <v>546</v>
      </c>
      <c r="P547" t="str">
        <f>IFERROR(IF(COUNTIF(個人情報!$BB$5:$BB$401,"登録番号" &amp; リスト!O547)&gt;=1,"",IF(VLOOKUP(O547,登録者リスト!$A$1:$D$43729,4,FALSE)=基本情報!$D$6,O547,"")),"")</f>
        <v/>
      </c>
    </row>
    <row r="548" spans="15:16" x14ac:dyDescent="0.15">
      <c r="O548">
        <v>547</v>
      </c>
      <c r="P548" t="str">
        <f>IFERROR(IF(COUNTIF(個人情報!$BB$5:$BB$401,"登録番号" &amp; リスト!O548)&gt;=1,"",IF(VLOOKUP(O548,登録者リスト!$A$1:$D$43729,4,FALSE)=基本情報!$D$6,O548,"")),"")</f>
        <v/>
      </c>
    </row>
    <row r="549" spans="15:16" x14ac:dyDescent="0.15">
      <c r="O549">
        <v>548</v>
      </c>
      <c r="P549" t="str">
        <f>IFERROR(IF(COUNTIF(個人情報!$BB$5:$BB$401,"登録番号" &amp; リスト!O549)&gt;=1,"",IF(VLOOKUP(O549,登録者リスト!$A$1:$D$43729,4,FALSE)=基本情報!$D$6,O549,"")),"")</f>
        <v/>
      </c>
    </row>
    <row r="550" spans="15:16" x14ac:dyDescent="0.15">
      <c r="O550">
        <v>549</v>
      </c>
      <c r="P550" t="str">
        <f>IFERROR(IF(COUNTIF(個人情報!$BB$5:$BB$401,"登録番号" &amp; リスト!O550)&gt;=1,"",IF(VLOOKUP(O550,登録者リスト!$A$1:$D$43729,4,FALSE)=基本情報!$D$6,O550,"")),"")</f>
        <v/>
      </c>
    </row>
    <row r="551" spans="15:16" x14ac:dyDescent="0.15">
      <c r="O551">
        <v>550</v>
      </c>
      <c r="P551" t="str">
        <f>IFERROR(IF(COUNTIF(個人情報!$BB$5:$BB$401,"登録番号" &amp; リスト!O551)&gt;=1,"",IF(VLOOKUP(O551,登録者リスト!$A$1:$D$43729,4,FALSE)=基本情報!$D$6,O551,"")),"")</f>
        <v/>
      </c>
    </row>
    <row r="552" spans="15:16" x14ac:dyDescent="0.15">
      <c r="O552">
        <v>551</v>
      </c>
      <c r="P552" t="str">
        <f>IFERROR(IF(COUNTIF(個人情報!$BB$5:$BB$401,"登録番号" &amp; リスト!O552)&gt;=1,"",IF(VLOOKUP(O552,登録者リスト!$A$1:$D$43729,4,FALSE)=基本情報!$D$6,O552,"")),"")</f>
        <v/>
      </c>
    </row>
    <row r="553" spans="15:16" x14ac:dyDescent="0.15">
      <c r="O553">
        <v>552</v>
      </c>
      <c r="P553" t="str">
        <f>IFERROR(IF(COUNTIF(個人情報!$BB$5:$BB$401,"登録番号" &amp; リスト!O553)&gt;=1,"",IF(VLOOKUP(O553,登録者リスト!$A$1:$D$43729,4,FALSE)=基本情報!$D$6,O553,"")),"")</f>
        <v/>
      </c>
    </row>
    <row r="554" spans="15:16" x14ac:dyDescent="0.15">
      <c r="O554">
        <v>553</v>
      </c>
      <c r="P554" t="str">
        <f>IFERROR(IF(COUNTIF(個人情報!$BB$5:$BB$401,"登録番号" &amp; リスト!O554)&gt;=1,"",IF(VLOOKUP(O554,登録者リスト!$A$1:$D$43729,4,FALSE)=基本情報!$D$6,O554,"")),"")</f>
        <v/>
      </c>
    </row>
    <row r="555" spans="15:16" x14ac:dyDescent="0.15">
      <c r="O555">
        <v>554</v>
      </c>
      <c r="P555" t="str">
        <f>IFERROR(IF(COUNTIF(個人情報!$BB$5:$BB$401,"登録番号" &amp; リスト!O555)&gt;=1,"",IF(VLOOKUP(O555,登録者リスト!$A$1:$D$43729,4,FALSE)=基本情報!$D$6,O555,"")),"")</f>
        <v/>
      </c>
    </row>
    <row r="556" spans="15:16" x14ac:dyDescent="0.15">
      <c r="O556">
        <v>555</v>
      </c>
      <c r="P556" t="str">
        <f>IFERROR(IF(COUNTIF(個人情報!$BB$5:$BB$401,"登録番号" &amp; リスト!O556)&gt;=1,"",IF(VLOOKUP(O556,登録者リスト!$A$1:$D$43729,4,FALSE)=基本情報!$D$6,O556,"")),"")</f>
        <v/>
      </c>
    </row>
    <row r="557" spans="15:16" x14ac:dyDescent="0.15">
      <c r="O557">
        <v>556</v>
      </c>
      <c r="P557" t="str">
        <f>IFERROR(IF(COUNTIF(個人情報!$BB$5:$BB$401,"登録番号" &amp; リスト!O557)&gt;=1,"",IF(VLOOKUP(O557,登録者リスト!$A$1:$D$43729,4,FALSE)=基本情報!$D$6,O557,"")),"")</f>
        <v/>
      </c>
    </row>
    <row r="558" spans="15:16" x14ac:dyDescent="0.15">
      <c r="O558">
        <v>557</v>
      </c>
      <c r="P558" t="str">
        <f>IFERROR(IF(COUNTIF(個人情報!$BB$5:$BB$401,"登録番号" &amp; リスト!O558)&gt;=1,"",IF(VLOOKUP(O558,登録者リスト!$A$1:$D$43729,4,FALSE)=基本情報!$D$6,O558,"")),"")</f>
        <v/>
      </c>
    </row>
    <row r="559" spans="15:16" x14ac:dyDescent="0.15">
      <c r="O559">
        <v>558</v>
      </c>
      <c r="P559" t="str">
        <f>IFERROR(IF(COUNTIF(個人情報!$BB$5:$BB$401,"登録番号" &amp; リスト!O559)&gt;=1,"",IF(VLOOKUP(O559,登録者リスト!$A$1:$D$43729,4,FALSE)=基本情報!$D$6,O559,"")),"")</f>
        <v/>
      </c>
    </row>
    <row r="560" spans="15:16" x14ac:dyDescent="0.15">
      <c r="O560">
        <v>559</v>
      </c>
      <c r="P560" t="str">
        <f>IFERROR(IF(COUNTIF(個人情報!$BB$5:$BB$401,"登録番号" &amp; リスト!O560)&gt;=1,"",IF(VLOOKUP(O560,登録者リスト!$A$1:$D$43729,4,FALSE)=基本情報!$D$6,O560,"")),"")</f>
        <v/>
      </c>
    </row>
    <row r="561" spans="15:16" x14ac:dyDescent="0.15">
      <c r="O561">
        <v>560</v>
      </c>
      <c r="P561" t="str">
        <f>IFERROR(IF(COUNTIF(個人情報!$BB$5:$BB$401,"登録番号" &amp; リスト!O561)&gt;=1,"",IF(VLOOKUP(O561,登録者リスト!$A$1:$D$43729,4,FALSE)=基本情報!$D$6,O561,"")),"")</f>
        <v/>
      </c>
    </row>
    <row r="562" spans="15:16" x14ac:dyDescent="0.15">
      <c r="O562">
        <v>561</v>
      </c>
      <c r="P562" t="str">
        <f>IFERROR(IF(COUNTIF(個人情報!$BB$5:$BB$401,"登録番号" &amp; リスト!O562)&gt;=1,"",IF(VLOOKUP(O562,登録者リスト!$A$1:$D$43729,4,FALSE)=基本情報!$D$6,O562,"")),"")</f>
        <v/>
      </c>
    </row>
    <row r="563" spans="15:16" x14ac:dyDescent="0.15">
      <c r="O563">
        <v>562</v>
      </c>
      <c r="P563" t="str">
        <f>IFERROR(IF(COUNTIF(個人情報!$BB$5:$BB$401,"登録番号" &amp; リスト!O563)&gt;=1,"",IF(VLOOKUP(O563,登録者リスト!$A$1:$D$43729,4,FALSE)=基本情報!$D$6,O563,"")),"")</f>
        <v/>
      </c>
    </row>
    <row r="564" spans="15:16" x14ac:dyDescent="0.15">
      <c r="O564">
        <v>563</v>
      </c>
      <c r="P564" t="str">
        <f>IFERROR(IF(COUNTIF(個人情報!$BB$5:$BB$401,"登録番号" &amp; リスト!O564)&gt;=1,"",IF(VLOOKUP(O564,登録者リスト!$A$1:$D$43729,4,FALSE)=基本情報!$D$6,O564,"")),"")</f>
        <v/>
      </c>
    </row>
    <row r="565" spans="15:16" x14ac:dyDescent="0.15">
      <c r="O565">
        <v>564</v>
      </c>
      <c r="P565" t="str">
        <f>IFERROR(IF(COUNTIF(個人情報!$BB$5:$BB$401,"登録番号" &amp; リスト!O565)&gt;=1,"",IF(VLOOKUP(O565,登録者リスト!$A$1:$D$43729,4,FALSE)=基本情報!$D$6,O565,"")),"")</f>
        <v/>
      </c>
    </row>
    <row r="566" spans="15:16" x14ac:dyDescent="0.15">
      <c r="O566">
        <v>565</v>
      </c>
      <c r="P566" t="str">
        <f>IFERROR(IF(COUNTIF(個人情報!$BB$5:$BB$401,"登録番号" &amp; リスト!O566)&gt;=1,"",IF(VLOOKUP(O566,登録者リスト!$A$1:$D$43729,4,FALSE)=基本情報!$D$6,O566,"")),"")</f>
        <v/>
      </c>
    </row>
    <row r="567" spans="15:16" x14ac:dyDescent="0.15">
      <c r="O567">
        <v>566</v>
      </c>
      <c r="P567" t="str">
        <f>IFERROR(IF(COUNTIF(個人情報!$BB$5:$BB$401,"登録番号" &amp; リスト!O567)&gt;=1,"",IF(VLOOKUP(O567,登録者リスト!$A$1:$D$43729,4,FALSE)=基本情報!$D$6,O567,"")),"")</f>
        <v/>
      </c>
    </row>
    <row r="568" spans="15:16" x14ac:dyDescent="0.15">
      <c r="O568">
        <v>567</v>
      </c>
      <c r="P568" t="str">
        <f>IFERROR(IF(COUNTIF(個人情報!$BB$5:$BB$401,"登録番号" &amp; リスト!O568)&gt;=1,"",IF(VLOOKUP(O568,登録者リスト!$A$1:$D$43729,4,FALSE)=基本情報!$D$6,O568,"")),"")</f>
        <v/>
      </c>
    </row>
    <row r="569" spans="15:16" x14ac:dyDescent="0.15">
      <c r="O569">
        <v>568</v>
      </c>
      <c r="P569" t="str">
        <f>IFERROR(IF(COUNTIF(個人情報!$BB$5:$BB$401,"登録番号" &amp; リスト!O569)&gt;=1,"",IF(VLOOKUP(O569,登録者リスト!$A$1:$D$43729,4,FALSE)=基本情報!$D$6,O569,"")),"")</f>
        <v/>
      </c>
    </row>
    <row r="570" spans="15:16" x14ac:dyDescent="0.15">
      <c r="O570">
        <v>569</v>
      </c>
      <c r="P570" t="str">
        <f>IFERROR(IF(COUNTIF(個人情報!$BB$5:$BB$401,"登録番号" &amp; リスト!O570)&gt;=1,"",IF(VLOOKUP(O570,登録者リスト!$A$1:$D$43729,4,FALSE)=基本情報!$D$6,O570,"")),"")</f>
        <v/>
      </c>
    </row>
    <row r="571" spans="15:16" x14ac:dyDescent="0.15">
      <c r="O571">
        <v>570</v>
      </c>
      <c r="P571" t="str">
        <f>IFERROR(IF(COUNTIF(個人情報!$BB$5:$BB$401,"登録番号" &amp; リスト!O571)&gt;=1,"",IF(VLOOKUP(O571,登録者リスト!$A$1:$D$43729,4,FALSE)=基本情報!$D$6,O571,"")),"")</f>
        <v/>
      </c>
    </row>
    <row r="572" spans="15:16" x14ac:dyDescent="0.15">
      <c r="O572">
        <v>571</v>
      </c>
      <c r="P572" t="str">
        <f>IFERROR(IF(COUNTIF(個人情報!$BB$5:$BB$401,"登録番号" &amp; リスト!O572)&gt;=1,"",IF(VLOOKUP(O572,登録者リスト!$A$1:$D$43729,4,FALSE)=基本情報!$D$6,O572,"")),"")</f>
        <v/>
      </c>
    </row>
    <row r="573" spans="15:16" x14ac:dyDescent="0.15">
      <c r="O573">
        <v>572</v>
      </c>
      <c r="P573" t="str">
        <f>IFERROR(IF(COUNTIF(個人情報!$BB$5:$BB$401,"登録番号" &amp; リスト!O573)&gt;=1,"",IF(VLOOKUP(O573,登録者リスト!$A$1:$D$43729,4,FALSE)=基本情報!$D$6,O573,"")),"")</f>
        <v/>
      </c>
    </row>
    <row r="574" spans="15:16" x14ac:dyDescent="0.15">
      <c r="O574">
        <v>573</v>
      </c>
      <c r="P574" t="str">
        <f>IFERROR(IF(COUNTIF(個人情報!$BB$5:$BB$401,"登録番号" &amp; リスト!O574)&gt;=1,"",IF(VLOOKUP(O574,登録者リスト!$A$1:$D$43729,4,FALSE)=基本情報!$D$6,O574,"")),"")</f>
        <v/>
      </c>
    </row>
    <row r="575" spans="15:16" x14ac:dyDescent="0.15">
      <c r="O575">
        <v>574</v>
      </c>
      <c r="P575" t="str">
        <f>IFERROR(IF(COUNTIF(個人情報!$BB$5:$BB$401,"登録番号" &amp; リスト!O575)&gt;=1,"",IF(VLOOKUP(O575,登録者リスト!$A$1:$D$43729,4,FALSE)=基本情報!$D$6,O575,"")),"")</f>
        <v/>
      </c>
    </row>
    <row r="576" spans="15:16" x14ac:dyDescent="0.15">
      <c r="O576">
        <v>575</v>
      </c>
      <c r="P576" t="str">
        <f>IFERROR(IF(COUNTIF(個人情報!$BB$5:$BB$401,"登録番号" &amp; リスト!O576)&gt;=1,"",IF(VLOOKUP(O576,登録者リスト!$A$1:$D$43729,4,FALSE)=基本情報!$D$6,O576,"")),"")</f>
        <v/>
      </c>
    </row>
    <row r="577" spans="15:16" x14ac:dyDescent="0.15">
      <c r="O577">
        <v>576</v>
      </c>
      <c r="P577" t="str">
        <f>IFERROR(IF(COUNTIF(個人情報!$BB$5:$BB$401,"登録番号" &amp; リスト!O577)&gt;=1,"",IF(VLOOKUP(O577,登録者リスト!$A$1:$D$43729,4,FALSE)=基本情報!$D$6,O577,"")),"")</f>
        <v/>
      </c>
    </row>
    <row r="578" spans="15:16" x14ac:dyDescent="0.15">
      <c r="O578">
        <v>577</v>
      </c>
      <c r="P578" t="str">
        <f>IFERROR(IF(COUNTIF(個人情報!$BB$5:$BB$401,"登録番号" &amp; リスト!O578)&gt;=1,"",IF(VLOOKUP(O578,登録者リスト!$A$1:$D$43729,4,FALSE)=基本情報!$D$6,O578,"")),"")</f>
        <v/>
      </c>
    </row>
    <row r="579" spans="15:16" x14ac:dyDescent="0.15">
      <c r="O579">
        <v>578</v>
      </c>
      <c r="P579" t="str">
        <f>IFERROR(IF(COUNTIF(個人情報!$BB$5:$BB$401,"登録番号" &amp; リスト!O579)&gt;=1,"",IF(VLOOKUP(O579,登録者リスト!$A$1:$D$43729,4,FALSE)=基本情報!$D$6,O579,"")),"")</f>
        <v/>
      </c>
    </row>
    <row r="580" spans="15:16" x14ac:dyDescent="0.15">
      <c r="O580">
        <v>579</v>
      </c>
      <c r="P580" t="str">
        <f>IFERROR(IF(COUNTIF(個人情報!$BB$5:$BB$401,"登録番号" &amp; リスト!O580)&gt;=1,"",IF(VLOOKUP(O580,登録者リスト!$A$1:$D$43729,4,FALSE)=基本情報!$D$6,O580,"")),"")</f>
        <v/>
      </c>
    </row>
    <row r="581" spans="15:16" x14ac:dyDescent="0.15">
      <c r="O581">
        <v>580</v>
      </c>
      <c r="P581" t="str">
        <f>IFERROR(IF(COUNTIF(個人情報!$BB$5:$BB$401,"登録番号" &amp; リスト!O581)&gt;=1,"",IF(VLOOKUP(O581,登録者リスト!$A$1:$D$43729,4,FALSE)=基本情報!$D$6,O581,"")),"")</f>
        <v/>
      </c>
    </row>
    <row r="582" spans="15:16" x14ac:dyDescent="0.15">
      <c r="O582">
        <v>581</v>
      </c>
      <c r="P582" t="str">
        <f>IFERROR(IF(COUNTIF(個人情報!$BB$5:$BB$401,"登録番号" &amp; リスト!O582)&gt;=1,"",IF(VLOOKUP(O582,登録者リスト!$A$1:$D$43729,4,FALSE)=基本情報!$D$6,O582,"")),"")</f>
        <v/>
      </c>
    </row>
    <row r="583" spans="15:16" x14ac:dyDescent="0.15">
      <c r="O583">
        <v>582</v>
      </c>
      <c r="P583" t="str">
        <f>IFERROR(IF(COUNTIF(個人情報!$BB$5:$BB$401,"登録番号" &amp; リスト!O583)&gt;=1,"",IF(VLOOKUP(O583,登録者リスト!$A$1:$D$43729,4,FALSE)=基本情報!$D$6,O583,"")),"")</f>
        <v/>
      </c>
    </row>
    <row r="584" spans="15:16" x14ac:dyDescent="0.15">
      <c r="O584">
        <v>583</v>
      </c>
      <c r="P584" t="str">
        <f>IFERROR(IF(COUNTIF(個人情報!$BB$5:$BB$401,"登録番号" &amp; リスト!O584)&gt;=1,"",IF(VLOOKUP(O584,登録者リスト!$A$1:$D$43729,4,FALSE)=基本情報!$D$6,O584,"")),"")</f>
        <v/>
      </c>
    </row>
    <row r="585" spans="15:16" x14ac:dyDescent="0.15">
      <c r="O585">
        <v>584</v>
      </c>
      <c r="P585" t="str">
        <f>IFERROR(IF(COUNTIF(個人情報!$BB$5:$BB$401,"登録番号" &amp; リスト!O585)&gt;=1,"",IF(VLOOKUP(O585,登録者リスト!$A$1:$D$43729,4,FALSE)=基本情報!$D$6,O585,"")),"")</f>
        <v/>
      </c>
    </row>
    <row r="586" spans="15:16" x14ac:dyDescent="0.15">
      <c r="O586">
        <v>585</v>
      </c>
      <c r="P586" t="str">
        <f>IFERROR(IF(COUNTIF(個人情報!$BB$5:$BB$401,"登録番号" &amp; リスト!O586)&gt;=1,"",IF(VLOOKUP(O586,登録者リスト!$A$1:$D$43729,4,FALSE)=基本情報!$D$6,O586,"")),"")</f>
        <v/>
      </c>
    </row>
    <row r="587" spans="15:16" x14ac:dyDescent="0.15">
      <c r="O587">
        <v>586</v>
      </c>
      <c r="P587" t="str">
        <f>IFERROR(IF(COUNTIF(個人情報!$BB$5:$BB$401,"登録番号" &amp; リスト!O587)&gt;=1,"",IF(VLOOKUP(O587,登録者リスト!$A$1:$D$43729,4,FALSE)=基本情報!$D$6,O587,"")),"")</f>
        <v/>
      </c>
    </row>
    <row r="588" spans="15:16" x14ac:dyDescent="0.15">
      <c r="O588">
        <v>587</v>
      </c>
      <c r="P588" t="str">
        <f>IFERROR(IF(COUNTIF(個人情報!$BB$5:$BB$401,"登録番号" &amp; リスト!O588)&gt;=1,"",IF(VLOOKUP(O588,登録者リスト!$A$1:$D$43729,4,FALSE)=基本情報!$D$6,O588,"")),"")</f>
        <v/>
      </c>
    </row>
    <row r="589" spans="15:16" x14ac:dyDescent="0.15">
      <c r="O589">
        <v>588</v>
      </c>
      <c r="P589" t="str">
        <f>IFERROR(IF(COUNTIF(個人情報!$BB$5:$BB$401,"登録番号" &amp; リスト!O589)&gt;=1,"",IF(VLOOKUP(O589,登録者リスト!$A$1:$D$43729,4,FALSE)=基本情報!$D$6,O589,"")),"")</f>
        <v/>
      </c>
    </row>
    <row r="590" spans="15:16" x14ac:dyDescent="0.15">
      <c r="O590">
        <v>589</v>
      </c>
      <c r="P590" t="str">
        <f>IFERROR(IF(COUNTIF(個人情報!$BB$5:$BB$401,"登録番号" &amp; リスト!O590)&gt;=1,"",IF(VLOOKUP(O590,登録者リスト!$A$1:$D$43729,4,FALSE)=基本情報!$D$6,O590,"")),"")</f>
        <v/>
      </c>
    </row>
    <row r="591" spans="15:16" x14ac:dyDescent="0.15">
      <c r="O591">
        <v>590</v>
      </c>
      <c r="P591" t="str">
        <f>IFERROR(IF(COUNTIF(個人情報!$BB$5:$BB$401,"登録番号" &amp; リスト!O591)&gt;=1,"",IF(VLOOKUP(O591,登録者リスト!$A$1:$D$43729,4,FALSE)=基本情報!$D$6,O591,"")),"")</f>
        <v/>
      </c>
    </row>
    <row r="592" spans="15:16" x14ac:dyDescent="0.15">
      <c r="O592">
        <v>591</v>
      </c>
      <c r="P592" t="str">
        <f>IFERROR(IF(COUNTIF(個人情報!$BB$5:$BB$401,"登録番号" &amp; リスト!O592)&gt;=1,"",IF(VLOOKUP(O592,登録者リスト!$A$1:$D$43729,4,FALSE)=基本情報!$D$6,O592,"")),"")</f>
        <v/>
      </c>
    </row>
    <row r="593" spans="15:16" x14ac:dyDescent="0.15">
      <c r="O593">
        <v>592</v>
      </c>
      <c r="P593" t="str">
        <f>IFERROR(IF(COUNTIF(個人情報!$BB$5:$BB$401,"登録番号" &amp; リスト!O593)&gt;=1,"",IF(VLOOKUP(O593,登録者リスト!$A$1:$D$43729,4,FALSE)=基本情報!$D$6,O593,"")),"")</f>
        <v/>
      </c>
    </row>
    <row r="594" spans="15:16" x14ac:dyDescent="0.15">
      <c r="O594">
        <v>593</v>
      </c>
      <c r="P594" t="str">
        <f>IFERROR(IF(COUNTIF(個人情報!$BB$5:$BB$401,"登録番号" &amp; リスト!O594)&gt;=1,"",IF(VLOOKUP(O594,登録者リスト!$A$1:$D$43729,4,FALSE)=基本情報!$D$6,O594,"")),"")</f>
        <v/>
      </c>
    </row>
    <row r="595" spans="15:16" x14ac:dyDescent="0.15">
      <c r="O595">
        <v>594</v>
      </c>
      <c r="P595" t="str">
        <f>IFERROR(IF(COUNTIF(個人情報!$BB$5:$BB$401,"登録番号" &amp; リスト!O595)&gt;=1,"",IF(VLOOKUP(O595,登録者リスト!$A$1:$D$43729,4,FALSE)=基本情報!$D$6,O595,"")),"")</f>
        <v/>
      </c>
    </row>
    <row r="596" spans="15:16" x14ac:dyDescent="0.15">
      <c r="O596">
        <v>595</v>
      </c>
      <c r="P596" t="str">
        <f>IFERROR(IF(COUNTIF(個人情報!$BB$5:$BB$401,"登録番号" &amp; リスト!O596)&gt;=1,"",IF(VLOOKUP(O596,登録者リスト!$A$1:$D$43729,4,FALSE)=基本情報!$D$6,O596,"")),"")</f>
        <v/>
      </c>
    </row>
    <row r="597" spans="15:16" x14ac:dyDescent="0.15">
      <c r="O597">
        <v>596</v>
      </c>
      <c r="P597" t="str">
        <f>IFERROR(IF(COUNTIF(個人情報!$BB$5:$BB$401,"登録番号" &amp; リスト!O597)&gt;=1,"",IF(VLOOKUP(O597,登録者リスト!$A$1:$D$43729,4,FALSE)=基本情報!$D$6,O597,"")),"")</f>
        <v/>
      </c>
    </row>
    <row r="598" spans="15:16" x14ac:dyDescent="0.15">
      <c r="O598">
        <v>597</v>
      </c>
      <c r="P598" t="str">
        <f>IFERROR(IF(COUNTIF(個人情報!$BB$5:$BB$401,"登録番号" &amp; リスト!O598)&gt;=1,"",IF(VLOOKUP(O598,登録者リスト!$A$1:$D$43729,4,FALSE)=基本情報!$D$6,O598,"")),"")</f>
        <v/>
      </c>
    </row>
    <row r="599" spans="15:16" x14ac:dyDescent="0.15">
      <c r="O599">
        <v>598</v>
      </c>
      <c r="P599" t="str">
        <f>IFERROR(IF(COUNTIF(個人情報!$BB$5:$BB$401,"登録番号" &amp; リスト!O599)&gt;=1,"",IF(VLOOKUP(O599,登録者リスト!$A$1:$D$43729,4,FALSE)=基本情報!$D$6,O599,"")),"")</f>
        <v/>
      </c>
    </row>
    <row r="600" spans="15:16" x14ac:dyDescent="0.15">
      <c r="O600">
        <v>599</v>
      </c>
      <c r="P600" t="str">
        <f>IFERROR(IF(COUNTIF(個人情報!$BB$5:$BB$401,"登録番号" &amp; リスト!O600)&gt;=1,"",IF(VLOOKUP(O600,登録者リスト!$A$1:$D$43729,4,FALSE)=基本情報!$D$6,O600,"")),"")</f>
        <v/>
      </c>
    </row>
    <row r="601" spans="15:16" x14ac:dyDescent="0.15">
      <c r="O601">
        <v>600</v>
      </c>
      <c r="P601" t="str">
        <f>IFERROR(IF(COUNTIF(個人情報!$BB$5:$BB$401,"登録番号" &amp; リスト!O601)&gt;=1,"",IF(VLOOKUP(O601,登録者リスト!$A$1:$D$43729,4,FALSE)=基本情報!$D$6,O601,"")),"")</f>
        <v/>
      </c>
    </row>
    <row r="602" spans="15:16" x14ac:dyDescent="0.15">
      <c r="O602">
        <v>601</v>
      </c>
      <c r="P602" t="str">
        <f>IFERROR(IF(COUNTIF(個人情報!$BB$5:$BB$401,"登録番号" &amp; リスト!O602)&gt;=1,"",IF(VLOOKUP(O602,登録者リスト!$A$1:$D$43729,4,FALSE)=基本情報!$D$6,O602,"")),"")</f>
        <v/>
      </c>
    </row>
    <row r="603" spans="15:16" x14ac:dyDescent="0.15">
      <c r="O603">
        <v>602</v>
      </c>
      <c r="P603" t="str">
        <f>IFERROR(IF(COUNTIF(個人情報!$BB$5:$BB$401,"登録番号" &amp; リスト!O603)&gt;=1,"",IF(VLOOKUP(O603,登録者リスト!$A$1:$D$43729,4,FALSE)=基本情報!$D$6,O603,"")),"")</f>
        <v/>
      </c>
    </row>
    <row r="604" spans="15:16" x14ac:dyDescent="0.15">
      <c r="O604">
        <v>603</v>
      </c>
      <c r="P604" t="str">
        <f>IFERROR(IF(COUNTIF(個人情報!$BB$5:$BB$401,"登録番号" &amp; リスト!O604)&gt;=1,"",IF(VLOOKUP(O604,登録者リスト!$A$1:$D$43729,4,FALSE)=基本情報!$D$6,O604,"")),"")</f>
        <v/>
      </c>
    </row>
    <row r="605" spans="15:16" x14ac:dyDescent="0.15">
      <c r="O605">
        <v>604</v>
      </c>
      <c r="P605" t="str">
        <f>IFERROR(IF(COUNTIF(個人情報!$BB$5:$BB$401,"登録番号" &amp; リスト!O605)&gt;=1,"",IF(VLOOKUP(O605,登録者リスト!$A$1:$D$43729,4,FALSE)=基本情報!$D$6,O605,"")),"")</f>
        <v/>
      </c>
    </row>
    <row r="606" spans="15:16" x14ac:dyDescent="0.15">
      <c r="O606">
        <v>605</v>
      </c>
      <c r="P606" t="str">
        <f>IFERROR(IF(COUNTIF(個人情報!$BB$5:$BB$401,"登録番号" &amp; リスト!O606)&gt;=1,"",IF(VLOOKUP(O606,登録者リスト!$A$1:$D$43729,4,FALSE)=基本情報!$D$6,O606,"")),"")</f>
        <v/>
      </c>
    </row>
    <row r="607" spans="15:16" x14ac:dyDescent="0.15">
      <c r="O607">
        <v>606</v>
      </c>
      <c r="P607" t="str">
        <f>IFERROR(IF(COUNTIF(個人情報!$BB$5:$BB$401,"登録番号" &amp; リスト!O607)&gt;=1,"",IF(VLOOKUP(O607,登録者リスト!$A$1:$D$43729,4,FALSE)=基本情報!$D$6,O607,"")),"")</f>
        <v/>
      </c>
    </row>
    <row r="608" spans="15:16" x14ac:dyDescent="0.15">
      <c r="O608">
        <v>607</v>
      </c>
      <c r="P608" t="str">
        <f>IFERROR(IF(COUNTIF(個人情報!$BB$5:$BB$401,"登録番号" &amp; リスト!O608)&gt;=1,"",IF(VLOOKUP(O608,登録者リスト!$A$1:$D$43729,4,FALSE)=基本情報!$D$6,O608,"")),"")</f>
        <v/>
      </c>
    </row>
    <row r="609" spans="15:16" x14ac:dyDescent="0.15">
      <c r="O609">
        <v>608</v>
      </c>
      <c r="P609" t="str">
        <f>IFERROR(IF(COUNTIF(個人情報!$BB$5:$BB$401,"登録番号" &amp; リスト!O609)&gt;=1,"",IF(VLOOKUP(O609,登録者リスト!$A$1:$D$43729,4,FALSE)=基本情報!$D$6,O609,"")),"")</f>
        <v/>
      </c>
    </row>
    <row r="610" spans="15:16" x14ac:dyDescent="0.15">
      <c r="O610">
        <v>609</v>
      </c>
      <c r="P610" t="str">
        <f>IFERROR(IF(COUNTIF(個人情報!$BB$5:$BB$401,"登録番号" &amp; リスト!O610)&gt;=1,"",IF(VLOOKUP(O610,登録者リスト!$A$1:$D$43729,4,FALSE)=基本情報!$D$6,O610,"")),"")</f>
        <v/>
      </c>
    </row>
    <row r="611" spans="15:16" x14ac:dyDescent="0.15">
      <c r="O611">
        <v>610</v>
      </c>
      <c r="P611" t="str">
        <f>IFERROR(IF(COUNTIF(個人情報!$BB$5:$BB$401,"登録番号" &amp; リスト!O611)&gt;=1,"",IF(VLOOKUP(O611,登録者リスト!$A$1:$D$43729,4,FALSE)=基本情報!$D$6,O611,"")),"")</f>
        <v/>
      </c>
    </row>
    <row r="612" spans="15:16" x14ac:dyDescent="0.15">
      <c r="O612">
        <v>611</v>
      </c>
      <c r="P612" t="str">
        <f>IFERROR(IF(COUNTIF(個人情報!$BB$5:$BB$401,"登録番号" &amp; リスト!O612)&gt;=1,"",IF(VLOOKUP(O612,登録者リスト!$A$1:$D$43729,4,FALSE)=基本情報!$D$6,O612,"")),"")</f>
        <v/>
      </c>
    </row>
    <row r="613" spans="15:16" x14ac:dyDescent="0.15">
      <c r="O613">
        <v>612</v>
      </c>
      <c r="P613" t="str">
        <f>IFERROR(IF(COUNTIF(個人情報!$BB$5:$BB$401,"登録番号" &amp; リスト!O613)&gt;=1,"",IF(VLOOKUP(O613,登録者リスト!$A$1:$D$43729,4,FALSE)=基本情報!$D$6,O613,"")),"")</f>
        <v/>
      </c>
    </row>
    <row r="614" spans="15:16" x14ac:dyDescent="0.15">
      <c r="O614">
        <v>613</v>
      </c>
      <c r="P614" t="str">
        <f>IFERROR(IF(COUNTIF(個人情報!$BB$5:$BB$401,"登録番号" &amp; リスト!O614)&gt;=1,"",IF(VLOOKUP(O614,登録者リスト!$A$1:$D$43729,4,FALSE)=基本情報!$D$6,O614,"")),"")</f>
        <v/>
      </c>
    </row>
    <row r="615" spans="15:16" x14ac:dyDescent="0.15">
      <c r="O615">
        <v>614</v>
      </c>
      <c r="P615" t="str">
        <f>IFERROR(IF(COUNTIF(個人情報!$BB$5:$BB$401,"登録番号" &amp; リスト!O615)&gt;=1,"",IF(VLOOKUP(O615,登録者リスト!$A$1:$D$43729,4,FALSE)=基本情報!$D$6,O615,"")),"")</f>
        <v/>
      </c>
    </row>
    <row r="616" spans="15:16" x14ac:dyDescent="0.15">
      <c r="O616">
        <v>615</v>
      </c>
      <c r="P616" t="str">
        <f>IFERROR(IF(COUNTIF(個人情報!$BB$5:$BB$401,"登録番号" &amp; リスト!O616)&gt;=1,"",IF(VLOOKUP(O616,登録者リスト!$A$1:$D$43729,4,FALSE)=基本情報!$D$6,O616,"")),"")</f>
        <v/>
      </c>
    </row>
    <row r="617" spans="15:16" x14ac:dyDescent="0.15">
      <c r="O617">
        <v>616</v>
      </c>
      <c r="P617" t="str">
        <f>IFERROR(IF(COUNTIF(個人情報!$BB$5:$BB$401,"登録番号" &amp; リスト!O617)&gt;=1,"",IF(VLOOKUP(O617,登録者リスト!$A$1:$D$43729,4,FALSE)=基本情報!$D$6,O617,"")),"")</f>
        <v/>
      </c>
    </row>
    <row r="618" spans="15:16" x14ac:dyDescent="0.15">
      <c r="O618">
        <v>617</v>
      </c>
      <c r="P618" t="str">
        <f>IFERROR(IF(COUNTIF(個人情報!$BB$5:$BB$401,"登録番号" &amp; リスト!O618)&gt;=1,"",IF(VLOOKUP(O618,登録者リスト!$A$1:$D$43729,4,FALSE)=基本情報!$D$6,O618,"")),"")</f>
        <v/>
      </c>
    </row>
    <row r="619" spans="15:16" x14ac:dyDescent="0.15">
      <c r="O619">
        <v>618</v>
      </c>
      <c r="P619" t="str">
        <f>IFERROR(IF(COUNTIF(個人情報!$BB$5:$BB$401,"登録番号" &amp; リスト!O619)&gt;=1,"",IF(VLOOKUP(O619,登録者リスト!$A$1:$D$43729,4,FALSE)=基本情報!$D$6,O619,"")),"")</f>
        <v/>
      </c>
    </row>
    <row r="620" spans="15:16" x14ac:dyDescent="0.15">
      <c r="O620">
        <v>619</v>
      </c>
      <c r="P620" t="str">
        <f>IFERROR(IF(COUNTIF(個人情報!$BB$5:$BB$401,"登録番号" &amp; リスト!O620)&gt;=1,"",IF(VLOOKUP(O620,登録者リスト!$A$1:$D$43729,4,FALSE)=基本情報!$D$6,O620,"")),"")</f>
        <v/>
      </c>
    </row>
    <row r="621" spans="15:16" x14ac:dyDescent="0.15">
      <c r="O621">
        <v>620</v>
      </c>
      <c r="P621" t="str">
        <f>IFERROR(IF(COUNTIF(個人情報!$BB$5:$BB$401,"登録番号" &amp; リスト!O621)&gt;=1,"",IF(VLOOKUP(O621,登録者リスト!$A$1:$D$43729,4,FALSE)=基本情報!$D$6,O621,"")),"")</f>
        <v/>
      </c>
    </row>
    <row r="622" spans="15:16" x14ac:dyDescent="0.15">
      <c r="O622">
        <v>621</v>
      </c>
      <c r="P622" t="str">
        <f>IFERROR(IF(COUNTIF(個人情報!$BB$5:$BB$401,"登録番号" &amp; リスト!O622)&gt;=1,"",IF(VLOOKUP(O622,登録者リスト!$A$1:$D$43729,4,FALSE)=基本情報!$D$6,O622,"")),"")</f>
        <v/>
      </c>
    </row>
    <row r="623" spans="15:16" x14ac:dyDescent="0.15">
      <c r="O623">
        <v>622</v>
      </c>
      <c r="P623" t="str">
        <f>IFERROR(IF(COUNTIF(個人情報!$BB$5:$BB$401,"登録番号" &amp; リスト!O623)&gt;=1,"",IF(VLOOKUP(O623,登録者リスト!$A$1:$D$43729,4,FALSE)=基本情報!$D$6,O623,"")),"")</f>
        <v/>
      </c>
    </row>
    <row r="624" spans="15:16" x14ac:dyDescent="0.15">
      <c r="O624">
        <v>623</v>
      </c>
      <c r="P624" t="str">
        <f>IFERROR(IF(COUNTIF(個人情報!$BB$5:$BB$401,"登録番号" &amp; リスト!O624)&gt;=1,"",IF(VLOOKUP(O624,登録者リスト!$A$1:$D$43729,4,FALSE)=基本情報!$D$6,O624,"")),"")</f>
        <v/>
      </c>
    </row>
    <row r="625" spans="15:16" x14ac:dyDescent="0.15">
      <c r="O625">
        <v>624</v>
      </c>
      <c r="P625" t="str">
        <f>IFERROR(IF(COUNTIF(個人情報!$BB$5:$BB$401,"登録番号" &amp; リスト!O625)&gt;=1,"",IF(VLOOKUP(O625,登録者リスト!$A$1:$D$43729,4,FALSE)=基本情報!$D$6,O625,"")),"")</f>
        <v/>
      </c>
    </row>
    <row r="626" spans="15:16" x14ac:dyDescent="0.15">
      <c r="O626">
        <v>625</v>
      </c>
      <c r="P626" t="str">
        <f>IFERROR(IF(COUNTIF(個人情報!$BB$5:$BB$401,"登録番号" &amp; リスト!O626)&gt;=1,"",IF(VLOOKUP(O626,登録者リスト!$A$1:$D$43729,4,FALSE)=基本情報!$D$6,O626,"")),"")</f>
        <v/>
      </c>
    </row>
    <row r="627" spans="15:16" x14ac:dyDescent="0.15">
      <c r="O627">
        <v>626</v>
      </c>
      <c r="P627" t="str">
        <f>IFERROR(IF(COUNTIF(個人情報!$BB$5:$BB$401,"登録番号" &amp; リスト!O627)&gt;=1,"",IF(VLOOKUP(O627,登録者リスト!$A$1:$D$43729,4,FALSE)=基本情報!$D$6,O627,"")),"")</f>
        <v/>
      </c>
    </row>
    <row r="628" spans="15:16" x14ac:dyDescent="0.15">
      <c r="O628">
        <v>627</v>
      </c>
      <c r="P628" t="str">
        <f>IFERROR(IF(COUNTIF(個人情報!$BB$5:$BB$401,"登録番号" &amp; リスト!O628)&gt;=1,"",IF(VLOOKUP(O628,登録者リスト!$A$1:$D$43729,4,FALSE)=基本情報!$D$6,O628,"")),"")</f>
        <v/>
      </c>
    </row>
    <row r="629" spans="15:16" x14ac:dyDescent="0.15">
      <c r="O629">
        <v>628</v>
      </c>
      <c r="P629" t="str">
        <f>IFERROR(IF(COUNTIF(個人情報!$BB$5:$BB$401,"登録番号" &amp; リスト!O629)&gt;=1,"",IF(VLOOKUP(O629,登録者リスト!$A$1:$D$43729,4,FALSE)=基本情報!$D$6,O629,"")),"")</f>
        <v/>
      </c>
    </row>
    <row r="630" spans="15:16" x14ac:dyDescent="0.15">
      <c r="O630">
        <v>629</v>
      </c>
      <c r="P630" t="str">
        <f>IFERROR(IF(COUNTIF(個人情報!$BB$5:$BB$401,"登録番号" &amp; リスト!O630)&gt;=1,"",IF(VLOOKUP(O630,登録者リスト!$A$1:$D$43729,4,FALSE)=基本情報!$D$6,O630,"")),"")</f>
        <v/>
      </c>
    </row>
    <row r="631" spans="15:16" x14ac:dyDescent="0.15">
      <c r="O631">
        <v>630</v>
      </c>
      <c r="P631" t="str">
        <f>IFERROR(IF(COUNTIF(個人情報!$BB$5:$BB$401,"登録番号" &amp; リスト!O631)&gt;=1,"",IF(VLOOKUP(O631,登録者リスト!$A$1:$D$43729,4,FALSE)=基本情報!$D$6,O631,"")),"")</f>
        <v/>
      </c>
    </row>
    <row r="632" spans="15:16" x14ac:dyDescent="0.15">
      <c r="O632">
        <v>631</v>
      </c>
      <c r="P632" t="str">
        <f>IFERROR(IF(COUNTIF(個人情報!$BB$5:$BB$401,"登録番号" &amp; リスト!O632)&gt;=1,"",IF(VLOOKUP(O632,登録者リスト!$A$1:$D$43729,4,FALSE)=基本情報!$D$6,O632,"")),"")</f>
        <v/>
      </c>
    </row>
    <row r="633" spans="15:16" x14ac:dyDescent="0.15">
      <c r="O633">
        <v>632</v>
      </c>
      <c r="P633" t="str">
        <f>IFERROR(IF(COUNTIF(個人情報!$BB$5:$BB$401,"登録番号" &amp; リスト!O633)&gt;=1,"",IF(VLOOKUP(O633,登録者リスト!$A$1:$D$43729,4,FALSE)=基本情報!$D$6,O633,"")),"")</f>
        <v/>
      </c>
    </row>
    <row r="634" spans="15:16" x14ac:dyDescent="0.15">
      <c r="O634">
        <v>633</v>
      </c>
      <c r="P634" t="str">
        <f>IFERROR(IF(COUNTIF(個人情報!$BB$5:$BB$401,"登録番号" &amp; リスト!O634)&gt;=1,"",IF(VLOOKUP(O634,登録者リスト!$A$1:$D$43729,4,FALSE)=基本情報!$D$6,O634,"")),"")</f>
        <v/>
      </c>
    </row>
    <row r="635" spans="15:16" x14ac:dyDescent="0.15">
      <c r="O635">
        <v>634</v>
      </c>
      <c r="P635" t="str">
        <f>IFERROR(IF(COUNTIF(個人情報!$BB$5:$BB$401,"登録番号" &amp; リスト!O635)&gt;=1,"",IF(VLOOKUP(O635,登録者リスト!$A$1:$D$43729,4,FALSE)=基本情報!$D$6,O635,"")),"")</f>
        <v/>
      </c>
    </row>
    <row r="636" spans="15:16" x14ac:dyDescent="0.15">
      <c r="O636">
        <v>635</v>
      </c>
      <c r="P636" t="str">
        <f>IFERROR(IF(COUNTIF(個人情報!$BB$5:$BB$401,"登録番号" &amp; リスト!O636)&gt;=1,"",IF(VLOOKUP(O636,登録者リスト!$A$1:$D$43729,4,FALSE)=基本情報!$D$6,O636,"")),"")</f>
        <v/>
      </c>
    </row>
    <row r="637" spans="15:16" x14ac:dyDescent="0.15">
      <c r="O637">
        <v>636</v>
      </c>
      <c r="P637" t="str">
        <f>IFERROR(IF(COUNTIF(個人情報!$BB$5:$BB$401,"登録番号" &amp; リスト!O637)&gt;=1,"",IF(VLOOKUP(O637,登録者リスト!$A$1:$D$43729,4,FALSE)=基本情報!$D$6,O637,"")),"")</f>
        <v/>
      </c>
    </row>
    <row r="638" spans="15:16" x14ac:dyDescent="0.15">
      <c r="O638">
        <v>637</v>
      </c>
      <c r="P638" t="str">
        <f>IFERROR(IF(COUNTIF(個人情報!$BB$5:$BB$401,"登録番号" &amp; リスト!O638)&gt;=1,"",IF(VLOOKUP(O638,登録者リスト!$A$1:$D$43729,4,FALSE)=基本情報!$D$6,O638,"")),"")</f>
        <v/>
      </c>
    </row>
    <row r="639" spans="15:16" x14ac:dyDescent="0.15">
      <c r="O639">
        <v>638</v>
      </c>
      <c r="P639" t="str">
        <f>IFERROR(IF(COUNTIF(個人情報!$BB$5:$BB$401,"登録番号" &amp; リスト!O639)&gt;=1,"",IF(VLOOKUP(O639,登録者リスト!$A$1:$D$43729,4,FALSE)=基本情報!$D$6,O639,"")),"")</f>
        <v/>
      </c>
    </row>
    <row r="640" spans="15:16" x14ac:dyDescent="0.15">
      <c r="O640">
        <v>639</v>
      </c>
      <c r="P640" t="str">
        <f>IFERROR(IF(COUNTIF(個人情報!$BB$5:$BB$401,"登録番号" &amp; リスト!O640)&gt;=1,"",IF(VLOOKUP(O640,登録者リスト!$A$1:$D$43729,4,FALSE)=基本情報!$D$6,O640,"")),"")</f>
        <v/>
      </c>
    </row>
    <row r="641" spans="15:16" x14ac:dyDescent="0.15">
      <c r="O641">
        <v>640</v>
      </c>
      <c r="P641" t="str">
        <f>IFERROR(IF(COUNTIF(個人情報!$BB$5:$BB$401,"登録番号" &amp; リスト!O641)&gt;=1,"",IF(VLOOKUP(O641,登録者リスト!$A$1:$D$43729,4,FALSE)=基本情報!$D$6,O641,"")),"")</f>
        <v/>
      </c>
    </row>
    <row r="642" spans="15:16" x14ac:dyDescent="0.15">
      <c r="O642">
        <v>641</v>
      </c>
      <c r="P642" t="str">
        <f>IFERROR(IF(COUNTIF(個人情報!$BB$5:$BB$401,"登録番号" &amp; リスト!O642)&gt;=1,"",IF(VLOOKUP(O642,登録者リスト!$A$1:$D$43729,4,FALSE)=基本情報!$D$6,O642,"")),"")</f>
        <v/>
      </c>
    </row>
    <row r="643" spans="15:16" x14ac:dyDescent="0.15">
      <c r="O643">
        <v>642</v>
      </c>
      <c r="P643" t="str">
        <f>IFERROR(IF(COUNTIF(個人情報!$BB$5:$BB$401,"登録番号" &amp; リスト!O643)&gt;=1,"",IF(VLOOKUP(O643,登録者リスト!$A$1:$D$43729,4,FALSE)=基本情報!$D$6,O643,"")),"")</f>
        <v/>
      </c>
    </row>
    <row r="644" spans="15:16" x14ac:dyDescent="0.15">
      <c r="O644">
        <v>643</v>
      </c>
      <c r="P644" t="str">
        <f>IFERROR(IF(COUNTIF(個人情報!$BB$5:$BB$401,"登録番号" &amp; リスト!O644)&gt;=1,"",IF(VLOOKUP(O644,登録者リスト!$A$1:$D$43729,4,FALSE)=基本情報!$D$6,O644,"")),"")</f>
        <v/>
      </c>
    </row>
    <row r="645" spans="15:16" x14ac:dyDescent="0.15">
      <c r="O645">
        <v>644</v>
      </c>
      <c r="P645" t="str">
        <f>IFERROR(IF(COUNTIF(個人情報!$BB$5:$BB$401,"登録番号" &amp; リスト!O645)&gt;=1,"",IF(VLOOKUP(O645,登録者リスト!$A$1:$D$43729,4,FALSE)=基本情報!$D$6,O645,"")),"")</f>
        <v/>
      </c>
    </row>
    <row r="646" spans="15:16" x14ac:dyDescent="0.15">
      <c r="O646">
        <v>645</v>
      </c>
      <c r="P646" t="str">
        <f>IFERROR(IF(COUNTIF(個人情報!$BB$5:$BB$401,"登録番号" &amp; リスト!O646)&gt;=1,"",IF(VLOOKUP(O646,登録者リスト!$A$1:$D$43729,4,FALSE)=基本情報!$D$6,O646,"")),"")</f>
        <v/>
      </c>
    </row>
    <row r="647" spans="15:16" x14ac:dyDescent="0.15">
      <c r="O647">
        <v>646</v>
      </c>
      <c r="P647" t="str">
        <f>IFERROR(IF(COUNTIF(個人情報!$BB$5:$BB$401,"登録番号" &amp; リスト!O647)&gt;=1,"",IF(VLOOKUP(O647,登録者リスト!$A$1:$D$43729,4,FALSE)=基本情報!$D$6,O647,"")),"")</f>
        <v/>
      </c>
    </row>
    <row r="648" spans="15:16" x14ac:dyDescent="0.15">
      <c r="O648">
        <v>647</v>
      </c>
      <c r="P648" t="str">
        <f>IFERROR(IF(COUNTIF(個人情報!$BB$5:$BB$401,"登録番号" &amp; リスト!O648)&gt;=1,"",IF(VLOOKUP(O648,登録者リスト!$A$1:$D$43729,4,FALSE)=基本情報!$D$6,O648,"")),"")</f>
        <v/>
      </c>
    </row>
    <row r="649" spans="15:16" x14ac:dyDescent="0.15">
      <c r="O649">
        <v>648</v>
      </c>
      <c r="P649" t="str">
        <f>IFERROR(IF(COUNTIF(個人情報!$BB$5:$BB$401,"登録番号" &amp; リスト!O649)&gt;=1,"",IF(VLOOKUP(O649,登録者リスト!$A$1:$D$43729,4,FALSE)=基本情報!$D$6,O649,"")),"")</f>
        <v/>
      </c>
    </row>
    <row r="650" spans="15:16" x14ac:dyDescent="0.15">
      <c r="O650">
        <v>649</v>
      </c>
      <c r="P650" t="str">
        <f>IFERROR(IF(COUNTIF(個人情報!$BB$5:$BB$401,"登録番号" &amp; リスト!O650)&gt;=1,"",IF(VLOOKUP(O650,登録者リスト!$A$1:$D$43729,4,FALSE)=基本情報!$D$6,O650,"")),"")</f>
        <v/>
      </c>
    </row>
    <row r="651" spans="15:16" x14ac:dyDescent="0.15">
      <c r="O651">
        <v>650</v>
      </c>
      <c r="P651" t="str">
        <f>IFERROR(IF(COUNTIF(個人情報!$BB$5:$BB$401,"登録番号" &amp; リスト!O651)&gt;=1,"",IF(VLOOKUP(O651,登録者リスト!$A$1:$D$43729,4,FALSE)=基本情報!$D$6,O651,"")),"")</f>
        <v/>
      </c>
    </row>
    <row r="652" spans="15:16" x14ac:dyDescent="0.15">
      <c r="O652">
        <v>651</v>
      </c>
      <c r="P652" t="str">
        <f>IFERROR(IF(COUNTIF(個人情報!$BB$5:$BB$401,"登録番号" &amp; リスト!O652)&gt;=1,"",IF(VLOOKUP(O652,登録者リスト!$A$1:$D$43729,4,FALSE)=基本情報!$D$6,O652,"")),"")</f>
        <v/>
      </c>
    </row>
    <row r="653" spans="15:16" x14ac:dyDescent="0.15">
      <c r="O653">
        <v>652</v>
      </c>
      <c r="P653" t="str">
        <f>IFERROR(IF(COUNTIF(個人情報!$BB$5:$BB$401,"登録番号" &amp; リスト!O653)&gt;=1,"",IF(VLOOKUP(O653,登録者リスト!$A$1:$D$43729,4,FALSE)=基本情報!$D$6,O653,"")),"")</f>
        <v/>
      </c>
    </row>
    <row r="654" spans="15:16" x14ac:dyDescent="0.15">
      <c r="O654">
        <v>653</v>
      </c>
      <c r="P654" t="str">
        <f>IFERROR(IF(COUNTIF(個人情報!$BB$5:$BB$401,"登録番号" &amp; リスト!O654)&gt;=1,"",IF(VLOOKUP(O654,登録者リスト!$A$1:$D$43729,4,FALSE)=基本情報!$D$6,O654,"")),"")</f>
        <v/>
      </c>
    </row>
    <row r="655" spans="15:16" x14ac:dyDescent="0.15">
      <c r="O655">
        <v>654</v>
      </c>
      <c r="P655" t="str">
        <f>IFERROR(IF(COUNTIF(個人情報!$BB$5:$BB$401,"登録番号" &amp; リスト!O655)&gt;=1,"",IF(VLOOKUP(O655,登録者リスト!$A$1:$D$43729,4,FALSE)=基本情報!$D$6,O655,"")),"")</f>
        <v/>
      </c>
    </row>
    <row r="656" spans="15:16" x14ac:dyDescent="0.15">
      <c r="O656">
        <v>655</v>
      </c>
      <c r="P656" t="str">
        <f>IFERROR(IF(COUNTIF(個人情報!$BB$5:$BB$401,"登録番号" &amp; リスト!O656)&gt;=1,"",IF(VLOOKUP(O656,登録者リスト!$A$1:$D$43729,4,FALSE)=基本情報!$D$6,O656,"")),"")</f>
        <v/>
      </c>
    </row>
    <row r="657" spans="15:16" x14ac:dyDescent="0.15">
      <c r="O657">
        <v>656</v>
      </c>
      <c r="P657" t="str">
        <f>IFERROR(IF(COUNTIF(個人情報!$BB$5:$BB$401,"登録番号" &amp; リスト!O657)&gt;=1,"",IF(VLOOKUP(O657,登録者リスト!$A$1:$D$43729,4,FALSE)=基本情報!$D$6,O657,"")),"")</f>
        <v/>
      </c>
    </row>
    <row r="658" spans="15:16" x14ac:dyDescent="0.15">
      <c r="O658">
        <v>657</v>
      </c>
      <c r="P658" t="str">
        <f>IFERROR(IF(COUNTIF(個人情報!$BB$5:$BB$401,"登録番号" &amp; リスト!O658)&gt;=1,"",IF(VLOOKUP(O658,登録者リスト!$A$1:$D$43729,4,FALSE)=基本情報!$D$6,O658,"")),"")</f>
        <v/>
      </c>
    </row>
    <row r="659" spans="15:16" x14ac:dyDescent="0.15">
      <c r="O659">
        <v>658</v>
      </c>
      <c r="P659" t="str">
        <f>IFERROR(IF(COUNTIF(個人情報!$BB$5:$BB$401,"登録番号" &amp; リスト!O659)&gt;=1,"",IF(VLOOKUP(O659,登録者リスト!$A$1:$D$43729,4,FALSE)=基本情報!$D$6,O659,"")),"")</f>
        <v/>
      </c>
    </row>
    <row r="660" spans="15:16" x14ac:dyDescent="0.15">
      <c r="O660">
        <v>659</v>
      </c>
      <c r="P660" t="str">
        <f>IFERROR(IF(COUNTIF(個人情報!$BB$5:$BB$401,"登録番号" &amp; リスト!O660)&gt;=1,"",IF(VLOOKUP(O660,登録者リスト!$A$1:$D$43729,4,FALSE)=基本情報!$D$6,O660,"")),"")</f>
        <v/>
      </c>
    </row>
    <row r="661" spans="15:16" x14ac:dyDescent="0.15">
      <c r="O661">
        <v>660</v>
      </c>
      <c r="P661" t="str">
        <f>IFERROR(IF(COUNTIF(個人情報!$BB$5:$BB$401,"登録番号" &amp; リスト!O661)&gt;=1,"",IF(VLOOKUP(O661,登録者リスト!$A$1:$D$43729,4,FALSE)=基本情報!$D$6,O661,"")),"")</f>
        <v/>
      </c>
    </row>
    <row r="662" spans="15:16" x14ac:dyDescent="0.15">
      <c r="O662">
        <v>661</v>
      </c>
      <c r="P662" t="str">
        <f>IFERROR(IF(COUNTIF(個人情報!$BB$5:$BB$401,"登録番号" &amp; リスト!O662)&gt;=1,"",IF(VLOOKUP(O662,登録者リスト!$A$1:$D$43729,4,FALSE)=基本情報!$D$6,O662,"")),"")</f>
        <v/>
      </c>
    </row>
    <row r="663" spans="15:16" x14ac:dyDescent="0.15">
      <c r="O663">
        <v>662</v>
      </c>
      <c r="P663" t="str">
        <f>IFERROR(IF(COUNTIF(個人情報!$BB$5:$BB$401,"登録番号" &amp; リスト!O663)&gt;=1,"",IF(VLOOKUP(O663,登録者リスト!$A$1:$D$43729,4,FALSE)=基本情報!$D$6,O663,"")),"")</f>
        <v/>
      </c>
    </row>
    <row r="664" spans="15:16" x14ac:dyDescent="0.15">
      <c r="O664">
        <v>663</v>
      </c>
      <c r="P664" t="str">
        <f>IFERROR(IF(COUNTIF(個人情報!$BB$5:$BB$401,"登録番号" &amp; リスト!O664)&gt;=1,"",IF(VLOOKUP(O664,登録者リスト!$A$1:$D$43729,4,FALSE)=基本情報!$D$6,O664,"")),"")</f>
        <v/>
      </c>
    </row>
    <row r="665" spans="15:16" x14ac:dyDescent="0.15">
      <c r="O665">
        <v>664</v>
      </c>
      <c r="P665" t="str">
        <f>IFERROR(IF(COUNTIF(個人情報!$BB$5:$BB$401,"登録番号" &amp; リスト!O665)&gt;=1,"",IF(VLOOKUP(O665,登録者リスト!$A$1:$D$43729,4,FALSE)=基本情報!$D$6,O665,"")),"")</f>
        <v/>
      </c>
    </row>
    <row r="666" spans="15:16" x14ac:dyDescent="0.15">
      <c r="O666">
        <v>665</v>
      </c>
      <c r="P666" t="str">
        <f>IFERROR(IF(COUNTIF(個人情報!$BB$5:$BB$401,"登録番号" &amp; リスト!O666)&gt;=1,"",IF(VLOOKUP(O666,登録者リスト!$A$1:$D$43729,4,FALSE)=基本情報!$D$6,O666,"")),"")</f>
        <v/>
      </c>
    </row>
    <row r="667" spans="15:16" x14ac:dyDescent="0.15">
      <c r="O667">
        <v>666</v>
      </c>
      <c r="P667" t="str">
        <f>IFERROR(IF(COUNTIF(個人情報!$BB$5:$BB$401,"登録番号" &amp; リスト!O667)&gt;=1,"",IF(VLOOKUP(O667,登録者リスト!$A$1:$D$43729,4,FALSE)=基本情報!$D$6,O667,"")),"")</f>
        <v/>
      </c>
    </row>
    <row r="668" spans="15:16" x14ac:dyDescent="0.15">
      <c r="O668">
        <v>667</v>
      </c>
      <c r="P668" t="str">
        <f>IFERROR(IF(COUNTIF(個人情報!$BB$5:$BB$401,"登録番号" &amp; リスト!O668)&gt;=1,"",IF(VLOOKUP(O668,登録者リスト!$A$1:$D$43729,4,FALSE)=基本情報!$D$6,O668,"")),"")</f>
        <v/>
      </c>
    </row>
    <row r="669" spans="15:16" x14ac:dyDescent="0.15">
      <c r="O669">
        <v>668</v>
      </c>
      <c r="P669" t="str">
        <f>IFERROR(IF(COUNTIF(個人情報!$BB$5:$BB$401,"登録番号" &amp; リスト!O669)&gt;=1,"",IF(VLOOKUP(O669,登録者リスト!$A$1:$D$43729,4,FALSE)=基本情報!$D$6,O669,"")),"")</f>
        <v/>
      </c>
    </row>
    <row r="670" spans="15:16" x14ac:dyDescent="0.15">
      <c r="O670">
        <v>669</v>
      </c>
      <c r="P670" t="str">
        <f>IFERROR(IF(COUNTIF(個人情報!$BB$5:$BB$401,"登録番号" &amp; リスト!O670)&gt;=1,"",IF(VLOOKUP(O670,登録者リスト!$A$1:$D$43729,4,FALSE)=基本情報!$D$6,O670,"")),"")</f>
        <v/>
      </c>
    </row>
    <row r="671" spans="15:16" x14ac:dyDescent="0.15">
      <c r="O671">
        <v>670</v>
      </c>
      <c r="P671" t="str">
        <f>IFERROR(IF(COUNTIF(個人情報!$BB$5:$BB$401,"登録番号" &amp; リスト!O671)&gt;=1,"",IF(VLOOKUP(O671,登録者リスト!$A$1:$D$43729,4,FALSE)=基本情報!$D$6,O671,"")),"")</f>
        <v/>
      </c>
    </row>
    <row r="672" spans="15:16" x14ac:dyDescent="0.15">
      <c r="O672">
        <v>671</v>
      </c>
      <c r="P672" t="str">
        <f>IFERROR(IF(COUNTIF(個人情報!$BB$5:$BB$401,"登録番号" &amp; リスト!O672)&gt;=1,"",IF(VLOOKUP(O672,登録者リスト!$A$1:$D$43729,4,FALSE)=基本情報!$D$6,O672,"")),"")</f>
        <v/>
      </c>
    </row>
    <row r="673" spans="15:16" x14ac:dyDescent="0.15">
      <c r="O673">
        <v>672</v>
      </c>
      <c r="P673" t="str">
        <f>IFERROR(IF(COUNTIF(個人情報!$BB$5:$BB$401,"登録番号" &amp; リスト!O673)&gt;=1,"",IF(VLOOKUP(O673,登録者リスト!$A$1:$D$43729,4,FALSE)=基本情報!$D$6,O673,"")),"")</f>
        <v/>
      </c>
    </row>
    <row r="674" spans="15:16" x14ac:dyDescent="0.15">
      <c r="O674">
        <v>673</v>
      </c>
      <c r="P674" t="str">
        <f>IFERROR(IF(COUNTIF(個人情報!$BB$5:$BB$401,"登録番号" &amp; リスト!O674)&gt;=1,"",IF(VLOOKUP(O674,登録者リスト!$A$1:$D$43729,4,FALSE)=基本情報!$D$6,O674,"")),"")</f>
        <v/>
      </c>
    </row>
    <row r="675" spans="15:16" x14ac:dyDescent="0.15">
      <c r="O675">
        <v>674</v>
      </c>
      <c r="P675" t="str">
        <f>IFERROR(IF(COUNTIF(個人情報!$BB$5:$BB$401,"登録番号" &amp; リスト!O675)&gt;=1,"",IF(VLOOKUP(O675,登録者リスト!$A$1:$D$43729,4,FALSE)=基本情報!$D$6,O675,"")),"")</f>
        <v/>
      </c>
    </row>
    <row r="676" spans="15:16" x14ac:dyDescent="0.15">
      <c r="O676">
        <v>675</v>
      </c>
      <c r="P676" t="str">
        <f>IFERROR(IF(COUNTIF(個人情報!$BB$5:$BB$401,"登録番号" &amp; リスト!O676)&gt;=1,"",IF(VLOOKUP(O676,登録者リスト!$A$1:$D$43729,4,FALSE)=基本情報!$D$6,O676,"")),"")</f>
        <v/>
      </c>
    </row>
    <row r="677" spans="15:16" x14ac:dyDescent="0.15">
      <c r="O677">
        <v>676</v>
      </c>
      <c r="P677" t="str">
        <f>IFERROR(IF(COUNTIF(個人情報!$BB$5:$BB$401,"登録番号" &amp; リスト!O677)&gt;=1,"",IF(VLOOKUP(O677,登録者リスト!$A$1:$D$43729,4,FALSE)=基本情報!$D$6,O677,"")),"")</f>
        <v/>
      </c>
    </row>
    <row r="678" spans="15:16" x14ac:dyDescent="0.15">
      <c r="O678">
        <v>677</v>
      </c>
      <c r="P678" t="str">
        <f>IFERROR(IF(COUNTIF(個人情報!$BB$5:$BB$401,"登録番号" &amp; リスト!O678)&gt;=1,"",IF(VLOOKUP(O678,登録者リスト!$A$1:$D$43729,4,FALSE)=基本情報!$D$6,O678,"")),"")</f>
        <v/>
      </c>
    </row>
    <row r="679" spans="15:16" x14ac:dyDescent="0.15">
      <c r="O679">
        <v>678</v>
      </c>
      <c r="P679" t="str">
        <f>IFERROR(IF(COUNTIF(個人情報!$BB$5:$BB$401,"登録番号" &amp; リスト!O679)&gt;=1,"",IF(VLOOKUP(O679,登録者リスト!$A$1:$D$43729,4,FALSE)=基本情報!$D$6,O679,"")),"")</f>
        <v/>
      </c>
    </row>
    <row r="680" spans="15:16" x14ac:dyDescent="0.15">
      <c r="O680">
        <v>679</v>
      </c>
      <c r="P680" t="str">
        <f>IFERROR(IF(COUNTIF(個人情報!$BB$5:$BB$401,"登録番号" &amp; リスト!O680)&gt;=1,"",IF(VLOOKUP(O680,登録者リスト!$A$1:$D$43729,4,FALSE)=基本情報!$D$6,O680,"")),"")</f>
        <v/>
      </c>
    </row>
    <row r="681" spans="15:16" x14ac:dyDescent="0.15">
      <c r="O681">
        <v>680</v>
      </c>
      <c r="P681" t="str">
        <f>IFERROR(IF(COUNTIF(個人情報!$BB$5:$BB$401,"登録番号" &amp; リスト!O681)&gt;=1,"",IF(VLOOKUP(O681,登録者リスト!$A$1:$D$43729,4,FALSE)=基本情報!$D$6,O681,"")),"")</f>
        <v/>
      </c>
    </row>
    <row r="682" spans="15:16" x14ac:dyDescent="0.15">
      <c r="O682">
        <v>681</v>
      </c>
      <c r="P682" t="str">
        <f>IFERROR(IF(COUNTIF(個人情報!$BB$5:$BB$401,"登録番号" &amp; リスト!O682)&gt;=1,"",IF(VLOOKUP(O682,登録者リスト!$A$1:$D$43729,4,FALSE)=基本情報!$D$6,O682,"")),"")</f>
        <v/>
      </c>
    </row>
    <row r="683" spans="15:16" x14ac:dyDescent="0.15">
      <c r="O683">
        <v>682</v>
      </c>
      <c r="P683" t="str">
        <f>IFERROR(IF(COUNTIF(個人情報!$BB$5:$BB$401,"登録番号" &amp; リスト!O683)&gt;=1,"",IF(VLOOKUP(O683,登録者リスト!$A$1:$D$43729,4,FALSE)=基本情報!$D$6,O683,"")),"")</f>
        <v/>
      </c>
    </row>
    <row r="684" spans="15:16" x14ac:dyDescent="0.15">
      <c r="O684">
        <v>683</v>
      </c>
      <c r="P684" t="str">
        <f>IFERROR(IF(COUNTIF(個人情報!$BB$5:$BB$401,"登録番号" &amp; リスト!O684)&gt;=1,"",IF(VLOOKUP(O684,登録者リスト!$A$1:$D$43729,4,FALSE)=基本情報!$D$6,O684,"")),"")</f>
        <v/>
      </c>
    </row>
    <row r="685" spans="15:16" x14ac:dyDescent="0.15">
      <c r="O685">
        <v>684</v>
      </c>
      <c r="P685" t="str">
        <f>IFERROR(IF(COUNTIF(個人情報!$BB$5:$BB$401,"登録番号" &amp; リスト!O685)&gt;=1,"",IF(VLOOKUP(O685,登録者リスト!$A$1:$D$43729,4,FALSE)=基本情報!$D$6,O685,"")),"")</f>
        <v/>
      </c>
    </row>
    <row r="686" spans="15:16" x14ac:dyDescent="0.15">
      <c r="O686">
        <v>685</v>
      </c>
      <c r="P686" t="str">
        <f>IFERROR(IF(COUNTIF(個人情報!$BB$5:$BB$401,"登録番号" &amp; リスト!O686)&gt;=1,"",IF(VLOOKUP(O686,登録者リスト!$A$1:$D$43729,4,FALSE)=基本情報!$D$6,O686,"")),"")</f>
        <v/>
      </c>
    </row>
    <row r="687" spans="15:16" x14ac:dyDescent="0.15">
      <c r="O687">
        <v>686</v>
      </c>
      <c r="P687" t="str">
        <f>IFERROR(IF(COUNTIF(個人情報!$BB$5:$BB$401,"登録番号" &amp; リスト!O687)&gt;=1,"",IF(VLOOKUP(O687,登録者リスト!$A$1:$D$43729,4,FALSE)=基本情報!$D$6,O687,"")),"")</f>
        <v/>
      </c>
    </row>
    <row r="688" spans="15:16" x14ac:dyDescent="0.15">
      <c r="O688">
        <v>687</v>
      </c>
      <c r="P688" t="str">
        <f>IFERROR(IF(COUNTIF(個人情報!$BB$5:$BB$401,"登録番号" &amp; リスト!O688)&gt;=1,"",IF(VLOOKUP(O688,登録者リスト!$A$1:$D$43729,4,FALSE)=基本情報!$D$6,O688,"")),"")</f>
        <v/>
      </c>
    </row>
    <row r="689" spans="15:16" x14ac:dyDescent="0.15">
      <c r="O689">
        <v>688</v>
      </c>
      <c r="P689" t="str">
        <f>IFERROR(IF(COUNTIF(個人情報!$BB$5:$BB$401,"登録番号" &amp; リスト!O689)&gt;=1,"",IF(VLOOKUP(O689,登録者リスト!$A$1:$D$43729,4,FALSE)=基本情報!$D$6,O689,"")),"")</f>
        <v/>
      </c>
    </row>
    <row r="690" spans="15:16" x14ac:dyDescent="0.15">
      <c r="O690">
        <v>689</v>
      </c>
      <c r="P690" t="str">
        <f>IFERROR(IF(COUNTIF(個人情報!$BB$5:$BB$401,"登録番号" &amp; リスト!O690)&gt;=1,"",IF(VLOOKUP(O690,登録者リスト!$A$1:$D$43729,4,FALSE)=基本情報!$D$6,O690,"")),"")</f>
        <v/>
      </c>
    </row>
    <row r="691" spans="15:16" x14ac:dyDescent="0.15">
      <c r="O691">
        <v>690</v>
      </c>
      <c r="P691" t="str">
        <f>IFERROR(IF(COUNTIF(個人情報!$BB$5:$BB$401,"登録番号" &amp; リスト!O691)&gt;=1,"",IF(VLOOKUP(O691,登録者リスト!$A$1:$D$43729,4,FALSE)=基本情報!$D$6,O691,"")),"")</f>
        <v/>
      </c>
    </row>
    <row r="692" spans="15:16" x14ac:dyDescent="0.15">
      <c r="O692">
        <v>691</v>
      </c>
      <c r="P692" t="str">
        <f>IFERROR(IF(COUNTIF(個人情報!$BB$5:$BB$401,"登録番号" &amp; リスト!O692)&gt;=1,"",IF(VLOOKUP(O692,登録者リスト!$A$1:$D$43729,4,FALSE)=基本情報!$D$6,O692,"")),"")</f>
        <v/>
      </c>
    </row>
    <row r="693" spans="15:16" x14ac:dyDescent="0.15">
      <c r="O693">
        <v>692</v>
      </c>
      <c r="P693" t="str">
        <f>IFERROR(IF(COUNTIF(個人情報!$BB$5:$BB$401,"登録番号" &amp; リスト!O693)&gt;=1,"",IF(VLOOKUP(O693,登録者リスト!$A$1:$D$43729,4,FALSE)=基本情報!$D$6,O693,"")),"")</f>
        <v/>
      </c>
    </row>
    <row r="694" spans="15:16" x14ac:dyDescent="0.15">
      <c r="O694">
        <v>693</v>
      </c>
      <c r="P694" t="str">
        <f>IFERROR(IF(COUNTIF(個人情報!$BB$5:$BB$401,"登録番号" &amp; リスト!O694)&gt;=1,"",IF(VLOOKUP(O694,登録者リスト!$A$1:$D$43729,4,FALSE)=基本情報!$D$6,O694,"")),"")</f>
        <v/>
      </c>
    </row>
    <row r="695" spans="15:16" x14ac:dyDescent="0.15">
      <c r="O695">
        <v>694</v>
      </c>
      <c r="P695" t="str">
        <f>IFERROR(IF(COUNTIF(個人情報!$BB$5:$BB$401,"登録番号" &amp; リスト!O695)&gt;=1,"",IF(VLOOKUP(O695,登録者リスト!$A$1:$D$43729,4,FALSE)=基本情報!$D$6,O695,"")),"")</f>
        <v/>
      </c>
    </row>
    <row r="696" spans="15:16" x14ac:dyDescent="0.15">
      <c r="O696">
        <v>695</v>
      </c>
      <c r="P696" t="str">
        <f>IFERROR(IF(COUNTIF(個人情報!$BB$5:$BB$401,"登録番号" &amp; リスト!O696)&gt;=1,"",IF(VLOOKUP(O696,登録者リスト!$A$1:$D$43729,4,FALSE)=基本情報!$D$6,O696,"")),"")</f>
        <v/>
      </c>
    </row>
    <row r="697" spans="15:16" x14ac:dyDescent="0.15">
      <c r="O697">
        <v>696</v>
      </c>
      <c r="P697" t="str">
        <f>IFERROR(IF(COUNTIF(個人情報!$BB$5:$BB$401,"登録番号" &amp; リスト!O697)&gt;=1,"",IF(VLOOKUP(O697,登録者リスト!$A$1:$D$43729,4,FALSE)=基本情報!$D$6,O697,"")),"")</f>
        <v/>
      </c>
    </row>
    <row r="698" spans="15:16" x14ac:dyDescent="0.15">
      <c r="O698">
        <v>697</v>
      </c>
      <c r="P698" t="str">
        <f>IFERROR(IF(COUNTIF(個人情報!$BB$5:$BB$401,"登録番号" &amp; リスト!O698)&gt;=1,"",IF(VLOOKUP(O698,登録者リスト!$A$1:$D$43729,4,FALSE)=基本情報!$D$6,O698,"")),"")</f>
        <v/>
      </c>
    </row>
    <row r="699" spans="15:16" x14ac:dyDescent="0.15">
      <c r="O699">
        <v>698</v>
      </c>
      <c r="P699" t="str">
        <f>IFERROR(IF(COUNTIF(個人情報!$BB$5:$BB$401,"登録番号" &amp; リスト!O699)&gt;=1,"",IF(VLOOKUP(O699,登録者リスト!$A$1:$D$43729,4,FALSE)=基本情報!$D$6,O699,"")),"")</f>
        <v/>
      </c>
    </row>
    <row r="700" spans="15:16" x14ac:dyDescent="0.15">
      <c r="O700">
        <v>699</v>
      </c>
      <c r="P700" t="str">
        <f>IFERROR(IF(COUNTIF(個人情報!$BB$5:$BB$401,"登録番号" &amp; リスト!O700)&gt;=1,"",IF(VLOOKUP(O700,登録者リスト!$A$1:$D$43729,4,FALSE)=基本情報!$D$6,O700,"")),"")</f>
        <v/>
      </c>
    </row>
    <row r="701" spans="15:16" x14ac:dyDescent="0.15">
      <c r="O701">
        <v>700</v>
      </c>
      <c r="P701" t="str">
        <f>IFERROR(IF(COUNTIF(個人情報!$BB$5:$BB$401,"登録番号" &amp; リスト!O701)&gt;=1,"",IF(VLOOKUP(O701,登録者リスト!$A$1:$D$43729,4,FALSE)=基本情報!$D$6,O701,"")),"")</f>
        <v/>
      </c>
    </row>
    <row r="702" spans="15:16" x14ac:dyDescent="0.15">
      <c r="O702">
        <v>701</v>
      </c>
      <c r="P702" t="str">
        <f>IFERROR(IF(COUNTIF(個人情報!$BB$5:$BB$401,"登録番号" &amp; リスト!O702)&gt;=1,"",IF(VLOOKUP(O702,登録者リスト!$A$1:$D$43729,4,FALSE)=基本情報!$D$6,O702,"")),"")</f>
        <v/>
      </c>
    </row>
    <row r="703" spans="15:16" x14ac:dyDescent="0.15">
      <c r="O703">
        <v>702</v>
      </c>
      <c r="P703" t="str">
        <f>IFERROR(IF(COUNTIF(個人情報!$BB$5:$BB$401,"登録番号" &amp; リスト!O703)&gt;=1,"",IF(VLOOKUP(O703,登録者リスト!$A$1:$D$43729,4,FALSE)=基本情報!$D$6,O703,"")),"")</f>
        <v/>
      </c>
    </row>
    <row r="704" spans="15:16" x14ac:dyDescent="0.15">
      <c r="O704">
        <v>703</v>
      </c>
      <c r="P704" t="str">
        <f>IFERROR(IF(COUNTIF(個人情報!$BB$5:$BB$401,"登録番号" &amp; リスト!O704)&gt;=1,"",IF(VLOOKUP(O704,登録者リスト!$A$1:$D$43729,4,FALSE)=基本情報!$D$6,O704,"")),"")</f>
        <v/>
      </c>
    </row>
    <row r="705" spans="15:16" x14ac:dyDescent="0.15">
      <c r="O705">
        <v>704</v>
      </c>
      <c r="P705" t="str">
        <f>IFERROR(IF(COUNTIF(個人情報!$BB$5:$BB$401,"登録番号" &amp; リスト!O705)&gt;=1,"",IF(VLOOKUP(O705,登録者リスト!$A$1:$D$43729,4,FALSE)=基本情報!$D$6,O705,"")),"")</f>
        <v/>
      </c>
    </row>
    <row r="706" spans="15:16" x14ac:dyDescent="0.15">
      <c r="O706">
        <v>705</v>
      </c>
      <c r="P706" t="str">
        <f>IFERROR(IF(COUNTIF(個人情報!$BB$5:$BB$401,"登録番号" &amp; リスト!O706)&gt;=1,"",IF(VLOOKUP(O706,登録者リスト!$A$1:$D$43729,4,FALSE)=基本情報!$D$6,O706,"")),"")</f>
        <v/>
      </c>
    </row>
    <row r="707" spans="15:16" x14ac:dyDescent="0.15">
      <c r="O707">
        <v>706</v>
      </c>
      <c r="P707" t="str">
        <f>IFERROR(IF(COUNTIF(個人情報!$BB$5:$BB$401,"登録番号" &amp; リスト!O707)&gt;=1,"",IF(VLOOKUP(O707,登録者リスト!$A$1:$D$43729,4,FALSE)=基本情報!$D$6,O707,"")),"")</f>
        <v/>
      </c>
    </row>
    <row r="708" spans="15:16" x14ac:dyDescent="0.15">
      <c r="O708">
        <v>707</v>
      </c>
      <c r="P708" t="str">
        <f>IFERROR(IF(COUNTIF(個人情報!$BB$5:$BB$401,"登録番号" &amp; リスト!O708)&gt;=1,"",IF(VLOOKUP(O708,登録者リスト!$A$1:$D$43729,4,FALSE)=基本情報!$D$6,O708,"")),"")</f>
        <v/>
      </c>
    </row>
    <row r="709" spans="15:16" x14ac:dyDescent="0.15">
      <c r="O709">
        <v>708</v>
      </c>
      <c r="P709" t="str">
        <f>IFERROR(IF(COUNTIF(個人情報!$BB$5:$BB$401,"登録番号" &amp; リスト!O709)&gt;=1,"",IF(VLOOKUP(O709,登録者リスト!$A$1:$D$43729,4,FALSE)=基本情報!$D$6,O709,"")),"")</f>
        <v/>
      </c>
    </row>
    <row r="710" spans="15:16" x14ac:dyDescent="0.15">
      <c r="O710">
        <v>709</v>
      </c>
      <c r="P710" t="str">
        <f>IFERROR(IF(COUNTIF(個人情報!$BB$5:$BB$401,"登録番号" &amp; リスト!O710)&gt;=1,"",IF(VLOOKUP(O710,登録者リスト!$A$1:$D$43729,4,FALSE)=基本情報!$D$6,O710,"")),"")</f>
        <v/>
      </c>
    </row>
    <row r="711" spans="15:16" x14ac:dyDescent="0.15">
      <c r="O711">
        <v>710</v>
      </c>
      <c r="P711" t="str">
        <f>IFERROR(IF(COUNTIF(個人情報!$BB$5:$BB$401,"登録番号" &amp; リスト!O711)&gt;=1,"",IF(VLOOKUP(O711,登録者リスト!$A$1:$D$43729,4,FALSE)=基本情報!$D$6,O711,"")),"")</f>
        <v/>
      </c>
    </row>
    <row r="712" spans="15:16" x14ac:dyDescent="0.15">
      <c r="O712">
        <v>711</v>
      </c>
      <c r="P712" t="str">
        <f>IFERROR(IF(COUNTIF(個人情報!$BB$5:$BB$401,"登録番号" &amp; リスト!O712)&gt;=1,"",IF(VLOOKUP(O712,登録者リスト!$A$1:$D$43729,4,FALSE)=基本情報!$D$6,O712,"")),"")</f>
        <v/>
      </c>
    </row>
    <row r="713" spans="15:16" x14ac:dyDescent="0.15">
      <c r="O713">
        <v>712</v>
      </c>
      <c r="P713" t="str">
        <f>IFERROR(IF(COUNTIF(個人情報!$BB$5:$BB$401,"登録番号" &amp; リスト!O713)&gt;=1,"",IF(VLOOKUP(O713,登録者リスト!$A$1:$D$43729,4,FALSE)=基本情報!$D$6,O713,"")),"")</f>
        <v/>
      </c>
    </row>
    <row r="714" spans="15:16" x14ac:dyDescent="0.15">
      <c r="O714">
        <v>713</v>
      </c>
      <c r="P714" t="str">
        <f>IFERROR(IF(COUNTIF(個人情報!$BB$5:$BB$401,"登録番号" &amp; リスト!O714)&gt;=1,"",IF(VLOOKUP(O714,登録者リスト!$A$1:$D$43729,4,FALSE)=基本情報!$D$6,O714,"")),"")</f>
        <v/>
      </c>
    </row>
    <row r="715" spans="15:16" x14ac:dyDescent="0.15">
      <c r="O715">
        <v>714</v>
      </c>
      <c r="P715" t="str">
        <f>IFERROR(IF(COUNTIF(個人情報!$BB$5:$BB$401,"登録番号" &amp; リスト!O715)&gt;=1,"",IF(VLOOKUP(O715,登録者リスト!$A$1:$D$43729,4,FALSE)=基本情報!$D$6,O715,"")),"")</f>
        <v/>
      </c>
    </row>
    <row r="716" spans="15:16" x14ac:dyDescent="0.15">
      <c r="O716">
        <v>715</v>
      </c>
      <c r="P716" t="str">
        <f>IFERROR(IF(COUNTIF(個人情報!$BB$5:$BB$401,"登録番号" &amp; リスト!O716)&gt;=1,"",IF(VLOOKUP(O716,登録者リスト!$A$1:$D$43729,4,FALSE)=基本情報!$D$6,O716,"")),"")</f>
        <v/>
      </c>
    </row>
    <row r="717" spans="15:16" x14ac:dyDescent="0.15">
      <c r="O717">
        <v>716</v>
      </c>
      <c r="P717" t="str">
        <f>IFERROR(IF(COUNTIF(個人情報!$BB$5:$BB$401,"登録番号" &amp; リスト!O717)&gt;=1,"",IF(VLOOKUP(O717,登録者リスト!$A$1:$D$43729,4,FALSE)=基本情報!$D$6,O717,"")),"")</f>
        <v/>
      </c>
    </row>
    <row r="718" spans="15:16" x14ac:dyDescent="0.15">
      <c r="O718">
        <v>717</v>
      </c>
      <c r="P718" t="str">
        <f>IFERROR(IF(COUNTIF(個人情報!$BB$5:$BB$401,"登録番号" &amp; リスト!O718)&gt;=1,"",IF(VLOOKUP(O718,登録者リスト!$A$1:$D$43729,4,FALSE)=基本情報!$D$6,O718,"")),"")</f>
        <v/>
      </c>
    </row>
    <row r="719" spans="15:16" x14ac:dyDescent="0.15">
      <c r="O719">
        <v>718</v>
      </c>
      <c r="P719" t="str">
        <f>IFERROR(IF(COUNTIF(個人情報!$BB$5:$BB$401,"登録番号" &amp; リスト!O719)&gt;=1,"",IF(VLOOKUP(O719,登録者リスト!$A$1:$D$43729,4,FALSE)=基本情報!$D$6,O719,"")),"")</f>
        <v/>
      </c>
    </row>
    <row r="720" spans="15:16" x14ac:dyDescent="0.15">
      <c r="O720">
        <v>719</v>
      </c>
      <c r="P720" t="str">
        <f>IFERROR(IF(COUNTIF(個人情報!$BB$5:$BB$401,"登録番号" &amp; リスト!O720)&gt;=1,"",IF(VLOOKUP(O720,登録者リスト!$A$1:$D$43729,4,FALSE)=基本情報!$D$6,O720,"")),"")</f>
        <v/>
      </c>
    </row>
    <row r="721" spans="15:16" x14ac:dyDescent="0.15">
      <c r="O721">
        <v>720</v>
      </c>
      <c r="P721" t="str">
        <f>IFERROR(IF(COUNTIF(個人情報!$BB$5:$BB$401,"登録番号" &amp; リスト!O721)&gt;=1,"",IF(VLOOKUP(O721,登録者リスト!$A$1:$D$43729,4,FALSE)=基本情報!$D$6,O721,"")),"")</f>
        <v/>
      </c>
    </row>
    <row r="722" spans="15:16" x14ac:dyDescent="0.15">
      <c r="O722">
        <v>721</v>
      </c>
      <c r="P722" t="str">
        <f>IFERROR(IF(COUNTIF(個人情報!$BB$5:$BB$401,"登録番号" &amp; リスト!O722)&gt;=1,"",IF(VLOOKUP(O722,登録者リスト!$A$1:$D$43729,4,FALSE)=基本情報!$D$6,O722,"")),"")</f>
        <v/>
      </c>
    </row>
    <row r="723" spans="15:16" x14ac:dyDescent="0.15">
      <c r="O723">
        <v>722</v>
      </c>
      <c r="P723" t="str">
        <f>IFERROR(IF(COUNTIF(個人情報!$BB$5:$BB$401,"登録番号" &amp; リスト!O723)&gt;=1,"",IF(VLOOKUP(O723,登録者リスト!$A$1:$D$43729,4,FALSE)=基本情報!$D$6,O723,"")),"")</f>
        <v/>
      </c>
    </row>
    <row r="724" spans="15:16" x14ac:dyDescent="0.15">
      <c r="O724">
        <v>723</v>
      </c>
      <c r="P724" t="str">
        <f>IFERROR(IF(COUNTIF(個人情報!$BB$5:$BB$401,"登録番号" &amp; リスト!O724)&gt;=1,"",IF(VLOOKUP(O724,登録者リスト!$A$1:$D$43729,4,FALSE)=基本情報!$D$6,O724,"")),"")</f>
        <v/>
      </c>
    </row>
    <row r="725" spans="15:16" x14ac:dyDescent="0.15">
      <c r="O725">
        <v>724</v>
      </c>
      <c r="P725" t="str">
        <f>IFERROR(IF(COUNTIF(個人情報!$BB$5:$BB$401,"登録番号" &amp; リスト!O725)&gt;=1,"",IF(VLOOKUP(O725,登録者リスト!$A$1:$D$43729,4,FALSE)=基本情報!$D$6,O725,"")),"")</f>
        <v/>
      </c>
    </row>
    <row r="726" spans="15:16" x14ac:dyDescent="0.15">
      <c r="O726">
        <v>725</v>
      </c>
      <c r="P726" t="str">
        <f>IFERROR(IF(COUNTIF(個人情報!$BB$5:$BB$401,"登録番号" &amp; リスト!O726)&gt;=1,"",IF(VLOOKUP(O726,登録者リスト!$A$1:$D$43729,4,FALSE)=基本情報!$D$6,O726,"")),"")</f>
        <v/>
      </c>
    </row>
    <row r="727" spans="15:16" x14ac:dyDescent="0.15">
      <c r="O727">
        <v>726</v>
      </c>
      <c r="P727" t="str">
        <f>IFERROR(IF(COUNTIF(個人情報!$BB$5:$BB$401,"登録番号" &amp; リスト!O727)&gt;=1,"",IF(VLOOKUP(O727,登録者リスト!$A$1:$D$43729,4,FALSE)=基本情報!$D$6,O727,"")),"")</f>
        <v/>
      </c>
    </row>
    <row r="728" spans="15:16" x14ac:dyDescent="0.15">
      <c r="O728">
        <v>727</v>
      </c>
      <c r="P728" t="str">
        <f>IFERROR(IF(COUNTIF(個人情報!$BB$5:$BB$401,"登録番号" &amp; リスト!O728)&gt;=1,"",IF(VLOOKUP(O728,登録者リスト!$A$1:$D$43729,4,FALSE)=基本情報!$D$6,O728,"")),"")</f>
        <v/>
      </c>
    </row>
    <row r="729" spans="15:16" x14ac:dyDescent="0.15">
      <c r="O729">
        <v>728</v>
      </c>
      <c r="P729" t="str">
        <f>IFERROR(IF(COUNTIF(個人情報!$BB$5:$BB$401,"登録番号" &amp; リスト!O729)&gt;=1,"",IF(VLOOKUP(O729,登録者リスト!$A$1:$D$43729,4,FALSE)=基本情報!$D$6,O729,"")),"")</f>
        <v/>
      </c>
    </row>
    <row r="730" spans="15:16" x14ac:dyDescent="0.15">
      <c r="O730">
        <v>729</v>
      </c>
      <c r="P730" t="str">
        <f>IFERROR(IF(COUNTIF(個人情報!$BB$5:$BB$401,"登録番号" &amp; リスト!O730)&gt;=1,"",IF(VLOOKUP(O730,登録者リスト!$A$1:$D$43729,4,FALSE)=基本情報!$D$6,O730,"")),"")</f>
        <v/>
      </c>
    </row>
    <row r="731" spans="15:16" x14ac:dyDescent="0.15">
      <c r="O731">
        <v>730</v>
      </c>
      <c r="P731" t="str">
        <f>IFERROR(IF(COUNTIF(個人情報!$BB$5:$BB$401,"登録番号" &amp; リスト!O731)&gt;=1,"",IF(VLOOKUP(O731,登録者リスト!$A$1:$D$43729,4,FALSE)=基本情報!$D$6,O731,"")),"")</f>
        <v/>
      </c>
    </row>
    <row r="732" spans="15:16" x14ac:dyDescent="0.15">
      <c r="O732">
        <v>731</v>
      </c>
      <c r="P732" t="str">
        <f>IFERROR(IF(COUNTIF(個人情報!$BB$5:$BB$401,"登録番号" &amp; リスト!O732)&gt;=1,"",IF(VLOOKUP(O732,登録者リスト!$A$1:$D$43729,4,FALSE)=基本情報!$D$6,O732,"")),"")</f>
        <v/>
      </c>
    </row>
    <row r="733" spans="15:16" x14ac:dyDescent="0.15">
      <c r="O733">
        <v>732</v>
      </c>
      <c r="P733" t="str">
        <f>IFERROR(IF(COUNTIF(個人情報!$BB$5:$BB$401,"登録番号" &amp; リスト!O733)&gt;=1,"",IF(VLOOKUP(O733,登録者リスト!$A$1:$D$43729,4,FALSE)=基本情報!$D$6,O733,"")),"")</f>
        <v/>
      </c>
    </row>
    <row r="734" spans="15:16" x14ac:dyDescent="0.15">
      <c r="O734">
        <v>733</v>
      </c>
      <c r="P734" t="str">
        <f>IFERROR(IF(COUNTIF(個人情報!$BB$5:$BB$401,"登録番号" &amp; リスト!O734)&gt;=1,"",IF(VLOOKUP(O734,登録者リスト!$A$1:$D$43729,4,FALSE)=基本情報!$D$6,O734,"")),"")</f>
        <v/>
      </c>
    </row>
    <row r="735" spans="15:16" x14ac:dyDescent="0.15">
      <c r="O735">
        <v>734</v>
      </c>
      <c r="P735" t="str">
        <f>IFERROR(IF(COUNTIF(個人情報!$BB$5:$BB$401,"登録番号" &amp; リスト!O735)&gt;=1,"",IF(VLOOKUP(O735,登録者リスト!$A$1:$D$43729,4,FALSE)=基本情報!$D$6,O735,"")),"")</f>
        <v/>
      </c>
    </row>
    <row r="736" spans="15:16" x14ac:dyDescent="0.15">
      <c r="O736">
        <v>735</v>
      </c>
      <c r="P736" t="str">
        <f>IFERROR(IF(COUNTIF(個人情報!$BB$5:$BB$401,"登録番号" &amp; リスト!O736)&gt;=1,"",IF(VLOOKUP(O736,登録者リスト!$A$1:$D$43729,4,FALSE)=基本情報!$D$6,O736,"")),"")</f>
        <v/>
      </c>
    </row>
    <row r="737" spans="15:16" x14ac:dyDescent="0.15">
      <c r="O737">
        <v>736</v>
      </c>
      <c r="P737" t="str">
        <f>IFERROR(IF(COUNTIF(個人情報!$BB$5:$BB$401,"登録番号" &amp; リスト!O737)&gt;=1,"",IF(VLOOKUP(O737,登録者リスト!$A$1:$D$43729,4,FALSE)=基本情報!$D$6,O737,"")),"")</f>
        <v/>
      </c>
    </row>
    <row r="738" spans="15:16" x14ac:dyDescent="0.15">
      <c r="O738">
        <v>737</v>
      </c>
      <c r="P738" t="str">
        <f>IFERROR(IF(COUNTIF(個人情報!$BB$5:$BB$401,"登録番号" &amp; リスト!O738)&gt;=1,"",IF(VLOOKUP(O738,登録者リスト!$A$1:$D$43729,4,FALSE)=基本情報!$D$6,O738,"")),"")</f>
        <v/>
      </c>
    </row>
    <row r="739" spans="15:16" x14ac:dyDescent="0.15">
      <c r="O739">
        <v>738</v>
      </c>
      <c r="P739" t="str">
        <f>IFERROR(IF(COUNTIF(個人情報!$BB$5:$BB$401,"登録番号" &amp; リスト!O739)&gt;=1,"",IF(VLOOKUP(O739,登録者リスト!$A$1:$D$43729,4,FALSE)=基本情報!$D$6,O739,"")),"")</f>
        <v/>
      </c>
    </row>
    <row r="740" spans="15:16" x14ac:dyDescent="0.15">
      <c r="O740">
        <v>739</v>
      </c>
      <c r="P740" t="str">
        <f>IFERROR(IF(COUNTIF(個人情報!$BB$5:$BB$401,"登録番号" &amp; リスト!O740)&gt;=1,"",IF(VLOOKUP(O740,登録者リスト!$A$1:$D$43729,4,FALSE)=基本情報!$D$6,O740,"")),"")</f>
        <v/>
      </c>
    </row>
    <row r="741" spans="15:16" x14ac:dyDescent="0.15">
      <c r="O741">
        <v>740</v>
      </c>
      <c r="P741" t="str">
        <f>IFERROR(IF(COUNTIF(個人情報!$BB$5:$BB$401,"登録番号" &amp; リスト!O741)&gt;=1,"",IF(VLOOKUP(O741,登録者リスト!$A$1:$D$43729,4,FALSE)=基本情報!$D$6,O741,"")),"")</f>
        <v/>
      </c>
    </row>
    <row r="742" spans="15:16" x14ac:dyDescent="0.15">
      <c r="O742">
        <v>741</v>
      </c>
      <c r="P742" t="str">
        <f>IFERROR(IF(COUNTIF(個人情報!$BB$5:$BB$401,"登録番号" &amp; リスト!O742)&gt;=1,"",IF(VLOOKUP(O742,登録者リスト!$A$1:$D$43729,4,FALSE)=基本情報!$D$6,O742,"")),"")</f>
        <v/>
      </c>
    </row>
    <row r="743" spans="15:16" x14ac:dyDescent="0.15">
      <c r="O743">
        <v>742</v>
      </c>
      <c r="P743" t="str">
        <f>IFERROR(IF(COUNTIF(個人情報!$BB$5:$BB$401,"登録番号" &amp; リスト!O743)&gt;=1,"",IF(VLOOKUP(O743,登録者リスト!$A$1:$D$43729,4,FALSE)=基本情報!$D$6,O743,"")),"")</f>
        <v/>
      </c>
    </row>
    <row r="744" spans="15:16" x14ac:dyDescent="0.15">
      <c r="O744">
        <v>743</v>
      </c>
      <c r="P744" t="str">
        <f>IFERROR(IF(COUNTIF(個人情報!$BB$5:$BB$401,"登録番号" &amp; リスト!O744)&gt;=1,"",IF(VLOOKUP(O744,登録者リスト!$A$1:$D$43729,4,FALSE)=基本情報!$D$6,O744,"")),"")</f>
        <v/>
      </c>
    </row>
    <row r="745" spans="15:16" x14ac:dyDescent="0.15">
      <c r="O745">
        <v>744</v>
      </c>
      <c r="P745" t="str">
        <f>IFERROR(IF(COUNTIF(個人情報!$BB$5:$BB$401,"登録番号" &amp; リスト!O745)&gt;=1,"",IF(VLOOKUP(O745,登録者リスト!$A$1:$D$43729,4,FALSE)=基本情報!$D$6,O745,"")),"")</f>
        <v/>
      </c>
    </row>
    <row r="746" spans="15:16" x14ac:dyDescent="0.15">
      <c r="O746">
        <v>745</v>
      </c>
      <c r="P746" t="str">
        <f>IFERROR(IF(COUNTIF(個人情報!$BB$5:$BB$401,"登録番号" &amp; リスト!O746)&gt;=1,"",IF(VLOOKUP(O746,登録者リスト!$A$1:$D$43729,4,FALSE)=基本情報!$D$6,O746,"")),"")</f>
        <v/>
      </c>
    </row>
    <row r="747" spans="15:16" x14ac:dyDescent="0.15">
      <c r="O747">
        <v>746</v>
      </c>
      <c r="P747" t="str">
        <f>IFERROR(IF(COUNTIF(個人情報!$BB$5:$BB$401,"登録番号" &amp; リスト!O747)&gt;=1,"",IF(VLOOKUP(O747,登録者リスト!$A$1:$D$43729,4,FALSE)=基本情報!$D$6,O747,"")),"")</f>
        <v/>
      </c>
    </row>
    <row r="748" spans="15:16" x14ac:dyDescent="0.15">
      <c r="O748">
        <v>747</v>
      </c>
      <c r="P748" t="str">
        <f>IFERROR(IF(COUNTIF(個人情報!$BB$5:$BB$401,"登録番号" &amp; リスト!O748)&gt;=1,"",IF(VLOOKUP(O748,登録者リスト!$A$1:$D$43729,4,FALSE)=基本情報!$D$6,O748,"")),"")</f>
        <v/>
      </c>
    </row>
    <row r="749" spans="15:16" x14ac:dyDescent="0.15">
      <c r="O749">
        <v>748</v>
      </c>
      <c r="P749" t="str">
        <f>IFERROR(IF(COUNTIF(個人情報!$BB$5:$BB$401,"登録番号" &amp; リスト!O749)&gt;=1,"",IF(VLOOKUP(O749,登録者リスト!$A$1:$D$43729,4,FALSE)=基本情報!$D$6,O749,"")),"")</f>
        <v/>
      </c>
    </row>
    <row r="750" spans="15:16" x14ac:dyDescent="0.15">
      <c r="O750">
        <v>749</v>
      </c>
      <c r="P750" t="str">
        <f>IFERROR(IF(COUNTIF(個人情報!$BB$5:$BB$401,"登録番号" &amp; リスト!O750)&gt;=1,"",IF(VLOOKUP(O750,登録者リスト!$A$1:$D$43729,4,FALSE)=基本情報!$D$6,O750,"")),"")</f>
        <v/>
      </c>
    </row>
    <row r="751" spans="15:16" x14ac:dyDescent="0.15">
      <c r="O751">
        <v>750</v>
      </c>
      <c r="P751" t="str">
        <f>IFERROR(IF(COUNTIF(個人情報!$BB$5:$BB$401,"登録番号" &amp; リスト!O751)&gt;=1,"",IF(VLOOKUP(O751,登録者リスト!$A$1:$D$43729,4,FALSE)=基本情報!$D$6,O751,"")),"")</f>
        <v/>
      </c>
    </row>
    <row r="752" spans="15:16" x14ac:dyDescent="0.15">
      <c r="O752">
        <v>751</v>
      </c>
      <c r="P752" t="str">
        <f>IFERROR(IF(COUNTIF(個人情報!$BB$5:$BB$401,"登録番号" &amp; リスト!O752)&gt;=1,"",IF(VLOOKUP(O752,登録者リスト!$A$1:$D$43729,4,FALSE)=基本情報!$D$6,O752,"")),"")</f>
        <v/>
      </c>
    </row>
    <row r="753" spans="15:16" x14ac:dyDescent="0.15">
      <c r="O753">
        <v>752</v>
      </c>
      <c r="P753" t="str">
        <f>IFERROR(IF(COUNTIF(個人情報!$BB$5:$BB$401,"登録番号" &amp; リスト!O753)&gt;=1,"",IF(VLOOKUP(O753,登録者リスト!$A$1:$D$43729,4,FALSE)=基本情報!$D$6,O753,"")),"")</f>
        <v/>
      </c>
    </row>
    <row r="754" spans="15:16" x14ac:dyDescent="0.15">
      <c r="O754">
        <v>753</v>
      </c>
      <c r="P754" t="str">
        <f>IFERROR(IF(COUNTIF(個人情報!$BB$5:$BB$401,"登録番号" &amp; リスト!O754)&gt;=1,"",IF(VLOOKUP(O754,登録者リスト!$A$1:$D$43729,4,FALSE)=基本情報!$D$6,O754,"")),"")</f>
        <v/>
      </c>
    </row>
    <row r="755" spans="15:16" x14ac:dyDescent="0.15">
      <c r="O755">
        <v>754</v>
      </c>
      <c r="P755" t="str">
        <f>IFERROR(IF(COUNTIF(個人情報!$BB$5:$BB$401,"登録番号" &amp; リスト!O755)&gt;=1,"",IF(VLOOKUP(O755,登録者リスト!$A$1:$D$43729,4,FALSE)=基本情報!$D$6,O755,"")),"")</f>
        <v/>
      </c>
    </row>
    <row r="756" spans="15:16" x14ac:dyDescent="0.15">
      <c r="O756">
        <v>755</v>
      </c>
      <c r="P756" t="str">
        <f>IFERROR(IF(COUNTIF(個人情報!$BB$5:$BB$401,"登録番号" &amp; リスト!O756)&gt;=1,"",IF(VLOOKUP(O756,登録者リスト!$A$1:$D$43729,4,FALSE)=基本情報!$D$6,O756,"")),"")</f>
        <v/>
      </c>
    </row>
    <row r="757" spans="15:16" x14ac:dyDescent="0.15">
      <c r="O757">
        <v>756</v>
      </c>
      <c r="P757" t="str">
        <f>IFERROR(IF(COUNTIF(個人情報!$BB$5:$BB$401,"登録番号" &amp; リスト!O757)&gt;=1,"",IF(VLOOKUP(O757,登録者リスト!$A$1:$D$43729,4,FALSE)=基本情報!$D$6,O757,"")),"")</f>
        <v/>
      </c>
    </row>
    <row r="758" spans="15:16" x14ac:dyDescent="0.15">
      <c r="O758">
        <v>757</v>
      </c>
      <c r="P758" t="str">
        <f>IFERROR(IF(COUNTIF(個人情報!$BB$5:$BB$401,"登録番号" &amp; リスト!O758)&gt;=1,"",IF(VLOOKUP(O758,登録者リスト!$A$1:$D$43729,4,FALSE)=基本情報!$D$6,O758,"")),"")</f>
        <v/>
      </c>
    </row>
    <row r="759" spans="15:16" x14ac:dyDescent="0.15">
      <c r="O759">
        <v>758</v>
      </c>
      <c r="P759" t="str">
        <f>IFERROR(IF(COUNTIF(個人情報!$BB$5:$BB$401,"登録番号" &amp; リスト!O759)&gt;=1,"",IF(VLOOKUP(O759,登録者リスト!$A$1:$D$43729,4,FALSE)=基本情報!$D$6,O759,"")),"")</f>
        <v/>
      </c>
    </row>
    <row r="760" spans="15:16" x14ac:dyDescent="0.15">
      <c r="O760">
        <v>759</v>
      </c>
      <c r="P760" t="str">
        <f>IFERROR(IF(COUNTIF(個人情報!$BB$5:$BB$401,"登録番号" &amp; リスト!O760)&gt;=1,"",IF(VLOOKUP(O760,登録者リスト!$A$1:$D$43729,4,FALSE)=基本情報!$D$6,O760,"")),"")</f>
        <v/>
      </c>
    </row>
    <row r="761" spans="15:16" x14ac:dyDescent="0.15">
      <c r="O761">
        <v>760</v>
      </c>
      <c r="P761" t="str">
        <f>IFERROR(IF(COUNTIF(個人情報!$BB$5:$BB$401,"登録番号" &amp; リスト!O761)&gt;=1,"",IF(VLOOKUP(O761,登録者リスト!$A$1:$D$43729,4,FALSE)=基本情報!$D$6,O761,"")),"")</f>
        <v/>
      </c>
    </row>
    <row r="762" spans="15:16" x14ac:dyDescent="0.15">
      <c r="O762">
        <v>761</v>
      </c>
      <c r="P762" t="str">
        <f>IFERROR(IF(COUNTIF(個人情報!$BB$5:$BB$401,"登録番号" &amp; リスト!O762)&gt;=1,"",IF(VLOOKUP(O762,登録者リスト!$A$1:$D$43729,4,FALSE)=基本情報!$D$6,O762,"")),"")</f>
        <v/>
      </c>
    </row>
    <row r="763" spans="15:16" x14ac:dyDescent="0.15">
      <c r="O763">
        <v>762</v>
      </c>
      <c r="P763" t="str">
        <f>IFERROR(IF(COUNTIF(個人情報!$BB$5:$BB$401,"登録番号" &amp; リスト!O763)&gt;=1,"",IF(VLOOKUP(O763,登録者リスト!$A$1:$D$43729,4,FALSE)=基本情報!$D$6,O763,"")),"")</f>
        <v/>
      </c>
    </row>
    <row r="764" spans="15:16" x14ac:dyDescent="0.15">
      <c r="O764">
        <v>763</v>
      </c>
      <c r="P764" t="str">
        <f>IFERROR(IF(COUNTIF(個人情報!$BB$5:$BB$401,"登録番号" &amp; リスト!O764)&gt;=1,"",IF(VLOOKUP(O764,登録者リスト!$A$1:$D$43729,4,FALSE)=基本情報!$D$6,O764,"")),"")</f>
        <v/>
      </c>
    </row>
    <row r="765" spans="15:16" x14ac:dyDescent="0.15">
      <c r="O765">
        <v>764</v>
      </c>
      <c r="P765" t="str">
        <f>IFERROR(IF(COUNTIF(個人情報!$BB$5:$BB$401,"登録番号" &amp; リスト!O765)&gt;=1,"",IF(VLOOKUP(O765,登録者リスト!$A$1:$D$43729,4,FALSE)=基本情報!$D$6,O765,"")),"")</f>
        <v/>
      </c>
    </row>
    <row r="766" spans="15:16" x14ac:dyDescent="0.15">
      <c r="O766">
        <v>765</v>
      </c>
      <c r="P766" t="str">
        <f>IFERROR(IF(COUNTIF(個人情報!$BB$5:$BB$401,"登録番号" &amp; リスト!O766)&gt;=1,"",IF(VLOOKUP(O766,登録者リスト!$A$1:$D$43729,4,FALSE)=基本情報!$D$6,O766,"")),"")</f>
        <v/>
      </c>
    </row>
    <row r="767" spans="15:16" x14ac:dyDescent="0.15">
      <c r="O767">
        <v>766</v>
      </c>
      <c r="P767" t="str">
        <f>IFERROR(IF(COUNTIF(個人情報!$BB$5:$BB$401,"登録番号" &amp; リスト!O767)&gt;=1,"",IF(VLOOKUP(O767,登録者リスト!$A$1:$D$43729,4,FALSE)=基本情報!$D$6,O767,"")),"")</f>
        <v/>
      </c>
    </row>
    <row r="768" spans="15:16" x14ac:dyDescent="0.15">
      <c r="O768">
        <v>767</v>
      </c>
      <c r="P768" t="str">
        <f>IFERROR(IF(COUNTIF(個人情報!$BB$5:$BB$401,"登録番号" &amp; リスト!O768)&gt;=1,"",IF(VLOOKUP(O768,登録者リスト!$A$1:$D$43729,4,FALSE)=基本情報!$D$6,O768,"")),"")</f>
        <v/>
      </c>
    </row>
    <row r="769" spans="15:16" x14ac:dyDescent="0.15">
      <c r="O769">
        <v>768</v>
      </c>
      <c r="P769" t="str">
        <f>IFERROR(IF(COUNTIF(個人情報!$BB$5:$BB$401,"登録番号" &amp; リスト!O769)&gt;=1,"",IF(VLOOKUP(O769,登録者リスト!$A$1:$D$43729,4,FALSE)=基本情報!$D$6,O769,"")),"")</f>
        <v/>
      </c>
    </row>
    <row r="770" spans="15:16" x14ac:dyDescent="0.15">
      <c r="O770">
        <v>769</v>
      </c>
      <c r="P770" t="str">
        <f>IFERROR(IF(COUNTIF(個人情報!$BB$5:$BB$401,"登録番号" &amp; リスト!O770)&gt;=1,"",IF(VLOOKUP(O770,登録者リスト!$A$1:$D$43729,4,FALSE)=基本情報!$D$6,O770,"")),"")</f>
        <v/>
      </c>
    </row>
    <row r="771" spans="15:16" x14ac:dyDescent="0.15">
      <c r="O771">
        <v>770</v>
      </c>
      <c r="P771" t="str">
        <f>IFERROR(IF(COUNTIF(個人情報!$BB$5:$BB$401,"登録番号" &amp; リスト!O771)&gt;=1,"",IF(VLOOKUP(O771,登録者リスト!$A$1:$D$43729,4,FALSE)=基本情報!$D$6,O771,"")),"")</f>
        <v/>
      </c>
    </row>
    <row r="772" spans="15:16" x14ac:dyDescent="0.15">
      <c r="O772">
        <v>771</v>
      </c>
      <c r="P772" t="str">
        <f>IFERROR(IF(COUNTIF(個人情報!$BB$5:$BB$401,"登録番号" &amp; リスト!O772)&gt;=1,"",IF(VLOOKUP(O772,登録者リスト!$A$1:$D$43729,4,FALSE)=基本情報!$D$6,O772,"")),"")</f>
        <v/>
      </c>
    </row>
    <row r="773" spans="15:16" x14ac:dyDescent="0.15">
      <c r="O773">
        <v>772</v>
      </c>
      <c r="P773" t="str">
        <f>IFERROR(IF(COUNTIF(個人情報!$BB$5:$BB$401,"登録番号" &amp; リスト!O773)&gt;=1,"",IF(VLOOKUP(O773,登録者リスト!$A$1:$D$43729,4,FALSE)=基本情報!$D$6,O773,"")),"")</f>
        <v/>
      </c>
    </row>
    <row r="774" spans="15:16" x14ac:dyDescent="0.15">
      <c r="O774">
        <v>773</v>
      </c>
      <c r="P774" t="str">
        <f>IFERROR(IF(COUNTIF(個人情報!$BB$5:$BB$401,"登録番号" &amp; リスト!O774)&gt;=1,"",IF(VLOOKUP(O774,登録者リスト!$A$1:$D$43729,4,FALSE)=基本情報!$D$6,O774,"")),"")</f>
        <v/>
      </c>
    </row>
    <row r="775" spans="15:16" x14ac:dyDescent="0.15">
      <c r="O775">
        <v>774</v>
      </c>
      <c r="P775" t="str">
        <f>IFERROR(IF(COUNTIF(個人情報!$BB$5:$BB$401,"登録番号" &amp; リスト!O775)&gt;=1,"",IF(VLOOKUP(O775,登録者リスト!$A$1:$D$43729,4,FALSE)=基本情報!$D$6,O775,"")),"")</f>
        <v/>
      </c>
    </row>
    <row r="776" spans="15:16" x14ac:dyDescent="0.15">
      <c r="O776">
        <v>775</v>
      </c>
      <c r="P776" t="str">
        <f>IFERROR(IF(COUNTIF(個人情報!$BB$5:$BB$401,"登録番号" &amp; リスト!O776)&gt;=1,"",IF(VLOOKUP(O776,登録者リスト!$A$1:$D$43729,4,FALSE)=基本情報!$D$6,O776,"")),"")</f>
        <v/>
      </c>
    </row>
    <row r="777" spans="15:16" x14ac:dyDescent="0.15">
      <c r="O777">
        <v>776</v>
      </c>
      <c r="P777" t="str">
        <f>IFERROR(IF(COUNTIF(個人情報!$BB$5:$BB$401,"登録番号" &amp; リスト!O777)&gt;=1,"",IF(VLOOKUP(O777,登録者リスト!$A$1:$D$43729,4,FALSE)=基本情報!$D$6,O777,"")),"")</f>
        <v/>
      </c>
    </row>
    <row r="778" spans="15:16" x14ac:dyDescent="0.15">
      <c r="O778">
        <v>777</v>
      </c>
      <c r="P778" t="str">
        <f>IFERROR(IF(COUNTIF(個人情報!$BB$5:$BB$401,"登録番号" &amp; リスト!O778)&gt;=1,"",IF(VLOOKUP(O778,登録者リスト!$A$1:$D$43729,4,FALSE)=基本情報!$D$6,O778,"")),"")</f>
        <v/>
      </c>
    </row>
    <row r="779" spans="15:16" x14ac:dyDescent="0.15">
      <c r="O779">
        <v>778</v>
      </c>
      <c r="P779" t="str">
        <f>IFERROR(IF(COUNTIF(個人情報!$BB$5:$BB$401,"登録番号" &amp; リスト!O779)&gt;=1,"",IF(VLOOKUP(O779,登録者リスト!$A$1:$D$43729,4,FALSE)=基本情報!$D$6,O779,"")),"")</f>
        <v/>
      </c>
    </row>
    <row r="780" spans="15:16" x14ac:dyDescent="0.15">
      <c r="O780">
        <v>779</v>
      </c>
      <c r="P780" t="str">
        <f>IFERROR(IF(COUNTIF(個人情報!$BB$5:$BB$401,"登録番号" &amp; リスト!O780)&gt;=1,"",IF(VLOOKUP(O780,登録者リスト!$A$1:$D$43729,4,FALSE)=基本情報!$D$6,O780,"")),"")</f>
        <v/>
      </c>
    </row>
    <row r="781" spans="15:16" x14ac:dyDescent="0.15">
      <c r="O781">
        <v>780</v>
      </c>
      <c r="P781" t="str">
        <f>IFERROR(IF(COUNTIF(個人情報!$BB$5:$BB$401,"登録番号" &amp; リスト!O781)&gt;=1,"",IF(VLOOKUP(O781,登録者リスト!$A$1:$D$43729,4,FALSE)=基本情報!$D$6,O781,"")),"")</f>
        <v/>
      </c>
    </row>
    <row r="782" spans="15:16" x14ac:dyDescent="0.15">
      <c r="O782">
        <v>781</v>
      </c>
      <c r="P782" t="str">
        <f>IFERROR(IF(COUNTIF(個人情報!$BB$5:$BB$401,"登録番号" &amp; リスト!O782)&gt;=1,"",IF(VLOOKUP(O782,登録者リスト!$A$1:$D$43729,4,FALSE)=基本情報!$D$6,O782,"")),"")</f>
        <v/>
      </c>
    </row>
    <row r="783" spans="15:16" x14ac:dyDescent="0.15">
      <c r="O783">
        <v>782</v>
      </c>
      <c r="P783" t="str">
        <f>IFERROR(IF(COUNTIF(個人情報!$BB$5:$BB$401,"登録番号" &amp; リスト!O783)&gt;=1,"",IF(VLOOKUP(O783,登録者リスト!$A$1:$D$43729,4,FALSE)=基本情報!$D$6,O783,"")),"")</f>
        <v/>
      </c>
    </row>
    <row r="784" spans="15:16" x14ac:dyDescent="0.15">
      <c r="O784">
        <v>783</v>
      </c>
      <c r="P784" t="str">
        <f>IFERROR(IF(COUNTIF(個人情報!$BB$5:$BB$401,"登録番号" &amp; リスト!O784)&gt;=1,"",IF(VLOOKUP(O784,登録者リスト!$A$1:$D$43729,4,FALSE)=基本情報!$D$6,O784,"")),"")</f>
        <v/>
      </c>
    </row>
    <row r="785" spans="15:16" x14ac:dyDescent="0.15">
      <c r="O785">
        <v>784</v>
      </c>
      <c r="P785" t="str">
        <f>IFERROR(IF(COUNTIF(個人情報!$BB$5:$BB$401,"登録番号" &amp; リスト!O785)&gt;=1,"",IF(VLOOKUP(O785,登録者リスト!$A$1:$D$43729,4,FALSE)=基本情報!$D$6,O785,"")),"")</f>
        <v/>
      </c>
    </row>
    <row r="786" spans="15:16" x14ac:dyDescent="0.15">
      <c r="O786">
        <v>785</v>
      </c>
      <c r="P786" t="str">
        <f>IFERROR(IF(COUNTIF(個人情報!$BB$5:$BB$401,"登録番号" &amp; リスト!O786)&gt;=1,"",IF(VLOOKUP(O786,登録者リスト!$A$1:$D$43729,4,FALSE)=基本情報!$D$6,O786,"")),"")</f>
        <v/>
      </c>
    </row>
    <row r="787" spans="15:16" x14ac:dyDescent="0.15">
      <c r="O787">
        <v>786</v>
      </c>
      <c r="P787" t="str">
        <f>IFERROR(IF(COUNTIF(個人情報!$BB$5:$BB$401,"登録番号" &amp; リスト!O787)&gt;=1,"",IF(VLOOKUP(O787,登録者リスト!$A$1:$D$43729,4,FALSE)=基本情報!$D$6,O787,"")),"")</f>
        <v/>
      </c>
    </row>
    <row r="788" spans="15:16" x14ac:dyDescent="0.15">
      <c r="O788">
        <v>787</v>
      </c>
      <c r="P788" t="str">
        <f>IFERROR(IF(COUNTIF(個人情報!$BB$5:$BB$401,"登録番号" &amp; リスト!O788)&gt;=1,"",IF(VLOOKUP(O788,登録者リスト!$A$1:$D$43729,4,FALSE)=基本情報!$D$6,O788,"")),"")</f>
        <v/>
      </c>
    </row>
    <row r="789" spans="15:16" x14ac:dyDescent="0.15">
      <c r="O789">
        <v>788</v>
      </c>
      <c r="P789" t="str">
        <f>IFERROR(IF(COUNTIF(個人情報!$BB$5:$BB$401,"登録番号" &amp; リスト!O789)&gt;=1,"",IF(VLOOKUP(O789,登録者リスト!$A$1:$D$43729,4,FALSE)=基本情報!$D$6,O789,"")),"")</f>
        <v/>
      </c>
    </row>
    <row r="790" spans="15:16" x14ac:dyDescent="0.15">
      <c r="O790">
        <v>789</v>
      </c>
      <c r="P790" t="str">
        <f>IFERROR(IF(COUNTIF(個人情報!$BB$5:$BB$401,"登録番号" &amp; リスト!O790)&gt;=1,"",IF(VLOOKUP(O790,登録者リスト!$A$1:$D$43729,4,FALSE)=基本情報!$D$6,O790,"")),"")</f>
        <v/>
      </c>
    </row>
    <row r="791" spans="15:16" x14ac:dyDescent="0.15">
      <c r="O791">
        <v>790</v>
      </c>
      <c r="P791" t="str">
        <f>IFERROR(IF(COUNTIF(個人情報!$BB$5:$BB$401,"登録番号" &amp; リスト!O791)&gt;=1,"",IF(VLOOKUP(O791,登録者リスト!$A$1:$D$43729,4,FALSE)=基本情報!$D$6,O791,"")),"")</f>
        <v/>
      </c>
    </row>
    <row r="792" spans="15:16" x14ac:dyDescent="0.15">
      <c r="O792">
        <v>791</v>
      </c>
      <c r="P792" t="str">
        <f>IFERROR(IF(COUNTIF(個人情報!$BB$5:$BB$401,"登録番号" &amp; リスト!O792)&gt;=1,"",IF(VLOOKUP(O792,登録者リスト!$A$1:$D$43729,4,FALSE)=基本情報!$D$6,O792,"")),"")</f>
        <v/>
      </c>
    </row>
    <row r="793" spans="15:16" x14ac:dyDescent="0.15">
      <c r="O793">
        <v>792</v>
      </c>
      <c r="P793" t="str">
        <f>IFERROR(IF(COUNTIF(個人情報!$BB$5:$BB$401,"登録番号" &amp; リスト!O793)&gt;=1,"",IF(VLOOKUP(O793,登録者リスト!$A$1:$D$43729,4,FALSE)=基本情報!$D$6,O793,"")),"")</f>
        <v/>
      </c>
    </row>
    <row r="794" spans="15:16" x14ac:dyDescent="0.15">
      <c r="O794">
        <v>793</v>
      </c>
      <c r="P794" t="str">
        <f>IFERROR(IF(COUNTIF(個人情報!$BB$5:$BB$401,"登録番号" &amp; リスト!O794)&gt;=1,"",IF(VLOOKUP(O794,登録者リスト!$A$1:$D$43729,4,FALSE)=基本情報!$D$6,O794,"")),"")</f>
        <v/>
      </c>
    </row>
    <row r="795" spans="15:16" x14ac:dyDescent="0.15">
      <c r="O795">
        <v>794</v>
      </c>
      <c r="P795" t="str">
        <f>IFERROR(IF(COUNTIF(個人情報!$BB$5:$BB$401,"登録番号" &amp; リスト!O795)&gt;=1,"",IF(VLOOKUP(O795,登録者リスト!$A$1:$D$43729,4,FALSE)=基本情報!$D$6,O795,"")),"")</f>
        <v/>
      </c>
    </row>
    <row r="796" spans="15:16" x14ac:dyDescent="0.15">
      <c r="O796">
        <v>795</v>
      </c>
      <c r="P796" t="str">
        <f>IFERROR(IF(COUNTIF(個人情報!$BB$5:$BB$401,"登録番号" &amp; リスト!O796)&gt;=1,"",IF(VLOOKUP(O796,登録者リスト!$A$1:$D$43729,4,FALSE)=基本情報!$D$6,O796,"")),"")</f>
        <v/>
      </c>
    </row>
    <row r="797" spans="15:16" x14ac:dyDescent="0.15">
      <c r="O797">
        <v>796</v>
      </c>
      <c r="P797" t="str">
        <f>IFERROR(IF(COUNTIF(個人情報!$BB$5:$BB$401,"登録番号" &amp; リスト!O797)&gt;=1,"",IF(VLOOKUP(O797,登録者リスト!$A$1:$D$43729,4,FALSE)=基本情報!$D$6,O797,"")),"")</f>
        <v/>
      </c>
    </row>
    <row r="798" spans="15:16" x14ac:dyDescent="0.15">
      <c r="O798">
        <v>797</v>
      </c>
      <c r="P798" t="str">
        <f>IFERROR(IF(COUNTIF(個人情報!$BB$5:$BB$401,"登録番号" &amp; リスト!O798)&gt;=1,"",IF(VLOOKUP(O798,登録者リスト!$A$1:$D$43729,4,FALSE)=基本情報!$D$6,O798,"")),"")</f>
        <v/>
      </c>
    </row>
    <row r="799" spans="15:16" x14ac:dyDescent="0.15">
      <c r="O799">
        <v>798</v>
      </c>
      <c r="P799" t="str">
        <f>IFERROR(IF(COUNTIF(個人情報!$BB$5:$BB$401,"登録番号" &amp; リスト!O799)&gt;=1,"",IF(VLOOKUP(O799,登録者リスト!$A$1:$D$43729,4,FALSE)=基本情報!$D$6,O799,"")),"")</f>
        <v/>
      </c>
    </row>
    <row r="800" spans="15:16" x14ac:dyDescent="0.15">
      <c r="O800">
        <v>799</v>
      </c>
      <c r="P800" t="str">
        <f>IFERROR(IF(COUNTIF(個人情報!$BB$5:$BB$401,"登録番号" &amp; リスト!O800)&gt;=1,"",IF(VLOOKUP(O800,登録者リスト!$A$1:$D$43729,4,FALSE)=基本情報!$D$6,O800,"")),"")</f>
        <v/>
      </c>
    </row>
    <row r="801" spans="15:16" x14ac:dyDescent="0.15">
      <c r="O801">
        <v>800</v>
      </c>
      <c r="P801" t="str">
        <f>IFERROR(IF(COUNTIF(個人情報!$BB$5:$BB$401,"登録番号" &amp; リスト!O801)&gt;=1,"",IF(VLOOKUP(O801,登録者リスト!$A$1:$D$43729,4,FALSE)=基本情報!$D$6,O801,"")),"")</f>
        <v/>
      </c>
    </row>
    <row r="802" spans="15:16" x14ac:dyDescent="0.15">
      <c r="O802">
        <v>801</v>
      </c>
      <c r="P802" t="str">
        <f>IFERROR(IF(COUNTIF(個人情報!$BB$5:$BB$401,"登録番号" &amp; リスト!O802)&gt;=1,"",IF(VLOOKUP(O802,登録者リスト!$A$1:$D$43729,4,FALSE)=基本情報!$D$6,O802,"")),"")</f>
        <v/>
      </c>
    </row>
    <row r="803" spans="15:16" x14ac:dyDescent="0.15">
      <c r="O803">
        <v>802</v>
      </c>
      <c r="P803" t="str">
        <f>IFERROR(IF(COUNTIF(個人情報!$BB$5:$BB$401,"登録番号" &amp; リスト!O803)&gt;=1,"",IF(VLOOKUP(O803,登録者リスト!$A$1:$D$43729,4,FALSE)=基本情報!$D$6,O803,"")),"")</f>
        <v/>
      </c>
    </row>
    <row r="804" spans="15:16" x14ac:dyDescent="0.15">
      <c r="O804">
        <v>803</v>
      </c>
      <c r="P804" t="str">
        <f>IFERROR(IF(COUNTIF(個人情報!$BB$5:$BB$401,"登録番号" &amp; リスト!O804)&gt;=1,"",IF(VLOOKUP(O804,登録者リスト!$A$1:$D$43729,4,FALSE)=基本情報!$D$6,O804,"")),"")</f>
        <v/>
      </c>
    </row>
    <row r="805" spans="15:16" x14ac:dyDescent="0.15">
      <c r="O805">
        <v>804</v>
      </c>
      <c r="P805" t="str">
        <f>IFERROR(IF(COUNTIF(個人情報!$BB$5:$BB$401,"登録番号" &amp; リスト!O805)&gt;=1,"",IF(VLOOKUP(O805,登録者リスト!$A$1:$D$43729,4,FALSE)=基本情報!$D$6,O805,"")),"")</f>
        <v/>
      </c>
    </row>
    <row r="806" spans="15:16" x14ac:dyDescent="0.15">
      <c r="O806">
        <v>805</v>
      </c>
      <c r="P806" t="str">
        <f>IFERROR(IF(COUNTIF(個人情報!$BB$5:$BB$401,"登録番号" &amp; リスト!O806)&gt;=1,"",IF(VLOOKUP(O806,登録者リスト!$A$1:$D$43729,4,FALSE)=基本情報!$D$6,O806,"")),"")</f>
        <v/>
      </c>
    </row>
    <row r="807" spans="15:16" x14ac:dyDescent="0.15">
      <c r="O807">
        <v>806</v>
      </c>
      <c r="P807" t="str">
        <f>IFERROR(IF(COUNTIF(個人情報!$BB$5:$BB$401,"登録番号" &amp; リスト!O807)&gt;=1,"",IF(VLOOKUP(O807,登録者リスト!$A$1:$D$43729,4,FALSE)=基本情報!$D$6,O807,"")),"")</f>
        <v/>
      </c>
    </row>
    <row r="808" spans="15:16" x14ac:dyDescent="0.15">
      <c r="O808">
        <v>807</v>
      </c>
      <c r="P808" t="str">
        <f>IFERROR(IF(COUNTIF(個人情報!$BB$5:$BB$401,"登録番号" &amp; リスト!O808)&gt;=1,"",IF(VLOOKUP(O808,登録者リスト!$A$1:$D$43729,4,FALSE)=基本情報!$D$6,O808,"")),"")</f>
        <v/>
      </c>
    </row>
    <row r="809" spans="15:16" x14ac:dyDescent="0.15">
      <c r="O809">
        <v>808</v>
      </c>
      <c r="P809" t="str">
        <f>IFERROR(IF(COUNTIF(個人情報!$BB$5:$BB$401,"登録番号" &amp; リスト!O809)&gt;=1,"",IF(VLOOKUP(O809,登録者リスト!$A$1:$D$43729,4,FALSE)=基本情報!$D$6,O809,"")),"")</f>
        <v/>
      </c>
    </row>
    <row r="810" spans="15:16" x14ac:dyDescent="0.15">
      <c r="O810">
        <v>809</v>
      </c>
      <c r="P810" t="str">
        <f>IFERROR(IF(COUNTIF(個人情報!$BB$5:$BB$401,"登録番号" &amp; リスト!O810)&gt;=1,"",IF(VLOOKUP(O810,登録者リスト!$A$1:$D$43729,4,FALSE)=基本情報!$D$6,O810,"")),"")</f>
        <v/>
      </c>
    </row>
    <row r="811" spans="15:16" x14ac:dyDescent="0.15">
      <c r="O811">
        <v>810</v>
      </c>
      <c r="P811" t="str">
        <f>IFERROR(IF(COUNTIF(個人情報!$BB$5:$BB$401,"登録番号" &amp; リスト!O811)&gt;=1,"",IF(VLOOKUP(O811,登録者リスト!$A$1:$D$43729,4,FALSE)=基本情報!$D$6,O811,"")),"")</f>
        <v/>
      </c>
    </row>
    <row r="812" spans="15:16" x14ac:dyDescent="0.15">
      <c r="O812">
        <v>811</v>
      </c>
      <c r="P812" t="str">
        <f>IFERROR(IF(COUNTIF(個人情報!$BB$5:$BB$401,"登録番号" &amp; リスト!O812)&gt;=1,"",IF(VLOOKUP(O812,登録者リスト!$A$1:$D$43729,4,FALSE)=基本情報!$D$6,O812,"")),"")</f>
        <v/>
      </c>
    </row>
    <row r="813" spans="15:16" x14ac:dyDescent="0.15">
      <c r="O813">
        <v>812</v>
      </c>
      <c r="P813" t="str">
        <f>IFERROR(IF(COUNTIF(個人情報!$BB$5:$BB$401,"登録番号" &amp; リスト!O813)&gt;=1,"",IF(VLOOKUP(O813,登録者リスト!$A$1:$D$43729,4,FALSE)=基本情報!$D$6,O813,"")),"")</f>
        <v/>
      </c>
    </row>
    <row r="814" spans="15:16" x14ac:dyDescent="0.15">
      <c r="O814">
        <v>813</v>
      </c>
      <c r="P814" t="str">
        <f>IFERROR(IF(COUNTIF(個人情報!$BB$5:$BB$401,"登録番号" &amp; リスト!O814)&gt;=1,"",IF(VLOOKUP(O814,登録者リスト!$A$1:$D$43729,4,FALSE)=基本情報!$D$6,O814,"")),"")</f>
        <v/>
      </c>
    </row>
    <row r="815" spans="15:16" x14ac:dyDescent="0.15">
      <c r="O815">
        <v>814</v>
      </c>
      <c r="P815" t="str">
        <f>IFERROR(IF(COUNTIF(個人情報!$BB$5:$BB$401,"登録番号" &amp; リスト!O815)&gt;=1,"",IF(VLOOKUP(O815,登録者リスト!$A$1:$D$43729,4,FALSE)=基本情報!$D$6,O815,"")),"")</f>
        <v/>
      </c>
    </row>
    <row r="816" spans="15:16" x14ac:dyDescent="0.15">
      <c r="O816">
        <v>815</v>
      </c>
      <c r="P816" t="str">
        <f>IFERROR(IF(COUNTIF(個人情報!$BB$5:$BB$401,"登録番号" &amp; リスト!O816)&gt;=1,"",IF(VLOOKUP(O816,登録者リスト!$A$1:$D$43729,4,FALSE)=基本情報!$D$6,O816,"")),"")</f>
        <v/>
      </c>
    </row>
    <row r="817" spans="15:16" x14ac:dyDescent="0.15">
      <c r="O817">
        <v>816</v>
      </c>
      <c r="P817" t="str">
        <f>IFERROR(IF(COUNTIF(個人情報!$BB$5:$BB$401,"登録番号" &amp; リスト!O817)&gt;=1,"",IF(VLOOKUP(O817,登録者リスト!$A$1:$D$43729,4,FALSE)=基本情報!$D$6,O817,"")),"")</f>
        <v/>
      </c>
    </row>
    <row r="818" spans="15:16" x14ac:dyDescent="0.15">
      <c r="O818">
        <v>817</v>
      </c>
      <c r="P818" t="str">
        <f>IFERROR(IF(COUNTIF(個人情報!$BB$5:$BB$401,"登録番号" &amp; リスト!O818)&gt;=1,"",IF(VLOOKUP(O818,登録者リスト!$A$1:$D$43729,4,FALSE)=基本情報!$D$6,O818,"")),"")</f>
        <v/>
      </c>
    </row>
    <row r="819" spans="15:16" x14ac:dyDescent="0.15">
      <c r="O819">
        <v>818</v>
      </c>
      <c r="P819" t="str">
        <f>IFERROR(IF(COUNTIF(個人情報!$BB$5:$BB$401,"登録番号" &amp; リスト!O819)&gt;=1,"",IF(VLOOKUP(O819,登録者リスト!$A$1:$D$43729,4,FALSE)=基本情報!$D$6,O819,"")),"")</f>
        <v/>
      </c>
    </row>
    <row r="820" spans="15:16" x14ac:dyDescent="0.15">
      <c r="O820">
        <v>819</v>
      </c>
      <c r="P820" t="str">
        <f>IFERROR(IF(COUNTIF(個人情報!$BB$5:$BB$401,"登録番号" &amp; リスト!O820)&gt;=1,"",IF(VLOOKUP(O820,登録者リスト!$A$1:$D$43729,4,FALSE)=基本情報!$D$6,O820,"")),"")</f>
        <v/>
      </c>
    </row>
    <row r="821" spans="15:16" x14ac:dyDescent="0.15">
      <c r="O821">
        <v>820</v>
      </c>
      <c r="P821" t="str">
        <f>IFERROR(IF(COUNTIF(個人情報!$BB$5:$BB$401,"登録番号" &amp; リスト!O821)&gt;=1,"",IF(VLOOKUP(O821,登録者リスト!$A$1:$D$43729,4,FALSE)=基本情報!$D$6,O821,"")),"")</f>
        <v/>
      </c>
    </row>
    <row r="822" spans="15:16" x14ac:dyDescent="0.15">
      <c r="O822">
        <v>821</v>
      </c>
      <c r="P822" t="str">
        <f>IFERROR(IF(COUNTIF(個人情報!$BB$5:$BB$401,"登録番号" &amp; リスト!O822)&gt;=1,"",IF(VLOOKUP(O822,登録者リスト!$A$1:$D$43729,4,FALSE)=基本情報!$D$6,O822,"")),"")</f>
        <v/>
      </c>
    </row>
    <row r="823" spans="15:16" x14ac:dyDescent="0.15">
      <c r="O823">
        <v>822</v>
      </c>
      <c r="P823" t="str">
        <f>IFERROR(IF(COUNTIF(個人情報!$BB$5:$BB$401,"登録番号" &amp; リスト!O823)&gt;=1,"",IF(VLOOKUP(O823,登録者リスト!$A$1:$D$43729,4,FALSE)=基本情報!$D$6,O823,"")),"")</f>
        <v/>
      </c>
    </row>
    <row r="824" spans="15:16" x14ac:dyDescent="0.15">
      <c r="O824">
        <v>823</v>
      </c>
      <c r="P824" t="str">
        <f>IFERROR(IF(COUNTIF(個人情報!$BB$5:$BB$401,"登録番号" &amp; リスト!O824)&gt;=1,"",IF(VLOOKUP(O824,登録者リスト!$A$1:$D$43729,4,FALSE)=基本情報!$D$6,O824,"")),"")</f>
        <v/>
      </c>
    </row>
    <row r="825" spans="15:16" x14ac:dyDescent="0.15">
      <c r="O825">
        <v>824</v>
      </c>
      <c r="P825" t="str">
        <f>IFERROR(IF(COUNTIF(個人情報!$BB$5:$BB$401,"登録番号" &amp; リスト!O825)&gt;=1,"",IF(VLOOKUP(O825,登録者リスト!$A$1:$D$43729,4,FALSE)=基本情報!$D$6,O825,"")),"")</f>
        <v/>
      </c>
    </row>
    <row r="826" spans="15:16" x14ac:dyDescent="0.15">
      <c r="O826">
        <v>825</v>
      </c>
      <c r="P826" t="str">
        <f>IFERROR(IF(COUNTIF(個人情報!$BB$5:$BB$401,"登録番号" &amp; リスト!O826)&gt;=1,"",IF(VLOOKUP(O826,登録者リスト!$A$1:$D$43729,4,FALSE)=基本情報!$D$6,O826,"")),"")</f>
        <v/>
      </c>
    </row>
    <row r="827" spans="15:16" x14ac:dyDescent="0.15">
      <c r="O827">
        <v>826</v>
      </c>
      <c r="P827" t="str">
        <f>IFERROR(IF(COUNTIF(個人情報!$BB$5:$BB$401,"登録番号" &amp; リスト!O827)&gt;=1,"",IF(VLOOKUP(O827,登録者リスト!$A$1:$D$43729,4,FALSE)=基本情報!$D$6,O827,"")),"")</f>
        <v/>
      </c>
    </row>
    <row r="828" spans="15:16" x14ac:dyDescent="0.15">
      <c r="O828">
        <v>827</v>
      </c>
      <c r="P828" t="str">
        <f>IFERROR(IF(COUNTIF(個人情報!$BB$5:$BB$401,"登録番号" &amp; リスト!O828)&gt;=1,"",IF(VLOOKUP(O828,登録者リスト!$A$1:$D$43729,4,FALSE)=基本情報!$D$6,O828,"")),"")</f>
        <v/>
      </c>
    </row>
    <row r="829" spans="15:16" x14ac:dyDescent="0.15">
      <c r="O829">
        <v>828</v>
      </c>
      <c r="P829" t="str">
        <f>IFERROR(IF(COUNTIF(個人情報!$BB$5:$BB$401,"登録番号" &amp; リスト!O829)&gt;=1,"",IF(VLOOKUP(O829,登録者リスト!$A$1:$D$43729,4,FALSE)=基本情報!$D$6,O829,"")),"")</f>
        <v/>
      </c>
    </row>
    <row r="830" spans="15:16" x14ac:dyDescent="0.15">
      <c r="O830">
        <v>829</v>
      </c>
      <c r="P830" t="str">
        <f>IFERROR(IF(COUNTIF(個人情報!$BB$5:$BB$401,"登録番号" &amp; リスト!O830)&gt;=1,"",IF(VLOOKUP(O830,登録者リスト!$A$1:$D$43729,4,FALSE)=基本情報!$D$6,O830,"")),"")</f>
        <v/>
      </c>
    </row>
    <row r="831" spans="15:16" x14ac:dyDescent="0.15">
      <c r="O831">
        <v>830</v>
      </c>
      <c r="P831" t="str">
        <f>IFERROR(IF(COUNTIF(個人情報!$BB$5:$BB$401,"登録番号" &amp; リスト!O831)&gt;=1,"",IF(VLOOKUP(O831,登録者リスト!$A$1:$D$43729,4,FALSE)=基本情報!$D$6,O831,"")),"")</f>
        <v/>
      </c>
    </row>
    <row r="832" spans="15:16" x14ac:dyDescent="0.15">
      <c r="O832">
        <v>831</v>
      </c>
      <c r="P832" t="str">
        <f>IFERROR(IF(COUNTIF(個人情報!$BB$5:$BB$401,"登録番号" &amp; リスト!O832)&gt;=1,"",IF(VLOOKUP(O832,登録者リスト!$A$1:$D$43729,4,FALSE)=基本情報!$D$6,O832,"")),"")</f>
        <v/>
      </c>
    </row>
    <row r="833" spans="15:16" x14ac:dyDescent="0.15">
      <c r="O833">
        <v>832</v>
      </c>
      <c r="P833" t="str">
        <f>IFERROR(IF(COUNTIF(個人情報!$BB$5:$BB$401,"登録番号" &amp; リスト!O833)&gt;=1,"",IF(VLOOKUP(O833,登録者リスト!$A$1:$D$43729,4,FALSE)=基本情報!$D$6,O833,"")),"")</f>
        <v/>
      </c>
    </row>
    <row r="834" spans="15:16" x14ac:dyDescent="0.15">
      <c r="O834">
        <v>833</v>
      </c>
      <c r="P834" t="str">
        <f>IFERROR(IF(COUNTIF(個人情報!$BB$5:$BB$401,"登録番号" &amp; リスト!O834)&gt;=1,"",IF(VLOOKUP(O834,登録者リスト!$A$1:$D$43729,4,FALSE)=基本情報!$D$6,O834,"")),"")</f>
        <v/>
      </c>
    </row>
    <row r="835" spans="15:16" x14ac:dyDescent="0.15">
      <c r="O835">
        <v>834</v>
      </c>
      <c r="P835" t="str">
        <f>IFERROR(IF(COUNTIF(個人情報!$BB$5:$BB$401,"登録番号" &amp; リスト!O835)&gt;=1,"",IF(VLOOKUP(O835,登録者リスト!$A$1:$D$43729,4,FALSE)=基本情報!$D$6,O835,"")),"")</f>
        <v/>
      </c>
    </row>
    <row r="836" spans="15:16" x14ac:dyDescent="0.15">
      <c r="O836">
        <v>835</v>
      </c>
      <c r="P836" t="str">
        <f>IFERROR(IF(COUNTIF(個人情報!$BB$5:$BB$401,"登録番号" &amp; リスト!O836)&gt;=1,"",IF(VLOOKUP(O836,登録者リスト!$A$1:$D$43729,4,FALSE)=基本情報!$D$6,O836,"")),"")</f>
        <v/>
      </c>
    </row>
    <row r="837" spans="15:16" x14ac:dyDescent="0.15">
      <c r="O837">
        <v>836</v>
      </c>
      <c r="P837" t="str">
        <f>IFERROR(IF(COUNTIF(個人情報!$BB$5:$BB$401,"登録番号" &amp; リスト!O837)&gt;=1,"",IF(VLOOKUP(O837,登録者リスト!$A$1:$D$43729,4,FALSE)=基本情報!$D$6,O837,"")),"")</f>
        <v/>
      </c>
    </row>
    <row r="838" spans="15:16" x14ac:dyDescent="0.15">
      <c r="O838">
        <v>837</v>
      </c>
      <c r="P838" t="str">
        <f>IFERROR(IF(COUNTIF(個人情報!$BB$5:$BB$401,"登録番号" &amp; リスト!O838)&gt;=1,"",IF(VLOOKUP(O838,登録者リスト!$A$1:$D$43729,4,FALSE)=基本情報!$D$6,O838,"")),"")</f>
        <v/>
      </c>
    </row>
    <row r="839" spans="15:16" x14ac:dyDescent="0.15">
      <c r="O839">
        <v>838</v>
      </c>
      <c r="P839" t="str">
        <f>IFERROR(IF(COUNTIF(個人情報!$BB$5:$BB$401,"登録番号" &amp; リスト!O839)&gt;=1,"",IF(VLOOKUP(O839,登録者リスト!$A$1:$D$43729,4,FALSE)=基本情報!$D$6,O839,"")),"")</f>
        <v/>
      </c>
    </row>
    <row r="840" spans="15:16" x14ac:dyDescent="0.15">
      <c r="O840">
        <v>839</v>
      </c>
      <c r="P840" t="str">
        <f>IFERROR(IF(COUNTIF(個人情報!$BB$5:$BB$401,"登録番号" &amp; リスト!O840)&gt;=1,"",IF(VLOOKUP(O840,登録者リスト!$A$1:$D$43729,4,FALSE)=基本情報!$D$6,O840,"")),"")</f>
        <v/>
      </c>
    </row>
    <row r="841" spans="15:16" x14ac:dyDescent="0.15">
      <c r="O841">
        <v>840</v>
      </c>
      <c r="P841" t="str">
        <f>IFERROR(IF(COUNTIF(個人情報!$BB$5:$BB$401,"登録番号" &amp; リスト!O841)&gt;=1,"",IF(VLOOKUP(O841,登録者リスト!$A$1:$D$43729,4,FALSE)=基本情報!$D$6,O841,"")),"")</f>
        <v/>
      </c>
    </row>
    <row r="842" spans="15:16" x14ac:dyDescent="0.15">
      <c r="O842">
        <v>841</v>
      </c>
      <c r="P842" t="str">
        <f>IFERROR(IF(COUNTIF(個人情報!$BB$5:$BB$401,"登録番号" &amp; リスト!O842)&gt;=1,"",IF(VLOOKUP(O842,登録者リスト!$A$1:$D$43729,4,FALSE)=基本情報!$D$6,O842,"")),"")</f>
        <v/>
      </c>
    </row>
    <row r="843" spans="15:16" x14ac:dyDescent="0.15">
      <c r="O843">
        <v>842</v>
      </c>
      <c r="P843" t="str">
        <f>IFERROR(IF(COUNTIF(個人情報!$BB$5:$BB$401,"登録番号" &amp; リスト!O843)&gt;=1,"",IF(VLOOKUP(O843,登録者リスト!$A$1:$D$43729,4,FALSE)=基本情報!$D$6,O843,"")),"")</f>
        <v/>
      </c>
    </row>
    <row r="844" spans="15:16" x14ac:dyDescent="0.15">
      <c r="O844">
        <v>843</v>
      </c>
      <c r="P844" t="str">
        <f>IFERROR(IF(COUNTIF(個人情報!$BB$5:$BB$401,"登録番号" &amp; リスト!O844)&gt;=1,"",IF(VLOOKUP(O844,登録者リスト!$A$1:$D$43729,4,FALSE)=基本情報!$D$6,O844,"")),"")</f>
        <v/>
      </c>
    </row>
    <row r="845" spans="15:16" x14ac:dyDescent="0.15">
      <c r="O845">
        <v>844</v>
      </c>
      <c r="P845" t="str">
        <f>IFERROR(IF(COUNTIF(個人情報!$BB$5:$BB$401,"登録番号" &amp; リスト!O845)&gt;=1,"",IF(VLOOKUP(O845,登録者リスト!$A$1:$D$43729,4,FALSE)=基本情報!$D$6,O845,"")),"")</f>
        <v/>
      </c>
    </row>
    <row r="846" spans="15:16" x14ac:dyDescent="0.15">
      <c r="O846">
        <v>845</v>
      </c>
      <c r="P846" t="str">
        <f>IFERROR(IF(COUNTIF(個人情報!$BB$5:$BB$401,"登録番号" &amp; リスト!O846)&gt;=1,"",IF(VLOOKUP(O846,登録者リスト!$A$1:$D$43729,4,FALSE)=基本情報!$D$6,O846,"")),"")</f>
        <v/>
      </c>
    </row>
    <row r="847" spans="15:16" x14ac:dyDescent="0.15">
      <c r="O847">
        <v>846</v>
      </c>
      <c r="P847" t="str">
        <f>IFERROR(IF(COUNTIF(個人情報!$BB$5:$BB$401,"登録番号" &amp; リスト!O847)&gt;=1,"",IF(VLOOKUP(O847,登録者リスト!$A$1:$D$43729,4,FALSE)=基本情報!$D$6,O847,"")),"")</f>
        <v/>
      </c>
    </row>
    <row r="848" spans="15:16" x14ac:dyDescent="0.15">
      <c r="O848">
        <v>847</v>
      </c>
      <c r="P848" t="str">
        <f>IFERROR(IF(COUNTIF(個人情報!$BB$5:$BB$401,"登録番号" &amp; リスト!O848)&gt;=1,"",IF(VLOOKUP(O848,登録者リスト!$A$1:$D$43729,4,FALSE)=基本情報!$D$6,O848,"")),"")</f>
        <v/>
      </c>
    </row>
    <row r="849" spans="15:16" x14ac:dyDescent="0.15">
      <c r="O849">
        <v>848</v>
      </c>
      <c r="P849" t="str">
        <f>IFERROR(IF(COUNTIF(個人情報!$BB$5:$BB$401,"登録番号" &amp; リスト!O849)&gt;=1,"",IF(VLOOKUP(O849,登録者リスト!$A$1:$D$43729,4,FALSE)=基本情報!$D$6,O849,"")),"")</f>
        <v/>
      </c>
    </row>
    <row r="850" spans="15:16" x14ac:dyDescent="0.15">
      <c r="O850">
        <v>849</v>
      </c>
      <c r="P850" t="str">
        <f>IFERROR(IF(COUNTIF(個人情報!$BB$5:$BB$401,"登録番号" &amp; リスト!O850)&gt;=1,"",IF(VLOOKUP(O850,登録者リスト!$A$1:$D$43729,4,FALSE)=基本情報!$D$6,O850,"")),"")</f>
        <v/>
      </c>
    </row>
    <row r="851" spans="15:16" x14ac:dyDescent="0.15">
      <c r="O851">
        <v>850</v>
      </c>
      <c r="P851" t="str">
        <f>IFERROR(IF(COUNTIF(個人情報!$BB$5:$BB$401,"登録番号" &amp; リスト!O851)&gt;=1,"",IF(VLOOKUP(O851,登録者リスト!$A$1:$D$43729,4,FALSE)=基本情報!$D$6,O851,"")),"")</f>
        <v/>
      </c>
    </row>
    <row r="852" spans="15:16" x14ac:dyDescent="0.15">
      <c r="O852">
        <v>851</v>
      </c>
      <c r="P852" t="str">
        <f>IFERROR(IF(COUNTIF(個人情報!$BB$5:$BB$401,"登録番号" &amp; リスト!O852)&gt;=1,"",IF(VLOOKUP(O852,登録者リスト!$A$1:$D$43729,4,FALSE)=基本情報!$D$6,O852,"")),"")</f>
        <v/>
      </c>
    </row>
    <row r="853" spans="15:16" x14ac:dyDescent="0.15">
      <c r="O853">
        <v>852</v>
      </c>
      <c r="P853" t="str">
        <f>IFERROR(IF(COUNTIF(個人情報!$BB$5:$BB$401,"登録番号" &amp; リスト!O853)&gt;=1,"",IF(VLOOKUP(O853,登録者リスト!$A$1:$D$43729,4,FALSE)=基本情報!$D$6,O853,"")),"")</f>
        <v/>
      </c>
    </row>
    <row r="854" spans="15:16" x14ac:dyDescent="0.15">
      <c r="O854">
        <v>853</v>
      </c>
      <c r="P854" t="str">
        <f>IFERROR(IF(COUNTIF(個人情報!$BB$5:$BB$401,"登録番号" &amp; リスト!O854)&gt;=1,"",IF(VLOOKUP(O854,登録者リスト!$A$1:$D$43729,4,FALSE)=基本情報!$D$6,O854,"")),"")</f>
        <v/>
      </c>
    </row>
    <row r="855" spans="15:16" x14ac:dyDescent="0.15">
      <c r="O855">
        <v>854</v>
      </c>
      <c r="P855" t="str">
        <f>IFERROR(IF(COUNTIF(個人情報!$BB$5:$BB$401,"登録番号" &amp; リスト!O855)&gt;=1,"",IF(VLOOKUP(O855,登録者リスト!$A$1:$D$43729,4,FALSE)=基本情報!$D$6,O855,"")),"")</f>
        <v/>
      </c>
    </row>
    <row r="856" spans="15:16" x14ac:dyDescent="0.15">
      <c r="O856">
        <v>855</v>
      </c>
      <c r="P856" t="str">
        <f>IFERROR(IF(COUNTIF(個人情報!$BB$5:$BB$401,"登録番号" &amp; リスト!O856)&gt;=1,"",IF(VLOOKUP(O856,登録者リスト!$A$1:$D$43729,4,FALSE)=基本情報!$D$6,O856,"")),"")</f>
        <v/>
      </c>
    </row>
    <row r="857" spans="15:16" x14ac:dyDescent="0.15">
      <c r="O857">
        <v>856</v>
      </c>
      <c r="P857" t="str">
        <f>IFERROR(IF(COUNTIF(個人情報!$BB$5:$BB$401,"登録番号" &amp; リスト!O857)&gt;=1,"",IF(VLOOKUP(O857,登録者リスト!$A$1:$D$43729,4,FALSE)=基本情報!$D$6,O857,"")),"")</f>
        <v/>
      </c>
    </row>
    <row r="858" spans="15:16" x14ac:dyDescent="0.15">
      <c r="O858">
        <v>857</v>
      </c>
      <c r="P858" t="str">
        <f>IFERROR(IF(COUNTIF(個人情報!$BB$5:$BB$401,"登録番号" &amp; リスト!O858)&gt;=1,"",IF(VLOOKUP(O858,登録者リスト!$A$1:$D$43729,4,FALSE)=基本情報!$D$6,O858,"")),"")</f>
        <v/>
      </c>
    </row>
    <row r="859" spans="15:16" x14ac:dyDescent="0.15">
      <c r="O859">
        <v>858</v>
      </c>
      <c r="P859" t="str">
        <f>IFERROR(IF(COUNTIF(個人情報!$BB$5:$BB$401,"登録番号" &amp; リスト!O859)&gt;=1,"",IF(VLOOKUP(O859,登録者リスト!$A$1:$D$43729,4,FALSE)=基本情報!$D$6,O859,"")),"")</f>
        <v/>
      </c>
    </row>
    <row r="860" spans="15:16" x14ac:dyDescent="0.15">
      <c r="O860">
        <v>859</v>
      </c>
      <c r="P860" t="str">
        <f>IFERROR(IF(COUNTIF(個人情報!$BB$5:$BB$401,"登録番号" &amp; リスト!O860)&gt;=1,"",IF(VLOOKUP(O860,登録者リスト!$A$1:$D$43729,4,FALSE)=基本情報!$D$6,O860,"")),"")</f>
        <v/>
      </c>
    </row>
    <row r="861" spans="15:16" x14ac:dyDescent="0.15">
      <c r="O861">
        <v>860</v>
      </c>
      <c r="P861" t="str">
        <f>IFERROR(IF(COUNTIF(個人情報!$BB$5:$BB$401,"登録番号" &amp; リスト!O861)&gt;=1,"",IF(VLOOKUP(O861,登録者リスト!$A$1:$D$43729,4,FALSE)=基本情報!$D$6,O861,"")),"")</f>
        <v/>
      </c>
    </row>
    <row r="862" spans="15:16" x14ac:dyDescent="0.15">
      <c r="O862">
        <v>861</v>
      </c>
      <c r="P862" t="str">
        <f>IFERROR(IF(COUNTIF(個人情報!$BB$5:$BB$401,"登録番号" &amp; リスト!O862)&gt;=1,"",IF(VLOOKUP(O862,登録者リスト!$A$1:$D$43729,4,FALSE)=基本情報!$D$6,O862,"")),"")</f>
        <v/>
      </c>
    </row>
    <row r="863" spans="15:16" x14ac:dyDescent="0.15">
      <c r="O863">
        <v>862</v>
      </c>
      <c r="P863" t="str">
        <f>IFERROR(IF(COUNTIF(個人情報!$BB$5:$BB$401,"登録番号" &amp; リスト!O863)&gt;=1,"",IF(VLOOKUP(O863,登録者リスト!$A$1:$D$43729,4,FALSE)=基本情報!$D$6,O863,"")),"")</f>
        <v/>
      </c>
    </row>
    <row r="864" spans="15:16" x14ac:dyDescent="0.15">
      <c r="O864">
        <v>863</v>
      </c>
      <c r="P864" t="str">
        <f>IFERROR(IF(COUNTIF(個人情報!$BB$5:$BB$401,"登録番号" &amp; リスト!O864)&gt;=1,"",IF(VLOOKUP(O864,登録者リスト!$A$1:$D$43729,4,FALSE)=基本情報!$D$6,O864,"")),"")</f>
        <v/>
      </c>
    </row>
    <row r="865" spans="15:16" x14ac:dyDescent="0.15">
      <c r="O865">
        <v>864</v>
      </c>
      <c r="P865" t="str">
        <f>IFERROR(IF(COUNTIF(個人情報!$BB$5:$BB$401,"登録番号" &amp; リスト!O865)&gt;=1,"",IF(VLOOKUP(O865,登録者リスト!$A$1:$D$43729,4,FALSE)=基本情報!$D$6,O865,"")),"")</f>
        <v/>
      </c>
    </row>
    <row r="866" spans="15:16" x14ac:dyDescent="0.15">
      <c r="O866">
        <v>865</v>
      </c>
      <c r="P866" t="str">
        <f>IFERROR(IF(COUNTIF(個人情報!$BB$5:$BB$401,"登録番号" &amp; リスト!O866)&gt;=1,"",IF(VLOOKUP(O866,登録者リスト!$A$1:$D$43729,4,FALSE)=基本情報!$D$6,O866,"")),"")</f>
        <v/>
      </c>
    </row>
    <row r="867" spans="15:16" x14ac:dyDescent="0.15">
      <c r="O867">
        <v>866</v>
      </c>
      <c r="P867" t="str">
        <f>IFERROR(IF(COUNTIF(個人情報!$BB$5:$BB$401,"登録番号" &amp; リスト!O867)&gt;=1,"",IF(VLOOKUP(O867,登録者リスト!$A$1:$D$43729,4,FALSE)=基本情報!$D$6,O867,"")),"")</f>
        <v/>
      </c>
    </row>
    <row r="868" spans="15:16" x14ac:dyDescent="0.15">
      <c r="O868">
        <v>867</v>
      </c>
      <c r="P868" t="str">
        <f>IFERROR(IF(COUNTIF(個人情報!$BB$5:$BB$401,"登録番号" &amp; リスト!O868)&gt;=1,"",IF(VLOOKUP(O868,登録者リスト!$A$1:$D$43729,4,FALSE)=基本情報!$D$6,O868,"")),"")</f>
        <v/>
      </c>
    </row>
    <row r="869" spans="15:16" x14ac:dyDescent="0.15">
      <c r="O869">
        <v>868</v>
      </c>
      <c r="P869" t="str">
        <f>IFERROR(IF(COUNTIF(個人情報!$BB$5:$BB$401,"登録番号" &amp; リスト!O869)&gt;=1,"",IF(VLOOKUP(O869,登録者リスト!$A$1:$D$43729,4,FALSE)=基本情報!$D$6,O869,"")),"")</f>
        <v/>
      </c>
    </row>
    <row r="870" spans="15:16" x14ac:dyDescent="0.15">
      <c r="O870">
        <v>869</v>
      </c>
      <c r="P870" t="str">
        <f>IFERROR(IF(COUNTIF(個人情報!$BB$5:$BB$401,"登録番号" &amp; リスト!O870)&gt;=1,"",IF(VLOOKUP(O870,登録者リスト!$A$1:$D$43729,4,FALSE)=基本情報!$D$6,O870,"")),"")</f>
        <v/>
      </c>
    </row>
    <row r="871" spans="15:16" x14ac:dyDescent="0.15">
      <c r="O871">
        <v>870</v>
      </c>
      <c r="P871" t="str">
        <f>IFERROR(IF(COUNTIF(個人情報!$BB$5:$BB$401,"登録番号" &amp; リスト!O871)&gt;=1,"",IF(VLOOKUP(O871,登録者リスト!$A$1:$D$43729,4,FALSE)=基本情報!$D$6,O871,"")),"")</f>
        <v/>
      </c>
    </row>
    <row r="872" spans="15:16" x14ac:dyDescent="0.15">
      <c r="O872">
        <v>871</v>
      </c>
      <c r="P872" t="str">
        <f>IFERROR(IF(COUNTIF(個人情報!$BB$5:$BB$401,"登録番号" &amp; リスト!O872)&gt;=1,"",IF(VLOOKUP(O872,登録者リスト!$A$1:$D$43729,4,FALSE)=基本情報!$D$6,O872,"")),"")</f>
        <v/>
      </c>
    </row>
    <row r="873" spans="15:16" x14ac:dyDescent="0.15">
      <c r="O873">
        <v>872</v>
      </c>
      <c r="P873" t="str">
        <f>IFERROR(IF(COUNTIF(個人情報!$BB$5:$BB$401,"登録番号" &amp; リスト!O873)&gt;=1,"",IF(VLOOKUP(O873,登録者リスト!$A$1:$D$43729,4,FALSE)=基本情報!$D$6,O873,"")),"")</f>
        <v/>
      </c>
    </row>
    <row r="874" spans="15:16" x14ac:dyDescent="0.15">
      <c r="O874">
        <v>873</v>
      </c>
      <c r="P874" t="str">
        <f>IFERROR(IF(COUNTIF(個人情報!$BB$5:$BB$401,"登録番号" &amp; リスト!O874)&gt;=1,"",IF(VLOOKUP(O874,登録者リスト!$A$1:$D$43729,4,FALSE)=基本情報!$D$6,O874,"")),"")</f>
        <v/>
      </c>
    </row>
    <row r="875" spans="15:16" x14ac:dyDescent="0.15">
      <c r="O875">
        <v>874</v>
      </c>
      <c r="P875" t="str">
        <f>IFERROR(IF(COUNTIF(個人情報!$BB$5:$BB$401,"登録番号" &amp; リスト!O875)&gt;=1,"",IF(VLOOKUP(O875,登録者リスト!$A$1:$D$43729,4,FALSE)=基本情報!$D$6,O875,"")),"")</f>
        <v/>
      </c>
    </row>
    <row r="876" spans="15:16" x14ac:dyDescent="0.15">
      <c r="O876">
        <v>875</v>
      </c>
      <c r="P876" t="str">
        <f>IFERROR(IF(COUNTIF(個人情報!$BB$5:$BB$401,"登録番号" &amp; リスト!O876)&gt;=1,"",IF(VLOOKUP(O876,登録者リスト!$A$1:$D$43729,4,FALSE)=基本情報!$D$6,O876,"")),"")</f>
        <v/>
      </c>
    </row>
    <row r="877" spans="15:16" x14ac:dyDescent="0.15">
      <c r="O877">
        <v>876</v>
      </c>
      <c r="P877" t="str">
        <f>IFERROR(IF(COUNTIF(個人情報!$BB$5:$BB$401,"登録番号" &amp; リスト!O877)&gt;=1,"",IF(VLOOKUP(O877,登録者リスト!$A$1:$D$43729,4,FALSE)=基本情報!$D$6,O877,"")),"")</f>
        <v/>
      </c>
    </row>
    <row r="878" spans="15:16" x14ac:dyDescent="0.15">
      <c r="O878">
        <v>877</v>
      </c>
      <c r="P878" t="str">
        <f>IFERROR(IF(COUNTIF(個人情報!$BB$5:$BB$401,"登録番号" &amp; リスト!O878)&gt;=1,"",IF(VLOOKUP(O878,登録者リスト!$A$1:$D$43729,4,FALSE)=基本情報!$D$6,O878,"")),"")</f>
        <v/>
      </c>
    </row>
    <row r="879" spans="15:16" x14ac:dyDescent="0.15">
      <c r="O879">
        <v>878</v>
      </c>
      <c r="P879" t="str">
        <f>IFERROR(IF(COUNTIF(個人情報!$BB$5:$BB$401,"登録番号" &amp; リスト!O879)&gt;=1,"",IF(VLOOKUP(O879,登録者リスト!$A$1:$D$43729,4,FALSE)=基本情報!$D$6,O879,"")),"")</f>
        <v/>
      </c>
    </row>
    <row r="880" spans="15:16" x14ac:dyDescent="0.15">
      <c r="O880">
        <v>879</v>
      </c>
      <c r="P880" t="str">
        <f>IFERROR(IF(COUNTIF(個人情報!$BB$5:$BB$401,"登録番号" &amp; リスト!O880)&gt;=1,"",IF(VLOOKUP(O880,登録者リスト!$A$1:$D$43729,4,FALSE)=基本情報!$D$6,O880,"")),"")</f>
        <v/>
      </c>
    </row>
    <row r="881" spans="15:16" x14ac:dyDescent="0.15">
      <c r="O881">
        <v>880</v>
      </c>
      <c r="P881" t="str">
        <f>IFERROR(IF(COUNTIF(個人情報!$BB$5:$BB$401,"登録番号" &amp; リスト!O881)&gt;=1,"",IF(VLOOKUP(O881,登録者リスト!$A$1:$D$43729,4,FALSE)=基本情報!$D$6,O881,"")),"")</f>
        <v/>
      </c>
    </row>
    <row r="882" spans="15:16" x14ac:dyDescent="0.15">
      <c r="O882">
        <v>881</v>
      </c>
      <c r="P882" t="str">
        <f>IFERROR(IF(COUNTIF(個人情報!$BB$5:$BB$401,"登録番号" &amp; リスト!O882)&gt;=1,"",IF(VLOOKUP(O882,登録者リスト!$A$1:$D$43729,4,FALSE)=基本情報!$D$6,O882,"")),"")</f>
        <v/>
      </c>
    </row>
    <row r="883" spans="15:16" x14ac:dyDescent="0.15">
      <c r="O883">
        <v>882</v>
      </c>
      <c r="P883" t="str">
        <f>IFERROR(IF(COUNTIF(個人情報!$BB$5:$BB$401,"登録番号" &amp; リスト!O883)&gt;=1,"",IF(VLOOKUP(O883,登録者リスト!$A$1:$D$43729,4,FALSE)=基本情報!$D$6,O883,"")),"")</f>
        <v/>
      </c>
    </row>
    <row r="884" spans="15:16" x14ac:dyDescent="0.15">
      <c r="O884">
        <v>883</v>
      </c>
      <c r="P884" t="str">
        <f>IFERROR(IF(COUNTIF(個人情報!$BB$5:$BB$401,"登録番号" &amp; リスト!O884)&gt;=1,"",IF(VLOOKUP(O884,登録者リスト!$A$1:$D$43729,4,FALSE)=基本情報!$D$6,O884,"")),"")</f>
        <v/>
      </c>
    </row>
    <row r="885" spans="15:16" x14ac:dyDescent="0.15">
      <c r="O885">
        <v>884</v>
      </c>
      <c r="P885" t="str">
        <f>IFERROR(IF(COUNTIF(個人情報!$BB$5:$BB$401,"登録番号" &amp; リスト!O885)&gt;=1,"",IF(VLOOKUP(O885,登録者リスト!$A$1:$D$43729,4,FALSE)=基本情報!$D$6,O885,"")),"")</f>
        <v/>
      </c>
    </row>
    <row r="886" spans="15:16" x14ac:dyDescent="0.15">
      <c r="O886">
        <v>885</v>
      </c>
      <c r="P886" t="str">
        <f>IFERROR(IF(COUNTIF(個人情報!$BB$5:$BB$401,"登録番号" &amp; リスト!O886)&gt;=1,"",IF(VLOOKUP(O886,登録者リスト!$A$1:$D$43729,4,FALSE)=基本情報!$D$6,O886,"")),"")</f>
        <v/>
      </c>
    </row>
    <row r="887" spans="15:16" x14ac:dyDescent="0.15">
      <c r="O887">
        <v>886</v>
      </c>
      <c r="P887" t="str">
        <f>IFERROR(IF(COUNTIF(個人情報!$BB$5:$BB$401,"登録番号" &amp; リスト!O887)&gt;=1,"",IF(VLOOKUP(O887,登録者リスト!$A$1:$D$43729,4,FALSE)=基本情報!$D$6,O887,"")),"")</f>
        <v/>
      </c>
    </row>
    <row r="888" spans="15:16" x14ac:dyDescent="0.15">
      <c r="O888">
        <v>887</v>
      </c>
      <c r="P888" t="str">
        <f>IFERROR(IF(COUNTIF(個人情報!$BB$5:$BB$401,"登録番号" &amp; リスト!O888)&gt;=1,"",IF(VLOOKUP(O888,登録者リスト!$A$1:$D$43729,4,FALSE)=基本情報!$D$6,O888,"")),"")</f>
        <v/>
      </c>
    </row>
    <row r="889" spans="15:16" x14ac:dyDescent="0.15">
      <c r="O889">
        <v>888</v>
      </c>
      <c r="P889" t="str">
        <f>IFERROR(IF(COUNTIF(個人情報!$BB$5:$BB$401,"登録番号" &amp; リスト!O889)&gt;=1,"",IF(VLOOKUP(O889,登録者リスト!$A$1:$D$43729,4,FALSE)=基本情報!$D$6,O889,"")),"")</f>
        <v/>
      </c>
    </row>
    <row r="890" spans="15:16" x14ac:dyDescent="0.15">
      <c r="O890">
        <v>889</v>
      </c>
      <c r="P890" t="str">
        <f>IFERROR(IF(COUNTIF(個人情報!$BB$5:$BB$401,"登録番号" &amp; リスト!O890)&gt;=1,"",IF(VLOOKUP(O890,登録者リスト!$A$1:$D$43729,4,FALSE)=基本情報!$D$6,O890,"")),"")</f>
        <v/>
      </c>
    </row>
    <row r="891" spans="15:16" x14ac:dyDescent="0.15">
      <c r="O891">
        <v>890</v>
      </c>
      <c r="P891" t="str">
        <f>IFERROR(IF(COUNTIF(個人情報!$BB$5:$BB$401,"登録番号" &amp; リスト!O891)&gt;=1,"",IF(VLOOKUP(O891,登録者リスト!$A$1:$D$43729,4,FALSE)=基本情報!$D$6,O891,"")),"")</f>
        <v/>
      </c>
    </row>
    <row r="892" spans="15:16" x14ac:dyDescent="0.15">
      <c r="O892">
        <v>891</v>
      </c>
      <c r="P892" t="str">
        <f>IFERROR(IF(COUNTIF(個人情報!$BB$5:$BB$401,"登録番号" &amp; リスト!O892)&gt;=1,"",IF(VLOOKUP(O892,登録者リスト!$A$1:$D$43729,4,FALSE)=基本情報!$D$6,O892,"")),"")</f>
        <v/>
      </c>
    </row>
    <row r="893" spans="15:16" x14ac:dyDescent="0.15">
      <c r="O893">
        <v>892</v>
      </c>
      <c r="P893" t="str">
        <f>IFERROR(IF(COUNTIF(個人情報!$BB$5:$BB$401,"登録番号" &amp; リスト!O893)&gt;=1,"",IF(VLOOKUP(O893,登録者リスト!$A$1:$D$43729,4,FALSE)=基本情報!$D$6,O893,"")),"")</f>
        <v/>
      </c>
    </row>
    <row r="894" spans="15:16" x14ac:dyDescent="0.15">
      <c r="O894">
        <v>893</v>
      </c>
      <c r="P894" t="str">
        <f>IFERROR(IF(COUNTIF(個人情報!$BB$5:$BB$401,"登録番号" &amp; リスト!O894)&gt;=1,"",IF(VLOOKUP(O894,登録者リスト!$A$1:$D$43729,4,FALSE)=基本情報!$D$6,O894,"")),"")</f>
        <v/>
      </c>
    </row>
    <row r="895" spans="15:16" x14ac:dyDescent="0.15">
      <c r="O895">
        <v>894</v>
      </c>
      <c r="P895" t="str">
        <f>IFERROR(IF(COUNTIF(個人情報!$BB$5:$BB$401,"登録番号" &amp; リスト!O895)&gt;=1,"",IF(VLOOKUP(O895,登録者リスト!$A$1:$D$43729,4,FALSE)=基本情報!$D$6,O895,"")),"")</f>
        <v/>
      </c>
    </row>
    <row r="896" spans="15:16" x14ac:dyDescent="0.15">
      <c r="O896">
        <v>895</v>
      </c>
      <c r="P896" t="str">
        <f>IFERROR(IF(COUNTIF(個人情報!$BB$5:$BB$401,"登録番号" &amp; リスト!O896)&gt;=1,"",IF(VLOOKUP(O896,登録者リスト!$A$1:$D$43729,4,FALSE)=基本情報!$D$6,O896,"")),"")</f>
        <v/>
      </c>
    </row>
    <row r="897" spans="15:16" x14ac:dyDescent="0.15">
      <c r="O897">
        <v>896</v>
      </c>
      <c r="P897" t="str">
        <f>IFERROR(IF(COUNTIF(個人情報!$BB$5:$BB$401,"登録番号" &amp; リスト!O897)&gt;=1,"",IF(VLOOKUP(O897,登録者リスト!$A$1:$D$43729,4,FALSE)=基本情報!$D$6,O897,"")),"")</f>
        <v/>
      </c>
    </row>
    <row r="898" spans="15:16" x14ac:dyDescent="0.15">
      <c r="O898">
        <v>897</v>
      </c>
      <c r="P898" t="str">
        <f>IFERROR(IF(COUNTIF(個人情報!$BB$5:$BB$401,"登録番号" &amp; リスト!O898)&gt;=1,"",IF(VLOOKUP(O898,登録者リスト!$A$1:$D$43729,4,FALSE)=基本情報!$D$6,O898,"")),"")</f>
        <v/>
      </c>
    </row>
    <row r="899" spans="15:16" x14ac:dyDescent="0.15">
      <c r="O899">
        <v>898</v>
      </c>
      <c r="P899" t="str">
        <f>IFERROR(IF(COUNTIF(個人情報!$BB$5:$BB$401,"登録番号" &amp; リスト!O899)&gt;=1,"",IF(VLOOKUP(O899,登録者リスト!$A$1:$D$43729,4,FALSE)=基本情報!$D$6,O899,"")),"")</f>
        <v/>
      </c>
    </row>
    <row r="900" spans="15:16" x14ac:dyDescent="0.15">
      <c r="O900">
        <v>899</v>
      </c>
      <c r="P900" t="str">
        <f>IFERROR(IF(COUNTIF(個人情報!$BB$5:$BB$401,"登録番号" &amp; リスト!O900)&gt;=1,"",IF(VLOOKUP(O900,登録者リスト!$A$1:$D$43729,4,FALSE)=基本情報!$D$6,O900,"")),"")</f>
        <v/>
      </c>
    </row>
    <row r="901" spans="15:16" x14ac:dyDescent="0.15">
      <c r="O901">
        <v>900</v>
      </c>
      <c r="P901" t="str">
        <f>IFERROR(IF(COUNTIF(個人情報!$BB$5:$BB$401,"登録番号" &amp; リスト!O901)&gt;=1,"",IF(VLOOKUP(O901,登録者リスト!$A$1:$D$43729,4,FALSE)=基本情報!$D$6,O901,"")),"")</f>
        <v/>
      </c>
    </row>
    <row r="902" spans="15:16" x14ac:dyDescent="0.15">
      <c r="O902">
        <v>901</v>
      </c>
      <c r="P902" t="str">
        <f>IFERROR(IF(COUNTIF(個人情報!$BB$5:$BB$401,"登録番号" &amp; リスト!O902)&gt;=1,"",IF(VLOOKUP(O902,登録者リスト!$A$1:$D$43729,4,FALSE)=基本情報!$D$6,O902,"")),"")</f>
        <v/>
      </c>
    </row>
    <row r="903" spans="15:16" x14ac:dyDescent="0.15">
      <c r="O903">
        <v>902</v>
      </c>
      <c r="P903" t="str">
        <f>IFERROR(IF(COUNTIF(個人情報!$BB$5:$BB$401,"登録番号" &amp; リスト!O903)&gt;=1,"",IF(VLOOKUP(O903,登録者リスト!$A$1:$D$43729,4,FALSE)=基本情報!$D$6,O903,"")),"")</f>
        <v/>
      </c>
    </row>
    <row r="904" spans="15:16" x14ac:dyDescent="0.15">
      <c r="O904">
        <v>903</v>
      </c>
      <c r="P904" t="str">
        <f>IFERROR(IF(COUNTIF(個人情報!$BB$5:$BB$401,"登録番号" &amp; リスト!O904)&gt;=1,"",IF(VLOOKUP(O904,登録者リスト!$A$1:$D$43729,4,FALSE)=基本情報!$D$6,O904,"")),"")</f>
        <v/>
      </c>
    </row>
    <row r="905" spans="15:16" x14ac:dyDescent="0.15">
      <c r="O905">
        <v>904</v>
      </c>
      <c r="P905" t="str">
        <f>IFERROR(IF(COUNTIF(個人情報!$BB$5:$BB$401,"登録番号" &amp; リスト!O905)&gt;=1,"",IF(VLOOKUP(O905,登録者リスト!$A$1:$D$43729,4,FALSE)=基本情報!$D$6,O905,"")),"")</f>
        <v/>
      </c>
    </row>
    <row r="906" spans="15:16" x14ac:dyDescent="0.15">
      <c r="O906">
        <v>905</v>
      </c>
      <c r="P906" t="str">
        <f>IFERROR(IF(COUNTIF(個人情報!$BB$5:$BB$401,"登録番号" &amp; リスト!O906)&gt;=1,"",IF(VLOOKUP(O906,登録者リスト!$A$1:$D$43729,4,FALSE)=基本情報!$D$6,O906,"")),"")</f>
        <v/>
      </c>
    </row>
    <row r="907" spans="15:16" x14ac:dyDescent="0.15">
      <c r="O907">
        <v>906</v>
      </c>
      <c r="P907" t="str">
        <f>IFERROR(IF(COUNTIF(個人情報!$BB$5:$BB$401,"登録番号" &amp; リスト!O907)&gt;=1,"",IF(VLOOKUP(O907,登録者リスト!$A$1:$D$43729,4,FALSE)=基本情報!$D$6,O907,"")),"")</f>
        <v/>
      </c>
    </row>
    <row r="908" spans="15:16" x14ac:dyDescent="0.15">
      <c r="O908">
        <v>907</v>
      </c>
      <c r="P908" t="str">
        <f>IFERROR(IF(COUNTIF(個人情報!$BB$5:$BB$401,"登録番号" &amp; リスト!O908)&gt;=1,"",IF(VLOOKUP(O908,登録者リスト!$A$1:$D$43729,4,FALSE)=基本情報!$D$6,O908,"")),"")</f>
        <v/>
      </c>
    </row>
    <row r="909" spans="15:16" x14ac:dyDescent="0.15">
      <c r="O909">
        <v>908</v>
      </c>
      <c r="P909" t="str">
        <f>IFERROR(IF(COUNTIF(個人情報!$BB$5:$BB$401,"登録番号" &amp; リスト!O909)&gt;=1,"",IF(VLOOKUP(O909,登録者リスト!$A$1:$D$43729,4,FALSE)=基本情報!$D$6,O909,"")),"")</f>
        <v/>
      </c>
    </row>
    <row r="910" spans="15:16" x14ac:dyDescent="0.15">
      <c r="O910">
        <v>909</v>
      </c>
      <c r="P910" t="str">
        <f>IFERROR(IF(COUNTIF(個人情報!$BB$5:$BB$401,"登録番号" &amp; リスト!O910)&gt;=1,"",IF(VLOOKUP(O910,登録者リスト!$A$1:$D$43729,4,FALSE)=基本情報!$D$6,O910,"")),"")</f>
        <v/>
      </c>
    </row>
    <row r="911" spans="15:16" x14ac:dyDescent="0.15">
      <c r="O911">
        <v>910</v>
      </c>
      <c r="P911" t="str">
        <f>IFERROR(IF(COUNTIF(個人情報!$BB$5:$BB$401,"登録番号" &amp; リスト!O911)&gt;=1,"",IF(VLOOKUP(O911,登録者リスト!$A$1:$D$43729,4,FALSE)=基本情報!$D$6,O911,"")),"")</f>
        <v/>
      </c>
    </row>
    <row r="912" spans="15:16" x14ac:dyDescent="0.15">
      <c r="O912">
        <v>911</v>
      </c>
      <c r="P912" t="str">
        <f>IFERROR(IF(COUNTIF(個人情報!$BB$5:$BB$401,"登録番号" &amp; リスト!O912)&gt;=1,"",IF(VLOOKUP(O912,登録者リスト!$A$1:$D$43729,4,FALSE)=基本情報!$D$6,O912,"")),"")</f>
        <v/>
      </c>
    </row>
    <row r="913" spans="15:16" x14ac:dyDescent="0.15">
      <c r="O913">
        <v>912</v>
      </c>
      <c r="P913" t="str">
        <f>IFERROR(IF(COUNTIF(個人情報!$BB$5:$BB$401,"登録番号" &amp; リスト!O913)&gt;=1,"",IF(VLOOKUP(O913,登録者リスト!$A$1:$D$43729,4,FALSE)=基本情報!$D$6,O913,"")),"")</f>
        <v/>
      </c>
    </row>
    <row r="914" spans="15:16" x14ac:dyDescent="0.15">
      <c r="O914">
        <v>913</v>
      </c>
      <c r="P914" t="str">
        <f>IFERROR(IF(COUNTIF(個人情報!$BB$5:$BB$401,"登録番号" &amp; リスト!O914)&gt;=1,"",IF(VLOOKUP(O914,登録者リスト!$A$1:$D$43729,4,FALSE)=基本情報!$D$6,O914,"")),"")</f>
        <v/>
      </c>
    </row>
    <row r="915" spans="15:16" x14ac:dyDescent="0.15">
      <c r="O915">
        <v>914</v>
      </c>
      <c r="P915" t="str">
        <f>IFERROR(IF(COUNTIF(個人情報!$BB$5:$BB$401,"登録番号" &amp; リスト!O915)&gt;=1,"",IF(VLOOKUP(O915,登録者リスト!$A$1:$D$43729,4,FALSE)=基本情報!$D$6,O915,"")),"")</f>
        <v/>
      </c>
    </row>
    <row r="916" spans="15:16" x14ac:dyDescent="0.15">
      <c r="O916">
        <v>915</v>
      </c>
      <c r="P916" t="str">
        <f>IFERROR(IF(COUNTIF(個人情報!$BB$5:$BB$401,"登録番号" &amp; リスト!O916)&gt;=1,"",IF(VLOOKUP(O916,登録者リスト!$A$1:$D$43729,4,FALSE)=基本情報!$D$6,O916,"")),"")</f>
        <v/>
      </c>
    </row>
    <row r="917" spans="15:16" x14ac:dyDescent="0.15">
      <c r="O917">
        <v>916</v>
      </c>
      <c r="P917" t="str">
        <f>IFERROR(IF(COUNTIF(個人情報!$BB$5:$BB$401,"登録番号" &amp; リスト!O917)&gt;=1,"",IF(VLOOKUP(O917,登録者リスト!$A$1:$D$43729,4,FALSE)=基本情報!$D$6,O917,"")),"")</f>
        <v/>
      </c>
    </row>
    <row r="918" spans="15:16" x14ac:dyDescent="0.15">
      <c r="O918">
        <v>917</v>
      </c>
      <c r="P918" t="str">
        <f>IFERROR(IF(COUNTIF(個人情報!$BB$5:$BB$401,"登録番号" &amp; リスト!O918)&gt;=1,"",IF(VLOOKUP(O918,登録者リスト!$A$1:$D$43729,4,FALSE)=基本情報!$D$6,O918,"")),"")</f>
        <v/>
      </c>
    </row>
    <row r="919" spans="15:16" x14ac:dyDescent="0.15">
      <c r="O919">
        <v>918</v>
      </c>
      <c r="P919" t="str">
        <f>IFERROR(IF(COUNTIF(個人情報!$BB$5:$BB$401,"登録番号" &amp; リスト!O919)&gt;=1,"",IF(VLOOKUP(O919,登録者リスト!$A$1:$D$43729,4,FALSE)=基本情報!$D$6,O919,"")),"")</f>
        <v/>
      </c>
    </row>
    <row r="920" spans="15:16" x14ac:dyDescent="0.15">
      <c r="O920">
        <v>919</v>
      </c>
      <c r="P920" t="str">
        <f>IFERROR(IF(COUNTIF(個人情報!$BB$5:$BB$401,"登録番号" &amp; リスト!O920)&gt;=1,"",IF(VLOOKUP(O920,登録者リスト!$A$1:$D$43729,4,FALSE)=基本情報!$D$6,O920,"")),"")</f>
        <v/>
      </c>
    </row>
    <row r="921" spans="15:16" x14ac:dyDescent="0.15">
      <c r="O921">
        <v>920</v>
      </c>
      <c r="P921" t="str">
        <f>IFERROR(IF(COUNTIF(個人情報!$BB$5:$BB$401,"登録番号" &amp; リスト!O921)&gt;=1,"",IF(VLOOKUP(O921,登録者リスト!$A$1:$D$43729,4,FALSE)=基本情報!$D$6,O921,"")),"")</f>
        <v/>
      </c>
    </row>
    <row r="922" spans="15:16" x14ac:dyDescent="0.15">
      <c r="O922">
        <v>921</v>
      </c>
      <c r="P922" t="str">
        <f>IFERROR(IF(COUNTIF(個人情報!$BB$5:$BB$401,"登録番号" &amp; リスト!O922)&gt;=1,"",IF(VLOOKUP(O922,登録者リスト!$A$1:$D$43729,4,FALSE)=基本情報!$D$6,O922,"")),"")</f>
        <v/>
      </c>
    </row>
    <row r="923" spans="15:16" x14ac:dyDescent="0.15">
      <c r="O923">
        <v>922</v>
      </c>
      <c r="P923" t="str">
        <f>IFERROR(IF(COUNTIF(個人情報!$BB$5:$BB$401,"登録番号" &amp; リスト!O923)&gt;=1,"",IF(VLOOKUP(O923,登録者リスト!$A$1:$D$43729,4,FALSE)=基本情報!$D$6,O923,"")),"")</f>
        <v/>
      </c>
    </row>
    <row r="924" spans="15:16" x14ac:dyDescent="0.15">
      <c r="O924">
        <v>923</v>
      </c>
      <c r="P924" t="str">
        <f>IFERROR(IF(COUNTIF(個人情報!$BB$5:$BB$401,"登録番号" &amp; リスト!O924)&gt;=1,"",IF(VLOOKUP(O924,登録者リスト!$A$1:$D$43729,4,FALSE)=基本情報!$D$6,O924,"")),"")</f>
        <v/>
      </c>
    </row>
    <row r="925" spans="15:16" x14ac:dyDescent="0.15">
      <c r="O925">
        <v>924</v>
      </c>
      <c r="P925" t="str">
        <f>IFERROR(IF(COUNTIF(個人情報!$BB$5:$BB$401,"登録番号" &amp; リスト!O925)&gt;=1,"",IF(VLOOKUP(O925,登録者リスト!$A$1:$D$43729,4,FALSE)=基本情報!$D$6,O925,"")),"")</f>
        <v/>
      </c>
    </row>
    <row r="926" spans="15:16" x14ac:dyDescent="0.15">
      <c r="O926">
        <v>925</v>
      </c>
      <c r="P926" t="str">
        <f>IFERROR(IF(COUNTIF(個人情報!$BB$5:$BB$401,"登録番号" &amp; リスト!O926)&gt;=1,"",IF(VLOOKUP(O926,登録者リスト!$A$1:$D$43729,4,FALSE)=基本情報!$D$6,O926,"")),"")</f>
        <v/>
      </c>
    </row>
    <row r="927" spans="15:16" x14ac:dyDescent="0.15">
      <c r="O927">
        <v>926</v>
      </c>
      <c r="P927" t="str">
        <f>IFERROR(IF(COUNTIF(個人情報!$BB$5:$BB$401,"登録番号" &amp; リスト!O927)&gt;=1,"",IF(VLOOKUP(O927,登録者リスト!$A$1:$D$43729,4,FALSE)=基本情報!$D$6,O927,"")),"")</f>
        <v/>
      </c>
    </row>
    <row r="928" spans="15:16" x14ac:dyDescent="0.15">
      <c r="O928">
        <v>927</v>
      </c>
      <c r="P928" t="str">
        <f>IFERROR(IF(COUNTIF(個人情報!$BB$5:$BB$401,"登録番号" &amp; リスト!O928)&gt;=1,"",IF(VLOOKUP(O928,登録者リスト!$A$1:$D$43729,4,FALSE)=基本情報!$D$6,O928,"")),"")</f>
        <v/>
      </c>
    </row>
    <row r="929" spans="15:16" x14ac:dyDescent="0.15">
      <c r="O929">
        <v>928</v>
      </c>
      <c r="P929" t="str">
        <f>IFERROR(IF(COUNTIF(個人情報!$BB$5:$BB$401,"登録番号" &amp; リスト!O929)&gt;=1,"",IF(VLOOKUP(O929,登録者リスト!$A$1:$D$43729,4,FALSE)=基本情報!$D$6,O929,"")),"")</f>
        <v/>
      </c>
    </row>
    <row r="930" spans="15:16" x14ac:dyDescent="0.15">
      <c r="O930">
        <v>929</v>
      </c>
      <c r="P930" t="str">
        <f>IFERROR(IF(COUNTIF(個人情報!$BB$5:$BB$401,"登録番号" &amp; リスト!O930)&gt;=1,"",IF(VLOOKUP(O930,登録者リスト!$A$1:$D$43729,4,FALSE)=基本情報!$D$6,O930,"")),"")</f>
        <v/>
      </c>
    </row>
    <row r="931" spans="15:16" x14ac:dyDescent="0.15">
      <c r="O931">
        <v>930</v>
      </c>
      <c r="P931" t="str">
        <f>IFERROR(IF(COUNTIF(個人情報!$BB$5:$BB$401,"登録番号" &amp; リスト!O931)&gt;=1,"",IF(VLOOKUP(O931,登録者リスト!$A$1:$D$43729,4,FALSE)=基本情報!$D$6,O931,"")),"")</f>
        <v/>
      </c>
    </row>
    <row r="932" spans="15:16" x14ac:dyDescent="0.15">
      <c r="O932">
        <v>931</v>
      </c>
      <c r="P932" t="str">
        <f>IFERROR(IF(COUNTIF(個人情報!$BB$5:$BB$401,"登録番号" &amp; リスト!O932)&gt;=1,"",IF(VLOOKUP(O932,登録者リスト!$A$1:$D$43729,4,FALSE)=基本情報!$D$6,O932,"")),"")</f>
        <v/>
      </c>
    </row>
    <row r="933" spans="15:16" x14ac:dyDescent="0.15">
      <c r="O933">
        <v>932</v>
      </c>
      <c r="P933" t="str">
        <f>IFERROR(IF(COUNTIF(個人情報!$BB$5:$BB$401,"登録番号" &amp; リスト!O933)&gt;=1,"",IF(VLOOKUP(O933,登録者リスト!$A$1:$D$43729,4,FALSE)=基本情報!$D$6,O933,"")),"")</f>
        <v/>
      </c>
    </row>
    <row r="934" spans="15:16" x14ac:dyDescent="0.15">
      <c r="O934">
        <v>933</v>
      </c>
      <c r="P934" t="str">
        <f>IFERROR(IF(COUNTIF(個人情報!$BB$5:$BB$401,"登録番号" &amp; リスト!O934)&gt;=1,"",IF(VLOOKUP(O934,登録者リスト!$A$1:$D$43729,4,FALSE)=基本情報!$D$6,O934,"")),"")</f>
        <v/>
      </c>
    </row>
    <row r="935" spans="15:16" x14ac:dyDescent="0.15">
      <c r="O935">
        <v>934</v>
      </c>
      <c r="P935" t="str">
        <f>IFERROR(IF(COUNTIF(個人情報!$BB$5:$BB$401,"登録番号" &amp; リスト!O935)&gt;=1,"",IF(VLOOKUP(O935,登録者リスト!$A$1:$D$43729,4,FALSE)=基本情報!$D$6,O935,"")),"")</f>
        <v/>
      </c>
    </row>
    <row r="936" spans="15:16" x14ac:dyDescent="0.15">
      <c r="O936">
        <v>935</v>
      </c>
      <c r="P936" t="str">
        <f>IFERROR(IF(COUNTIF(個人情報!$BB$5:$BB$401,"登録番号" &amp; リスト!O936)&gt;=1,"",IF(VLOOKUP(O936,登録者リスト!$A$1:$D$43729,4,FALSE)=基本情報!$D$6,O936,"")),"")</f>
        <v/>
      </c>
    </row>
    <row r="937" spans="15:16" x14ac:dyDescent="0.15">
      <c r="O937">
        <v>936</v>
      </c>
      <c r="P937" t="str">
        <f>IFERROR(IF(COUNTIF(個人情報!$BB$5:$BB$401,"登録番号" &amp; リスト!O937)&gt;=1,"",IF(VLOOKUP(O937,登録者リスト!$A$1:$D$43729,4,FALSE)=基本情報!$D$6,O937,"")),"")</f>
        <v/>
      </c>
    </row>
    <row r="938" spans="15:16" x14ac:dyDescent="0.15">
      <c r="O938">
        <v>937</v>
      </c>
      <c r="P938" t="str">
        <f>IFERROR(IF(COUNTIF(個人情報!$BB$5:$BB$401,"登録番号" &amp; リスト!O938)&gt;=1,"",IF(VLOOKUP(O938,登録者リスト!$A$1:$D$43729,4,FALSE)=基本情報!$D$6,O938,"")),"")</f>
        <v/>
      </c>
    </row>
    <row r="939" spans="15:16" x14ac:dyDescent="0.15">
      <c r="O939">
        <v>938</v>
      </c>
      <c r="P939" t="str">
        <f>IFERROR(IF(COUNTIF(個人情報!$BB$5:$BB$401,"登録番号" &amp; リスト!O939)&gt;=1,"",IF(VLOOKUP(O939,登録者リスト!$A$1:$D$43729,4,FALSE)=基本情報!$D$6,O939,"")),"")</f>
        <v/>
      </c>
    </row>
    <row r="940" spans="15:16" x14ac:dyDescent="0.15">
      <c r="O940">
        <v>939</v>
      </c>
      <c r="P940" t="str">
        <f>IFERROR(IF(COUNTIF(個人情報!$BB$5:$BB$401,"登録番号" &amp; リスト!O940)&gt;=1,"",IF(VLOOKUP(O940,登録者リスト!$A$1:$D$43729,4,FALSE)=基本情報!$D$6,O940,"")),"")</f>
        <v/>
      </c>
    </row>
    <row r="941" spans="15:16" x14ac:dyDescent="0.15">
      <c r="O941">
        <v>940</v>
      </c>
      <c r="P941" t="str">
        <f>IFERROR(IF(COUNTIF(個人情報!$BB$5:$BB$401,"登録番号" &amp; リスト!O941)&gt;=1,"",IF(VLOOKUP(O941,登録者リスト!$A$1:$D$43729,4,FALSE)=基本情報!$D$6,O941,"")),"")</f>
        <v/>
      </c>
    </row>
    <row r="942" spans="15:16" x14ac:dyDescent="0.15">
      <c r="O942">
        <v>941</v>
      </c>
      <c r="P942" t="str">
        <f>IFERROR(IF(COUNTIF(個人情報!$BB$5:$BB$401,"登録番号" &amp; リスト!O942)&gt;=1,"",IF(VLOOKUP(O942,登録者リスト!$A$1:$D$43729,4,FALSE)=基本情報!$D$6,O942,"")),"")</f>
        <v/>
      </c>
    </row>
    <row r="943" spans="15:16" x14ac:dyDescent="0.15">
      <c r="O943">
        <v>942</v>
      </c>
      <c r="P943" t="str">
        <f>IFERROR(IF(COUNTIF(個人情報!$BB$5:$BB$401,"登録番号" &amp; リスト!O943)&gt;=1,"",IF(VLOOKUP(O943,登録者リスト!$A$1:$D$43729,4,FALSE)=基本情報!$D$6,O943,"")),"")</f>
        <v/>
      </c>
    </row>
    <row r="944" spans="15:16" x14ac:dyDescent="0.15">
      <c r="O944">
        <v>943</v>
      </c>
      <c r="P944" t="str">
        <f>IFERROR(IF(COUNTIF(個人情報!$BB$5:$BB$401,"登録番号" &amp; リスト!O944)&gt;=1,"",IF(VLOOKUP(O944,登録者リスト!$A$1:$D$43729,4,FALSE)=基本情報!$D$6,O944,"")),"")</f>
        <v/>
      </c>
    </row>
    <row r="945" spans="15:16" x14ac:dyDescent="0.15">
      <c r="O945">
        <v>944</v>
      </c>
      <c r="P945" t="str">
        <f>IFERROR(IF(COUNTIF(個人情報!$BB$5:$BB$401,"登録番号" &amp; リスト!O945)&gt;=1,"",IF(VLOOKUP(O945,登録者リスト!$A$1:$D$43729,4,FALSE)=基本情報!$D$6,O945,"")),"")</f>
        <v/>
      </c>
    </row>
    <row r="946" spans="15:16" x14ac:dyDescent="0.15">
      <c r="O946">
        <v>945</v>
      </c>
      <c r="P946" t="str">
        <f>IFERROR(IF(COUNTIF(個人情報!$BB$5:$BB$401,"登録番号" &amp; リスト!O946)&gt;=1,"",IF(VLOOKUP(O946,登録者リスト!$A$1:$D$43729,4,FALSE)=基本情報!$D$6,O946,"")),"")</f>
        <v/>
      </c>
    </row>
    <row r="947" spans="15:16" x14ac:dyDescent="0.15">
      <c r="O947">
        <v>946</v>
      </c>
      <c r="P947" t="str">
        <f>IFERROR(IF(COUNTIF(個人情報!$BB$5:$BB$401,"登録番号" &amp; リスト!O947)&gt;=1,"",IF(VLOOKUP(O947,登録者リスト!$A$1:$D$43729,4,FALSE)=基本情報!$D$6,O947,"")),"")</f>
        <v/>
      </c>
    </row>
    <row r="948" spans="15:16" x14ac:dyDescent="0.15">
      <c r="O948">
        <v>947</v>
      </c>
      <c r="P948" t="str">
        <f>IFERROR(IF(COUNTIF(個人情報!$BB$5:$BB$401,"登録番号" &amp; リスト!O948)&gt;=1,"",IF(VLOOKUP(O948,登録者リスト!$A$1:$D$43729,4,FALSE)=基本情報!$D$6,O948,"")),"")</f>
        <v/>
      </c>
    </row>
    <row r="949" spans="15:16" x14ac:dyDescent="0.15">
      <c r="O949">
        <v>948</v>
      </c>
      <c r="P949" t="str">
        <f>IFERROR(IF(COUNTIF(個人情報!$BB$5:$BB$401,"登録番号" &amp; リスト!O949)&gt;=1,"",IF(VLOOKUP(O949,登録者リスト!$A$1:$D$43729,4,FALSE)=基本情報!$D$6,O949,"")),"")</f>
        <v/>
      </c>
    </row>
    <row r="950" spans="15:16" x14ac:dyDescent="0.15">
      <c r="O950">
        <v>949</v>
      </c>
      <c r="P950" t="str">
        <f>IFERROR(IF(COUNTIF(個人情報!$BB$5:$BB$401,"登録番号" &amp; リスト!O950)&gt;=1,"",IF(VLOOKUP(O950,登録者リスト!$A$1:$D$43729,4,FALSE)=基本情報!$D$6,O950,"")),"")</f>
        <v/>
      </c>
    </row>
    <row r="951" spans="15:16" x14ac:dyDescent="0.15">
      <c r="O951">
        <v>950</v>
      </c>
      <c r="P951" t="str">
        <f>IFERROR(IF(COUNTIF(個人情報!$BB$5:$BB$401,"登録番号" &amp; リスト!O951)&gt;=1,"",IF(VLOOKUP(O951,登録者リスト!$A$1:$D$43729,4,FALSE)=基本情報!$D$6,O951,"")),"")</f>
        <v/>
      </c>
    </row>
    <row r="952" spans="15:16" x14ac:dyDescent="0.15">
      <c r="O952">
        <v>951</v>
      </c>
      <c r="P952" t="str">
        <f>IFERROR(IF(COUNTIF(個人情報!$BB$5:$BB$401,"登録番号" &amp; リスト!O952)&gt;=1,"",IF(VLOOKUP(O952,登録者リスト!$A$1:$D$43729,4,FALSE)=基本情報!$D$6,O952,"")),"")</f>
        <v/>
      </c>
    </row>
    <row r="953" spans="15:16" x14ac:dyDescent="0.15">
      <c r="O953">
        <v>952</v>
      </c>
      <c r="P953" t="str">
        <f>IFERROR(IF(COUNTIF(個人情報!$BB$5:$BB$401,"登録番号" &amp; リスト!O953)&gt;=1,"",IF(VLOOKUP(O953,登録者リスト!$A$1:$D$43729,4,FALSE)=基本情報!$D$6,O953,"")),"")</f>
        <v/>
      </c>
    </row>
    <row r="954" spans="15:16" x14ac:dyDescent="0.15">
      <c r="O954">
        <v>953</v>
      </c>
      <c r="P954" t="str">
        <f>IFERROR(IF(COUNTIF(個人情報!$BB$5:$BB$401,"登録番号" &amp; リスト!O954)&gt;=1,"",IF(VLOOKUP(O954,登録者リスト!$A$1:$D$43729,4,FALSE)=基本情報!$D$6,O954,"")),"")</f>
        <v/>
      </c>
    </row>
    <row r="955" spans="15:16" x14ac:dyDescent="0.15">
      <c r="O955">
        <v>954</v>
      </c>
      <c r="P955" t="str">
        <f>IFERROR(IF(COUNTIF(個人情報!$BB$5:$BB$401,"登録番号" &amp; リスト!O955)&gt;=1,"",IF(VLOOKUP(O955,登録者リスト!$A$1:$D$43729,4,FALSE)=基本情報!$D$6,O955,"")),"")</f>
        <v/>
      </c>
    </row>
    <row r="956" spans="15:16" x14ac:dyDescent="0.15">
      <c r="O956">
        <v>955</v>
      </c>
      <c r="P956" t="str">
        <f>IFERROR(IF(COUNTIF(個人情報!$BB$5:$BB$401,"登録番号" &amp; リスト!O956)&gt;=1,"",IF(VLOOKUP(O956,登録者リスト!$A$1:$D$43729,4,FALSE)=基本情報!$D$6,O956,"")),"")</f>
        <v/>
      </c>
    </row>
    <row r="957" spans="15:16" x14ac:dyDescent="0.15">
      <c r="O957">
        <v>956</v>
      </c>
      <c r="P957" t="str">
        <f>IFERROR(IF(COUNTIF(個人情報!$BB$5:$BB$401,"登録番号" &amp; リスト!O957)&gt;=1,"",IF(VLOOKUP(O957,登録者リスト!$A$1:$D$43729,4,FALSE)=基本情報!$D$6,O957,"")),"")</f>
        <v/>
      </c>
    </row>
    <row r="958" spans="15:16" x14ac:dyDescent="0.15">
      <c r="O958">
        <v>957</v>
      </c>
      <c r="P958" t="str">
        <f>IFERROR(IF(COUNTIF(個人情報!$BB$5:$BB$401,"登録番号" &amp; リスト!O958)&gt;=1,"",IF(VLOOKUP(O958,登録者リスト!$A$1:$D$43729,4,FALSE)=基本情報!$D$6,O958,"")),"")</f>
        <v/>
      </c>
    </row>
    <row r="959" spans="15:16" x14ac:dyDescent="0.15">
      <c r="O959">
        <v>958</v>
      </c>
      <c r="P959" t="str">
        <f>IFERROR(IF(COUNTIF(個人情報!$BB$5:$BB$401,"登録番号" &amp; リスト!O959)&gt;=1,"",IF(VLOOKUP(O959,登録者リスト!$A$1:$D$43729,4,FALSE)=基本情報!$D$6,O959,"")),"")</f>
        <v/>
      </c>
    </row>
    <row r="960" spans="15:16" x14ac:dyDescent="0.15">
      <c r="O960">
        <v>959</v>
      </c>
      <c r="P960" t="str">
        <f>IFERROR(IF(COUNTIF(個人情報!$BB$5:$BB$401,"登録番号" &amp; リスト!O960)&gt;=1,"",IF(VLOOKUP(O960,登録者リスト!$A$1:$D$43729,4,FALSE)=基本情報!$D$6,O960,"")),"")</f>
        <v/>
      </c>
    </row>
    <row r="961" spans="15:16" x14ac:dyDescent="0.15">
      <c r="O961">
        <v>960</v>
      </c>
      <c r="P961" t="str">
        <f>IFERROR(IF(COUNTIF(個人情報!$BB$5:$BB$401,"登録番号" &amp; リスト!O961)&gt;=1,"",IF(VLOOKUP(O961,登録者リスト!$A$1:$D$43729,4,FALSE)=基本情報!$D$6,O961,"")),"")</f>
        <v/>
      </c>
    </row>
    <row r="962" spans="15:16" x14ac:dyDescent="0.15">
      <c r="O962">
        <v>961</v>
      </c>
      <c r="P962" t="str">
        <f>IFERROR(IF(COUNTIF(個人情報!$BB$5:$BB$401,"登録番号" &amp; リスト!O962)&gt;=1,"",IF(VLOOKUP(O962,登録者リスト!$A$1:$D$43729,4,FALSE)=基本情報!$D$6,O962,"")),"")</f>
        <v/>
      </c>
    </row>
    <row r="963" spans="15:16" x14ac:dyDescent="0.15">
      <c r="O963">
        <v>962</v>
      </c>
      <c r="P963" t="str">
        <f>IFERROR(IF(COUNTIF(個人情報!$BB$5:$BB$401,"登録番号" &amp; リスト!O963)&gt;=1,"",IF(VLOOKUP(O963,登録者リスト!$A$1:$D$43729,4,FALSE)=基本情報!$D$6,O963,"")),"")</f>
        <v/>
      </c>
    </row>
    <row r="964" spans="15:16" x14ac:dyDescent="0.15">
      <c r="O964">
        <v>963</v>
      </c>
      <c r="P964" t="str">
        <f>IFERROR(IF(COUNTIF(個人情報!$BB$5:$BB$401,"登録番号" &amp; リスト!O964)&gt;=1,"",IF(VLOOKUP(O964,登録者リスト!$A$1:$D$43729,4,FALSE)=基本情報!$D$6,O964,"")),"")</f>
        <v/>
      </c>
    </row>
    <row r="965" spans="15:16" x14ac:dyDescent="0.15">
      <c r="O965">
        <v>964</v>
      </c>
      <c r="P965" t="str">
        <f>IFERROR(IF(COUNTIF(個人情報!$BB$5:$BB$401,"登録番号" &amp; リスト!O965)&gt;=1,"",IF(VLOOKUP(O965,登録者リスト!$A$1:$D$43729,4,FALSE)=基本情報!$D$6,O965,"")),"")</f>
        <v/>
      </c>
    </row>
    <row r="966" spans="15:16" x14ac:dyDescent="0.15">
      <c r="O966">
        <v>965</v>
      </c>
      <c r="P966" t="str">
        <f>IFERROR(IF(COUNTIF(個人情報!$BB$5:$BB$401,"登録番号" &amp; リスト!O966)&gt;=1,"",IF(VLOOKUP(O966,登録者リスト!$A$1:$D$43729,4,FALSE)=基本情報!$D$6,O966,"")),"")</f>
        <v/>
      </c>
    </row>
    <row r="967" spans="15:16" x14ac:dyDescent="0.15">
      <c r="O967">
        <v>966</v>
      </c>
      <c r="P967" t="str">
        <f>IFERROR(IF(COUNTIF(個人情報!$BB$5:$BB$401,"登録番号" &amp; リスト!O967)&gt;=1,"",IF(VLOOKUP(O967,登録者リスト!$A$1:$D$43729,4,FALSE)=基本情報!$D$6,O967,"")),"")</f>
        <v/>
      </c>
    </row>
    <row r="968" spans="15:16" x14ac:dyDescent="0.15">
      <c r="O968">
        <v>967</v>
      </c>
      <c r="P968" t="str">
        <f>IFERROR(IF(COUNTIF(個人情報!$BB$5:$BB$401,"登録番号" &amp; リスト!O968)&gt;=1,"",IF(VLOOKUP(O968,登録者リスト!$A$1:$D$43729,4,FALSE)=基本情報!$D$6,O968,"")),"")</f>
        <v/>
      </c>
    </row>
    <row r="969" spans="15:16" x14ac:dyDescent="0.15">
      <c r="O969">
        <v>968</v>
      </c>
      <c r="P969" t="str">
        <f>IFERROR(IF(COUNTIF(個人情報!$BB$5:$BB$401,"登録番号" &amp; リスト!O969)&gt;=1,"",IF(VLOOKUP(O969,登録者リスト!$A$1:$D$43729,4,FALSE)=基本情報!$D$6,O969,"")),"")</f>
        <v/>
      </c>
    </row>
    <row r="970" spans="15:16" x14ac:dyDescent="0.15">
      <c r="O970">
        <v>969</v>
      </c>
      <c r="P970" t="str">
        <f>IFERROR(IF(COUNTIF(個人情報!$BB$5:$BB$401,"登録番号" &amp; リスト!O970)&gt;=1,"",IF(VLOOKUP(O970,登録者リスト!$A$1:$D$43729,4,FALSE)=基本情報!$D$6,O970,"")),"")</f>
        <v/>
      </c>
    </row>
    <row r="971" spans="15:16" x14ac:dyDescent="0.15">
      <c r="O971">
        <v>970</v>
      </c>
      <c r="P971" t="str">
        <f>IFERROR(IF(COUNTIF(個人情報!$BB$5:$BB$401,"登録番号" &amp; リスト!O971)&gt;=1,"",IF(VLOOKUP(O971,登録者リスト!$A$1:$D$43729,4,FALSE)=基本情報!$D$6,O971,"")),"")</f>
        <v/>
      </c>
    </row>
    <row r="972" spans="15:16" x14ac:dyDescent="0.15">
      <c r="O972">
        <v>971</v>
      </c>
      <c r="P972" t="str">
        <f>IFERROR(IF(COUNTIF(個人情報!$BB$5:$BB$401,"登録番号" &amp; リスト!O972)&gt;=1,"",IF(VLOOKUP(O972,登録者リスト!$A$1:$D$43729,4,FALSE)=基本情報!$D$6,O972,"")),"")</f>
        <v/>
      </c>
    </row>
    <row r="973" spans="15:16" x14ac:dyDescent="0.15">
      <c r="O973">
        <v>972</v>
      </c>
      <c r="P973" t="str">
        <f>IFERROR(IF(COUNTIF(個人情報!$BB$5:$BB$401,"登録番号" &amp; リスト!O973)&gt;=1,"",IF(VLOOKUP(O973,登録者リスト!$A$1:$D$43729,4,FALSE)=基本情報!$D$6,O973,"")),"")</f>
        <v/>
      </c>
    </row>
    <row r="974" spans="15:16" x14ac:dyDescent="0.15">
      <c r="O974">
        <v>973</v>
      </c>
      <c r="P974" t="str">
        <f>IFERROR(IF(COUNTIF(個人情報!$BB$5:$BB$401,"登録番号" &amp; リスト!O974)&gt;=1,"",IF(VLOOKUP(O974,登録者リスト!$A$1:$D$43729,4,FALSE)=基本情報!$D$6,O974,"")),"")</f>
        <v/>
      </c>
    </row>
    <row r="975" spans="15:16" x14ac:dyDescent="0.15">
      <c r="O975">
        <v>974</v>
      </c>
      <c r="P975" t="str">
        <f>IFERROR(IF(COUNTIF(個人情報!$BB$5:$BB$401,"登録番号" &amp; リスト!O975)&gt;=1,"",IF(VLOOKUP(O975,登録者リスト!$A$1:$D$43729,4,FALSE)=基本情報!$D$6,O975,"")),"")</f>
        <v/>
      </c>
    </row>
    <row r="976" spans="15:16" x14ac:dyDescent="0.15">
      <c r="O976">
        <v>975</v>
      </c>
      <c r="P976" t="str">
        <f>IFERROR(IF(COUNTIF(個人情報!$BB$5:$BB$401,"登録番号" &amp; リスト!O976)&gt;=1,"",IF(VLOOKUP(O976,登録者リスト!$A$1:$D$43729,4,FALSE)=基本情報!$D$6,O976,"")),"")</f>
        <v/>
      </c>
    </row>
    <row r="977" spans="15:16" x14ac:dyDescent="0.15">
      <c r="O977">
        <v>976</v>
      </c>
      <c r="P977" t="str">
        <f>IFERROR(IF(COUNTIF(個人情報!$BB$5:$BB$401,"登録番号" &amp; リスト!O977)&gt;=1,"",IF(VLOOKUP(O977,登録者リスト!$A$1:$D$43729,4,FALSE)=基本情報!$D$6,O977,"")),"")</f>
        <v/>
      </c>
    </row>
    <row r="978" spans="15:16" x14ac:dyDescent="0.15">
      <c r="O978">
        <v>977</v>
      </c>
      <c r="P978" t="str">
        <f>IFERROR(IF(COUNTIF(個人情報!$BB$5:$BB$401,"登録番号" &amp; リスト!O978)&gt;=1,"",IF(VLOOKUP(O978,登録者リスト!$A$1:$D$43729,4,FALSE)=基本情報!$D$6,O978,"")),"")</f>
        <v/>
      </c>
    </row>
    <row r="979" spans="15:16" x14ac:dyDescent="0.15">
      <c r="O979">
        <v>978</v>
      </c>
      <c r="P979" t="str">
        <f>IFERROR(IF(COUNTIF(個人情報!$BB$5:$BB$401,"登録番号" &amp; リスト!O979)&gt;=1,"",IF(VLOOKUP(O979,登録者リスト!$A$1:$D$43729,4,FALSE)=基本情報!$D$6,O979,"")),"")</f>
        <v/>
      </c>
    </row>
    <row r="980" spans="15:16" x14ac:dyDescent="0.15">
      <c r="O980">
        <v>979</v>
      </c>
      <c r="P980" t="str">
        <f>IFERROR(IF(COUNTIF(個人情報!$BB$5:$BB$401,"登録番号" &amp; リスト!O980)&gt;=1,"",IF(VLOOKUP(O980,登録者リスト!$A$1:$D$43729,4,FALSE)=基本情報!$D$6,O980,"")),"")</f>
        <v/>
      </c>
    </row>
    <row r="981" spans="15:16" x14ac:dyDescent="0.15">
      <c r="O981">
        <v>980</v>
      </c>
      <c r="P981" t="str">
        <f>IFERROR(IF(COUNTIF(個人情報!$BB$5:$BB$401,"登録番号" &amp; リスト!O981)&gt;=1,"",IF(VLOOKUP(O981,登録者リスト!$A$1:$D$43729,4,FALSE)=基本情報!$D$6,O981,"")),"")</f>
        <v/>
      </c>
    </row>
    <row r="982" spans="15:16" x14ac:dyDescent="0.15">
      <c r="O982">
        <v>981</v>
      </c>
      <c r="P982" t="str">
        <f>IFERROR(IF(COUNTIF(個人情報!$BB$5:$BB$401,"登録番号" &amp; リスト!O982)&gt;=1,"",IF(VLOOKUP(O982,登録者リスト!$A$1:$D$43729,4,FALSE)=基本情報!$D$6,O982,"")),"")</f>
        <v/>
      </c>
    </row>
    <row r="983" spans="15:16" x14ac:dyDescent="0.15">
      <c r="O983">
        <v>982</v>
      </c>
      <c r="P983" t="str">
        <f>IFERROR(IF(COUNTIF(個人情報!$BB$5:$BB$401,"登録番号" &amp; リスト!O983)&gt;=1,"",IF(VLOOKUP(O983,登録者リスト!$A$1:$D$43729,4,FALSE)=基本情報!$D$6,O983,"")),"")</f>
        <v/>
      </c>
    </row>
    <row r="984" spans="15:16" x14ac:dyDescent="0.15">
      <c r="O984">
        <v>983</v>
      </c>
      <c r="P984" t="str">
        <f>IFERROR(IF(COUNTIF(個人情報!$BB$5:$BB$401,"登録番号" &amp; リスト!O984)&gt;=1,"",IF(VLOOKUP(O984,登録者リスト!$A$1:$D$43729,4,FALSE)=基本情報!$D$6,O984,"")),"")</f>
        <v/>
      </c>
    </row>
    <row r="985" spans="15:16" x14ac:dyDescent="0.15">
      <c r="O985">
        <v>984</v>
      </c>
      <c r="P985" t="str">
        <f>IFERROR(IF(COUNTIF(個人情報!$BB$5:$BB$401,"登録番号" &amp; リスト!O985)&gt;=1,"",IF(VLOOKUP(O985,登録者リスト!$A$1:$D$43729,4,FALSE)=基本情報!$D$6,O985,"")),"")</f>
        <v/>
      </c>
    </row>
    <row r="986" spans="15:16" x14ac:dyDescent="0.15">
      <c r="O986">
        <v>985</v>
      </c>
      <c r="P986" t="str">
        <f>IFERROR(IF(COUNTIF(個人情報!$BB$5:$BB$401,"登録番号" &amp; リスト!O986)&gt;=1,"",IF(VLOOKUP(O986,登録者リスト!$A$1:$D$43729,4,FALSE)=基本情報!$D$6,O986,"")),"")</f>
        <v/>
      </c>
    </row>
    <row r="987" spans="15:16" x14ac:dyDescent="0.15">
      <c r="O987">
        <v>986</v>
      </c>
      <c r="P987" t="str">
        <f>IFERROR(IF(COUNTIF(個人情報!$BB$5:$BB$401,"登録番号" &amp; リスト!O987)&gt;=1,"",IF(VLOOKUP(O987,登録者リスト!$A$1:$D$43729,4,FALSE)=基本情報!$D$6,O987,"")),"")</f>
        <v/>
      </c>
    </row>
    <row r="988" spans="15:16" x14ac:dyDescent="0.15">
      <c r="O988">
        <v>987</v>
      </c>
      <c r="P988" t="str">
        <f>IFERROR(IF(COUNTIF(個人情報!$BB$5:$BB$401,"登録番号" &amp; リスト!O988)&gt;=1,"",IF(VLOOKUP(O988,登録者リスト!$A$1:$D$43729,4,FALSE)=基本情報!$D$6,O988,"")),"")</f>
        <v/>
      </c>
    </row>
    <row r="989" spans="15:16" x14ac:dyDescent="0.15">
      <c r="O989">
        <v>988</v>
      </c>
      <c r="P989" t="str">
        <f>IFERROR(IF(COUNTIF(個人情報!$BB$5:$BB$401,"登録番号" &amp; リスト!O989)&gt;=1,"",IF(VLOOKUP(O989,登録者リスト!$A$1:$D$43729,4,FALSE)=基本情報!$D$6,O989,"")),"")</f>
        <v/>
      </c>
    </row>
    <row r="990" spans="15:16" x14ac:dyDescent="0.15">
      <c r="O990">
        <v>989</v>
      </c>
      <c r="P990" t="str">
        <f>IFERROR(IF(COUNTIF(個人情報!$BB$5:$BB$401,"登録番号" &amp; リスト!O990)&gt;=1,"",IF(VLOOKUP(O990,登録者リスト!$A$1:$D$43729,4,FALSE)=基本情報!$D$6,O990,"")),"")</f>
        <v/>
      </c>
    </row>
    <row r="991" spans="15:16" x14ac:dyDescent="0.15">
      <c r="O991">
        <v>990</v>
      </c>
      <c r="P991" t="str">
        <f>IFERROR(IF(COUNTIF(個人情報!$BB$5:$BB$401,"登録番号" &amp; リスト!O991)&gt;=1,"",IF(VLOOKUP(O991,登録者リスト!$A$1:$D$43729,4,FALSE)=基本情報!$D$6,O991,"")),"")</f>
        <v/>
      </c>
    </row>
    <row r="992" spans="15:16" x14ac:dyDescent="0.15">
      <c r="O992">
        <v>991</v>
      </c>
      <c r="P992" t="str">
        <f>IFERROR(IF(COUNTIF(個人情報!$BB$5:$BB$401,"登録番号" &amp; リスト!O992)&gt;=1,"",IF(VLOOKUP(O992,登録者リスト!$A$1:$D$43729,4,FALSE)=基本情報!$D$6,O992,"")),"")</f>
        <v/>
      </c>
    </row>
    <row r="993" spans="15:16" x14ac:dyDescent="0.15">
      <c r="O993">
        <v>992</v>
      </c>
      <c r="P993" t="str">
        <f>IFERROR(IF(COUNTIF(個人情報!$BB$5:$BB$401,"登録番号" &amp; リスト!O993)&gt;=1,"",IF(VLOOKUP(O993,登録者リスト!$A$1:$D$43729,4,FALSE)=基本情報!$D$6,O993,"")),"")</f>
        <v/>
      </c>
    </row>
    <row r="994" spans="15:16" x14ac:dyDescent="0.15">
      <c r="O994">
        <v>993</v>
      </c>
      <c r="P994" t="str">
        <f>IFERROR(IF(COUNTIF(個人情報!$BB$5:$BB$401,"登録番号" &amp; リスト!O994)&gt;=1,"",IF(VLOOKUP(O994,登録者リスト!$A$1:$D$43729,4,FALSE)=基本情報!$D$6,O994,"")),"")</f>
        <v/>
      </c>
    </row>
    <row r="995" spans="15:16" x14ac:dyDescent="0.15">
      <c r="O995">
        <v>994</v>
      </c>
      <c r="P995" t="str">
        <f>IFERROR(IF(COUNTIF(個人情報!$BB$5:$BB$401,"登録番号" &amp; リスト!O995)&gt;=1,"",IF(VLOOKUP(O995,登録者リスト!$A$1:$D$43729,4,FALSE)=基本情報!$D$6,O995,"")),"")</f>
        <v/>
      </c>
    </row>
    <row r="996" spans="15:16" x14ac:dyDescent="0.15">
      <c r="O996">
        <v>995</v>
      </c>
      <c r="P996" t="str">
        <f>IFERROR(IF(COUNTIF(個人情報!$BB$5:$BB$401,"登録番号" &amp; リスト!O996)&gt;=1,"",IF(VLOOKUP(O996,登録者リスト!$A$1:$D$43729,4,FALSE)=基本情報!$D$6,O996,"")),"")</f>
        <v/>
      </c>
    </row>
    <row r="997" spans="15:16" x14ac:dyDescent="0.15">
      <c r="O997">
        <v>996</v>
      </c>
      <c r="P997" t="str">
        <f>IFERROR(IF(COUNTIF(個人情報!$BB$5:$BB$401,"登録番号" &amp; リスト!O997)&gt;=1,"",IF(VLOOKUP(O997,登録者リスト!$A$1:$D$43729,4,FALSE)=基本情報!$D$6,O997,"")),"")</f>
        <v/>
      </c>
    </row>
    <row r="998" spans="15:16" x14ac:dyDescent="0.15">
      <c r="O998">
        <v>997</v>
      </c>
      <c r="P998" t="str">
        <f>IFERROR(IF(COUNTIF(個人情報!$BB$5:$BB$401,"登録番号" &amp; リスト!O998)&gt;=1,"",IF(VLOOKUP(O998,登録者リスト!$A$1:$D$43729,4,FALSE)=基本情報!$D$6,O998,"")),"")</f>
        <v/>
      </c>
    </row>
    <row r="999" spans="15:16" x14ac:dyDescent="0.15">
      <c r="O999">
        <v>998</v>
      </c>
      <c r="P999" t="str">
        <f>IFERROR(IF(COUNTIF(個人情報!$BB$5:$BB$401,"登録番号" &amp; リスト!O999)&gt;=1,"",IF(VLOOKUP(O999,登録者リスト!$A$1:$D$43729,4,FALSE)=基本情報!$D$6,O999,"")),"")</f>
        <v/>
      </c>
    </row>
    <row r="1000" spans="15:16" x14ac:dyDescent="0.15">
      <c r="O1000">
        <v>999</v>
      </c>
      <c r="P1000" t="str">
        <f>IFERROR(IF(COUNTIF(個人情報!$BB$5:$BB$401,"登録番号" &amp; リスト!O1000)&gt;=1,"",IF(VLOOKUP(O1000,登録者リスト!$A$1:$D$43729,4,FALSE)=基本情報!$D$6,O1000,"")),"")</f>
        <v/>
      </c>
    </row>
    <row r="1001" spans="15:16" x14ac:dyDescent="0.15">
      <c r="O1001">
        <v>1000</v>
      </c>
      <c r="P1001" t="str">
        <f>IFERROR(IF(COUNTIF(個人情報!$BB$5:$BB$401,"登録番号" &amp; リスト!O1001)&gt;=1,"",IF(VLOOKUP(O1001,登録者リスト!$A$1:$D$43729,4,FALSE)=基本情報!$D$6,O1001,"")),"")</f>
        <v/>
      </c>
    </row>
    <row r="1002" spans="15:16" x14ac:dyDescent="0.15">
      <c r="O1002">
        <v>1001</v>
      </c>
      <c r="P1002" t="str">
        <f>IFERROR(IF(COUNTIF(個人情報!$BB$5:$BB$401,"登録番号" &amp; リスト!O1002)&gt;=1,"",IF(VLOOKUP(O1002,登録者リスト!$A$1:$D$43729,4,FALSE)=基本情報!$D$6,O1002,"")),"")</f>
        <v/>
      </c>
    </row>
    <row r="1003" spans="15:16" x14ac:dyDescent="0.15">
      <c r="O1003">
        <v>1002</v>
      </c>
      <c r="P1003" t="str">
        <f>IFERROR(IF(COUNTIF(個人情報!$BB$5:$BB$401,"登録番号" &amp; リスト!O1003)&gt;=1,"",IF(VLOOKUP(O1003,登録者リスト!$A$1:$D$43729,4,FALSE)=基本情報!$D$6,O1003,"")),"")</f>
        <v/>
      </c>
    </row>
    <row r="1004" spans="15:16" x14ac:dyDescent="0.15">
      <c r="O1004">
        <v>1003</v>
      </c>
      <c r="P1004" t="str">
        <f>IFERROR(IF(COUNTIF(個人情報!$BB$5:$BB$401,"登録番号" &amp; リスト!O1004)&gt;=1,"",IF(VLOOKUP(O1004,登録者リスト!$A$1:$D$43729,4,FALSE)=基本情報!$D$6,O1004,"")),"")</f>
        <v/>
      </c>
    </row>
    <row r="1005" spans="15:16" x14ac:dyDescent="0.15">
      <c r="O1005">
        <v>1004</v>
      </c>
      <c r="P1005" t="str">
        <f>IFERROR(IF(COUNTIF(個人情報!$BB$5:$BB$401,"登録番号" &amp; リスト!O1005)&gt;=1,"",IF(VLOOKUP(O1005,登録者リスト!$A$1:$D$43729,4,FALSE)=基本情報!$D$6,O1005,"")),"")</f>
        <v/>
      </c>
    </row>
    <row r="1006" spans="15:16" x14ac:dyDescent="0.15">
      <c r="O1006">
        <v>1005</v>
      </c>
      <c r="P1006" t="str">
        <f>IFERROR(IF(COUNTIF(個人情報!$BB$5:$BB$401,"登録番号" &amp; リスト!O1006)&gt;=1,"",IF(VLOOKUP(O1006,登録者リスト!$A$1:$D$43729,4,FALSE)=基本情報!$D$6,O1006,"")),"")</f>
        <v/>
      </c>
    </row>
    <row r="1007" spans="15:16" x14ac:dyDescent="0.15">
      <c r="O1007">
        <v>1006</v>
      </c>
      <c r="P1007" t="str">
        <f>IFERROR(IF(COUNTIF(個人情報!$BB$5:$BB$401,"登録番号" &amp; リスト!O1007)&gt;=1,"",IF(VLOOKUP(O1007,登録者リスト!$A$1:$D$43729,4,FALSE)=基本情報!$D$6,O1007,"")),"")</f>
        <v/>
      </c>
    </row>
    <row r="1008" spans="15:16" x14ac:dyDescent="0.15">
      <c r="O1008">
        <v>1007</v>
      </c>
      <c r="P1008" t="str">
        <f>IFERROR(IF(COUNTIF(個人情報!$BB$5:$BB$401,"登録番号" &amp; リスト!O1008)&gt;=1,"",IF(VLOOKUP(O1008,登録者リスト!$A$1:$D$43729,4,FALSE)=基本情報!$D$6,O1008,"")),"")</f>
        <v/>
      </c>
    </row>
    <row r="1009" spans="15:16" x14ac:dyDescent="0.15">
      <c r="O1009">
        <v>1008</v>
      </c>
      <c r="P1009" t="str">
        <f>IFERROR(IF(COUNTIF(個人情報!$BB$5:$BB$401,"登録番号" &amp; リスト!O1009)&gt;=1,"",IF(VLOOKUP(O1009,登録者リスト!$A$1:$D$43729,4,FALSE)=基本情報!$D$6,O1009,"")),"")</f>
        <v/>
      </c>
    </row>
    <row r="1010" spans="15:16" x14ac:dyDescent="0.15">
      <c r="O1010">
        <v>1009</v>
      </c>
      <c r="P1010" t="str">
        <f>IFERROR(IF(COUNTIF(個人情報!$BB$5:$BB$401,"登録番号" &amp; リスト!O1010)&gt;=1,"",IF(VLOOKUP(O1010,登録者リスト!$A$1:$D$43729,4,FALSE)=基本情報!$D$6,O1010,"")),"")</f>
        <v/>
      </c>
    </row>
    <row r="1011" spans="15:16" x14ac:dyDescent="0.15">
      <c r="O1011">
        <v>1010</v>
      </c>
      <c r="P1011" t="str">
        <f>IFERROR(IF(COUNTIF(個人情報!$BB$5:$BB$401,"登録番号" &amp; リスト!O1011)&gt;=1,"",IF(VLOOKUP(O1011,登録者リスト!$A$1:$D$43729,4,FALSE)=基本情報!$D$6,O1011,"")),"")</f>
        <v/>
      </c>
    </row>
    <row r="1012" spans="15:16" x14ac:dyDescent="0.15">
      <c r="O1012">
        <v>1011</v>
      </c>
      <c r="P1012" t="str">
        <f>IFERROR(IF(COUNTIF(個人情報!$BB$5:$BB$401,"登録番号" &amp; リスト!O1012)&gt;=1,"",IF(VLOOKUP(O1012,登録者リスト!$A$1:$D$43729,4,FALSE)=基本情報!$D$6,O1012,"")),"")</f>
        <v/>
      </c>
    </row>
    <row r="1013" spans="15:16" x14ac:dyDescent="0.15">
      <c r="O1013">
        <v>1012</v>
      </c>
      <c r="P1013" t="str">
        <f>IFERROR(IF(COUNTIF(個人情報!$BB$5:$BB$401,"登録番号" &amp; リスト!O1013)&gt;=1,"",IF(VLOOKUP(O1013,登録者リスト!$A$1:$D$43729,4,FALSE)=基本情報!$D$6,O1013,"")),"")</f>
        <v/>
      </c>
    </row>
    <row r="1014" spans="15:16" x14ac:dyDescent="0.15">
      <c r="O1014">
        <v>1013</v>
      </c>
      <c r="P1014" t="str">
        <f>IFERROR(IF(COUNTIF(個人情報!$BB$5:$BB$401,"登録番号" &amp; リスト!O1014)&gt;=1,"",IF(VLOOKUP(O1014,登録者リスト!$A$1:$D$43729,4,FALSE)=基本情報!$D$6,O1014,"")),"")</f>
        <v/>
      </c>
    </row>
    <row r="1015" spans="15:16" x14ac:dyDescent="0.15">
      <c r="O1015">
        <v>1014</v>
      </c>
      <c r="P1015" t="str">
        <f>IFERROR(IF(COUNTIF(個人情報!$BB$5:$BB$401,"登録番号" &amp; リスト!O1015)&gt;=1,"",IF(VLOOKUP(O1015,登録者リスト!$A$1:$D$43729,4,FALSE)=基本情報!$D$6,O1015,"")),"")</f>
        <v/>
      </c>
    </row>
    <row r="1016" spans="15:16" x14ac:dyDescent="0.15">
      <c r="O1016">
        <v>1015</v>
      </c>
      <c r="P1016" t="str">
        <f>IFERROR(IF(COUNTIF(個人情報!$BB$5:$BB$401,"登録番号" &amp; リスト!O1016)&gt;=1,"",IF(VLOOKUP(O1016,登録者リスト!$A$1:$D$43729,4,FALSE)=基本情報!$D$6,O1016,"")),"")</f>
        <v/>
      </c>
    </row>
    <row r="1017" spans="15:16" x14ac:dyDescent="0.15">
      <c r="O1017">
        <v>1016</v>
      </c>
      <c r="P1017" t="str">
        <f>IFERROR(IF(COUNTIF(個人情報!$BB$5:$BB$401,"登録番号" &amp; リスト!O1017)&gt;=1,"",IF(VLOOKUP(O1017,登録者リスト!$A$1:$D$43729,4,FALSE)=基本情報!$D$6,O1017,"")),"")</f>
        <v/>
      </c>
    </row>
    <row r="1018" spans="15:16" x14ac:dyDescent="0.15">
      <c r="O1018">
        <v>1017</v>
      </c>
      <c r="P1018" t="str">
        <f>IFERROR(IF(COUNTIF(個人情報!$BB$5:$BB$401,"登録番号" &amp; リスト!O1018)&gt;=1,"",IF(VLOOKUP(O1018,登録者リスト!$A$1:$D$43729,4,FALSE)=基本情報!$D$6,O1018,"")),"")</f>
        <v/>
      </c>
    </row>
    <row r="1019" spans="15:16" x14ac:dyDescent="0.15">
      <c r="O1019">
        <v>1018</v>
      </c>
      <c r="P1019" t="str">
        <f>IFERROR(IF(COUNTIF(個人情報!$BB$5:$BB$401,"登録番号" &amp; リスト!O1019)&gt;=1,"",IF(VLOOKUP(O1019,登録者リスト!$A$1:$D$43729,4,FALSE)=基本情報!$D$6,O1019,"")),"")</f>
        <v/>
      </c>
    </row>
    <row r="1020" spans="15:16" x14ac:dyDescent="0.15">
      <c r="O1020">
        <v>1019</v>
      </c>
      <c r="P1020" t="str">
        <f>IFERROR(IF(COUNTIF(個人情報!$BB$5:$BB$401,"登録番号" &amp; リスト!O1020)&gt;=1,"",IF(VLOOKUP(O1020,登録者リスト!$A$1:$D$43729,4,FALSE)=基本情報!$D$6,O1020,"")),"")</f>
        <v/>
      </c>
    </row>
    <row r="1021" spans="15:16" x14ac:dyDescent="0.15">
      <c r="O1021">
        <v>1020</v>
      </c>
      <c r="P1021" t="str">
        <f>IFERROR(IF(COUNTIF(個人情報!$BB$5:$BB$401,"登録番号" &amp; リスト!O1021)&gt;=1,"",IF(VLOOKUP(O1021,登録者リスト!$A$1:$D$43729,4,FALSE)=基本情報!$D$6,O1021,"")),"")</f>
        <v/>
      </c>
    </row>
    <row r="1022" spans="15:16" x14ac:dyDescent="0.15">
      <c r="O1022">
        <v>1021</v>
      </c>
      <c r="P1022" t="str">
        <f>IFERROR(IF(COUNTIF(個人情報!$BB$5:$BB$401,"登録番号" &amp; リスト!O1022)&gt;=1,"",IF(VLOOKUP(O1022,登録者リスト!$A$1:$D$43729,4,FALSE)=基本情報!$D$6,O1022,"")),"")</f>
        <v/>
      </c>
    </row>
    <row r="1023" spans="15:16" x14ac:dyDescent="0.15">
      <c r="O1023">
        <v>1022</v>
      </c>
      <c r="P1023" t="str">
        <f>IFERROR(IF(COUNTIF(個人情報!$BB$5:$BB$401,"登録番号" &amp; リスト!O1023)&gt;=1,"",IF(VLOOKUP(O1023,登録者リスト!$A$1:$D$43729,4,FALSE)=基本情報!$D$6,O1023,"")),"")</f>
        <v/>
      </c>
    </row>
    <row r="1024" spans="15:16" x14ac:dyDescent="0.15">
      <c r="O1024">
        <v>1023</v>
      </c>
      <c r="P1024" t="str">
        <f>IFERROR(IF(COUNTIF(個人情報!$BB$5:$BB$401,"登録番号" &amp; リスト!O1024)&gt;=1,"",IF(VLOOKUP(O1024,登録者リスト!$A$1:$D$43729,4,FALSE)=基本情報!$D$6,O1024,"")),"")</f>
        <v/>
      </c>
    </row>
    <row r="1025" spans="15:16" x14ac:dyDescent="0.15">
      <c r="O1025">
        <v>1024</v>
      </c>
      <c r="P1025" t="str">
        <f>IFERROR(IF(COUNTIF(個人情報!$BB$5:$BB$401,"登録番号" &amp; リスト!O1025)&gt;=1,"",IF(VLOOKUP(O1025,登録者リスト!$A$1:$D$43729,4,FALSE)=基本情報!$D$6,O1025,"")),"")</f>
        <v/>
      </c>
    </row>
    <row r="1026" spans="15:16" x14ac:dyDescent="0.15">
      <c r="O1026">
        <v>1025</v>
      </c>
      <c r="P1026" t="str">
        <f>IFERROR(IF(COUNTIF(個人情報!$BB$5:$BB$401,"登録番号" &amp; リスト!O1026)&gt;=1,"",IF(VLOOKUP(O1026,登録者リスト!$A$1:$D$43729,4,FALSE)=基本情報!$D$6,O1026,"")),"")</f>
        <v/>
      </c>
    </row>
    <row r="1027" spans="15:16" x14ac:dyDescent="0.15">
      <c r="O1027">
        <v>1026</v>
      </c>
      <c r="P1027" t="str">
        <f>IFERROR(IF(COUNTIF(個人情報!$BB$5:$BB$401,"登録番号" &amp; リスト!O1027)&gt;=1,"",IF(VLOOKUP(O1027,登録者リスト!$A$1:$D$43729,4,FALSE)=基本情報!$D$6,O1027,"")),"")</f>
        <v/>
      </c>
    </row>
    <row r="1028" spans="15:16" x14ac:dyDescent="0.15">
      <c r="O1028">
        <v>1027</v>
      </c>
      <c r="P1028" t="str">
        <f>IFERROR(IF(COUNTIF(個人情報!$BB$5:$BB$401,"登録番号" &amp; リスト!O1028)&gt;=1,"",IF(VLOOKUP(O1028,登録者リスト!$A$1:$D$43729,4,FALSE)=基本情報!$D$6,O1028,"")),"")</f>
        <v/>
      </c>
    </row>
    <row r="1029" spans="15:16" x14ac:dyDescent="0.15">
      <c r="O1029">
        <v>1028</v>
      </c>
      <c r="P1029" t="str">
        <f>IFERROR(IF(COUNTIF(個人情報!$BB$5:$BB$401,"登録番号" &amp; リスト!O1029)&gt;=1,"",IF(VLOOKUP(O1029,登録者リスト!$A$1:$D$43729,4,FALSE)=基本情報!$D$6,O1029,"")),"")</f>
        <v/>
      </c>
    </row>
    <row r="1030" spans="15:16" x14ac:dyDescent="0.15">
      <c r="O1030">
        <v>1029</v>
      </c>
      <c r="P1030" t="str">
        <f>IFERROR(IF(COUNTIF(個人情報!$BB$5:$BB$401,"登録番号" &amp; リスト!O1030)&gt;=1,"",IF(VLOOKUP(O1030,登録者リスト!$A$1:$D$43729,4,FALSE)=基本情報!$D$6,O1030,"")),"")</f>
        <v/>
      </c>
    </row>
    <row r="1031" spans="15:16" x14ac:dyDescent="0.15">
      <c r="O1031">
        <v>1030</v>
      </c>
      <c r="P1031" t="str">
        <f>IFERROR(IF(COUNTIF(個人情報!$BB$5:$BB$401,"登録番号" &amp; リスト!O1031)&gt;=1,"",IF(VLOOKUP(O1031,登録者リスト!$A$1:$D$43729,4,FALSE)=基本情報!$D$6,O1031,"")),"")</f>
        <v/>
      </c>
    </row>
    <row r="1032" spans="15:16" x14ac:dyDescent="0.15">
      <c r="O1032">
        <v>1031</v>
      </c>
      <c r="P1032" t="str">
        <f>IFERROR(IF(COUNTIF(個人情報!$BB$5:$BB$401,"登録番号" &amp; リスト!O1032)&gt;=1,"",IF(VLOOKUP(O1032,登録者リスト!$A$1:$D$43729,4,FALSE)=基本情報!$D$6,O1032,"")),"")</f>
        <v/>
      </c>
    </row>
    <row r="1033" spans="15:16" x14ac:dyDescent="0.15">
      <c r="O1033">
        <v>1032</v>
      </c>
      <c r="P1033" t="str">
        <f>IFERROR(IF(COUNTIF(個人情報!$BB$5:$BB$401,"登録番号" &amp; リスト!O1033)&gt;=1,"",IF(VLOOKUP(O1033,登録者リスト!$A$1:$D$43729,4,FALSE)=基本情報!$D$6,O1033,"")),"")</f>
        <v/>
      </c>
    </row>
    <row r="1034" spans="15:16" x14ac:dyDescent="0.15">
      <c r="O1034">
        <v>1033</v>
      </c>
      <c r="P1034" t="str">
        <f>IFERROR(IF(COUNTIF(個人情報!$BB$5:$BB$401,"登録番号" &amp; リスト!O1034)&gt;=1,"",IF(VLOOKUP(O1034,登録者リスト!$A$1:$D$43729,4,FALSE)=基本情報!$D$6,O1034,"")),"")</f>
        <v/>
      </c>
    </row>
    <row r="1035" spans="15:16" x14ac:dyDescent="0.15">
      <c r="O1035">
        <v>1034</v>
      </c>
      <c r="P1035" t="str">
        <f>IFERROR(IF(COUNTIF(個人情報!$BB$5:$BB$401,"登録番号" &amp; リスト!O1035)&gt;=1,"",IF(VLOOKUP(O1035,登録者リスト!$A$1:$D$43729,4,FALSE)=基本情報!$D$6,O1035,"")),"")</f>
        <v/>
      </c>
    </row>
    <row r="1036" spans="15:16" x14ac:dyDescent="0.15">
      <c r="O1036">
        <v>1035</v>
      </c>
      <c r="P1036" t="str">
        <f>IFERROR(IF(COUNTIF(個人情報!$BB$5:$BB$401,"登録番号" &amp; リスト!O1036)&gt;=1,"",IF(VLOOKUP(O1036,登録者リスト!$A$1:$D$43729,4,FALSE)=基本情報!$D$6,O1036,"")),"")</f>
        <v/>
      </c>
    </row>
    <row r="1037" spans="15:16" x14ac:dyDescent="0.15">
      <c r="O1037">
        <v>1036</v>
      </c>
      <c r="P1037" t="str">
        <f>IFERROR(IF(COUNTIF(個人情報!$BB$5:$BB$401,"登録番号" &amp; リスト!O1037)&gt;=1,"",IF(VLOOKUP(O1037,登録者リスト!$A$1:$D$43729,4,FALSE)=基本情報!$D$6,O1037,"")),"")</f>
        <v/>
      </c>
    </row>
    <row r="1038" spans="15:16" x14ac:dyDescent="0.15">
      <c r="O1038">
        <v>1037</v>
      </c>
      <c r="P1038" t="str">
        <f>IFERROR(IF(COUNTIF(個人情報!$BB$5:$BB$401,"登録番号" &amp; リスト!O1038)&gt;=1,"",IF(VLOOKUP(O1038,登録者リスト!$A$1:$D$43729,4,FALSE)=基本情報!$D$6,O1038,"")),"")</f>
        <v/>
      </c>
    </row>
    <row r="1039" spans="15:16" x14ac:dyDescent="0.15">
      <c r="O1039">
        <v>1038</v>
      </c>
      <c r="P1039" t="str">
        <f>IFERROR(IF(COUNTIF(個人情報!$BB$5:$BB$401,"登録番号" &amp; リスト!O1039)&gt;=1,"",IF(VLOOKUP(O1039,登録者リスト!$A$1:$D$43729,4,FALSE)=基本情報!$D$6,O1039,"")),"")</f>
        <v/>
      </c>
    </row>
    <row r="1040" spans="15:16" x14ac:dyDescent="0.15">
      <c r="O1040">
        <v>1039</v>
      </c>
      <c r="P1040" t="str">
        <f>IFERROR(IF(COUNTIF(個人情報!$BB$5:$BB$401,"登録番号" &amp; リスト!O1040)&gt;=1,"",IF(VLOOKUP(O1040,登録者リスト!$A$1:$D$43729,4,FALSE)=基本情報!$D$6,O1040,"")),"")</f>
        <v/>
      </c>
    </row>
    <row r="1041" spans="15:16" x14ac:dyDescent="0.15">
      <c r="O1041">
        <v>1040</v>
      </c>
      <c r="P1041" t="str">
        <f>IFERROR(IF(COUNTIF(個人情報!$BB$5:$BB$401,"登録番号" &amp; リスト!O1041)&gt;=1,"",IF(VLOOKUP(O1041,登録者リスト!$A$1:$D$43729,4,FALSE)=基本情報!$D$6,O1041,"")),"")</f>
        <v/>
      </c>
    </row>
    <row r="1042" spans="15:16" x14ac:dyDescent="0.15">
      <c r="O1042">
        <v>1041</v>
      </c>
      <c r="P1042" t="str">
        <f>IFERROR(IF(COUNTIF(個人情報!$BB$5:$BB$401,"登録番号" &amp; リスト!O1042)&gt;=1,"",IF(VLOOKUP(O1042,登録者リスト!$A$1:$D$43729,4,FALSE)=基本情報!$D$6,O1042,"")),"")</f>
        <v/>
      </c>
    </row>
    <row r="1043" spans="15:16" x14ac:dyDescent="0.15">
      <c r="O1043">
        <v>1042</v>
      </c>
      <c r="P1043" t="str">
        <f>IFERROR(IF(COUNTIF(個人情報!$BB$5:$BB$401,"登録番号" &amp; リスト!O1043)&gt;=1,"",IF(VLOOKUP(O1043,登録者リスト!$A$1:$D$43729,4,FALSE)=基本情報!$D$6,O1043,"")),"")</f>
        <v/>
      </c>
    </row>
    <row r="1044" spans="15:16" x14ac:dyDescent="0.15">
      <c r="O1044">
        <v>1043</v>
      </c>
      <c r="P1044" t="str">
        <f>IFERROR(IF(COUNTIF(個人情報!$BB$5:$BB$401,"登録番号" &amp; リスト!O1044)&gt;=1,"",IF(VLOOKUP(O1044,登録者リスト!$A$1:$D$43729,4,FALSE)=基本情報!$D$6,O1044,"")),"")</f>
        <v/>
      </c>
    </row>
    <row r="1045" spans="15:16" x14ac:dyDescent="0.15">
      <c r="O1045">
        <v>1044</v>
      </c>
      <c r="P1045" t="str">
        <f>IFERROR(IF(COUNTIF(個人情報!$BB$5:$BB$401,"登録番号" &amp; リスト!O1045)&gt;=1,"",IF(VLOOKUP(O1045,登録者リスト!$A$1:$D$43729,4,FALSE)=基本情報!$D$6,O1045,"")),"")</f>
        <v/>
      </c>
    </row>
    <row r="1046" spans="15:16" x14ac:dyDescent="0.15">
      <c r="O1046">
        <v>1045</v>
      </c>
      <c r="P1046" t="str">
        <f>IFERROR(IF(COUNTIF(個人情報!$BB$5:$BB$401,"登録番号" &amp; リスト!O1046)&gt;=1,"",IF(VLOOKUP(O1046,登録者リスト!$A$1:$D$43729,4,FALSE)=基本情報!$D$6,O1046,"")),"")</f>
        <v/>
      </c>
    </row>
    <row r="1047" spans="15:16" x14ac:dyDescent="0.15">
      <c r="O1047">
        <v>1046</v>
      </c>
      <c r="P1047" t="str">
        <f>IFERROR(IF(COUNTIF(個人情報!$BB$5:$BB$401,"登録番号" &amp; リスト!O1047)&gt;=1,"",IF(VLOOKUP(O1047,登録者リスト!$A$1:$D$43729,4,FALSE)=基本情報!$D$6,O1047,"")),"")</f>
        <v/>
      </c>
    </row>
    <row r="1048" spans="15:16" x14ac:dyDescent="0.15">
      <c r="O1048">
        <v>1047</v>
      </c>
      <c r="P1048" t="str">
        <f>IFERROR(IF(COUNTIF(個人情報!$BB$5:$BB$401,"登録番号" &amp; リスト!O1048)&gt;=1,"",IF(VLOOKUP(O1048,登録者リスト!$A$1:$D$43729,4,FALSE)=基本情報!$D$6,O1048,"")),"")</f>
        <v/>
      </c>
    </row>
    <row r="1049" spans="15:16" x14ac:dyDescent="0.15">
      <c r="O1049">
        <v>1048</v>
      </c>
      <c r="P1049" t="str">
        <f>IFERROR(IF(COUNTIF(個人情報!$BB$5:$BB$401,"登録番号" &amp; リスト!O1049)&gt;=1,"",IF(VLOOKUP(O1049,登録者リスト!$A$1:$D$43729,4,FALSE)=基本情報!$D$6,O1049,"")),"")</f>
        <v/>
      </c>
    </row>
    <row r="1050" spans="15:16" x14ac:dyDescent="0.15">
      <c r="O1050">
        <v>1049</v>
      </c>
      <c r="P1050" t="str">
        <f>IFERROR(IF(COUNTIF(個人情報!$BB$5:$BB$401,"登録番号" &amp; リスト!O1050)&gt;=1,"",IF(VLOOKUP(O1050,登録者リスト!$A$1:$D$43729,4,FALSE)=基本情報!$D$6,O1050,"")),"")</f>
        <v/>
      </c>
    </row>
    <row r="1051" spans="15:16" x14ac:dyDescent="0.15">
      <c r="O1051">
        <v>1050</v>
      </c>
      <c r="P1051" t="str">
        <f>IFERROR(IF(COUNTIF(個人情報!$BB$5:$BB$401,"登録番号" &amp; リスト!O1051)&gt;=1,"",IF(VLOOKUP(O1051,登録者リスト!$A$1:$D$43729,4,FALSE)=基本情報!$D$6,O1051,"")),"")</f>
        <v/>
      </c>
    </row>
    <row r="1052" spans="15:16" x14ac:dyDescent="0.15">
      <c r="O1052">
        <v>1051</v>
      </c>
      <c r="P1052" t="str">
        <f>IFERROR(IF(COUNTIF(個人情報!$BB$5:$BB$401,"登録番号" &amp; リスト!O1052)&gt;=1,"",IF(VLOOKUP(O1052,登録者リスト!$A$1:$D$43729,4,FALSE)=基本情報!$D$6,O1052,"")),"")</f>
        <v/>
      </c>
    </row>
    <row r="1053" spans="15:16" x14ac:dyDescent="0.15">
      <c r="O1053">
        <v>1052</v>
      </c>
      <c r="P1053" t="str">
        <f>IFERROR(IF(COUNTIF(個人情報!$BB$5:$BB$401,"登録番号" &amp; リスト!O1053)&gt;=1,"",IF(VLOOKUP(O1053,登録者リスト!$A$1:$D$43729,4,FALSE)=基本情報!$D$6,O1053,"")),"")</f>
        <v/>
      </c>
    </row>
    <row r="1054" spans="15:16" x14ac:dyDescent="0.15">
      <c r="O1054">
        <v>1053</v>
      </c>
      <c r="P1054" t="str">
        <f>IFERROR(IF(COUNTIF(個人情報!$BB$5:$BB$401,"登録番号" &amp; リスト!O1054)&gt;=1,"",IF(VLOOKUP(O1054,登録者リスト!$A$1:$D$43729,4,FALSE)=基本情報!$D$6,O1054,"")),"")</f>
        <v/>
      </c>
    </row>
    <row r="1055" spans="15:16" x14ac:dyDescent="0.15">
      <c r="O1055">
        <v>1054</v>
      </c>
      <c r="P1055" t="str">
        <f>IFERROR(IF(COUNTIF(個人情報!$BB$5:$BB$401,"登録番号" &amp; リスト!O1055)&gt;=1,"",IF(VLOOKUP(O1055,登録者リスト!$A$1:$D$43729,4,FALSE)=基本情報!$D$6,O1055,"")),"")</f>
        <v/>
      </c>
    </row>
    <row r="1056" spans="15:16" x14ac:dyDescent="0.15">
      <c r="O1056">
        <v>1055</v>
      </c>
      <c r="P1056" t="str">
        <f>IFERROR(IF(COUNTIF(個人情報!$BB$5:$BB$401,"登録番号" &amp; リスト!O1056)&gt;=1,"",IF(VLOOKUP(O1056,登録者リスト!$A$1:$D$43729,4,FALSE)=基本情報!$D$6,O1056,"")),"")</f>
        <v/>
      </c>
    </row>
    <row r="1057" spans="15:16" x14ac:dyDescent="0.15">
      <c r="O1057">
        <v>1056</v>
      </c>
      <c r="P1057" t="str">
        <f>IFERROR(IF(COUNTIF(個人情報!$BB$5:$BB$401,"登録番号" &amp; リスト!O1057)&gt;=1,"",IF(VLOOKUP(O1057,登録者リスト!$A$1:$D$43729,4,FALSE)=基本情報!$D$6,O1057,"")),"")</f>
        <v/>
      </c>
    </row>
    <row r="1058" spans="15:16" x14ac:dyDescent="0.15">
      <c r="O1058">
        <v>1057</v>
      </c>
      <c r="P1058" t="str">
        <f>IFERROR(IF(COUNTIF(個人情報!$BB$5:$BB$401,"登録番号" &amp; リスト!O1058)&gt;=1,"",IF(VLOOKUP(O1058,登録者リスト!$A$1:$D$43729,4,FALSE)=基本情報!$D$6,O1058,"")),"")</f>
        <v/>
      </c>
    </row>
    <row r="1059" spans="15:16" x14ac:dyDescent="0.15">
      <c r="O1059">
        <v>1058</v>
      </c>
      <c r="P1059" t="str">
        <f>IFERROR(IF(COUNTIF(個人情報!$BB$5:$BB$401,"登録番号" &amp; リスト!O1059)&gt;=1,"",IF(VLOOKUP(O1059,登録者リスト!$A$1:$D$43729,4,FALSE)=基本情報!$D$6,O1059,"")),"")</f>
        <v/>
      </c>
    </row>
    <row r="1060" spans="15:16" x14ac:dyDescent="0.15">
      <c r="O1060">
        <v>1059</v>
      </c>
      <c r="P1060" t="str">
        <f>IFERROR(IF(COUNTIF(個人情報!$BB$5:$BB$401,"登録番号" &amp; リスト!O1060)&gt;=1,"",IF(VLOOKUP(O1060,登録者リスト!$A$1:$D$43729,4,FALSE)=基本情報!$D$6,O1060,"")),"")</f>
        <v/>
      </c>
    </row>
    <row r="1061" spans="15:16" x14ac:dyDescent="0.15">
      <c r="O1061">
        <v>1060</v>
      </c>
      <c r="P1061" t="str">
        <f>IFERROR(IF(COUNTIF(個人情報!$BB$5:$BB$401,"登録番号" &amp; リスト!O1061)&gt;=1,"",IF(VLOOKUP(O1061,登録者リスト!$A$1:$D$43729,4,FALSE)=基本情報!$D$6,O1061,"")),"")</f>
        <v/>
      </c>
    </row>
    <row r="1062" spans="15:16" x14ac:dyDescent="0.15">
      <c r="O1062">
        <v>1061</v>
      </c>
      <c r="P1062" t="str">
        <f>IFERROR(IF(COUNTIF(個人情報!$BB$5:$BB$401,"登録番号" &amp; リスト!O1062)&gt;=1,"",IF(VLOOKUP(O1062,登録者リスト!$A$1:$D$43729,4,FALSE)=基本情報!$D$6,O1062,"")),"")</f>
        <v/>
      </c>
    </row>
    <row r="1063" spans="15:16" x14ac:dyDescent="0.15">
      <c r="O1063">
        <v>1062</v>
      </c>
      <c r="P1063" t="str">
        <f>IFERROR(IF(COUNTIF(個人情報!$BB$5:$BB$401,"登録番号" &amp; リスト!O1063)&gt;=1,"",IF(VLOOKUP(O1063,登録者リスト!$A$1:$D$43729,4,FALSE)=基本情報!$D$6,O1063,"")),"")</f>
        <v/>
      </c>
    </row>
    <row r="1064" spans="15:16" x14ac:dyDescent="0.15">
      <c r="O1064">
        <v>1063</v>
      </c>
      <c r="P1064" t="str">
        <f>IFERROR(IF(COUNTIF(個人情報!$BB$5:$BB$401,"登録番号" &amp; リスト!O1064)&gt;=1,"",IF(VLOOKUP(O1064,登録者リスト!$A$1:$D$43729,4,FALSE)=基本情報!$D$6,O1064,"")),"")</f>
        <v/>
      </c>
    </row>
    <row r="1065" spans="15:16" x14ac:dyDescent="0.15">
      <c r="O1065">
        <v>1064</v>
      </c>
      <c r="P1065" t="str">
        <f>IFERROR(IF(COUNTIF(個人情報!$BB$5:$BB$401,"登録番号" &amp; リスト!O1065)&gt;=1,"",IF(VLOOKUP(O1065,登録者リスト!$A$1:$D$43729,4,FALSE)=基本情報!$D$6,O1065,"")),"")</f>
        <v/>
      </c>
    </row>
    <row r="1066" spans="15:16" x14ac:dyDescent="0.15">
      <c r="O1066">
        <v>1065</v>
      </c>
      <c r="P1066" t="str">
        <f>IFERROR(IF(COUNTIF(個人情報!$BB$5:$BB$401,"登録番号" &amp; リスト!O1066)&gt;=1,"",IF(VLOOKUP(O1066,登録者リスト!$A$1:$D$43729,4,FALSE)=基本情報!$D$6,O1066,"")),"")</f>
        <v/>
      </c>
    </row>
    <row r="1067" spans="15:16" x14ac:dyDescent="0.15">
      <c r="O1067">
        <v>1066</v>
      </c>
      <c r="P1067" t="str">
        <f>IFERROR(IF(COUNTIF(個人情報!$BB$5:$BB$401,"登録番号" &amp; リスト!O1067)&gt;=1,"",IF(VLOOKUP(O1067,登録者リスト!$A$1:$D$43729,4,FALSE)=基本情報!$D$6,O1067,"")),"")</f>
        <v/>
      </c>
    </row>
    <row r="1068" spans="15:16" x14ac:dyDescent="0.15">
      <c r="O1068">
        <v>1067</v>
      </c>
      <c r="P1068" t="str">
        <f>IFERROR(IF(COUNTIF(個人情報!$BB$5:$BB$401,"登録番号" &amp; リスト!O1068)&gt;=1,"",IF(VLOOKUP(O1068,登録者リスト!$A$1:$D$43729,4,FALSE)=基本情報!$D$6,O1068,"")),"")</f>
        <v/>
      </c>
    </row>
    <row r="1069" spans="15:16" x14ac:dyDescent="0.15">
      <c r="O1069">
        <v>1068</v>
      </c>
      <c r="P1069" t="str">
        <f>IFERROR(IF(COUNTIF(個人情報!$BB$5:$BB$401,"登録番号" &amp; リスト!O1069)&gt;=1,"",IF(VLOOKUP(O1069,登録者リスト!$A$1:$D$43729,4,FALSE)=基本情報!$D$6,O1069,"")),"")</f>
        <v/>
      </c>
    </row>
    <row r="1070" spans="15:16" x14ac:dyDescent="0.15">
      <c r="O1070">
        <v>1069</v>
      </c>
      <c r="P1070" t="str">
        <f>IFERROR(IF(COUNTIF(個人情報!$BB$5:$BB$401,"登録番号" &amp; リスト!O1070)&gt;=1,"",IF(VLOOKUP(O1070,登録者リスト!$A$1:$D$43729,4,FALSE)=基本情報!$D$6,O1070,"")),"")</f>
        <v/>
      </c>
    </row>
    <row r="1071" spans="15:16" x14ac:dyDescent="0.15">
      <c r="O1071">
        <v>1070</v>
      </c>
      <c r="P1071" t="str">
        <f>IFERROR(IF(COUNTIF(個人情報!$BB$5:$BB$401,"登録番号" &amp; リスト!O1071)&gt;=1,"",IF(VLOOKUP(O1071,登録者リスト!$A$1:$D$43729,4,FALSE)=基本情報!$D$6,O1071,"")),"")</f>
        <v/>
      </c>
    </row>
    <row r="1072" spans="15:16" x14ac:dyDescent="0.15">
      <c r="O1072">
        <v>1071</v>
      </c>
      <c r="P1072" t="str">
        <f>IFERROR(IF(COUNTIF(個人情報!$BB$5:$BB$401,"登録番号" &amp; リスト!O1072)&gt;=1,"",IF(VLOOKUP(O1072,登録者リスト!$A$1:$D$43729,4,FALSE)=基本情報!$D$6,O1072,"")),"")</f>
        <v/>
      </c>
    </row>
    <row r="1073" spans="15:16" x14ac:dyDescent="0.15">
      <c r="O1073">
        <v>1072</v>
      </c>
      <c r="P1073" t="str">
        <f>IFERROR(IF(COUNTIF(個人情報!$BB$5:$BB$401,"登録番号" &amp; リスト!O1073)&gt;=1,"",IF(VLOOKUP(O1073,登録者リスト!$A$1:$D$43729,4,FALSE)=基本情報!$D$6,O1073,"")),"")</f>
        <v/>
      </c>
    </row>
    <row r="1074" spans="15:16" x14ac:dyDescent="0.15">
      <c r="O1074">
        <v>1073</v>
      </c>
      <c r="P1074" t="str">
        <f>IFERROR(IF(COUNTIF(個人情報!$BB$5:$BB$401,"登録番号" &amp; リスト!O1074)&gt;=1,"",IF(VLOOKUP(O1074,登録者リスト!$A$1:$D$43729,4,FALSE)=基本情報!$D$6,O1074,"")),"")</f>
        <v/>
      </c>
    </row>
    <row r="1075" spans="15:16" x14ac:dyDescent="0.15">
      <c r="O1075">
        <v>1074</v>
      </c>
      <c r="P1075" t="str">
        <f>IFERROR(IF(COUNTIF(個人情報!$BB$5:$BB$401,"登録番号" &amp; リスト!O1075)&gt;=1,"",IF(VLOOKUP(O1075,登録者リスト!$A$1:$D$43729,4,FALSE)=基本情報!$D$6,O1075,"")),"")</f>
        <v/>
      </c>
    </row>
    <row r="1076" spans="15:16" x14ac:dyDescent="0.15">
      <c r="O1076">
        <v>1075</v>
      </c>
      <c r="P1076" t="str">
        <f>IFERROR(IF(COUNTIF(個人情報!$BB$5:$BB$401,"登録番号" &amp; リスト!O1076)&gt;=1,"",IF(VLOOKUP(O1076,登録者リスト!$A$1:$D$43729,4,FALSE)=基本情報!$D$6,O1076,"")),"")</f>
        <v/>
      </c>
    </row>
    <row r="1077" spans="15:16" x14ac:dyDescent="0.15">
      <c r="O1077">
        <v>1076</v>
      </c>
      <c r="P1077" t="str">
        <f>IFERROR(IF(COUNTIF(個人情報!$BB$5:$BB$401,"登録番号" &amp; リスト!O1077)&gt;=1,"",IF(VLOOKUP(O1077,登録者リスト!$A$1:$D$43729,4,FALSE)=基本情報!$D$6,O1077,"")),"")</f>
        <v/>
      </c>
    </row>
    <row r="1078" spans="15:16" x14ac:dyDescent="0.15">
      <c r="O1078">
        <v>1077</v>
      </c>
      <c r="P1078" t="str">
        <f>IFERROR(IF(COUNTIF(個人情報!$BB$5:$BB$401,"登録番号" &amp; リスト!O1078)&gt;=1,"",IF(VLOOKUP(O1078,登録者リスト!$A$1:$D$43729,4,FALSE)=基本情報!$D$6,O1078,"")),"")</f>
        <v/>
      </c>
    </row>
    <row r="1079" spans="15:16" x14ac:dyDescent="0.15">
      <c r="O1079">
        <v>1078</v>
      </c>
      <c r="P1079" t="str">
        <f>IFERROR(IF(COUNTIF(個人情報!$BB$5:$BB$401,"登録番号" &amp; リスト!O1079)&gt;=1,"",IF(VLOOKUP(O1079,登録者リスト!$A$1:$D$43729,4,FALSE)=基本情報!$D$6,O1079,"")),"")</f>
        <v/>
      </c>
    </row>
    <row r="1080" spans="15:16" x14ac:dyDescent="0.15">
      <c r="O1080">
        <v>1079</v>
      </c>
      <c r="P1080" t="str">
        <f>IFERROR(IF(COUNTIF(個人情報!$BB$5:$BB$401,"登録番号" &amp; リスト!O1080)&gt;=1,"",IF(VLOOKUP(O1080,登録者リスト!$A$1:$D$43729,4,FALSE)=基本情報!$D$6,O1080,"")),"")</f>
        <v/>
      </c>
    </row>
    <row r="1081" spans="15:16" x14ac:dyDescent="0.15">
      <c r="O1081">
        <v>1080</v>
      </c>
      <c r="P1081" t="str">
        <f>IFERROR(IF(COUNTIF(個人情報!$BB$5:$BB$401,"登録番号" &amp; リスト!O1081)&gt;=1,"",IF(VLOOKUP(O1081,登録者リスト!$A$1:$D$43729,4,FALSE)=基本情報!$D$6,O1081,"")),"")</f>
        <v/>
      </c>
    </row>
    <row r="1082" spans="15:16" x14ac:dyDescent="0.15">
      <c r="O1082">
        <v>1081</v>
      </c>
      <c r="P1082" t="str">
        <f>IFERROR(IF(COUNTIF(個人情報!$BB$5:$BB$401,"登録番号" &amp; リスト!O1082)&gt;=1,"",IF(VLOOKUP(O1082,登録者リスト!$A$1:$D$43729,4,FALSE)=基本情報!$D$6,O1082,"")),"")</f>
        <v/>
      </c>
    </row>
    <row r="1083" spans="15:16" x14ac:dyDescent="0.15">
      <c r="O1083">
        <v>1082</v>
      </c>
      <c r="P1083" t="str">
        <f>IFERROR(IF(COUNTIF(個人情報!$BB$5:$BB$401,"登録番号" &amp; リスト!O1083)&gt;=1,"",IF(VLOOKUP(O1083,登録者リスト!$A$1:$D$43729,4,FALSE)=基本情報!$D$6,O1083,"")),"")</f>
        <v/>
      </c>
    </row>
    <row r="1084" spans="15:16" x14ac:dyDescent="0.15">
      <c r="O1084">
        <v>1083</v>
      </c>
      <c r="P1084" t="str">
        <f>IFERROR(IF(COUNTIF(個人情報!$BB$5:$BB$401,"登録番号" &amp; リスト!O1084)&gt;=1,"",IF(VLOOKUP(O1084,登録者リスト!$A$1:$D$43729,4,FALSE)=基本情報!$D$6,O1084,"")),"")</f>
        <v/>
      </c>
    </row>
    <row r="1085" spans="15:16" x14ac:dyDescent="0.15">
      <c r="O1085">
        <v>1084</v>
      </c>
      <c r="P1085" t="str">
        <f>IFERROR(IF(COUNTIF(個人情報!$BB$5:$BB$401,"登録番号" &amp; リスト!O1085)&gt;=1,"",IF(VLOOKUP(O1085,登録者リスト!$A$1:$D$43729,4,FALSE)=基本情報!$D$6,O1085,"")),"")</f>
        <v/>
      </c>
    </row>
    <row r="1086" spans="15:16" x14ac:dyDescent="0.15">
      <c r="O1086">
        <v>1085</v>
      </c>
      <c r="P1086" t="str">
        <f>IFERROR(IF(COUNTIF(個人情報!$BB$5:$BB$401,"登録番号" &amp; リスト!O1086)&gt;=1,"",IF(VLOOKUP(O1086,登録者リスト!$A$1:$D$43729,4,FALSE)=基本情報!$D$6,O1086,"")),"")</f>
        <v/>
      </c>
    </row>
    <row r="1087" spans="15:16" x14ac:dyDescent="0.15">
      <c r="O1087">
        <v>1086</v>
      </c>
      <c r="P1087" t="str">
        <f>IFERROR(IF(COUNTIF(個人情報!$BB$5:$BB$401,"登録番号" &amp; リスト!O1087)&gt;=1,"",IF(VLOOKUP(O1087,登録者リスト!$A$1:$D$43729,4,FALSE)=基本情報!$D$6,O1087,"")),"")</f>
        <v/>
      </c>
    </row>
    <row r="1088" spans="15:16" x14ac:dyDescent="0.15">
      <c r="O1088">
        <v>1087</v>
      </c>
      <c r="P1088" t="str">
        <f>IFERROR(IF(COUNTIF(個人情報!$BB$5:$BB$401,"登録番号" &amp; リスト!O1088)&gt;=1,"",IF(VLOOKUP(O1088,登録者リスト!$A$1:$D$43729,4,FALSE)=基本情報!$D$6,O1088,"")),"")</f>
        <v/>
      </c>
    </row>
    <row r="1089" spans="15:16" x14ac:dyDescent="0.15">
      <c r="O1089">
        <v>1088</v>
      </c>
      <c r="P1089" t="str">
        <f>IFERROR(IF(COUNTIF(個人情報!$BB$5:$BB$401,"登録番号" &amp; リスト!O1089)&gt;=1,"",IF(VLOOKUP(O1089,登録者リスト!$A$1:$D$43729,4,FALSE)=基本情報!$D$6,O1089,"")),"")</f>
        <v/>
      </c>
    </row>
    <row r="1090" spans="15:16" x14ac:dyDescent="0.15">
      <c r="O1090">
        <v>1089</v>
      </c>
      <c r="P1090" t="str">
        <f>IFERROR(IF(COUNTIF(個人情報!$BB$5:$BB$401,"登録番号" &amp; リスト!O1090)&gt;=1,"",IF(VLOOKUP(O1090,登録者リスト!$A$1:$D$43729,4,FALSE)=基本情報!$D$6,O1090,"")),"")</f>
        <v/>
      </c>
    </row>
    <row r="1091" spans="15:16" x14ac:dyDescent="0.15">
      <c r="O1091">
        <v>1090</v>
      </c>
      <c r="P1091" t="str">
        <f>IFERROR(IF(COUNTIF(個人情報!$BB$5:$BB$401,"登録番号" &amp; リスト!O1091)&gt;=1,"",IF(VLOOKUP(O1091,登録者リスト!$A$1:$D$43729,4,FALSE)=基本情報!$D$6,O1091,"")),"")</f>
        <v/>
      </c>
    </row>
    <row r="1092" spans="15:16" x14ac:dyDescent="0.15">
      <c r="O1092">
        <v>1091</v>
      </c>
      <c r="P1092" t="str">
        <f>IFERROR(IF(COUNTIF(個人情報!$BB$5:$BB$401,"登録番号" &amp; リスト!O1092)&gt;=1,"",IF(VLOOKUP(O1092,登録者リスト!$A$1:$D$43729,4,FALSE)=基本情報!$D$6,O1092,"")),"")</f>
        <v/>
      </c>
    </row>
    <row r="1093" spans="15:16" x14ac:dyDescent="0.15">
      <c r="O1093">
        <v>1092</v>
      </c>
      <c r="P1093" t="str">
        <f>IFERROR(IF(COUNTIF(個人情報!$BB$5:$BB$401,"登録番号" &amp; リスト!O1093)&gt;=1,"",IF(VLOOKUP(O1093,登録者リスト!$A$1:$D$43729,4,FALSE)=基本情報!$D$6,O1093,"")),"")</f>
        <v/>
      </c>
    </row>
    <row r="1094" spans="15:16" x14ac:dyDescent="0.15">
      <c r="O1094">
        <v>1093</v>
      </c>
      <c r="P1094" t="str">
        <f>IFERROR(IF(COUNTIF(個人情報!$BB$5:$BB$401,"登録番号" &amp; リスト!O1094)&gt;=1,"",IF(VLOOKUP(O1094,登録者リスト!$A$1:$D$43729,4,FALSE)=基本情報!$D$6,O1094,"")),"")</f>
        <v/>
      </c>
    </row>
    <row r="1095" spans="15:16" x14ac:dyDescent="0.15">
      <c r="O1095">
        <v>1094</v>
      </c>
      <c r="P1095" t="str">
        <f>IFERROR(IF(COUNTIF(個人情報!$BB$5:$BB$401,"登録番号" &amp; リスト!O1095)&gt;=1,"",IF(VLOOKUP(O1095,登録者リスト!$A$1:$D$43729,4,FALSE)=基本情報!$D$6,O1095,"")),"")</f>
        <v/>
      </c>
    </row>
    <row r="1096" spans="15:16" x14ac:dyDescent="0.15">
      <c r="O1096">
        <v>1095</v>
      </c>
      <c r="P1096" t="str">
        <f>IFERROR(IF(COUNTIF(個人情報!$BB$5:$BB$401,"登録番号" &amp; リスト!O1096)&gt;=1,"",IF(VLOOKUP(O1096,登録者リスト!$A$1:$D$43729,4,FALSE)=基本情報!$D$6,O1096,"")),"")</f>
        <v/>
      </c>
    </row>
    <row r="1097" spans="15:16" x14ac:dyDescent="0.15">
      <c r="O1097">
        <v>1096</v>
      </c>
      <c r="P1097" t="str">
        <f>IFERROR(IF(COUNTIF(個人情報!$BB$5:$BB$401,"登録番号" &amp; リスト!O1097)&gt;=1,"",IF(VLOOKUP(O1097,登録者リスト!$A$1:$D$43729,4,FALSE)=基本情報!$D$6,O1097,"")),"")</f>
        <v/>
      </c>
    </row>
    <row r="1098" spans="15:16" x14ac:dyDescent="0.15">
      <c r="O1098">
        <v>1097</v>
      </c>
      <c r="P1098" t="str">
        <f>IFERROR(IF(COUNTIF(個人情報!$BB$5:$BB$401,"登録番号" &amp; リスト!O1098)&gt;=1,"",IF(VLOOKUP(O1098,登録者リスト!$A$1:$D$43729,4,FALSE)=基本情報!$D$6,O1098,"")),"")</f>
        <v/>
      </c>
    </row>
    <row r="1099" spans="15:16" x14ac:dyDescent="0.15">
      <c r="O1099">
        <v>1098</v>
      </c>
      <c r="P1099" t="str">
        <f>IFERROR(IF(COUNTIF(個人情報!$BB$5:$BB$401,"登録番号" &amp; リスト!O1099)&gt;=1,"",IF(VLOOKUP(O1099,登録者リスト!$A$1:$D$43729,4,FALSE)=基本情報!$D$6,O1099,"")),"")</f>
        <v/>
      </c>
    </row>
    <row r="1100" spans="15:16" x14ac:dyDescent="0.15">
      <c r="O1100">
        <v>1099</v>
      </c>
      <c r="P1100" t="str">
        <f>IFERROR(IF(COUNTIF(個人情報!$BB$5:$BB$401,"登録番号" &amp; リスト!O1100)&gt;=1,"",IF(VLOOKUP(O1100,登録者リスト!$A$1:$D$43729,4,FALSE)=基本情報!$D$6,O1100,"")),"")</f>
        <v/>
      </c>
    </row>
    <row r="1101" spans="15:16" x14ac:dyDescent="0.15">
      <c r="O1101">
        <v>1100</v>
      </c>
      <c r="P1101" t="str">
        <f>IFERROR(IF(COUNTIF(個人情報!$BB$5:$BB$401,"登録番号" &amp; リスト!O1101)&gt;=1,"",IF(VLOOKUP(O1101,登録者リスト!$A$1:$D$43729,4,FALSE)=基本情報!$D$6,O1101,"")),"")</f>
        <v/>
      </c>
    </row>
    <row r="1102" spans="15:16" x14ac:dyDescent="0.15">
      <c r="O1102">
        <v>1101</v>
      </c>
      <c r="P1102" t="str">
        <f>IFERROR(IF(COUNTIF(個人情報!$BB$5:$BB$401,"登録番号" &amp; リスト!O1102)&gt;=1,"",IF(VLOOKUP(O1102,登録者リスト!$A$1:$D$43729,4,FALSE)=基本情報!$D$6,O1102,"")),"")</f>
        <v/>
      </c>
    </row>
    <row r="1103" spans="15:16" x14ac:dyDescent="0.15">
      <c r="O1103">
        <v>1102</v>
      </c>
      <c r="P1103" t="str">
        <f>IFERROR(IF(COUNTIF(個人情報!$BB$5:$BB$401,"登録番号" &amp; リスト!O1103)&gt;=1,"",IF(VLOOKUP(O1103,登録者リスト!$A$1:$D$43729,4,FALSE)=基本情報!$D$6,O1103,"")),"")</f>
        <v/>
      </c>
    </row>
    <row r="1104" spans="15:16" x14ac:dyDescent="0.15">
      <c r="O1104">
        <v>1103</v>
      </c>
      <c r="P1104" t="str">
        <f>IFERROR(IF(COUNTIF(個人情報!$BB$5:$BB$401,"登録番号" &amp; リスト!O1104)&gt;=1,"",IF(VLOOKUP(O1104,登録者リスト!$A$1:$D$43729,4,FALSE)=基本情報!$D$6,O1104,"")),"")</f>
        <v/>
      </c>
    </row>
    <row r="1105" spans="15:16" x14ac:dyDescent="0.15">
      <c r="O1105">
        <v>1104</v>
      </c>
      <c r="P1105" t="str">
        <f>IFERROR(IF(COUNTIF(個人情報!$BB$5:$BB$401,"登録番号" &amp; リスト!O1105)&gt;=1,"",IF(VLOOKUP(O1105,登録者リスト!$A$1:$D$43729,4,FALSE)=基本情報!$D$6,O1105,"")),"")</f>
        <v/>
      </c>
    </row>
    <row r="1106" spans="15:16" x14ac:dyDescent="0.15">
      <c r="O1106">
        <v>1105</v>
      </c>
      <c r="P1106" t="str">
        <f>IFERROR(IF(COUNTIF(個人情報!$BB$5:$BB$401,"登録番号" &amp; リスト!O1106)&gt;=1,"",IF(VLOOKUP(O1106,登録者リスト!$A$1:$D$43729,4,FALSE)=基本情報!$D$6,O1106,"")),"")</f>
        <v/>
      </c>
    </row>
    <row r="1107" spans="15:16" x14ac:dyDescent="0.15">
      <c r="O1107">
        <v>1106</v>
      </c>
      <c r="P1107" t="str">
        <f>IFERROR(IF(COUNTIF(個人情報!$BB$5:$BB$401,"登録番号" &amp; リスト!O1107)&gt;=1,"",IF(VLOOKUP(O1107,登録者リスト!$A$1:$D$43729,4,FALSE)=基本情報!$D$6,O1107,"")),"")</f>
        <v/>
      </c>
    </row>
    <row r="1108" spans="15:16" x14ac:dyDescent="0.15">
      <c r="O1108">
        <v>1107</v>
      </c>
      <c r="P1108" t="str">
        <f>IFERROR(IF(COUNTIF(個人情報!$BB$5:$BB$401,"登録番号" &amp; リスト!O1108)&gt;=1,"",IF(VLOOKUP(O1108,登録者リスト!$A$1:$D$43729,4,FALSE)=基本情報!$D$6,O1108,"")),"")</f>
        <v/>
      </c>
    </row>
    <row r="1109" spans="15:16" x14ac:dyDescent="0.15">
      <c r="O1109">
        <v>1108</v>
      </c>
      <c r="P1109" t="str">
        <f>IFERROR(IF(COUNTIF(個人情報!$BB$5:$BB$401,"登録番号" &amp; リスト!O1109)&gt;=1,"",IF(VLOOKUP(O1109,登録者リスト!$A$1:$D$43729,4,FALSE)=基本情報!$D$6,O1109,"")),"")</f>
        <v/>
      </c>
    </row>
    <row r="1110" spans="15:16" x14ac:dyDescent="0.15">
      <c r="O1110">
        <v>1109</v>
      </c>
      <c r="P1110" t="str">
        <f>IFERROR(IF(COUNTIF(個人情報!$BB$5:$BB$401,"登録番号" &amp; リスト!O1110)&gt;=1,"",IF(VLOOKUP(O1110,登録者リスト!$A$1:$D$43729,4,FALSE)=基本情報!$D$6,O1110,"")),"")</f>
        <v/>
      </c>
    </row>
    <row r="1111" spans="15:16" x14ac:dyDescent="0.15">
      <c r="O1111">
        <v>1110</v>
      </c>
      <c r="P1111" t="str">
        <f>IFERROR(IF(COUNTIF(個人情報!$BB$5:$BB$401,"登録番号" &amp; リスト!O1111)&gt;=1,"",IF(VLOOKUP(O1111,登録者リスト!$A$1:$D$43729,4,FALSE)=基本情報!$D$6,O1111,"")),"")</f>
        <v/>
      </c>
    </row>
    <row r="1112" spans="15:16" x14ac:dyDescent="0.15">
      <c r="O1112">
        <v>1111</v>
      </c>
      <c r="P1112" t="str">
        <f>IFERROR(IF(COUNTIF(個人情報!$BB$5:$BB$401,"登録番号" &amp; リスト!O1112)&gt;=1,"",IF(VLOOKUP(O1112,登録者リスト!$A$1:$D$43729,4,FALSE)=基本情報!$D$6,O1112,"")),"")</f>
        <v/>
      </c>
    </row>
    <row r="1113" spans="15:16" x14ac:dyDescent="0.15">
      <c r="O1113">
        <v>1112</v>
      </c>
      <c r="P1113" t="str">
        <f>IFERROR(IF(COUNTIF(個人情報!$BB$5:$BB$401,"登録番号" &amp; リスト!O1113)&gt;=1,"",IF(VLOOKUP(O1113,登録者リスト!$A$1:$D$43729,4,FALSE)=基本情報!$D$6,O1113,"")),"")</f>
        <v/>
      </c>
    </row>
    <row r="1114" spans="15:16" x14ac:dyDescent="0.15">
      <c r="O1114">
        <v>1113</v>
      </c>
      <c r="P1114" t="str">
        <f>IFERROR(IF(COUNTIF(個人情報!$BB$5:$BB$401,"登録番号" &amp; リスト!O1114)&gt;=1,"",IF(VLOOKUP(O1114,登録者リスト!$A$1:$D$43729,4,FALSE)=基本情報!$D$6,O1114,"")),"")</f>
        <v/>
      </c>
    </row>
    <row r="1115" spans="15:16" x14ac:dyDescent="0.15">
      <c r="O1115">
        <v>1114</v>
      </c>
      <c r="P1115" t="str">
        <f>IFERROR(IF(COUNTIF(個人情報!$BB$5:$BB$401,"登録番号" &amp; リスト!O1115)&gt;=1,"",IF(VLOOKUP(O1115,登録者リスト!$A$1:$D$43729,4,FALSE)=基本情報!$D$6,O1115,"")),"")</f>
        <v/>
      </c>
    </row>
    <row r="1116" spans="15:16" x14ac:dyDescent="0.15">
      <c r="O1116">
        <v>1115</v>
      </c>
      <c r="P1116" t="str">
        <f>IFERROR(IF(COUNTIF(個人情報!$BB$5:$BB$401,"登録番号" &amp; リスト!O1116)&gt;=1,"",IF(VLOOKUP(O1116,登録者リスト!$A$1:$D$43729,4,FALSE)=基本情報!$D$6,O1116,"")),"")</f>
        <v/>
      </c>
    </row>
    <row r="1117" spans="15:16" x14ac:dyDescent="0.15">
      <c r="O1117">
        <v>1116</v>
      </c>
      <c r="P1117" t="str">
        <f>IFERROR(IF(COUNTIF(個人情報!$BB$5:$BB$401,"登録番号" &amp; リスト!O1117)&gt;=1,"",IF(VLOOKUP(O1117,登録者リスト!$A$1:$D$43729,4,FALSE)=基本情報!$D$6,O1117,"")),"")</f>
        <v/>
      </c>
    </row>
    <row r="1118" spans="15:16" x14ac:dyDescent="0.15">
      <c r="O1118">
        <v>1117</v>
      </c>
      <c r="P1118" t="str">
        <f>IFERROR(IF(COUNTIF(個人情報!$BB$5:$BB$401,"登録番号" &amp; リスト!O1118)&gt;=1,"",IF(VLOOKUP(O1118,登録者リスト!$A$1:$D$43729,4,FALSE)=基本情報!$D$6,O1118,"")),"")</f>
        <v/>
      </c>
    </row>
    <row r="1119" spans="15:16" x14ac:dyDescent="0.15">
      <c r="O1119">
        <v>1118</v>
      </c>
      <c r="P1119" t="str">
        <f>IFERROR(IF(COUNTIF(個人情報!$BB$5:$BB$401,"登録番号" &amp; リスト!O1119)&gt;=1,"",IF(VLOOKUP(O1119,登録者リスト!$A$1:$D$43729,4,FALSE)=基本情報!$D$6,O1119,"")),"")</f>
        <v/>
      </c>
    </row>
    <row r="1120" spans="15:16" x14ac:dyDescent="0.15">
      <c r="O1120">
        <v>1119</v>
      </c>
      <c r="P1120" t="str">
        <f>IFERROR(IF(COUNTIF(個人情報!$BB$5:$BB$401,"登録番号" &amp; リスト!O1120)&gt;=1,"",IF(VLOOKUP(O1120,登録者リスト!$A$1:$D$43729,4,FALSE)=基本情報!$D$6,O1120,"")),"")</f>
        <v/>
      </c>
    </row>
    <row r="1121" spans="15:16" x14ac:dyDescent="0.15">
      <c r="O1121">
        <v>1120</v>
      </c>
      <c r="P1121" t="str">
        <f>IFERROR(IF(COUNTIF(個人情報!$BB$5:$BB$401,"登録番号" &amp; リスト!O1121)&gt;=1,"",IF(VLOOKUP(O1121,登録者リスト!$A$1:$D$43729,4,FALSE)=基本情報!$D$6,O1121,"")),"")</f>
        <v/>
      </c>
    </row>
    <row r="1122" spans="15:16" x14ac:dyDescent="0.15">
      <c r="O1122">
        <v>1121</v>
      </c>
      <c r="P1122" t="str">
        <f>IFERROR(IF(COUNTIF(個人情報!$BB$5:$BB$401,"登録番号" &amp; リスト!O1122)&gt;=1,"",IF(VLOOKUP(O1122,登録者リスト!$A$1:$D$43729,4,FALSE)=基本情報!$D$6,O1122,"")),"")</f>
        <v/>
      </c>
    </row>
    <row r="1123" spans="15:16" x14ac:dyDescent="0.15">
      <c r="O1123">
        <v>1122</v>
      </c>
      <c r="P1123" t="str">
        <f>IFERROR(IF(COUNTIF(個人情報!$BB$5:$BB$401,"登録番号" &amp; リスト!O1123)&gt;=1,"",IF(VLOOKUP(O1123,登録者リスト!$A$1:$D$43729,4,FALSE)=基本情報!$D$6,O1123,"")),"")</f>
        <v/>
      </c>
    </row>
    <row r="1124" spans="15:16" x14ac:dyDescent="0.15">
      <c r="O1124">
        <v>1123</v>
      </c>
      <c r="P1124" t="str">
        <f>IFERROR(IF(COUNTIF(個人情報!$BB$5:$BB$401,"登録番号" &amp; リスト!O1124)&gt;=1,"",IF(VLOOKUP(O1124,登録者リスト!$A$1:$D$43729,4,FALSE)=基本情報!$D$6,O1124,"")),"")</f>
        <v/>
      </c>
    </row>
    <row r="1125" spans="15:16" x14ac:dyDescent="0.15">
      <c r="O1125">
        <v>1124</v>
      </c>
      <c r="P1125" t="str">
        <f>IFERROR(IF(COUNTIF(個人情報!$BB$5:$BB$401,"登録番号" &amp; リスト!O1125)&gt;=1,"",IF(VLOOKUP(O1125,登録者リスト!$A$1:$D$43729,4,FALSE)=基本情報!$D$6,O1125,"")),"")</f>
        <v/>
      </c>
    </row>
    <row r="1126" spans="15:16" x14ac:dyDescent="0.15">
      <c r="O1126">
        <v>1125</v>
      </c>
      <c r="P1126" t="str">
        <f>IFERROR(IF(COUNTIF(個人情報!$BB$5:$BB$401,"登録番号" &amp; リスト!O1126)&gt;=1,"",IF(VLOOKUP(O1126,登録者リスト!$A$1:$D$43729,4,FALSE)=基本情報!$D$6,O1126,"")),"")</f>
        <v/>
      </c>
    </row>
    <row r="1127" spans="15:16" x14ac:dyDescent="0.15">
      <c r="O1127">
        <v>1126</v>
      </c>
      <c r="P1127" t="str">
        <f>IFERROR(IF(COUNTIF(個人情報!$BB$5:$BB$401,"登録番号" &amp; リスト!O1127)&gt;=1,"",IF(VLOOKUP(O1127,登録者リスト!$A$1:$D$43729,4,FALSE)=基本情報!$D$6,O1127,"")),"")</f>
        <v/>
      </c>
    </row>
    <row r="1128" spans="15:16" x14ac:dyDescent="0.15">
      <c r="O1128">
        <v>1127</v>
      </c>
      <c r="P1128" t="str">
        <f>IFERROR(IF(COUNTIF(個人情報!$BB$5:$BB$401,"登録番号" &amp; リスト!O1128)&gt;=1,"",IF(VLOOKUP(O1128,登録者リスト!$A$1:$D$43729,4,FALSE)=基本情報!$D$6,O1128,"")),"")</f>
        <v/>
      </c>
    </row>
    <row r="1129" spans="15:16" x14ac:dyDescent="0.15">
      <c r="O1129">
        <v>1128</v>
      </c>
      <c r="P1129" t="str">
        <f>IFERROR(IF(COUNTIF(個人情報!$BB$5:$BB$401,"登録番号" &amp; リスト!O1129)&gt;=1,"",IF(VLOOKUP(O1129,登録者リスト!$A$1:$D$43729,4,FALSE)=基本情報!$D$6,O1129,"")),"")</f>
        <v/>
      </c>
    </row>
    <row r="1130" spans="15:16" x14ac:dyDescent="0.15">
      <c r="O1130">
        <v>1129</v>
      </c>
      <c r="P1130" t="str">
        <f>IFERROR(IF(COUNTIF(個人情報!$BB$5:$BB$401,"登録番号" &amp; リスト!O1130)&gt;=1,"",IF(VLOOKUP(O1130,登録者リスト!$A$1:$D$43729,4,FALSE)=基本情報!$D$6,O1130,"")),"")</f>
        <v/>
      </c>
    </row>
    <row r="1131" spans="15:16" x14ac:dyDescent="0.15">
      <c r="O1131">
        <v>1130</v>
      </c>
      <c r="P1131" t="str">
        <f>IFERROR(IF(COUNTIF(個人情報!$BB$5:$BB$401,"登録番号" &amp; リスト!O1131)&gt;=1,"",IF(VLOOKUP(O1131,登録者リスト!$A$1:$D$43729,4,FALSE)=基本情報!$D$6,O1131,"")),"")</f>
        <v/>
      </c>
    </row>
    <row r="1132" spans="15:16" x14ac:dyDescent="0.15">
      <c r="O1132">
        <v>1131</v>
      </c>
      <c r="P1132" t="str">
        <f>IFERROR(IF(COUNTIF(個人情報!$BB$5:$BB$401,"登録番号" &amp; リスト!O1132)&gt;=1,"",IF(VLOOKUP(O1132,登録者リスト!$A$1:$D$43729,4,FALSE)=基本情報!$D$6,O1132,"")),"")</f>
        <v/>
      </c>
    </row>
    <row r="1133" spans="15:16" x14ac:dyDescent="0.15">
      <c r="O1133">
        <v>1132</v>
      </c>
      <c r="P1133" t="str">
        <f>IFERROR(IF(COUNTIF(個人情報!$BB$5:$BB$401,"登録番号" &amp; リスト!O1133)&gt;=1,"",IF(VLOOKUP(O1133,登録者リスト!$A$1:$D$43729,4,FALSE)=基本情報!$D$6,O1133,"")),"")</f>
        <v/>
      </c>
    </row>
    <row r="1134" spans="15:16" x14ac:dyDescent="0.15">
      <c r="O1134">
        <v>1133</v>
      </c>
      <c r="P1134" t="str">
        <f>IFERROR(IF(COUNTIF(個人情報!$BB$5:$BB$401,"登録番号" &amp; リスト!O1134)&gt;=1,"",IF(VLOOKUP(O1134,登録者リスト!$A$1:$D$43729,4,FALSE)=基本情報!$D$6,O1134,"")),"")</f>
        <v/>
      </c>
    </row>
    <row r="1135" spans="15:16" x14ac:dyDescent="0.15">
      <c r="O1135">
        <v>1134</v>
      </c>
      <c r="P1135" t="str">
        <f>IFERROR(IF(COUNTIF(個人情報!$BB$5:$BB$401,"登録番号" &amp; リスト!O1135)&gt;=1,"",IF(VLOOKUP(O1135,登録者リスト!$A$1:$D$43729,4,FALSE)=基本情報!$D$6,O1135,"")),"")</f>
        <v/>
      </c>
    </row>
    <row r="1136" spans="15:16" x14ac:dyDescent="0.15">
      <c r="O1136">
        <v>1135</v>
      </c>
      <c r="P1136" t="str">
        <f>IFERROR(IF(COUNTIF(個人情報!$BB$5:$BB$401,"登録番号" &amp; リスト!O1136)&gt;=1,"",IF(VLOOKUP(O1136,登録者リスト!$A$1:$D$43729,4,FALSE)=基本情報!$D$6,O1136,"")),"")</f>
        <v/>
      </c>
    </row>
    <row r="1137" spans="15:16" x14ac:dyDescent="0.15">
      <c r="O1137">
        <v>1136</v>
      </c>
      <c r="P1137" t="str">
        <f>IFERROR(IF(COUNTIF(個人情報!$BB$5:$BB$401,"登録番号" &amp; リスト!O1137)&gt;=1,"",IF(VLOOKUP(O1137,登録者リスト!$A$1:$D$43729,4,FALSE)=基本情報!$D$6,O1137,"")),"")</f>
        <v/>
      </c>
    </row>
    <row r="1138" spans="15:16" x14ac:dyDescent="0.15">
      <c r="O1138">
        <v>1137</v>
      </c>
      <c r="P1138" t="str">
        <f>IFERROR(IF(COUNTIF(個人情報!$BB$5:$BB$401,"登録番号" &amp; リスト!O1138)&gt;=1,"",IF(VLOOKUP(O1138,登録者リスト!$A$1:$D$43729,4,FALSE)=基本情報!$D$6,O1138,"")),"")</f>
        <v/>
      </c>
    </row>
    <row r="1139" spans="15:16" x14ac:dyDescent="0.15">
      <c r="O1139">
        <v>1138</v>
      </c>
      <c r="P1139" t="str">
        <f>IFERROR(IF(COUNTIF(個人情報!$BB$5:$BB$401,"登録番号" &amp; リスト!O1139)&gt;=1,"",IF(VLOOKUP(O1139,登録者リスト!$A$1:$D$43729,4,FALSE)=基本情報!$D$6,O1139,"")),"")</f>
        <v/>
      </c>
    </row>
    <row r="1140" spans="15:16" x14ac:dyDescent="0.15">
      <c r="O1140">
        <v>1139</v>
      </c>
      <c r="P1140" t="str">
        <f>IFERROR(IF(COUNTIF(個人情報!$BB$5:$BB$401,"登録番号" &amp; リスト!O1140)&gt;=1,"",IF(VLOOKUP(O1140,登録者リスト!$A$1:$D$43729,4,FALSE)=基本情報!$D$6,O1140,"")),"")</f>
        <v/>
      </c>
    </row>
    <row r="1141" spans="15:16" x14ac:dyDescent="0.15">
      <c r="O1141">
        <v>1140</v>
      </c>
      <c r="P1141" t="str">
        <f>IFERROR(IF(COUNTIF(個人情報!$BB$5:$BB$401,"登録番号" &amp; リスト!O1141)&gt;=1,"",IF(VLOOKUP(O1141,登録者リスト!$A$1:$D$43729,4,FALSE)=基本情報!$D$6,O1141,"")),"")</f>
        <v/>
      </c>
    </row>
    <row r="1142" spans="15:16" x14ac:dyDescent="0.15">
      <c r="O1142">
        <v>1141</v>
      </c>
      <c r="P1142" t="str">
        <f>IFERROR(IF(COUNTIF(個人情報!$BB$5:$BB$401,"登録番号" &amp; リスト!O1142)&gt;=1,"",IF(VLOOKUP(O1142,登録者リスト!$A$1:$D$43729,4,FALSE)=基本情報!$D$6,O1142,"")),"")</f>
        <v/>
      </c>
    </row>
    <row r="1143" spans="15:16" x14ac:dyDescent="0.15">
      <c r="O1143">
        <v>1142</v>
      </c>
      <c r="P1143" t="str">
        <f>IFERROR(IF(COUNTIF(個人情報!$BB$5:$BB$401,"登録番号" &amp; リスト!O1143)&gt;=1,"",IF(VLOOKUP(O1143,登録者リスト!$A$1:$D$43729,4,FALSE)=基本情報!$D$6,O1143,"")),"")</f>
        <v/>
      </c>
    </row>
    <row r="1144" spans="15:16" x14ac:dyDescent="0.15">
      <c r="O1144">
        <v>1143</v>
      </c>
      <c r="P1144" t="str">
        <f>IFERROR(IF(COUNTIF(個人情報!$BB$5:$BB$401,"登録番号" &amp; リスト!O1144)&gt;=1,"",IF(VLOOKUP(O1144,登録者リスト!$A$1:$D$43729,4,FALSE)=基本情報!$D$6,O1144,"")),"")</f>
        <v/>
      </c>
    </row>
    <row r="1145" spans="15:16" x14ac:dyDescent="0.15">
      <c r="O1145">
        <v>1144</v>
      </c>
      <c r="P1145" t="str">
        <f>IFERROR(IF(COUNTIF(個人情報!$BB$5:$BB$401,"登録番号" &amp; リスト!O1145)&gt;=1,"",IF(VLOOKUP(O1145,登録者リスト!$A$1:$D$43729,4,FALSE)=基本情報!$D$6,O1145,"")),"")</f>
        <v/>
      </c>
    </row>
    <row r="1146" spans="15:16" x14ac:dyDescent="0.15">
      <c r="O1146">
        <v>1145</v>
      </c>
      <c r="P1146" t="str">
        <f>IFERROR(IF(COUNTIF(個人情報!$BB$5:$BB$401,"登録番号" &amp; リスト!O1146)&gt;=1,"",IF(VLOOKUP(O1146,登録者リスト!$A$1:$D$43729,4,FALSE)=基本情報!$D$6,O1146,"")),"")</f>
        <v/>
      </c>
    </row>
    <row r="1147" spans="15:16" x14ac:dyDescent="0.15">
      <c r="O1147">
        <v>1146</v>
      </c>
      <c r="P1147" t="str">
        <f>IFERROR(IF(COUNTIF(個人情報!$BB$5:$BB$401,"登録番号" &amp; リスト!O1147)&gt;=1,"",IF(VLOOKUP(O1147,登録者リスト!$A$1:$D$43729,4,FALSE)=基本情報!$D$6,O1147,"")),"")</f>
        <v/>
      </c>
    </row>
    <row r="1148" spans="15:16" x14ac:dyDescent="0.15">
      <c r="O1148">
        <v>1147</v>
      </c>
      <c r="P1148" t="str">
        <f>IFERROR(IF(COUNTIF(個人情報!$BB$5:$BB$401,"登録番号" &amp; リスト!O1148)&gt;=1,"",IF(VLOOKUP(O1148,登録者リスト!$A$1:$D$43729,4,FALSE)=基本情報!$D$6,O1148,"")),"")</f>
        <v/>
      </c>
    </row>
    <row r="1149" spans="15:16" x14ac:dyDescent="0.15">
      <c r="O1149">
        <v>1148</v>
      </c>
      <c r="P1149" t="str">
        <f>IFERROR(IF(COUNTIF(個人情報!$BB$5:$BB$401,"登録番号" &amp; リスト!O1149)&gt;=1,"",IF(VLOOKUP(O1149,登録者リスト!$A$1:$D$43729,4,FALSE)=基本情報!$D$6,O1149,"")),"")</f>
        <v/>
      </c>
    </row>
    <row r="1150" spans="15:16" x14ac:dyDescent="0.15">
      <c r="O1150">
        <v>1149</v>
      </c>
      <c r="P1150" t="str">
        <f>IFERROR(IF(COUNTIF(個人情報!$BB$5:$BB$401,"登録番号" &amp; リスト!O1150)&gt;=1,"",IF(VLOOKUP(O1150,登録者リスト!$A$1:$D$43729,4,FALSE)=基本情報!$D$6,O1150,"")),"")</f>
        <v/>
      </c>
    </row>
    <row r="1151" spans="15:16" x14ac:dyDescent="0.15">
      <c r="O1151">
        <v>1150</v>
      </c>
      <c r="P1151" t="str">
        <f>IFERROR(IF(COUNTIF(個人情報!$BB$5:$BB$401,"登録番号" &amp; リスト!O1151)&gt;=1,"",IF(VLOOKUP(O1151,登録者リスト!$A$1:$D$43729,4,FALSE)=基本情報!$D$6,O1151,"")),"")</f>
        <v/>
      </c>
    </row>
    <row r="1152" spans="15:16" x14ac:dyDescent="0.15">
      <c r="O1152">
        <v>1151</v>
      </c>
      <c r="P1152" t="str">
        <f>IFERROR(IF(COUNTIF(個人情報!$BB$5:$BB$401,"登録番号" &amp; リスト!O1152)&gt;=1,"",IF(VLOOKUP(O1152,登録者リスト!$A$1:$D$43729,4,FALSE)=基本情報!$D$6,O1152,"")),"")</f>
        <v/>
      </c>
    </row>
    <row r="1153" spans="15:16" x14ac:dyDescent="0.15">
      <c r="O1153">
        <v>1152</v>
      </c>
      <c r="P1153" t="str">
        <f>IFERROR(IF(COUNTIF(個人情報!$BB$5:$BB$401,"登録番号" &amp; リスト!O1153)&gt;=1,"",IF(VLOOKUP(O1153,登録者リスト!$A$1:$D$43729,4,FALSE)=基本情報!$D$6,O1153,"")),"")</f>
        <v/>
      </c>
    </row>
    <row r="1154" spans="15:16" x14ac:dyDescent="0.15">
      <c r="O1154">
        <v>1153</v>
      </c>
      <c r="P1154" t="str">
        <f>IFERROR(IF(COUNTIF(個人情報!$BB$5:$BB$401,"登録番号" &amp; リスト!O1154)&gt;=1,"",IF(VLOOKUP(O1154,登録者リスト!$A$1:$D$43729,4,FALSE)=基本情報!$D$6,O1154,"")),"")</f>
        <v/>
      </c>
    </row>
    <row r="1155" spans="15:16" x14ac:dyDescent="0.15">
      <c r="O1155">
        <v>1154</v>
      </c>
      <c r="P1155" t="str">
        <f>IFERROR(IF(COUNTIF(個人情報!$BB$5:$BB$401,"登録番号" &amp; リスト!O1155)&gt;=1,"",IF(VLOOKUP(O1155,登録者リスト!$A$1:$D$43729,4,FALSE)=基本情報!$D$6,O1155,"")),"")</f>
        <v/>
      </c>
    </row>
    <row r="1156" spans="15:16" x14ac:dyDescent="0.15">
      <c r="O1156">
        <v>1155</v>
      </c>
      <c r="P1156" t="str">
        <f>IFERROR(IF(COUNTIF(個人情報!$BB$5:$BB$401,"登録番号" &amp; リスト!O1156)&gt;=1,"",IF(VLOOKUP(O1156,登録者リスト!$A$1:$D$43729,4,FALSE)=基本情報!$D$6,O1156,"")),"")</f>
        <v/>
      </c>
    </row>
    <row r="1157" spans="15:16" x14ac:dyDescent="0.15">
      <c r="O1157">
        <v>1156</v>
      </c>
      <c r="P1157" t="str">
        <f>IFERROR(IF(COUNTIF(個人情報!$BB$5:$BB$401,"登録番号" &amp; リスト!O1157)&gt;=1,"",IF(VLOOKUP(O1157,登録者リスト!$A$1:$D$43729,4,FALSE)=基本情報!$D$6,O1157,"")),"")</f>
        <v/>
      </c>
    </row>
    <row r="1158" spans="15:16" x14ac:dyDescent="0.15">
      <c r="O1158">
        <v>1157</v>
      </c>
      <c r="P1158" t="str">
        <f>IFERROR(IF(COUNTIF(個人情報!$BB$5:$BB$401,"登録番号" &amp; リスト!O1158)&gt;=1,"",IF(VLOOKUP(O1158,登録者リスト!$A$1:$D$43729,4,FALSE)=基本情報!$D$6,O1158,"")),"")</f>
        <v/>
      </c>
    </row>
    <row r="1159" spans="15:16" x14ac:dyDescent="0.15">
      <c r="O1159">
        <v>1158</v>
      </c>
      <c r="P1159" t="str">
        <f>IFERROR(IF(COUNTIF(個人情報!$BB$5:$BB$401,"登録番号" &amp; リスト!O1159)&gt;=1,"",IF(VLOOKUP(O1159,登録者リスト!$A$1:$D$43729,4,FALSE)=基本情報!$D$6,O1159,"")),"")</f>
        <v/>
      </c>
    </row>
    <row r="1160" spans="15:16" x14ac:dyDescent="0.15">
      <c r="O1160">
        <v>1159</v>
      </c>
      <c r="P1160" t="str">
        <f>IFERROR(IF(COUNTIF(個人情報!$BB$5:$BB$401,"登録番号" &amp; リスト!O1160)&gt;=1,"",IF(VLOOKUP(O1160,登録者リスト!$A$1:$D$43729,4,FALSE)=基本情報!$D$6,O1160,"")),"")</f>
        <v/>
      </c>
    </row>
    <row r="1161" spans="15:16" x14ac:dyDescent="0.15">
      <c r="O1161">
        <v>1160</v>
      </c>
      <c r="P1161" t="str">
        <f>IFERROR(IF(COUNTIF(個人情報!$BB$5:$BB$401,"登録番号" &amp; リスト!O1161)&gt;=1,"",IF(VLOOKUP(O1161,登録者リスト!$A$1:$D$43729,4,FALSE)=基本情報!$D$6,O1161,"")),"")</f>
        <v/>
      </c>
    </row>
    <row r="1162" spans="15:16" x14ac:dyDescent="0.15">
      <c r="O1162">
        <v>1161</v>
      </c>
      <c r="P1162" t="str">
        <f>IFERROR(IF(COUNTIF(個人情報!$BB$5:$BB$401,"登録番号" &amp; リスト!O1162)&gt;=1,"",IF(VLOOKUP(O1162,登録者リスト!$A$1:$D$43729,4,FALSE)=基本情報!$D$6,O1162,"")),"")</f>
        <v/>
      </c>
    </row>
    <row r="1163" spans="15:16" x14ac:dyDescent="0.15">
      <c r="O1163">
        <v>1162</v>
      </c>
      <c r="P1163" t="str">
        <f>IFERROR(IF(COUNTIF(個人情報!$BB$5:$BB$401,"登録番号" &amp; リスト!O1163)&gt;=1,"",IF(VLOOKUP(O1163,登録者リスト!$A$1:$D$43729,4,FALSE)=基本情報!$D$6,O1163,"")),"")</f>
        <v/>
      </c>
    </row>
    <row r="1164" spans="15:16" x14ac:dyDescent="0.15">
      <c r="O1164">
        <v>1163</v>
      </c>
      <c r="P1164" t="str">
        <f>IFERROR(IF(COUNTIF(個人情報!$BB$5:$BB$401,"登録番号" &amp; リスト!O1164)&gt;=1,"",IF(VLOOKUP(O1164,登録者リスト!$A$1:$D$43729,4,FALSE)=基本情報!$D$6,O1164,"")),"")</f>
        <v/>
      </c>
    </row>
    <row r="1165" spans="15:16" x14ac:dyDescent="0.15">
      <c r="O1165">
        <v>1164</v>
      </c>
      <c r="P1165" t="str">
        <f>IFERROR(IF(COUNTIF(個人情報!$BB$5:$BB$401,"登録番号" &amp; リスト!O1165)&gt;=1,"",IF(VLOOKUP(O1165,登録者リスト!$A$1:$D$43729,4,FALSE)=基本情報!$D$6,O1165,"")),"")</f>
        <v/>
      </c>
    </row>
    <row r="1166" spans="15:16" x14ac:dyDescent="0.15">
      <c r="O1166">
        <v>1165</v>
      </c>
      <c r="P1166" t="str">
        <f>IFERROR(IF(COUNTIF(個人情報!$BB$5:$BB$401,"登録番号" &amp; リスト!O1166)&gt;=1,"",IF(VLOOKUP(O1166,登録者リスト!$A$1:$D$43729,4,FALSE)=基本情報!$D$6,O1166,"")),"")</f>
        <v/>
      </c>
    </row>
    <row r="1167" spans="15:16" x14ac:dyDescent="0.15">
      <c r="O1167">
        <v>1166</v>
      </c>
      <c r="P1167" t="str">
        <f>IFERROR(IF(COUNTIF(個人情報!$BB$5:$BB$401,"登録番号" &amp; リスト!O1167)&gt;=1,"",IF(VLOOKUP(O1167,登録者リスト!$A$1:$D$43729,4,FALSE)=基本情報!$D$6,O1167,"")),"")</f>
        <v/>
      </c>
    </row>
    <row r="1168" spans="15:16" x14ac:dyDescent="0.15">
      <c r="O1168">
        <v>1167</v>
      </c>
      <c r="P1168" t="str">
        <f>IFERROR(IF(COUNTIF(個人情報!$BB$5:$BB$401,"登録番号" &amp; リスト!O1168)&gt;=1,"",IF(VLOOKUP(O1168,登録者リスト!$A$1:$D$43729,4,FALSE)=基本情報!$D$6,O1168,"")),"")</f>
        <v/>
      </c>
    </row>
    <row r="1169" spans="15:16" x14ac:dyDescent="0.15">
      <c r="O1169">
        <v>1168</v>
      </c>
      <c r="P1169" t="str">
        <f>IFERROR(IF(COUNTIF(個人情報!$BB$5:$BB$401,"登録番号" &amp; リスト!O1169)&gt;=1,"",IF(VLOOKUP(O1169,登録者リスト!$A$1:$D$43729,4,FALSE)=基本情報!$D$6,O1169,"")),"")</f>
        <v/>
      </c>
    </row>
    <row r="1170" spans="15:16" x14ac:dyDescent="0.15">
      <c r="O1170">
        <v>1169</v>
      </c>
      <c r="P1170" t="str">
        <f>IFERROR(IF(COUNTIF(個人情報!$BB$5:$BB$401,"登録番号" &amp; リスト!O1170)&gt;=1,"",IF(VLOOKUP(O1170,登録者リスト!$A$1:$D$43729,4,FALSE)=基本情報!$D$6,O1170,"")),"")</f>
        <v/>
      </c>
    </row>
    <row r="1171" spans="15:16" x14ac:dyDescent="0.15">
      <c r="O1171">
        <v>1170</v>
      </c>
      <c r="P1171" t="str">
        <f>IFERROR(IF(COUNTIF(個人情報!$BB$5:$BB$401,"登録番号" &amp; リスト!O1171)&gt;=1,"",IF(VLOOKUP(O1171,登録者リスト!$A$1:$D$43729,4,FALSE)=基本情報!$D$6,O1171,"")),"")</f>
        <v/>
      </c>
    </row>
    <row r="1172" spans="15:16" x14ac:dyDescent="0.15">
      <c r="O1172">
        <v>1171</v>
      </c>
      <c r="P1172" t="str">
        <f>IFERROR(IF(COUNTIF(個人情報!$BB$5:$BB$401,"登録番号" &amp; リスト!O1172)&gt;=1,"",IF(VLOOKUP(O1172,登録者リスト!$A$1:$D$43729,4,FALSE)=基本情報!$D$6,O1172,"")),"")</f>
        <v/>
      </c>
    </row>
    <row r="1173" spans="15:16" x14ac:dyDescent="0.15">
      <c r="O1173">
        <v>1172</v>
      </c>
      <c r="P1173" t="str">
        <f>IFERROR(IF(COUNTIF(個人情報!$BB$5:$BB$401,"登録番号" &amp; リスト!O1173)&gt;=1,"",IF(VLOOKUP(O1173,登録者リスト!$A$1:$D$43729,4,FALSE)=基本情報!$D$6,O1173,"")),"")</f>
        <v/>
      </c>
    </row>
    <row r="1174" spans="15:16" x14ac:dyDescent="0.15">
      <c r="O1174">
        <v>1173</v>
      </c>
      <c r="P1174" t="str">
        <f>IFERROR(IF(COUNTIF(個人情報!$BB$5:$BB$401,"登録番号" &amp; リスト!O1174)&gt;=1,"",IF(VLOOKUP(O1174,登録者リスト!$A$1:$D$43729,4,FALSE)=基本情報!$D$6,O1174,"")),"")</f>
        <v/>
      </c>
    </row>
    <row r="1175" spans="15:16" x14ac:dyDescent="0.15">
      <c r="O1175">
        <v>1174</v>
      </c>
      <c r="P1175" t="str">
        <f>IFERROR(IF(COUNTIF(個人情報!$BB$5:$BB$401,"登録番号" &amp; リスト!O1175)&gt;=1,"",IF(VLOOKUP(O1175,登録者リスト!$A$1:$D$43729,4,FALSE)=基本情報!$D$6,O1175,"")),"")</f>
        <v/>
      </c>
    </row>
    <row r="1176" spans="15:16" x14ac:dyDescent="0.15">
      <c r="O1176">
        <v>1175</v>
      </c>
      <c r="P1176" t="str">
        <f>IFERROR(IF(COUNTIF(個人情報!$BB$5:$BB$401,"登録番号" &amp; リスト!O1176)&gt;=1,"",IF(VLOOKUP(O1176,登録者リスト!$A$1:$D$43729,4,FALSE)=基本情報!$D$6,O1176,"")),"")</f>
        <v/>
      </c>
    </row>
    <row r="1177" spans="15:16" x14ac:dyDescent="0.15">
      <c r="O1177">
        <v>1176</v>
      </c>
      <c r="P1177" t="str">
        <f>IFERROR(IF(COUNTIF(個人情報!$BB$5:$BB$401,"登録番号" &amp; リスト!O1177)&gt;=1,"",IF(VLOOKUP(O1177,登録者リスト!$A$1:$D$43729,4,FALSE)=基本情報!$D$6,O1177,"")),"")</f>
        <v/>
      </c>
    </row>
    <row r="1178" spans="15:16" x14ac:dyDescent="0.15">
      <c r="O1178">
        <v>1177</v>
      </c>
      <c r="P1178" t="str">
        <f>IFERROR(IF(COUNTIF(個人情報!$BB$5:$BB$401,"登録番号" &amp; リスト!O1178)&gt;=1,"",IF(VLOOKUP(O1178,登録者リスト!$A$1:$D$43729,4,FALSE)=基本情報!$D$6,O1178,"")),"")</f>
        <v/>
      </c>
    </row>
    <row r="1179" spans="15:16" x14ac:dyDescent="0.15">
      <c r="O1179">
        <v>1178</v>
      </c>
      <c r="P1179" t="str">
        <f>IFERROR(IF(COUNTIF(個人情報!$BB$5:$BB$401,"登録番号" &amp; リスト!O1179)&gt;=1,"",IF(VLOOKUP(O1179,登録者リスト!$A$1:$D$43729,4,FALSE)=基本情報!$D$6,O1179,"")),"")</f>
        <v/>
      </c>
    </row>
    <row r="1180" spans="15:16" x14ac:dyDescent="0.15">
      <c r="O1180">
        <v>1179</v>
      </c>
      <c r="P1180" t="str">
        <f>IFERROR(IF(COUNTIF(個人情報!$BB$5:$BB$401,"登録番号" &amp; リスト!O1180)&gt;=1,"",IF(VLOOKUP(O1180,登録者リスト!$A$1:$D$43729,4,FALSE)=基本情報!$D$6,O1180,"")),"")</f>
        <v/>
      </c>
    </row>
    <row r="1181" spans="15:16" x14ac:dyDescent="0.15">
      <c r="O1181">
        <v>1180</v>
      </c>
      <c r="P1181" t="str">
        <f>IFERROR(IF(COUNTIF(個人情報!$BB$5:$BB$401,"登録番号" &amp; リスト!O1181)&gt;=1,"",IF(VLOOKUP(O1181,登録者リスト!$A$1:$D$43729,4,FALSE)=基本情報!$D$6,O1181,"")),"")</f>
        <v/>
      </c>
    </row>
    <row r="1182" spans="15:16" x14ac:dyDescent="0.15">
      <c r="O1182">
        <v>1181</v>
      </c>
      <c r="P1182" t="str">
        <f>IFERROR(IF(COUNTIF(個人情報!$BB$5:$BB$401,"登録番号" &amp; リスト!O1182)&gt;=1,"",IF(VLOOKUP(O1182,登録者リスト!$A$1:$D$43729,4,FALSE)=基本情報!$D$6,O1182,"")),"")</f>
        <v/>
      </c>
    </row>
    <row r="1183" spans="15:16" x14ac:dyDescent="0.15">
      <c r="O1183">
        <v>1182</v>
      </c>
      <c r="P1183" t="str">
        <f>IFERROR(IF(COUNTIF(個人情報!$BB$5:$BB$401,"登録番号" &amp; リスト!O1183)&gt;=1,"",IF(VLOOKUP(O1183,登録者リスト!$A$1:$D$43729,4,FALSE)=基本情報!$D$6,O1183,"")),"")</f>
        <v/>
      </c>
    </row>
    <row r="1184" spans="15:16" x14ac:dyDescent="0.15">
      <c r="O1184">
        <v>1183</v>
      </c>
      <c r="P1184" t="str">
        <f>IFERROR(IF(COUNTIF(個人情報!$BB$5:$BB$401,"登録番号" &amp; リスト!O1184)&gt;=1,"",IF(VLOOKUP(O1184,登録者リスト!$A$1:$D$43729,4,FALSE)=基本情報!$D$6,O1184,"")),"")</f>
        <v/>
      </c>
    </row>
    <row r="1185" spans="15:16" x14ac:dyDescent="0.15">
      <c r="O1185">
        <v>1184</v>
      </c>
      <c r="P1185" t="str">
        <f>IFERROR(IF(COUNTIF(個人情報!$BB$5:$BB$401,"登録番号" &amp; リスト!O1185)&gt;=1,"",IF(VLOOKUP(O1185,登録者リスト!$A$1:$D$43729,4,FALSE)=基本情報!$D$6,O1185,"")),"")</f>
        <v/>
      </c>
    </row>
    <row r="1186" spans="15:16" x14ac:dyDescent="0.15">
      <c r="O1186">
        <v>1185</v>
      </c>
      <c r="P1186" t="str">
        <f>IFERROR(IF(COUNTIF(個人情報!$BB$5:$BB$401,"登録番号" &amp; リスト!O1186)&gt;=1,"",IF(VLOOKUP(O1186,登録者リスト!$A$1:$D$43729,4,FALSE)=基本情報!$D$6,O1186,"")),"")</f>
        <v/>
      </c>
    </row>
    <row r="1187" spans="15:16" x14ac:dyDescent="0.15">
      <c r="O1187">
        <v>1186</v>
      </c>
      <c r="P1187" t="str">
        <f>IFERROR(IF(COUNTIF(個人情報!$BB$5:$BB$401,"登録番号" &amp; リスト!O1187)&gt;=1,"",IF(VLOOKUP(O1187,登録者リスト!$A$1:$D$43729,4,FALSE)=基本情報!$D$6,O1187,"")),"")</f>
        <v/>
      </c>
    </row>
    <row r="1188" spans="15:16" x14ac:dyDescent="0.15">
      <c r="O1188">
        <v>1187</v>
      </c>
      <c r="P1188" t="str">
        <f>IFERROR(IF(COUNTIF(個人情報!$BB$5:$BB$401,"登録番号" &amp; リスト!O1188)&gt;=1,"",IF(VLOOKUP(O1188,登録者リスト!$A$1:$D$43729,4,FALSE)=基本情報!$D$6,O1188,"")),"")</f>
        <v/>
      </c>
    </row>
    <row r="1189" spans="15:16" x14ac:dyDescent="0.15">
      <c r="O1189">
        <v>1188</v>
      </c>
      <c r="P1189" t="str">
        <f>IFERROR(IF(COUNTIF(個人情報!$BB$5:$BB$401,"登録番号" &amp; リスト!O1189)&gt;=1,"",IF(VLOOKUP(O1189,登録者リスト!$A$1:$D$43729,4,FALSE)=基本情報!$D$6,O1189,"")),"")</f>
        <v/>
      </c>
    </row>
    <row r="1190" spans="15:16" x14ac:dyDescent="0.15">
      <c r="O1190">
        <v>1189</v>
      </c>
      <c r="P1190" t="str">
        <f>IFERROR(IF(COUNTIF(個人情報!$BB$5:$BB$401,"登録番号" &amp; リスト!O1190)&gt;=1,"",IF(VLOOKUP(O1190,登録者リスト!$A$1:$D$43729,4,FALSE)=基本情報!$D$6,O1190,"")),"")</f>
        <v/>
      </c>
    </row>
    <row r="1191" spans="15:16" x14ac:dyDescent="0.15">
      <c r="O1191">
        <v>1190</v>
      </c>
      <c r="P1191" t="str">
        <f>IFERROR(IF(COUNTIF(個人情報!$BB$5:$BB$401,"登録番号" &amp; リスト!O1191)&gt;=1,"",IF(VLOOKUP(O1191,登録者リスト!$A$1:$D$43729,4,FALSE)=基本情報!$D$6,O1191,"")),"")</f>
        <v/>
      </c>
    </row>
    <row r="1192" spans="15:16" x14ac:dyDescent="0.15">
      <c r="O1192">
        <v>1191</v>
      </c>
      <c r="P1192" t="str">
        <f>IFERROR(IF(COUNTIF(個人情報!$BB$5:$BB$401,"登録番号" &amp; リスト!O1192)&gt;=1,"",IF(VLOOKUP(O1192,登録者リスト!$A$1:$D$43729,4,FALSE)=基本情報!$D$6,O1192,"")),"")</f>
        <v/>
      </c>
    </row>
    <row r="1193" spans="15:16" x14ac:dyDescent="0.15">
      <c r="O1193">
        <v>1192</v>
      </c>
      <c r="P1193" t="str">
        <f>IFERROR(IF(COUNTIF(個人情報!$BB$5:$BB$401,"登録番号" &amp; リスト!O1193)&gt;=1,"",IF(VLOOKUP(O1193,登録者リスト!$A$1:$D$43729,4,FALSE)=基本情報!$D$6,O1193,"")),"")</f>
        <v/>
      </c>
    </row>
    <row r="1194" spans="15:16" x14ac:dyDescent="0.15">
      <c r="O1194">
        <v>1193</v>
      </c>
      <c r="P1194" t="str">
        <f>IFERROR(IF(COUNTIF(個人情報!$BB$5:$BB$401,"登録番号" &amp; リスト!O1194)&gt;=1,"",IF(VLOOKUP(O1194,登録者リスト!$A$1:$D$43729,4,FALSE)=基本情報!$D$6,O1194,"")),"")</f>
        <v/>
      </c>
    </row>
    <row r="1195" spans="15:16" x14ac:dyDescent="0.15">
      <c r="O1195">
        <v>1194</v>
      </c>
      <c r="P1195" t="str">
        <f>IFERROR(IF(COUNTIF(個人情報!$BB$5:$BB$401,"登録番号" &amp; リスト!O1195)&gt;=1,"",IF(VLOOKUP(O1195,登録者リスト!$A$1:$D$43729,4,FALSE)=基本情報!$D$6,O1195,"")),"")</f>
        <v/>
      </c>
    </row>
    <row r="1196" spans="15:16" x14ac:dyDescent="0.15">
      <c r="O1196">
        <v>1195</v>
      </c>
      <c r="P1196" t="str">
        <f>IFERROR(IF(COUNTIF(個人情報!$BB$5:$BB$401,"登録番号" &amp; リスト!O1196)&gt;=1,"",IF(VLOOKUP(O1196,登録者リスト!$A$1:$D$43729,4,FALSE)=基本情報!$D$6,O1196,"")),"")</f>
        <v/>
      </c>
    </row>
    <row r="1197" spans="15:16" x14ac:dyDescent="0.15">
      <c r="O1197">
        <v>1196</v>
      </c>
      <c r="P1197" t="str">
        <f>IFERROR(IF(COUNTIF(個人情報!$BB$5:$BB$401,"登録番号" &amp; リスト!O1197)&gt;=1,"",IF(VLOOKUP(O1197,登録者リスト!$A$1:$D$43729,4,FALSE)=基本情報!$D$6,O1197,"")),"")</f>
        <v/>
      </c>
    </row>
    <row r="1198" spans="15:16" x14ac:dyDescent="0.15">
      <c r="O1198">
        <v>1197</v>
      </c>
      <c r="P1198" t="str">
        <f>IFERROR(IF(COUNTIF(個人情報!$BB$5:$BB$401,"登録番号" &amp; リスト!O1198)&gt;=1,"",IF(VLOOKUP(O1198,登録者リスト!$A$1:$D$43729,4,FALSE)=基本情報!$D$6,O1198,"")),"")</f>
        <v/>
      </c>
    </row>
    <row r="1199" spans="15:16" x14ac:dyDescent="0.15">
      <c r="O1199">
        <v>1198</v>
      </c>
      <c r="P1199" t="str">
        <f>IFERROR(IF(COUNTIF(個人情報!$BB$5:$BB$401,"登録番号" &amp; リスト!O1199)&gt;=1,"",IF(VLOOKUP(O1199,登録者リスト!$A$1:$D$43729,4,FALSE)=基本情報!$D$6,O1199,"")),"")</f>
        <v/>
      </c>
    </row>
    <row r="1200" spans="15:16" x14ac:dyDescent="0.15">
      <c r="O1200">
        <v>1199</v>
      </c>
      <c r="P1200" t="str">
        <f>IFERROR(IF(COUNTIF(個人情報!$BB$5:$BB$401,"登録番号" &amp; リスト!O1200)&gt;=1,"",IF(VLOOKUP(O1200,登録者リスト!$A$1:$D$43729,4,FALSE)=基本情報!$D$6,O1200,"")),"")</f>
        <v/>
      </c>
    </row>
    <row r="1201" spans="15:16" x14ac:dyDescent="0.15">
      <c r="O1201">
        <v>1200</v>
      </c>
      <c r="P1201" t="str">
        <f>IFERROR(IF(COUNTIF(個人情報!$BB$5:$BB$401,"登録番号" &amp; リスト!O1201)&gt;=1,"",IF(VLOOKUP(O1201,登録者リスト!$A$1:$D$43729,4,FALSE)=基本情報!$D$6,O1201,"")),"")</f>
        <v/>
      </c>
    </row>
    <row r="1202" spans="15:16" x14ac:dyDescent="0.15">
      <c r="O1202">
        <v>1201</v>
      </c>
      <c r="P1202" t="str">
        <f>IFERROR(IF(COUNTIF(個人情報!$BB$5:$BB$401,"登録番号" &amp; リスト!O1202)&gt;=1,"",IF(VLOOKUP(O1202,登録者リスト!$A$1:$D$43729,4,FALSE)=基本情報!$D$6,O1202,"")),"")</f>
        <v/>
      </c>
    </row>
    <row r="1203" spans="15:16" x14ac:dyDescent="0.15">
      <c r="O1203">
        <v>1202</v>
      </c>
      <c r="P1203" t="str">
        <f>IFERROR(IF(COUNTIF(個人情報!$BB$5:$BB$401,"登録番号" &amp; リスト!O1203)&gt;=1,"",IF(VLOOKUP(O1203,登録者リスト!$A$1:$D$43729,4,FALSE)=基本情報!$D$6,O1203,"")),"")</f>
        <v/>
      </c>
    </row>
    <row r="1204" spans="15:16" x14ac:dyDescent="0.15">
      <c r="O1204">
        <v>1203</v>
      </c>
      <c r="P1204" t="str">
        <f>IFERROR(IF(COUNTIF(個人情報!$BB$5:$BB$401,"登録番号" &amp; リスト!O1204)&gt;=1,"",IF(VLOOKUP(O1204,登録者リスト!$A$1:$D$43729,4,FALSE)=基本情報!$D$6,O1204,"")),"")</f>
        <v/>
      </c>
    </row>
    <row r="1205" spans="15:16" x14ac:dyDescent="0.15">
      <c r="O1205">
        <v>1204</v>
      </c>
      <c r="P1205" t="str">
        <f>IFERROR(IF(COUNTIF(個人情報!$BB$5:$BB$401,"登録番号" &amp; リスト!O1205)&gt;=1,"",IF(VLOOKUP(O1205,登録者リスト!$A$1:$D$43729,4,FALSE)=基本情報!$D$6,O1205,"")),"")</f>
        <v/>
      </c>
    </row>
    <row r="1206" spans="15:16" x14ac:dyDescent="0.15">
      <c r="O1206">
        <v>1205</v>
      </c>
      <c r="P1206" t="str">
        <f>IFERROR(IF(COUNTIF(個人情報!$BB$5:$BB$401,"登録番号" &amp; リスト!O1206)&gt;=1,"",IF(VLOOKUP(O1206,登録者リスト!$A$1:$D$43729,4,FALSE)=基本情報!$D$6,O1206,"")),"")</f>
        <v/>
      </c>
    </row>
    <row r="1207" spans="15:16" x14ac:dyDescent="0.15">
      <c r="O1207">
        <v>1206</v>
      </c>
      <c r="P1207" t="str">
        <f>IFERROR(IF(COUNTIF(個人情報!$BB$5:$BB$401,"登録番号" &amp; リスト!O1207)&gt;=1,"",IF(VLOOKUP(O1207,登録者リスト!$A$1:$D$43729,4,FALSE)=基本情報!$D$6,O1207,"")),"")</f>
        <v/>
      </c>
    </row>
    <row r="1208" spans="15:16" x14ac:dyDescent="0.15">
      <c r="O1208">
        <v>1207</v>
      </c>
      <c r="P1208" t="str">
        <f>IFERROR(IF(COUNTIF(個人情報!$BB$5:$BB$401,"登録番号" &amp; リスト!O1208)&gt;=1,"",IF(VLOOKUP(O1208,登録者リスト!$A$1:$D$43729,4,FALSE)=基本情報!$D$6,O1208,"")),"")</f>
        <v/>
      </c>
    </row>
    <row r="1209" spans="15:16" x14ac:dyDescent="0.15">
      <c r="O1209">
        <v>1208</v>
      </c>
      <c r="P1209" t="str">
        <f>IFERROR(IF(COUNTIF(個人情報!$BB$5:$BB$401,"登録番号" &amp; リスト!O1209)&gt;=1,"",IF(VLOOKUP(O1209,登録者リスト!$A$1:$D$43729,4,FALSE)=基本情報!$D$6,O1209,"")),"")</f>
        <v/>
      </c>
    </row>
    <row r="1210" spans="15:16" x14ac:dyDescent="0.15">
      <c r="O1210">
        <v>1209</v>
      </c>
      <c r="P1210" t="str">
        <f>IFERROR(IF(COUNTIF(個人情報!$BB$5:$BB$401,"登録番号" &amp; リスト!O1210)&gt;=1,"",IF(VLOOKUP(O1210,登録者リスト!$A$1:$D$43729,4,FALSE)=基本情報!$D$6,O1210,"")),"")</f>
        <v/>
      </c>
    </row>
    <row r="1211" spans="15:16" x14ac:dyDescent="0.15">
      <c r="O1211">
        <v>1210</v>
      </c>
      <c r="P1211" t="str">
        <f>IFERROR(IF(COUNTIF(個人情報!$BB$5:$BB$401,"登録番号" &amp; リスト!O1211)&gt;=1,"",IF(VLOOKUP(O1211,登録者リスト!$A$1:$D$43729,4,FALSE)=基本情報!$D$6,O1211,"")),"")</f>
        <v/>
      </c>
    </row>
    <row r="1212" spans="15:16" x14ac:dyDescent="0.15">
      <c r="O1212">
        <v>1211</v>
      </c>
      <c r="P1212" t="str">
        <f>IFERROR(IF(COUNTIF(個人情報!$BB$5:$BB$401,"登録番号" &amp; リスト!O1212)&gt;=1,"",IF(VLOOKUP(O1212,登録者リスト!$A$1:$D$43729,4,FALSE)=基本情報!$D$6,O1212,"")),"")</f>
        <v/>
      </c>
    </row>
    <row r="1213" spans="15:16" x14ac:dyDescent="0.15">
      <c r="O1213">
        <v>1212</v>
      </c>
      <c r="P1213" t="str">
        <f>IFERROR(IF(COUNTIF(個人情報!$BB$5:$BB$401,"登録番号" &amp; リスト!O1213)&gt;=1,"",IF(VLOOKUP(O1213,登録者リスト!$A$1:$D$43729,4,FALSE)=基本情報!$D$6,O1213,"")),"")</f>
        <v/>
      </c>
    </row>
    <row r="1214" spans="15:16" x14ac:dyDescent="0.15">
      <c r="O1214">
        <v>1213</v>
      </c>
      <c r="P1214" t="str">
        <f>IFERROR(IF(COUNTIF(個人情報!$BB$5:$BB$401,"登録番号" &amp; リスト!O1214)&gt;=1,"",IF(VLOOKUP(O1214,登録者リスト!$A$1:$D$43729,4,FALSE)=基本情報!$D$6,O1214,"")),"")</f>
        <v/>
      </c>
    </row>
    <row r="1215" spans="15:16" x14ac:dyDescent="0.15">
      <c r="O1215">
        <v>1214</v>
      </c>
      <c r="P1215" t="str">
        <f>IFERROR(IF(COUNTIF(個人情報!$BB$5:$BB$401,"登録番号" &amp; リスト!O1215)&gt;=1,"",IF(VLOOKUP(O1215,登録者リスト!$A$1:$D$43729,4,FALSE)=基本情報!$D$6,O1215,"")),"")</f>
        <v/>
      </c>
    </row>
    <row r="1216" spans="15:16" x14ac:dyDescent="0.15">
      <c r="O1216">
        <v>1215</v>
      </c>
      <c r="P1216" t="str">
        <f>IFERROR(IF(COUNTIF(個人情報!$BB$5:$BB$401,"登録番号" &amp; リスト!O1216)&gt;=1,"",IF(VLOOKUP(O1216,登録者リスト!$A$1:$D$43729,4,FALSE)=基本情報!$D$6,O1216,"")),"")</f>
        <v/>
      </c>
    </row>
    <row r="1217" spans="15:16" x14ac:dyDescent="0.15">
      <c r="O1217">
        <v>1216</v>
      </c>
      <c r="P1217" t="str">
        <f>IFERROR(IF(COUNTIF(個人情報!$BB$5:$BB$401,"登録番号" &amp; リスト!O1217)&gt;=1,"",IF(VLOOKUP(O1217,登録者リスト!$A$1:$D$43729,4,FALSE)=基本情報!$D$6,O1217,"")),"")</f>
        <v/>
      </c>
    </row>
    <row r="1218" spans="15:16" x14ac:dyDescent="0.15">
      <c r="O1218">
        <v>1217</v>
      </c>
      <c r="P1218" t="str">
        <f>IFERROR(IF(COUNTIF(個人情報!$BB$5:$BB$401,"登録番号" &amp; リスト!O1218)&gt;=1,"",IF(VLOOKUP(O1218,登録者リスト!$A$1:$D$43729,4,FALSE)=基本情報!$D$6,O1218,"")),"")</f>
        <v/>
      </c>
    </row>
    <row r="1219" spans="15:16" x14ac:dyDescent="0.15">
      <c r="O1219">
        <v>1218</v>
      </c>
      <c r="P1219" t="str">
        <f>IFERROR(IF(COUNTIF(個人情報!$BB$5:$BB$401,"登録番号" &amp; リスト!O1219)&gt;=1,"",IF(VLOOKUP(O1219,登録者リスト!$A$1:$D$43729,4,FALSE)=基本情報!$D$6,O1219,"")),"")</f>
        <v/>
      </c>
    </row>
    <row r="1220" spans="15:16" x14ac:dyDescent="0.15">
      <c r="O1220">
        <v>1219</v>
      </c>
      <c r="P1220" t="str">
        <f>IFERROR(IF(COUNTIF(個人情報!$BB$5:$BB$401,"登録番号" &amp; リスト!O1220)&gt;=1,"",IF(VLOOKUP(O1220,登録者リスト!$A$1:$D$43729,4,FALSE)=基本情報!$D$6,O1220,"")),"")</f>
        <v/>
      </c>
    </row>
    <row r="1221" spans="15:16" x14ac:dyDescent="0.15">
      <c r="O1221">
        <v>1220</v>
      </c>
      <c r="P1221" t="str">
        <f>IFERROR(IF(COUNTIF(個人情報!$BB$5:$BB$401,"登録番号" &amp; リスト!O1221)&gt;=1,"",IF(VLOOKUP(O1221,登録者リスト!$A$1:$D$43729,4,FALSE)=基本情報!$D$6,O1221,"")),"")</f>
        <v/>
      </c>
    </row>
    <row r="1222" spans="15:16" x14ac:dyDescent="0.15">
      <c r="O1222">
        <v>1221</v>
      </c>
      <c r="P1222" t="str">
        <f>IFERROR(IF(COUNTIF(個人情報!$BB$5:$BB$401,"登録番号" &amp; リスト!O1222)&gt;=1,"",IF(VLOOKUP(O1222,登録者リスト!$A$1:$D$43729,4,FALSE)=基本情報!$D$6,O1222,"")),"")</f>
        <v/>
      </c>
    </row>
    <row r="1223" spans="15:16" x14ac:dyDescent="0.15">
      <c r="O1223">
        <v>1222</v>
      </c>
      <c r="P1223" t="str">
        <f>IFERROR(IF(COUNTIF(個人情報!$BB$5:$BB$401,"登録番号" &amp; リスト!O1223)&gt;=1,"",IF(VLOOKUP(O1223,登録者リスト!$A$1:$D$43729,4,FALSE)=基本情報!$D$6,O1223,"")),"")</f>
        <v/>
      </c>
    </row>
    <row r="1224" spans="15:16" x14ac:dyDescent="0.15">
      <c r="O1224">
        <v>1223</v>
      </c>
      <c r="P1224" t="str">
        <f>IFERROR(IF(COUNTIF(個人情報!$BB$5:$BB$401,"登録番号" &amp; リスト!O1224)&gt;=1,"",IF(VLOOKUP(O1224,登録者リスト!$A$1:$D$43729,4,FALSE)=基本情報!$D$6,O1224,"")),"")</f>
        <v/>
      </c>
    </row>
    <row r="1225" spans="15:16" x14ac:dyDescent="0.15">
      <c r="O1225">
        <v>1224</v>
      </c>
      <c r="P1225" t="str">
        <f>IFERROR(IF(COUNTIF(個人情報!$BB$5:$BB$401,"登録番号" &amp; リスト!O1225)&gt;=1,"",IF(VLOOKUP(O1225,登録者リスト!$A$1:$D$43729,4,FALSE)=基本情報!$D$6,O1225,"")),"")</f>
        <v/>
      </c>
    </row>
    <row r="1226" spans="15:16" x14ac:dyDescent="0.15">
      <c r="O1226">
        <v>1225</v>
      </c>
      <c r="P1226" t="str">
        <f>IFERROR(IF(COUNTIF(個人情報!$BB$5:$BB$401,"登録番号" &amp; リスト!O1226)&gt;=1,"",IF(VLOOKUP(O1226,登録者リスト!$A$1:$D$43729,4,FALSE)=基本情報!$D$6,O1226,"")),"")</f>
        <v/>
      </c>
    </row>
    <row r="1227" spans="15:16" x14ac:dyDescent="0.15">
      <c r="O1227">
        <v>1226</v>
      </c>
      <c r="P1227" t="str">
        <f>IFERROR(IF(COUNTIF(個人情報!$BB$5:$BB$401,"登録番号" &amp; リスト!O1227)&gt;=1,"",IF(VLOOKUP(O1227,登録者リスト!$A$1:$D$43729,4,FALSE)=基本情報!$D$6,O1227,"")),"")</f>
        <v/>
      </c>
    </row>
    <row r="1228" spans="15:16" x14ac:dyDescent="0.15">
      <c r="O1228">
        <v>1227</v>
      </c>
      <c r="P1228" t="str">
        <f>IFERROR(IF(COUNTIF(個人情報!$BB$5:$BB$401,"登録番号" &amp; リスト!O1228)&gt;=1,"",IF(VLOOKUP(O1228,登録者リスト!$A$1:$D$43729,4,FALSE)=基本情報!$D$6,O1228,"")),"")</f>
        <v/>
      </c>
    </row>
    <row r="1229" spans="15:16" x14ac:dyDescent="0.15">
      <c r="O1229">
        <v>1228</v>
      </c>
      <c r="P1229" t="str">
        <f>IFERROR(IF(COUNTIF(個人情報!$BB$5:$BB$401,"登録番号" &amp; リスト!O1229)&gt;=1,"",IF(VLOOKUP(O1229,登録者リスト!$A$1:$D$43729,4,FALSE)=基本情報!$D$6,O1229,"")),"")</f>
        <v/>
      </c>
    </row>
    <row r="1230" spans="15:16" x14ac:dyDescent="0.15">
      <c r="O1230">
        <v>1229</v>
      </c>
      <c r="P1230" t="str">
        <f>IFERROR(IF(COUNTIF(個人情報!$BB$5:$BB$401,"登録番号" &amp; リスト!O1230)&gt;=1,"",IF(VLOOKUP(O1230,登録者リスト!$A$1:$D$43729,4,FALSE)=基本情報!$D$6,O1230,"")),"")</f>
        <v/>
      </c>
    </row>
    <row r="1231" spans="15:16" x14ac:dyDescent="0.15">
      <c r="O1231">
        <v>1230</v>
      </c>
      <c r="P1231" t="str">
        <f>IFERROR(IF(COUNTIF(個人情報!$BB$5:$BB$401,"登録番号" &amp; リスト!O1231)&gt;=1,"",IF(VLOOKUP(O1231,登録者リスト!$A$1:$D$43729,4,FALSE)=基本情報!$D$6,O1231,"")),"")</f>
        <v/>
      </c>
    </row>
    <row r="1232" spans="15:16" x14ac:dyDescent="0.15">
      <c r="O1232">
        <v>1231</v>
      </c>
      <c r="P1232" t="str">
        <f>IFERROR(IF(COUNTIF(個人情報!$BB$5:$BB$401,"登録番号" &amp; リスト!O1232)&gt;=1,"",IF(VLOOKUP(O1232,登録者リスト!$A$1:$D$43729,4,FALSE)=基本情報!$D$6,O1232,"")),"")</f>
        <v/>
      </c>
    </row>
    <row r="1233" spans="15:16" x14ac:dyDescent="0.15">
      <c r="O1233">
        <v>1232</v>
      </c>
      <c r="P1233" t="str">
        <f>IFERROR(IF(COUNTIF(個人情報!$BB$5:$BB$401,"登録番号" &amp; リスト!O1233)&gt;=1,"",IF(VLOOKUP(O1233,登録者リスト!$A$1:$D$43729,4,FALSE)=基本情報!$D$6,O1233,"")),"")</f>
        <v/>
      </c>
    </row>
    <row r="1234" spans="15:16" x14ac:dyDescent="0.15">
      <c r="O1234">
        <v>1233</v>
      </c>
      <c r="P1234" t="str">
        <f>IFERROR(IF(COUNTIF(個人情報!$BB$5:$BB$401,"登録番号" &amp; リスト!O1234)&gt;=1,"",IF(VLOOKUP(O1234,登録者リスト!$A$1:$D$43729,4,FALSE)=基本情報!$D$6,O1234,"")),"")</f>
        <v/>
      </c>
    </row>
    <row r="1235" spans="15:16" x14ac:dyDescent="0.15">
      <c r="O1235">
        <v>1234</v>
      </c>
      <c r="P1235" t="str">
        <f>IFERROR(IF(COUNTIF(個人情報!$BB$5:$BB$401,"登録番号" &amp; リスト!O1235)&gt;=1,"",IF(VLOOKUP(O1235,登録者リスト!$A$1:$D$43729,4,FALSE)=基本情報!$D$6,O1235,"")),"")</f>
        <v/>
      </c>
    </row>
    <row r="1236" spans="15:16" x14ac:dyDescent="0.15">
      <c r="O1236">
        <v>1235</v>
      </c>
      <c r="P1236" t="str">
        <f>IFERROR(IF(COUNTIF(個人情報!$BB$5:$BB$401,"登録番号" &amp; リスト!O1236)&gt;=1,"",IF(VLOOKUP(O1236,登録者リスト!$A$1:$D$43729,4,FALSE)=基本情報!$D$6,O1236,"")),"")</f>
        <v/>
      </c>
    </row>
    <row r="1237" spans="15:16" x14ac:dyDescent="0.15">
      <c r="O1237">
        <v>1236</v>
      </c>
      <c r="P1237" t="str">
        <f>IFERROR(IF(COUNTIF(個人情報!$BB$5:$BB$401,"登録番号" &amp; リスト!O1237)&gt;=1,"",IF(VLOOKUP(O1237,登録者リスト!$A$1:$D$43729,4,FALSE)=基本情報!$D$6,O1237,"")),"")</f>
        <v/>
      </c>
    </row>
    <row r="1238" spans="15:16" x14ac:dyDescent="0.15">
      <c r="O1238">
        <v>1237</v>
      </c>
      <c r="P1238" t="str">
        <f>IFERROR(IF(COUNTIF(個人情報!$BB$5:$BB$401,"登録番号" &amp; リスト!O1238)&gt;=1,"",IF(VLOOKUP(O1238,登録者リスト!$A$1:$D$43729,4,FALSE)=基本情報!$D$6,O1238,"")),"")</f>
        <v/>
      </c>
    </row>
    <row r="1239" spans="15:16" x14ac:dyDescent="0.15">
      <c r="O1239">
        <v>1238</v>
      </c>
      <c r="P1239" t="str">
        <f>IFERROR(IF(COUNTIF(個人情報!$BB$5:$BB$401,"登録番号" &amp; リスト!O1239)&gt;=1,"",IF(VLOOKUP(O1239,登録者リスト!$A$1:$D$43729,4,FALSE)=基本情報!$D$6,O1239,"")),"")</f>
        <v/>
      </c>
    </row>
    <row r="1240" spans="15:16" x14ac:dyDescent="0.15">
      <c r="O1240">
        <v>1239</v>
      </c>
      <c r="P1240" t="str">
        <f>IFERROR(IF(COUNTIF(個人情報!$BB$5:$BB$401,"登録番号" &amp; リスト!O1240)&gt;=1,"",IF(VLOOKUP(O1240,登録者リスト!$A$1:$D$43729,4,FALSE)=基本情報!$D$6,O1240,"")),"")</f>
        <v/>
      </c>
    </row>
    <row r="1241" spans="15:16" x14ac:dyDescent="0.15">
      <c r="O1241">
        <v>1240</v>
      </c>
      <c r="P1241" t="str">
        <f>IFERROR(IF(COUNTIF(個人情報!$BB$5:$BB$401,"登録番号" &amp; リスト!O1241)&gt;=1,"",IF(VLOOKUP(O1241,登録者リスト!$A$1:$D$43729,4,FALSE)=基本情報!$D$6,O1241,"")),"")</f>
        <v/>
      </c>
    </row>
    <row r="1242" spans="15:16" x14ac:dyDescent="0.15">
      <c r="O1242">
        <v>1241</v>
      </c>
      <c r="P1242" t="str">
        <f>IFERROR(IF(COUNTIF(個人情報!$BB$5:$BB$401,"登録番号" &amp; リスト!O1242)&gt;=1,"",IF(VLOOKUP(O1242,登録者リスト!$A$1:$D$43729,4,FALSE)=基本情報!$D$6,O1242,"")),"")</f>
        <v/>
      </c>
    </row>
    <row r="1243" spans="15:16" x14ac:dyDescent="0.15">
      <c r="O1243">
        <v>1242</v>
      </c>
      <c r="P1243" t="str">
        <f>IFERROR(IF(COUNTIF(個人情報!$BB$5:$BB$401,"登録番号" &amp; リスト!O1243)&gt;=1,"",IF(VLOOKUP(O1243,登録者リスト!$A$1:$D$43729,4,FALSE)=基本情報!$D$6,O1243,"")),"")</f>
        <v/>
      </c>
    </row>
    <row r="1244" spans="15:16" x14ac:dyDescent="0.15">
      <c r="O1244">
        <v>1243</v>
      </c>
      <c r="P1244" t="str">
        <f>IFERROR(IF(COUNTIF(個人情報!$BB$5:$BB$401,"登録番号" &amp; リスト!O1244)&gt;=1,"",IF(VLOOKUP(O1244,登録者リスト!$A$1:$D$43729,4,FALSE)=基本情報!$D$6,O1244,"")),"")</f>
        <v/>
      </c>
    </row>
    <row r="1245" spans="15:16" x14ac:dyDescent="0.15">
      <c r="O1245">
        <v>1244</v>
      </c>
      <c r="P1245" t="str">
        <f>IFERROR(IF(COUNTIF(個人情報!$BB$5:$BB$401,"登録番号" &amp; リスト!O1245)&gt;=1,"",IF(VLOOKUP(O1245,登録者リスト!$A$1:$D$43729,4,FALSE)=基本情報!$D$6,O1245,"")),"")</f>
        <v/>
      </c>
    </row>
    <row r="1246" spans="15:16" x14ac:dyDescent="0.15">
      <c r="O1246">
        <v>1245</v>
      </c>
      <c r="P1246" t="str">
        <f>IFERROR(IF(COUNTIF(個人情報!$BB$5:$BB$401,"登録番号" &amp; リスト!O1246)&gt;=1,"",IF(VLOOKUP(O1246,登録者リスト!$A$1:$D$43729,4,FALSE)=基本情報!$D$6,O1246,"")),"")</f>
        <v/>
      </c>
    </row>
    <row r="1247" spans="15:16" x14ac:dyDescent="0.15">
      <c r="O1247">
        <v>1246</v>
      </c>
      <c r="P1247" t="str">
        <f>IFERROR(IF(COUNTIF(個人情報!$BB$5:$BB$401,"登録番号" &amp; リスト!O1247)&gt;=1,"",IF(VLOOKUP(O1247,登録者リスト!$A$1:$D$43729,4,FALSE)=基本情報!$D$6,O1247,"")),"")</f>
        <v/>
      </c>
    </row>
    <row r="1248" spans="15:16" x14ac:dyDescent="0.15">
      <c r="O1248">
        <v>1247</v>
      </c>
      <c r="P1248" t="str">
        <f>IFERROR(IF(COUNTIF(個人情報!$BB$5:$BB$401,"登録番号" &amp; リスト!O1248)&gt;=1,"",IF(VLOOKUP(O1248,登録者リスト!$A$1:$D$43729,4,FALSE)=基本情報!$D$6,O1248,"")),"")</f>
        <v/>
      </c>
    </row>
    <row r="1249" spans="15:16" x14ac:dyDescent="0.15">
      <c r="O1249">
        <v>1248</v>
      </c>
      <c r="P1249" t="str">
        <f>IFERROR(IF(COUNTIF(個人情報!$BB$5:$BB$401,"登録番号" &amp; リスト!O1249)&gt;=1,"",IF(VLOOKUP(O1249,登録者リスト!$A$1:$D$43729,4,FALSE)=基本情報!$D$6,O1249,"")),"")</f>
        <v/>
      </c>
    </row>
    <row r="1250" spans="15:16" x14ac:dyDescent="0.15">
      <c r="O1250">
        <v>1249</v>
      </c>
      <c r="P1250" t="str">
        <f>IFERROR(IF(COUNTIF(個人情報!$BB$5:$BB$401,"登録番号" &amp; リスト!O1250)&gt;=1,"",IF(VLOOKUP(O1250,登録者リスト!$A$1:$D$43729,4,FALSE)=基本情報!$D$6,O1250,"")),"")</f>
        <v/>
      </c>
    </row>
    <row r="1251" spans="15:16" x14ac:dyDescent="0.15">
      <c r="O1251">
        <v>1250</v>
      </c>
      <c r="P1251" t="str">
        <f>IFERROR(IF(COUNTIF(個人情報!$BB$5:$BB$401,"登録番号" &amp; リスト!O1251)&gt;=1,"",IF(VLOOKUP(O1251,登録者リスト!$A$1:$D$43729,4,FALSE)=基本情報!$D$6,O1251,"")),"")</f>
        <v/>
      </c>
    </row>
    <row r="1252" spans="15:16" x14ac:dyDescent="0.15">
      <c r="O1252">
        <v>1251</v>
      </c>
      <c r="P1252" t="str">
        <f>IFERROR(IF(COUNTIF(個人情報!$BB$5:$BB$401,"登録番号" &amp; リスト!O1252)&gt;=1,"",IF(VLOOKUP(O1252,登録者リスト!$A$1:$D$43729,4,FALSE)=基本情報!$D$6,O1252,"")),"")</f>
        <v/>
      </c>
    </row>
    <row r="1253" spans="15:16" x14ac:dyDescent="0.15">
      <c r="O1253">
        <v>1252</v>
      </c>
      <c r="P1253" t="str">
        <f>IFERROR(IF(COUNTIF(個人情報!$BB$5:$BB$401,"登録番号" &amp; リスト!O1253)&gt;=1,"",IF(VLOOKUP(O1253,登録者リスト!$A$1:$D$43729,4,FALSE)=基本情報!$D$6,O1253,"")),"")</f>
        <v/>
      </c>
    </row>
    <row r="1254" spans="15:16" x14ac:dyDescent="0.15">
      <c r="O1254">
        <v>1253</v>
      </c>
      <c r="P1254" t="str">
        <f>IFERROR(IF(COUNTIF(個人情報!$BB$5:$BB$401,"登録番号" &amp; リスト!O1254)&gt;=1,"",IF(VLOOKUP(O1254,登録者リスト!$A$1:$D$43729,4,FALSE)=基本情報!$D$6,O1254,"")),"")</f>
        <v/>
      </c>
    </row>
    <row r="1255" spans="15:16" x14ac:dyDescent="0.15">
      <c r="O1255">
        <v>1254</v>
      </c>
      <c r="P1255" t="str">
        <f>IFERROR(IF(COUNTIF(個人情報!$BB$5:$BB$401,"登録番号" &amp; リスト!O1255)&gt;=1,"",IF(VLOOKUP(O1255,登録者リスト!$A$1:$D$43729,4,FALSE)=基本情報!$D$6,O1255,"")),"")</f>
        <v/>
      </c>
    </row>
    <row r="1256" spans="15:16" x14ac:dyDescent="0.15">
      <c r="O1256">
        <v>1255</v>
      </c>
      <c r="P1256" t="str">
        <f>IFERROR(IF(COUNTIF(個人情報!$BB$5:$BB$401,"登録番号" &amp; リスト!O1256)&gt;=1,"",IF(VLOOKUP(O1256,登録者リスト!$A$1:$D$43729,4,FALSE)=基本情報!$D$6,O1256,"")),"")</f>
        <v/>
      </c>
    </row>
    <row r="1257" spans="15:16" x14ac:dyDescent="0.15">
      <c r="O1257">
        <v>1256</v>
      </c>
      <c r="P1257" t="str">
        <f>IFERROR(IF(COUNTIF(個人情報!$BB$5:$BB$401,"登録番号" &amp; リスト!O1257)&gt;=1,"",IF(VLOOKUP(O1257,登録者リスト!$A$1:$D$43729,4,FALSE)=基本情報!$D$6,O1257,"")),"")</f>
        <v/>
      </c>
    </row>
    <row r="1258" spans="15:16" x14ac:dyDescent="0.15">
      <c r="O1258">
        <v>1257</v>
      </c>
      <c r="P1258" t="str">
        <f>IFERROR(IF(COUNTIF(個人情報!$BB$5:$BB$401,"登録番号" &amp; リスト!O1258)&gt;=1,"",IF(VLOOKUP(O1258,登録者リスト!$A$1:$D$43729,4,FALSE)=基本情報!$D$6,O1258,"")),"")</f>
        <v/>
      </c>
    </row>
    <row r="1259" spans="15:16" x14ac:dyDescent="0.15">
      <c r="O1259">
        <v>1258</v>
      </c>
      <c r="P1259" t="str">
        <f>IFERROR(IF(COUNTIF(個人情報!$BB$5:$BB$401,"登録番号" &amp; リスト!O1259)&gt;=1,"",IF(VLOOKUP(O1259,登録者リスト!$A$1:$D$43729,4,FALSE)=基本情報!$D$6,O1259,"")),"")</f>
        <v/>
      </c>
    </row>
    <row r="1260" spans="15:16" x14ac:dyDescent="0.15">
      <c r="O1260">
        <v>1259</v>
      </c>
      <c r="P1260" t="str">
        <f>IFERROR(IF(COUNTIF(個人情報!$BB$5:$BB$401,"登録番号" &amp; リスト!O1260)&gt;=1,"",IF(VLOOKUP(O1260,登録者リスト!$A$1:$D$43729,4,FALSE)=基本情報!$D$6,O1260,"")),"")</f>
        <v/>
      </c>
    </row>
    <row r="1261" spans="15:16" x14ac:dyDescent="0.15">
      <c r="O1261">
        <v>1260</v>
      </c>
      <c r="P1261" t="str">
        <f>IFERROR(IF(COUNTIF(個人情報!$BB$5:$BB$401,"登録番号" &amp; リスト!O1261)&gt;=1,"",IF(VLOOKUP(O1261,登録者リスト!$A$1:$D$43729,4,FALSE)=基本情報!$D$6,O1261,"")),"")</f>
        <v/>
      </c>
    </row>
    <row r="1262" spans="15:16" x14ac:dyDescent="0.15">
      <c r="O1262">
        <v>1261</v>
      </c>
      <c r="P1262" t="str">
        <f>IFERROR(IF(COUNTIF(個人情報!$BB$5:$BB$401,"登録番号" &amp; リスト!O1262)&gt;=1,"",IF(VLOOKUP(O1262,登録者リスト!$A$1:$D$43729,4,FALSE)=基本情報!$D$6,O1262,"")),"")</f>
        <v/>
      </c>
    </row>
    <row r="1263" spans="15:16" x14ac:dyDescent="0.15">
      <c r="O1263">
        <v>1262</v>
      </c>
      <c r="P1263" t="str">
        <f>IFERROR(IF(COUNTIF(個人情報!$BB$5:$BB$401,"登録番号" &amp; リスト!O1263)&gt;=1,"",IF(VLOOKUP(O1263,登録者リスト!$A$1:$D$43729,4,FALSE)=基本情報!$D$6,O1263,"")),"")</f>
        <v/>
      </c>
    </row>
    <row r="1264" spans="15:16" x14ac:dyDescent="0.15">
      <c r="O1264">
        <v>1263</v>
      </c>
      <c r="P1264" t="str">
        <f>IFERROR(IF(COUNTIF(個人情報!$BB$5:$BB$401,"登録番号" &amp; リスト!O1264)&gt;=1,"",IF(VLOOKUP(O1264,登録者リスト!$A$1:$D$43729,4,FALSE)=基本情報!$D$6,O1264,"")),"")</f>
        <v/>
      </c>
    </row>
    <row r="1265" spans="15:16" x14ac:dyDescent="0.15">
      <c r="O1265">
        <v>1264</v>
      </c>
      <c r="P1265" t="str">
        <f>IFERROR(IF(COUNTIF(個人情報!$BB$5:$BB$401,"登録番号" &amp; リスト!O1265)&gt;=1,"",IF(VLOOKUP(O1265,登録者リスト!$A$1:$D$43729,4,FALSE)=基本情報!$D$6,O1265,"")),"")</f>
        <v/>
      </c>
    </row>
    <row r="1266" spans="15:16" x14ac:dyDescent="0.15">
      <c r="O1266">
        <v>1265</v>
      </c>
      <c r="P1266" t="str">
        <f>IFERROR(IF(COUNTIF(個人情報!$BB$5:$BB$401,"登録番号" &amp; リスト!O1266)&gt;=1,"",IF(VLOOKUP(O1266,登録者リスト!$A$1:$D$43729,4,FALSE)=基本情報!$D$6,O1266,"")),"")</f>
        <v/>
      </c>
    </row>
    <row r="1267" spans="15:16" x14ac:dyDescent="0.15">
      <c r="O1267">
        <v>1266</v>
      </c>
      <c r="P1267" t="str">
        <f>IFERROR(IF(COUNTIF(個人情報!$BB$5:$BB$401,"登録番号" &amp; リスト!O1267)&gt;=1,"",IF(VLOOKUP(O1267,登録者リスト!$A$1:$D$43729,4,FALSE)=基本情報!$D$6,O1267,"")),"")</f>
        <v/>
      </c>
    </row>
    <row r="1268" spans="15:16" x14ac:dyDescent="0.15">
      <c r="O1268">
        <v>1267</v>
      </c>
      <c r="P1268" t="str">
        <f>IFERROR(IF(COUNTIF(個人情報!$BB$5:$BB$401,"登録番号" &amp; リスト!O1268)&gt;=1,"",IF(VLOOKUP(O1268,登録者リスト!$A$1:$D$43729,4,FALSE)=基本情報!$D$6,O1268,"")),"")</f>
        <v/>
      </c>
    </row>
    <row r="1269" spans="15:16" x14ac:dyDescent="0.15">
      <c r="O1269">
        <v>1268</v>
      </c>
      <c r="P1269" t="str">
        <f>IFERROR(IF(COUNTIF(個人情報!$BB$5:$BB$401,"登録番号" &amp; リスト!O1269)&gt;=1,"",IF(VLOOKUP(O1269,登録者リスト!$A$1:$D$43729,4,FALSE)=基本情報!$D$6,O1269,"")),"")</f>
        <v/>
      </c>
    </row>
    <row r="1270" spans="15:16" x14ac:dyDescent="0.15">
      <c r="O1270">
        <v>1269</v>
      </c>
      <c r="P1270" t="str">
        <f>IFERROR(IF(COUNTIF(個人情報!$BB$5:$BB$401,"登録番号" &amp; リスト!O1270)&gt;=1,"",IF(VLOOKUP(O1270,登録者リスト!$A$1:$D$43729,4,FALSE)=基本情報!$D$6,O1270,"")),"")</f>
        <v/>
      </c>
    </row>
    <row r="1271" spans="15:16" x14ac:dyDescent="0.15">
      <c r="O1271">
        <v>1270</v>
      </c>
      <c r="P1271" t="str">
        <f>IFERROR(IF(COUNTIF(個人情報!$BB$5:$BB$401,"登録番号" &amp; リスト!O1271)&gt;=1,"",IF(VLOOKUP(O1271,登録者リスト!$A$1:$D$43729,4,FALSE)=基本情報!$D$6,O1271,"")),"")</f>
        <v/>
      </c>
    </row>
    <row r="1272" spans="15:16" x14ac:dyDescent="0.15">
      <c r="O1272">
        <v>1271</v>
      </c>
      <c r="P1272" t="str">
        <f>IFERROR(IF(COUNTIF(個人情報!$BB$5:$BB$401,"登録番号" &amp; リスト!O1272)&gt;=1,"",IF(VLOOKUP(O1272,登録者リスト!$A$1:$D$43729,4,FALSE)=基本情報!$D$6,O1272,"")),"")</f>
        <v/>
      </c>
    </row>
    <row r="1273" spans="15:16" x14ac:dyDescent="0.15">
      <c r="O1273">
        <v>1272</v>
      </c>
      <c r="P1273" t="str">
        <f>IFERROR(IF(COUNTIF(個人情報!$BB$5:$BB$401,"登録番号" &amp; リスト!O1273)&gt;=1,"",IF(VLOOKUP(O1273,登録者リスト!$A$1:$D$43729,4,FALSE)=基本情報!$D$6,O1273,"")),"")</f>
        <v/>
      </c>
    </row>
    <row r="1274" spans="15:16" x14ac:dyDescent="0.15">
      <c r="O1274">
        <v>1273</v>
      </c>
      <c r="P1274" t="str">
        <f>IFERROR(IF(COUNTIF(個人情報!$BB$5:$BB$401,"登録番号" &amp; リスト!O1274)&gt;=1,"",IF(VLOOKUP(O1274,登録者リスト!$A$1:$D$43729,4,FALSE)=基本情報!$D$6,O1274,"")),"")</f>
        <v/>
      </c>
    </row>
    <row r="1275" spans="15:16" x14ac:dyDescent="0.15">
      <c r="O1275">
        <v>1274</v>
      </c>
      <c r="P1275" t="str">
        <f>IFERROR(IF(COUNTIF(個人情報!$BB$5:$BB$401,"登録番号" &amp; リスト!O1275)&gt;=1,"",IF(VLOOKUP(O1275,登録者リスト!$A$1:$D$43729,4,FALSE)=基本情報!$D$6,O1275,"")),"")</f>
        <v/>
      </c>
    </row>
    <row r="1276" spans="15:16" x14ac:dyDescent="0.15">
      <c r="O1276">
        <v>1275</v>
      </c>
      <c r="P1276" t="str">
        <f>IFERROR(IF(COUNTIF(個人情報!$BB$5:$BB$401,"登録番号" &amp; リスト!O1276)&gt;=1,"",IF(VLOOKUP(O1276,登録者リスト!$A$1:$D$43729,4,FALSE)=基本情報!$D$6,O1276,"")),"")</f>
        <v/>
      </c>
    </row>
    <row r="1277" spans="15:16" x14ac:dyDescent="0.15">
      <c r="O1277">
        <v>1276</v>
      </c>
      <c r="P1277" t="str">
        <f>IFERROR(IF(COUNTIF(個人情報!$BB$5:$BB$401,"登録番号" &amp; リスト!O1277)&gt;=1,"",IF(VLOOKUP(O1277,登録者リスト!$A$1:$D$43729,4,FALSE)=基本情報!$D$6,O1277,"")),"")</f>
        <v/>
      </c>
    </row>
    <row r="1278" spans="15:16" x14ac:dyDescent="0.15">
      <c r="O1278">
        <v>1277</v>
      </c>
      <c r="P1278" t="str">
        <f>IFERROR(IF(COUNTIF(個人情報!$BB$5:$BB$401,"登録番号" &amp; リスト!O1278)&gt;=1,"",IF(VLOOKUP(O1278,登録者リスト!$A$1:$D$43729,4,FALSE)=基本情報!$D$6,O1278,"")),"")</f>
        <v/>
      </c>
    </row>
    <row r="1279" spans="15:16" x14ac:dyDescent="0.15">
      <c r="O1279">
        <v>1278</v>
      </c>
      <c r="P1279" t="str">
        <f>IFERROR(IF(COUNTIF(個人情報!$BB$5:$BB$401,"登録番号" &amp; リスト!O1279)&gt;=1,"",IF(VLOOKUP(O1279,登録者リスト!$A$1:$D$43729,4,FALSE)=基本情報!$D$6,O1279,"")),"")</f>
        <v/>
      </c>
    </row>
    <row r="1280" spans="15:16" x14ac:dyDescent="0.15">
      <c r="O1280">
        <v>1279</v>
      </c>
      <c r="P1280" t="str">
        <f>IFERROR(IF(COUNTIF(個人情報!$BB$5:$BB$401,"登録番号" &amp; リスト!O1280)&gt;=1,"",IF(VLOOKUP(O1280,登録者リスト!$A$1:$D$43729,4,FALSE)=基本情報!$D$6,O1280,"")),"")</f>
        <v/>
      </c>
    </row>
    <row r="1281" spans="15:16" x14ac:dyDescent="0.15">
      <c r="O1281">
        <v>1280</v>
      </c>
      <c r="P1281" t="str">
        <f>IFERROR(IF(COUNTIF(個人情報!$BB$5:$BB$401,"登録番号" &amp; リスト!O1281)&gt;=1,"",IF(VLOOKUP(O1281,登録者リスト!$A$1:$D$43729,4,FALSE)=基本情報!$D$6,O1281,"")),"")</f>
        <v/>
      </c>
    </row>
    <row r="1282" spans="15:16" x14ac:dyDescent="0.15">
      <c r="O1282">
        <v>1281</v>
      </c>
      <c r="P1282" t="str">
        <f>IFERROR(IF(COUNTIF(個人情報!$BB$5:$BB$401,"登録番号" &amp; リスト!O1282)&gt;=1,"",IF(VLOOKUP(O1282,登録者リスト!$A$1:$D$43729,4,FALSE)=基本情報!$D$6,O1282,"")),"")</f>
        <v/>
      </c>
    </row>
    <row r="1283" spans="15:16" x14ac:dyDescent="0.15">
      <c r="O1283">
        <v>1282</v>
      </c>
      <c r="P1283" t="str">
        <f>IFERROR(IF(COUNTIF(個人情報!$BB$5:$BB$401,"登録番号" &amp; リスト!O1283)&gt;=1,"",IF(VLOOKUP(O1283,登録者リスト!$A$1:$D$43729,4,FALSE)=基本情報!$D$6,O1283,"")),"")</f>
        <v/>
      </c>
    </row>
    <row r="1284" spans="15:16" x14ac:dyDescent="0.15">
      <c r="O1284">
        <v>1283</v>
      </c>
      <c r="P1284" t="str">
        <f>IFERROR(IF(COUNTIF(個人情報!$BB$5:$BB$401,"登録番号" &amp; リスト!O1284)&gt;=1,"",IF(VLOOKUP(O1284,登録者リスト!$A$1:$D$43729,4,FALSE)=基本情報!$D$6,O1284,"")),"")</f>
        <v/>
      </c>
    </row>
    <row r="1285" spans="15:16" x14ac:dyDescent="0.15">
      <c r="O1285">
        <v>1284</v>
      </c>
      <c r="P1285" t="str">
        <f>IFERROR(IF(COUNTIF(個人情報!$BB$5:$BB$401,"登録番号" &amp; リスト!O1285)&gt;=1,"",IF(VLOOKUP(O1285,登録者リスト!$A$1:$D$43729,4,FALSE)=基本情報!$D$6,O1285,"")),"")</f>
        <v/>
      </c>
    </row>
    <row r="1286" spans="15:16" x14ac:dyDescent="0.15">
      <c r="O1286">
        <v>1285</v>
      </c>
      <c r="P1286" t="str">
        <f>IFERROR(IF(COUNTIF(個人情報!$BB$5:$BB$401,"登録番号" &amp; リスト!O1286)&gt;=1,"",IF(VLOOKUP(O1286,登録者リスト!$A$1:$D$43729,4,FALSE)=基本情報!$D$6,O1286,"")),"")</f>
        <v/>
      </c>
    </row>
    <row r="1287" spans="15:16" x14ac:dyDescent="0.15">
      <c r="O1287">
        <v>1286</v>
      </c>
      <c r="P1287" t="str">
        <f>IFERROR(IF(COUNTIF(個人情報!$BB$5:$BB$401,"登録番号" &amp; リスト!O1287)&gt;=1,"",IF(VLOOKUP(O1287,登録者リスト!$A$1:$D$43729,4,FALSE)=基本情報!$D$6,O1287,"")),"")</f>
        <v/>
      </c>
    </row>
    <row r="1288" spans="15:16" x14ac:dyDescent="0.15">
      <c r="O1288">
        <v>1287</v>
      </c>
      <c r="P1288" t="str">
        <f>IFERROR(IF(COUNTIF(個人情報!$BB$5:$BB$401,"登録番号" &amp; リスト!O1288)&gt;=1,"",IF(VLOOKUP(O1288,登録者リスト!$A$1:$D$43729,4,FALSE)=基本情報!$D$6,O1288,"")),"")</f>
        <v/>
      </c>
    </row>
    <row r="1289" spans="15:16" x14ac:dyDescent="0.15">
      <c r="O1289">
        <v>1288</v>
      </c>
      <c r="P1289" t="str">
        <f>IFERROR(IF(COUNTIF(個人情報!$BB$5:$BB$401,"登録番号" &amp; リスト!O1289)&gt;=1,"",IF(VLOOKUP(O1289,登録者リスト!$A$1:$D$43729,4,FALSE)=基本情報!$D$6,O1289,"")),"")</f>
        <v/>
      </c>
    </row>
    <row r="1290" spans="15:16" x14ac:dyDescent="0.15">
      <c r="O1290">
        <v>1289</v>
      </c>
      <c r="P1290" t="str">
        <f>IFERROR(IF(COUNTIF(個人情報!$BB$5:$BB$401,"登録番号" &amp; リスト!O1290)&gt;=1,"",IF(VLOOKUP(O1290,登録者リスト!$A$1:$D$43729,4,FALSE)=基本情報!$D$6,O1290,"")),"")</f>
        <v/>
      </c>
    </row>
    <row r="1291" spans="15:16" x14ac:dyDescent="0.15">
      <c r="O1291">
        <v>1290</v>
      </c>
      <c r="P1291" t="str">
        <f>IFERROR(IF(COUNTIF(個人情報!$BB$5:$BB$401,"登録番号" &amp; リスト!O1291)&gt;=1,"",IF(VLOOKUP(O1291,登録者リスト!$A$1:$D$43729,4,FALSE)=基本情報!$D$6,O1291,"")),"")</f>
        <v/>
      </c>
    </row>
    <row r="1292" spans="15:16" x14ac:dyDescent="0.15">
      <c r="O1292">
        <v>1291</v>
      </c>
      <c r="P1292" t="str">
        <f>IFERROR(IF(COUNTIF(個人情報!$BB$5:$BB$401,"登録番号" &amp; リスト!O1292)&gt;=1,"",IF(VLOOKUP(O1292,登録者リスト!$A$1:$D$43729,4,FALSE)=基本情報!$D$6,O1292,"")),"")</f>
        <v/>
      </c>
    </row>
    <row r="1293" spans="15:16" x14ac:dyDescent="0.15">
      <c r="O1293">
        <v>1292</v>
      </c>
      <c r="P1293" t="str">
        <f>IFERROR(IF(COUNTIF(個人情報!$BB$5:$BB$401,"登録番号" &amp; リスト!O1293)&gt;=1,"",IF(VLOOKUP(O1293,登録者リスト!$A$1:$D$43729,4,FALSE)=基本情報!$D$6,O1293,"")),"")</f>
        <v/>
      </c>
    </row>
    <row r="1294" spans="15:16" x14ac:dyDescent="0.15">
      <c r="O1294">
        <v>1293</v>
      </c>
      <c r="P1294" t="str">
        <f>IFERROR(IF(COUNTIF(個人情報!$BB$5:$BB$401,"登録番号" &amp; リスト!O1294)&gt;=1,"",IF(VLOOKUP(O1294,登録者リスト!$A$1:$D$43729,4,FALSE)=基本情報!$D$6,O1294,"")),"")</f>
        <v/>
      </c>
    </row>
    <row r="1295" spans="15:16" x14ac:dyDescent="0.15">
      <c r="O1295">
        <v>1294</v>
      </c>
      <c r="P1295" t="str">
        <f>IFERROR(IF(COUNTIF(個人情報!$BB$5:$BB$401,"登録番号" &amp; リスト!O1295)&gt;=1,"",IF(VLOOKUP(O1295,登録者リスト!$A$1:$D$43729,4,FALSE)=基本情報!$D$6,O1295,"")),"")</f>
        <v/>
      </c>
    </row>
    <row r="1296" spans="15:16" x14ac:dyDescent="0.15">
      <c r="O1296">
        <v>1295</v>
      </c>
      <c r="P1296" t="str">
        <f>IFERROR(IF(COUNTIF(個人情報!$BB$5:$BB$401,"登録番号" &amp; リスト!O1296)&gt;=1,"",IF(VLOOKUP(O1296,登録者リスト!$A$1:$D$43729,4,FALSE)=基本情報!$D$6,O1296,"")),"")</f>
        <v/>
      </c>
    </row>
    <row r="1297" spans="15:16" x14ac:dyDescent="0.15">
      <c r="O1297">
        <v>1296</v>
      </c>
      <c r="P1297" t="str">
        <f>IFERROR(IF(COUNTIF(個人情報!$BB$5:$BB$401,"登録番号" &amp; リスト!O1297)&gt;=1,"",IF(VLOOKUP(O1297,登録者リスト!$A$1:$D$43729,4,FALSE)=基本情報!$D$6,O1297,"")),"")</f>
        <v/>
      </c>
    </row>
    <row r="1298" spans="15:16" x14ac:dyDescent="0.15">
      <c r="O1298">
        <v>1297</v>
      </c>
      <c r="P1298" t="str">
        <f>IFERROR(IF(COUNTIF(個人情報!$BB$5:$BB$401,"登録番号" &amp; リスト!O1298)&gt;=1,"",IF(VLOOKUP(O1298,登録者リスト!$A$1:$D$43729,4,FALSE)=基本情報!$D$6,O1298,"")),"")</f>
        <v/>
      </c>
    </row>
    <row r="1299" spans="15:16" x14ac:dyDescent="0.15">
      <c r="O1299">
        <v>1298</v>
      </c>
      <c r="P1299" t="str">
        <f>IFERROR(IF(COUNTIF(個人情報!$BB$5:$BB$401,"登録番号" &amp; リスト!O1299)&gt;=1,"",IF(VLOOKUP(O1299,登録者リスト!$A$1:$D$43729,4,FALSE)=基本情報!$D$6,O1299,"")),"")</f>
        <v/>
      </c>
    </row>
    <row r="1300" spans="15:16" x14ac:dyDescent="0.15">
      <c r="O1300">
        <v>1299</v>
      </c>
      <c r="P1300" t="str">
        <f>IFERROR(IF(COUNTIF(個人情報!$BB$5:$BB$401,"登録番号" &amp; リスト!O1300)&gt;=1,"",IF(VLOOKUP(O1300,登録者リスト!$A$1:$D$43729,4,FALSE)=基本情報!$D$6,O1300,"")),"")</f>
        <v/>
      </c>
    </row>
    <row r="1301" spans="15:16" x14ac:dyDescent="0.15">
      <c r="O1301">
        <v>1300</v>
      </c>
      <c r="P1301" t="str">
        <f>IFERROR(IF(COUNTIF(個人情報!$BB$5:$BB$401,"登録番号" &amp; リスト!O1301)&gt;=1,"",IF(VLOOKUP(O1301,登録者リスト!$A$1:$D$43729,4,FALSE)=基本情報!$D$6,O1301,"")),"")</f>
        <v/>
      </c>
    </row>
    <row r="1302" spans="15:16" x14ac:dyDescent="0.15">
      <c r="O1302">
        <v>1301</v>
      </c>
      <c r="P1302" t="str">
        <f>IFERROR(IF(COUNTIF(個人情報!$BB$5:$BB$401,"登録番号" &amp; リスト!O1302)&gt;=1,"",IF(VLOOKUP(O1302,登録者リスト!$A$1:$D$43729,4,FALSE)=基本情報!$D$6,O1302,"")),"")</f>
        <v/>
      </c>
    </row>
    <row r="1303" spans="15:16" x14ac:dyDescent="0.15">
      <c r="O1303">
        <v>1302</v>
      </c>
      <c r="P1303" t="str">
        <f>IFERROR(IF(COUNTIF(個人情報!$BB$5:$BB$401,"登録番号" &amp; リスト!O1303)&gt;=1,"",IF(VLOOKUP(O1303,登録者リスト!$A$1:$D$43729,4,FALSE)=基本情報!$D$6,O1303,"")),"")</f>
        <v/>
      </c>
    </row>
    <row r="1304" spans="15:16" x14ac:dyDescent="0.15">
      <c r="O1304">
        <v>1303</v>
      </c>
      <c r="P1304" t="str">
        <f>IFERROR(IF(COUNTIF(個人情報!$BB$5:$BB$401,"登録番号" &amp; リスト!O1304)&gt;=1,"",IF(VLOOKUP(O1304,登録者リスト!$A$1:$D$43729,4,FALSE)=基本情報!$D$6,O1304,"")),"")</f>
        <v/>
      </c>
    </row>
    <row r="1305" spans="15:16" x14ac:dyDescent="0.15">
      <c r="O1305">
        <v>1304</v>
      </c>
      <c r="P1305" t="str">
        <f>IFERROR(IF(COUNTIF(個人情報!$BB$5:$BB$401,"登録番号" &amp; リスト!O1305)&gt;=1,"",IF(VLOOKUP(O1305,登録者リスト!$A$1:$D$43729,4,FALSE)=基本情報!$D$6,O1305,"")),"")</f>
        <v/>
      </c>
    </row>
    <row r="1306" spans="15:16" x14ac:dyDescent="0.15">
      <c r="O1306">
        <v>1305</v>
      </c>
      <c r="P1306" t="str">
        <f>IFERROR(IF(COUNTIF(個人情報!$BB$5:$BB$401,"登録番号" &amp; リスト!O1306)&gt;=1,"",IF(VLOOKUP(O1306,登録者リスト!$A$1:$D$43729,4,FALSE)=基本情報!$D$6,O1306,"")),"")</f>
        <v/>
      </c>
    </row>
    <row r="1307" spans="15:16" x14ac:dyDescent="0.15">
      <c r="O1307">
        <v>1306</v>
      </c>
      <c r="P1307" t="str">
        <f>IFERROR(IF(COUNTIF(個人情報!$BB$5:$BB$401,"登録番号" &amp; リスト!O1307)&gt;=1,"",IF(VLOOKUP(O1307,登録者リスト!$A$1:$D$43729,4,FALSE)=基本情報!$D$6,O1307,"")),"")</f>
        <v/>
      </c>
    </row>
    <row r="1308" spans="15:16" x14ac:dyDescent="0.15">
      <c r="O1308">
        <v>1307</v>
      </c>
      <c r="P1308" t="str">
        <f>IFERROR(IF(COUNTIF(個人情報!$BB$5:$BB$401,"登録番号" &amp; リスト!O1308)&gt;=1,"",IF(VLOOKUP(O1308,登録者リスト!$A$1:$D$43729,4,FALSE)=基本情報!$D$6,O1308,"")),"")</f>
        <v/>
      </c>
    </row>
    <row r="1309" spans="15:16" x14ac:dyDescent="0.15">
      <c r="O1309">
        <v>1308</v>
      </c>
      <c r="P1309" t="str">
        <f>IFERROR(IF(COUNTIF(個人情報!$BB$5:$BB$401,"登録番号" &amp; リスト!O1309)&gt;=1,"",IF(VLOOKUP(O1309,登録者リスト!$A$1:$D$43729,4,FALSE)=基本情報!$D$6,O1309,"")),"")</f>
        <v/>
      </c>
    </row>
    <row r="1310" spans="15:16" x14ac:dyDescent="0.15">
      <c r="O1310">
        <v>1309</v>
      </c>
      <c r="P1310" t="str">
        <f>IFERROR(IF(COUNTIF(個人情報!$BB$5:$BB$401,"登録番号" &amp; リスト!O1310)&gt;=1,"",IF(VLOOKUP(O1310,登録者リスト!$A$1:$D$43729,4,FALSE)=基本情報!$D$6,O1310,"")),"")</f>
        <v/>
      </c>
    </row>
    <row r="1311" spans="15:16" x14ac:dyDescent="0.15">
      <c r="O1311">
        <v>1310</v>
      </c>
      <c r="P1311" t="str">
        <f>IFERROR(IF(COUNTIF(個人情報!$BB$5:$BB$401,"登録番号" &amp; リスト!O1311)&gt;=1,"",IF(VLOOKUP(O1311,登録者リスト!$A$1:$D$43729,4,FALSE)=基本情報!$D$6,O1311,"")),"")</f>
        <v/>
      </c>
    </row>
    <row r="1312" spans="15:16" x14ac:dyDescent="0.15">
      <c r="O1312">
        <v>1311</v>
      </c>
      <c r="P1312" t="str">
        <f>IFERROR(IF(COUNTIF(個人情報!$BB$5:$BB$401,"登録番号" &amp; リスト!O1312)&gt;=1,"",IF(VLOOKUP(O1312,登録者リスト!$A$1:$D$43729,4,FALSE)=基本情報!$D$6,O1312,"")),"")</f>
        <v/>
      </c>
    </row>
    <row r="1313" spans="15:16" x14ac:dyDescent="0.15">
      <c r="O1313">
        <v>1312</v>
      </c>
      <c r="P1313" t="str">
        <f>IFERROR(IF(COUNTIF(個人情報!$BB$5:$BB$401,"登録番号" &amp; リスト!O1313)&gt;=1,"",IF(VLOOKUP(O1313,登録者リスト!$A$1:$D$43729,4,FALSE)=基本情報!$D$6,O1313,"")),"")</f>
        <v/>
      </c>
    </row>
    <row r="1314" spans="15:16" x14ac:dyDescent="0.15">
      <c r="O1314">
        <v>1313</v>
      </c>
      <c r="P1314" t="str">
        <f>IFERROR(IF(COUNTIF(個人情報!$BB$5:$BB$401,"登録番号" &amp; リスト!O1314)&gt;=1,"",IF(VLOOKUP(O1314,登録者リスト!$A$1:$D$43729,4,FALSE)=基本情報!$D$6,O1314,"")),"")</f>
        <v/>
      </c>
    </row>
    <row r="1315" spans="15:16" x14ac:dyDescent="0.15">
      <c r="O1315">
        <v>1314</v>
      </c>
      <c r="P1315" t="str">
        <f>IFERROR(IF(COUNTIF(個人情報!$BB$5:$BB$401,"登録番号" &amp; リスト!O1315)&gt;=1,"",IF(VLOOKUP(O1315,登録者リスト!$A$1:$D$43729,4,FALSE)=基本情報!$D$6,O1315,"")),"")</f>
        <v/>
      </c>
    </row>
    <row r="1316" spans="15:16" x14ac:dyDescent="0.15">
      <c r="O1316">
        <v>1315</v>
      </c>
      <c r="P1316" t="str">
        <f>IFERROR(IF(COUNTIF(個人情報!$BB$5:$BB$401,"登録番号" &amp; リスト!O1316)&gt;=1,"",IF(VLOOKUP(O1316,登録者リスト!$A$1:$D$43729,4,FALSE)=基本情報!$D$6,O1316,"")),"")</f>
        <v/>
      </c>
    </row>
    <row r="1317" spans="15:16" x14ac:dyDescent="0.15">
      <c r="O1317">
        <v>1316</v>
      </c>
      <c r="P1317" t="str">
        <f>IFERROR(IF(COUNTIF(個人情報!$BB$5:$BB$401,"登録番号" &amp; リスト!O1317)&gt;=1,"",IF(VLOOKUP(O1317,登録者リスト!$A$1:$D$43729,4,FALSE)=基本情報!$D$6,O1317,"")),"")</f>
        <v/>
      </c>
    </row>
    <row r="1318" spans="15:16" x14ac:dyDescent="0.15">
      <c r="O1318">
        <v>1317</v>
      </c>
      <c r="P1318" t="str">
        <f>IFERROR(IF(COUNTIF(個人情報!$BB$5:$BB$401,"登録番号" &amp; リスト!O1318)&gt;=1,"",IF(VLOOKUP(O1318,登録者リスト!$A$1:$D$43729,4,FALSE)=基本情報!$D$6,O1318,"")),"")</f>
        <v/>
      </c>
    </row>
    <row r="1319" spans="15:16" x14ac:dyDescent="0.15">
      <c r="O1319">
        <v>1318</v>
      </c>
      <c r="P1319" t="str">
        <f>IFERROR(IF(COUNTIF(個人情報!$BB$5:$BB$401,"登録番号" &amp; リスト!O1319)&gt;=1,"",IF(VLOOKUP(O1319,登録者リスト!$A$1:$D$43729,4,FALSE)=基本情報!$D$6,O1319,"")),"")</f>
        <v/>
      </c>
    </row>
    <row r="1320" spans="15:16" x14ac:dyDescent="0.15">
      <c r="O1320">
        <v>1319</v>
      </c>
      <c r="P1320" t="str">
        <f>IFERROR(IF(COUNTIF(個人情報!$BB$5:$BB$401,"登録番号" &amp; リスト!O1320)&gt;=1,"",IF(VLOOKUP(O1320,登録者リスト!$A$1:$D$43729,4,FALSE)=基本情報!$D$6,O1320,"")),"")</f>
        <v/>
      </c>
    </row>
    <row r="1321" spans="15:16" x14ac:dyDescent="0.15">
      <c r="O1321">
        <v>1320</v>
      </c>
      <c r="P1321" t="str">
        <f>IFERROR(IF(COUNTIF(個人情報!$BB$5:$BB$401,"登録番号" &amp; リスト!O1321)&gt;=1,"",IF(VLOOKUP(O1321,登録者リスト!$A$1:$D$43729,4,FALSE)=基本情報!$D$6,O1321,"")),"")</f>
        <v/>
      </c>
    </row>
    <row r="1322" spans="15:16" x14ac:dyDescent="0.15">
      <c r="O1322">
        <v>1321</v>
      </c>
      <c r="P1322" t="str">
        <f>IFERROR(IF(COUNTIF(個人情報!$BB$5:$BB$401,"登録番号" &amp; リスト!O1322)&gt;=1,"",IF(VLOOKUP(O1322,登録者リスト!$A$1:$D$43729,4,FALSE)=基本情報!$D$6,O1322,"")),"")</f>
        <v/>
      </c>
    </row>
    <row r="1323" spans="15:16" x14ac:dyDescent="0.15">
      <c r="O1323">
        <v>1322</v>
      </c>
      <c r="P1323" t="str">
        <f>IFERROR(IF(COUNTIF(個人情報!$BB$5:$BB$401,"登録番号" &amp; リスト!O1323)&gt;=1,"",IF(VLOOKUP(O1323,登録者リスト!$A$1:$D$43729,4,FALSE)=基本情報!$D$6,O1323,"")),"")</f>
        <v/>
      </c>
    </row>
    <row r="1324" spans="15:16" x14ac:dyDescent="0.15">
      <c r="O1324">
        <v>1323</v>
      </c>
      <c r="P1324" t="str">
        <f>IFERROR(IF(COUNTIF(個人情報!$BB$5:$BB$401,"登録番号" &amp; リスト!O1324)&gt;=1,"",IF(VLOOKUP(O1324,登録者リスト!$A$1:$D$43729,4,FALSE)=基本情報!$D$6,O1324,"")),"")</f>
        <v/>
      </c>
    </row>
    <row r="1325" spans="15:16" x14ac:dyDescent="0.15">
      <c r="O1325">
        <v>1324</v>
      </c>
      <c r="P1325" t="str">
        <f>IFERROR(IF(COUNTIF(個人情報!$BB$5:$BB$401,"登録番号" &amp; リスト!O1325)&gt;=1,"",IF(VLOOKUP(O1325,登録者リスト!$A$1:$D$43729,4,FALSE)=基本情報!$D$6,O1325,"")),"")</f>
        <v/>
      </c>
    </row>
    <row r="1326" spans="15:16" x14ac:dyDescent="0.15">
      <c r="O1326">
        <v>1325</v>
      </c>
      <c r="P1326" t="str">
        <f>IFERROR(IF(COUNTIF(個人情報!$BB$5:$BB$401,"登録番号" &amp; リスト!O1326)&gt;=1,"",IF(VLOOKUP(O1326,登録者リスト!$A$1:$D$43729,4,FALSE)=基本情報!$D$6,O1326,"")),"")</f>
        <v/>
      </c>
    </row>
    <row r="1327" spans="15:16" x14ac:dyDescent="0.15">
      <c r="O1327">
        <v>1326</v>
      </c>
      <c r="P1327" t="str">
        <f>IFERROR(IF(COUNTIF(個人情報!$BB$5:$BB$401,"登録番号" &amp; リスト!O1327)&gt;=1,"",IF(VLOOKUP(O1327,登録者リスト!$A$1:$D$43729,4,FALSE)=基本情報!$D$6,O1327,"")),"")</f>
        <v/>
      </c>
    </row>
    <row r="1328" spans="15:16" x14ac:dyDescent="0.15">
      <c r="O1328">
        <v>1327</v>
      </c>
      <c r="P1328" t="str">
        <f>IFERROR(IF(COUNTIF(個人情報!$BB$5:$BB$401,"登録番号" &amp; リスト!O1328)&gt;=1,"",IF(VLOOKUP(O1328,登録者リスト!$A$1:$D$43729,4,FALSE)=基本情報!$D$6,O1328,"")),"")</f>
        <v/>
      </c>
    </row>
    <row r="1329" spans="15:16" x14ac:dyDescent="0.15">
      <c r="O1329">
        <v>1328</v>
      </c>
      <c r="P1329" t="str">
        <f>IFERROR(IF(COUNTIF(個人情報!$BB$5:$BB$401,"登録番号" &amp; リスト!O1329)&gt;=1,"",IF(VLOOKUP(O1329,登録者リスト!$A$1:$D$43729,4,FALSE)=基本情報!$D$6,O1329,"")),"")</f>
        <v/>
      </c>
    </row>
    <row r="1330" spans="15:16" x14ac:dyDescent="0.15">
      <c r="O1330">
        <v>1329</v>
      </c>
      <c r="P1330" t="str">
        <f>IFERROR(IF(COUNTIF(個人情報!$BB$5:$BB$401,"登録番号" &amp; リスト!O1330)&gt;=1,"",IF(VLOOKUP(O1330,登録者リスト!$A$1:$D$43729,4,FALSE)=基本情報!$D$6,O1330,"")),"")</f>
        <v/>
      </c>
    </row>
    <row r="1331" spans="15:16" x14ac:dyDescent="0.15">
      <c r="O1331">
        <v>1330</v>
      </c>
      <c r="P1331" t="str">
        <f>IFERROR(IF(COUNTIF(個人情報!$BB$5:$BB$401,"登録番号" &amp; リスト!O1331)&gt;=1,"",IF(VLOOKUP(O1331,登録者リスト!$A$1:$D$43729,4,FALSE)=基本情報!$D$6,O1331,"")),"")</f>
        <v/>
      </c>
    </row>
    <row r="1332" spans="15:16" x14ac:dyDescent="0.15">
      <c r="O1332">
        <v>1331</v>
      </c>
      <c r="P1332" t="str">
        <f>IFERROR(IF(COUNTIF(個人情報!$BB$5:$BB$401,"登録番号" &amp; リスト!O1332)&gt;=1,"",IF(VLOOKUP(O1332,登録者リスト!$A$1:$D$43729,4,FALSE)=基本情報!$D$6,O1332,"")),"")</f>
        <v/>
      </c>
    </row>
    <row r="1333" spans="15:16" x14ac:dyDescent="0.15">
      <c r="O1333">
        <v>1332</v>
      </c>
      <c r="P1333" t="str">
        <f>IFERROR(IF(COUNTIF(個人情報!$BB$5:$BB$401,"登録番号" &amp; リスト!O1333)&gt;=1,"",IF(VLOOKUP(O1333,登録者リスト!$A$1:$D$43729,4,FALSE)=基本情報!$D$6,O1333,"")),"")</f>
        <v/>
      </c>
    </row>
    <row r="1334" spans="15:16" x14ac:dyDescent="0.15">
      <c r="O1334">
        <v>1333</v>
      </c>
      <c r="P1334" t="str">
        <f>IFERROR(IF(COUNTIF(個人情報!$BB$5:$BB$401,"登録番号" &amp; リスト!O1334)&gt;=1,"",IF(VLOOKUP(O1334,登録者リスト!$A$1:$D$43729,4,FALSE)=基本情報!$D$6,O1334,"")),"")</f>
        <v/>
      </c>
    </row>
    <row r="1335" spans="15:16" x14ac:dyDescent="0.15">
      <c r="O1335">
        <v>1334</v>
      </c>
      <c r="P1335" t="str">
        <f>IFERROR(IF(COUNTIF(個人情報!$BB$5:$BB$401,"登録番号" &amp; リスト!O1335)&gt;=1,"",IF(VLOOKUP(O1335,登録者リスト!$A$1:$D$43729,4,FALSE)=基本情報!$D$6,O1335,"")),"")</f>
        <v/>
      </c>
    </row>
    <row r="1336" spans="15:16" x14ac:dyDescent="0.15">
      <c r="O1336">
        <v>1335</v>
      </c>
      <c r="P1336" t="str">
        <f>IFERROR(IF(COUNTIF(個人情報!$BB$5:$BB$401,"登録番号" &amp; リスト!O1336)&gt;=1,"",IF(VLOOKUP(O1336,登録者リスト!$A$1:$D$43729,4,FALSE)=基本情報!$D$6,O1336,"")),"")</f>
        <v/>
      </c>
    </row>
    <row r="1337" spans="15:16" x14ac:dyDescent="0.15">
      <c r="O1337">
        <v>1336</v>
      </c>
      <c r="P1337" t="str">
        <f>IFERROR(IF(COUNTIF(個人情報!$BB$5:$BB$401,"登録番号" &amp; リスト!O1337)&gt;=1,"",IF(VLOOKUP(O1337,登録者リスト!$A$1:$D$43729,4,FALSE)=基本情報!$D$6,O1337,"")),"")</f>
        <v/>
      </c>
    </row>
    <row r="1338" spans="15:16" x14ac:dyDescent="0.15">
      <c r="O1338">
        <v>1337</v>
      </c>
      <c r="P1338" t="str">
        <f>IFERROR(IF(COUNTIF(個人情報!$BB$5:$BB$401,"登録番号" &amp; リスト!O1338)&gt;=1,"",IF(VLOOKUP(O1338,登録者リスト!$A$1:$D$43729,4,FALSE)=基本情報!$D$6,O1338,"")),"")</f>
        <v/>
      </c>
    </row>
    <row r="1339" spans="15:16" x14ac:dyDescent="0.15">
      <c r="O1339">
        <v>1338</v>
      </c>
      <c r="P1339" t="str">
        <f>IFERROR(IF(COUNTIF(個人情報!$BB$5:$BB$401,"登録番号" &amp; リスト!O1339)&gt;=1,"",IF(VLOOKUP(O1339,登録者リスト!$A$1:$D$43729,4,FALSE)=基本情報!$D$6,O1339,"")),"")</f>
        <v/>
      </c>
    </row>
    <row r="1340" spans="15:16" x14ac:dyDescent="0.15">
      <c r="O1340">
        <v>1339</v>
      </c>
      <c r="P1340" t="str">
        <f>IFERROR(IF(COUNTIF(個人情報!$BB$5:$BB$401,"登録番号" &amp; リスト!O1340)&gt;=1,"",IF(VLOOKUP(O1340,登録者リスト!$A$1:$D$43729,4,FALSE)=基本情報!$D$6,O1340,"")),"")</f>
        <v/>
      </c>
    </row>
    <row r="1341" spans="15:16" x14ac:dyDescent="0.15">
      <c r="O1341">
        <v>1340</v>
      </c>
      <c r="P1341" t="str">
        <f>IFERROR(IF(COUNTIF(個人情報!$BB$5:$BB$401,"登録番号" &amp; リスト!O1341)&gt;=1,"",IF(VLOOKUP(O1341,登録者リスト!$A$1:$D$43729,4,FALSE)=基本情報!$D$6,O1341,"")),"")</f>
        <v/>
      </c>
    </row>
    <row r="1342" spans="15:16" x14ac:dyDescent="0.15">
      <c r="O1342">
        <v>1341</v>
      </c>
      <c r="P1342" t="str">
        <f>IFERROR(IF(COUNTIF(個人情報!$BB$5:$BB$401,"登録番号" &amp; リスト!O1342)&gt;=1,"",IF(VLOOKUP(O1342,登録者リスト!$A$1:$D$43729,4,FALSE)=基本情報!$D$6,O1342,"")),"")</f>
        <v/>
      </c>
    </row>
    <row r="1343" spans="15:16" x14ac:dyDescent="0.15">
      <c r="O1343">
        <v>1342</v>
      </c>
      <c r="P1343" t="str">
        <f>IFERROR(IF(COUNTIF(個人情報!$BB$5:$BB$401,"登録番号" &amp; リスト!O1343)&gt;=1,"",IF(VLOOKUP(O1343,登録者リスト!$A$1:$D$43729,4,FALSE)=基本情報!$D$6,O1343,"")),"")</f>
        <v/>
      </c>
    </row>
    <row r="1344" spans="15:16" x14ac:dyDescent="0.15">
      <c r="O1344">
        <v>1343</v>
      </c>
      <c r="P1344" t="str">
        <f>IFERROR(IF(COUNTIF(個人情報!$BB$5:$BB$401,"登録番号" &amp; リスト!O1344)&gt;=1,"",IF(VLOOKUP(O1344,登録者リスト!$A$1:$D$43729,4,FALSE)=基本情報!$D$6,O1344,"")),"")</f>
        <v/>
      </c>
    </row>
    <row r="1345" spans="15:16" x14ac:dyDescent="0.15">
      <c r="O1345">
        <v>1344</v>
      </c>
      <c r="P1345" t="str">
        <f>IFERROR(IF(COUNTIF(個人情報!$BB$5:$BB$401,"登録番号" &amp; リスト!O1345)&gt;=1,"",IF(VLOOKUP(O1345,登録者リスト!$A$1:$D$43729,4,FALSE)=基本情報!$D$6,O1345,"")),"")</f>
        <v/>
      </c>
    </row>
    <row r="1346" spans="15:16" x14ac:dyDescent="0.15">
      <c r="O1346">
        <v>1345</v>
      </c>
      <c r="P1346" t="str">
        <f>IFERROR(IF(COUNTIF(個人情報!$BB$5:$BB$401,"登録番号" &amp; リスト!O1346)&gt;=1,"",IF(VLOOKUP(O1346,登録者リスト!$A$1:$D$43729,4,FALSE)=基本情報!$D$6,O1346,"")),"")</f>
        <v/>
      </c>
    </row>
    <row r="1347" spans="15:16" x14ac:dyDescent="0.15">
      <c r="O1347">
        <v>1346</v>
      </c>
      <c r="P1347" t="str">
        <f>IFERROR(IF(COUNTIF(個人情報!$BB$5:$BB$401,"登録番号" &amp; リスト!O1347)&gt;=1,"",IF(VLOOKUP(O1347,登録者リスト!$A$1:$D$43729,4,FALSE)=基本情報!$D$6,O1347,"")),"")</f>
        <v/>
      </c>
    </row>
    <row r="1348" spans="15:16" x14ac:dyDescent="0.15">
      <c r="O1348">
        <v>1347</v>
      </c>
      <c r="P1348" t="str">
        <f>IFERROR(IF(COUNTIF(個人情報!$BB$5:$BB$401,"登録番号" &amp; リスト!O1348)&gt;=1,"",IF(VLOOKUP(O1348,登録者リスト!$A$1:$D$43729,4,FALSE)=基本情報!$D$6,O1348,"")),"")</f>
        <v/>
      </c>
    </row>
    <row r="1349" spans="15:16" x14ac:dyDescent="0.15">
      <c r="O1349">
        <v>1348</v>
      </c>
      <c r="P1349" t="str">
        <f>IFERROR(IF(COUNTIF(個人情報!$BB$5:$BB$401,"登録番号" &amp; リスト!O1349)&gt;=1,"",IF(VLOOKUP(O1349,登録者リスト!$A$1:$D$43729,4,FALSE)=基本情報!$D$6,O1349,"")),"")</f>
        <v/>
      </c>
    </row>
    <row r="1350" spans="15:16" x14ac:dyDescent="0.15">
      <c r="O1350">
        <v>1349</v>
      </c>
      <c r="P1350" t="str">
        <f>IFERROR(IF(COUNTIF(個人情報!$BB$5:$BB$401,"登録番号" &amp; リスト!O1350)&gt;=1,"",IF(VLOOKUP(O1350,登録者リスト!$A$1:$D$43729,4,FALSE)=基本情報!$D$6,O1350,"")),"")</f>
        <v/>
      </c>
    </row>
    <row r="1351" spans="15:16" x14ac:dyDescent="0.15">
      <c r="O1351">
        <v>1350</v>
      </c>
      <c r="P1351" t="str">
        <f>IFERROR(IF(COUNTIF(個人情報!$BB$5:$BB$401,"登録番号" &amp; リスト!O1351)&gt;=1,"",IF(VLOOKUP(O1351,登録者リスト!$A$1:$D$43729,4,FALSE)=基本情報!$D$6,O1351,"")),"")</f>
        <v/>
      </c>
    </row>
    <row r="1352" spans="15:16" x14ac:dyDescent="0.15">
      <c r="O1352">
        <v>1351</v>
      </c>
      <c r="P1352" t="str">
        <f>IFERROR(IF(COUNTIF(個人情報!$BB$5:$BB$401,"登録番号" &amp; リスト!O1352)&gt;=1,"",IF(VLOOKUP(O1352,登録者リスト!$A$1:$D$43729,4,FALSE)=基本情報!$D$6,O1352,"")),"")</f>
        <v/>
      </c>
    </row>
    <row r="1353" spans="15:16" x14ac:dyDescent="0.15">
      <c r="O1353">
        <v>1352</v>
      </c>
      <c r="P1353" t="str">
        <f>IFERROR(IF(COUNTIF(個人情報!$BB$5:$BB$401,"登録番号" &amp; リスト!O1353)&gt;=1,"",IF(VLOOKUP(O1353,登録者リスト!$A$1:$D$43729,4,FALSE)=基本情報!$D$6,O1353,"")),"")</f>
        <v/>
      </c>
    </row>
    <row r="1354" spans="15:16" x14ac:dyDescent="0.15">
      <c r="O1354">
        <v>1353</v>
      </c>
      <c r="P1354" t="str">
        <f>IFERROR(IF(COUNTIF(個人情報!$BB$5:$BB$401,"登録番号" &amp; リスト!O1354)&gt;=1,"",IF(VLOOKUP(O1354,登録者リスト!$A$1:$D$43729,4,FALSE)=基本情報!$D$6,O1354,"")),"")</f>
        <v/>
      </c>
    </row>
    <row r="1355" spans="15:16" x14ac:dyDescent="0.15">
      <c r="O1355">
        <v>1354</v>
      </c>
      <c r="P1355" t="str">
        <f>IFERROR(IF(COUNTIF(個人情報!$BB$5:$BB$401,"登録番号" &amp; リスト!O1355)&gt;=1,"",IF(VLOOKUP(O1355,登録者リスト!$A$1:$D$43729,4,FALSE)=基本情報!$D$6,O1355,"")),"")</f>
        <v/>
      </c>
    </row>
    <row r="1356" spans="15:16" x14ac:dyDescent="0.15">
      <c r="O1356">
        <v>1355</v>
      </c>
      <c r="P1356" t="str">
        <f>IFERROR(IF(COUNTIF(個人情報!$BB$5:$BB$401,"登録番号" &amp; リスト!O1356)&gt;=1,"",IF(VLOOKUP(O1356,登録者リスト!$A$1:$D$43729,4,FALSE)=基本情報!$D$6,O1356,"")),"")</f>
        <v/>
      </c>
    </row>
    <row r="1357" spans="15:16" x14ac:dyDescent="0.15">
      <c r="O1357">
        <v>1356</v>
      </c>
      <c r="P1357" t="str">
        <f>IFERROR(IF(COUNTIF(個人情報!$BB$5:$BB$401,"登録番号" &amp; リスト!O1357)&gt;=1,"",IF(VLOOKUP(O1357,登録者リスト!$A$1:$D$43729,4,FALSE)=基本情報!$D$6,O1357,"")),"")</f>
        <v/>
      </c>
    </row>
    <row r="1358" spans="15:16" x14ac:dyDescent="0.15">
      <c r="O1358">
        <v>1357</v>
      </c>
      <c r="P1358" t="str">
        <f>IFERROR(IF(COUNTIF(個人情報!$BB$5:$BB$401,"登録番号" &amp; リスト!O1358)&gt;=1,"",IF(VLOOKUP(O1358,登録者リスト!$A$1:$D$43729,4,FALSE)=基本情報!$D$6,O1358,"")),"")</f>
        <v/>
      </c>
    </row>
    <row r="1359" spans="15:16" x14ac:dyDescent="0.15">
      <c r="O1359">
        <v>1358</v>
      </c>
      <c r="P1359" t="str">
        <f>IFERROR(IF(COUNTIF(個人情報!$BB$5:$BB$401,"登録番号" &amp; リスト!O1359)&gt;=1,"",IF(VLOOKUP(O1359,登録者リスト!$A$1:$D$43729,4,FALSE)=基本情報!$D$6,O1359,"")),"")</f>
        <v/>
      </c>
    </row>
    <row r="1360" spans="15:16" x14ac:dyDescent="0.15">
      <c r="O1360">
        <v>1359</v>
      </c>
      <c r="P1360" t="str">
        <f>IFERROR(IF(COUNTIF(個人情報!$BB$5:$BB$401,"登録番号" &amp; リスト!O1360)&gt;=1,"",IF(VLOOKUP(O1360,登録者リスト!$A$1:$D$43729,4,FALSE)=基本情報!$D$6,O1360,"")),"")</f>
        <v/>
      </c>
    </row>
    <row r="1361" spans="15:16" x14ac:dyDescent="0.15">
      <c r="O1361">
        <v>1360</v>
      </c>
      <c r="P1361" t="str">
        <f>IFERROR(IF(COUNTIF(個人情報!$BB$5:$BB$401,"登録番号" &amp; リスト!O1361)&gt;=1,"",IF(VLOOKUP(O1361,登録者リスト!$A$1:$D$43729,4,FALSE)=基本情報!$D$6,O1361,"")),"")</f>
        <v/>
      </c>
    </row>
    <row r="1362" spans="15:16" x14ac:dyDescent="0.15">
      <c r="O1362">
        <v>1361</v>
      </c>
      <c r="P1362" t="str">
        <f>IFERROR(IF(COUNTIF(個人情報!$BB$5:$BB$401,"登録番号" &amp; リスト!O1362)&gt;=1,"",IF(VLOOKUP(O1362,登録者リスト!$A$1:$D$43729,4,FALSE)=基本情報!$D$6,O1362,"")),"")</f>
        <v/>
      </c>
    </row>
    <row r="1363" spans="15:16" x14ac:dyDescent="0.15">
      <c r="O1363">
        <v>1362</v>
      </c>
      <c r="P1363" t="str">
        <f>IFERROR(IF(COUNTIF(個人情報!$BB$5:$BB$401,"登録番号" &amp; リスト!O1363)&gt;=1,"",IF(VLOOKUP(O1363,登録者リスト!$A$1:$D$43729,4,FALSE)=基本情報!$D$6,O1363,"")),"")</f>
        <v/>
      </c>
    </row>
    <row r="1364" spans="15:16" x14ac:dyDescent="0.15">
      <c r="O1364">
        <v>1363</v>
      </c>
      <c r="P1364" t="str">
        <f>IFERROR(IF(COUNTIF(個人情報!$BB$5:$BB$401,"登録番号" &amp; リスト!O1364)&gt;=1,"",IF(VLOOKUP(O1364,登録者リスト!$A$1:$D$43729,4,FALSE)=基本情報!$D$6,O1364,"")),"")</f>
        <v/>
      </c>
    </row>
    <row r="1365" spans="15:16" x14ac:dyDescent="0.15">
      <c r="O1365">
        <v>1364</v>
      </c>
      <c r="P1365" t="str">
        <f>IFERROR(IF(COUNTIF(個人情報!$BB$5:$BB$401,"登録番号" &amp; リスト!O1365)&gt;=1,"",IF(VLOOKUP(O1365,登録者リスト!$A$1:$D$43729,4,FALSE)=基本情報!$D$6,O1365,"")),"")</f>
        <v/>
      </c>
    </row>
    <row r="1366" spans="15:16" x14ac:dyDescent="0.15">
      <c r="O1366">
        <v>1365</v>
      </c>
      <c r="P1366" t="str">
        <f>IFERROR(IF(COUNTIF(個人情報!$BB$5:$BB$401,"登録番号" &amp; リスト!O1366)&gt;=1,"",IF(VLOOKUP(O1366,登録者リスト!$A$1:$D$43729,4,FALSE)=基本情報!$D$6,O1366,"")),"")</f>
        <v/>
      </c>
    </row>
    <row r="1367" spans="15:16" x14ac:dyDescent="0.15">
      <c r="O1367">
        <v>1366</v>
      </c>
      <c r="P1367" t="str">
        <f>IFERROR(IF(COUNTIF(個人情報!$BB$5:$BB$401,"登録番号" &amp; リスト!O1367)&gt;=1,"",IF(VLOOKUP(O1367,登録者リスト!$A$1:$D$43729,4,FALSE)=基本情報!$D$6,O1367,"")),"")</f>
        <v/>
      </c>
    </row>
    <row r="1368" spans="15:16" x14ac:dyDescent="0.15">
      <c r="O1368">
        <v>1367</v>
      </c>
      <c r="P1368" t="str">
        <f>IFERROR(IF(COUNTIF(個人情報!$BB$5:$BB$401,"登録番号" &amp; リスト!O1368)&gt;=1,"",IF(VLOOKUP(O1368,登録者リスト!$A$1:$D$43729,4,FALSE)=基本情報!$D$6,O1368,"")),"")</f>
        <v/>
      </c>
    </row>
    <row r="1369" spans="15:16" x14ac:dyDescent="0.15">
      <c r="O1369">
        <v>1368</v>
      </c>
      <c r="P1369" t="str">
        <f>IFERROR(IF(COUNTIF(個人情報!$BB$5:$BB$401,"登録番号" &amp; リスト!O1369)&gt;=1,"",IF(VLOOKUP(O1369,登録者リスト!$A$1:$D$43729,4,FALSE)=基本情報!$D$6,O1369,"")),"")</f>
        <v/>
      </c>
    </row>
    <row r="1370" spans="15:16" x14ac:dyDescent="0.15">
      <c r="O1370">
        <v>1369</v>
      </c>
      <c r="P1370" t="str">
        <f>IFERROR(IF(COUNTIF(個人情報!$BB$5:$BB$401,"登録番号" &amp; リスト!O1370)&gt;=1,"",IF(VLOOKUP(O1370,登録者リスト!$A$1:$D$43729,4,FALSE)=基本情報!$D$6,O1370,"")),"")</f>
        <v/>
      </c>
    </row>
    <row r="1371" spans="15:16" x14ac:dyDescent="0.15">
      <c r="O1371">
        <v>1370</v>
      </c>
      <c r="P1371" t="str">
        <f>IFERROR(IF(COUNTIF(個人情報!$BB$5:$BB$401,"登録番号" &amp; リスト!O1371)&gt;=1,"",IF(VLOOKUP(O1371,登録者リスト!$A$1:$D$43729,4,FALSE)=基本情報!$D$6,O1371,"")),"")</f>
        <v/>
      </c>
    </row>
    <row r="1372" spans="15:16" x14ac:dyDescent="0.15">
      <c r="O1372">
        <v>1371</v>
      </c>
      <c r="P1372" t="str">
        <f>IFERROR(IF(COUNTIF(個人情報!$BB$5:$BB$401,"登録番号" &amp; リスト!O1372)&gt;=1,"",IF(VLOOKUP(O1372,登録者リスト!$A$1:$D$43729,4,FALSE)=基本情報!$D$6,O1372,"")),"")</f>
        <v/>
      </c>
    </row>
    <row r="1373" spans="15:16" x14ac:dyDescent="0.15">
      <c r="O1373">
        <v>1372</v>
      </c>
      <c r="P1373" t="str">
        <f>IFERROR(IF(COUNTIF(個人情報!$BB$5:$BB$401,"登録番号" &amp; リスト!O1373)&gt;=1,"",IF(VLOOKUP(O1373,登録者リスト!$A$1:$D$43729,4,FALSE)=基本情報!$D$6,O1373,"")),"")</f>
        <v/>
      </c>
    </row>
    <row r="1374" spans="15:16" x14ac:dyDescent="0.15">
      <c r="O1374">
        <v>1373</v>
      </c>
      <c r="P1374" t="str">
        <f>IFERROR(IF(COUNTIF(個人情報!$BB$5:$BB$401,"登録番号" &amp; リスト!O1374)&gt;=1,"",IF(VLOOKUP(O1374,登録者リスト!$A$1:$D$43729,4,FALSE)=基本情報!$D$6,O1374,"")),"")</f>
        <v/>
      </c>
    </row>
    <row r="1375" spans="15:16" x14ac:dyDescent="0.15">
      <c r="O1375">
        <v>1374</v>
      </c>
      <c r="P1375" t="str">
        <f>IFERROR(IF(COUNTIF(個人情報!$BB$5:$BB$401,"登録番号" &amp; リスト!O1375)&gt;=1,"",IF(VLOOKUP(O1375,登録者リスト!$A$1:$D$43729,4,FALSE)=基本情報!$D$6,O1375,"")),"")</f>
        <v/>
      </c>
    </row>
    <row r="1376" spans="15:16" x14ac:dyDescent="0.15">
      <c r="O1376">
        <v>1375</v>
      </c>
      <c r="P1376" t="str">
        <f>IFERROR(IF(COUNTIF(個人情報!$BB$5:$BB$401,"登録番号" &amp; リスト!O1376)&gt;=1,"",IF(VLOOKUP(O1376,登録者リスト!$A$1:$D$43729,4,FALSE)=基本情報!$D$6,O1376,"")),"")</f>
        <v/>
      </c>
    </row>
    <row r="1377" spans="15:16" x14ac:dyDescent="0.15">
      <c r="O1377">
        <v>1376</v>
      </c>
      <c r="P1377" t="str">
        <f>IFERROR(IF(COUNTIF(個人情報!$BB$5:$BB$401,"登録番号" &amp; リスト!O1377)&gt;=1,"",IF(VLOOKUP(O1377,登録者リスト!$A$1:$D$43729,4,FALSE)=基本情報!$D$6,O1377,"")),"")</f>
        <v/>
      </c>
    </row>
    <row r="1378" spans="15:16" x14ac:dyDescent="0.15">
      <c r="O1378">
        <v>1377</v>
      </c>
      <c r="P1378" t="str">
        <f>IFERROR(IF(COUNTIF(個人情報!$BB$5:$BB$401,"登録番号" &amp; リスト!O1378)&gt;=1,"",IF(VLOOKUP(O1378,登録者リスト!$A$1:$D$43729,4,FALSE)=基本情報!$D$6,O1378,"")),"")</f>
        <v/>
      </c>
    </row>
    <row r="1379" spans="15:16" x14ac:dyDescent="0.15">
      <c r="O1379">
        <v>1378</v>
      </c>
      <c r="P1379" t="str">
        <f>IFERROR(IF(COUNTIF(個人情報!$BB$5:$BB$401,"登録番号" &amp; リスト!O1379)&gt;=1,"",IF(VLOOKUP(O1379,登録者リスト!$A$1:$D$43729,4,FALSE)=基本情報!$D$6,O1379,"")),"")</f>
        <v/>
      </c>
    </row>
    <row r="1380" spans="15:16" x14ac:dyDescent="0.15">
      <c r="O1380">
        <v>1379</v>
      </c>
      <c r="P1380" t="str">
        <f>IFERROR(IF(COUNTIF(個人情報!$BB$5:$BB$401,"登録番号" &amp; リスト!O1380)&gt;=1,"",IF(VLOOKUP(O1380,登録者リスト!$A$1:$D$43729,4,FALSE)=基本情報!$D$6,O1380,"")),"")</f>
        <v/>
      </c>
    </row>
    <row r="1381" spans="15:16" x14ac:dyDescent="0.15">
      <c r="O1381">
        <v>1380</v>
      </c>
      <c r="P1381" t="str">
        <f>IFERROR(IF(COUNTIF(個人情報!$BB$5:$BB$401,"登録番号" &amp; リスト!O1381)&gt;=1,"",IF(VLOOKUP(O1381,登録者リスト!$A$1:$D$43729,4,FALSE)=基本情報!$D$6,O1381,"")),"")</f>
        <v/>
      </c>
    </row>
    <row r="1382" spans="15:16" x14ac:dyDescent="0.15">
      <c r="O1382">
        <v>1381</v>
      </c>
      <c r="P1382" t="str">
        <f>IFERROR(IF(COUNTIF(個人情報!$BB$5:$BB$401,"登録番号" &amp; リスト!O1382)&gt;=1,"",IF(VLOOKUP(O1382,登録者リスト!$A$1:$D$43729,4,FALSE)=基本情報!$D$6,O1382,"")),"")</f>
        <v/>
      </c>
    </row>
    <row r="1383" spans="15:16" x14ac:dyDescent="0.15">
      <c r="O1383">
        <v>1382</v>
      </c>
      <c r="P1383" t="str">
        <f>IFERROR(IF(COUNTIF(個人情報!$BB$5:$BB$401,"登録番号" &amp; リスト!O1383)&gt;=1,"",IF(VLOOKUP(O1383,登録者リスト!$A$1:$D$43729,4,FALSE)=基本情報!$D$6,O1383,"")),"")</f>
        <v/>
      </c>
    </row>
    <row r="1384" spans="15:16" x14ac:dyDescent="0.15">
      <c r="O1384">
        <v>1383</v>
      </c>
      <c r="P1384" t="str">
        <f>IFERROR(IF(COUNTIF(個人情報!$BB$5:$BB$401,"登録番号" &amp; リスト!O1384)&gt;=1,"",IF(VLOOKUP(O1384,登録者リスト!$A$1:$D$43729,4,FALSE)=基本情報!$D$6,O1384,"")),"")</f>
        <v/>
      </c>
    </row>
    <row r="1385" spans="15:16" x14ac:dyDescent="0.15">
      <c r="O1385">
        <v>1384</v>
      </c>
      <c r="P1385" t="str">
        <f>IFERROR(IF(COUNTIF(個人情報!$BB$5:$BB$401,"登録番号" &amp; リスト!O1385)&gt;=1,"",IF(VLOOKUP(O1385,登録者リスト!$A$1:$D$43729,4,FALSE)=基本情報!$D$6,O1385,"")),"")</f>
        <v/>
      </c>
    </row>
    <row r="1386" spans="15:16" x14ac:dyDescent="0.15">
      <c r="O1386">
        <v>1385</v>
      </c>
      <c r="P1386" t="str">
        <f>IFERROR(IF(COUNTIF(個人情報!$BB$5:$BB$401,"登録番号" &amp; リスト!O1386)&gt;=1,"",IF(VLOOKUP(O1386,登録者リスト!$A$1:$D$43729,4,FALSE)=基本情報!$D$6,O1386,"")),"")</f>
        <v/>
      </c>
    </row>
    <row r="1387" spans="15:16" x14ac:dyDescent="0.15">
      <c r="O1387">
        <v>1386</v>
      </c>
      <c r="P1387" t="str">
        <f>IFERROR(IF(COUNTIF(個人情報!$BB$5:$BB$401,"登録番号" &amp; リスト!O1387)&gt;=1,"",IF(VLOOKUP(O1387,登録者リスト!$A$1:$D$43729,4,FALSE)=基本情報!$D$6,O1387,"")),"")</f>
        <v/>
      </c>
    </row>
    <row r="1388" spans="15:16" x14ac:dyDescent="0.15">
      <c r="O1388">
        <v>1387</v>
      </c>
      <c r="P1388" t="str">
        <f>IFERROR(IF(COUNTIF(個人情報!$BB$5:$BB$401,"登録番号" &amp; リスト!O1388)&gt;=1,"",IF(VLOOKUP(O1388,登録者リスト!$A$1:$D$43729,4,FALSE)=基本情報!$D$6,O1388,"")),"")</f>
        <v/>
      </c>
    </row>
    <row r="1389" spans="15:16" x14ac:dyDescent="0.15">
      <c r="O1389">
        <v>1388</v>
      </c>
      <c r="P1389" t="str">
        <f>IFERROR(IF(COUNTIF(個人情報!$BB$5:$BB$401,"登録番号" &amp; リスト!O1389)&gt;=1,"",IF(VLOOKUP(O1389,登録者リスト!$A$1:$D$43729,4,FALSE)=基本情報!$D$6,O1389,"")),"")</f>
        <v/>
      </c>
    </row>
    <row r="1390" spans="15:16" x14ac:dyDescent="0.15">
      <c r="O1390">
        <v>1389</v>
      </c>
      <c r="P1390" t="str">
        <f>IFERROR(IF(COUNTIF(個人情報!$BB$5:$BB$401,"登録番号" &amp; リスト!O1390)&gt;=1,"",IF(VLOOKUP(O1390,登録者リスト!$A$1:$D$43729,4,FALSE)=基本情報!$D$6,O1390,"")),"")</f>
        <v/>
      </c>
    </row>
    <row r="1391" spans="15:16" x14ac:dyDescent="0.15">
      <c r="O1391">
        <v>1390</v>
      </c>
      <c r="P1391" t="str">
        <f>IFERROR(IF(COUNTIF(個人情報!$BB$5:$BB$401,"登録番号" &amp; リスト!O1391)&gt;=1,"",IF(VLOOKUP(O1391,登録者リスト!$A$1:$D$43729,4,FALSE)=基本情報!$D$6,O1391,"")),"")</f>
        <v/>
      </c>
    </row>
    <row r="1392" spans="15:16" x14ac:dyDescent="0.15">
      <c r="O1392">
        <v>1391</v>
      </c>
      <c r="P1392" t="str">
        <f>IFERROR(IF(COUNTIF(個人情報!$BB$5:$BB$401,"登録番号" &amp; リスト!O1392)&gt;=1,"",IF(VLOOKUP(O1392,登録者リスト!$A$1:$D$43729,4,FALSE)=基本情報!$D$6,O1392,"")),"")</f>
        <v/>
      </c>
    </row>
    <row r="1393" spans="15:16" x14ac:dyDescent="0.15">
      <c r="O1393">
        <v>1392</v>
      </c>
      <c r="P1393" t="str">
        <f>IFERROR(IF(COUNTIF(個人情報!$BB$5:$BB$401,"登録番号" &amp; リスト!O1393)&gt;=1,"",IF(VLOOKUP(O1393,登録者リスト!$A$1:$D$43729,4,FALSE)=基本情報!$D$6,O1393,"")),"")</f>
        <v/>
      </c>
    </row>
    <row r="1394" spans="15:16" x14ac:dyDescent="0.15">
      <c r="O1394">
        <v>1393</v>
      </c>
      <c r="P1394" t="str">
        <f>IFERROR(IF(COUNTIF(個人情報!$BB$5:$BB$401,"登録番号" &amp; リスト!O1394)&gt;=1,"",IF(VLOOKUP(O1394,登録者リスト!$A$1:$D$43729,4,FALSE)=基本情報!$D$6,O1394,"")),"")</f>
        <v/>
      </c>
    </row>
    <row r="1395" spans="15:16" x14ac:dyDescent="0.15">
      <c r="O1395">
        <v>1394</v>
      </c>
      <c r="P1395" t="str">
        <f>IFERROR(IF(COUNTIF(個人情報!$BB$5:$BB$401,"登録番号" &amp; リスト!O1395)&gt;=1,"",IF(VLOOKUP(O1395,登録者リスト!$A$1:$D$43729,4,FALSE)=基本情報!$D$6,O1395,"")),"")</f>
        <v/>
      </c>
    </row>
    <row r="1396" spans="15:16" x14ac:dyDescent="0.15">
      <c r="O1396">
        <v>1395</v>
      </c>
      <c r="P1396" t="str">
        <f>IFERROR(IF(COUNTIF(個人情報!$BB$5:$BB$401,"登録番号" &amp; リスト!O1396)&gt;=1,"",IF(VLOOKUP(O1396,登録者リスト!$A$1:$D$43729,4,FALSE)=基本情報!$D$6,O1396,"")),"")</f>
        <v/>
      </c>
    </row>
    <row r="1397" spans="15:16" x14ac:dyDescent="0.15">
      <c r="O1397">
        <v>1396</v>
      </c>
      <c r="P1397" t="str">
        <f>IFERROR(IF(COUNTIF(個人情報!$BB$5:$BB$401,"登録番号" &amp; リスト!O1397)&gt;=1,"",IF(VLOOKUP(O1397,登録者リスト!$A$1:$D$43729,4,FALSE)=基本情報!$D$6,O1397,"")),"")</f>
        <v/>
      </c>
    </row>
    <row r="1398" spans="15:16" x14ac:dyDescent="0.15">
      <c r="O1398">
        <v>1397</v>
      </c>
      <c r="P1398" t="str">
        <f>IFERROR(IF(COUNTIF(個人情報!$BB$5:$BB$401,"登録番号" &amp; リスト!O1398)&gt;=1,"",IF(VLOOKUP(O1398,登録者リスト!$A$1:$D$43729,4,FALSE)=基本情報!$D$6,O1398,"")),"")</f>
        <v/>
      </c>
    </row>
    <row r="1399" spans="15:16" x14ac:dyDescent="0.15">
      <c r="O1399">
        <v>1398</v>
      </c>
      <c r="P1399" t="str">
        <f>IFERROR(IF(COUNTIF(個人情報!$BB$5:$BB$401,"登録番号" &amp; リスト!O1399)&gt;=1,"",IF(VLOOKUP(O1399,登録者リスト!$A$1:$D$43729,4,FALSE)=基本情報!$D$6,O1399,"")),"")</f>
        <v/>
      </c>
    </row>
    <row r="1400" spans="15:16" x14ac:dyDescent="0.15">
      <c r="O1400">
        <v>1399</v>
      </c>
      <c r="P1400" t="str">
        <f>IFERROR(IF(COUNTIF(個人情報!$BB$5:$BB$401,"登録番号" &amp; リスト!O1400)&gt;=1,"",IF(VLOOKUP(O1400,登録者リスト!$A$1:$D$43729,4,FALSE)=基本情報!$D$6,O1400,"")),"")</f>
        <v/>
      </c>
    </row>
    <row r="1401" spans="15:16" x14ac:dyDescent="0.15">
      <c r="O1401">
        <v>1400</v>
      </c>
      <c r="P1401" t="str">
        <f>IFERROR(IF(COUNTIF(個人情報!$BB$5:$BB$401,"登録番号" &amp; リスト!O1401)&gt;=1,"",IF(VLOOKUP(O1401,登録者リスト!$A$1:$D$43729,4,FALSE)=基本情報!$D$6,O1401,"")),"")</f>
        <v/>
      </c>
    </row>
    <row r="1402" spans="15:16" x14ac:dyDescent="0.15">
      <c r="O1402">
        <v>1401</v>
      </c>
      <c r="P1402" t="str">
        <f>IFERROR(IF(COUNTIF(個人情報!$BB$5:$BB$401,"登録番号" &amp; リスト!O1402)&gt;=1,"",IF(VLOOKUP(O1402,登録者リスト!$A$1:$D$43729,4,FALSE)=基本情報!$D$6,O1402,"")),"")</f>
        <v/>
      </c>
    </row>
    <row r="1403" spans="15:16" x14ac:dyDescent="0.15">
      <c r="O1403">
        <v>1402</v>
      </c>
      <c r="P1403" t="str">
        <f>IFERROR(IF(COUNTIF(個人情報!$BB$5:$BB$401,"登録番号" &amp; リスト!O1403)&gt;=1,"",IF(VLOOKUP(O1403,登録者リスト!$A$1:$D$43729,4,FALSE)=基本情報!$D$6,O1403,"")),"")</f>
        <v/>
      </c>
    </row>
    <row r="1404" spans="15:16" x14ac:dyDescent="0.15">
      <c r="O1404">
        <v>1403</v>
      </c>
      <c r="P1404" t="str">
        <f>IFERROR(IF(COUNTIF(個人情報!$BB$5:$BB$401,"登録番号" &amp; リスト!O1404)&gt;=1,"",IF(VLOOKUP(O1404,登録者リスト!$A$1:$D$43729,4,FALSE)=基本情報!$D$6,O1404,"")),"")</f>
        <v/>
      </c>
    </row>
    <row r="1405" spans="15:16" x14ac:dyDescent="0.15">
      <c r="O1405">
        <v>1404</v>
      </c>
      <c r="P1405" t="str">
        <f>IFERROR(IF(COUNTIF(個人情報!$BB$5:$BB$401,"登録番号" &amp; リスト!O1405)&gt;=1,"",IF(VLOOKUP(O1405,登録者リスト!$A$1:$D$43729,4,FALSE)=基本情報!$D$6,O1405,"")),"")</f>
        <v/>
      </c>
    </row>
    <row r="1406" spans="15:16" x14ac:dyDescent="0.15">
      <c r="O1406">
        <v>1405</v>
      </c>
      <c r="P1406" t="str">
        <f>IFERROR(IF(COUNTIF(個人情報!$BB$5:$BB$401,"登録番号" &amp; リスト!O1406)&gt;=1,"",IF(VLOOKUP(O1406,登録者リスト!$A$1:$D$43729,4,FALSE)=基本情報!$D$6,O1406,"")),"")</f>
        <v/>
      </c>
    </row>
    <row r="1407" spans="15:16" x14ac:dyDescent="0.15">
      <c r="O1407">
        <v>1406</v>
      </c>
      <c r="P1407" t="str">
        <f>IFERROR(IF(COUNTIF(個人情報!$BB$5:$BB$401,"登録番号" &amp; リスト!O1407)&gt;=1,"",IF(VLOOKUP(O1407,登録者リスト!$A$1:$D$43729,4,FALSE)=基本情報!$D$6,O1407,"")),"")</f>
        <v/>
      </c>
    </row>
    <row r="1408" spans="15:16" x14ac:dyDescent="0.15">
      <c r="O1408">
        <v>1407</v>
      </c>
      <c r="P1408" t="str">
        <f>IFERROR(IF(COUNTIF(個人情報!$BB$5:$BB$401,"登録番号" &amp; リスト!O1408)&gt;=1,"",IF(VLOOKUP(O1408,登録者リスト!$A$1:$D$43729,4,FALSE)=基本情報!$D$6,O1408,"")),"")</f>
        <v/>
      </c>
    </row>
    <row r="1409" spans="15:16" x14ac:dyDescent="0.15">
      <c r="O1409">
        <v>1408</v>
      </c>
      <c r="P1409" t="str">
        <f>IFERROR(IF(COUNTIF(個人情報!$BB$5:$BB$401,"登録番号" &amp; リスト!O1409)&gt;=1,"",IF(VLOOKUP(O1409,登録者リスト!$A$1:$D$43729,4,FALSE)=基本情報!$D$6,O1409,"")),"")</f>
        <v/>
      </c>
    </row>
    <row r="1410" spans="15:16" x14ac:dyDescent="0.15">
      <c r="O1410">
        <v>1409</v>
      </c>
      <c r="P1410" t="str">
        <f>IFERROR(IF(COUNTIF(個人情報!$BB$5:$BB$401,"登録番号" &amp; リスト!O1410)&gt;=1,"",IF(VLOOKUP(O1410,登録者リスト!$A$1:$D$43729,4,FALSE)=基本情報!$D$6,O1410,"")),"")</f>
        <v/>
      </c>
    </row>
    <row r="1411" spans="15:16" x14ac:dyDescent="0.15">
      <c r="O1411">
        <v>1410</v>
      </c>
      <c r="P1411" t="str">
        <f>IFERROR(IF(COUNTIF(個人情報!$BB$5:$BB$401,"登録番号" &amp; リスト!O1411)&gt;=1,"",IF(VLOOKUP(O1411,登録者リスト!$A$1:$D$43729,4,FALSE)=基本情報!$D$6,O1411,"")),"")</f>
        <v/>
      </c>
    </row>
    <row r="1412" spans="15:16" x14ac:dyDescent="0.15">
      <c r="O1412">
        <v>1411</v>
      </c>
      <c r="P1412" t="str">
        <f>IFERROR(IF(COUNTIF(個人情報!$BB$5:$BB$401,"登録番号" &amp; リスト!O1412)&gt;=1,"",IF(VLOOKUP(O1412,登録者リスト!$A$1:$D$43729,4,FALSE)=基本情報!$D$6,O1412,"")),"")</f>
        <v/>
      </c>
    </row>
    <row r="1413" spans="15:16" x14ac:dyDescent="0.15">
      <c r="O1413">
        <v>1412</v>
      </c>
      <c r="P1413" t="str">
        <f>IFERROR(IF(COUNTIF(個人情報!$BB$5:$BB$401,"登録番号" &amp; リスト!O1413)&gt;=1,"",IF(VLOOKUP(O1413,登録者リスト!$A$1:$D$43729,4,FALSE)=基本情報!$D$6,O1413,"")),"")</f>
        <v/>
      </c>
    </row>
    <row r="1414" spans="15:16" x14ac:dyDescent="0.15">
      <c r="O1414">
        <v>1413</v>
      </c>
      <c r="P1414" t="str">
        <f>IFERROR(IF(COUNTIF(個人情報!$BB$5:$BB$401,"登録番号" &amp; リスト!O1414)&gt;=1,"",IF(VLOOKUP(O1414,登録者リスト!$A$1:$D$43729,4,FALSE)=基本情報!$D$6,O1414,"")),"")</f>
        <v/>
      </c>
    </row>
    <row r="1415" spans="15:16" x14ac:dyDescent="0.15">
      <c r="O1415">
        <v>1414</v>
      </c>
      <c r="P1415" t="str">
        <f>IFERROR(IF(COUNTIF(個人情報!$BB$5:$BB$401,"登録番号" &amp; リスト!O1415)&gt;=1,"",IF(VLOOKUP(O1415,登録者リスト!$A$1:$D$43729,4,FALSE)=基本情報!$D$6,O1415,"")),"")</f>
        <v/>
      </c>
    </row>
    <row r="1416" spans="15:16" x14ac:dyDescent="0.15">
      <c r="O1416">
        <v>1415</v>
      </c>
      <c r="P1416" t="str">
        <f>IFERROR(IF(COUNTIF(個人情報!$BB$5:$BB$401,"登録番号" &amp; リスト!O1416)&gt;=1,"",IF(VLOOKUP(O1416,登録者リスト!$A$1:$D$43729,4,FALSE)=基本情報!$D$6,O1416,"")),"")</f>
        <v/>
      </c>
    </row>
    <row r="1417" spans="15:16" x14ac:dyDescent="0.15">
      <c r="O1417">
        <v>1416</v>
      </c>
      <c r="P1417" t="str">
        <f>IFERROR(IF(COUNTIF(個人情報!$BB$5:$BB$401,"登録番号" &amp; リスト!O1417)&gt;=1,"",IF(VLOOKUP(O1417,登録者リスト!$A$1:$D$43729,4,FALSE)=基本情報!$D$6,O1417,"")),"")</f>
        <v/>
      </c>
    </row>
    <row r="1418" spans="15:16" x14ac:dyDescent="0.15">
      <c r="O1418">
        <v>1417</v>
      </c>
      <c r="P1418" t="str">
        <f>IFERROR(IF(COUNTIF(個人情報!$BB$5:$BB$401,"登録番号" &amp; リスト!O1418)&gt;=1,"",IF(VLOOKUP(O1418,登録者リスト!$A$1:$D$43729,4,FALSE)=基本情報!$D$6,O1418,"")),"")</f>
        <v/>
      </c>
    </row>
    <row r="1419" spans="15:16" x14ac:dyDescent="0.15">
      <c r="O1419">
        <v>1418</v>
      </c>
      <c r="P1419" t="str">
        <f>IFERROR(IF(COUNTIF(個人情報!$BB$5:$BB$401,"登録番号" &amp; リスト!O1419)&gt;=1,"",IF(VLOOKUP(O1419,登録者リスト!$A$1:$D$43729,4,FALSE)=基本情報!$D$6,O1419,"")),"")</f>
        <v/>
      </c>
    </row>
    <row r="1420" spans="15:16" x14ac:dyDescent="0.15">
      <c r="O1420">
        <v>1419</v>
      </c>
      <c r="P1420" t="str">
        <f>IFERROR(IF(COUNTIF(個人情報!$BB$5:$BB$401,"登録番号" &amp; リスト!O1420)&gt;=1,"",IF(VLOOKUP(O1420,登録者リスト!$A$1:$D$43729,4,FALSE)=基本情報!$D$6,O1420,"")),"")</f>
        <v/>
      </c>
    </row>
    <row r="1421" spans="15:16" x14ac:dyDescent="0.15">
      <c r="O1421">
        <v>1420</v>
      </c>
      <c r="P1421" t="str">
        <f>IFERROR(IF(COUNTIF(個人情報!$BB$5:$BB$401,"登録番号" &amp; リスト!O1421)&gt;=1,"",IF(VLOOKUP(O1421,登録者リスト!$A$1:$D$43729,4,FALSE)=基本情報!$D$6,O1421,"")),"")</f>
        <v/>
      </c>
    </row>
    <row r="1422" spans="15:16" x14ac:dyDescent="0.15">
      <c r="O1422">
        <v>1421</v>
      </c>
      <c r="P1422" t="str">
        <f>IFERROR(IF(COUNTIF(個人情報!$BB$5:$BB$401,"登録番号" &amp; リスト!O1422)&gt;=1,"",IF(VLOOKUP(O1422,登録者リスト!$A$1:$D$43729,4,FALSE)=基本情報!$D$6,O1422,"")),"")</f>
        <v/>
      </c>
    </row>
    <row r="1423" spans="15:16" x14ac:dyDescent="0.15">
      <c r="O1423">
        <v>1422</v>
      </c>
      <c r="P1423" t="str">
        <f>IFERROR(IF(COUNTIF(個人情報!$BB$5:$BB$401,"登録番号" &amp; リスト!O1423)&gt;=1,"",IF(VLOOKUP(O1423,登録者リスト!$A$1:$D$43729,4,FALSE)=基本情報!$D$6,O1423,"")),"")</f>
        <v/>
      </c>
    </row>
    <row r="1424" spans="15:16" x14ac:dyDescent="0.15">
      <c r="O1424">
        <v>1423</v>
      </c>
      <c r="P1424" t="str">
        <f>IFERROR(IF(COUNTIF(個人情報!$BB$5:$BB$401,"登録番号" &amp; リスト!O1424)&gt;=1,"",IF(VLOOKUP(O1424,登録者リスト!$A$1:$D$43729,4,FALSE)=基本情報!$D$6,O1424,"")),"")</f>
        <v/>
      </c>
    </row>
    <row r="1425" spans="15:16" x14ac:dyDescent="0.15">
      <c r="O1425">
        <v>1424</v>
      </c>
      <c r="P1425" t="str">
        <f>IFERROR(IF(COUNTIF(個人情報!$BB$5:$BB$401,"登録番号" &amp; リスト!O1425)&gt;=1,"",IF(VLOOKUP(O1425,登録者リスト!$A$1:$D$43729,4,FALSE)=基本情報!$D$6,O1425,"")),"")</f>
        <v/>
      </c>
    </row>
    <row r="1426" spans="15:16" x14ac:dyDescent="0.15">
      <c r="O1426">
        <v>1425</v>
      </c>
      <c r="P1426" t="str">
        <f>IFERROR(IF(COUNTIF(個人情報!$BB$5:$BB$401,"登録番号" &amp; リスト!O1426)&gt;=1,"",IF(VLOOKUP(O1426,登録者リスト!$A$1:$D$43729,4,FALSE)=基本情報!$D$6,O1426,"")),"")</f>
        <v/>
      </c>
    </row>
    <row r="1427" spans="15:16" x14ac:dyDescent="0.15">
      <c r="O1427">
        <v>1426</v>
      </c>
      <c r="P1427" t="str">
        <f>IFERROR(IF(COUNTIF(個人情報!$BB$5:$BB$401,"登録番号" &amp; リスト!O1427)&gt;=1,"",IF(VLOOKUP(O1427,登録者リスト!$A$1:$D$43729,4,FALSE)=基本情報!$D$6,O1427,"")),"")</f>
        <v/>
      </c>
    </row>
    <row r="1428" spans="15:16" x14ac:dyDescent="0.15">
      <c r="O1428">
        <v>1427</v>
      </c>
      <c r="P1428" t="str">
        <f>IFERROR(IF(COUNTIF(個人情報!$BB$5:$BB$401,"登録番号" &amp; リスト!O1428)&gt;=1,"",IF(VLOOKUP(O1428,登録者リスト!$A$1:$D$43729,4,FALSE)=基本情報!$D$6,O1428,"")),"")</f>
        <v/>
      </c>
    </row>
    <row r="1429" spans="15:16" x14ac:dyDescent="0.15">
      <c r="O1429">
        <v>1428</v>
      </c>
      <c r="P1429" t="str">
        <f>IFERROR(IF(COUNTIF(個人情報!$BB$5:$BB$401,"登録番号" &amp; リスト!O1429)&gt;=1,"",IF(VLOOKUP(O1429,登録者リスト!$A$1:$D$43729,4,FALSE)=基本情報!$D$6,O1429,"")),"")</f>
        <v/>
      </c>
    </row>
    <row r="1430" spans="15:16" x14ac:dyDescent="0.15">
      <c r="O1430">
        <v>1429</v>
      </c>
      <c r="P1430" t="str">
        <f>IFERROR(IF(COUNTIF(個人情報!$BB$5:$BB$401,"登録番号" &amp; リスト!O1430)&gt;=1,"",IF(VLOOKUP(O1430,登録者リスト!$A$1:$D$43729,4,FALSE)=基本情報!$D$6,O1430,"")),"")</f>
        <v/>
      </c>
    </row>
    <row r="1431" spans="15:16" x14ac:dyDescent="0.15">
      <c r="O1431">
        <v>1430</v>
      </c>
      <c r="P1431" t="str">
        <f>IFERROR(IF(COUNTIF(個人情報!$BB$5:$BB$401,"登録番号" &amp; リスト!O1431)&gt;=1,"",IF(VLOOKUP(O1431,登録者リスト!$A$1:$D$43729,4,FALSE)=基本情報!$D$6,O1431,"")),"")</f>
        <v/>
      </c>
    </row>
    <row r="1432" spans="15:16" x14ac:dyDescent="0.15">
      <c r="O1432">
        <v>1431</v>
      </c>
      <c r="P1432" t="str">
        <f>IFERROR(IF(COUNTIF(個人情報!$BB$5:$BB$401,"登録番号" &amp; リスト!O1432)&gt;=1,"",IF(VLOOKUP(O1432,登録者リスト!$A$1:$D$43729,4,FALSE)=基本情報!$D$6,O1432,"")),"")</f>
        <v/>
      </c>
    </row>
    <row r="1433" spans="15:16" x14ac:dyDescent="0.15">
      <c r="O1433">
        <v>1432</v>
      </c>
      <c r="P1433" t="str">
        <f>IFERROR(IF(COUNTIF(個人情報!$BB$5:$BB$401,"登録番号" &amp; リスト!O1433)&gt;=1,"",IF(VLOOKUP(O1433,登録者リスト!$A$1:$D$43729,4,FALSE)=基本情報!$D$6,O1433,"")),"")</f>
        <v/>
      </c>
    </row>
    <row r="1434" spans="15:16" x14ac:dyDescent="0.15">
      <c r="O1434">
        <v>1433</v>
      </c>
      <c r="P1434" t="str">
        <f>IFERROR(IF(COUNTIF(個人情報!$BB$5:$BB$401,"登録番号" &amp; リスト!O1434)&gt;=1,"",IF(VLOOKUP(O1434,登録者リスト!$A$1:$D$43729,4,FALSE)=基本情報!$D$6,O1434,"")),"")</f>
        <v/>
      </c>
    </row>
    <row r="1435" spans="15:16" x14ac:dyDescent="0.15">
      <c r="O1435">
        <v>1434</v>
      </c>
      <c r="P1435" t="str">
        <f>IFERROR(IF(COUNTIF(個人情報!$BB$5:$BB$401,"登録番号" &amp; リスト!O1435)&gt;=1,"",IF(VLOOKUP(O1435,登録者リスト!$A$1:$D$43729,4,FALSE)=基本情報!$D$6,O1435,"")),"")</f>
        <v/>
      </c>
    </row>
    <row r="1436" spans="15:16" x14ac:dyDescent="0.15">
      <c r="O1436">
        <v>1435</v>
      </c>
      <c r="P1436" t="str">
        <f>IFERROR(IF(COUNTIF(個人情報!$BB$5:$BB$401,"登録番号" &amp; リスト!O1436)&gt;=1,"",IF(VLOOKUP(O1436,登録者リスト!$A$1:$D$43729,4,FALSE)=基本情報!$D$6,O1436,"")),"")</f>
        <v/>
      </c>
    </row>
    <row r="1437" spans="15:16" x14ac:dyDescent="0.15">
      <c r="O1437">
        <v>1436</v>
      </c>
      <c r="P1437" t="str">
        <f>IFERROR(IF(COUNTIF(個人情報!$BB$5:$BB$401,"登録番号" &amp; リスト!O1437)&gt;=1,"",IF(VLOOKUP(O1437,登録者リスト!$A$1:$D$43729,4,FALSE)=基本情報!$D$6,O1437,"")),"")</f>
        <v/>
      </c>
    </row>
    <row r="1438" spans="15:16" x14ac:dyDescent="0.15">
      <c r="O1438">
        <v>1437</v>
      </c>
      <c r="P1438" t="str">
        <f>IFERROR(IF(COUNTIF(個人情報!$BB$5:$BB$401,"登録番号" &amp; リスト!O1438)&gt;=1,"",IF(VLOOKUP(O1438,登録者リスト!$A$1:$D$43729,4,FALSE)=基本情報!$D$6,O1438,"")),"")</f>
        <v/>
      </c>
    </row>
    <row r="1439" spans="15:16" x14ac:dyDescent="0.15">
      <c r="O1439">
        <v>1438</v>
      </c>
      <c r="P1439" t="str">
        <f>IFERROR(IF(COUNTIF(個人情報!$BB$5:$BB$401,"登録番号" &amp; リスト!O1439)&gt;=1,"",IF(VLOOKUP(O1439,登録者リスト!$A$1:$D$43729,4,FALSE)=基本情報!$D$6,O1439,"")),"")</f>
        <v/>
      </c>
    </row>
    <row r="1440" spans="15:16" x14ac:dyDescent="0.15">
      <c r="O1440">
        <v>1439</v>
      </c>
      <c r="P1440" t="str">
        <f>IFERROR(IF(COUNTIF(個人情報!$BB$5:$BB$401,"登録番号" &amp; リスト!O1440)&gt;=1,"",IF(VLOOKUP(O1440,登録者リスト!$A$1:$D$43729,4,FALSE)=基本情報!$D$6,O1440,"")),"")</f>
        <v/>
      </c>
    </row>
    <row r="1441" spans="15:16" x14ac:dyDescent="0.15">
      <c r="O1441">
        <v>1440</v>
      </c>
      <c r="P1441" t="str">
        <f>IFERROR(IF(COUNTIF(個人情報!$BB$5:$BB$401,"登録番号" &amp; リスト!O1441)&gt;=1,"",IF(VLOOKUP(O1441,登録者リスト!$A$1:$D$43729,4,FALSE)=基本情報!$D$6,O1441,"")),"")</f>
        <v/>
      </c>
    </row>
    <row r="1442" spans="15:16" x14ac:dyDescent="0.15">
      <c r="O1442">
        <v>1441</v>
      </c>
      <c r="P1442" t="str">
        <f>IFERROR(IF(COUNTIF(個人情報!$BB$5:$BB$401,"登録番号" &amp; リスト!O1442)&gt;=1,"",IF(VLOOKUP(O1442,登録者リスト!$A$1:$D$43729,4,FALSE)=基本情報!$D$6,O1442,"")),"")</f>
        <v/>
      </c>
    </row>
    <row r="1443" spans="15:16" x14ac:dyDescent="0.15">
      <c r="O1443">
        <v>1442</v>
      </c>
      <c r="P1443" t="str">
        <f>IFERROR(IF(COUNTIF(個人情報!$BB$5:$BB$401,"登録番号" &amp; リスト!O1443)&gt;=1,"",IF(VLOOKUP(O1443,登録者リスト!$A$1:$D$43729,4,FALSE)=基本情報!$D$6,O1443,"")),"")</f>
        <v/>
      </c>
    </row>
    <row r="1444" spans="15:16" x14ac:dyDescent="0.15">
      <c r="O1444">
        <v>1443</v>
      </c>
      <c r="P1444" t="str">
        <f>IFERROR(IF(COUNTIF(個人情報!$BB$5:$BB$401,"登録番号" &amp; リスト!O1444)&gt;=1,"",IF(VLOOKUP(O1444,登録者リスト!$A$1:$D$43729,4,FALSE)=基本情報!$D$6,O1444,"")),"")</f>
        <v/>
      </c>
    </row>
    <row r="1445" spans="15:16" x14ac:dyDescent="0.15">
      <c r="O1445">
        <v>1444</v>
      </c>
      <c r="P1445" t="str">
        <f>IFERROR(IF(COUNTIF(個人情報!$BB$5:$BB$401,"登録番号" &amp; リスト!O1445)&gt;=1,"",IF(VLOOKUP(O1445,登録者リスト!$A$1:$D$43729,4,FALSE)=基本情報!$D$6,O1445,"")),"")</f>
        <v/>
      </c>
    </row>
    <row r="1446" spans="15:16" x14ac:dyDescent="0.15">
      <c r="O1446">
        <v>1445</v>
      </c>
      <c r="P1446" t="str">
        <f>IFERROR(IF(COUNTIF(個人情報!$BB$5:$BB$401,"登録番号" &amp; リスト!O1446)&gt;=1,"",IF(VLOOKUP(O1446,登録者リスト!$A$1:$D$43729,4,FALSE)=基本情報!$D$6,O1446,"")),"")</f>
        <v/>
      </c>
    </row>
    <row r="1447" spans="15:16" x14ac:dyDescent="0.15">
      <c r="O1447">
        <v>1446</v>
      </c>
      <c r="P1447" t="str">
        <f>IFERROR(IF(COUNTIF(個人情報!$BB$5:$BB$401,"登録番号" &amp; リスト!O1447)&gt;=1,"",IF(VLOOKUP(O1447,登録者リスト!$A$1:$D$43729,4,FALSE)=基本情報!$D$6,O1447,"")),"")</f>
        <v/>
      </c>
    </row>
    <row r="1448" spans="15:16" x14ac:dyDescent="0.15">
      <c r="O1448">
        <v>1447</v>
      </c>
      <c r="P1448" t="str">
        <f>IFERROR(IF(COUNTIF(個人情報!$BB$5:$BB$401,"登録番号" &amp; リスト!O1448)&gt;=1,"",IF(VLOOKUP(O1448,登録者リスト!$A$1:$D$43729,4,FALSE)=基本情報!$D$6,O1448,"")),"")</f>
        <v/>
      </c>
    </row>
    <row r="1449" spans="15:16" x14ac:dyDescent="0.15">
      <c r="O1449">
        <v>1448</v>
      </c>
      <c r="P1449" t="str">
        <f>IFERROR(IF(COUNTIF(個人情報!$BB$5:$BB$401,"登録番号" &amp; リスト!O1449)&gt;=1,"",IF(VLOOKUP(O1449,登録者リスト!$A$1:$D$43729,4,FALSE)=基本情報!$D$6,O1449,"")),"")</f>
        <v/>
      </c>
    </row>
    <row r="1450" spans="15:16" x14ac:dyDescent="0.15">
      <c r="O1450">
        <v>1449</v>
      </c>
      <c r="P1450" t="str">
        <f>IFERROR(IF(COUNTIF(個人情報!$BB$5:$BB$401,"登録番号" &amp; リスト!O1450)&gt;=1,"",IF(VLOOKUP(O1450,登録者リスト!$A$1:$D$43729,4,FALSE)=基本情報!$D$6,O1450,"")),"")</f>
        <v/>
      </c>
    </row>
    <row r="1451" spans="15:16" x14ac:dyDescent="0.15">
      <c r="O1451">
        <v>1450</v>
      </c>
      <c r="P1451" t="str">
        <f>IFERROR(IF(COUNTIF(個人情報!$BB$5:$BB$401,"登録番号" &amp; リスト!O1451)&gt;=1,"",IF(VLOOKUP(O1451,登録者リスト!$A$1:$D$43729,4,FALSE)=基本情報!$D$6,O1451,"")),"")</f>
        <v/>
      </c>
    </row>
    <row r="1452" spans="15:16" x14ac:dyDescent="0.15">
      <c r="O1452">
        <v>1451</v>
      </c>
      <c r="P1452" t="str">
        <f>IFERROR(IF(COUNTIF(個人情報!$BB$5:$BB$401,"登録番号" &amp; リスト!O1452)&gt;=1,"",IF(VLOOKUP(O1452,登録者リスト!$A$1:$D$43729,4,FALSE)=基本情報!$D$6,O1452,"")),"")</f>
        <v/>
      </c>
    </row>
    <row r="1453" spans="15:16" x14ac:dyDescent="0.15">
      <c r="O1453">
        <v>1452</v>
      </c>
      <c r="P1453" t="str">
        <f>IFERROR(IF(COUNTIF(個人情報!$BB$5:$BB$401,"登録番号" &amp; リスト!O1453)&gt;=1,"",IF(VLOOKUP(O1453,登録者リスト!$A$1:$D$43729,4,FALSE)=基本情報!$D$6,O1453,"")),"")</f>
        <v/>
      </c>
    </row>
    <row r="1454" spans="15:16" x14ac:dyDescent="0.15">
      <c r="O1454">
        <v>1453</v>
      </c>
      <c r="P1454" t="str">
        <f>IFERROR(IF(COUNTIF(個人情報!$BB$5:$BB$401,"登録番号" &amp; リスト!O1454)&gt;=1,"",IF(VLOOKUP(O1454,登録者リスト!$A$1:$D$43729,4,FALSE)=基本情報!$D$6,O1454,"")),"")</f>
        <v/>
      </c>
    </row>
    <row r="1455" spans="15:16" x14ac:dyDescent="0.15">
      <c r="O1455">
        <v>1454</v>
      </c>
      <c r="P1455" t="str">
        <f>IFERROR(IF(COUNTIF(個人情報!$BB$5:$BB$401,"登録番号" &amp; リスト!O1455)&gt;=1,"",IF(VLOOKUP(O1455,登録者リスト!$A$1:$D$43729,4,FALSE)=基本情報!$D$6,O1455,"")),"")</f>
        <v/>
      </c>
    </row>
    <row r="1456" spans="15:16" x14ac:dyDescent="0.15">
      <c r="O1456">
        <v>1455</v>
      </c>
      <c r="P1456" t="str">
        <f>IFERROR(IF(COUNTIF(個人情報!$BB$5:$BB$401,"登録番号" &amp; リスト!O1456)&gt;=1,"",IF(VLOOKUP(O1456,登録者リスト!$A$1:$D$43729,4,FALSE)=基本情報!$D$6,O1456,"")),"")</f>
        <v/>
      </c>
    </row>
    <row r="1457" spans="15:16" x14ac:dyDescent="0.15">
      <c r="O1457">
        <v>1456</v>
      </c>
      <c r="P1457" t="str">
        <f>IFERROR(IF(COUNTIF(個人情報!$BB$5:$BB$401,"登録番号" &amp; リスト!O1457)&gt;=1,"",IF(VLOOKUP(O1457,登録者リスト!$A$1:$D$43729,4,FALSE)=基本情報!$D$6,O1457,"")),"")</f>
        <v/>
      </c>
    </row>
    <row r="1458" spans="15:16" x14ac:dyDescent="0.15">
      <c r="O1458">
        <v>1457</v>
      </c>
      <c r="P1458" t="str">
        <f>IFERROR(IF(COUNTIF(個人情報!$BB$5:$BB$401,"登録番号" &amp; リスト!O1458)&gt;=1,"",IF(VLOOKUP(O1458,登録者リスト!$A$1:$D$43729,4,FALSE)=基本情報!$D$6,O1458,"")),"")</f>
        <v/>
      </c>
    </row>
    <row r="1459" spans="15:16" x14ac:dyDescent="0.15">
      <c r="O1459">
        <v>1458</v>
      </c>
      <c r="P1459" t="str">
        <f>IFERROR(IF(COUNTIF(個人情報!$BB$5:$BB$401,"登録番号" &amp; リスト!O1459)&gt;=1,"",IF(VLOOKUP(O1459,登録者リスト!$A$1:$D$43729,4,FALSE)=基本情報!$D$6,O1459,"")),"")</f>
        <v/>
      </c>
    </row>
    <row r="1460" spans="15:16" x14ac:dyDescent="0.15">
      <c r="O1460">
        <v>1459</v>
      </c>
      <c r="P1460" t="str">
        <f>IFERROR(IF(COUNTIF(個人情報!$BB$5:$BB$401,"登録番号" &amp; リスト!O1460)&gt;=1,"",IF(VLOOKUP(O1460,登録者リスト!$A$1:$D$43729,4,FALSE)=基本情報!$D$6,O1460,"")),"")</f>
        <v/>
      </c>
    </row>
    <row r="1461" spans="15:16" x14ac:dyDescent="0.15">
      <c r="O1461">
        <v>1460</v>
      </c>
      <c r="P1461" t="str">
        <f>IFERROR(IF(COUNTIF(個人情報!$BB$5:$BB$401,"登録番号" &amp; リスト!O1461)&gt;=1,"",IF(VLOOKUP(O1461,登録者リスト!$A$1:$D$43729,4,FALSE)=基本情報!$D$6,O1461,"")),"")</f>
        <v/>
      </c>
    </row>
    <row r="1462" spans="15:16" x14ac:dyDescent="0.15">
      <c r="O1462">
        <v>1461</v>
      </c>
      <c r="P1462" t="str">
        <f>IFERROR(IF(COUNTIF(個人情報!$BB$5:$BB$401,"登録番号" &amp; リスト!O1462)&gt;=1,"",IF(VLOOKUP(O1462,登録者リスト!$A$1:$D$43729,4,FALSE)=基本情報!$D$6,O1462,"")),"")</f>
        <v/>
      </c>
    </row>
    <row r="1463" spans="15:16" x14ac:dyDescent="0.15">
      <c r="O1463">
        <v>1462</v>
      </c>
      <c r="P1463" t="str">
        <f>IFERROR(IF(COUNTIF(個人情報!$BB$5:$BB$401,"登録番号" &amp; リスト!O1463)&gt;=1,"",IF(VLOOKUP(O1463,登録者リスト!$A$1:$D$43729,4,FALSE)=基本情報!$D$6,O1463,"")),"")</f>
        <v/>
      </c>
    </row>
    <row r="1464" spans="15:16" x14ac:dyDescent="0.15">
      <c r="O1464">
        <v>1463</v>
      </c>
      <c r="P1464" t="str">
        <f>IFERROR(IF(COUNTIF(個人情報!$BB$5:$BB$401,"登録番号" &amp; リスト!O1464)&gt;=1,"",IF(VLOOKUP(O1464,登録者リスト!$A$1:$D$43729,4,FALSE)=基本情報!$D$6,O1464,"")),"")</f>
        <v/>
      </c>
    </row>
    <row r="1465" spans="15:16" x14ac:dyDescent="0.15">
      <c r="O1465">
        <v>1464</v>
      </c>
      <c r="P1465" t="str">
        <f>IFERROR(IF(COUNTIF(個人情報!$BB$5:$BB$401,"登録番号" &amp; リスト!O1465)&gt;=1,"",IF(VLOOKUP(O1465,登録者リスト!$A$1:$D$43729,4,FALSE)=基本情報!$D$6,O1465,"")),"")</f>
        <v/>
      </c>
    </row>
    <row r="1466" spans="15:16" x14ac:dyDescent="0.15">
      <c r="O1466">
        <v>1465</v>
      </c>
      <c r="P1466" t="str">
        <f>IFERROR(IF(COUNTIF(個人情報!$BB$5:$BB$401,"登録番号" &amp; リスト!O1466)&gt;=1,"",IF(VLOOKUP(O1466,登録者リスト!$A$1:$D$43729,4,FALSE)=基本情報!$D$6,O1466,"")),"")</f>
        <v/>
      </c>
    </row>
    <row r="1467" spans="15:16" x14ac:dyDescent="0.15">
      <c r="O1467">
        <v>1466</v>
      </c>
      <c r="P1467" t="str">
        <f>IFERROR(IF(COUNTIF(個人情報!$BB$5:$BB$401,"登録番号" &amp; リスト!O1467)&gt;=1,"",IF(VLOOKUP(O1467,登録者リスト!$A$1:$D$43729,4,FALSE)=基本情報!$D$6,O1467,"")),"")</f>
        <v/>
      </c>
    </row>
    <row r="1468" spans="15:16" x14ac:dyDescent="0.15">
      <c r="O1468">
        <v>1467</v>
      </c>
      <c r="P1468" t="str">
        <f>IFERROR(IF(COUNTIF(個人情報!$BB$5:$BB$401,"登録番号" &amp; リスト!O1468)&gt;=1,"",IF(VLOOKUP(O1468,登録者リスト!$A$1:$D$43729,4,FALSE)=基本情報!$D$6,O1468,"")),"")</f>
        <v/>
      </c>
    </row>
    <row r="1469" spans="15:16" x14ac:dyDescent="0.15">
      <c r="O1469">
        <v>1468</v>
      </c>
      <c r="P1469" t="str">
        <f>IFERROR(IF(COUNTIF(個人情報!$BB$5:$BB$401,"登録番号" &amp; リスト!O1469)&gt;=1,"",IF(VLOOKUP(O1469,登録者リスト!$A$1:$D$43729,4,FALSE)=基本情報!$D$6,O1469,"")),"")</f>
        <v/>
      </c>
    </row>
    <row r="1470" spans="15:16" x14ac:dyDescent="0.15">
      <c r="O1470">
        <v>1469</v>
      </c>
      <c r="P1470" t="str">
        <f>IFERROR(IF(COUNTIF(個人情報!$BB$5:$BB$401,"登録番号" &amp; リスト!O1470)&gt;=1,"",IF(VLOOKUP(O1470,登録者リスト!$A$1:$D$43729,4,FALSE)=基本情報!$D$6,O1470,"")),"")</f>
        <v/>
      </c>
    </row>
    <row r="1471" spans="15:16" x14ac:dyDescent="0.15">
      <c r="O1471">
        <v>1470</v>
      </c>
      <c r="P1471" t="str">
        <f>IFERROR(IF(COUNTIF(個人情報!$BB$5:$BB$401,"登録番号" &amp; リスト!O1471)&gt;=1,"",IF(VLOOKUP(O1471,登録者リスト!$A$1:$D$43729,4,FALSE)=基本情報!$D$6,O1471,"")),"")</f>
        <v/>
      </c>
    </row>
    <row r="1472" spans="15:16" x14ac:dyDescent="0.15">
      <c r="O1472">
        <v>1471</v>
      </c>
      <c r="P1472" t="str">
        <f>IFERROR(IF(COUNTIF(個人情報!$BB$5:$BB$401,"登録番号" &amp; リスト!O1472)&gt;=1,"",IF(VLOOKUP(O1472,登録者リスト!$A$1:$D$43729,4,FALSE)=基本情報!$D$6,O1472,"")),"")</f>
        <v/>
      </c>
    </row>
    <row r="1473" spans="15:16" x14ac:dyDescent="0.15">
      <c r="O1473">
        <v>1472</v>
      </c>
      <c r="P1473" t="str">
        <f>IFERROR(IF(COUNTIF(個人情報!$BB$5:$BB$401,"登録番号" &amp; リスト!O1473)&gt;=1,"",IF(VLOOKUP(O1473,登録者リスト!$A$1:$D$43729,4,FALSE)=基本情報!$D$6,O1473,"")),"")</f>
        <v/>
      </c>
    </row>
    <row r="1474" spans="15:16" x14ac:dyDescent="0.15">
      <c r="O1474">
        <v>1473</v>
      </c>
      <c r="P1474" t="str">
        <f>IFERROR(IF(COUNTIF(個人情報!$BB$5:$BB$401,"登録番号" &amp; リスト!O1474)&gt;=1,"",IF(VLOOKUP(O1474,登録者リスト!$A$1:$D$43729,4,FALSE)=基本情報!$D$6,O1474,"")),"")</f>
        <v/>
      </c>
    </row>
    <row r="1475" spans="15:16" x14ac:dyDescent="0.15">
      <c r="O1475">
        <v>1474</v>
      </c>
      <c r="P1475" t="str">
        <f>IFERROR(IF(COUNTIF(個人情報!$BB$5:$BB$401,"登録番号" &amp; リスト!O1475)&gt;=1,"",IF(VLOOKUP(O1475,登録者リスト!$A$1:$D$43729,4,FALSE)=基本情報!$D$6,O1475,"")),"")</f>
        <v/>
      </c>
    </row>
    <row r="1476" spans="15:16" x14ac:dyDescent="0.15">
      <c r="O1476">
        <v>1475</v>
      </c>
      <c r="P1476" t="str">
        <f>IFERROR(IF(COUNTIF(個人情報!$BB$5:$BB$401,"登録番号" &amp; リスト!O1476)&gt;=1,"",IF(VLOOKUP(O1476,登録者リスト!$A$1:$D$43729,4,FALSE)=基本情報!$D$6,O1476,"")),"")</f>
        <v/>
      </c>
    </row>
    <row r="1477" spans="15:16" x14ac:dyDescent="0.15">
      <c r="O1477">
        <v>1476</v>
      </c>
      <c r="P1477" t="str">
        <f>IFERROR(IF(COUNTIF(個人情報!$BB$5:$BB$401,"登録番号" &amp; リスト!O1477)&gt;=1,"",IF(VLOOKUP(O1477,登録者リスト!$A$1:$D$43729,4,FALSE)=基本情報!$D$6,O1477,"")),"")</f>
        <v/>
      </c>
    </row>
    <row r="1478" spans="15:16" x14ac:dyDescent="0.15">
      <c r="O1478">
        <v>1477</v>
      </c>
      <c r="P1478" t="str">
        <f>IFERROR(IF(COUNTIF(個人情報!$BB$5:$BB$401,"登録番号" &amp; リスト!O1478)&gt;=1,"",IF(VLOOKUP(O1478,登録者リスト!$A$1:$D$43729,4,FALSE)=基本情報!$D$6,O1478,"")),"")</f>
        <v/>
      </c>
    </row>
    <row r="1479" spans="15:16" x14ac:dyDescent="0.15">
      <c r="O1479">
        <v>1478</v>
      </c>
      <c r="P1479" t="str">
        <f>IFERROR(IF(COUNTIF(個人情報!$BB$5:$BB$401,"登録番号" &amp; リスト!O1479)&gt;=1,"",IF(VLOOKUP(O1479,登録者リスト!$A$1:$D$43729,4,FALSE)=基本情報!$D$6,O1479,"")),"")</f>
        <v/>
      </c>
    </row>
    <row r="1480" spans="15:16" x14ac:dyDescent="0.15">
      <c r="O1480">
        <v>1479</v>
      </c>
      <c r="P1480" t="str">
        <f>IFERROR(IF(COUNTIF(個人情報!$BB$5:$BB$401,"登録番号" &amp; リスト!O1480)&gt;=1,"",IF(VLOOKUP(O1480,登録者リスト!$A$1:$D$43729,4,FALSE)=基本情報!$D$6,O1480,"")),"")</f>
        <v/>
      </c>
    </row>
    <row r="1481" spans="15:16" x14ac:dyDescent="0.15">
      <c r="O1481">
        <v>1480</v>
      </c>
      <c r="P1481" t="str">
        <f>IFERROR(IF(COUNTIF(個人情報!$BB$5:$BB$401,"登録番号" &amp; リスト!O1481)&gt;=1,"",IF(VLOOKUP(O1481,登録者リスト!$A$1:$D$43729,4,FALSE)=基本情報!$D$6,O1481,"")),"")</f>
        <v/>
      </c>
    </row>
    <row r="1482" spans="15:16" x14ac:dyDescent="0.15">
      <c r="O1482">
        <v>1481</v>
      </c>
      <c r="P1482" t="str">
        <f>IFERROR(IF(COUNTIF(個人情報!$BB$5:$BB$401,"登録番号" &amp; リスト!O1482)&gt;=1,"",IF(VLOOKUP(O1482,登録者リスト!$A$1:$D$43729,4,FALSE)=基本情報!$D$6,O1482,"")),"")</f>
        <v/>
      </c>
    </row>
    <row r="1483" spans="15:16" x14ac:dyDescent="0.15">
      <c r="O1483">
        <v>1482</v>
      </c>
      <c r="P1483" t="str">
        <f>IFERROR(IF(COUNTIF(個人情報!$BB$5:$BB$401,"登録番号" &amp; リスト!O1483)&gt;=1,"",IF(VLOOKUP(O1483,登録者リスト!$A$1:$D$43729,4,FALSE)=基本情報!$D$6,O1483,"")),"")</f>
        <v/>
      </c>
    </row>
    <row r="1484" spans="15:16" x14ac:dyDescent="0.15">
      <c r="O1484">
        <v>1483</v>
      </c>
      <c r="P1484" t="str">
        <f>IFERROR(IF(COUNTIF(個人情報!$BB$5:$BB$401,"登録番号" &amp; リスト!O1484)&gt;=1,"",IF(VLOOKUP(O1484,登録者リスト!$A$1:$D$43729,4,FALSE)=基本情報!$D$6,O1484,"")),"")</f>
        <v/>
      </c>
    </row>
    <row r="1485" spans="15:16" x14ac:dyDescent="0.15">
      <c r="O1485">
        <v>1484</v>
      </c>
      <c r="P1485" t="str">
        <f>IFERROR(IF(COUNTIF(個人情報!$BB$5:$BB$401,"登録番号" &amp; リスト!O1485)&gt;=1,"",IF(VLOOKUP(O1485,登録者リスト!$A$1:$D$43729,4,FALSE)=基本情報!$D$6,O1485,"")),"")</f>
        <v/>
      </c>
    </row>
    <row r="1486" spans="15:16" x14ac:dyDescent="0.15">
      <c r="O1486">
        <v>1485</v>
      </c>
      <c r="P1486" t="str">
        <f>IFERROR(IF(COUNTIF(個人情報!$BB$5:$BB$401,"登録番号" &amp; リスト!O1486)&gt;=1,"",IF(VLOOKUP(O1486,登録者リスト!$A$1:$D$43729,4,FALSE)=基本情報!$D$6,O1486,"")),"")</f>
        <v/>
      </c>
    </row>
    <row r="1487" spans="15:16" x14ac:dyDescent="0.15">
      <c r="O1487">
        <v>1486</v>
      </c>
      <c r="P1487" t="str">
        <f>IFERROR(IF(COUNTIF(個人情報!$BB$5:$BB$401,"登録番号" &amp; リスト!O1487)&gt;=1,"",IF(VLOOKUP(O1487,登録者リスト!$A$1:$D$43729,4,FALSE)=基本情報!$D$6,O1487,"")),"")</f>
        <v/>
      </c>
    </row>
    <row r="1488" spans="15:16" x14ac:dyDescent="0.15">
      <c r="O1488">
        <v>1487</v>
      </c>
      <c r="P1488" t="str">
        <f>IFERROR(IF(COUNTIF(個人情報!$BB$5:$BB$401,"登録番号" &amp; リスト!O1488)&gt;=1,"",IF(VLOOKUP(O1488,登録者リスト!$A$1:$D$43729,4,FALSE)=基本情報!$D$6,O1488,"")),"")</f>
        <v/>
      </c>
    </row>
    <row r="1489" spans="15:16" x14ac:dyDescent="0.15">
      <c r="O1489">
        <v>1488</v>
      </c>
      <c r="P1489" t="str">
        <f>IFERROR(IF(COUNTIF(個人情報!$BB$5:$BB$401,"登録番号" &amp; リスト!O1489)&gt;=1,"",IF(VLOOKUP(O1489,登録者リスト!$A$1:$D$43729,4,FALSE)=基本情報!$D$6,O1489,"")),"")</f>
        <v/>
      </c>
    </row>
    <row r="1490" spans="15:16" x14ac:dyDescent="0.15">
      <c r="O1490">
        <v>1489</v>
      </c>
      <c r="P1490" t="str">
        <f>IFERROR(IF(COUNTIF(個人情報!$BB$5:$BB$401,"登録番号" &amp; リスト!O1490)&gt;=1,"",IF(VLOOKUP(O1490,登録者リスト!$A$1:$D$43729,4,FALSE)=基本情報!$D$6,O1490,"")),"")</f>
        <v/>
      </c>
    </row>
    <row r="1491" spans="15:16" x14ac:dyDescent="0.15">
      <c r="O1491">
        <v>1490</v>
      </c>
      <c r="P1491" t="str">
        <f>IFERROR(IF(COUNTIF(個人情報!$BB$5:$BB$401,"登録番号" &amp; リスト!O1491)&gt;=1,"",IF(VLOOKUP(O1491,登録者リスト!$A$1:$D$43729,4,FALSE)=基本情報!$D$6,O1491,"")),"")</f>
        <v/>
      </c>
    </row>
    <row r="1492" spans="15:16" x14ac:dyDescent="0.15">
      <c r="O1492">
        <v>1491</v>
      </c>
      <c r="P1492" t="str">
        <f>IFERROR(IF(COUNTIF(個人情報!$BB$5:$BB$401,"登録番号" &amp; リスト!O1492)&gt;=1,"",IF(VLOOKUP(O1492,登録者リスト!$A$1:$D$43729,4,FALSE)=基本情報!$D$6,O1492,"")),"")</f>
        <v/>
      </c>
    </row>
    <row r="1493" spans="15:16" x14ac:dyDescent="0.15">
      <c r="O1493">
        <v>1492</v>
      </c>
      <c r="P1493" t="str">
        <f>IFERROR(IF(COUNTIF(個人情報!$BB$5:$BB$401,"登録番号" &amp; リスト!O1493)&gt;=1,"",IF(VLOOKUP(O1493,登録者リスト!$A$1:$D$43729,4,FALSE)=基本情報!$D$6,O1493,"")),"")</f>
        <v/>
      </c>
    </row>
    <row r="1494" spans="15:16" x14ac:dyDescent="0.15">
      <c r="O1494">
        <v>1493</v>
      </c>
      <c r="P1494" t="str">
        <f>IFERROR(IF(COUNTIF(個人情報!$BB$5:$BB$401,"登録番号" &amp; リスト!O1494)&gt;=1,"",IF(VLOOKUP(O1494,登録者リスト!$A$1:$D$43729,4,FALSE)=基本情報!$D$6,O1494,"")),"")</f>
        <v/>
      </c>
    </row>
    <row r="1495" spans="15:16" x14ac:dyDescent="0.15">
      <c r="O1495">
        <v>1494</v>
      </c>
      <c r="P1495" t="str">
        <f>IFERROR(IF(COUNTIF(個人情報!$BB$5:$BB$401,"登録番号" &amp; リスト!O1495)&gt;=1,"",IF(VLOOKUP(O1495,登録者リスト!$A$1:$D$43729,4,FALSE)=基本情報!$D$6,O1495,"")),"")</f>
        <v/>
      </c>
    </row>
    <row r="1496" spans="15:16" x14ac:dyDescent="0.15">
      <c r="O1496">
        <v>1495</v>
      </c>
      <c r="P1496" t="str">
        <f>IFERROR(IF(COUNTIF(個人情報!$BB$5:$BB$401,"登録番号" &amp; リスト!O1496)&gt;=1,"",IF(VLOOKUP(O1496,登録者リスト!$A$1:$D$43729,4,FALSE)=基本情報!$D$6,O1496,"")),"")</f>
        <v/>
      </c>
    </row>
    <row r="1497" spans="15:16" x14ac:dyDescent="0.15">
      <c r="O1497">
        <v>1496</v>
      </c>
      <c r="P1497" t="str">
        <f>IFERROR(IF(COUNTIF(個人情報!$BB$5:$BB$401,"登録番号" &amp; リスト!O1497)&gt;=1,"",IF(VLOOKUP(O1497,登録者リスト!$A$1:$D$43729,4,FALSE)=基本情報!$D$6,O1497,"")),"")</f>
        <v/>
      </c>
    </row>
    <row r="1498" spans="15:16" x14ac:dyDescent="0.15">
      <c r="O1498">
        <v>1497</v>
      </c>
      <c r="P1498" t="str">
        <f>IFERROR(IF(COUNTIF(個人情報!$BB$5:$BB$401,"登録番号" &amp; リスト!O1498)&gt;=1,"",IF(VLOOKUP(O1498,登録者リスト!$A$1:$D$43729,4,FALSE)=基本情報!$D$6,O1498,"")),"")</f>
        <v/>
      </c>
    </row>
    <row r="1499" spans="15:16" x14ac:dyDescent="0.15">
      <c r="O1499">
        <v>1498</v>
      </c>
      <c r="P1499" t="str">
        <f>IFERROR(IF(COUNTIF(個人情報!$BB$5:$BB$401,"登録番号" &amp; リスト!O1499)&gt;=1,"",IF(VLOOKUP(O1499,登録者リスト!$A$1:$D$43729,4,FALSE)=基本情報!$D$6,O1499,"")),"")</f>
        <v/>
      </c>
    </row>
    <row r="1500" spans="15:16" x14ac:dyDescent="0.15">
      <c r="O1500">
        <v>1499</v>
      </c>
      <c r="P1500" t="str">
        <f>IFERROR(IF(COUNTIF(個人情報!$BB$5:$BB$401,"登録番号" &amp; リスト!O1500)&gt;=1,"",IF(VLOOKUP(O1500,登録者リスト!$A$1:$D$43729,4,FALSE)=基本情報!$D$6,O1500,"")),"")</f>
        <v/>
      </c>
    </row>
    <row r="1501" spans="15:16" x14ac:dyDescent="0.15">
      <c r="O1501">
        <v>1500</v>
      </c>
      <c r="P1501" t="str">
        <f>IFERROR(IF(COUNTIF(個人情報!$BB$5:$BB$401,"登録番号" &amp; リスト!O1501)&gt;=1,"",IF(VLOOKUP(O1501,登録者リスト!$A$1:$D$43729,4,FALSE)=基本情報!$D$6,O1501,"")),"")</f>
        <v/>
      </c>
    </row>
    <row r="1502" spans="15:16" x14ac:dyDescent="0.15">
      <c r="O1502">
        <v>1501</v>
      </c>
      <c r="P1502" t="str">
        <f>IFERROR(IF(COUNTIF(個人情報!$BB$5:$BB$401,"登録番号" &amp; リスト!O1502)&gt;=1,"",IF(VLOOKUP(O1502,登録者リスト!$A$1:$D$43729,4,FALSE)=基本情報!$D$6,O1502,"")),"")</f>
        <v/>
      </c>
    </row>
    <row r="1503" spans="15:16" x14ac:dyDescent="0.15">
      <c r="O1503">
        <v>1502</v>
      </c>
      <c r="P1503" t="str">
        <f>IFERROR(IF(COUNTIF(個人情報!$BB$5:$BB$401,"登録番号" &amp; リスト!O1503)&gt;=1,"",IF(VLOOKUP(O1503,登録者リスト!$A$1:$D$43729,4,FALSE)=基本情報!$D$6,O1503,"")),"")</f>
        <v/>
      </c>
    </row>
    <row r="1504" spans="15:16" x14ac:dyDescent="0.15">
      <c r="O1504">
        <v>1503</v>
      </c>
      <c r="P1504" t="str">
        <f>IFERROR(IF(COUNTIF(個人情報!$BB$5:$BB$401,"登録番号" &amp; リスト!O1504)&gt;=1,"",IF(VLOOKUP(O1504,登録者リスト!$A$1:$D$43729,4,FALSE)=基本情報!$D$6,O1504,"")),"")</f>
        <v/>
      </c>
    </row>
    <row r="1505" spans="15:16" x14ac:dyDescent="0.15">
      <c r="O1505">
        <v>1504</v>
      </c>
      <c r="P1505" t="str">
        <f>IFERROR(IF(COUNTIF(個人情報!$BB$5:$BB$401,"登録番号" &amp; リスト!O1505)&gt;=1,"",IF(VLOOKUP(O1505,登録者リスト!$A$1:$D$43729,4,FALSE)=基本情報!$D$6,O1505,"")),"")</f>
        <v/>
      </c>
    </row>
    <row r="1506" spans="15:16" x14ac:dyDescent="0.15">
      <c r="O1506">
        <v>1505</v>
      </c>
      <c r="P1506" t="str">
        <f>IFERROR(IF(COUNTIF(個人情報!$BB$5:$BB$401,"登録番号" &amp; リスト!O1506)&gt;=1,"",IF(VLOOKUP(O1506,登録者リスト!$A$1:$D$43729,4,FALSE)=基本情報!$D$6,O1506,"")),"")</f>
        <v/>
      </c>
    </row>
    <row r="1507" spans="15:16" x14ac:dyDescent="0.15">
      <c r="O1507">
        <v>1506</v>
      </c>
      <c r="P1507" t="str">
        <f>IFERROR(IF(COUNTIF(個人情報!$BB$5:$BB$401,"登録番号" &amp; リスト!O1507)&gt;=1,"",IF(VLOOKUP(O1507,登録者リスト!$A$1:$D$43729,4,FALSE)=基本情報!$D$6,O1507,"")),"")</f>
        <v/>
      </c>
    </row>
    <row r="1508" spans="15:16" x14ac:dyDescent="0.15">
      <c r="O1508">
        <v>1507</v>
      </c>
      <c r="P1508" t="str">
        <f>IFERROR(IF(COUNTIF(個人情報!$BB$5:$BB$401,"登録番号" &amp; リスト!O1508)&gt;=1,"",IF(VLOOKUP(O1508,登録者リスト!$A$1:$D$43729,4,FALSE)=基本情報!$D$6,O1508,"")),"")</f>
        <v/>
      </c>
    </row>
    <row r="1509" spans="15:16" x14ac:dyDescent="0.15">
      <c r="O1509">
        <v>1508</v>
      </c>
      <c r="P1509" t="str">
        <f>IFERROR(IF(COUNTIF(個人情報!$BB$5:$BB$401,"登録番号" &amp; リスト!O1509)&gt;=1,"",IF(VLOOKUP(O1509,登録者リスト!$A$1:$D$43729,4,FALSE)=基本情報!$D$6,O1509,"")),"")</f>
        <v/>
      </c>
    </row>
    <row r="1510" spans="15:16" x14ac:dyDescent="0.15">
      <c r="O1510">
        <v>1509</v>
      </c>
      <c r="P1510" t="str">
        <f>IFERROR(IF(COUNTIF(個人情報!$BB$5:$BB$401,"登録番号" &amp; リスト!O1510)&gt;=1,"",IF(VLOOKUP(O1510,登録者リスト!$A$1:$D$43729,4,FALSE)=基本情報!$D$6,O1510,"")),"")</f>
        <v/>
      </c>
    </row>
    <row r="1511" spans="15:16" x14ac:dyDescent="0.15">
      <c r="O1511">
        <v>1510</v>
      </c>
      <c r="P1511" t="str">
        <f>IFERROR(IF(COUNTIF(個人情報!$BB$5:$BB$401,"登録番号" &amp; リスト!O1511)&gt;=1,"",IF(VLOOKUP(O1511,登録者リスト!$A$1:$D$43729,4,FALSE)=基本情報!$D$6,O1511,"")),"")</f>
        <v/>
      </c>
    </row>
    <row r="1512" spans="15:16" x14ac:dyDescent="0.15">
      <c r="O1512">
        <v>1511</v>
      </c>
      <c r="P1512" t="str">
        <f>IFERROR(IF(COUNTIF(個人情報!$BB$5:$BB$401,"登録番号" &amp; リスト!O1512)&gt;=1,"",IF(VLOOKUP(O1512,登録者リスト!$A$1:$D$43729,4,FALSE)=基本情報!$D$6,O1512,"")),"")</f>
        <v/>
      </c>
    </row>
    <row r="1513" spans="15:16" x14ac:dyDescent="0.15">
      <c r="O1513">
        <v>1512</v>
      </c>
      <c r="P1513" t="str">
        <f>IFERROR(IF(COUNTIF(個人情報!$BB$5:$BB$401,"登録番号" &amp; リスト!O1513)&gt;=1,"",IF(VLOOKUP(O1513,登録者リスト!$A$1:$D$43729,4,FALSE)=基本情報!$D$6,O1513,"")),"")</f>
        <v/>
      </c>
    </row>
    <row r="1514" spans="15:16" x14ac:dyDescent="0.15">
      <c r="O1514">
        <v>1513</v>
      </c>
      <c r="P1514" t="str">
        <f>IFERROR(IF(COUNTIF(個人情報!$BB$5:$BB$401,"登録番号" &amp; リスト!O1514)&gt;=1,"",IF(VLOOKUP(O1514,登録者リスト!$A$1:$D$43729,4,FALSE)=基本情報!$D$6,O1514,"")),"")</f>
        <v/>
      </c>
    </row>
    <row r="1515" spans="15:16" x14ac:dyDescent="0.15">
      <c r="O1515">
        <v>1514</v>
      </c>
      <c r="P1515" t="str">
        <f>IFERROR(IF(COUNTIF(個人情報!$BB$5:$BB$401,"登録番号" &amp; リスト!O1515)&gt;=1,"",IF(VLOOKUP(O1515,登録者リスト!$A$1:$D$43729,4,FALSE)=基本情報!$D$6,O1515,"")),"")</f>
        <v/>
      </c>
    </row>
    <row r="1516" spans="15:16" x14ac:dyDescent="0.15">
      <c r="O1516">
        <v>1515</v>
      </c>
      <c r="P1516" t="str">
        <f>IFERROR(IF(COUNTIF(個人情報!$BB$5:$BB$401,"登録番号" &amp; リスト!O1516)&gt;=1,"",IF(VLOOKUP(O1516,登録者リスト!$A$1:$D$43729,4,FALSE)=基本情報!$D$6,O1516,"")),"")</f>
        <v/>
      </c>
    </row>
    <row r="1517" spans="15:16" x14ac:dyDescent="0.15">
      <c r="O1517">
        <v>1516</v>
      </c>
      <c r="P1517" t="str">
        <f>IFERROR(IF(COUNTIF(個人情報!$BB$5:$BB$401,"登録番号" &amp; リスト!O1517)&gt;=1,"",IF(VLOOKUP(O1517,登録者リスト!$A$1:$D$43729,4,FALSE)=基本情報!$D$6,O1517,"")),"")</f>
        <v/>
      </c>
    </row>
    <row r="1518" spans="15:16" x14ac:dyDescent="0.15">
      <c r="O1518">
        <v>1517</v>
      </c>
      <c r="P1518" t="str">
        <f>IFERROR(IF(COUNTIF(個人情報!$BB$5:$BB$401,"登録番号" &amp; リスト!O1518)&gt;=1,"",IF(VLOOKUP(O1518,登録者リスト!$A$1:$D$43729,4,FALSE)=基本情報!$D$6,O1518,"")),"")</f>
        <v/>
      </c>
    </row>
    <row r="1519" spans="15:16" x14ac:dyDescent="0.15">
      <c r="O1519">
        <v>1518</v>
      </c>
      <c r="P1519" t="str">
        <f>IFERROR(IF(COUNTIF(個人情報!$BB$5:$BB$401,"登録番号" &amp; リスト!O1519)&gt;=1,"",IF(VLOOKUP(O1519,登録者リスト!$A$1:$D$43729,4,FALSE)=基本情報!$D$6,O1519,"")),"")</f>
        <v/>
      </c>
    </row>
    <row r="1520" spans="15:16" x14ac:dyDescent="0.15">
      <c r="O1520">
        <v>1519</v>
      </c>
      <c r="P1520" t="str">
        <f>IFERROR(IF(COUNTIF(個人情報!$BB$5:$BB$401,"登録番号" &amp; リスト!O1520)&gt;=1,"",IF(VLOOKUP(O1520,登録者リスト!$A$1:$D$43729,4,FALSE)=基本情報!$D$6,O1520,"")),"")</f>
        <v/>
      </c>
    </row>
    <row r="1521" spans="15:16" x14ac:dyDescent="0.15">
      <c r="O1521">
        <v>1520</v>
      </c>
      <c r="P1521" t="str">
        <f>IFERROR(IF(COUNTIF(個人情報!$BB$5:$BB$401,"登録番号" &amp; リスト!O1521)&gt;=1,"",IF(VLOOKUP(O1521,登録者リスト!$A$1:$D$43729,4,FALSE)=基本情報!$D$6,O1521,"")),"")</f>
        <v/>
      </c>
    </row>
    <row r="1522" spans="15:16" x14ac:dyDescent="0.15">
      <c r="O1522">
        <v>1521</v>
      </c>
      <c r="P1522" t="str">
        <f>IFERROR(IF(COUNTIF(個人情報!$BB$5:$BB$401,"登録番号" &amp; リスト!O1522)&gt;=1,"",IF(VLOOKUP(O1522,登録者リスト!$A$1:$D$43729,4,FALSE)=基本情報!$D$6,O1522,"")),"")</f>
        <v/>
      </c>
    </row>
    <row r="1523" spans="15:16" x14ac:dyDescent="0.15">
      <c r="O1523">
        <v>1522</v>
      </c>
      <c r="P1523" t="str">
        <f>IFERROR(IF(COUNTIF(個人情報!$BB$5:$BB$401,"登録番号" &amp; リスト!O1523)&gt;=1,"",IF(VLOOKUP(O1523,登録者リスト!$A$1:$D$43729,4,FALSE)=基本情報!$D$6,O1523,"")),"")</f>
        <v/>
      </c>
    </row>
    <row r="1524" spans="15:16" x14ac:dyDescent="0.15">
      <c r="O1524">
        <v>1523</v>
      </c>
      <c r="P1524" t="str">
        <f>IFERROR(IF(COUNTIF(個人情報!$BB$5:$BB$401,"登録番号" &amp; リスト!O1524)&gt;=1,"",IF(VLOOKUP(O1524,登録者リスト!$A$1:$D$43729,4,FALSE)=基本情報!$D$6,O1524,"")),"")</f>
        <v/>
      </c>
    </row>
    <row r="1525" spans="15:16" x14ac:dyDescent="0.15">
      <c r="O1525">
        <v>1524</v>
      </c>
      <c r="P1525" t="str">
        <f>IFERROR(IF(COUNTIF(個人情報!$BB$5:$BB$401,"登録番号" &amp; リスト!O1525)&gt;=1,"",IF(VLOOKUP(O1525,登録者リスト!$A$1:$D$43729,4,FALSE)=基本情報!$D$6,O1525,"")),"")</f>
        <v/>
      </c>
    </row>
    <row r="1526" spans="15:16" x14ac:dyDescent="0.15">
      <c r="O1526">
        <v>1525</v>
      </c>
      <c r="P1526" t="str">
        <f>IFERROR(IF(COUNTIF(個人情報!$BB$5:$BB$401,"登録番号" &amp; リスト!O1526)&gt;=1,"",IF(VLOOKUP(O1526,登録者リスト!$A$1:$D$43729,4,FALSE)=基本情報!$D$6,O1526,"")),"")</f>
        <v/>
      </c>
    </row>
    <row r="1527" spans="15:16" x14ac:dyDescent="0.15">
      <c r="O1527">
        <v>1526</v>
      </c>
      <c r="P1527" t="str">
        <f>IFERROR(IF(COUNTIF(個人情報!$BB$5:$BB$401,"登録番号" &amp; リスト!O1527)&gt;=1,"",IF(VLOOKUP(O1527,登録者リスト!$A$1:$D$43729,4,FALSE)=基本情報!$D$6,O1527,"")),"")</f>
        <v/>
      </c>
    </row>
    <row r="1528" spans="15:16" x14ac:dyDescent="0.15">
      <c r="O1528">
        <v>1527</v>
      </c>
      <c r="P1528" t="str">
        <f>IFERROR(IF(COUNTIF(個人情報!$BB$5:$BB$401,"登録番号" &amp; リスト!O1528)&gt;=1,"",IF(VLOOKUP(O1528,登録者リスト!$A$1:$D$43729,4,FALSE)=基本情報!$D$6,O1528,"")),"")</f>
        <v/>
      </c>
    </row>
    <row r="1529" spans="15:16" x14ac:dyDescent="0.15">
      <c r="O1529">
        <v>1528</v>
      </c>
      <c r="P1529" t="str">
        <f>IFERROR(IF(COUNTIF(個人情報!$BB$5:$BB$401,"登録番号" &amp; リスト!O1529)&gt;=1,"",IF(VLOOKUP(O1529,登録者リスト!$A$1:$D$43729,4,FALSE)=基本情報!$D$6,O1529,"")),"")</f>
        <v/>
      </c>
    </row>
    <row r="1530" spans="15:16" x14ac:dyDescent="0.15">
      <c r="O1530">
        <v>1529</v>
      </c>
      <c r="P1530" t="str">
        <f>IFERROR(IF(COUNTIF(個人情報!$BB$5:$BB$401,"登録番号" &amp; リスト!O1530)&gt;=1,"",IF(VLOOKUP(O1530,登録者リスト!$A$1:$D$43729,4,FALSE)=基本情報!$D$6,O1530,"")),"")</f>
        <v/>
      </c>
    </row>
    <row r="1531" spans="15:16" x14ac:dyDescent="0.15">
      <c r="O1531">
        <v>1530</v>
      </c>
      <c r="P1531" t="str">
        <f>IFERROR(IF(COUNTIF(個人情報!$BB$5:$BB$401,"登録番号" &amp; リスト!O1531)&gt;=1,"",IF(VLOOKUP(O1531,登録者リスト!$A$1:$D$43729,4,FALSE)=基本情報!$D$6,O1531,"")),"")</f>
        <v/>
      </c>
    </row>
    <row r="1532" spans="15:16" x14ac:dyDescent="0.15">
      <c r="O1532">
        <v>1531</v>
      </c>
      <c r="P1532" t="str">
        <f>IFERROR(IF(COUNTIF(個人情報!$BB$5:$BB$401,"登録番号" &amp; リスト!O1532)&gt;=1,"",IF(VLOOKUP(O1532,登録者リスト!$A$1:$D$43729,4,FALSE)=基本情報!$D$6,O1532,"")),"")</f>
        <v/>
      </c>
    </row>
    <row r="1533" spans="15:16" x14ac:dyDescent="0.15">
      <c r="O1533">
        <v>1532</v>
      </c>
      <c r="P1533" t="str">
        <f>IFERROR(IF(COUNTIF(個人情報!$BB$5:$BB$401,"登録番号" &amp; リスト!O1533)&gt;=1,"",IF(VLOOKUP(O1533,登録者リスト!$A$1:$D$43729,4,FALSE)=基本情報!$D$6,O1533,"")),"")</f>
        <v/>
      </c>
    </row>
    <row r="1534" spans="15:16" x14ac:dyDescent="0.15">
      <c r="O1534">
        <v>1533</v>
      </c>
      <c r="P1534" t="str">
        <f>IFERROR(IF(COUNTIF(個人情報!$BB$5:$BB$401,"登録番号" &amp; リスト!O1534)&gt;=1,"",IF(VLOOKUP(O1534,登録者リスト!$A$1:$D$43729,4,FALSE)=基本情報!$D$6,O1534,"")),"")</f>
        <v/>
      </c>
    </row>
    <row r="1535" spans="15:16" x14ac:dyDescent="0.15">
      <c r="O1535">
        <v>1534</v>
      </c>
      <c r="P1535" t="str">
        <f>IFERROR(IF(COUNTIF(個人情報!$BB$5:$BB$401,"登録番号" &amp; リスト!O1535)&gt;=1,"",IF(VLOOKUP(O1535,登録者リスト!$A$1:$D$43729,4,FALSE)=基本情報!$D$6,O1535,"")),"")</f>
        <v/>
      </c>
    </row>
    <row r="1536" spans="15:16" x14ac:dyDescent="0.15">
      <c r="O1536">
        <v>1535</v>
      </c>
      <c r="P1536" t="str">
        <f>IFERROR(IF(COUNTIF(個人情報!$BB$5:$BB$401,"登録番号" &amp; リスト!O1536)&gt;=1,"",IF(VLOOKUP(O1536,登録者リスト!$A$1:$D$43729,4,FALSE)=基本情報!$D$6,O1536,"")),"")</f>
        <v/>
      </c>
    </row>
    <row r="1537" spans="15:16" x14ac:dyDescent="0.15">
      <c r="O1537">
        <v>1536</v>
      </c>
      <c r="P1537" t="str">
        <f>IFERROR(IF(COUNTIF(個人情報!$BB$5:$BB$401,"登録番号" &amp; リスト!O1537)&gt;=1,"",IF(VLOOKUP(O1537,登録者リスト!$A$1:$D$43729,4,FALSE)=基本情報!$D$6,O1537,"")),"")</f>
        <v/>
      </c>
    </row>
    <row r="1538" spans="15:16" x14ac:dyDescent="0.15">
      <c r="O1538">
        <v>1537</v>
      </c>
      <c r="P1538" t="str">
        <f>IFERROR(IF(COUNTIF(個人情報!$BB$5:$BB$401,"登録番号" &amp; リスト!O1538)&gt;=1,"",IF(VLOOKUP(O1538,登録者リスト!$A$1:$D$43729,4,FALSE)=基本情報!$D$6,O1538,"")),"")</f>
        <v/>
      </c>
    </row>
    <row r="1539" spans="15:16" x14ac:dyDescent="0.15">
      <c r="O1539">
        <v>1538</v>
      </c>
      <c r="P1539" t="str">
        <f>IFERROR(IF(COUNTIF(個人情報!$BB$5:$BB$401,"登録番号" &amp; リスト!O1539)&gt;=1,"",IF(VLOOKUP(O1539,登録者リスト!$A$1:$D$43729,4,FALSE)=基本情報!$D$6,O1539,"")),"")</f>
        <v/>
      </c>
    </row>
    <row r="1540" spans="15:16" x14ac:dyDescent="0.15">
      <c r="O1540">
        <v>1539</v>
      </c>
      <c r="P1540" t="str">
        <f>IFERROR(IF(COUNTIF(個人情報!$BB$5:$BB$401,"登録番号" &amp; リスト!O1540)&gt;=1,"",IF(VLOOKUP(O1540,登録者リスト!$A$1:$D$43729,4,FALSE)=基本情報!$D$6,O1540,"")),"")</f>
        <v/>
      </c>
    </row>
    <row r="1541" spans="15:16" x14ac:dyDescent="0.15">
      <c r="O1541">
        <v>1540</v>
      </c>
      <c r="P1541" t="str">
        <f>IFERROR(IF(COUNTIF(個人情報!$BB$5:$BB$401,"登録番号" &amp; リスト!O1541)&gt;=1,"",IF(VLOOKUP(O1541,登録者リスト!$A$1:$D$43729,4,FALSE)=基本情報!$D$6,O1541,"")),"")</f>
        <v/>
      </c>
    </row>
    <row r="1542" spans="15:16" x14ac:dyDescent="0.15">
      <c r="O1542">
        <v>1541</v>
      </c>
      <c r="P1542" t="str">
        <f>IFERROR(IF(COUNTIF(個人情報!$BB$5:$BB$401,"登録番号" &amp; リスト!O1542)&gt;=1,"",IF(VLOOKUP(O1542,登録者リスト!$A$1:$D$43729,4,FALSE)=基本情報!$D$6,O1542,"")),"")</f>
        <v/>
      </c>
    </row>
    <row r="1543" spans="15:16" x14ac:dyDescent="0.15">
      <c r="O1543">
        <v>1542</v>
      </c>
      <c r="P1543" t="str">
        <f>IFERROR(IF(COUNTIF(個人情報!$BB$5:$BB$401,"登録番号" &amp; リスト!O1543)&gt;=1,"",IF(VLOOKUP(O1543,登録者リスト!$A$1:$D$43729,4,FALSE)=基本情報!$D$6,O1543,"")),"")</f>
        <v/>
      </c>
    </row>
    <row r="1544" spans="15:16" x14ac:dyDescent="0.15">
      <c r="O1544">
        <v>1543</v>
      </c>
      <c r="P1544" t="str">
        <f>IFERROR(IF(COUNTIF(個人情報!$BB$5:$BB$401,"登録番号" &amp; リスト!O1544)&gt;=1,"",IF(VLOOKUP(O1544,登録者リスト!$A$1:$D$43729,4,FALSE)=基本情報!$D$6,O1544,"")),"")</f>
        <v/>
      </c>
    </row>
    <row r="1545" spans="15:16" x14ac:dyDescent="0.15">
      <c r="O1545">
        <v>1544</v>
      </c>
      <c r="P1545" t="str">
        <f>IFERROR(IF(COUNTIF(個人情報!$BB$5:$BB$401,"登録番号" &amp; リスト!O1545)&gt;=1,"",IF(VLOOKUP(O1545,登録者リスト!$A$1:$D$43729,4,FALSE)=基本情報!$D$6,O1545,"")),"")</f>
        <v/>
      </c>
    </row>
    <row r="1546" spans="15:16" x14ac:dyDescent="0.15">
      <c r="O1546">
        <v>1545</v>
      </c>
      <c r="P1546" t="str">
        <f>IFERROR(IF(COUNTIF(個人情報!$BB$5:$BB$401,"登録番号" &amp; リスト!O1546)&gt;=1,"",IF(VLOOKUP(O1546,登録者リスト!$A$1:$D$43729,4,FALSE)=基本情報!$D$6,O1546,"")),"")</f>
        <v/>
      </c>
    </row>
    <row r="1547" spans="15:16" x14ac:dyDescent="0.15">
      <c r="O1547">
        <v>1546</v>
      </c>
      <c r="P1547" t="str">
        <f>IFERROR(IF(COUNTIF(個人情報!$BB$5:$BB$401,"登録番号" &amp; リスト!O1547)&gt;=1,"",IF(VLOOKUP(O1547,登録者リスト!$A$1:$D$43729,4,FALSE)=基本情報!$D$6,O1547,"")),"")</f>
        <v/>
      </c>
    </row>
    <row r="1548" spans="15:16" x14ac:dyDescent="0.15">
      <c r="O1548">
        <v>1547</v>
      </c>
      <c r="P1548" t="str">
        <f>IFERROR(IF(COUNTIF(個人情報!$BB$5:$BB$401,"登録番号" &amp; リスト!O1548)&gt;=1,"",IF(VLOOKUP(O1548,登録者リスト!$A$1:$D$43729,4,FALSE)=基本情報!$D$6,O1548,"")),"")</f>
        <v/>
      </c>
    </row>
    <row r="1549" spans="15:16" x14ac:dyDescent="0.15">
      <c r="O1549">
        <v>1548</v>
      </c>
      <c r="P1549" t="str">
        <f>IFERROR(IF(COUNTIF(個人情報!$BB$5:$BB$401,"登録番号" &amp; リスト!O1549)&gt;=1,"",IF(VLOOKUP(O1549,登録者リスト!$A$1:$D$43729,4,FALSE)=基本情報!$D$6,O1549,"")),"")</f>
        <v/>
      </c>
    </row>
    <row r="1550" spans="15:16" x14ac:dyDescent="0.15">
      <c r="O1550">
        <v>1549</v>
      </c>
      <c r="P1550" t="str">
        <f>IFERROR(IF(COUNTIF(個人情報!$BB$5:$BB$401,"登録番号" &amp; リスト!O1550)&gt;=1,"",IF(VLOOKUP(O1550,登録者リスト!$A$1:$D$43729,4,FALSE)=基本情報!$D$6,O1550,"")),"")</f>
        <v/>
      </c>
    </row>
    <row r="1551" spans="15:16" x14ac:dyDescent="0.15">
      <c r="O1551">
        <v>1550</v>
      </c>
      <c r="P1551" t="str">
        <f>IFERROR(IF(COUNTIF(個人情報!$BB$5:$BB$401,"登録番号" &amp; リスト!O1551)&gt;=1,"",IF(VLOOKUP(O1551,登録者リスト!$A$1:$D$43729,4,FALSE)=基本情報!$D$6,O1551,"")),"")</f>
        <v/>
      </c>
    </row>
    <row r="1552" spans="15:16" x14ac:dyDescent="0.15">
      <c r="O1552">
        <v>1551</v>
      </c>
      <c r="P1552" t="str">
        <f>IFERROR(IF(COUNTIF(個人情報!$BB$5:$BB$401,"登録番号" &amp; リスト!O1552)&gt;=1,"",IF(VLOOKUP(O1552,登録者リスト!$A$1:$D$43729,4,FALSE)=基本情報!$D$6,O1552,"")),"")</f>
        <v/>
      </c>
    </row>
    <row r="1553" spans="15:16" x14ac:dyDescent="0.15">
      <c r="O1553">
        <v>1552</v>
      </c>
      <c r="P1553" t="str">
        <f>IFERROR(IF(COUNTIF(個人情報!$BB$5:$BB$401,"登録番号" &amp; リスト!O1553)&gt;=1,"",IF(VLOOKUP(O1553,登録者リスト!$A$1:$D$43729,4,FALSE)=基本情報!$D$6,O1553,"")),"")</f>
        <v/>
      </c>
    </row>
    <row r="1554" spans="15:16" x14ac:dyDescent="0.15">
      <c r="O1554">
        <v>1553</v>
      </c>
      <c r="P1554" t="str">
        <f>IFERROR(IF(COUNTIF(個人情報!$BB$5:$BB$401,"登録番号" &amp; リスト!O1554)&gt;=1,"",IF(VLOOKUP(O1554,登録者リスト!$A$1:$D$43729,4,FALSE)=基本情報!$D$6,O1554,"")),"")</f>
        <v/>
      </c>
    </row>
    <row r="1555" spans="15:16" x14ac:dyDescent="0.15">
      <c r="O1555">
        <v>1554</v>
      </c>
      <c r="P1555" t="str">
        <f>IFERROR(IF(COUNTIF(個人情報!$BB$5:$BB$401,"登録番号" &amp; リスト!O1555)&gt;=1,"",IF(VLOOKUP(O1555,登録者リスト!$A$1:$D$43729,4,FALSE)=基本情報!$D$6,O1555,"")),"")</f>
        <v/>
      </c>
    </row>
    <row r="1556" spans="15:16" x14ac:dyDescent="0.15">
      <c r="O1556">
        <v>1555</v>
      </c>
      <c r="P1556" t="str">
        <f>IFERROR(IF(COUNTIF(個人情報!$BB$5:$BB$401,"登録番号" &amp; リスト!O1556)&gt;=1,"",IF(VLOOKUP(O1556,登録者リスト!$A$1:$D$43729,4,FALSE)=基本情報!$D$6,O1556,"")),"")</f>
        <v/>
      </c>
    </row>
    <row r="1557" spans="15:16" x14ac:dyDescent="0.15">
      <c r="O1557">
        <v>1556</v>
      </c>
      <c r="P1557" t="str">
        <f>IFERROR(IF(COUNTIF(個人情報!$BB$5:$BB$401,"登録番号" &amp; リスト!O1557)&gt;=1,"",IF(VLOOKUP(O1557,登録者リスト!$A$1:$D$43729,4,FALSE)=基本情報!$D$6,O1557,"")),"")</f>
        <v/>
      </c>
    </row>
    <row r="1558" spans="15:16" x14ac:dyDescent="0.15">
      <c r="O1558">
        <v>1557</v>
      </c>
      <c r="P1558" t="str">
        <f>IFERROR(IF(COUNTIF(個人情報!$BB$5:$BB$401,"登録番号" &amp; リスト!O1558)&gt;=1,"",IF(VLOOKUP(O1558,登録者リスト!$A$1:$D$43729,4,FALSE)=基本情報!$D$6,O1558,"")),"")</f>
        <v/>
      </c>
    </row>
    <row r="1559" spans="15:16" x14ac:dyDescent="0.15">
      <c r="O1559">
        <v>1558</v>
      </c>
      <c r="P1559" t="str">
        <f>IFERROR(IF(COUNTIF(個人情報!$BB$5:$BB$401,"登録番号" &amp; リスト!O1559)&gt;=1,"",IF(VLOOKUP(O1559,登録者リスト!$A$1:$D$43729,4,FALSE)=基本情報!$D$6,O1559,"")),"")</f>
        <v/>
      </c>
    </row>
    <row r="1560" spans="15:16" x14ac:dyDescent="0.15">
      <c r="O1560">
        <v>1559</v>
      </c>
      <c r="P1560" t="str">
        <f>IFERROR(IF(COUNTIF(個人情報!$BB$5:$BB$401,"登録番号" &amp; リスト!O1560)&gt;=1,"",IF(VLOOKUP(O1560,登録者リスト!$A$1:$D$43729,4,FALSE)=基本情報!$D$6,O1560,"")),"")</f>
        <v/>
      </c>
    </row>
    <row r="1561" spans="15:16" x14ac:dyDescent="0.15">
      <c r="O1561">
        <v>1560</v>
      </c>
      <c r="P1561" t="str">
        <f>IFERROR(IF(COUNTIF(個人情報!$BB$5:$BB$401,"登録番号" &amp; リスト!O1561)&gt;=1,"",IF(VLOOKUP(O1561,登録者リスト!$A$1:$D$43729,4,FALSE)=基本情報!$D$6,O1561,"")),"")</f>
        <v/>
      </c>
    </row>
    <row r="1562" spans="15:16" x14ac:dyDescent="0.15">
      <c r="O1562">
        <v>1561</v>
      </c>
      <c r="P1562" t="str">
        <f>IFERROR(IF(COUNTIF(個人情報!$BB$5:$BB$401,"登録番号" &amp; リスト!O1562)&gt;=1,"",IF(VLOOKUP(O1562,登録者リスト!$A$1:$D$43729,4,FALSE)=基本情報!$D$6,O1562,"")),"")</f>
        <v/>
      </c>
    </row>
    <row r="1563" spans="15:16" x14ac:dyDescent="0.15">
      <c r="O1563">
        <v>1562</v>
      </c>
      <c r="P1563" t="str">
        <f>IFERROR(IF(COUNTIF(個人情報!$BB$5:$BB$401,"登録番号" &amp; リスト!O1563)&gt;=1,"",IF(VLOOKUP(O1563,登録者リスト!$A$1:$D$43729,4,FALSE)=基本情報!$D$6,O1563,"")),"")</f>
        <v/>
      </c>
    </row>
    <row r="1564" spans="15:16" x14ac:dyDescent="0.15">
      <c r="O1564">
        <v>1563</v>
      </c>
      <c r="P1564" t="str">
        <f>IFERROR(IF(COUNTIF(個人情報!$BB$5:$BB$401,"登録番号" &amp; リスト!O1564)&gt;=1,"",IF(VLOOKUP(O1564,登録者リスト!$A$1:$D$43729,4,FALSE)=基本情報!$D$6,O1564,"")),"")</f>
        <v/>
      </c>
    </row>
    <row r="1565" spans="15:16" x14ac:dyDescent="0.15">
      <c r="O1565">
        <v>1564</v>
      </c>
      <c r="P1565" t="str">
        <f>IFERROR(IF(COUNTIF(個人情報!$BB$5:$BB$401,"登録番号" &amp; リスト!O1565)&gt;=1,"",IF(VLOOKUP(O1565,登録者リスト!$A$1:$D$43729,4,FALSE)=基本情報!$D$6,O1565,"")),"")</f>
        <v/>
      </c>
    </row>
    <row r="1566" spans="15:16" x14ac:dyDescent="0.15">
      <c r="O1566">
        <v>1565</v>
      </c>
      <c r="P1566" t="str">
        <f>IFERROR(IF(COUNTIF(個人情報!$BB$5:$BB$401,"登録番号" &amp; リスト!O1566)&gt;=1,"",IF(VLOOKUP(O1566,登録者リスト!$A$1:$D$43729,4,FALSE)=基本情報!$D$6,O1566,"")),"")</f>
        <v/>
      </c>
    </row>
    <row r="1567" spans="15:16" x14ac:dyDescent="0.15">
      <c r="O1567">
        <v>1566</v>
      </c>
      <c r="P1567" t="str">
        <f>IFERROR(IF(COUNTIF(個人情報!$BB$5:$BB$401,"登録番号" &amp; リスト!O1567)&gt;=1,"",IF(VLOOKUP(O1567,登録者リスト!$A$1:$D$43729,4,FALSE)=基本情報!$D$6,O1567,"")),"")</f>
        <v/>
      </c>
    </row>
    <row r="1568" spans="15:16" x14ac:dyDescent="0.15">
      <c r="O1568">
        <v>1567</v>
      </c>
      <c r="P1568" t="str">
        <f>IFERROR(IF(COUNTIF(個人情報!$BB$5:$BB$401,"登録番号" &amp; リスト!O1568)&gt;=1,"",IF(VLOOKUP(O1568,登録者リスト!$A$1:$D$43729,4,FALSE)=基本情報!$D$6,O1568,"")),"")</f>
        <v/>
      </c>
    </row>
    <row r="1569" spans="15:16" x14ac:dyDescent="0.15">
      <c r="O1569">
        <v>1568</v>
      </c>
      <c r="P1569" t="str">
        <f>IFERROR(IF(COUNTIF(個人情報!$BB$5:$BB$401,"登録番号" &amp; リスト!O1569)&gt;=1,"",IF(VLOOKUP(O1569,登録者リスト!$A$1:$D$43729,4,FALSE)=基本情報!$D$6,O1569,"")),"")</f>
        <v/>
      </c>
    </row>
    <row r="1570" spans="15:16" x14ac:dyDescent="0.15">
      <c r="O1570">
        <v>1569</v>
      </c>
      <c r="P1570" t="str">
        <f>IFERROR(IF(COUNTIF(個人情報!$BB$5:$BB$401,"登録番号" &amp; リスト!O1570)&gt;=1,"",IF(VLOOKUP(O1570,登録者リスト!$A$1:$D$43729,4,FALSE)=基本情報!$D$6,O1570,"")),"")</f>
        <v/>
      </c>
    </row>
    <row r="1571" spans="15:16" x14ac:dyDescent="0.15">
      <c r="O1571">
        <v>1570</v>
      </c>
      <c r="P1571" t="str">
        <f>IFERROR(IF(COUNTIF(個人情報!$BB$5:$BB$401,"登録番号" &amp; リスト!O1571)&gt;=1,"",IF(VLOOKUP(O1571,登録者リスト!$A$1:$D$43729,4,FALSE)=基本情報!$D$6,O1571,"")),"")</f>
        <v/>
      </c>
    </row>
    <row r="1572" spans="15:16" x14ac:dyDescent="0.15">
      <c r="O1572">
        <v>1571</v>
      </c>
      <c r="P1572" t="str">
        <f>IFERROR(IF(COUNTIF(個人情報!$BB$5:$BB$401,"登録番号" &amp; リスト!O1572)&gt;=1,"",IF(VLOOKUP(O1572,登録者リスト!$A$1:$D$43729,4,FALSE)=基本情報!$D$6,O1572,"")),"")</f>
        <v/>
      </c>
    </row>
    <row r="1573" spans="15:16" x14ac:dyDescent="0.15">
      <c r="O1573">
        <v>1572</v>
      </c>
      <c r="P1573" t="str">
        <f>IFERROR(IF(COUNTIF(個人情報!$BB$5:$BB$401,"登録番号" &amp; リスト!O1573)&gt;=1,"",IF(VLOOKUP(O1573,登録者リスト!$A$1:$D$43729,4,FALSE)=基本情報!$D$6,O1573,"")),"")</f>
        <v/>
      </c>
    </row>
    <row r="1574" spans="15:16" x14ac:dyDescent="0.15">
      <c r="O1574">
        <v>1573</v>
      </c>
      <c r="P1574" t="str">
        <f>IFERROR(IF(COUNTIF(個人情報!$BB$5:$BB$401,"登録番号" &amp; リスト!O1574)&gt;=1,"",IF(VLOOKUP(O1574,登録者リスト!$A$1:$D$43729,4,FALSE)=基本情報!$D$6,O1574,"")),"")</f>
        <v/>
      </c>
    </row>
    <row r="1575" spans="15:16" x14ac:dyDescent="0.15">
      <c r="O1575">
        <v>1574</v>
      </c>
      <c r="P1575" t="str">
        <f>IFERROR(IF(COUNTIF(個人情報!$BB$5:$BB$401,"登録番号" &amp; リスト!O1575)&gt;=1,"",IF(VLOOKUP(O1575,登録者リスト!$A$1:$D$43729,4,FALSE)=基本情報!$D$6,O1575,"")),"")</f>
        <v/>
      </c>
    </row>
    <row r="1576" spans="15:16" x14ac:dyDescent="0.15">
      <c r="O1576">
        <v>1575</v>
      </c>
      <c r="P1576" t="str">
        <f>IFERROR(IF(COUNTIF(個人情報!$BB$5:$BB$401,"登録番号" &amp; リスト!O1576)&gt;=1,"",IF(VLOOKUP(O1576,登録者リスト!$A$1:$D$43729,4,FALSE)=基本情報!$D$6,O1576,"")),"")</f>
        <v/>
      </c>
    </row>
    <row r="1577" spans="15:16" x14ac:dyDescent="0.15">
      <c r="O1577">
        <v>1576</v>
      </c>
      <c r="P1577" t="str">
        <f>IFERROR(IF(COUNTIF(個人情報!$BB$5:$BB$401,"登録番号" &amp; リスト!O1577)&gt;=1,"",IF(VLOOKUP(O1577,登録者リスト!$A$1:$D$43729,4,FALSE)=基本情報!$D$6,O1577,"")),"")</f>
        <v/>
      </c>
    </row>
    <row r="1578" spans="15:16" x14ac:dyDescent="0.15">
      <c r="O1578">
        <v>1577</v>
      </c>
      <c r="P1578" t="str">
        <f>IFERROR(IF(COUNTIF(個人情報!$BB$5:$BB$401,"登録番号" &amp; リスト!O1578)&gt;=1,"",IF(VLOOKUP(O1578,登録者リスト!$A$1:$D$43729,4,FALSE)=基本情報!$D$6,O1578,"")),"")</f>
        <v/>
      </c>
    </row>
    <row r="1579" spans="15:16" x14ac:dyDescent="0.15">
      <c r="O1579">
        <v>1578</v>
      </c>
      <c r="P1579" t="str">
        <f>IFERROR(IF(COUNTIF(個人情報!$BB$5:$BB$401,"登録番号" &amp; リスト!O1579)&gt;=1,"",IF(VLOOKUP(O1579,登録者リスト!$A$1:$D$43729,4,FALSE)=基本情報!$D$6,O1579,"")),"")</f>
        <v/>
      </c>
    </row>
    <row r="1580" spans="15:16" x14ac:dyDescent="0.15">
      <c r="O1580">
        <v>1579</v>
      </c>
      <c r="P1580" t="str">
        <f>IFERROR(IF(COUNTIF(個人情報!$BB$5:$BB$401,"登録番号" &amp; リスト!O1580)&gt;=1,"",IF(VLOOKUP(O1580,登録者リスト!$A$1:$D$43729,4,FALSE)=基本情報!$D$6,O1580,"")),"")</f>
        <v/>
      </c>
    </row>
    <row r="1581" spans="15:16" x14ac:dyDescent="0.15">
      <c r="O1581">
        <v>1580</v>
      </c>
      <c r="P1581" t="str">
        <f>IFERROR(IF(COUNTIF(個人情報!$BB$5:$BB$401,"登録番号" &amp; リスト!O1581)&gt;=1,"",IF(VLOOKUP(O1581,登録者リスト!$A$1:$D$43729,4,FALSE)=基本情報!$D$6,O1581,"")),"")</f>
        <v/>
      </c>
    </row>
    <row r="1582" spans="15:16" x14ac:dyDescent="0.15">
      <c r="O1582">
        <v>1581</v>
      </c>
      <c r="P1582" t="str">
        <f>IFERROR(IF(COUNTIF(個人情報!$BB$5:$BB$401,"登録番号" &amp; リスト!O1582)&gt;=1,"",IF(VLOOKUP(O1582,登録者リスト!$A$1:$D$43729,4,FALSE)=基本情報!$D$6,O1582,"")),"")</f>
        <v/>
      </c>
    </row>
    <row r="1583" spans="15:16" x14ac:dyDescent="0.15">
      <c r="O1583">
        <v>1582</v>
      </c>
      <c r="P1583" t="str">
        <f>IFERROR(IF(COUNTIF(個人情報!$BB$5:$BB$401,"登録番号" &amp; リスト!O1583)&gt;=1,"",IF(VLOOKUP(O1583,登録者リスト!$A$1:$D$43729,4,FALSE)=基本情報!$D$6,O1583,"")),"")</f>
        <v/>
      </c>
    </row>
    <row r="1584" spans="15:16" x14ac:dyDescent="0.15">
      <c r="O1584">
        <v>1583</v>
      </c>
      <c r="P1584" t="str">
        <f>IFERROR(IF(COUNTIF(個人情報!$BB$5:$BB$401,"登録番号" &amp; リスト!O1584)&gt;=1,"",IF(VLOOKUP(O1584,登録者リスト!$A$1:$D$43729,4,FALSE)=基本情報!$D$6,O1584,"")),"")</f>
        <v/>
      </c>
    </row>
    <row r="1585" spans="15:16" x14ac:dyDescent="0.15">
      <c r="O1585">
        <v>1584</v>
      </c>
      <c r="P1585" t="str">
        <f>IFERROR(IF(COUNTIF(個人情報!$BB$5:$BB$401,"登録番号" &amp; リスト!O1585)&gt;=1,"",IF(VLOOKUP(O1585,登録者リスト!$A$1:$D$43729,4,FALSE)=基本情報!$D$6,O1585,"")),"")</f>
        <v/>
      </c>
    </row>
    <row r="1586" spans="15:16" x14ac:dyDescent="0.15">
      <c r="O1586">
        <v>1585</v>
      </c>
      <c r="P1586" t="str">
        <f>IFERROR(IF(COUNTIF(個人情報!$BB$5:$BB$401,"登録番号" &amp; リスト!O1586)&gt;=1,"",IF(VLOOKUP(O1586,登録者リスト!$A$1:$D$43729,4,FALSE)=基本情報!$D$6,O1586,"")),"")</f>
        <v/>
      </c>
    </row>
    <row r="1587" spans="15:16" x14ac:dyDescent="0.15">
      <c r="O1587">
        <v>1586</v>
      </c>
      <c r="P1587" t="str">
        <f>IFERROR(IF(COUNTIF(個人情報!$BB$5:$BB$401,"登録番号" &amp; リスト!O1587)&gt;=1,"",IF(VLOOKUP(O1587,登録者リスト!$A$1:$D$43729,4,FALSE)=基本情報!$D$6,O1587,"")),"")</f>
        <v/>
      </c>
    </row>
    <row r="1588" spans="15:16" x14ac:dyDescent="0.15">
      <c r="O1588">
        <v>1587</v>
      </c>
      <c r="P1588" t="str">
        <f>IFERROR(IF(COUNTIF(個人情報!$BB$5:$BB$401,"登録番号" &amp; リスト!O1588)&gt;=1,"",IF(VLOOKUP(O1588,登録者リスト!$A$1:$D$43729,4,FALSE)=基本情報!$D$6,O1588,"")),"")</f>
        <v/>
      </c>
    </row>
    <row r="1589" spans="15:16" x14ac:dyDescent="0.15">
      <c r="O1589">
        <v>1588</v>
      </c>
      <c r="P1589" t="str">
        <f>IFERROR(IF(COUNTIF(個人情報!$BB$5:$BB$401,"登録番号" &amp; リスト!O1589)&gt;=1,"",IF(VLOOKUP(O1589,登録者リスト!$A$1:$D$43729,4,FALSE)=基本情報!$D$6,O1589,"")),"")</f>
        <v/>
      </c>
    </row>
    <row r="1590" spans="15:16" x14ac:dyDescent="0.15">
      <c r="O1590">
        <v>1589</v>
      </c>
      <c r="P1590" t="str">
        <f>IFERROR(IF(COUNTIF(個人情報!$BB$5:$BB$401,"登録番号" &amp; リスト!O1590)&gt;=1,"",IF(VLOOKUP(O1590,登録者リスト!$A$1:$D$43729,4,FALSE)=基本情報!$D$6,O1590,"")),"")</f>
        <v/>
      </c>
    </row>
    <row r="1591" spans="15:16" x14ac:dyDescent="0.15">
      <c r="O1591">
        <v>1590</v>
      </c>
      <c r="P1591" t="str">
        <f>IFERROR(IF(COUNTIF(個人情報!$BB$5:$BB$401,"登録番号" &amp; リスト!O1591)&gt;=1,"",IF(VLOOKUP(O1591,登録者リスト!$A$1:$D$43729,4,FALSE)=基本情報!$D$6,O1591,"")),"")</f>
        <v/>
      </c>
    </row>
    <row r="1592" spans="15:16" x14ac:dyDescent="0.15">
      <c r="O1592">
        <v>1591</v>
      </c>
      <c r="P1592" t="str">
        <f>IFERROR(IF(COUNTIF(個人情報!$BB$5:$BB$401,"登録番号" &amp; リスト!O1592)&gt;=1,"",IF(VLOOKUP(O1592,登録者リスト!$A$1:$D$43729,4,FALSE)=基本情報!$D$6,O1592,"")),"")</f>
        <v/>
      </c>
    </row>
    <row r="1593" spans="15:16" x14ac:dyDescent="0.15">
      <c r="O1593">
        <v>1592</v>
      </c>
      <c r="P1593" t="str">
        <f>IFERROR(IF(COUNTIF(個人情報!$BB$5:$BB$401,"登録番号" &amp; リスト!O1593)&gt;=1,"",IF(VLOOKUP(O1593,登録者リスト!$A$1:$D$43729,4,FALSE)=基本情報!$D$6,O1593,"")),"")</f>
        <v/>
      </c>
    </row>
    <row r="1594" spans="15:16" x14ac:dyDescent="0.15">
      <c r="O1594">
        <v>1593</v>
      </c>
      <c r="P1594" t="str">
        <f>IFERROR(IF(COUNTIF(個人情報!$BB$5:$BB$401,"登録番号" &amp; リスト!O1594)&gt;=1,"",IF(VLOOKUP(O1594,登録者リスト!$A$1:$D$43729,4,FALSE)=基本情報!$D$6,O1594,"")),"")</f>
        <v/>
      </c>
    </row>
    <row r="1595" spans="15:16" x14ac:dyDescent="0.15">
      <c r="O1595">
        <v>1594</v>
      </c>
      <c r="P1595" t="str">
        <f>IFERROR(IF(COUNTIF(個人情報!$BB$5:$BB$401,"登録番号" &amp; リスト!O1595)&gt;=1,"",IF(VLOOKUP(O1595,登録者リスト!$A$1:$D$43729,4,FALSE)=基本情報!$D$6,O1595,"")),"")</f>
        <v/>
      </c>
    </row>
    <row r="1596" spans="15:16" x14ac:dyDescent="0.15">
      <c r="O1596">
        <v>1595</v>
      </c>
      <c r="P1596" t="str">
        <f>IFERROR(IF(COUNTIF(個人情報!$BB$5:$BB$401,"登録番号" &amp; リスト!O1596)&gt;=1,"",IF(VLOOKUP(O1596,登録者リスト!$A$1:$D$43729,4,FALSE)=基本情報!$D$6,O1596,"")),"")</f>
        <v/>
      </c>
    </row>
    <row r="1597" spans="15:16" x14ac:dyDescent="0.15">
      <c r="O1597">
        <v>1596</v>
      </c>
      <c r="P1597" t="str">
        <f>IFERROR(IF(COUNTIF(個人情報!$BB$5:$BB$401,"登録番号" &amp; リスト!O1597)&gt;=1,"",IF(VLOOKUP(O1597,登録者リスト!$A$1:$D$43729,4,FALSE)=基本情報!$D$6,O1597,"")),"")</f>
        <v/>
      </c>
    </row>
    <row r="1598" spans="15:16" x14ac:dyDescent="0.15">
      <c r="O1598">
        <v>1597</v>
      </c>
      <c r="P1598" t="str">
        <f>IFERROR(IF(COUNTIF(個人情報!$BB$5:$BB$401,"登録番号" &amp; リスト!O1598)&gt;=1,"",IF(VLOOKUP(O1598,登録者リスト!$A$1:$D$43729,4,FALSE)=基本情報!$D$6,O1598,"")),"")</f>
        <v/>
      </c>
    </row>
    <row r="1599" spans="15:16" x14ac:dyDescent="0.15">
      <c r="O1599">
        <v>1598</v>
      </c>
      <c r="P1599" t="str">
        <f>IFERROR(IF(COUNTIF(個人情報!$BB$5:$BB$401,"登録番号" &amp; リスト!O1599)&gt;=1,"",IF(VLOOKUP(O1599,登録者リスト!$A$1:$D$43729,4,FALSE)=基本情報!$D$6,O1599,"")),"")</f>
        <v/>
      </c>
    </row>
    <row r="1600" spans="15:16" x14ac:dyDescent="0.15">
      <c r="O1600">
        <v>1599</v>
      </c>
      <c r="P1600" t="str">
        <f>IFERROR(IF(COUNTIF(個人情報!$BB$5:$BB$401,"登録番号" &amp; リスト!O1600)&gt;=1,"",IF(VLOOKUP(O1600,登録者リスト!$A$1:$D$43729,4,FALSE)=基本情報!$D$6,O1600,"")),"")</f>
        <v/>
      </c>
    </row>
    <row r="1601" spans="15:16" x14ac:dyDescent="0.15">
      <c r="O1601">
        <v>1600</v>
      </c>
      <c r="P1601" t="str">
        <f>IFERROR(IF(COUNTIF(個人情報!$BB$5:$BB$401,"登録番号" &amp; リスト!O1601)&gt;=1,"",IF(VLOOKUP(O1601,登録者リスト!$A$1:$D$43729,4,FALSE)=基本情報!$D$6,O1601,"")),"")</f>
        <v/>
      </c>
    </row>
    <row r="1602" spans="15:16" x14ac:dyDescent="0.15">
      <c r="O1602">
        <v>1601</v>
      </c>
      <c r="P1602" t="str">
        <f>IFERROR(IF(COUNTIF(個人情報!$BB$5:$BB$401,"登録番号" &amp; リスト!O1602)&gt;=1,"",IF(VLOOKUP(O1602,登録者リスト!$A$1:$D$43729,4,FALSE)=基本情報!$D$6,O1602,"")),"")</f>
        <v/>
      </c>
    </row>
    <row r="1603" spans="15:16" x14ac:dyDescent="0.15">
      <c r="O1603">
        <v>1602</v>
      </c>
      <c r="P1603" t="str">
        <f>IFERROR(IF(COUNTIF(個人情報!$BB$5:$BB$401,"登録番号" &amp; リスト!O1603)&gt;=1,"",IF(VLOOKUP(O1603,登録者リスト!$A$1:$D$43729,4,FALSE)=基本情報!$D$6,O1603,"")),"")</f>
        <v/>
      </c>
    </row>
    <row r="1604" spans="15:16" x14ac:dyDescent="0.15">
      <c r="O1604">
        <v>1603</v>
      </c>
      <c r="P1604" t="str">
        <f>IFERROR(IF(COUNTIF(個人情報!$BB$5:$BB$401,"登録番号" &amp; リスト!O1604)&gt;=1,"",IF(VLOOKUP(O1604,登録者リスト!$A$1:$D$43729,4,FALSE)=基本情報!$D$6,O1604,"")),"")</f>
        <v/>
      </c>
    </row>
    <row r="1605" spans="15:16" x14ac:dyDescent="0.15">
      <c r="O1605">
        <v>1604</v>
      </c>
      <c r="P1605" t="str">
        <f>IFERROR(IF(COUNTIF(個人情報!$BB$5:$BB$401,"登録番号" &amp; リスト!O1605)&gt;=1,"",IF(VLOOKUP(O1605,登録者リスト!$A$1:$D$43729,4,FALSE)=基本情報!$D$6,O1605,"")),"")</f>
        <v/>
      </c>
    </row>
    <row r="1606" spans="15:16" x14ac:dyDescent="0.15">
      <c r="O1606">
        <v>1605</v>
      </c>
      <c r="P1606" t="str">
        <f>IFERROR(IF(COUNTIF(個人情報!$BB$5:$BB$401,"登録番号" &amp; リスト!O1606)&gt;=1,"",IF(VLOOKUP(O1606,登録者リスト!$A$1:$D$43729,4,FALSE)=基本情報!$D$6,O1606,"")),"")</f>
        <v/>
      </c>
    </row>
    <row r="1607" spans="15:16" x14ac:dyDescent="0.15">
      <c r="O1607">
        <v>1606</v>
      </c>
      <c r="P1607" t="str">
        <f>IFERROR(IF(COUNTIF(個人情報!$BB$5:$BB$401,"登録番号" &amp; リスト!O1607)&gt;=1,"",IF(VLOOKUP(O1607,登録者リスト!$A$1:$D$43729,4,FALSE)=基本情報!$D$6,O1607,"")),"")</f>
        <v/>
      </c>
    </row>
    <row r="1608" spans="15:16" x14ac:dyDescent="0.15">
      <c r="O1608">
        <v>1607</v>
      </c>
      <c r="P1608" t="str">
        <f>IFERROR(IF(COUNTIF(個人情報!$BB$5:$BB$401,"登録番号" &amp; リスト!O1608)&gt;=1,"",IF(VLOOKUP(O1608,登録者リスト!$A$1:$D$43729,4,FALSE)=基本情報!$D$6,O1608,"")),"")</f>
        <v/>
      </c>
    </row>
    <row r="1609" spans="15:16" x14ac:dyDescent="0.15">
      <c r="O1609">
        <v>1608</v>
      </c>
      <c r="P1609" t="str">
        <f>IFERROR(IF(COUNTIF(個人情報!$BB$5:$BB$401,"登録番号" &amp; リスト!O1609)&gt;=1,"",IF(VLOOKUP(O1609,登録者リスト!$A$1:$D$43729,4,FALSE)=基本情報!$D$6,O1609,"")),"")</f>
        <v/>
      </c>
    </row>
    <row r="1610" spans="15:16" x14ac:dyDescent="0.15">
      <c r="O1610">
        <v>1609</v>
      </c>
      <c r="P1610" t="str">
        <f>IFERROR(IF(COUNTIF(個人情報!$BB$5:$BB$401,"登録番号" &amp; リスト!O1610)&gt;=1,"",IF(VLOOKUP(O1610,登録者リスト!$A$1:$D$43729,4,FALSE)=基本情報!$D$6,O1610,"")),"")</f>
        <v/>
      </c>
    </row>
    <row r="1611" spans="15:16" x14ac:dyDescent="0.15">
      <c r="O1611">
        <v>1610</v>
      </c>
      <c r="P1611" t="str">
        <f>IFERROR(IF(COUNTIF(個人情報!$BB$5:$BB$401,"登録番号" &amp; リスト!O1611)&gt;=1,"",IF(VLOOKUP(O1611,登録者リスト!$A$1:$D$43729,4,FALSE)=基本情報!$D$6,O1611,"")),"")</f>
        <v/>
      </c>
    </row>
    <row r="1612" spans="15:16" x14ac:dyDescent="0.15">
      <c r="O1612">
        <v>1611</v>
      </c>
      <c r="P1612" t="str">
        <f>IFERROR(IF(COUNTIF(個人情報!$BB$5:$BB$401,"登録番号" &amp; リスト!O1612)&gt;=1,"",IF(VLOOKUP(O1612,登録者リスト!$A$1:$D$43729,4,FALSE)=基本情報!$D$6,O1612,"")),"")</f>
        <v/>
      </c>
    </row>
    <row r="1613" spans="15:16" x14ac:dyDescent="0.15">
      <c r="O1613">
        <v>1612</v>
      </c>
      <c r="P1613" t="str">
        <f>IFERROR(IF(COUNTIF(個人情報!$BB$5:$BB$401,"登録番号" &amp; リスト!O1613)&gt;=1,"",IF(VLOOKUP(O1613,登録者リスト!$A$1:$D$43729,4,FALSE)=基本情報!$D$6,O1613,"")),"")</f>
        <v/>
      </c>
    </row>
    <row r="1614" spans="15:16" x14ac:dyDescent="0.15">
      <c r="O1614">
        <v>1613</v>
      </c>
      <c r="P1614" t="str">
        <f>IFERROR(IF(COUNTIF(個人情報!$BB$5:$BB$401,"登録番号" &amp; リスト!O1614)&gt;=1,"",IF(VLOOKUP(O1614,登録者リスト!$A$1:$D$43729,4,FALSE)=基本情報!$D$6,O1614,"")),"")</f>
        <v/>
      </c>
    </row>
    <row r="1615" spans="15:16" x14ac:dyDescent="0.15">
      <c r="O1615">
        <v>1614</v>
      </c>
      <c r="P1615" t="str">
        <f>IFERROR(IF(COUNTIF(個人情報!$BB$5:$BB$401,"登録番号" &amp; リスト!O1615)&gt;=1,"",IF(VLOOKUP(O1615,登録者リスト!$A$1:$D$43729,4,FALSE)=基本情報!$D$6,O1615,"")),"")</f>
        <v/>
      </c>
    </row>
    <row r="1616" spans="15:16" x14ac:dyDescent="0.15">
      <c r="O1616">
        <v>1615</v>
      </c>
      <c r="P1616" t="str">
        <f>IFERROR(IF(COUNTIF(個人情報!$BB$5:$BB$401,"登録番号" &amp; リスト!O1616)&gt;=1,"",IF(VLOOKUP(O1616,登録者リスト!$A$1:$D$43729,4,FALSE)=基本情報!$D$6,O1616,"")),"")</f>
        <v/>
      </c>
    </row>
    <row r="1617" spans="15:16" x14ac:dyDescent="0.15">
      <c r="O1617">
        <v>1616</v>
      </c>
      <c r="P1617" t="str">
        <f>IFERROR(IF(COUNTIF(個人情報!$BB$5:$BB$401,"登録番号" &amp; リスト!O1617)&gt;=1,"",IF(VLOOKUP(O1617,登録者リスト!$A$1:$D$43729,4,FALSE)=基本情報!$D$6,O1617,"")),"")</f>
        <v/>
      </c>
    </row>
    <row r="1618" spans="15:16" x14ac:dyDescent="0.15">
      <c r="O1618">
        <v>1617</v>
      </c>
      <c r="P1618" t="str">
        <f>IFERROR(IF(COUNTIF(個人情報!$BB$5:$BB$401,"登録番号" &amp; リスト!O1618)&gt;=1,"",IF(VLOOKUP(O1618,登録者リスト!$A$1:$D$43729,4,FALSE)=基本情報!$D$6,O1618,"")),"")</f>
        <v/>
      </c>
    </row>
    <row r="1619" spans="15:16" x14ac:dyDescent="0.15">
      <c r="O1619">
        <v>1618</v>
      </c>
      <c r="P1619" t="str">
        <f>IFERROR(IF(COUNTIF(個人情報!$BB$5:$BB$401,"登録番号" &amp; リスト!O1619)&gt;=1,"",IF(VLOOKUP(O1619,登録者リスト!$A$1:$D$43729,4,FALSE)=基本情報!$D$6,O1619,"")),"")</f>
        <v/>
      </c>
    </row>
    <row r="1620" spans="15:16" x14ac:dyDescent="0.15">
      <c r="O1620">
        <v>1619</v>
      </c>
      <c r="P1620" t="str">
        <f>IFERROR(IF(COUNTIF(個人情報!$BB$5:$BB$401,"登録番号" &amp; リスト!O1620)&gt;=1,"",IF(VLOOKUP(O1620,登録者リスト!$A$1:$D$43729,4,FALSE)=基本情報!$D$6,O1620,"")),"")</f>
        <v/>
      </c>
    </row>
    <row r="1621" spans="15:16" x14ac:dyDescent="0.15">
      <c r="O1621">
        <v>1620</v>
      </c>
      <c r="P1621" t="str">
        <f>IFERROR(IF(COUNTIF(個人情報!$BB$5:$BB$401,"登録番号" &amp; リスト!O1621)&gt;=1,"",IF(VLOOKUP(O1621,登録者リスト!$A$1:$D$43729,4,FALSE)=基本情報!$D$6,O1621,"")),"")</f>
        <v/>
      </c>
    </row>
    <row r="1622" spans="15:16" x14ac:dyDescent="0.15">
      <c r="O1622">
        <v>1621</v>
      </c>
      <c r="P1622" t="str">
        <f>IFERROR(IF(COUNTIF(個人情報!$BB$5:$BB$401,"登録番号" &amp; リスト!O1622)&gt;=1,"",IF(VLOOKUP(O1622,登録者リスト!$A$1:$D$43729,4,FALSE)=基本情報!$D$6,O1622,"")),"")</f>
        <v/>
      </c>
    </row>
    <row r="1623" spans="15:16" x14ac:dyDescent="0.15">
      <c r="O1623">
        <v>1622</v>
      </c>
      <c r="P1623" t="str">
        <f>IFERROR(IF(COUNTIF(個人情報!$BB$5:$BB$401,"登録番号" &amp; リスト!O1623)&gt;=1,"",IF(VLOOKUP(O1623,登録者リスト!$A$1:$D$43729,4,FALSE)=基本情報!$D$6,O1623,"")),"")</f>
        <v/>
      </c>
    </row>
    <row r="1624" spans="15:16" x14ac:dyDescent="0.15">
      <c r="O1624">
        <v>1623</v>
      </c>
      <c r="P1624" t="str">
        <f>IFERROR(IF(COUNTIF(個人情報!$BB$5:$BB$401,"登録番号" &amp; リスト!O1624)&gt;=1,"",IF(VLOOKUP(O1624,登録者リスト!$A$1:$D$43729,4,FALSE)=基本情報!$D$6,O1624,"")),"")</f>
        <v/>
      </c>
    </row>
    <row r="1625" spans="15:16" x14ac:dyDescent="0.15">
      <c r="O1625">
        <v>1624</v>
      </c>
      <c r="P1625" t="str">
        <f>IFERROR(IF(COUNTIF(個人情報!$BB$5:$BB$401,"登録番号" &amp; リスト!O1625)&gt;=1,"",IF(VLOOKUP(O1625,登録者リスト!$A$1:$D$43729,4,FALSE)=基本情報!$D$6,O1625,"")),"")</f>
        <v/>
      </c>
    </row>
    <row r="1626" spans="15:16" x14ac:dyDescent="0.15">
      <c r="O1626">
        <v>1625</v>
      </c>
      <c r="P1626" t="str">
        <f>IFERROR(IF(COUNTIF(個人情報!$BB$5:$BB$401,"登録番号" &amp; リスト!O1626)&gt;=1,"",IF(VLOOKUP(O1626,登録者リスト!$A$1:$D$43729,4,FALSE)=基本情報!$D$6,O1626,"")),"")</f>
        <v/>
      </c>
    </row>
    <row r="1627" spans="15:16" x14ac:dyDescent="0.15">
      <c r="O1627">
        <v>1626</v>
      </c>
      <c r="P1627" t="str">
        <f>IFERROR(IF(COUNTIF(個人情報!$BB$5:$BB$401,"登録番号" &amp; リスト!O1627)&gt;=1,"",IF(VLOOKUP(O1627,登録者リスト!$A$1:$D$43729,4,FALSE)=基本情報!$D$6,O1627,"")),"")</f>
        <v/>
      </c>
    </row>
    <row r="1628" spans="15:16" x14ac:dyDescent="0.15">
      <c r="O1628">
        <v>1627</v>
      </c>
      <c r="P1628" t="str">
        <f>IFERROR(IF(COUNTIF(個人情報!$BB$5:$BB$401,"登録番号" &amp; リスト!O1628)&gt;=1,"",IF(VLOOKUP(O1628,登録者リスト!$A$1:$D$43729,4,FALSE)=基本情報!$D$6,O1628,"")),"")</f>
        <v/>
      </c>
    </row>
    <row r="1629" spans="15:16" x14ac:dyDescent="0.15">
      <c r="O1629">
        <v>1628</v>
      </c>
      <c r="P1629" t="str">
        <f>IFERROR(IF(COUNTIF(個人情報!$BB$5:$BB$401,"登録番号" &amp; リスト!O1629)&gt;=1,"",IF(VLOOKUP(O1629,登録者リスト!$A$1:$D$43729,4,FALSE)=基本情報!$D$6,O1629,"")),"")</f>
        <v/>
      </c>
    </row>
    <row r="1630" spans="15:16" x14ac:dyDescent="0.15">
      <c r="O1630">
        <v>1629</v>
      </c>
      <c r="P1630" t="str">
        <f>IFERROR(IF(COUNTIF(個人情報!$BB$5:$BB$401,"登録番号" &amp; リスト!O1630)&gt;=1,"",IF(VLOOKUP(O1630,登録者リスト!$A$1:$D$43729,4,FALSE)=基本情報!$D$6,O1630,"")),"")</f>
        <v/>
      </c>
    </row>
    <row r="1631" spans="15:16" x14ac:dyDescent="0.15">
      <c r="O1631">
        <v>1630</v>
      </c>
      <c r="P1631" t="str">
        <f>IFERROR(IF(COUNTIF(個人情報!$BB$5:$BB$401,"登録番号" &amp; リスト!O1631)&gt;=1,"",IF(VLOOKUP(O1631,登録者リスト!$A$1:$D$43729,4,FALSE)=基本情報!$D$6,O1631,"")),"")</f>
        <v/>
      </c>
    </row>
    <row r="1632" spans="15:16" x14ac:dyDescent="0.15">
      <c r="O1632">
        <v>1631</v>
      </c>
      <c r="P1632" t="str">
        <f>IFERROR(IF(COUNTIF(個人情報!$BB$5:$BB$401,"登録番号" &amp; リスト!O1632)&gt;=1,"",IF(VLOOKUP(O1632,登録者リスト!$A$1:$D$43729,4,FALSE)=基本情報!$D$6,O1632,"")),"")</f>
        <v/>
      </c>
    </row>
    <row r="1633" spans="15:16" x14ac:dyDescent="0.15">
      <c r="O1633">
        <v>1632</v>
      </c>
      <c r="P1633" t="str">
        <f>IFERROR(IF(COUNTIF(個人情報!$BB$5:$BB$401,"登録番号" &amp; リスト!O1633)&gt;=1,"",IF(VLOOKUP(O1633,登録者リスト!$A$1:$D$43729,4,FALSE)=基本情報!$D$6,O1633,"")),"")</f>
        <v/>
      </c>
    </row>
    <row r="1634" spans="15:16" x14ac:dyDescent="0.15">
      <c r="O1634">
        <v>1633</v>
      </c>
      <c r="P1634" t="str">
        <f>IFERROR(IF(COUNTIF(個人情報!$BB$5:$BB$401,"登録番号" &amp; リスト!O1634)&gt;=1,"",IF(VLOOKUP(O1634,登録者リスト!$A$1:$D$43729,4,FALSE)=基本情報!$D$6,O1634,"")),"")</f>
        <v/>
      </c>
    </row>
    <row r="1635" spans="15:16" x14ac:dyDescent="0.15">
      <c r="O1635">
        <v>1634</v>
      </c>
      <c r="P1635" t="str">
        <f>IFERROR(IF(COUNTIF(個人情報!$BB$5:$BB$401,"登録番号" &amp; リスト!O1635)&gt;=1,"",IF(VLOOKUP(O1635,登録者リスト!$A$1:$D$43729,4,FALSE)=基本情報!$D$6,O1635,"")),"")</f>
        <v/>
      </c>
    </row>
    <row r="1636" spans="15:16" x14ac:dyDescent="0.15">
      <c r="O1636">
        <v>1635</v>
      </c>
      <c r="P1636" t="str">
        <f>IFERROR(IF(COUNTIF(個人情報!$BB$5:$BB$401,"登録番号" &amp; リスト!O1636)&gt;=1,"",IF(VLOOKUP(O1636,登録者リスト!$A$1:$D$43729,4,FALSE)=基本情報!$D$6,O1636,"")),"")</f>
        <v/>
      </c>
    </row>
    <row r="1637" spans="15:16" x14ac:dyDescent="0.15">
      <c r="O1637">
        <v>1636</v>
      </c>
      <c r="P1637" t="str">
        <f>IFERROR(IF(COUNTIF(個人情報!$BB$5:$BB$401,"登録番号" &amp; リスト!O1637)&gt;=1,"",IF(VLOOKUP(O1637,登録者リスト!$A$1:$D$43729,4,FALSE)=基本情報!$D$6,O1637,"")),"")</f>
        <v/>
      </c>
    </row>
    <row r="1638" spans="15:16" x14ac:dyDescent="0.15">
      <c r="O1638">
        <v>1637</v>
      </c>
      <c r="P1638" t="str">
        <f>IFERROR(IF(COUNTIF(個人情報!$BB$5:$BB$401,"登録番号" &amp; リスト!O1638)&gt;=1,"",IF(VLOOKUP(O1638,登録者リスト!$A$1:$D$43729,4,FALSE)=基本情報!$D$6,O1638,"")),"")</f>
        <v/>
      </c>
    </row>
    <row r="1639" spans="15:16" x14ac:dyDescent="0.15">
      <c r="O1639">
        <v>1638</v>
      </c>
      <c r="P1639" t="str">
        <f>IFERROR(IF(COUNTIF(個人情報!$BB$5:$BB$401,"登録番号" &amp; リスト!O1639)&gt;=1,"",IF(VLOOKUP(O1639,登録者リスト!$A$1:$D$43729,4,FALSE)=基本情報!$D$6,O1639,"")),"")</f>
        <v/>
      </c>
    </row>
    <row r="1640" spans="15:16" x14ac:dyDescent="0.15">
      <c r="O1640">
        <v>1639</v>
      </c>
      <c r="P1640" t="str">
        <f>IFERROR(IF(COUNTIF(個人情報!$BB$5:$BB$401,"登録番号" &amp; リスト!O1640)&gt;=1,"",IF(VLOOKUP(O1640,登録者リスト!$A$1:$D$43729,4,FALSE)=基本情報!$D$6,O1640,"")),"")</f>
        <v/>
      </c>
    </row>
    <row r="1641" spans="15:16" x14ac:dyDescent="0.15">
      <c r="O1641">
        <v>1640</v>
      </c>
      <c r="P1641" t="str">
        <f>IFERROR(IF(COUNTIF(個人情報!$BB$5:$BB$401,"登録番号" &amp; リスト!O1641)&gt;=1,"",IF(VLOOKUP(O1641,登録者リスト!$A$1:$D$43729,4,FALSE)=基本情報!$D$6,O1641,"")),"")</f>
        <v/>
      </c>
    </row>
    <row r="1642" spans="15:16" x14ac:dyDescent="0.15">
      <c r="O1642">
        <v>1641</v>
      </c>
      <c r="P1642" t="str">
        <f>IFERROR(IF(COUNTIF(個人情報!$BB$5:$BB$401,"登録番号" &amp; リスト!O1642)&gt;=1,"",IF(VLOOKUP(O1642,登録者リスト!$A$1:$D$43729,4,FALSE)=基本情報!$D$6,O1642,"")),"")</f>
        <v/>
      </c>
    </row>
    <row r="1643" spans="15:16" x14ac:dyDescent="0.15">
      <c r="O1643">
        <v>1642</v>
      </c>
      <c r="P1643" t="str">
        <f>IFERROR(IF(COUNTIF(個人情報!$BB$5:$BB$401,"登録番号" &amp; リスト!O1643)&gt;=1,"",IF(VLOOKUP(O1643,登録者リスト!$A$1:$D$43729,4,FALSE)=基本情報!$D$6,O1643,"")),"")</f>
        <v/>
      </c>
    </row>
    <row r="1644" spans="15:16" x14ac:dyDescent="0.15">
      <c r="O1644">
        <v>1643</v>
      </c>
      <c r="P1644" t="str">
        <f>IFERROR(IF(COUNTIF(個人情報!$BB$5:$BB$401,"登録番号" &amp; リスト!O1644)&gt;=1,"",IF(VLOOKUP(O1644,登録者リスト!$A$1:$D$43729,4,FALSE)=基本情報!$D$6,O1644,"")),"")</f>
        <v/>
      </c>
    </row>
    <row r="1645" spans="15:16" x14ac:dyDescent="0.15">
      <c r="O1645">
        <v>1644</v>
      </c>
      <c r="P1645" t="str">
        <f>IFERROR(IF(COUNTIF(個人情報!$BB$5:$BB$401,"登録番号" &amp; リスト!O1645)&gt;=1,"",IF(VLOOKUP(O1645,登録者リスト!$A$1:$D$43729,4,FALSE)=基本情報!$D$6,O1645,"")),"")</f>
        <v/>
      </c>
    </row>
    <row r="1646" spans="15:16" x14ac:dyDescent="0.15">
      <c r="O1646">
        <v>1645</v>
      </c>
      <c r="P1646" t="str">
        <f>IFERROR(IF(COUNTIF(個人情報!$BB$5:$BB$401,"登録番号" &amp; リスト!O1646)&gt;=1,"",IF(VLOOKUP(O1646,登録者リスト!$A$1:$D$43729,4,FALSE)=基本情報!$D$6,O1646,"")),"")</f>
        <v/>
      </c>
    </row>
    <row r="1647" spans="15:16" x14ac:dyDescent="0.15">
      <c r="O1647">
        <v>1646</v>
      </c>
      <c r="P1647" t="str">
        <f>IFERROR(IF(COUNTIF(個人情報!$BB$5:$BB$401,"登録番号" &amp; リスト!O1647)&gt;=1,"",IF(VLOOKUP(O1647,登録者リスト!$A$1:$D$43729,4,FALSE)=基本情報!$D$6,O1647,"")),"")</f>
        <v/>
      </c>
    </row>
    <row r="1648" spans="15:16" x14ac:dyDescent="0.15">
      <c r="O1648">
        <v>1647</v>
      </c>
      <c r="P1648" t="str">
        <f>IFERROR(IF(COUNTIF(個人情報!$BB$5:$BB$401,"登録番号" &amp; リスト!O1648)&gt;=1,"",IF(VLOOKUP(O1648,登録者リスト!$A$1:$D$43729,4,FALSE)=基本情報!$D$6,O1648,"")),"")</f>
        <v/>
      </c>
    </row>
    <row r="1649" spans="15:16" x14ac:dyDescent="0.15">
      <c r="O1649">
        <v>1648</v>
      </c>
      <c r="P1649" t="str">
        <f>IFERROR(IF(COUNTIF(個人情報!$BB$5:$BB$401,"登録番号" &amp; リスト!O1649)&gt;=1,"",IF(VLOOKUP(O1649,登録者リスト!$A$1:$D$43729,4,FALSE)=基本情報!$D$6,O1649,"")),"")</f>
        <v/>
      </c>
    </row>
    <row r="1650" spans="15:16" x14ac:dyDescent="0.15">
      <c r="O1650">
        <v>1649</v>
      </c>
      <c r="P1650" t="str">
        <f>IFERROR(IF(COUNTIF(個人情報!$BB$5:$BB$401,"登録番号" &amp; リスト!O1650)&gt;=1,"",IF(VLOOKUP(O1650,登録者リスト!$A$1:$D$43729,4,FALSE)=基本情報!$D$6,O1650,"")),"")</f>
        <v/>
      </c>
    </row>
    <row r="1651" spans="15:16" x14ac:dyDescent="0.15">
      <c r="O1651">
        <v>1650</v>
      </c>
      <c r="P1651" t="str">
        <f>IFERROR(IF(COUNTIF(個人情報!$BB$5:$BB$401,"登録番号" &amp; リスト!O1651)&gt;=1,"",IF(VLOOKUP(O1651,登録者リスト!$A$1:$D$43729,4,FALSE)=基本情報!$D$6,O1651,"")),"")</f>
        <v/>
      </c>
    </row>
    <row r="1652" spans="15:16" x14ac:dyDescent="0.15">
      <c r="O1652">
        <v>1651</v>
      </c>
      <c r="P1652" t="str">
        <f>IFERROR(IF(COUNTIF(個人情報!$BB$5:$BB$401,"登録番号" &amp; リスト!O1652)&gt;=1,"",IF(VLOOKUP(O1652,登録者リスト!$A$1:$D$43729,4,FALSE)=基本情報!$D$6,O1652,"")),"")</f>
        <v/>
      </c>
    </row>
    <row r="1653" spans="15:16" x14ac:dyDescent="0.15">
      <c r="O1653">
        <v>1652</v>
      </c>
      <c r="P1653" t="str">
        <f>IFERROR(IF(COUNTIF(個人情報!$BB$5:$BB$401,"登録番号" &amp; リスト!O1653)&gt;=1,"",IF(VLOOKUP(O1653,登録者リスト!$A$1:$D$43729,4,FALSE)=基本情報!$D$6,O1653,"")),"")</f>
        <v/>
      </c>
    </row>
    <row r="1654" spans="15:16" x14ac:dyDescent="0.15">
      <c r="O1654">
        <v>1653</v>
      </c>
      <c r="P1654" t="str">
        <f>IFERROR(IF(COUNTIF(個人情報!$BB$5:$BB$401,"登録番号" &amp; リスト!O1654)&gt;=1,"",IF(VLOOKUP(O1654,登録者リスト!$A$1:$D$43729,4,FALSE)=基本情報!$D$6,O1654,"")),"")</f>
        <v/>
      </c>
    </row>
    <row r="1655" spans="15:16" x14ac:dyDescent="0.15">
      <c r="O1655">
        <v>1654</v>
      </c>
      <c r="P1655" t="str">
        <f>IFERROR(IF(COUNTIF(個人情報!$BB$5:$BB$401,"登録番号" &amp; リスト!O1655)&gt;=1,"",IF(VLOOKUP(O1655,登録者リスト!$A$1:$D$43729,4,FALSE)=基本情報!$D$6,O1655,"")),"")</f>
        <v/>
      </c>
    </row>
    <row r="1656" spans="15:16" x14ac:dyDescent="0.15">
      <c r="O1656">
        <v>1655</v>
      </c>
      <c r="P1656" t="str">
        <f>IFERROR(IF(COUNTIF(個人情報!$BB$5:$BB$401,"登録番号" &amp; リスト!O1656)&gt;=1,"",IF(VLOOKUP(O1656,登録者リスト!$A$1:$D$43729,4,FALSE)=基本情報!$D$6,O1656,"")),"")</f>
        <v/>
      </c>
    </row>
    <row r="1657" spans="15:16" x14ac:dyDescent="0.15">
      <c r="O1657">
        <v>1656</v>
      </c>
      <c r="P1657" t="str">
        <f>IFERROR(IF(COUNTIF(個人情報!$BB$5:$BB$401,"登録番号" &amp; リスト!O1657)&gt;=1,"",IF(VLOOKUP(O1657,登録者リスト!$A$1:$D$43729,4,FALSE)=基本情報!$D$6,O1657,"")),"")</f>
        <v/>
      </c>
    </row>
    <row r="1658" spans="15:16" x14ac:dyDescent="0.15">
      <c r="O1658">
        <v>1657</v>
      </c>
      <c r="P1658" t="str">
        <f>IFERROR(IF(COUNTIF(個人情報!$BB$5:$BB$401,"登録番号" &amp; リスト!O1658)&gt;=1,"",IF(VLOOKUP(O1658,登録者リスト!$A$1:$D$43729,4,FALSE)=基本情報!$D$6,O1658,"")),"")</f>
        <v/>
      </c>
    </row>
    <row r="1659" spans="15:16" x14ac:dyDescent="0.15">
      <c r="O1659">
        <v>1658</v>
      </c>
      <c r="P1659" t="str">
        <f>IFERROR(IF(COUNTIF(個人情報!$BB$5:$BB$401,"登録番号" &amp; リスト!O1659)&gt;=1,"",IF(VLOOKUP(O1659,登録者リスト!$A$1:$D$43729,4,FALSE)=基本情報!$D$6,O1659,"")),"")</f>
        <v/>
      </c>
    </row>
    <row r="1660" spans="15:16" x14ac:dyDescent="0.15">
      <c r="O1660">
        <v>1659</v>
      </c>
      <c r="P1660" t="str">
        <f>IFERROR(IF(COUNTIF(個人情報!$BB$5:$BB$401,"登録番号" &amp; リスト!O1660)&gt;=1,"",IF(VLOOKUP(O1660,登録者リスト!$A$1:$D$43729,4,FALSE)=基本情報!$D$6,O1660,"")),"")</f>
        <v/>
      </c>
    </row>
    <row r="1661" spans="15:16" x14ac:dyDescent="0.15">
      <c r="O1661">
        <v>1660</v>
      </c>
      <c r="P1661" t="str">
        <f>IFERROR(IF(COUNTIF(個人情報!$BB$5:$BB$401,"登録番号" &amp; リスト!O1661)&gt;=1,"",IF(VLOOKUP(O1661,登録者リスト!$A$1:$D$43729,4,FALSE)=基本情報!$D$6,O1661,"")),"")</f>
        <v/>
      </c>
    </row>
    <row r="1662" spans="15:16" x14ac:dyDescent="0.15">
      <c r="O1662">
        <v>1661</v>
      </c>
      <c r="P1662" t="str">
        <f>IFERROR(IF(COUNTIF(個人情報!$BB$5:$BB$401,"登録番号" &amp; リスト!O1662)&gt;=1,"",IF(VLOOKUP(O1662,登録者リスト!$A$1:$D$43729,4,FALSE)=基本情報!$D$6,O1662,"")),"")</f>
        <v/>
      </c>
    </row>
    <row r="1663" spans="15:16" x14ac:dyDescent="0.15">
      <c r="O1663">
        <v>1662</v>
      </c>
      <c r="P1663" t="str">
        <f>IFERROR(IF(COUNTIF(個人情報!$BB$5:$BB$401,"登録番号" &amp; リスト!O1663)&gt;=1,"",IF(VLOOKUP(O1663,登録者リスト!$A$1:$D$43729,4,FALSE)=基本情報!$D$6,O1663,"")),"")</f>
        <v/>
      </c>
    </row>
    <row r="1664" spans="15:16" x14ac:dyDescent="0.15">
      <c r="O1664">
        <v>1663</v>
      </c>
      <c r="P1664" t="str">
        <f>IFERROR(IF(COUNTIF(個人情報!$BB$5:$BB$401,"登録番号" &amp; リスト!O1664)&gt;=1,"",IF(VLOOKUP(O1664,登録者リスト!$A$1:$D$43729,4,FALSE)=基本情報!$D$6,O1664,"")),"")</f>
        <v/>
      </c>
    </row>
    <row r="1665" spans="15:16" x14ac:dyDescent="0.15">
      <c r="O1665">
        <v>1664</v>
      </c>
      <c r="P1665" t="str">
        <f>IFERROR(IF(COUNTIF(個人情報!$BB$5:$BB$401,"登録番号" &amp; リスト!O1665)&gt;=1,"",IF(VLOOKUP(O1665,登録者リスト!$A$1:$D$43729,4,FALSE)=基本情報!$D$6,O1665,"")),"")</f>
        <v/>
      </c>
    </row>
    <row r="1666" spans="15:16" x14ac:dyDescent="0.15">
      <c r="O1666">
        <v>1665</v>
      </c>
      <c r="P1666" t="str">
        <f>IFERROR(IF(COUNTIF(個人情報!$BB$5:$BB$401,"登録番号" &amp; リスト!O1666)&gt;=1,"",IF(VLOOKUP(O1666,登録者リスト!$A$1:$D$43729,4,FALSE)=基本情報!$D$6,O1666,"")),"")</f>
        <v/>
      </c>
    </row>
    <row r="1667" spans="15:16" x14ac:dyDescent="0.15">
      <c r="O1667">
        <v>1666</v>
      </c>
      <c r="P1667" t="str">
        <f>IFERROR(IF(COUNTIF(個人情報!$BB$5:$BB$401,"登録番号" &amp; リスト!O1667)&gt;=1,"",IF(VLOOKUP(O1667,登録者リスト!$A$1:$D$43729,4,FALSE)=基本情報!$D$6,O1667,"")),"")</f>
        <v/>
      </c>
    </row>
    <row r="1668" spans="15:16" x14ac:dyDescent="0.15">
      <c r="O1668">
        <v>1667</v>
      </c>
      <c r="P1668" t="str">
        <f>IFERROR(IF(COUNTIF(個人情報!$BB$5:$BB$401,"登録番号" &amp; リスト!O1668)&gt;=1,"",IF(VLOOKUP(O1668,登録者リスト!$A$1:$D$43729,4,FALSE)=基本情報!$D$6,O1668,"")),"")</f>
        <v/>
      </c>
    </row>
    <row r="1669" spans="15:16" x14ac:dyDescent="0.15">
      <c r="O1669">
        <v>1668</v>
      </c>
      <c r="P1669" t="str">
        <f>IFERROR(IF(COUNTIF(個人情報!$BB$5:$BB$401,"登録番号" &amp; リスト!O1669)&gt;=1,"",IF(VLOOKUP(O1669,登録者リスト!$A$1:$D$43729,4,FALSE)=基本情報!$D$6,O1669,"")),"")</f>
        <v/>
      </c>
    </row>
    <row r="1670" spans="15:16" x14ac:dyDescent="0.15">
      <c r="O1670">
        <v>1669</v>
      </c>
      <c r="P1670" t="str">
        <f>IFERROR(IF(COUNTIF(個人情報!$BB$5:$BB$401,"登録番号" &amp; リスト!O1670)&gt;=1,"",IF(VLOOKUP(O1670,登録者リスト!$A$1:$D$43729,4,FALSE)=基本情報!$D$6,O1670,"")),"")</f>
        <v/>
      </c>
    </row>
    <row r="1671" spans="15:16" x14ac:dyDescent="0.15">
      <c r="O1671">
        <v>1670</v>
      </c>
      <c r="P1671" t="str">
        <f>IFERROR(IF(COUNTIF(個人情報!$BB$5:$BB$401,"登録番号" &amp; リスト!O1671)&gt;=1,"",IF(VLOOKUP(O1671,登録者リスト!$A$1:$D$43729,4,FALSE)=基本情報!$D$6,O1671,"")),"")</f>
        <v/>
      </c>
    </row>
    <row r="1672" spans="15:16" x14ac:dyDescent="0.15">
      <c r="O1672">
        <v>1671</v>
      </c>
      <c r="P1672" t="str">
        <f>IFERROR(IF(COUNTIF(個人情報!$BB$5:$BB$401,"登録番号" &amp; リスト!O1672)&gt;=1,"",IF(VLOOKUP(O1672,登録者リスト!$A$1:$D$43729,4,FALSE)=基本情報!$D$6,O1672,"")),"")</f>
        <v/>
      </c>
    </row>
    <row r="1673" spans="15:16" x14ac:dyDescent="0.15">
      <c r="O1673">
        <v>1672</v>
      </c>
      <c r="P1673" t="str">
        <f>IFERROR(IF(COUNTIF(個人情報!$BB$5:$BB$401,"登録番号" &amp; リスト!O1673)&gt;=1,"",IF(VLOOKUP(O1673,登録者リスト!$A$1:$D$43729,4,FALSE)=基本情報!$D$6,O1673,"")),"")</f>
        <v/>
      </c>
    </row>
    <row r="1674" spans="15:16" x14ac:dyDescent="0.15">
      <c r="O1674">
        <v>1673</v>
      </c>
      <c r="P1674" t="str">
        <f>IFERROR(IF(COUNTIF(個人情報!$BB$5:$BB$401,"登録番号" &amp; リスト!O1674)&gt;=1,"",IF(VLOOKUP(O1674,登録者リスト!$A$1:$D$43729,4,FALSE)=基本情報!$D$6,O1674,"")),"")</f>
        <v/>
      </c>
    </row>
    <row r="1675" spans="15:16" x14ac:dyDescent="0.15">
      <c r="O1675">
        <v>1674</v>
      </c>
      <c r="P1675" t="str">
        <f>IFERROR(IF(COUNTIF(個人情報!$BB$5:$BB$401,"登録番号" &amp; リスト!O1675)&gt;=1,"",IF(VLOOKUP(O1675,登録者リスト!$A$1:$D$43729,4,FALSE)=基本情報!$D$6,O1675,"")),"")</f>
        <v/>
      </c>
    </row>
    <row r="1676" spans="15:16" x14ac:dyDescent="0.15">
      <c r="O1676">
        <v>1675</v>
      </c>
      <c r="P1676" t="str">
        <f>IFERROR(IF(COUNTIF(個人情報!$BB$5:$BB$401,"登録番号" &amp; リスト!O1676)&gt;=1,"",IF(VLOOKUP(O1676,登録者リスト!$A$1:$D$43729,4,FALSE)=基本情報!$D$6,O1676,"")),"")</f>
        <v/>
      </c>
    </row>
    <row r="1677" spans="15:16" x14ac:dyDescent="0.15">
      <c r="O1677">
        <v>1676</v>
      </c>
      <c r="P1677" t="str">
        <f>IFERROR(IF(COUNTIF(個人情報!$BB$5:$BB$401,"登録番号" &amp; リスト!O1677)&gt;=1,"",IF(VLOOKUP(O1677,登録者リスト!$A$1:$D$43729,4,FALSE)=基本情報!$D$6,O1677,"")),"")</f>
        <v/>
      </c>
    </row>
    <row r="1678" spans="15:16" x14ac:dyDescent="0.15">
      <c r="O1678">
        <v>1677</v>
      </c>
      <c r="P1678" t="str">
        <f>IFERROR(IF(COUNTIF(個人情報!$BB$5:$BB$401,"登録番号" &amp; リスト!O1678)&gt;=1,"",IF(VLOOKUP(O1678,登録者リスト!$A$1:$D$43729,4,FALSE)=基本情報!$D$6,O1678,"")),"")</f>
        <v/>
      </c>
    </row>
    <row r="1679" spans="15:16" x14ac:dyDescent="0.15">
      <c r="O1679">
        <v>1678</v>
      </c>
      <c r="P1679" t="str">
        <f>IFERROR(IF(COUNTIF(個人情報!$BB$5:$BB$401,"登録番号" &amp; リスト!O1679)&gt;=1,"",IF(VLOOKUP(O1679,登録者リスト!$A$1:$D$43729,4,FALSE)=基本情報!$D$6,O1679,"")),"")</f>
        <v/>
      </c>
    </row>
    <row r="1680" spans="15:16" x14ac:dyDescent="0.15">
      <c r="O1680">
        <v>1679</v>
      </c>
      <c r="P1680" t="str">
        <f>IFERROR(IF(COUNTIF(個人情報!$BB$5:$BB$401,"登録番号" &amp; リスト!O1680)&gt;=1,"",IF(VLOOKUP(O1680,登録者リスト!$A$1:$D$43729,4,FALSE)=基本情報!$D$6,O1680,"")),"")</f>
        <v/>
      </c>
    </row>
    <row r="1681" spans="15:16" x14ac:dyDescent="0.15">
      <c r="O1681">
        <v>1680</v>
      </c>
      <c r="P1681" t="str">
        <f>IFERROR(IF(COUNTIF(個人情報!$BB$5:$BB$401,"登録番号" &amp; リスト!O1681)&gt;=1,"",IF(VLOOKUP(O1681,登録者リスト!$A$1:$D$43729,4,FALSE)=基本情報!$D$6,O1681,"")),"")</f>
        <v/>
      </c>
    </row>
    <row r="1682" spans="15:16" x14ac:dyDescent="0.15">
      <c r="O1682">
        <v>1681</v>
      </c>
      <c r="P1682" t="str">
        <f>IFERROR(IF(COUNTIF(個人情報!$BB$5:$BB$401,"登録番号" &amp; リスト!O1682)&gt;=1,"",IF(VLOOKUP(O1682,登録者リスト!$A$1:$D$43729,4,FALSE)=基本情報!$D$6,O1682,"")),"")</f>
        <v/>
      </c>
    </row>
    <row r="1683" spans="15:16" x14ac:dyDescent="0.15">
      <c r="O1683">
        <v>1682</v>
      </c>
      <c r="P1683" t="str">
        <f>IFERROR(IF(COUNTIF(個人情報!$BB$5:$BB$401,"登録番号" &amp; リスト!O1683)&gt;=1,"",IF(VLOOKUP(O1683,登録者リスト!$A$1:$D$43729,4,FALSE)=基本情報!$D$6,O1683,"")),"")</f>
        <v/>
      </c>
    </row>
    <row r="1684" spans="15:16" x14ac:dyDescent="0.15">
      <c r="O1684">
        <v>1683</v>
      </c>
      <c r="P1684" t="str">
        <f>IFERROR(IF(COUNTIF(個人情報!$BB$5:$BB$401,"登録番号" &amp; リスト!O1684)&gt;=1,"",IF(VLOOKUP(O1684,登録者リスト!$A$1:$D$43729,4,FALSE)=基本情報!$D$6,O1684,"")),"")</f>
        <v/>
      </c>
    </row>
    <row r="1685" spans="15:16" x14ac:dyDescent="0.15">
      <c r="O1685">
        <v>1684</v>
      </c>
      <c r="P1685" t="str">
        <f>IFERROR(IF(COUNTIF(個人情報!$BB$5:$BB$401,"登録番号" &amp; リスト!O1685)&gt;=1,"",IF(VLOOKUP(O1685,登録者リスト!$A$1:$D$43729,4,FALSE)=基本情報!$D$6,O1685,"")),"")</f>
        <v/>
      </c>
    </row>
    <row r="1686" spans="15:16" x14ac:dyDescent="0.15">
      <c r="O1686">
        <v>1685</v>
      </c>
      <c r="P1686" t="str">
        <f>IFERROR(IF(COUNTIF(個人情報!$BB$5:$BB$401,"登録番号" &amp; リスト!O1686)&gt;=1,"",IF(VLOOKUP(O1686,登録者リスト!$A$1:$D$43729,4,FALSE)=基本情報!$D$6,O1686,"")),"")</f>
        <v/>
      </c>
    </row>
    <row r="1687" spans="15:16" x14ac:dyDescent="0.15">
      <c r="O1687">
        <v>1686</v>
      </c>
      <c r="P1687" t="str">
        <f>IFERROR(IF(COUNTIF(個人情報!$BB$5:$BB$401,"登録番号" &amp; リスト!O1687)&gt;=1,"",IF(VLOOKUP(O1687,登録者リスト!$A$1:$D$43729,4,FALSE)=基本情報!$D$6,O1687,"")),"")</f>
        <v/>
      </c>
    </row>
    <row r="1688" spans="15:16" x14ac:dyDescent="0.15">
      <c r="O1688">
        <v>1687</v>
      </c>
      <c r="P1688" t="str">
        <f>IFERROR(IF(COUNTIF(個人情報!$BB$5:$BB$401,"登録番号" &amp; リスト!O1688)&gt;=1,"",IF(VLOOKUP(O1688,登録者リスト!$A$1:$D$43729,4,FALSE)=基本情報!$D$6,O1688,"")),"")</f>
        <v/>
      </c>
    </row>
    <row r="1689" spans="15:16" x14ac:dyDescent="0.15">
      <c r="O1689">
        <v>1688</v>
      </c>
      <c r="P1689" t="str">
        <f>IFERROR(IF(COUNTIF(個人情報!$BB$5:$BB$401,"登録番号" &amp; リスト!O1689)&gt;=1,"",IF(VLOOKUP(O1689,登録者リスト!$A$1:$D$43729,4,FALSE)=基本情報!$D$6,O1689,"")),"")</f>
        <v/>
      </c>
    </row>
    <row r="1690" spans="15:16" x14ac:dyDescent="0.15">
      <c r="O1690">
        <v>1689</v>
      </c>
      <c r="P1690" t="str">
        <f>IFERROR(IF(COUNTIF(個人情報!$BB$5:$BB$401,"登録番号" &amp; リスト!O1690)&gt;=1,"",IF(VLOOKUP(O1690,登録者リスト!$A$1:$D$43729,4,FALSE)=基本情報!$D$6,O1690,"")),"")</f>
        <v/>
      </c>
    </row>
    <row r="1691" spans="15:16" x14ac:dyDescent="0.15">
      <c r="O1691">
        <v>1690</v>
      </c>
      <c r="P1691" t="str">
        <f>IFERROR(IF(COUNTIF(個人情報!$BB$5:$BB$401,"登録番号" &amp; リスト!O1691)&gt;=1,"",IF(VLOOKUP(O1691,登録者リスト!$A$1:$D$43729,4,FALSE)=基本情報!$D$6,O1691,"")),"")</f>
        <v/>
      </c>
    </row>
    <row r="1692" spans="15:16" x14ac:dyDescent="0.15">
      <c r="O1692">
        <v>1691</v>
      </c>
      <c r="P1692" t="str">
        <f>IFERROR(IF(COUNTIF(個人情報!$BB$5:$BB$401,"登録番号" &amp; リスト!O1692)&gt;=1,"",IF(VLOOKUP(O1692,登録者リスト!$A$1:$D$43729,4,FALSE)=基本情報!$D$6,O1692,"")),"")</f>
        <v/>
      </c>
    </row>
    <row r="1693" spans="15:16" x14ac:dyDescent="0.15">
      <c r="O1693">
        <v>1692</v>
      </c>
      <c r="P1693" t="str">
        <f>IFERROR(IF(COUNTIF(個人情報!$BB$5:$BB$401,"登録番号" &amp; リスト!O1693)&gt;=1,"",IF(VLOOKUP(O1693,登録者リスト!$A$1:$D$43729,4,FALSE)=基本情報!$D$6,O1693,"")),"")</f>
        <v/>
      </c>
    </row>
    <row r="1694" spans="15:16" x14ac:dyDescent="0.15">
      <c r="O1694">
        <v>1693</v>
      </c>
      <c r="P1694" t="str">
        <f>IFERROR(IF(COUNTIF(個人情報!$BB$5:$BB$401,"登録番号" &amp; リスト!O1694)&gt;=1,"",IF(VLOOKUP(O1694,登録者リスト!$A$1:$D$43729,4,FALSE)=基本情報!$D$6,O1694,"")),"")</f>
        <v/>
      </c>
    </row>
    <row r="1695" spans="15:16" x14ac:dyDescent="0.15">
      <c r="O1695">
        <v>1694</v>
      </c>
      <c r="P1695" t="str">
        <f>IFERROR(IF(COUNTIF(個人情報!$BB$5:$BB$401,"登録番号" &amp; リスト!O1695)&gt;=1,"",IF(VLOOKUP(O1695,登録者リスト!$A$1:$D$43729,4,FALSE)=基本情報!$D$6,O1695,"")),"")</f>
        <v/>
      </c>
    </row>
    <row r="1696" spans="15:16" x14ac:dyDescent="0.15">
      <c r="O1696">
        <v>1695</v>
      </c>
      <c r="P1696" t="str">
        <f>IFERROR(IF(COUNTIF(個人情報!$BB$5:$BB$401,"登録番号" &amp; リスト!O1696)&gt;=1,"",IF(VLOOKUP(O1696,登録者リスト!$A$1:$D$43729,4,FALSE)=基本情報!$D$6,O1696,"")),"")</f>
        <v/>
      </c>
    </row>
    <row r="1697" spans="15:16" x14ac:dyDescent="0.15">
      <c r="O1697">
        <v>1696</v>
      </c>
      <c r="P1697" t="str">
        <f>IFERROR(IF(COUNTIF(個人情報!$BB$5:$BB$401,"登録番号" &amp; リスト!O1697)&gt;=1,"",IF(VLOOKUP(O1697,登録者リスト!$A$1:$D$43729,4,FALSE)=基本情報!$D$6,O1697,"")),"")</f>
        <v/>
      </c>
    </row>
    <row r="1698" spans="15:16" x14ac:dyDescent="0.15">
      <c r="O1698">
        <v>1697</v>
      </c>
      <c r="P1698" t="str">
        <f>IFERROR(IF(COUNTIF(個人情報!$BB$5:$BB$401,"登録番号" &amp; リスト!O1698)&gt;=1,"",IF(VLOOKUP(O1698,登録者リスト!$A$1:$D$43729,4,FALSE)=基本情報!$D$6,O1698,"")),"")</f>
        <v/>
      </c>
    </row>
    <row r="1699" spans="15:16" x14ac:dyDescent="0.15">
      <c r="O1699">
        <v>1698</v>
      </c>
      <c r="P1699" t="str">
        <f>IFERROR(IF(COUNTIF(個人情報!$BB$5:$BB$401,"登録番号" &amp; リスト!O1699)&gt;=1,"",IF(VLOOKUP(O1699,登録者リスト!$A$1:$D$43729,4,FALSE)=基本情報!$D$6,O1699,"")),"")</f>
        <v/>
      </c>
    </row>
    <row r="1700" spans="15:16" x14ac:dyDescent="0.15">
      <c r="O1700">
        <v>1699</v>
      </c>
      <c r="P1700" t="str">
        <f>IFERROR(IF(COUNTIF(個人情報!$BB$5:$BB$401,"登録番号" &amp; リスト!O1700)&gt;=1,"",IF(VLOOKUP(O1700,登録者リスト!$A$1:$D$43729,4,FALSE)=基本情報!$D$6,O1700,"")),"")</f>
        <v/>
      </c>
    </row>
    <row r="1701" spans="15:16" x14ac:dyDescent="0.15">
      <c r="O1701">
        <v>1700</v>
      </c>
      <c r="P1701" t="str">
        <f>IFERROR(IF(COUNTIF(個人情報!$BB$5:$BB$401,"登録番号" &amp; リスト!O1701)&gt;=1,"",IF(VLOOKUP(O1701,登録者リスト!$A$1:$D$43729,4,FALSE)=基本情報!$D$6,O1701,"")),"")</f>
        <v/>
      </c>
    </row>
    <row r="1702" spans="15:16" x14ac:dyDescent="0.15">
      <c r="O1702">
        <v>1701</v>
      </c>
      <c r="P1702" t="str">
        <f>IFERROR(IF(COUNTIF(個人情報!$BB$5:$BB$401,"登録番号" &amp; リスト!O1702)&gt;=1,"",IF(VLOOKUP(O1702,登録者リスト!$A$1:$D$43729,4,FALSE)=基本情報!$D$6,O1702,"")),"")</f>
        <v/>
      </c>
    </row>
    <row r="1703" spans="15:16" x14ac:dyDescent="0.15">
      <c r="O1703">
        <v>1702</v>
      </c>
      <c r="P1703" t="str">
        <f>IFERROR(IF(COUNTIF(個人情報!$BB$5:$BB$401,"登録番号" &amp; リスト!O1703)&gt;=1,"",IF(VLOOKUP(O1703,登録者リスト!$A$1:$D$43729,4,FALSE)=基本情報!$D$6,O1703,"")),"")</f>
        <v/>
      </c>
    </row>
    <row r="1704" spans="15:16" x14ac:dyDescent="0.15">
      <c r="O1704">
        <v>1703</v>
      </c>
      <c r="P1704" t="str">
        <f>IFERROR(IF(COUNTIF(個人情報!$BB$5:$BB$401,"登録番号" &amp; リスト!O1704)&gt;=1,"",IF(VLOOKUP(O1704,登録者リスト!$A$1:$D$43729,4,FALSE)=基本情報!$D$6,O1704,"")),"")</f>
        <v/>
      </c>
    </row>
    <row r="1705" spans="15:16" x14ac:dyDescent="0.15">
      <c r="O1705">
        <v>1704</v>
      </c>
      <c r="P1705" t="str">
        <f>IFERROR(IF(COUNTIF(個人情報!$BB$5:$BB$401,"登録番号" &amp; リスト!O1705)&gt;=1,"",IF(VLOOKUP(O1705,登録者リスト!$A$1:$D$43729,4,FALSE)=基本情報!$D$6,O1705,"")),"")</f>
        <v/>
      </c>
    </row>
    <row r="1706" spans="15:16" x14ac:dyDescent="0.15">
      <c r="O1706">
        <v>1705</v>
      </c>
      <c r="P1706" t="str">
        <f>IFERROR(IF(COUNTIF(個人情報!$BB$5:$BB$401,"登録番号" &amp; リスト!O1706)&gt;=1,"",IF(VLOOKUP(O1706,登録者リスト!$A$1:$D$43729,4,FALSE)=基本情報!$D$6,O1706,"")),"")</f>
        <v/>
      </c>
    </row>
    <row r="1707" spans="15:16" x14ac:dyDescent="0.15">
      <c r="O1707">
        <v>1706</v>
      </c>
      <c r="P1707" t="str">
        <f>IFERROR(IF(COUNTIF(個人情報!$BB$5:$BB$401,"登録番号" &amp; リスト!O1707)&gt;=1,"",IF(VLOOKUP(O1707,登録者リスト!$A$1:$D$43729,4,FALSE)=基本情報!$D$6,O1707,"")),"")</f>
        <v/>
      </c>
    </row>
    <row r="1708" spans="15:16" x14ac:dyDescent="0.15">
      <c r="O1708">
        <v>1707</v>
      </c>
      <c r="P1708" t="str">
        <f>IFERROR(IF(COUNTIF(個人情報!$BB$5:$BB$401,"登録番号" &amp; リスト!O1708)&gt;=1,"",IF(VLOOKUP(O1708,登録者リスト!$A$1:$D$43729,4,FALSE)=基本情報!$D$6,O1708,"")),"")</f>
        <v/>
      </c>
    </row>
    <row r="1709" spans="15:16" x14ac:dyDescent="0.15">
      <c r="O1709">
        <v>1708</v>
      </c>
      <c r="P1709" t="str">
        <f>IFERROR(IF(COUNTIF(個人情報!$BB$5:$BB$401,"登録番号" &amp; リスト!O1709)&gt;=1,"",IF(VLOOKUP(O1709,登録者リスト!$A$1:$D$43729,4,FALSE)=基本情報!$D$6,O1709,"")),"")</f>
        <v/>
      </c>
    </row>
    <row r="1710" spans="15:16" x14ac:dyDescent="0.15">
      <c r="O1710">
        <v>1709</v>
      </c>
      <c r="P1710" t="str">
        <f>IFERROR(IF(COUNTIF(個人情報!$BB$5:$BB$401,"登録番号" &amp; リスト!O1710)&gt;=1,"",IF(VLOOKUP(O1710,登録者リスト!$A$1:$D$43729,4,FALSE)=基本情報!$D$6,O1710,"")),"")</f>
        <v/>
      </c>
    </row>
    <row r="1711" spans="15:16" x14ac:dyDescent="0.15">
      <c r="O1711">
        <v>1710</v>
      </c>
      <c r="P1711" t="str">
        <f>IFERROR(IF(COUNTIF(個人情報!$BB$5:$BB$401,"登録番号" &amp; リスト!O1711)&gt;=1,"",IF(VLOOKUP(O1711,登録者リスト!$A$1:$D$43729,4,FALSE)=基本情報!$D$6,O1711,"")),"")</f>
        <v/>
      </c>
    </row>
    <row r="1712" spans="15:16" x14ac:dyDescent="0.15">
      <c r="O1712">
        <v>1711</v>
      </c>
      <c r="P1712" t="str">
        <f>IFERROR(IF(COUNTIF(個人情報!$BB$5:$BB$401,"登録番号" &amp; リスト!O1712)&gt;=1,"",IF(VLOOKUP(O1712,登録者リスト!$A$1:$D$43729,4,FALSE)=基本情報!$D$6,O1712,"")),"")</f>
        <v/>
      </c>
    </row>
    <row r="1713" spans="15:16" x14ac:dyDescent="0.15">
      <c r="O1713">
        <v>1712</v>
      </c>
      <c r="P1713" t="str">
        <f>IFERROR(IF(COUNTIF(個人情報!$BB$5:$BB$401,"登録番号" &amp; リスト!O1713)&gt;=1,"",IF(VLOOKUP(O1713,登録者リスト!$A$1:$D$43729,4,FALSE)=基本情報!$D$6,O1713,"")),"")</f>
        <v/>
      </c>
    </row>
    <row r="1714" spans="15:16" x14ac:dyDescent="0.15">
      <c r="O1714">
        <v>1713</v>
      </c>
      <c r="P1714" t="str">
        <f>IFERROR(IF(COUNTIF(個人情報!$BB$5:$BB$401,"登録番号" &amp; リスト!O1714)&gt;=1,"",IF(VLOOKUP(O1714,登録者リスト!$A$1:$D$43729,4,FALSE)=基本情報!$D$6,O1714,"")),"")</f>
        <v/>
      </c>
    </row>
    <row r="1715" spans="15:16" x14ac:dyDescent="0.15">
      <c r="O1715">
        <v>1714</v>
      </c>
      <c r="P1715" t="str">
        <f>IFERROR(IF(COUNTIF(個人情報!$BB$5:$BB$401,"登録番号" &amp; リスト!O1715)&gt;=1,"",IF(VLOOKUP(O1715,登録者リスト!$A$1:$D$43729,4,FALSE)=基本情報!$D$6,O1715,"")),"")</f>
        <v/>
      </c>
    </row>
    <row r="1716" spans="15:16" x14ac:dyDescent="0.15">
      <c r="O1716">
        <v>1715</v>
      </c>
      <c r="P1716" t="str">
        <f>IFERROR(IF(COUNTIF(個人情報!$BB$5:$BB$401,"登録番号" &amp; リスト!O1716)&gt;=1,"",IF(VLOOKUP(O1716,登録者リスト!$A$1:$D$43729,4,FALSE)=基本情報!$D$6,O1716,"")),"")</f>
        <v/>
      </c>
    </row>
    <row r="1717" spans="15:16" x14ac:dyDescent="0.15">
      <c r="O1717">
        <v>1716</v>
      </c>
      <c r="P1717" t="str">
        <f>IFERROR(IF(COUNTIF(個人情報!$BB$5:$BB$401,"登録番号" &amp; リスト!O1717)&gt;=1,"",IF(VLOOKUP(O1717,登録者リスト!$A$1:$D$43729,4,FALSE)=基本情報!$D$6,O1717,"")),"")</f>
        <v/>
      </c>
    </row>
    <row r="1718" spans="15:16" x14ac:dyDescent="0.15">
      <c r="O1718">
        <v>1717</v>
      </c>
      <c r="P1718" t="str">
        <f>IFERROR(IF(COUNTIF(個人情報!$BB$5:$BB$401,"登録番号" &amp; リスト!O1718)&gt;=1,"",IF(VLOOKUP(O1718,登録者リスト!$A$1:$D$43729,4,FALSE)=基本情報!$D$6,O1718,"")),"")</f>
        <v/>
      </c>
    </row>
    <row r="1719" spans="15:16" x14ac:dyDescent="0.15">
      <c r="O1719">
        <v>1718</v>
      </c>
      <c r="P1719" t="str">
        <f>IFERROR(IF(COUNTIF(個人情報!$BB$5:$BB$401,"登録番号" &amp; リスト!O1719)&gt;=1,"",IF(VLOOKUP(O1719,登録者リスト!$A$1:$D$43729,4,FALSE)=基本情報!$D$6,O1719,"")),"")</f>
        <v/>
      </c>
    </row>
    <row r="1720" spans="15:16" x14ac:dyDescent="0.15">
      <c r="O1720">
        <v>1719</v>
      </c>
      <c r="P1720" t="str">
        <f>IFERROR(IF(COUNTIF(個人情報!$BB$5:$BB$401,"登録番号" &amp; リスト!O1720)&gt;=1,"",IF(VLOOKUP(O1720,登録者リスト!$A$1:$D$43729,4,FALSE)=基本情報!$D$6,O1720,"")),"")</f>
        <v/>
      </c>
    </row>
    <row r="1721" spans="15:16" x14ac:dyDescent="0.15">
      <c r="O1721">
        <v>1720</v>
      </c>
      <c r="P1721" t="str">
        <f>IFERROR(IF(COUNTIF(個人情報!$BB$5:$BB$401,"登録番号" &amp; リスト!O1721)&gt;=1,"",IF(VLOOKUP(O1721,登録者リスト!$A$1:$D$43729,4,FALSE)=基本情報!$D$6,O1721,"")),"")</f>
        <v/>
      </c>
    </row>
    <row r="1722" spans="15:16" x14ac:dyDescent="0.15">
      <c r="O1722">
        <v>1721</v>
      </c>
      <c r="P1722" t="str">
        <f>IFERROR(IF(COUNTIF(個人情報!$BB$5:$BB$401,"登録番号" &amp; リスト!O1722)&gt;=1,"",IF(VLOOKUP(O1722,登録者リスト!$A$1:$D$43729,4,FALSE)=基本情報!$D$6,O1722,"")),"")</f>
        <v/>
      </c>
    </row>
    <row r="1723" spans="15:16" x14ac:dyDescent="0.15">
      <c r="O1723">
        <v>1722</v>
      </c>
      <c r="P1723" t="str">
        <f>IFERROR(IF(COUNTIF(個人情報!$BB$5:$BB$401,"登録番号" &amp; リスト!O1723)&gt;=1,"",IF(VLOOKUP(O1723,登録者リスト!$A$1:$D$43729,4,FALSE)=基本情報!$D$6,O1723,"")),"")</f>
        <v/>
      </c>
    </row>
    <row r="1724" spans="15:16" x14ac:dyDescent="0.15">
      <c r="O1724">
        <v>1723</v>
      </c>
      <c r="P1724" t="str">
        <f>IFERROR(IF(COUNTIF(個人情報!$BB$5:$BB$401,"登録番号" &amp; リスト!O1724)&gt;=1,"",IF(VLOOKUP(O1724,登録者リスト!$A$1:$D$43729,4,FALSE)=基本情報!$D$6,O1724,"")),"")</f>
        <v/>
      </c>
    </row>
    <row r="1725" spans="15:16" x14ac:dyDescent="0.15">
      <c r="O1725">
        <v>1724</v>
      </c>
      <c r="P1725" t="str">
        <f>IFERROR(IF(COUNTIF(個人情報!$BB$5:$BB$401,"登録番号" &amp; リスト!O1725)&gt;=1,"",IF(VLOOKUP(O1725,登録者リスト!$A$1:$D$43729,4,FALSE)=基本情報!$D$6,O1725,"")),"")</f>
        <v/>
      </c>
    </row>
    <row r="1726" spans="15:16" x14ac:dyDescent="0.15">
      <c r="O1726">
        <v>1725</v>
      </c>
      <c r="P1726" t="str">
        <f>IFERROR(IF(COUNTIF(個人情報!$BB$5:$BB$401,"登録番号" &amp; リスト!O1726)&gt;=1,"",IF(VLOOKUP(O1726,登録者リスト!$A$1:$D$43729,4,FALSE)=基本情報!$D$6,O1726,"")),"")</f>
        <v/>
      </c>
    </row>
    <row r="1727" spans="15:16" x14ac:dyDescent="0.15">
      <c r="O1727">
        <v>1726</v>
      </c>
      <c r="P1727" t="str">
        <f>IFERROR(IF(COUNTIF(個人情報!$BB$5:$BB$401,"登録番号" &amp; リスト!O1727)&gt;=1,"",IF(VLOOKUP(O1727,登録者リスト!$A$1:$D$43729,4,FALSE)=基本情報!$D$6,O1727,"")),"")</f>
        <v/>
      </c>
    </row>
    <row r="1728" spans="15:16" x14ac:dyDescent="0.15">
      <c r="O1728">
        <v>1727</v>
      </c>
      <c r="P1728" t="str">
        <f>IFERROR(IF(COUNTIF(個人情報!$BB$5:$BB$401,"登録番号" &amp; リスト!O1728)&gt;=1,"",IF(VLOOKUP(O1728,登録者リスト!$A$1:$D$43729,4,FALSE)=基本情報!$D$6,O1728,"")),"")</f>
        <v/>
      </c>
    </row>
    <row r="1729" spans="15:16" x14ac:dyDescent="0.15">
      <c r="O1729">
        <v>1728</v>
      </c>
      <c r="P1729" t="str">
        <f>IFERROR(IF(COUNTIF(個人情報!$BB$5:$BB$401,"登録番号" &amp; リスト!O1729)&gt;=1,"",IF(VLOOKUP(O1729,登録者リスト!$A$1:$D$43729,4,FALSE)=基本情報!$D$6,O1729,"")),"")</f>
        <v/>
      </c>
    </row>
    <row r="1730" spans="15:16" x14ac:dyDescent="0.15">
      <c r="O1730">
        <v>1729</v>
      </c>
      <c r="P1730" t="str">
        <f>IFERROR(IF(COUNTIF(個人情報!$BB$5:$BB$401,"登録番号" &amp; リスト!O1730)&gt;=1,"",IF(VLOOKUP(O1730,登録者リスト!$A$1:$D$43729,4,FALSE)=基本情報!$D$6,O1730,"")),"")</f>
        <v/>
      </c>
    </row>
    <row r="1731" spans="15:16" x14ac:dyDescent="0.15">
      <c r="O1731">
        <v>1730</v>
      </c>
      <c r="P1731" t="str">
        <f>IFERROR(IF(COUNTIF(個人情報!$BB$5:$BB$401,"登録番号" &amp; リスト!O1731)&gt;=1,"",IF(VLOOKUP(O1731,登録者リスト!$A$1:$D$43729,4,FALSE)=基本情報!$D$6,O1731,"")),"")</f>
        <v/>
      </c>
    </row>
    <row r="1732" spans="15:16" x14ac:dyDescent="0.15">
      <c r="O1732">
        <v>1731</v>
      </c>
      <c r="P1732" t="str">
        <f>IFERROR(IF(COUNTIF(個人情報!$BB$5:$BB$401,"登録番号" &amp; リスト!O1732)&gt;=1,"",IF(VLOOKUP(O1732,登録者リスト!$A$1:$D$43729,4,FALSE)=基本情報!$D$6,O1732,"")),"")</f>
        <v/>
      </c>
    </row>
    <row r="1733" spans="15:16" x14ac:dyDescent="0.15">
      <c r="O1733">
        <v>1732</v>
      </c>
      <c r="P1733" t="str">
        <f>IFERROR(IF(COUNTIF(個人情報!$BB$5:$BB$401,"登録番号" &amp; リスト!O1733)&gt;=1,"",IF(VLOOKUP(O1733,登録者リスト!$A$1:$D$43729,4,FALSE)=基本情報!$D$6,O1733,"")),"")</f>
        <v/>
      </c>
    </row>
    <row r="1734" spans="15:16" x14ac:dyDescent="0.15">
      <c r="O1734">
        <v>1733</v>
      </c>
      <c r="P1734" t="str">
        <f>IFERROR(IF(COUNTIF(個人情報!$BB$5:$BB$401,"登録番号" &amp; リスト!O1734)&gt;=1,"",IF(VLOOKUP(O1734,登録者リスト!$A$1:$D$43729,4,FALSE)=基本情報!$D$6,O1734,"")),"")</f>
        <v/>
      </c>
    </row>
    <row r="1735" spans="15:16" x14ac:dyDescent="0.15">
      <c r="O1735">
        <v>1734</v>
      </c>
      <c r="P1735" t="str">
        <f>IFERROR(IF(COUNTIF(個人情報!$BB$5:$BB$401,"登録番号" &amp; リスト!O1735)&gt;=1,"",IF(VLOOKUP(O1735,登録者リスト!$A$1:$D$43729,4,FALSE)=基本情報!$D$6,O1735,"")),"")</f>
        <v/>
      </c>
    </row>
    <row r="1736" spans="15:16" x14ac:dyDescent="0.15">
      <c r="O1736">
        <v>1735</v>
      </c>
      <c r="P1736" t="str">
        <f>IFERROR(IF(COUNTIF(個人情報!$BB$5:$BB$401,"登録番号" &amp; リスト!O1736)&gt;=1,"",IF(VLOOKUP(O1736,登録者リスト!$A$1:$D$43729,4,FALSE)=基本情報!$D$6,O1736,"")),"")</f>
        <v/>
      </c>
    </row>
    <row r="1737" spans="15:16" x14ac:dyDescent="0.15">
      <c r="O1737">
        <v>1736</v>
      </c>
      <c r="P1737" t="str">
        <f>IFERROR(IF(COUNTIF(個人情報!$BB$5:$BB$401,"登録番号" &amp; リスト!O1737)&gt;=1,"",IF(VLOOKUP(O1737,登録者リスト!$A$1:$D$43729,4,FALSE)=基本情報!$D$6,O1737,"")),"")</f>
        <v/>
      </c>
    </row>
    <row r="1738" spans="15:16" x14ac:dyDescent="0.15">
      <c r="O1738">
        <v>1737</v>
      </c>
      <c r="P1738" t="str">
        <f>IFERROR(IF(COUNTIF(個人情報!$BB$5:$BB$401,"登録番号" &amp; リスト!O1738)&gt;=1,"",IF(VLOOKUP(O1738,登録者リスト!$A$1:$D$43729,4,FALSE)=基本情報!$D$6,O1738,"")),"")</f>
        <v/>
      </c>
    </row>
    <row r="1739" spans="15:16" x14ac:dyDescent="0.15">
      <c r="O1739">
        <v>1738</v>
      </c>
      <c r="P1739" t="str">
        <f>IFERROR(IF(COUNTIF(個人情報!$BB$5:$BB$401,"登録番号" &amp; リスト!O1739)&gt;=1,"",IF(VLOOKUP(O1739,登録者リスト!$A$1:$D$43729,4,FALSE)=基本情報!$D$6,O1739,"")),"")</f>
        <v/>
      </c>
    </row>
    <row r="1740" spans="15:16" x14ac:dyDescent="0.15">
      <c r="O1740">
        <v>1739</v>
      </c>
      <c r="P1740" t="str">
        <f>IFERROR(IF(COUNTIF(個人情報!$BB$5:$BB$401,"登録番号" &amp; リスト!O1740)&gt;=1,"",IF(VLOOKUP(O1740,登録者リスト!$A$1:$D$43729,4,FALSE)=基本情報!$D$6,O1740,"")),"")</f>
        <v/>
      </c>
    </row>
    <row r="1741" spans="15:16" x14ac:dyDescent="0.15">
      <c r="O1741">
        <v>1740</v>
      </c>
      <c r="P1741" t="str">
        <f>IFERROR(IF(COUNTIF(個人情報!$BB$5:$BB$401,"登録番号" &amp; リスト!O1741)&gt;=1,"",IF(VLOOKUP(O1741,登録者リスト!$A$1:$D$43729,4,FALSE)=基本情報!$D$6,O1741,"")),"")</f>
        <v/>
      </c>
    </row>
    <row r="1742" spans="15:16" x14ac:dyDescent="0.15">
      <c r="O1742">
        <v>1741</v>
      </c>
      <c r="P1742" t="str">
        <f>IFERROR(IF(COUNTIF(個人情報!$BB$5:$BB$401,"登録番号" &amp; リスト!O1742)&gt;=1,"",IF(VLOOKUP(O1742,登録者リスト!$A$1:$D$43729,4,FALSE)=基本情報!$D$6,O1742,"")),"")</f>
        <v/>
      </c>
    </row>
    <row r="1743" spans="15:16" x14ac:dyDescent="0.15">
      <c r="O1743">
        <v>1742</v>
      </c>
      <c r="P1743" t="str">
        <f>IFERROR(IF(COUNTIF(個人情報!$BB$5:$BB$401,"登録番号" &amp; リスト!O1743)&gt;=1,"",IF(VLOOKUP(O1743,登録者リスト!$A$1:$D$43729,4,FALSE)=基本情報!$D$6,O1743,"")),"")</f>
        <v/>
      </c>
    </row>
    <row r="1744" spans="15:16" x14ac:dyDescent="0.15">
      <c r="O1744">
        <v>1743</v>
      </c>
      <c r="P1744" t="str">
        <f>IFERROR(IF(COUNTIF(個人情報!$BB$5:$BB$401,"登録番号" &amp; リスト!O1744)&gt;=1,"",IF(VLOOKUP(O1744,登録者リスト!$A$1:$D$43729,4,FALSE)=基本情報!$D$6,O1744,"")),"")</f>
        <v/>
      </c>
    </row>
    <row r="1745" spans="15:16" x14ac:dyDescent="0.15">
      <c r="O1745">
        <v>1744</v>
      </c>
      <c r="P1745" t="str">
        <f>IFERROR(IF(COUNTIF(個人情報!$BB$5:$BB$401,"登録番号" &amp; リスト!O1745)&gt;=1,"",IF(VLOOKUP(O1745,登録者リスト!$A$1:$D$43729,4,FALSE)=基本情報!$D$6,O1745,"")),"")</f>
        <v/>
      </c>
    </row>
    <row r="1746" spans="15:16" x14ac:dyDescent="0.15">
      <c r="O1746">
        <v>1745</v>
      </c>
      <c r="P1746" t="str">
        <f>IFERROR(IF(COUNTIF(個人情報!$BB$5:$BB$401,"登録番号" &amp; リスト!O1746)&gt;=1,"",IF(VLOOKUP(O1746,登録者リスト!$A$1:$D$43729,4,FALSE)=基本情報!$D$6,O1746,"")),"")</f>
        <v/>
      </c>
    </row>
    <row r="1747" spans="15:16" x14ac:dyDescent="0.15">
      <c r="O1747">
        <v>1746</v>
      </c>
      <c r="P1747" t="str">
        <f>IFERROR(IF(COUNTIF(個人情報!$BB$5:$BB$401,"登録番号" &amp; リスト!O1747)&gt;=1,"",IF(VLOOKUP(O1747,登録者リスト!$A$1:$D$43729,4,FALSE)=基本情報!$D$6,O1747,"")),"")</f>
        <v/>
      </c>
    </row>
    <row r="1748" spans="15:16" x14ac:dyDescent="0.15">
      <c r="O1748">
        <v>1747</v>
      </c>
      <c r="P1748" t="str">
        <f>IFERROR(IF(COUNTIF(個人情報!$BB$5:$BB$401,"登録番号" &amp; リスト!O1748)&gt;=1,"",IF(VLOOKUP(O1748,登録者リスト!$A$1:$D$43729,4,FALSE)=基本情報!$D$6,O1748,"")),"")</f>
        <v/>
      </c>
    </row>
    <row r="1749" spans="15:16" x14ac:dyDescent="0.15">
      <c r="O1749">
        <v>1748</v>
      </c>
      <c r="P1749" t="str">
        <f>IFERROR(IF(COUNTIF(個人情報!$BB$5:$BB$401,"登録番号" &amp; リスト!O1749)&gt;=1,"",IF(VLOOKUP(O1749,登録者リスト!$A$1:$D$43729,4,FALSE)=基本情報!$D$6,O1749,"")),"")</f>
        <v/>
      </c>
    </row>
    <row r="1750" spans="15:16" x14ac:dyDescent="0.15">
      <c r="O1750">
        <v>1749</v>
      </c>
      <c r="P1750" t="str">
        <f>IFERROR(IF(COUNTIF(個人情報!$BB$5:$BB$401,"登録番号" &amp; リスト!O1750)&gt;=1,"",IF(VLOOKUP(O1750,登録者リスト!$A$1:$D$43729,4,FALSE)=基本情報!$D$6,O1750,"")),"")</f>
        <v/>
      </c>
    </row>
    <row r="1751" spans="15:16" x14ac:dyDescent="0.15">
      <c r="O1751">
        <v>1750</v>
      </c>
      <c r="P1751" t="str">
        <f>IFERROR(IF(COUNTIF(個人情報!$BB$5:$BB$401,"登録番号" &amp; リスト!O1751)&gt;=1,"",IF(VLOOKUP(O1751,登録者リスト!$A$1:$D$43729,4,FALSE)=基本情報!$D$6,O1751,"")),"")</f>
        <v/>
      </c>
    </row>
    <row r="1752" spans="15:16" x14ac:dyDescent="0.15">
      <c r="O1752">
        <v>1751</v>
      </c>
      <c r="P1752" t="str">
        <f>IFERROR(IF(COUNTIF(個人情報!$BB$5:$BB$401,"登録番号" &amp; リスト!O1752)&gt;=1,"",IF(VLOOKUP(O1752,登録者リスト!$A$1:$D$43729,4,FALSE)=基本情報!$D$6,O1752,"")),"")</f>
        <v/>
      </c>
    </row>
    <row r="1753" spans="15:16" x14ac:dyDescent="0.15">
      <c r="O1753">
        <v>1752</v>
      </c>
      <c r="P1753" t="str">
        <f>IFERROR(IF(COUNTIF(個人情報!$BB$5:$BB$401,"登録番号" &amp; リスト!O1753)&gt;=1,"",IF(VLOOKUP(O1753,登録者リスト!$A$1:$D$43729,4,FALSE)=基本情報!$D$6,O1753,"")),"")</f>
        <v/>
      </c>
    </row>
    <row r="1754" spans="15:16" x14ac:dyDescent="0.15">
      <c r="O1754">
        <v>1753</v>
      </c>
      <c r="P1754" t="str">
        <f>IFERROR(IF(COUNTIF(個人情報!$BB$5:$BB$401,"登録番号" &amp; リスト!O1754)&gt;=1,"",IF(VLOOKUP(O1754,登録者リスト!$A$1:$D$43729,4,FALSE)=基本情報!$D$6,O1754,"")),"")</f>
        <v/>
      </c>
    </row>
    <row r="1755" spans="15:16" x14ac:dyDescent="0.15">
      <c r="O1755">
        <v>1754</v>
      </c>
      <c r="P1755" t="str">
        <f>IFERROR(IF(COUNTIF(個人情報!$BB$5:$BB$401,"登録番号" &amp; リスト!O1755)&gt;=1,"",IF(VLOOKUP(O1755,登録者リスト!$A$1:$D$43729,4,FALSE)=基本情報!$D$6,O1755,"")),"")</f>
        <v/>
      </c>
    </row>
    <row r="1756" spans="15:16" x14ac:dyDescent="0.15">
      <c r="O1756">
        <v>1755</v>
      </c>
      <c r="P1756" t="str">
        <f>IFERROR(IF(COUNTIF(個人情報!$BB$5:$BB$401,"登録番号" &amp; リスト!O1756)&gt;=1,"",IF(VLOOKUP(O1756,登録者リスト!$A$1:$D$43729,4,FALSE)=基本情報!$D$6,O1756,"")),"")</f>
        <v/>
      </c>
    </row>
    <row r="1757" spans="15:16" x14ac:dyDescent="0.15">
      <c r="O1757">
        <v>1756</v>
      </c>
      <c r="P1757" t="str">
        <f>IFERROR(IF(COUNTIF(個人情報!$BB$5:$BB$401,"登録番号" &amp; リスト!O1757)&gt;=1,"",IF(VLOOKUP(O1757,登録者リスト!$A$1:$D$43729,4,FALSE)=基本情報!$D$6,O1757,"")),"")</f>
        <v/>
      </c>
    </row>
    <row r="1758" spans="15:16" x14ac:dyDescent="0.15">
      <c r="O1758">
        <v>1757</v>
      </c>
      <c r="P1758" t="str">
        <f>IFERROR(IF(COUNTIF(個人情報!$BB$5:$BB$401,"登録番号" &amp; リスト!O1758)&gt;=1,"",IF(VLOOKUP(O1758,登録者リスト!$A$1:$D$43729,4,FALSE)=基本情報!$D$6,O1758,"")),"")</f>
        <v/>
      </c>
    </row>
    <row r="1759" spans="15:16" x14ac:dyDescent="0.15">
      <c r="O1759">
        <v>1758</v>
      </c>
      <c r="P1759" t="str">
        <f>IFERROR(IF(COUNTIF(個人情報!$BB$5:$BB$401,"登録番号" &amp; リスト!O1759)&gt;=1,"",IF(VLOOKUP(O1759,登録者リスト!$A$1:$D$43729,4,FALSE)=基本情報!$D$6,O1759,"")),"")</f>
        <v/>
      </c>
    </row>
    <row r="1760" spans="15:16" x14ac:dyDescent="0.15">
      <c r="O1760">
        <v>1759</v>
      </c>
      <c r="P1760" t="str">
        <f>IFERROR(IF(COUNTIF(個人情報!$BB$5:$BB$401,"登録番号" &amp; リスト!O1760)&gt;=1,"",IF(VLOOKUP(O1760,登録者リスト!$A$1:$D$43729,4,FALSE)=基本情報!$D$6,O1760,"")),"")</f>
        <v/>
      </c>
    </row>
    <row r="1761" spans="15:16" x14ac:dyDescent="0.15">
      <c r="O1761">
        <v>1760</v>
      </c>
      <c r="P1761" t="str">
        <f>IFERROR(IF(COUNTIF(個人情報!$BB$5:$BB$401,"登録番号" &amp; リスト!O1761)&gt;=1,"",IF(VLOOKUP(O1761,登録者リスト!$A$1:$D$43729,4,FALSE)=基本情報!$D$6,O1761,"")),"")</f>
        <v/>
      </c>
    </row>
    <row r="1762" spans="15:16" x14ac:dyDescent="0.15">
      <c r="O1762">
        <v>1761</v>
      </c>
      <c r="P1762" t="str">
        <f>IFERROR(IF(COUNTIF(個人情報!$BB$5:$BB$401,"登録番号" &amp; リスト!O1762)&gt;=1,"",IF(VLOOKUP(O1762,登録者リスト!$A$1:$D$43729,4,FALSE)=基本情報!$D$6,O1762,"")),"")</f>
        <v/>
      </c>
    </row>
    <row r="1763" spans="15:16" x14ac:dyDescent="0.15">
      <c r="O1763">
        <v>1762</v>
      </c>
      <c r="P1763" t="str">
        <f>IFERROR(IF(COUNTIF(個人情報!$BB$5:$BB$401,"登録番号" &amp; リスト!O1763)&gt;=1,"",IF(VLOOKUP(O1763,登録者リスト!$A$1:$D$43729,4,FALSE)=基本情報!$D$6,O1763,"")),"")</f>
        <v/>
      </c>
    </row>
    <row r="1764" spans="15:16" x14ac:dyDescent="0.15">
      <c r="O1764">
        <v>1763</v>
      </c>
      <c r="P1764" t="str">
        <f>IFERROR(IF(COUNTIF(個人情報!$BB$5:$BB$401,"登録番号" &amp; リスト!O1764)&gt;=1,"",IF(VLOOKUP(O1764,登録者リスト!$A$1:$D$43729,4,FALSE)=基本情報!$D$6,O1764,"")),"")</f>
        <v/>
      </c>
    </row>
    <row r="1765" spans="15:16" x14ac:dyDescent="0.15">
      <c r="O1765">
        <v>1764</v>
      </c>
      <c r="P1765" t="str">
        <f>IFERROR(IF(COUNTIF(個人情報!$BB$5:$BB$401,"登録番号" &amp; リスト!O1765)&gt;=1,"",IF(VLOOKUP(O1765,登録者リスト!$A$1:$D$43729,4,FALSE)=基本情報!$D$6,O1765,"")),"")</f>
        <v/>
      </c>
    </row>
    <row r="1766" spans="15:16" x14ac:dyDescent="0.15">
      <c r="O1766">
        <v>1765</v>
      </c>
      <c r="P1766" t="str">
        <f>IFERROR(IF(COUNTIF(個人情報!$BB$5:$BB$401,"登録番号" &amp; リスト!O1766)&gt;=1,"",IF(VLOOKUP(O1766,登録者リスト!$A$1:$D$43729,4,FALSE)=基本情報!$D$6,O1766,"")),"")</f>
        <v/>
      </c>
    </row>
    <row r="1767" spans="15:16" x14ac:dyDescent="0.15">
      <c r="O1767">
        <v>1766</v>
      </c>
      <c r="P1767" t="str">
        <f>IFERROR(IF(COUNTIF(個人情報!$BB$5:$BB$401,"登録番号" &amp; リスト!O1767)&gt;=1,"",IF(VLOOKUP(O1767,登録者リスト!$A$1:$D$43729,4,FALSE)=基本情報!$D$6,O1767,"")),"")</f>
        <v/>
      </c>
    </row>
    <row r="1768" spans="15:16" x14ac:dyDescent="0.15">
      <c r="O1768">
        <v>1767</v>
      </c>
      <c r="P1768" t="str">
        <f>IFERROR(IF(COUNTIF(個人情報!$BB$5:$BB$401,"登録番号" &amp; リスト!O1768)&gt;=1,"",IF(VLOOKUP(O1768,登録者リスト!$A$1:$D$43729,4,FALSE)=基本情報!$D$6,O1768,"")),"")</f>
        <v/>
      </c>
    </row>
    <row r="1769" spans="15:16" x14ac:dyDescent="0.15">
      <c r="O1769">
        <v>1768</v>
      </c>
      <c r="P1769" t="str">
        <f>IFERROR(IF(COUNTIF(個人情報!$BB$5:$BB$401,"登録番号" &amp; リスト!O1769)&gt;=1,"",IF(VLOOKUP(O1769,登録者リスト!$A$1:$D$43729,4,FALSE)=基本情報!$D$6,O1769,"")),"")</f>
        <v/>
      </c>
    </row>
    <row r="1770" spans="15:16" x14ac:dyDescent="0.15">
      <c r="O1770">
        <v>1769</v>
      </c>
      <c r="P1770" t="str">
        <f>IFERROR(IF(COUNTIF(個人情報!$BB$5:$BB$401,"登録番号" &amp; リスト!O1770)&gt;=1,"",IF(VLOOKUP(O1770,登録者リスト!$A$1:$D$43729,4,FALSE)=基本情報!$D$6,O1770,"")),"")</f>
        <v/>
      </c>
    </row>
    <row r="1771" spans="15:16" x14ac:dyDescent="0.15">
      <c r="O1771">
        <v>1770</v>
      </c>
      <c r="P1771" t="str">
        <f>IFERROR(IF(COUNTIF(個人情報!$BB$5:$BB$401,"登録番号" &amp; リスト!O1771)&gt;=1,"",IF(VLOOKUP(O1771,登録者リスト!$A$1:$D$43729,4,FALSE)=基本情報!$D$6,O1771,"")),"")</f>
        <v/>
      </c>
    </row>
    <row r="1772" spans="15:16" x14ac:dyDescent="0.15">
      <c r="O1772">
        <v>1771</v>
      </c>
      <c r="P1772" t="str">
        <f>IFERROR(IF(COUNTIF(個人情報!$BB$5:$BB$401,"登録番号" &amp; リスト!O1772)&gt;=1,"",IF(VLOOKUP(O1772,登録者リスト!$A$1:$D$43729,4,FALSE)=基本情報!$D$6,O1772,"")),"")</f>
        <v/>
      </c>
    </row>
    <row r="1773" spans="15:16" x14ac:dyDescent="0.15">
      <c r="O1773">
        <v>1772</v>
      </c>
      <c r="P1773" t="str">
        <f>IFERROR(IF(COUNTIF(個人情報!$BB$5:$BB$401,"登録番号" &amp; リスト!O1773)&gt;=1,"",IF(VLOOKUP(O1773,登録者リスト!$A$1:$D$43729,4,FALSE)=基本情報!$D$6,O1773,"")),"")</f>
        <v/>
      </c>
    </row>
    <row r="1774" spans="15:16" x14ac:dyDescent="0.15">
      <c r="O1774">
        <v>1773</v>
      </c>
      <c r="P1774" t="str">
        <f>IFERROR(IF(COUNTIF(個人情報!$BB$5:$BB$401,"登録番号" &amp; リスト!O1774)&gt;=1,"",IF(VLOOKUP(O1774,登録者リスト!$A$1:$D$43729,4,FALSE)=基本情報!$D$6,O1774,"")),"")</f>
        <v/>
      </c>
    </row>
    <row r="1775" spans="15:16" x14ac:dyDescent="0.15">
      <c r="O1775">
        <v>1774</v>
      </c>
      <c r="P1775" t="str">
        <f>IFERROR(IF(COUNTIF(個人情報!$BB$5:$BB$401,"登録番号" &amp; リスト!O1775)&gt;=1,"",IF(VLOOKUP(O1775,登録者リスト!$A$1:$D$43729,4,FALSE)=基本情報!$D$6,O1775,"")),"")</f>
        <v/>
      </c>
    </row>
    <row r="1776" spans="15:16" x14ac:dyDescent="0.15">
      <c r="O1776">
        <v>1775</v>
      </c>
      <c r="P1776" t="str">
        <f>IFERROR(IF(COUNTIF(個人情報!$BB$5:$BB$401,"登録番号" &amp; リスト!O1776)&gt;=1,"",IF(VLOOKUP(O1776,登録者リスト!$A$1:$D$43729,4,FALSE)=基本情報!$D$6,O1776,"")),"")</f>
        <v/>
      </c>
    </row>
    <row r="1777" spans="15:16" x14ac:dyDescent="0.15">
      <c r="O1777">
        <v>1776</v>
      </c>
      <c r="P1777" t="str">
        <f>IFERROR(IF(COUNTIF(個人情報!$BB$5:$BB$401,"登録番号" &amp; リスト!O1777)&gt;=1,"",IF(VLOOKUP(O1777,登録者リスト!$A$1:$D$43729,4,FALSE)=基本情報!$D$6,O1777,"")),"")</f>
        <v/>
      </c>
    </row>
    <row r="1778" spans="15:16" x14ac:dyDescent="0.15">
      <c r="O1778">
        <v>1777</v>
      </c>
      <c r="P1778" t="str">
        <f>IFERROR(IF(COUNTIF(個人情報!$BB$5:$BB$401,"登録番号" &amp; リスト!O1778)&gt;=1,"",IF(VLOOKUP(O1778,登録者リスト!$A$1:$D$43729,4,FALSE)=基本情報!$D$6,O1778,"")),"")</f>
        <v/>
      </c>
    </row>
    <row r="1779" spans="15:16" x14ac:dyDescent="0.15">
      <c r="O1779">
        <v>1778</v>
      </c>
      <c r="P1779" t="str">
        <f>IFERROR(IF(COUNTIF(個人情報!$BB$5:$BB$401,"登録番号" &amp; リスト!O1779)&gt;=1,"",IF(VLOOKUP(O1779,登録者リスト!$A$1:$D$43729,4,FALSE)=基本情報!$D$6,O1779,"")),"")</f>
        <v/>
      </c>
    </row>
    <row r="1780" spans="15:16" x14ac:dyDescent="0.15">
      <c r="O1780">
        <v>1779</v>
      </c>
      <c r="P1780" t="str">
        <f>IFERROR(IF(COUNTIF(個人情報!$BB$5:$BB$401,"登録番号" &amp; リスト!O1780)&gt;=1,"",IF(VLOOKUP(O1780,登録者リスト!$A$1:$D$43729,4,FALSE)=基本情報!$D$6,O1780,"")),"")</f>
        <v/>
      </c>
    </row>
    <row r="1781" spans="15:16" x14ac:dyDescent="0.15">
      <c r="O1781">
        <v>1780</v>
      </c>
      <c r="P1781" t="str">
        <f>IFERROR(IF(COUNTIF(個人情報!$BB$5:$BB$401,"登録番号" &amp; リスト!O1781)&gt;=1,"",IF(VLOOKUP(O1781,登録者リスト!$A$1:$D$43729,4,FALSE)=基本情報!$D$6,O1781,"")),"")</f>
        <v/>
      </c>
    </row>
    <row r="1782" spans="15:16" x14ac:dyDescent="0.15">
      <c r="O1782">
        <v>1781</v>
      </c>
      <c r="P1782" t="str">
        <f>IFERROR(IF(COUNTIF(個人情報!$BB$5:$BB$401,"登録番号" &amp; リスト!O1782)&gt;=1,"",IF(VLOOKUP(O1782,登録者リスト!$A$1:$D$43729,4,FALSE)=基本情報!$D$6,O1782,"")),"")</f>
        <v/>
      </c>
    </row>
    <row r="1783" spans="15:16" x14ac:dyDescent="0.15">
      <c r="O1783">
        <v>1782</v>
      </c>
      <c r="P1783" t="str">
        <f>IFERROR(IF(COUNTIF(個人情報!$BB$5:$BB$401,"登録番号" &amp; リスト!O1783)&gt;=1,"",IF(VLOOKUP(O1783,登録者リスト!$A$1:$D$43729,4,FALSE)=基本情報!$D$6,O1783,"")),"")</f>
        <v/>
      </c>
    </row>
    <row r="1784" spans="15:16" x14ac:dyDescent="0.15">
      <c r="O1784">
        <v>1783</v>
      </c>
      <c r="P1784" t="str">
        <f>IFERROR(IF(COUNTIF(個人情報!$BB$5:$BB$401,"登録番号" &amp; リスト!O1784)&gt;=1,"",IF(VLOOKUP(O1784,登録者リスト!$A$1:$D$43729,4,FALSE)=基本情報!$D$6,O1784,"")),"")</f>
        <v/>
      </c>
    </row>
    <row r="1785" spans="15:16" x14ac:dyDescent="0.15">
      <c r="O1785">
        <v>1784</v>
      </c>
      <c r="P1785" t="str">
        <f>IFERROR(IF(COUNTIF(個人情報!$BB$5:$BB$401,"登録番号" &amp; リスト!O1785)&gt;=1,"",IF(VLOOKUP(O1785,登録者リスト!$A$1:$D$43729,4,FALSE)=基本情報!$D$6,O1785,"")),"")</f>
        <v/>
      </c>
    </row>
    <row r="1786" spans="15:16" x14ac:dyDescent="0.15">
      <c r="O1786">
        <v>1785</v>
      </c>
      <c r="P1786" t="str">
        <f>IFERROR(IF(COUNTIF(個人情報!$BB$5:$BB$401,"登録番号" &amp; リスト!O1786)&gt;=1,"",IF(VLOOKUP(O1786,登録者リスト!$A$1:$D$43729,4,FALSE)=基本情報!$D$6,O1786,"")),"")</f>
        <v/>
      </c>
    </row>
    <row r="1787" spans="15:16" x14ac:dyDescent="0.15">
      <c r="O1787">
        <v>1786</v>
      </c>
      <c r="P1787" t="str">
        <f>IFERROR(IF(COUNTIF(個人情報!$BB$5:$BB$401,"登録番号" &amp; リスト!O1787)&gt;=1,"",IF(VLOOKUP(O1787,登録者リスト!$A$1:$D$43729,4,FALSE)=基本情報!$D$6,O1787,"")),"")</f>
        <v/>
      </c>
    </row>
    <row r="1788" spans="15:16" x14ac:dyDescent="0.15">
      <c r="O1788">
        <v>1787</v>
      </c>
      <c r="P1788" t="str">
        <f>IFERROR(IF(COUNTIF(個人情報!$BB$5:$BB$401,"登録番号" &amp; リスト!O1788)&gt;=1,"",IF(VLOOKUP(O1788,登録者リスト!$A$1:$D$43729,4,FALSE)=基本情報!$D$6,O1788,"")),"")</f>
        <v/>
      </c>
    </row>
    <row r="1789" spans="15:16" x14ac:dyDescent="0.15">
      <c r="O1789">
        <v>1788</v>
      </c>
      <c r="P1789" t="str">
        <f>IFERROR(IF(COUNTIF(個人情報!$BB$5:$BB$401,"登録番号" &amp; リスト!O1789)&gt;=1,"",IF(VLOOKUP(O1789,登録者リスト!$A$1:$D$43729,4,FALSE)=基本情報!$D$6,O1789,"")),"")</f>
        <v/>
      </c>
    </row>
    <row r="1790" spans="15:16" x14ac:dyDescent="0.15">
      <c r="O1790">
        <v>1789</v>
      </c>
      <c r="P1790" t="str">
        <f>IFERROR(IF(COUNTIF(個人情報!$BB$5:$BB$401,"登録番号" &amp; リスト!O1790)&gt;=1,"",IF(VLOOKUP(O1790,登録者リスト!$A$1:$D$43729,4,FALSE)=基本情報!$D$6,O1790,"")),"")</f>
        <v/>
      </c>
    </row>
    <row r="1791" spans="15:16" x14ac:dyDescent="0.15">
      <c r="O1791">
        <v>1790</v>
      </c>
      <c r="P1791" t="str">
        <f>IFERROR(IF(COUNTIF(個人情報!$BB$5:$BB$401,"登録番号" &amp; リスト!O1791)&gt;=1,"",IF(VLOOKUP(O1791,登録者リスト!$A$1:$D$43729,4,FALSE)=基本情報!$D$6,O1791,"")),"")</f>
        <v/>
      </c>
    </row>
    <row r="1792" spans="15:16" x14ac:dyDescent="0.15">
      <c r="O1792">
        <v>1791</v>
      </c>
      <c r="P1792" t="str">
        <f>IFERROR(IF(COUNTIF(個人情報!$BB$5:$BB$401,"登録番号" &amp; リスト!O1792)&gt;=1,"",IF(VLOOKUP(O1792,登録者リスト!$A$1:$D$43729,4,FALSE)=基本情報!$D$6,O1792,"")),"")</f>
        <v/>
      </c>
    </row>
    <row r="1793" spans="15:16" x14ac:dyDescent="0.15">
      <c r="O1793">
        <v>1792</v>
      </c>
      <c r="P1793" t="str">
        <f>IFERROR(IF(COUNTIF(個人情報!$BB$5:$BB$401,"登録番号" &amp; リスト!O1793)&gt;=1,"",IF(VLOOKUP(O1793,登録者リスト!$A$1:$D$43729,4,FALSE)=基本情報!$D$6,O1793,"")),"")</f>
        <v/>
      </c>
    </row>
    <row r="1794" spans="15:16" x14ac:dyDescent="0.15">
      <c r="O1794">
        <v>1793</v>
      </c>
      <c r="P1794" t="str">
        <f>IFERROR(IF(COUNTIF(個人情報!$BB$5:$BB$401,"登録番号" &amp; リスト!O1794)&gt;=1,"",IF(VLOOKUP(O1794,登録者リスト!$A$1:$D$43729,4,FALSE)=基本情報!$D$6,O1794,"")),"")</f>
        <v/>
      </c>
    </row>
    <row r="1795" spans="15:16" x14ac:dyDescent="0.15">
      <c r="O1795">
        <v>1794</v>
      </c>
      <c r="P1795" t="str">
        <f>IFERROR(IF(COUNTIF(個人情報!$BB$5:$BB$401,"登録番号" &amp; リスト!O1795)&gt;=1,"",IF(VLOOKUP(O1795,登録者リスト!$A$1:$D$43729,4,FALSE)=基本情報!$D$6,O1795,"")),"")</f>
        <v/>
      </c>
    </row>
    <row r="1796" spans="15:16" x14ac:dyDescent="0.15">
      <c r="O1796">
        <v>1795</v>
      </c>
      <c r="P1796" t="str">
        <f>IFERROR(IF(COUNTIF(個人情報!$BB$5:$BB$401,"登録番号" &amp; リスト!O1796)&gt;=1,"",IF(VLOOKUP(O1796,登録者リスト!$A$1:$D$43729,4,FALSE)=基本情報!$D$6,O1796,"")),"")</f>
        <v/>
      </c>
    </row>
    <row r="1797" spans="15:16" x14ac:dyDescent="0.15">
      <c r="O1797">
        <v>1796</v>
      </c>
      <c r="P1797" t="str">
        <f>IFERROR(IF(COUNTIF(個人情報!$BB$5:$BB$401,"登録番号" &amp; リスト!O1797)&gt;=1,"",IF(VLOOKUP(O1797,登録者リスト!$A$1:$D$43729,4,FALSE)=基本情報!$D$6,O1797,"")),"")</f>
        <v/>
      </c>
    </row>
    <row r="1798" spans="15:16" x14ac:dyDescent="0.15">
      <c r="O1798">
        <v>1797</v>
      </c>
      <c r="P1798" t="str">
        <f>IFERROR(IF(COUNTIF(個人情報!$BB$5:$BB$401,"登録番号" &amp; リスト!O1798)&gt;=1,"",IF(VLOOKUP(O1798,登録者リスト!$A$1:$D$43729,4,FALSE)=基本情報!$D$6,O1798,"")),"")</f>
        <v/>
      </c>
    </row>
    <row r="1799" spans="15:16" x14ac:dyDescent="0.15">
      <c r="O1799">
        <v>1798</v>
      </c>
      <c r="P1799" t="str">
        <f>IFERROR(IF(COUNTIF(個人情報!$BB$5:$BB$401,"登録番号" &amp; リスト!O1799)&gt;=1,"",IF(VLOOKUP(O1799,登録者リスト!$A$1:$D$43729,4,FALSE)=基本情報!$D$6,O1799,"")),"")</f>
        <v/>
      </c>
    </row>
    <row r="1800" spans="15:16" x14ac:dyDescent="0.15">
      <c r="O1800">
        <v>1799</v>
      </c>
      <c r="P1800" t="str">
        <f>IFERROR(IF(COUNTIF(個人情報!$BB$5:$BB$401,"登録番号" &amp; リスト!O1800)&gt;=1,"",IF(VLOOKUP(O1800,登録者リスト!$A$1:$D$43729,4,FALSE)=基本情報!$D$6,O1800,"")),"")</f>
        <v/>
      </c>
    </row>
    <row r="1801" spans="15:16" x14ac:dyDescent="0.15">
      <c r="O1801">
        <v>1800</v>
      </c>
      <c r="P1801" t="str">
        <f>IFERROR(IF(COUNTIF(個人情報!$BB$5:$BB$401,"登録番号" &amp; リスト!O1801)&gt;=1,"",IF(VLOOKUP(O1801,登録者リスト!$A$1:$D$43729,4,FALSE)=基本情報!$D$6,O1801,"")),"")</f>
        <v/>
      </c>
    </row>
    <row r="1802" spans="15:16" x14ac:dyDescent="0.15">
      <c r="O1802">
        <v>1801</v>
      </c>
      <c r="P1802" t="str">
        <f>IFERROR(IF(COUNTIF(個人情報!$BB$5:$BB$401,"登録番号" &amp; リスト!O1802)&gt;=1,"",IF(VLOOKUP(O1802,登録者リスト!$A$1:$D$43729,4,FALSE)=基本情報!$D$6,O1802,"")),"")</f>
        <v/>
      </c>
    </row>
    <row r="1803" spans="15:16" x14ac:dyDescent="0.15">
      <c r="O1803">
        <v>1802</v>
      </c>
      <c r="P1803" t="str">
        <f>IFERROR(IF(COUNTIF(個人情報!$BB$5:$BB$401,"登録番号" &amp; リスト!O1803)&gt;=1,"",IF(VLOOKUP(O1803,登録者リスト!$A$1:$D$43729,4,FALSE)=基本情報!$D$6,O1803,"")),"")</f>
        <v/>
      </c>
    </row>
    <row r="1804" spans="15:16" x14ac:dyDescent="0.15">
      <c r="O1804">
        <v>1803</v>
      </c>
      <c r="P1804" t="str">
        <f>IFERROR(IF(COUNTIF(個人情報!$BB$5:$BB$401,"登録番号" &amp; リスト!O1804)&gt;=1,"",IF(VLOOKUP(O1804,登録者リスト!$A$1:$D$43729,4,FALSE)=基本情報!$D$6,O1804,"")),"")</f>
        <v/>
      </c>
    </row>
    <row r="1805" spans="15:16" x14ac:dyDescent="0.15">
      <c r="O1805">
        <v>1804</v>
      </c>
      <c r="P1805" t="str">
        <f>IFERROR(IF(COUNTIF(個人情報!$BB$5:$BB$401,"登録番号" &amp; リスト!O1805)&gt;=1,"",IF(VLOOKUP(O1805,登録者リスト!$A$1:$D$43729,4,FALSE)=基本情報!$D$6,O1805,"")),"")</f>
        <v/>
      </c>
    </row>
    <row r="1806" spans="15:16" x14ac:dyDescent="0.15">
      <c r="O1806">
        <v>1805</v>
      </c>
      <c r="P1806" t="str">
        <f>IFERROR(IF(COUNTIF(個人情報!$BB$5:$BB$401,"登録番号" &amp; リスト!O1806)&gt;=1,"",IF(VLOOKUP(O1806,登録者リスト!$A$1:$D$43729,4,FALSE)=基本情報!$D$6,O1806,"")),"")</f>
        <v/>
      </c>
    </row>
    <row r="1807" spans="15:16" x14ac:dyDescent="0.15">
      <c r="O1807">
        <v>1806</v>
      </c>
      <c r="P1807" t="str">
        <f>IFERROR(IF(COUNTIF(個人情報!$BB$5:$BB$401,"登録番号" &amp; リスト!O1807)&gt;=1,"",IF(VLOOKUP(O1807,登録者リスト!$A$1:$D$43729,4,FALSE)=基本情報!$D$6,O1807,"")),"")</f>
        <v/>
      </c>
    </row>
    <row r="1808" spans="15:16" x14ac:dyDescent="0.15">
      <c r="O1808">
        <v>1807</v>
      </c>
      <c r="P1808" t="str">
        <f>IFERROR(IF(COUNTIF(個人情報!$BB$5:$BB$401,"登録番号" &amp; リスト!O1808)&gt;=1,"",IF(VLOOKUP(O1808,登録者リスト!$A$1:$D$43729,4,FALSE)=基本情報!$D$6,O1808,"")),"")</f>
        <v/>
      </c>
    </row>
    <row r="1809" spans="15:16" x14ac:dyDescent="0.15">
      <c r="O1809">
        <v>1808</v>
      </c>
      <c r="P1809" t="str">
        <f>IFERROR(IF(COUNTIF(個人情報!$BB$5:$BB$401,"登録番号" &amp; リスト!O1809)&gt;=1,"",IF(VLOOKUP(O1809,登録者リスト!$A$1:$D$43729,4,FALSE)=基本情報!$D$6,O1809,"")),"")</f>
        <v/>
      </c>
    </row>
    <row r="1810" spans="15:16" x14ac:dyDescent="0.15">
      <c r="O1810">
        <v>1809</v>
      </c>
      <c r="P1810" t="str">
        <f>IFERROR(IF(COUNTIF(個人情報!$BB$5:$BB$401,"登録番号" &amp; リスト!O1810)&gt;=1,"",IF(VLOOKUP(O1810,登録者リスト!$A$1:$D$43729,4,FALSE)=基本情報!$D$6,O1810,"")),"")</f>
        <v/>
      </c>
    </row>
    <row r="1811" spans="15:16" x14ac:dyDescent="0.15">
      <c r="O1811">
        <v>1810</v>
      </c>
      <c r="P1811" t="str">
        <f>IFERROR(IF(COUNTIF(個人情報!$BB$5:$BB$401,"登録番号" &amp; リスト!O1811)&gt;=1,"",IF(VLOOKUP(O1811,登録者リスト!$A$1:$D$43729,4,FALSE)=基本情報!$D$6,O1811,"")),"")</f>
        <v/>
      </c>
    </row>
    <row r="1812" spans="15:16" x14ac:dyDescent="0.15">
      <c r="O1812">
        <v>1811</v>
      </c>
      <c r="P1812" t="str">
        <f>IFERROR(IF(COUNTIF(個人情報!$BB$5:$BB$401,"登録番号" &amp; リスト!O1812)&gt;=1,"",IF(VLOOKUP(O1812,登録者リスト!$A$1:$D$43729,4,FALSE)=基本情報!$D$6,O1812,"")),"")</f>
        <v/>
      </c>
    </row>
    <row r="1813" spans="15:16" x14ac:dyDescent="0.15">
      <c r="O1813">
        <v>1812</v>
      </c>
      <c r="P1813" t="str">
        <f>IFERROR(IF(COUNTIF(個人情報!$BB$5:$BB$401,"登録番号" &amp; リスト!O1813)&gt;=1,"",IF(VLOOKUP(O1813,登録者リスト!$A$1:$D$43729,4,FALSE)=基本情報!$D$6,O1813,"")),"")</f>
        <v/>
      </c>
    </row>
    <row r="1814" spans="15:16" x14ac:dyDescent="0.15">
      <c r="O1814">
        <v>1813</v>
      </c>
      <c r="P1814" t="str">
        <f>IFERROR(IF(COUNTIF(個人情報!$BB$5:$BB$401,"登録番号" &amp; リスト!O1814)&gt;=1,"",IF(VLOOKUP(O1814,登録者リスト!$A$1:$D$43729,4,FALSE)=基本情報!$D$6,O1814,"")),"")</f>
        <v/>
      </c>
    </row>
    <row r="1815" spans="15:16" x14ac:dyDescent="0.15">
      <c r="O1815">
        <v>1814</v>
      </c>
      <c r="P1815" t="str">
        <f>IFERROR(IF(COUNTIF(個人情報!$BB$5:$BB$401,"登録番号" &amp; リスト!O1815)&gt;=1,"",IF(VLOOKUP(O1815,登録者リスト!$A$1:$D$43729,4,FALSE)=基本情報!$D$6,O1815,"")),"")</f>
        <v/>
      </c>
    </row>
    <row r="1816" spans="15:16" x14ac:dyDescent="0.15">
      <c r="O1816">
        <v>1815</v>
      </c>
      <c r="P1816" t="str">
        <f>IFERROR(IF(COUNTIF(個人情報!$BB$5:$BB$401,"登録番号" &amp; リスト!O1816)&gt;=1,"",IF(VLOOKUP(O1816,登録者リスト!$A$1:$D$43729,4,FALSE)=基本情報!$D$6,O1816,"")),"")</f>
        <v/>
      </c>
    </row>
    <row r="1817" spans="15:16" x14ac:dyDescent="0.15">
      <c r="O1817">
        <v>1816</v>
      </c>
      <c r="P1817" t="str">
        <f>IFERROR(IF(COUNTIF(個人情報!$BB$5:$BB$401,"登録番号" &amp; リスト!O1817)&gt;=1,"",IF(VLOOKUP(O1817,登録者リスト!$A$1:$D$43729,4,FALSE)=基本情報!$D$6,O1817,"")),"")</f>
        <v/>
      </c>
    </row>
    <row r="1818" spans="15:16" x14ac:dyDescent="0.15">
      <c r="O1818">
        <v>1817</v>
      </c>
      <c r="P1818" t="str">
        <f>IFERROR(IF(COUNTIF(個人情報!$BB$5:$BB$401,"登録番号" &amp; リスト!O1818)&gt;=1,"",IF(VLOOKUP(O1818,登録者リスト!$A$1:$D$43729,4,FALSE)=基本情報!$D$6,O1818,"")),"")</f>
        <v/>
      </c>
    </row>
    <row r="1819" spans="15:16" x14ac:dyDescent="0.15">
      <c r="O1819">
        <v>1818</v>
      </c>
      <c r="P1819" t="str">
        <f>IFERROR(IF(COUNTIF(個人情報!$BB$5:$BB$401,"登録番号" &amp; リスト!O1819)&gt;=1,"",IF(VLOOKUP(O1819,登録者リスト!$A$1:$D$43729,4,FALSE)=基本情報!$D$6,O1819,"")),"")</f>
        <v/>
      </c>
    </row>
    <row r="1820" spans="15:16" x14ac:dyDescent="0.15">
      <c r="O1820">
        <v>1819</v>
      </c>
      <c r="P1820" t="str">
        <f>IFERROR(IF(COUNTIF(個人情報!$BB$5:$BB$401,"登録番号" &amp; リスト!O1820)&gt;=1,"",IF(VLOOKUP(O1820,登録者リスト!$A$1:$D$43729,4,FALSE)=基本情報!$D$6,O1820,"")),"")</f>
        <v/>
      </c>
    </row>
    <row r="1821" spans="15:16" x14ac:dyDescent="0.15">
      <c r="O1821">
        <v>1820</v>
      </c>
      <c r="P1821" t="str">
        <f>IFERROR(IF(COUNTIF(個人情報!$BB$5:$BB$401,"登録番号" &amp; リスト!O1821)&gt;=1,"",IF(VLOOKUP(O1821,登録者リスト!$A$1:$D$43729,4,FALSE)=基本情報!$D$6,O1821,"")),"")</f>
        <v/>
      </c>
    </row>
    <row r="1822" spans="15:16" x14ac:dyDescent="0.15">
      <c r="O1822">
        <v>1821</v>
      </c>
      <c r="P1822" t="str">
        <f>IFERROR(IF(COUNTIF(個人情報!$BB$5:$BB$401,"登録番号" &amp; リスト!O1822)&gt;=1,"",IF(VLOOKUP(O1822,登録者リスト!$A$1:$D$43729,4,FALSE)=基本情報!$D$6,O1822,"")),"")</f>
        <v/>
      </c>
    </row>
    <row r="1823" spans="15:16" x14ac:dyDescent="0.15">
      <c r="O1823">
        <v>1822</v>
      </c>
      <c r="P1823" t="str">
        <f>IFERROR(IF(COUNTIF(個人情報!$BB$5:$BB$401,"登録番号" &amp; リスト!O1823)&gt;=1,"",IF(VLOOKUP(O1823,登録者リスト!$A$1:$D$43729,4,FALSE)=基本情報!$D$6,O1823,"")),"")</f>
        <v/>
      </c>
    </row>
    <row r="1824" spans="15:16" x14ac:dyDescent="0.15">
      <c r="O1824">
        <v>1823</v>
      </c>
      <c r="P1824" t="str">
        <f>IFERROR(IF(COUNTIF(個人情報!$BB$5:$BB$401,"登録番号" &amp; リスト!O1824)&gt;=1,"",IF(VLOOKUP(O1824,登録者リスト!$A$1:$D$43729,4,FALSE)=基本情報!$D$6,O1824,"")),"")</f>
        <v/>
      </c>
    </row>
    <row r="1825" spans="15:16" x14ac:dyDescent="0.15">
      <c r="O1825">
        <v>1824</v>
      </c>
      <c r="P1825" t="str">
        <f>IFERROR(IF(COUNTIF(個人情報!$BB$5:$BB$401,"登録番号" &amp; リスト!O1825)&gt;=1,"",IF(VLOOKUP(O1825,登録者リスト!$A$1:$D$43729,4,FALSE)=基本情報!$D$6,O1825,"")),"")</f>
        <v/>
      </c>
    </row>
    <row r="1826" spans="15:16" x14ac:dyDescent="0.15">
      <c r="O1826">
        <v>1825</v>
      </c>
      <c r="P1826" t="str">
        <f>IFERROR(IF(COUNTIF(個人情報!$BB$5:$BB$401,"登録番号" &amp; リスト!O1826)&gt;=1,"",IF(VLOOKUP(O1826,登録者リスト!$A$1:$D$43729,4,FALSE)=基本情報!$D$6,O1826,"")),"")</f>
        <v/>
      </c>
    </row>
    <row r="1827" spans="15:16" x14ac:dyDescent="0.15">
      <c r="O1827">
        <v>1826</v>
      </c>
      <c r="P1827" t="str">
        <f>IFERROR(IF(COUNTIF(個人情報!$BB$5:$BB$401,"登録番号" &amp; リスト!O1827)&gt;=1,"",IF(VLOOKUP(O1827,登録者リスト!$A$1:$D$43729,4,FALSE)=基本情報!$D$6,O1827,"")),"")</f>
        <v/>
      </c>
    </row>
    <row r="1828" spans="15:16" x14ac:dyDescent="0.15">
      <c r="O1828">
        <v>1827</v>
      </c>
      <c r="P1828" t="str">
        <f>IFERROR(IF(COUNTIF(個人情報!$BB$5:$BB$401,"登録番号" &amp; リスト!O1828)&gt;=1,"",IF(VLOOKUP(O1828,登録者リスト!$A$1:$D$43729,4,FALSE)=基本情報!$D$6,O1828,"")),"")</f>
        <v/>
      </c>
    </row>
    <row r="1829" spans="15:16" x14ac:dyDescent="0.15">
      <c r="O1829">
        <v>1828</v>
      </c>
      <c r="P1829" t="str">
        <f>IFERROR(IF(COUNTIF(個人情報!$BB$5:$BB$401,"登録番号" &amp; リスト!O1829)&gt;=1,"",IF(VLOOKUP(O1829,登録者リスト!$A$1:$D$43729,4,FALSE)=基本情報!$D$6,O1829,"")),"")</f>
        <v/>
      </c>
    </row>
    <row r="1830" spans="15:16" x14ac:dyDescent="0.15">
      <c r="O1830">
        <v>1829</v>
      </c>
      <c r="P1830" t="str">
        <f>IFERROR(IF(COUNTIF(個人情報!$BB$5:$BB$401,"登録番号" &amp; リスト!O1830)&gt;=1,"",IF(VLOOKUP(O1830,登録者リスト!$A$1:$D$43729,4,FALSE)=基本情報!$D$6,O1830,"")),"")</f>
        <v/>
      </c>
    </row>
    <row r="1831" spans="15:16" x14ac:dyDescent="0.15">
      <c r="O1831">
        <v>1830</v>
      </c>
      <c r="P1831" t="str">
        <f>IFERROR(IF(COUNTIF(個人情報!$BB$5:$BB$401,"登録番号" &amp; リスト!O1831)&gt;=1,"",IF(VLOOKUP(O1831,登録者リスト!$A$1:$D$43729,4,FALSE)=基本情報!$D$6,O1831,"")),"")</f>
        <v/>
      </c>
    </row>
    <row r="1832" spans="15:16" x14ac:dyDescent="0.15">
      <c r="O1832">
        <v>1831</v>
      </c>
      <c r="P1832" t="str">
        <f>IFERROR(IF(COUNTIF(個人情報!$BB$5:$BB$401,"登録番号" &amp; リスト!O1832)&gt;=1,"",IF(VLOOKUP(O1832,登録者リスト!$A$1:$D$43729,4,FALSE)=基本情報!$D$6,O1832,"")),"")</f>
        <v/>
      </c>
    </row>
    <row r="1833" spans="15:16" x14ac:dyDescent="0.15">
      <c r="O1833">
        <v>1832</v>
      </c>
      <c r="P1833" t="str">
        <f>IFERROR(IF(COUNTIF(個人情報!$BB$5:$BB$401,"登録番号" &amp; リスト!O1833)&gt;=1,"",IF(VLOOKUP(O1833,登録者リスト!$A$1:$D$43729,4,FALSE)=基本情報!$D$6,O1833,"")),"")</f>
        <v/>
      </c>
    </row>
    <row r="1834" spans="15:16" x14ac:dyDescent="0.15">
      <c r="O1834">
        <v>1833</v>
      </c>
      <c r="P1834" t="str">
        <f>IFERROR(IF(COUNTIF(個人情報!$BB$5:$BB$401,"登録番号" &amp; リスト!O1834)&gt;=1,"",IF(VLOOKUP(O1834,登録者リスト!$A$1:$D$43729,4,FALSE)=基本情報!$D$6,O1834,"")),"")</f>
        <v/>
      </c>
    </row>
    <row r="1835" spans="15:16" x14ac:dyDescent="0.15">
      <c r="O1835">
        <v>1834</v>
      </c>
      <c r="P1835" t="str">
        <f>IFERROR(IF(COUNTIF(個人情報!$BB$5:$BB$401,"登録番号" &amp; リスト!O1835)&gt;=1,"",IF(VLOOKUP(O1835,登録者リスト!$A$1:$D$43729,4,FALSE)=基本情報!$D$6,O1835,"")),"")</f>
        <v/>
      </c>
    </row>
    <row r="1836" spans="15:16" x14ac:dyDescent="0.15">
      <c r="O1836">
        <v>1835</v>
      </c>
      <c r="P1836" t="str">
        <f>IFERROR(IF(COUNTIF(個人情報!$BB$5:$BB$401,"登録番号" &amp; リスト!O1836)&gt;=1,"",IF(VLOOKUP(O1836,登録者リスト!$A$1:$D$43729,4,FALSE)=基本情報!$D$6,O1836,"")),"")</f>
        <v/>
      </c>
    </row>
    <row r="1837" spans="15:16" x14ac:dyDescent="0.15">
      <c r="O1837">
        <v>1836</v>
      </c>
      <c r="P1837" t="str">
        <f>IFERROR(IF(COUNTIF(個人情報!$BB$5:$BB$401,"登録番号" &amp; リスト!O1837)&gt;=1,"",IF(VLOOKUP(O1837,登録者リスト!$A$1:$D$43729,4,FALSE)=基本情報!$D$6,O1837,"")),"")</f>
        <v/>
      </c>
    </row>
    <row r="1838" spans="15:16" x14ac:dyDescent="0.15">
      <c r="O1838">
        <v>1837</v>
      </c>
      <c r="P1838" t="str">
        <f>IFERROR(IF(COUNTIF(個人情報!$BB$5:$BB$401,"登録番号" &amp; リスト!O1838)&gt;=1,"",IF(VLOOKUP(O1838,登録者リスト!$A$1:$D$43729,4,FALSE)=基本情報!$D$6,O1838,"")),"")</f>
        <v/>
      </c>
    </row>
    <row r="1839" spans="15:16" x14ac:dyDescent="0.15">
      <c r="O1839">
        <v>1838</v>
      </c>
      <c r="P1839" t="str">
        <f>IFERROR(IF(COUNTIF(個人情報!$BB$5:$BB$401,"登録番号" &amp; リスト!O1839)&gt;=1,"",IF(VLOOKUP(O1839,登録者リスト!$A$1:$D$43729,4,FALSE)=基本情報!$D$6,O1839,"")),"")</f>
        <v/>
      </c>
    </row>
    <row r="1840" spans="15:16" x14ac:dyDescent="0.15">
      <c r="O1840">
        <v>1839</v>
      </c>
      <c r="P1840" t="str">
        <f>IFERROR(IF(COUNTIF(個人情報!$BB$5:$BB$401,"登録番号" &amp; リスト!O1840)&gt;=1,"",IF(VLOOKUP(O1840,登録者リスト!$A$1:$D$43729,4,FALSE)=基本情報!$D$6,O1840,"")),"")</f>
        <v/>
      </c>
    </row>
    <row r="1841" spans="15:16" x14ac:dyDescent="0.15">
      <c r="O1841">
        <v>1840</v>
      </c>
      <c r="P1841" t="str">
        <f>IFERROR(IF(COUNTIF(個人情報!$BB$5:$BB$401,"登録番号" &amp; リスト!O1841)&gt;=1,"",IF(VLOOKUP(O1841,登録者リスト!$A$1:$D$43729,4,FALSE)=基本情報!$D$6,O1841,"")),"")</f>
        <v/>
      </c>
    </row>
    <row r="1842" spans="15:16" x14ac:dyDescent="0.15">
      <c r="O1842">
        <v>1841</v>
      </c>
      <c r="P1842" t="str">
        <f>IFERROR(IF(COUNTIF(個人情報!$BB$5:$BB$401,"登録番号" &amp; リスト!O1842)&gt;=1,"",IF(VLOOKUP(O1842,登録者リスト!$A$1:$D$43729,4,FALSE)=基本情報!$D$6,O1842,"")),"")</f>
        <v/>
      </c>
    </row>
    <row r="1843" spans="15:16" x14ac:dyDescent="0.15">
      <c r="O1843">
        <v>1842</v>
      </c>
      <c r="P1843" t="str">
        <f>IFERROR(IF(COUNTIF(個人情報!$BB$5:$BB$401,"登録番号" &amp; リスト!O1843)&gt;=1,"",IF(VLOOKUP(O1843,登録者リスト!$A$1:$D$43729,4,FALSE)=基本情報!$D$6,O1843,"")),"")</f>
        <v/>
      </c>
    </row>
    <row r="1844" spans="15:16" x14ac:dyDescent="0.15">
      <c r="O1844">
        <v>1843</v>
      </c>
      <c r="P1844" t="str">
        <f>IFERROR(IF(COUNTIF(個人情報!$BB$5:$BB$401,"登録番号" &amp; リスト!O1844)&gt;=1,"",IF(VLOOKUP(O1844,登録者リスト!$A$1:$D$43729,4,FALSE)=基本情報!$D$6,O1844,"")),"")</f>
        <v/>
      </c>
    </row>
    <row r="1845" spans="15:16" x14ac:dyDescent="0.15">
      <c r="O1845">
        <v>1844</v>
      </c>
      <c r="P1845" t="str">
        <f>IFERROR(IF(COUNTIF(個人情報!$BB$5:$BB$401,"登録番号" &amp; リスト!O1845)&gt;=1,"",IF(VLOOKUP(O1845,登録者リスト!$A$1:$D$43729,4,FALSE)=基本情報!$D$6,O1845,"")),"")</f>
        <v/>
      </c>
    </row>
    <row r="1846" spans="15:16" x14ac:dyDescent="0.15">
      <c r="O1846">
        <v>1845</v>
      </c>
      <c r="P1846" t="str">
        <f>IFERROR(IF(COUNTIF(個人情報!$BB$5:$BB$401,"登録番号" &amp; リスト!O1846)&gt;=1,"",IF(VLOOKUP(O1846,登録者リスト!$A$1:$D$43729,4,FALSE)=基本情報!$D$6,O1846,"")),"")</f>
        <v/>
      </c>
    </row>
    <row r="1847" spans="15:16" x14ac:dyDescent="0.15">
      <c r="O1847">
        <v>1846</v>
      </c>
      <c r="P1847" t="str">
        <f>IFERROR(IF(COUNTIF(個人情報!$BB$5:$BB$401,"登録番号" &amp; リスト!O1847)&gt;=1,"",IF(VLOOKUP(O1847,登録者リスト!$A$1:$D$43729,4,FALSE)=基本情報!$D$6,O1847,"")),"")</f>
        <v/>
      </c>
    </row>
    <row r="1848" spans="15:16" x14ac:dyDescent="0.15">
      <c r="O1848">
        <v>1847</v>
      </c>
      <c r="P1848" t="str">
        <f>IFERROR(IF(COUNTIF(個人情報!$BB$5:$BB$401,"登録番号" &amp; リスト!O1848)&gt;=1,"",IF(VLOOKUP(O1848,登録者リスト!$A$1:$D$43729,4,FALSE)=基本情報!$D$6,O1848,"")),"")</f>
        <v/>
      </c>
    </row>
    <row r="1849" spans="15:16" x14ac:dyDescent="0.15">
      <c r="O1849">
        <v>1848</v>
      </c>
      <c r="P1849" t="str">
        <f>IFERROR(IF(COUNTIF(個人情報!$BB$5:$BB$401,"登録番号" &amp; リスト!O1849)&gt;=1,"",IF(VLOOKUP(O1849,登録者リスト!$A$1:$D$43729,4,FALSE)=基本情報!$D$6,O1849,"")),"")</f>
        <v/>
      </c>
    </row>
    <row r="1850" spans="15:16" x14ac:dyDescent="0.15">
      <c r="O1850">
        <v>1849</v>
      </c>
      <c r="P1850" t="str">
        <f>IFERROR(IF(COUNTIF(個人情報!$BB$5:$BB$401,"登録番号" &amp; リスト!O1850)&gt;=1,"",IF(VLOOKUP(O1850,登録者リスト!$A$1:$D$43729,4,FALSE)=基本情報!$D$6,O1850,"")),"")</f>
        <v/>
      </c>
    </row>
    <row r="1851" spans="15:16" x14ac:dyDescent="0.15">
      <c r="O1851">
        <v>1850</v>
      </c>
      <c r="P1851" t="str">
        <f>IFERROR(IF(COUNTIF(個人情報!$BB$5:$BB$401,"登録番号" &amp; リスト!O1851)&gt;=1,"",IF(VLOOKUP(O1851,登録者リスト!$A$1:$D$43729,4,FALSE)=基本情報!$D$6,O1851,"")),"")</f>
        <v/>
      </c>
    </row>
    <row r="1852" spans="15:16" x14ac:dyDescent="0.15">
      <c r="O1852">
        <v>1851</v>
      </c>
      <c r="P1852" t="str">
        <f>IFERROR(IF(COUNTIF(個人情報!$BB$5:$BB$401,"登録番号" &amp; リスト!O1852)&gt;=1,"",IF(VLOOKUP(O1852,登録者リスト!$A$1:$D$43729,4,FALSE)=基本情報!$D$6,O1852,"")),"")</f>
        <v/>
      </c>
    </row>
    <row r="1853" spans="15:16" x14ac:dyDescent="0.15">
      <c r="O1853">
        <v>1852</v>
      </c>
      <c r="P1853" t="str">
        <f>IFERROR(IF(COUNTIF(個人情報!$BB$5:$BB$401,"登録番号" &amp; リスト!O1853)&gt;=1,"",IF(VLOOKUP(O1853,登録者リスト!$A$1:$D$43729,4,FALSE)=基本情報!$D$6,O1853,"")),"")</f>
        <v/>
      </c>
    </row>
    <row r="1854" spans="15:16" x14ac:dyDescent="0.15">
      <c r="O1854">
        <v>1853</v>
      </c>
      <c r="P1854" t="str">
        <f>IFERROR(IF(COUNTIF(個人情報!$BB$5:$BB$401,"登録番号" &amp; リスト!O1854)&gt;=1,"",IF(VLOOKUP(O1854,登録者リスト!$A$1:$D$43729,4,FALSE)=基本情報!$D$6,O1854,"")),"")</f>
        <v/>
      </c>
    </row>
    <row r="1855" spans="15:16" x14ac:dyDescent="0.15">
      <c r="O1855">
        <v>1854</v>
      </c>
      <c r="P1855" t="str">
        <f>IFERROR(IF(COUNTIF(個人情報!$BB$5:$BB$401,"登録番号" &amp; リスト!O1855)&gt;=1,"",IF(VLOOKUP(O1855,登録者リスト!$A$1:$D$43729,4,FALSE)=基本情報!$D$6,O1855,"")),"")</f>
        <v/>
      </c>
    </row>
    <row r="1856" spans="15:16" x14ac:dyDescent="0.15">
      <c r="O1856">
        <v>1855</v>
      </c>
      <c r="P1856" t="str">
        <f>IFERROR(IF(COUNTIF(個人情報!$BB$5:$BB$401,"登録番号" &amp; リスト!O1856)&gt;=1,"",IF(VLOOKUP(O1856,登録者リスト!$A$1:$D$43729,4,FALSE)=基本情報!$D$6,O1856,"")),"")</f>
        <v/>
      </c>
    </row>
    <row r="1857" spans="15:16" x14ac:dyDescent="0.15">
      <c r="O1857">
        <v>1856</v>
      </c>
      <c r="P1857" t="str">
        <f>IFERROR(IF(COUNTIF(個人情報!$BB$5:$BB$401,"登録番号" &amp; リスト!O1857)&gt;=1,"",IF(VLOOKUP(O1857,登録者リスト!$A$1:$D$43729,4,FALSE)=基本情報!$D$6,O1857,"")),"")</f>
        <v/>
      </c>
    </row>
    <row r="1858" spans="15:16" x14ac:dyDescent="0.15">
      <c r="O1858">
        <v>1857</v>
      </c>
      <c r="P1858" t="str">
        <f>IFERROR(IF(COUNTIF(個人情報!$BB$5:$BB$401,"登録番号" &amp; リスト!O1858)&gt;=1,"",IF(VLOOKUP(O1858,登録者リスト!$A$1:$D$43729,4,FALSE)=基本情報!$D$6,O1858,"")),"")</f>
        <v/>
      </c>
    </row>
    <row r="1859" spans="15:16" x14ac:dyDescent="0.15">
      <c r="O1859">
        <v>1858</v>
      </c>
      <c r="P1859" t="str">
        <f>IFERROR(IF(COUNTIF(個人情報!$BB$5:$BB$401,"登録番号" &amp; リスト!O1859)&gt;=1,"",IF(VLOOKUP(O1859,登録者リスト!$A$1:$D$43729,4,FALSE)=基本情報!$D$6,O1859,"")),"")</f>
        <v/>
      </c>
    </row>
    <row r="1860" spans="15:16" x14ac:dyDescent="0.15">
      <c r="O1860">
        <v>1859</v>
      </c>
      <c r="P1860" t="str">
        <f>IFERROR(IF(COUNTIF(個人情報!$BB$5:$BB$401,"登録番号" &amp; リスト!O1860)&gt;=1,"",IF(VLOOKUP(O1860,登録者リスト!$A$1:$D$43729,4,FALSE)=基本情報!$D$6,O1860,"")),"")</f>
        <v/>
      </c>
    </row>
    <row r="1861" spans="15:16" x14ac:dyDescent="0.15">
      <c r="O1861">
        <v>1860</v>
      </c>
      <c r="P1861" t="str">
        <f>IFERROR(IF(COUNTIF(個人情報!$BB$5:$BB$401,"登録番号" &amp; リスト!O1861)&gt;=1,"",IF(VLOOKUP(O1861,登録者リスト!$A$1:$D$43729,4,FALSE)=基本情報!$D$6,O1861,"")),"")</f>
        <v/>
      </c>
    </row>
    <row r="1862" spans="15:16" x14ac:dyDescent="0.15">
      <c r="O1862">
        <v>1861</v>
      </c>
      <c r="P1862" t="str">
        <f>IFERROR(IF(COUNTIF(個人情報!$BB$5:$BB$401,"登録番号" &amp; リスト!O1862)&gt;=1,"",IF(VLOOKUP(O1862,登録者リスト!$A$1:$D$43729,4,FALSE)=基本情報!$D$6,O1862,"")),"")</f>
        <v/>
      </c>
    </row>
    <row r="1863" spans="15:16" x14ac:dyDescent="0.15">
      <c r="O1863">
        <v>1862</v>
      </c>
      <c r="P1863" t="str">
        <f>IFERROR(IF(COUNTIF(個人情報!$BB$5:$BB$401,"登録番号" &amp; リスト!O1863)&gt;=1,"",IF(VLOOKUP(O1863,登録者リスト!$A$1:$D$43729,4,FALSE)=基本情報!$D$6,O1863,"")),"")</f>
        <v/>
      </c>
    </row>
    <row r="1864" spans="15:16" x14ac:dyDescent="0.15">
      <c r="O1864">
        <v>1863</v>
      </c>
      <c r="P1864" t="str">
        <f>IFERROR(IF(COUNTIF(個人情報!$BB$5:$BB$401,"登録番号" &amp; リスト!O1864)&gt;=1,"",IF(VLOOKUP(O1864,登録者リスト!$A$1:$D$43729,4,FALSE)=基本情報!$D$6,O1864,"")),"")</f>
        <v/>
      </c>
    </row>
    <row r="1865" spans="15:16" x14ac:dyDescent="0.15">
      <c r="O1865">
        <v>1864</v>
      </c>
      <c r="P1865" t="str">
        <f>IFERROR(IF(COUNTIF(個人情報!$BB$5:$BB$401,"登録番号" &amp; リスト!O1865)&gt;=1,"",IF(VLOOKUP(O1865,登録者リスト!$A$1:$D$43729,4,FALSE)=基本情報!$D$6,O1865,"")),"")</f>
        <v/>
      </c>
    </row>
    <row r="1866" spans="15:16" x14ac:dyDescent="0.15">
      <c r="O1866">
        <v>1865</v>
      </c>
      <c r="P1866" t="str">
        <f>IFERROR(IF(COUNTIF(個人情報!$BB$5:$BB$401,"登録番号" &amp; リスト!O1866)&gt;=1,"",IF(VLOOKUP(O1866,登録者リスト!$A$1:$D$43729,4,FALSE)=基本情報!$D$6,O1866,"")),"")</f>
        <v/>
      </c>
    </row>
    <row r="1867" spans="15:16" x14ac:dyDescent="0.15">
      <c r="O1867">
        <v>1866</v>
      </c>
      <c r="P1867" t="str">
        <f>IFERROR(IF(COUNTIF(個人情報!$BB$5:$BB$401,"登録番号" &amp; リスト!O1867)&gt;=1,"",IF(VLOOKUP(O1867,登録者リスト!$A$1:$D$43729,4,FALSE)=基本情報!$D$6,O1867,"")),"")</f>
        <v/>
      </c>
    </row>
    <row r="1868" spans="15:16" x14ac:dyDescent="0.15">
      <c r="O1868">
        <v>1867</v>
      </c>
      <c r="P1868" t="str">
        <f>IFERROR(IF(COUNTIF(個人情報!$BB$5:$BB$401,"登録番号" &amp; リスト!O1868)&gt;=1,"",IF(VLOOKUP(O1868,登録者リスト!$A$1:$D$43729,4,FALSE)=基本情報!$D$6,O1868,"")),"")</f>
        <v/>
      </c>
    </row>
    <row r="1869" spans="15:16" x14ac:dyDescent="0.15">
      <c r="O1869">
        <v>1868</v>
      </c>
      <c r="P1869" t="str">
        <f>IFERROR(IF(COUNTIF(個人情報!$BB$5:$BB$401,"登録番号" &amp; リスト!O1869)&gt;=1,"",IF(VLOOKUP(O1869,登録者リスト!$A$1:$D$43729,4,FALSE)=基本情報!$D$6,O1869,"")),"")</f>
        <v/>
      </c>
    </row>
    <row r="1870" spans="15:16" x14ac:dyDescent="0.15">
      <c r="O1870">
        <v>1869</v>
      </c>
      <c r="P1870" t="str">
        <f>IFERROR(IF(COUNTIF(個人情報!$BB$5:$BB$401,"登録番号" &amp; リスト!O1870)&gt;=1,"",IF(VLOOKUP(O1870,登録者リスト!$A$1:$D$43729,4,FALSE)=基本情報!$D$6,O1870,"")),"")</f>
        <v/>
      </c>
    </row>
    <row r="1871" spans="15:16" x14ac:dyDescent="0.15">
      <c r="O1871">
        <v>1870</v>
      </c>
      <c r="P1871" t="str">
        <f>IFERROR(IF(COUNTIF(個人情報!$BB$5:$BB$401,"登録番号" &amp; リスト!O1871)&gt;=1,"",IF(VLOOKUP(O1871,登録者リスト!$A$1:$D$43729,4,FALSE)=基本情報!$D$6,O1871,"")),"")</f>
        <v/>
      </c>
    </row>
    <row r="1872" spans="15:16" x14ac:dyDescent="0.15">
      <c r="O1872">
        <v>1871</v>
      </c>
      <c r="P1872" t="str">
        <f>IFERROR(IF(COUNTIF(個人情報!$BB$5:$BB$401,"登録番号" &amp; リスト!O1872)&gt;=1,"",IF(VLOOKUP(O1872,登録者リスト!$A$1:$D$43729,4,FALSE)=基本情報!$D$6,O1872,"")),"")</f>
        <v/>
      </c>
    </row>
    <row r="1873" spans="15:16" x14ac:dyDescent="0.15">
      <c r="O1873">
        <v>1872</v>
      </c>
      <c r="P1873" t="str">
        <f>IFERROR(IF(COUNTIF(個人情報!$BB$5:$BB$401,"登録番号" &amp; リスト!O1873)&gt;=1,"",IF(VLOOKUP(O1873,登録者リスト!$A$1:$D$43729,4,FALSE)=基本情報!$D$6,O1873,"")),"")</f>
        <v/>
      </c>
    </row>
    <row r="1874" spans="15:16" x14ac:dyDescent="0.15">
      <c r="O1874">
        <v>1873</v>
      </c>
      <c r="P1874" t="str">
        <f>IFERROR(IF(COUNTIF(個人情報!$BB$5:$BB$401,"登録番号" &amp; リスト!O1874)&gt;=1,"",IF(VLOOKUP(O1874,登録者リスト!$A$1:$D$43729,4,FALSE)=基本情報!$D$6,O1874,"")),"")</f>
        <v/>
      </c>
    </row>
    <row r="1875" spans="15:16" x14ac:dyDescent="0.15">
      <c r="O1875">
        <v>1874</v>
      </c>
      <c r="P1875" t="str">
        <f>IFERROR(IF(COUNTIF(個人情報!$BB$5:$BB$401,"登録番号" &amp; リスト!O1875)&gt;=1,"",IF(VLOOKUP(O1875,登録者リスト!$A$1:$D$43729,4,FALSE)=基本情報!$D$6,O1875,"")),"")</f>
        <v/>
      </c>
    </row>
    <row r="1876" spans="15:16" x14ac:dyDescent="0.15">
      <c r="O1876">
        <v>1875</v>
      </c>
      <c r="P1876" t="str">
        <f>IFERROR(IF(COUNTIF(個人情報!$BB$5:$BB$401,"登録番号" &amp; リスト!O1876)&gt;=1,"",IF(VLOOKUP(O1876,登録者リスト!$A$1:$D$43729,4,FALSE)=基本情報!$D$6,O1876,"")),"")</f>
        <v/>
      </c>
    </row>
    <row r="1877" spans="15:16" x14ac:dyDescent="0.15">
      <c r="O1877">
        <v>1876</v>
      </c>
      <c r="P1877" t="str">
        <f>IFERROR(IF(COUNTIF(個人情報!$BB$5:$BB$401,"登録番号" &amp; リスト!O1877)&gt;=1,"",IF(VLOOKUP(O1877,登録者リスト!$A$1:$D$43729,4,FALSE)=基本情報!$D$6,O1877,"")),"")</f>
        <v/>
      </c>
    </row>
    <row r="1878" spans="15:16" x14ac:dyDescent="0.15">
      <c r="O1878">
        <v>1877</v>
      </c>
      <c r="P1878" t="str">
        <f>IFERROR(IF(COUNTIF(個人情報!$BB$5:$BB$401,"登録番号" &amp; リスト!O1878)&gt;=1,"",IF(VLOOKUP(O1878,登録者リスト!$A$1:$D$43729,4,FALSE)=基本情報!$D$6,O1878,"")),"")</f>
        <v/>
      </c>
    </row>
    <row r="1879" spans="15:16" x14ac:dyDescent="0.15">
      <c r="O1879">
        <v>1878</v>
      </c>
      <c r="P1879" t="str">
        <f>IFERROR(IF(COUNTIF(個人情報!$BB$5:$BB$401,"登録番号" &amp; リスト!O1879)&gt;=1,"",IF(VLOOKUP(O1879,登録者リスト!$A$1:$D$43729,4,FALSE)=基本情報!$D$6,O1879,"")),"")</f>
        <v/>
      </c>
    </row>
    <row r="1880" spans="15:16" x14ac:dyDescent="0.15">
      <c r="O1880">
        <v>1879</v>
      </c>
      <c r="P1880" t="str">
        <f>IFERROR(IF(COUNTIF(個人情報!$BB$5:$BB$401,"登録番号" &amp; リスト!O1880)&gt;=1,"",IF(VLOOKUP(O1880,登録者リスト!$A$1:$D$43729,4,FALSE)=基本情報!$D$6,O1880,"")),"")</f>
        <v/>
      </c>
    </row>
    <row r="1881" spans="15:16" x14ac:dyDescent="0.15">
      <c r="O1881">
        <v>1880</v>
      </c>
      <c r="P1881" t="str">
        <f>IFERROR(IF(COUNTIF(個人情報!$BB$5:$BB$401,"登録番号" &amp; リスト!O1881)&gt;=1,"",IF(VLOOKUP(O1881,登録者リスト!$A$1:$D$43729,4,FALSE)=基本情報!$D$6,O1881,"")),"")</f>
        <v/>
      </c>
    </row>
    <row r="1882" spans="15:16" x14ac:dyDescent="0.15">
      <c r="O1882">
        <v>1881</v>
      </c>
      <c r="P1882" t="str">
        <f>IFERROR(IF(COUNTIF(個人情報!$BB$5:$BB$401,"登録番号" &amp; リスト!O1882)&gt;=1,"",IF(VLOOKUP(O1882,登録者リスト!$A$1:$D$43729,4,FALSE)=基本情報!$D$6,O1882,"")),"")</f>
        <v/>
      </c>
    </row>
    <row r="1883" spans="15:16" x14ac:dyDescent="0.15">
      <c r="O1883">
        <v>1882</v>
      </c>
      <c r="P1883" t="str">
        <f>IFERROR(IF(COUNTIF(個人情報!$BB$5:$BB$401,"登録番号" &amp; リスト!O1883)&gt;=1,"",IF(VLOOKUP(O1883,登録者リスト!$A$1:$D$43729,4,FALSE)=基本情報!$D$6,O1883,"")),"")</f>
        <v/>
      </c>
    </row>
    <row r="1884" spans="15:16" x14ac:dyDescent="0.15">
      <c r="O1884">
        <v>1883</v>
      </c>
      <c r="P1884" t="str">
        <f>IFERROR(IF(COUNTIF(個人情報!$BB$5:$BB$401,"登録番号" &amp; リスト!O1884)&gt;=1,"",IF(VLOOKUP(O1884,登録者リスト!$A$1:$D$43729,4,FALSE)=基本情報!$D$6,O1884,"")),"")</f>
        <v/>
      </c>
    </row>
    <row r="1885" spans="15:16" x14ac:dyDescent="0.15">
      <c r="O1885">
        <v>1884</v>
      </c>
      <c r="P1885" t="str">
        <f>IFERROR(IF(COUNTIF(個人情報!$BB$5:$BB$401,"登録番号" &amp; リスト!O1885)&gt;=1,"",IF(VLOOKUP(O1885,登録者リスト!$A$1:$D$43729,4,FALSE)=基本情報!$D$6,O1885,"")),"")</f>
        <v/>
      </c>
    </row>
    <row r="1886" spans="15:16" x14ac:dyDescent="0.15">
      <c r="O1886">
        <v>1885</v>
      </c>
      <c r="P1886" t="str">
        <f>IFERROR(IF(COUNTIF(個人情報!$BB$5:$BB$401,"登録番号" &amp; リスト!O1886)&gt;=1,"",IF(VLOOKUP(O1886,登録者リスト!$A$1:$D$43729,4,FALSE)=基本情報!$D$6,O1886,"")),"")</f>
        <v/>
      </c>
    </row>
    <row r="1887" spans="15:16" x14ac:dyDescent="0.15">
      <c r="O1887">
        <v>1886</v>
      </c>
      <c r="P1887" t="str">
        <f>IFERROR(IF(COUNTIF(個人情報!$BB$5:$BB$401,"登録番号" &amp; リスト!O1887)&gt;=1,"",IF(VLOOKUP(O1887,登録者リスト!$A$1:$D$43729,4,FALSE)=基本情報!$D$6,O1887,"")),"")</f>
        <v/>
      </c>
    </row>
    <row r="1888" spans="15:16" x14ac:dyDescent="0.15">
      <c r="O1888">
        <v>1887</v>
      </c>
      <c r="P1888" t="str">
        <f>IFERROR(IF(COUNTIF(個人情報!$BB$5:$BB$401,"登録番号" &amp; リスト!O1888)&gt;=1,"",IF(VLOOKUP(O1888,登録者リスト!$A$1:$D$43729,4,FALSE)=基本情報!$D$6,O1888,"")),"")</f>
        <v/>
      </c>
    </row>
    <row r="1889" spans="15:16" x14ac:dyDescent="0.15">
      <c r="O1889">
        <v>1888</v>
      </c>
      <c r="P1889" t="str">
        <f>IFERROR(IF(COUNTIF(個人情報!$BB$5:$BB$401,"登録番号" &amp; リスト!O1889)&gt;=1,"",IF(VLOOKUP(O1889,登録者リスト!$A$1:$D$43729,4,FALSE)=基本情報!$D$6,O1889,"")),"")</f>
        <v/>
      </c>
    </row>
    <row r="1890" spans="15:16" x14ac:dyDescent="0.15">
      <c r="O1890">
        <v>1889</v>
      </c>
      <c r="P1890" t="str">
        <f>IFERROR(IF(COUNTIF(個人情報!$BB$5:$BB$401,"登録番号" &amp; リスト!O1890)&gt;=1,"",IF(VLOOKUP(O1890,登録者リスト!$A$1:$D$43729,4,FALSE)=基本情報!$D$6,O1890,"")),"")</f>
        <v/>
      </c>
    </row>
    <row r="1891" spans="15:16" x14ac:dyDescent="0.15">
      <c r="O1891">
        <v>1890</v>
      </c>
      <c r="P1891" t="str">
        <f>IFERROR(IF(COUNTIF(個人情報!$BB$5:$BB$401,"登録番号" &amp; リスト!O1891)&gt;=1,"",IF(VLOOKUP(O1891,登録者リスト!$A$1:$D$43729,4,FALSE)=基本情報!$D$6,O1891,"")),"")</f>
        <v/>
      </c>
    </row>
    <row r="1892" spans="15:16" x14ac:dyDescent="0.15">
      <c r="O1892">
        <v>1891</v>
      </c>
      <c r="P1892" t="str">
        <f>IFERROR(IF(COUNTIF(個人情報!$BB$5:$BB$401,"登録番号" &amp; リスト!O1892)&gt;=1,"",IF(VLOOKUP(O1892,登録者リスト!$A$1:$D$43729,4,FALSE)=基本情報!$D$6,O1892,"")),"")</f>
        <v/>
      </c>
    </row>
    <row r="1893" spans="15:16" x14ac:dyDescent="0.15">
      <c r="O1893">
        <v>1892</v>
      </c>
      <c r="P1893" t="str">
        <f>IFERROR(IF(COUNTIF(個人情報!$BB$5:$BB$401,"登録番号" &amp; リスト!O1893)&gt;=1,"",IF(VLOOKUP(O1893,登録者リスト!$A$1:$D$43729,4,FALSE)=基本情報!$D$6,O1893,"")),"")</f>
        <v/>
      </c>
    </row>
    <row r="1894" spans="15:16" x14ac:dyDescent="0.15">
      <c r="O1894">
        <v>1893</v>
      </c>
      <c r="P1894" t="str">
        <f>IFERROR(IF(COUNTIF(個人情報!$BB$5:$BB$401,"登録番号" &amp; リスト!O1894)&gt;=1,"",IF(VLOOKUP(O1894,登録者リスト!$A$1:$D$43729,4,FALSE)=基本情報!$D$6,O1894,"")),"")</f>
        <v/>
      </c>
    </row>
    <row r="1895" spans="15:16" x14ac:dyDescent="0.15">
      <c r="O1895">
        <v>1894</v>
      </c>
      <c r="P1895" t="str">
        <f>IFERROR(IF(COUNTIF(個人情報!$BB$5:$BB$401,"登録番号" &amp; リスト!O1895)&gt;=1,"",IF(VLOOKUP(O1895,登録者リスト!$A$1:$D$43729,4,FALSE)=基本情報!$D$6,O1895,"")),"")</f>
        <v/>
      </c>
    </row>
    <row r="1896" spans="15:16" x14ac:dyDescent="0.15">
      <c r="O1896">
        <v>1895</v>
      </c>
      <c r="P1896" t="str">
        <f>IFERROR(IF(COUNTIF(個人情報!$BB$5:$BB$401,"登録番号" &amp; リスト!O1896)&gt;=1,"",IF(VLOOKUP(O1896,登録者リスト!$A$1:$D$43729,4,FALSE)=基本情報!$D$6,O1896,"")),"")</f>
        <v/>
      </c>
    </row>
    <row r="1897" spans="15:16" x14ac:dyDescent="0.15">
      <c r="O1897">
        <v>1896</v>
      </c>
      <c r="P1897" t="str">
        <f>IFERROR(IF(COUNTIF(個人情報!$BB$5:$BB$401,"登録番号" &amp; リスト!O1897)&gt;=1,"",IF(VLOOKUP(O1897,登録者リスト!$A$1:$D$43729,4,FALSE)=基本情報!$D$6,O1897,"")),"")</f>
        <v/>
      </c>
    </row>
    <row r="1898" spans="15:16" x14ac:dyDescent="0.15">
      <c r="O1898">
        <v>1897</v>
      </c>
      <c r="P1898" t="str">
        <f>IFERROR(IF(COUNTIF(個人情報!$BB$5:$BB$401,"登録番号" &amp; リスト!O1898)&gt;=1,"",IF(VLOOKUP(O1898,登録者リスト!$A$1:$D$43729,4,FALSE)=基本情報!$D$6,O1898,"")),"")</f>
        <v/>
      </c>
    </row>
    <row r="1899" spans="15:16" x14ac:dyDescent="0.15">
      <c r="O1899">
        <v>1898</v>
      </c>
      <c r="P1899" t="str">
        <f>IFERROR(IF(COUNTIF(個人情報!$BB$5:$BB$401,"登録番号" &amp; リスト!O1899)&gt;=1,"",IF(VLOOKUP(O1899,登録者リスト!$A$1:$D$43729,4,FALSE)=基本情報!$D$6,O1899,"")),"")</f>
        <v/>
      </c>
    </row>
    <row r="1900" spans="15:16" x14ac:dyDescent="0.15">
      <c r="O1900">
        <v>1899</v>
      </c>
      <c r="P1900" t="str">
        <f>IFERROR(IF(COUNTIF(個人情報!$BB$5:$BB$401,"登録番号" &amp; リスト!O1900)&gt;=1,"",IF(VLOOKUP(O1900,登録者リスト!$A$1:$D$43729,4,FALSE)=基本情報!$D$6,O1900,"")),"")</f>
        <v/>
      </c>
    </row>
    <row r="1901" spans="15:16" x14ac:dyDescent="0.15">
      <c r="O1901">
        <v>1900</v>
      </c>
      <c r="P1901" t="str">
        <f>IFERROR(IF(COUNTIF(個人情報!$BB$5:$BB$401,"登録番号" &amp; リスト!O1901)&gt;=1,"",IF(VLOOKUP(O1901,登録者リスト!$A$1:$D$43729,4,FALSE)=基本情報!$D$6,O1901,"")),"")</f>
        <v/>
      </c>
    </row>
    <row r="1902" spans="15:16" x14ac:dyDescent="0.15">
      <c r="O1902">
        <v>1901</v>
      </c>
      <c r="P1902" t="str">
        <f>IFERROR(IF(COUNTIF(個人情報!$BB$5:$BB$401,"登録番号" &amp; リスト!O1902)&gt;=1,"",IF(VLOOKUP(O1902,登録者リスト!$A$1:$D$43729,4,FALSE)=基本情報!$D$6,O1902,"")),"")</f>
        <v/>
      </c>
    </row>
    <row r="1903" spans="15:16" x14ac:dyDescent="0.15">
      <c r="O1903">
        <v>1902</v>
      </c>
      <c r="P1903" t="str">
        <f>IFERROR(IF(COUNTIF(個人情報!$BB$5:$BB$401,"登録番号" &amp; リスト!O1903)&gt;=1,"",IF(VLOOKUP(O1903,登録者リスト!$A$1:$D$43729,4,FALSE)=基本情報!$D$6,O1903,"")),"")</f>
        <v/>
      </c>
    </row>
    <row r="1904" spans="15:16" x14ac:dyDescent="0.15">
      <c r="O1904">
        <v>1903</v>
      </c>
      <c r="P1904" t="str">
        <f>IFERROR(IF(COUNTIF(個人情報!$BB$5:$BB$401,"登録番号" &amp; リスト!O1904)&gt;=1,"",IF(VLOOKUP(O1904,登録者リスト!$A$1:$D$43729,4,FALSE)=基本情報!$D$6,O1904,"")),"")</f>
        <v/>
      </c>
    </row>
    <row r="1905" spans="15:16" x14ac:dyDescent="0.15">
      <c r="O1905">
        <v>1904</v>
      </c>
      <c r="P1905" t="str">
        <f>IFERROR(IF(COUNTIF(個人情報!$BB$5:$BB$401,"登録番号" &amp; リスト!O1905)&gt;=1,"",IF(VLOOKUP(O1905,登録者リスト!$A$1:$D$43729,4,FALSE)=基本情報!$D$6,O1905,"")),"")</f>
        <v/>
      </c>
    </row>
    <row r="1906" spans="15:16" x14ac:dyDescent="0.15">
      <c r="O1906">
        <v>1905</v>
      </c>
      <c r="P1906" t="str">
        <f>IFERROR(IF(COUNTIF(個人情報!$BB$5:$BB$401,"登録番号" &amp; リスト!O1906)&gt;=1,"",IF(VLOOKUP(O1906,登録者リスト!$A$1:$D$43729,4,FALSE)=基本情報!$D$6,O1906,"")),"")</f>
        <v/>
      </c>
    </row>
    <row r="1907" spans="15:16" x14ac:dyDescent="0.15">
      <c r="O1907">
        <v>1906</v>
      </c>
      <c r="P1907" t="str">
        <f>IFERROR(IF(COUNTIF(個人情報!$BB$5:$BB$401,"登録番号" &amp; リスト!O1907)&gt;=1,"",IF(VLOOKUP(O1907,登録者リスト!$A$1:$D$43729,4,FALSE)=基本情報!$D$6,O1907,"")),"")</f>
        <v/>
      </c>
    </row>
    <row r="1908" spans="15:16" x14ac:dyDescent="0.15">
      <c r="O1908">
        <v>1907</v>
      </c>
      <c r="P1908" t="str">
        <f>IFERROR(IF(COUNTIF(個人情報!$BB$5:$BB$401,"登録番号" &amp; リスト!O1908)&gt;=1,"",IF(VLOOKUP(O1908,登録者リスト!$A$1:$D$43729,4,FALSE)=基本情報!$D$6,O1908,"")),"")</f>
        <v/>
      </c>
    </row>
    <row r="1909" spans="15:16" x14ac:dyDescent="0.15">
      <c r="O1909">
        <v>1908</v>
      </c>
      <c r="P1909" t="str">
        <f>IFERROR(IF(COUNTIF(個人情報!$BB$5:$BB$401,"登録番号" &amp; リスト!O1909)&gt;=1,"",IF(VLOOKUP(O1909,登録者リスト!$A$1:$D$43729,4,FALSE)=基本情報!$D$6,O1909,"")),"")</f>
        <v/>
      </c>
    </row>
    <row r="1910" spans="15:16" x14ac:dyDescent="0.15">
      <c r="O1910">
        <v>1909</v>
      </c>
      <c r="P1910" t="str">
        <f>IFERROR(IF(COUNTIF(個人情報!$BB$5:$BB$401,"登録番号" &amp; リスト!O1910)&gt;=1,"",IF(VLOOKUP(O1910,登録者リスト!$A$1:$D$43729,4,FALSE)=基本情報!$D$6,O1910,"")),"")</f>
        <v/>
      </c>
    </row>
    <row r="1911" spans="15:16" x14ac:dyDescent="0.15">
      <c r="O1911">
        <v>1910</v>
      </c>
      <c r="P1911" t="str">
        <f>IFERROR(IF(COUNTIF(個人情報!$BB$5:$BB$401,"登録番号" &amp; リスト!O1911)&gt;=1,"",IF(VLOOKUP(O1911,登録者リスト!$A$1:$D$43729,4,FALSE)=基本情報!$D$6,O1911,"")),"")</f>
        <v/>
      </c>
    </row>
    <row r="1912" spans="15:16" x14ac:dyDescent="0.15">
      <c r="O1912">
        <v>1911</v>
      </c>
      <c r="P1912" t="str">
        <f>IFERROR(IF(COUNTIF(個人情報!$BB$5:$BB$401,"登録番号" &amp; リスト!O1912)&gt;=1,"",IF(VLOOKUP(O1912,登録者リスト!$A$1:$D$43729,4,FALSE)=基本情報!$D$6,O1912,"")),"")</f>
        <v/>
      </c>
    </row>
    <row r="1913" spans="15:16" x14ac:dyDescent="0.15">
      <c r="O1913">
        <v>1912</v>
      </c>
      <c r="P1913" t="str">
        <f>IFERROR(IF(COUNTIF(個人情報!$BB$5:$BB$401,"登録番号" &amp; リスト!O1913)&gt;=1,"",IF(VLOOKUP(O1913,登録者リスト!$A$1:$D$43729,4,FALSE)=基本情報!$D$6,O1913,"")),"")</f>
        <v/>
      </c>
    </row>
    <row r="1914" spans="15:16" x14ac:dyDescent="0.15">
      <c r="O1914">
        <v>1913</v>
      </c>
      <c r="P1914" t="str">
        <f>IFERROR(IF(COUNTIF(個人情報!$BB$5:$BB$401,"登録番号" &amp; リスト!O1914)&gt;=1,"",IF(VLOOKUP(O1914,登録者リスト!$A$1:$D$43729,4,FALSE)=基本情報!$D$6,O1914,"")),"")</f>
        <v/>
      </c>
    </row>
    <row r="1915" spans="15:16" x14ac:dyDescent="0.15">
      <c r="O1915">
        <v>1914</v>
      </c>
      <c r="P1915" t="str">
        <f>IFERROR(IF(COUNTIF(個人情報!$BB$5:$BB$401,"登録番号" &amp; リスト!O1915)&gt;=1,"",IF(VLOOKUP(O1915,登録者リスト!$A$1:$D$43729,4,FALSE)=基本情報!$D$6,O1915,"")),"")</f>
        <v/>
      </c>
    </row>
    <row r="1916" spans="15:16" x14ac:dyDescent="0.15">
      <c r="O1916">
        <v>1915</v>
      </c>
      <c r="P1916" t="str">
        <f>IFERROR(IF(COUNTIF(個人情報!$BB$5:$BB$401,"登録番号" &amp; リスト!O1916)&gt;=1,"",IF(VLOOKUP(O1916,登録者リスト!$A$1:$D$43729,4,FALSE)=基本情報!$D$6,O1916,"")),"")</f>
        <v/>
      </c>
    </row>
    <row r="1917" spans="15:16" x14ac:dyDescent="0.15">
      <c r="O1917">
        <v>1916</v>
      </c>
      <c r="P1917" t="str">
        <f>IFERROR(IF(COUNTIF(個人情報!$BB$5:$BB$401,"登録番号" &amp; リスト!O1917)&gt;=1,"",IF(VLOOKUP(O1917,登録者リスト!$A$1:$D$43729,4,FALSE)=基本情報!$D$6,O1917,"")),"")</f>
        <v/>
      </c>
    </row>
    <row r="1918" spans="15:16" x14ac:dyDescent="0.15">
      <c r="O1918">
        <v>1917</v>
      </c>
      <c r="P1918" t="str">
        <f>IFERROR(IF(COUNTIF(個人情報!$BB$5:$BB$401,"登録番号" &amp; リスト!O1918)&gt;=1,"",IF(VLOOKUP(O1918,登録者リスト!$A$1:$D$43729,4,FALSE)=基本情報!$D$6,O1918,"")),"")</f>
        <v/>
      </c>
    </row>
    <row r="1919" spans="15:16" x14ac:dyDescent="0.15">
      <c r="O1919">
        <v>1918</v>
      </c>
      <c r="P1919" t="str">
        <f>IFERROR(IF(COUNTIF(個人情報!$BB$5:$BB$401,"登録番号" &amp; リスト!O1919)&gt;=1,"",IF(VLOOKUP(O1919,登録者リスト!$A$1:$D$43729,4,FALSE)=基本情報!$D$6,O1919,"")),"")</f>
        <v/>
      </c>
    </row>
    <row r="1920" spans="15:16" x14ac:dyDescent="0.15">
      <c r="O1920">
        <v>1919</v>
      </c>
      <c r="P1920" t="str">
        <f>IFERROR(IF(COUNTIF(個人情報!$BB$5:$BB$401,"登録番号" &amp; リスト!O1920)&gt;=1,"",IF(VLOOKUP(O1920,登録者リスト!$A$1:$D$43729,4,FALSE)=基本情報!$D$6,O1920,"")),"")</f>
        <v/>
      </c>
    </row>
    <row r="1921" spans="15:16" x14ac:dyDescent="0.15">
      <c r="O1921">
        <v>1920</v>
      </c>
      <c r="P1921" t="str">
        <f>IFERROR(IF(COUNTIF(個人情報!$BB$5:$BB$401,"登録番号" &amp; リスト!O1921)&gt;=1,"",IF(VLOOKUP(O1921,登録者リスト!$A$1:$D$43729,4,FALSE)=基本情報!$D$6,O1921,"")),"")</f>
        <v/>
      </c>
    </row>
    <row r="1922" spans="15:16" x14ac:dyDescent="0.15">
      <c r="O1922">
        <v>1921</v>
      </c>
      <c r="P1922" t="str">
        <f>IFERROR(IF(COUNTIF(個人情報!$BB$5:$BB$401,"登録番号" &amp; リスト!O1922)&gt;=1,"",IF(VLOOKUP(O1922,登録者リスト!$A$1:$D$43729,4,FALSE)=基本情報!$D$6,O1922,"")),"")</f>
        <v/>
      </c>
    </row>
    <row r="1923" spans="15:16" x14ac:dyDescent="0.15">
      <c r="O1923">
        <v>1922</v>
      </c>
      <c r="P1923" t="str">
        <f>IFERROR(IF(COUNTIF(個人情報!$BB$5:$BB$401,"登録番号" &amp; リスト!O1923)&gt;=1,"",IF(VLOOKUP(O1923,登録者リスト!$A$1:$D$43729,4,FALSE)=基本情報!$D$6,O1923,"")),"")</f>
        <v/>
      </c>
    </row>
    <row r="1924" spans="15:16" x14ac:dyDescent="0.15">
      <c r="O1924">
        <v>1923</v>
      </c>
      <c r="P1924" t="str">
        <f>IFERROR(IF(COUNTIF(個人情報!$BB$5:$BB$401,"登録番号" &amp; リスト!O1924)&gt;=1,"",IF(VLOOKUP(O1924,登録者リスト!$A$1:$D$43729,4,FALSE)=基本情報!$D$6,O1924,"")),"")</f>
        <v/>
      </c>
    </row>
    <row r="1925" spans="15:16" x14ac:dyDescent="0.15">
      <c r="O1925">
        <v>1924</v>
      </c>
      <c r="P1925" t="str">
        <f>IFERROR(IF(COUNTIF(個人情報!$BB$5:$BB$401,"登録番号" &amp; リスト!O1925)&gt;=1,"",IF(VLOOKUP(O1925,登録者リスト!$A$1:$D$43729,4,FALSE)=基本情報!$D$6,O1925,"")),"")</f>
        <v/>
      </c>
    </row>
    <row r="1926" spans="15:16" x14ac:dyDescent="0.15">
      <c r="O1926">
        <v>1925</v>
      </c>
      <c r="P1926" t="str">
        <f>IFERROR(IF(COUNTIF(個人情報!$BB$5:$BB$401,"登録番号" &amp; リスト!O1926)&gt;=1,"",IF(VLOOKUP(O1926,登録者リスト!$A$1:$D$43729,4,FALSE)=基本情報!$D$6,O1926,"")),"")</f>
        <v/>
      </c>
    </row>
    <row r="1927" spans="15:16" x14ac:dyDescent="0.15">
      <c r="O1927">
        <v>1926</v>
      </c>
      <c r="P1927" t="str">
        <f>IFERROR(IF(COUNTIF(個人情報!$BB$5:$BB$401,"登録番号" &amp; リスト!O1927)&gt;=1,"",IF(VLOOKUP(O1927,登録者リスト!$A$1:$D$43729,4,FALSE)=基本情報!$D$6,O1927,"")),"")</f>
        <v/>
      </c>
    </row>
    <row r="1928" spans="15:16" x14ac:dyDescent="0.15">
      <c r="O1928">
        <v>1927</v>
      </c>
      <c r="P1928" t="str">
        <f>IFERROR(IF(COUNTIF(個人情報!$BB$5:$BB$401,"登録番号" &amp; リスト!O1928)&gt;=1,"",IF(VLOOKUP(O1928,登録者リスト!$A$1:$D$43729,4,FALSE)=基本情報!$D$6,O1928,"")),"")</f>
        <v/>
      </c>
    </row>
    <row r="1929" spans="15:16" x14ac:dyDescent="0.15">
      <c r="O1929">
        <v>1928</v>
      </c>
      <c r="P1929" t="str">
        <f>IFERROR(IF(COUNTIF(個人情報!$BB$5:$BB$401,"登録番号" &amp; リスト!O1929)&gt;=1,"",IF(VLOOKUP(O1929,登録者リスト!$A$1:$D$43729,4,FALSE)=基本情報!$D$6,O1929,"")),"")</f>
        <v/>
      </c>
    </row>
    <row r="1930" spans="15:16" x14ac:dyDescent="0.15">
      <c r="O1930">
        <v>1929</v>
      </c>
      <c r="P1930" t="str">
        <f>IFERROR(IF(COUNTIF(個人情報!$BB$5:$BB$401,"登録番号" &amp; リスト!O1930)&gt;=1,"",IF(VLOOKUP(O1930,登録者リスト!$A$1:$D$43729,4,FALSE)=基本情報!$D$6,O1930,"")),"")</f>
        <v/>
      </c>
    </row>
    <row r="1931" spans="15:16" x14ac:dyDescent="0.15">
      <c r="O1931">
        <v>1930</v>
      </c>
      <c r="P1931" t="str">
        <f>IFERROR(IF(COUNTIF(個人情報!$BB$5:$BB$401,"登録番号" &amp; リスト!O1931)&gt;=1,"",IF(VLOOKUP(O1931,登録者リスト!$A$1:$D$43729,4,FALSE)=基本情報!$D$6,O1931,"")),"")</f>
        <v/>
      </c>
    </row>
    <row r="1932" spans="15:16" x14ac:dyDescent="0.15">
      <c r="O1932">
        <v>1931</v>
      </c>
      <c r="P1932" t="str">
        <f>IFERROR(IF(COUNTIF(個人情報!$BB$5:$BB$401,"登録番号" &amp; リスト!O1932)&gt;=1,"",IF(VLOOKUP(O1932,登録者リスト!$A$1:$D$43729,4,FALSE)=基本情報!$D$6,O1932,"")),"")</f>
        <v/>
      </c>
    </row>
    <row r="1933" spans="15:16" x14ac:dyDescent="0.15">
      <c r="O1933">
        <v>1932</v>
      </c>
      <c r="P1933" t="str">
        <f>IFERROR(IF(COUNTIF(個人情報!$BB$5:$BB$401,"登録番号" &amp; リスト!O1933)&gt;=1,"",IF(VLOOKUP(O1933,登録者リスト!$A$1:$D$43729,4,FALSE)=基本情報!$D$6,O1933,"")),"")</f>
        <v/>
      </c>
    </row>
    <row r="1934" spans="15:16" x14ac:dyDescent="0.15">
      <c r="O1934">
        <v>1933</v>
      </c>
      <c r="P1934" t="str">
        <f>IFERROR(IF(COUNTIF(個人情報!$BB$5:$BB$401,"登録番号" &amp; リスト!O1934)&gt;=1,"",IF(VLOOKUP(O1934,登録者リスト!$A$1:$D$43729,4,FALSE)=基本情報!$D$6,O1934,"")),"")</f>
        <v/>
      </c>
    </row>
    <row r="1935" spans="15:16" x14ac:dyDescent="0.15">
      <c r="O1935">
        <v>1934</v>
      </c>
      <c r="P1935" t="str">
        <f>IFERROR(IF(COUNTIF(個人情報!$BB$5:$BB$401,"登録番号" &amp; リスト!O1935)&gt;=1,"",IF(VLOOKUP(O1935,登録者リスト!$A$1:$D$43729,4,FALSE)=基本情報!$D$6,O1935,"")),"")</f>
        <v/>
      </c>
    </row>
    <row r="1936" spans="15:16" x14ac:dyDescent="0.15">
      <c r="O1936">
        <v>1935</v>
      </c>
      <c r="P1936" t="str">
        <f>IFERROR(IF(COUNTIF(個人情報!$BB$5:$BB$401,"登録番号" &amp; リスト!O1936)&gt;=1,"",IF(VLOOKUP(O1936,登録者リスト!$A$1:$D$43729,4,FALSE)=基本情報!$D$6,O1936,"")),"")</f>
        <v/>
      </c>
    </row>
    <row r="1937" spans="15:16" x14ac:dyDescent="0.15">
      <c r="O1937">
        <v>1936</v>
      </c>
      <c r="P1937" t="str">
        <f>IFERROR(IF(COUNTIF(個人情報!$BB$5:$BB$401,"登録番号" &amp; リスト!O1937)&gt;=1,"",IF(VLOOKUP(O1937,登録者リスト!$A$1:$D$43729,4,FALSE)=基本情報!$D$6,O1937,"")),"")</f>
        <v/>
      </c>
    </row>
    <row r="1938" spans="15:16" x14ac:dyDescent="0.15">
      <c r="O1938">
        <v>1937</v>
      </c>
      <c r="P1938" t="str">
        <f>IFERROR(IF(COUNTIF(個人情報!$BB$5:$BB$401,"登録番号" &amp; リスト!O1938)&gt;=1,"",IF(VLOOKUP(O1938,登録者リスト!$A$1:$D$43729,4,FALSE)=基本情報!$D$6,O1938,"")),"")</f>
        <v/>
      </c>
    </row>
    <row r="1939" spans="15:16" x14ac:dyDescent="0.15">
      <c r="O1939">
        <v>1938</v>
      </c>
      <c r="P1939" t="str">
        <f>IFERROR(IF(COUNTIF(個人情報!$BB$5:$BB$401,"登録番号" &amp; リスト!O1939)&gt;=1,"",IF(VLOOKUP(O1939,登録者リスト!$A$1:$D$43729,4,FALSE)=基本情報!$D$6,O1939,"")),"")</f>
        <v/>
      </c>
    </row>
    <row r="1940" spans="15:16" x14ac:dyDescent="0.15">
      <c r="O1940">
        <v>1939</v>
      </c>
      <c r="P1940" t="str">
        <f>IFERROR(IF(COUNTIF(個人情報!$BB$5:$BB$401,"登録番号" &amp; リスト!O1940)&gt;=1,"",IF(VLOOKUP(O1940,登録者リスト!$A$1:$D$43729,4,FALSE)=基本情報!$D$6,O1940,"")),"")</f>
        <v/>
      </c>
    </row>
    <row r="1941" spans="15:16" x14ac:dyDescent="0.15">
      <c r="O1941">
        <v>1940</v>
      </c>
      <c r="P1941" t="str">
        <f>IFERROR(IF(COUNTIF(個人情報!$BB$5:$BB$401,"登録番号" &amp; リスト!O1941)&gt;=1,"",IF(VLOOKUP(O1941,登録者リスト!$A$1:$D$43729,4,FALSE)=基本情報!$D$6,O1941,"")),"")</f>
        <v/>
      </c>
    </row>
    <row r="1942" spans="15:16" x14ac:dyDescent="0.15">
      <c r="O1942">
        <v>1941</v>
      </c>
      <c r="P1942" t="str">
        <f>IFERROR(IF(COUNTIF(個人情報!$BB$5:$BB$401,"登録番号" &amp; リスト!O1942)&gt;=1,"",IF(VLOOKUP(O1942,登録者リスト!$A$1:$D$43729,4,FALSE)=基本情報!$D$6,O1942,"")),"")</f>
        <v/>
      </c>
    </row>
    <row r="1943" spans="15:16" x14ac:dyDescent="0.15">
      <c r="O1943">
        <v>1942</v>
      </c>
      <c r="P1943" t="str">
        <f>IFERROR(IF(COUNTIF(個人情報!$BB$5:$BB$401,"登録番号" &amp; リスト!O1943)&gt;=1,"",IF(VLOOKUP(O1943,登録者リスト!$A$1:$D$43729,4,FALSE)=基本情報!$D$6,O1943,"")),"")</f>
        <v/>
      </c>
    </row>
    <row r="1944" spans="15:16" x14ac:dyDescent="0.15">
      <c r="O1944">
        <v>1943</v>
      </c>
      <c r="P1944" t="str">
        <f>IFERROR(IF(COUNTIF(個人情報!$BB$5:$BB$401,"登録番号" &amp; リスト!O1944)&gt;=1,"",IF(VLOOKUP(O1944,登録者リスト!$A$1:$D$43729,4,FALSE)=基本情報!$D$6,O1944,"")),"")</f>
        <v/>
      </c>
    </row>
    <row r="1945" spans="15:16" x14ac:dyDescent="0.15">
      <c r="O1945">
        <v>1944</v>
      </c>
      <c r="P1945" t="str">
        <f>IFERROR(IF(COUNTIF(個人情報!$BB$5:$BB$401,"登録番号" &amp; リスト!O1945)&gt;=1,"",IF(VLOOKUP(O1945,登録者リスト!$A$1:$D$43729,4,FALSE)=基本情報!$D$6,O1945,"")),"")</f>
        <v/>
      </c>
    </row>
    <row r="1946" spans="15:16" x14ac:dyDescent="0.15">
      <c r="O1946">
        <v>1945</v>
      </c>
      <c r="P1946" t="str">
        <f>IFERROR(IF(COUNTIF(個人情報!$BB$5:$BB$401,"登録番号" &amp; リスト!O1946)&gt;=1,"",IF(VLOOKUP(O1946,登録者リスト!$A$1:$D$43729,4,FALSE)=基本情報!$D$6,O1946,"")),"")</f>
        <v/>
      </c>
    </row>
    <row r="1947" spans="15:16" x14ac:dyDescent="0.15">
      <c r="O1947">
        <v>1946</v>
      </c>
      <c r="P1947" t="str">
        <f>IFERROR(IF(COUNTIF(個人情報!$BB$5:$BB$401,"登録番号" &amp; リスト!O1947)&gt;=1,"",IF(VLOOKUP(O1947,登録者リスト!$A$1:$D$43729,4,FALSE)=基本情報!$D$6,O1947,"")),"")</f>
        <v/>
      </c>
    </row>
    <row r="1948" spans="15:16" x14ac:dyDescent="0.15">
      <c r="O1948">
        <v>1947</v>
      </c>
      <c r="P1948" t="str">
        <f>IFERROR(IF(COUNTIF(個人情報!$BB$5:$BB$401,"登録番号" &amp; リスト!O1948)&gt;=1,"",IF(VLOOKUP(O1948,登録者リスト!$A$1:$D$43729,4,FALSE)=基本情報!$D$6,O1948,"")),"")</f>
        <v/>
      </c>
    </row>
    <row r="1949" spans="15:16" x14ac:dyDescent="0.15">
      <c r="O1949">
        <v>1948</v>
      </c>
      <c r="P1949" t="str">
        <f>IFERROR(IF(COUNTIF(個人情報!$BB$5:$BB$401,"登録番号" &amp; リスト!O1949)&gt;=1,"",IF(VLOOKUP(O1949,登録者リスト!$A$1:$D$43729,4,FALSE)=基本情報!$D$6,O1949,"")),"")</f>
        <v/>
      </c>
    </row>
    <row r="1950" spans="15:16" x14ac:dyDescent="0.15">
      <c r="O1950">
        <v>1949</v>
      </c>
      <c r="P1950" t="str">
        <f>IFERROR(IF(COUNTIF(個人情報!$BB$5:$BB$401,"登録番号" &amp; リスト!O1950)&gt;=1,"",IF(VLOOKUP(O1950,登録者リスト!$A$1:$D$43729,4,FALSE)=基本情報!$D$6,O1950,"")),"")</f>
        <v/>
      </c>
    </row>
    <row r="1951" spans="15:16" x14ac:dyDescent="0.15">
      <c r="O1951">
        <v>1950</v>
      </c>
      <c r="P1951" t="str">
        <f>IFERROR(IF(COUNTIF(個人情報!$BB$5:$BB$401,"登録番号" &amp; リスト!O1951)&gt;=1,"",IF(VLOOKUP(O1951,登録者リスト!$A$1:$D$43729,4,FALSE)=基本情報!$D$6,O1951,"")),"")</f>
        <v/>
      </c>
    </row>
    <row r="1952" spans="15:16" x14ac:dyDescent="0.15">
      <c r="O1952">
        <v>1951</v>
      </c>
      <c r="P1952" t="str">
        <f>IFERROR(IF(COUNTIF(個人情報!$BB$5:$BB$401,"登録番号" &amp; リスト!O1952)&gt;=1,"",IF(VLOOKUP(O1952,登録者リスト!$A$1:$D$43729,4,FALSE)=基本情報!$D$6,O1952,"")),"")</f>
        <v/>
      </c>
    </row>
    <row r="1953" spans="15:16" x14ac:dyDescent="0.15">
      <c r="O1953">
        <v>1952</v>
      </c>
      <c r="P1953" t="str">
        <f>IFERROR(IF(COUNTIF(個人情報!$BB$5:$BB$401,"登録番号" &amp; リスト!O1953)&gt;=1,"",IF(VLOOKUP(O1953,登録者リスト!$A$1:$D$43729,4,FALSE)=基本情報!$D$6,O1953,"")),"")</f>
        <v/>
      </c>
    </row>
    <row r="1954" spans="15:16" x14ac:dyDescent="0.15">
      <c r="O1954">
        <v>1953</v>
      </c>
      <c r="P1954" t="str">
        <f>IFERROR(IF(COUNTIF(個人情報!$BB$5:$BB$401,"登録番号" &amp; リスト!O1954)&gt;=1,"",IF(VLOOKUP(O1954,登録者リスト!$A$1:$D$43729,4,FALSE)=基本情報!$D$6,O1954,"")),"")</f>
        <v/>
      </c>
    </row>
    <row r="1955" spans="15:16" x14ac:dyDescent="0.15">
      <c r="O1955">
        <v>1954</v>
      </c>
      <c r="P1955" t="str">
        <f>IFERROR(IF(COUNTIF(個人情報!$BB$5:$BB$401,"登録番号" &amp; リスト!O1955)&gt;=1,"",IF(VLOOKUP(O1955,登録者リスト!$A$1:$D$43729,4,FALSE)=基本情報!$D$6,O1955,"")),"")</f>
        <v/>
      </c>
    </row>
    <row r="1956" spans="15:16" x14ac:dyDescent="0.15">
      <c r="O1956">
        <v>1955</v>
      </c>
      <c r="P1956" t="str">
        <f>IFERROR(IF(COUNTIF(個人情報!$BB$5:$BB$401,"登録番号" &amp; リスト!O1956)&gt;=1,"",IF(VLOOKUP(O1956,登録者リスト!$A$1:$D$43729,4,FALSE)=基本情報!$D$6,O1956,"")),"")</f>
        <v/>
      </c>
    </row>
    <row r="1957" spans="15:16" x14ac:dyDescent="0.15">
      <c r="O1957">
        <v>1956</v>
      </c>
      <c r="P1957" t="str">
        <f>IFERROR(IF(COUNTIF(個人情報!$BB$5:$BB$401,"登録番号" &amp; リスト!O1957)&gt;=1,"",IF(VLOOKUP(O1957,登録者リスト!$A$1:$D$43729,4,FALSE)=基本情報!$D$6,O1957,"")),"")</f>
        <v/>
      </c>
    </row>
    <row r="1958" spans="15:16" x14ac:dyDescent="0.15">
      <c r="O1958">
        <v>1957</v>
      </c>
      <c r="P1958" t="str">
        <f>IFERROR(IF(COUNTIF(個人情報!$BB$5:$BB$401,"登録番号" &amp; リスト!O1958)&gt;=1,"",IF(VLOOKUP(O1958,登録者リスト!$A$1:$D$43729,4,FALSE)=基本情報!$D$6,O1958,"")),"")</f>
        <v/>
      </c>
    </row>
    <row r="1959" spans="15:16" x14ac:dyDescent="0.15">
      <c r="O1959">
        <v>1958</v>
      </c>
      <c r="P1959" t="str">
        <f>IFERROR(IF(COUNTIF(個人情報!$BB$5:$BB$401,"登録番号" &amp; リスト!O1959)&gt;=1,"",IF(VLOOKUP(O1959,登録者リスト!$A$1:$D$43729,4,FALSE)=基本情報!$D$6,O1959,"")),"")</f>
        <v/>
      </c>
    </row>
    <row r="1960" spans="15:16" x14ac:dyDescent="0.15">
      <c r="O1960">
        <v>1959</v>
      </c>
      <c r="P1960" t="str">
        <f>IFERROR(IF(COUNTIF(個人情報!$BB$5:$BB$401,"登録番号" &amp; リスト!O1960)&gt;=1,"",IF(VLOOKUP(O1960,登録者リスト!$A$1:$D$43729,4,FALSE)=基本情報!$D$6,O1960,"")),"")</f>
        <v/>
      </c>
    </row>
    <row r="1961" spans="15:16" x14ac:dyDescent="0.15">
      <c r="O1961">
        <v>1960</v>
      </c>
      <c r="P1961" t="str">
        <f>IFERROR(IF(COUNTIF(個人情報!$BB$5:$BB$401,"登録番号" &amp; リスト!O1961)&gt;=1,"",IF(VLOOKUP(O1961,登録者リスト!$A$1:$D$43729,4,FALSE)=基本情報!$D$6,O1961,"")),"")</f>
        <v/>
      </c>
    </row>
    <row r="1962" spans="15:16" x14ac:dyDescent="0.15">
      <c r="O1962">
        <v>1961</v>
      </c>
      <c r="P1962" t="str">
        <f>IFERROR(IF(COUNTIF(個人情報!$BB$5:$BB$401,"登録番号" &amp; リスト!O1962)&gt;=1,"",IF(VLOOKUP(O1962,登録者リスト!$A$1:$D$43729,4,FALSE)=基本情報!$D$6,O1962,"")),"")</f>
        <v/>
      </c>
    </row>
    <row r="1963" spans="15:16" x14ac:dyDescent="0.15">
      <c r="O1963">
        <v>1962</v>
      </c>
      <c r="P1963" t="str">
        <f>IFERROR(IF(COUNTIF(個人情報!$BB$5:$BB$401,"登録番号" &amp; リスト!O1963)&gt;=1,"",IF(VLOOKUP(O1963,登録者リスト!$A$1:$D$43729,4,FALSE)=基本情報!$D$6,O1963,"")),"")</f>
        <v/>
      </c>
    </row>
    <row r="1964" spans="15:16" x14ac:dyDescent="0.15">
      <c r="O1964">
        <v>1963</v>
      </c>
      <c r="P1964" t="str">
        <f>IFERROR(IF(COUNTIF(個人情報!$BB$5:$BB$401,"登録番号" &amp; リスト!O1964)&gt;=1,"",IF(VLOOKUP(O1964,登録者リスト!$A$1:$D$43729,4,FALSE)=基本情報!$D$6,O1964,"")),"")</f>
        <v/>
      </c>
    </row>
    <row r="1965" spans="15:16" x14ac:dyDescent="0.15">
      <c r="O1965">
        <v>1964</v>
      </c>
      <c r="P1965" t="str">
        <f>IFERROR(IF(COUNTIF(個人情報!$BB$5:$BB$401,"登録番号" &amp; リスト!O1965)&gt;=1,"",IF(VLOOKUP(O1965,登録者リスト!$A$1:$D$43729,4,FALSE)=基本情報!$D$6,O1965,"")),"")</f>
        <v/>
      </c>
    </row>
    <row r="1966" spans="15:16" x14ac:dyDescent="0.15">
      <c r="O1966">
        <v>1965</v>
      </c>
      <c r="P1966" t="str">
        <f>IFERROR(IF(COUNTIF(個人情報!$BB$5:$BB$401,"登録番号" &amp; リスト!O1966)&gt;=1,"",IF(VLOOKUP(O1966,登録者リスト!$A$1:$D$43729,4,FALSE)=基本情報!$D$6,O1966,"")),"")</f>
        <v/>
      </c>
    </row>
    <row r="1967" spans="15:16" x14ac:dyDescent="0.15">
      <c r="O1967">
        <v>1966</v>
      </c>
      <c r="P1967" t="str">
        <f>IFERROR(IF(COUNTIF(個人情報!$BB$5:$BB$401,"登録番号" &amp; リスト!O1967)&gt;=1,"",IF(VLOOKUP(O1967,登録者リスト!$A$1:$D$43729,4,FALSE)=基本情報!$D$6,O1967,"")),"")</f>
        <v/>
      </c>
    </row>
    <row r="1968" spans="15:16" x14ac:dyDescent="0.15">
      <c r="O1968">
        <v>1967</v>
      </c>
      <c r="P1968" t="str">
        <f>IFERROR(IF(COUNTIF(個人情報!$BB$5:$BB$401,"登録番号" &amp; リスト!O1968)&gt;=1,"",IF(VLOOKUP(O1968,登録者リスト!$A$1:$D$43729,4,FALSE)=基本情報!$D$6,O1968,"")),"")</f>
        <v/>
      </c>
    </row>
    <row r="1969" spans="15:16" x14ac:dyDescent="0.15">
      <c r="O1969">
        <v>1968</v>
      </c>
      <c r="P1969" t="str">
        <f>IFERROR(IF(COUNTIF(個人情報!$BB$5:$BB$401,"登録番号" &amp; リスト!O1969)&gt;=1,"",IF(VLOOKUP(O1969,登録者リスト!$A$1:$D$43729,4,FALSE)=基本情報!$D$6,O1969,"")),"")</f>
        <v/>
      </c>
    </row>
    <row r="1970" spans="15:16" x14ac:dyDescent="0.15">
      <c r="O1970">
        <v>1969</v>
      </c>
      <c r="P1970" t="str">
        <f>IFERROR(IF(COUNTIF(個人情報!$BB$5:$BB$401,"登録番号" &amp; リスト!O1970)&gt;=1,"",IF(VLOOKUP(O1970,登録者リスト!$A$1:$D$43729,4,FALSE)=基本情報!$D$6,O1970,"")),"")</f>
        <v/>
      </c>
    </row>
    <row r="1971" spans="15:16" x14ac:dyDescent="0.15">
      <c r="O1971">
        <v>1970</v>
      </c>
      <c r="P1971" t="str">
        <f>IFERROR(IF(COUNTIF(個人情報!$BB$5:$BB$401,"登録番号" &amp; リスト!O1971)&gt;=1,"",IF(VLOOKUP(O1971,登録者リスト!$A$1:$D$43729,4,FALSE)=基本情報!$D$6,O1971,"")),"")</f>
        <v/>
      </c>
    </row>
    <row r="1972" spans="15:16" x14ac:dyDescent="0.15">
      <c r="O1972">
        <v>1971</v>
      </c>
      <c r="P1972" t="str">
        <f>IFERROR(IF(COUNTIF(個人情報!$BB$5:$BB$401,"登録番号" &amp; リスト!O1972)&gt;=1,"",IF(VLOOKUP(O1972,登録者リスト!$A$1:$D$43729,4,FALSE)=基本情報!$D$6,O1972,"")),"")</f>
        <v/>
      </c>
    </row>
    <row r="1973" spans="15:16" x14ac:dyDescent="0.15">
      <c r="O1973">
        <v>1972</v>
      </c>
      <c r="P1973" t="str">
        <f>IFERROR(IF(COUNTIF(個人情報!$BB$5:$BB$401,"登録番号" &amp; リスト!O1973)&gt;=1,"",IF(VLOOKUP(O1973,登録者リスト!$A$1:$D$43729,4,FALSE)=基本情報!$D$6,O1973,"")),"")</f>
        <v/>
      </c>
    </row>
    <row r="1974" spans="15:16" x14ac:dyDescent="0.15">
      <c r="O1974">
        <v>1973</v>
      </c>
      <c r="P1974" t="str">
        <f>IFERROR(IF(COUNTIF(個人情報!$BB$5:$BB$401,"登録番号" &amp; リスト!O1974)&gt;=1,"",IF(VLOOKUP(O1974,登録者リスト!$A$1:$D$43729,4,FALSE)=基本情報!$D$6,O1974,"")),"")</f>
        <v/>
      </c>
    </row>
    <row r="1975" spans="15:16" x14ac:dyDescent="0.15">
      <c r="O1975">
        <v>1974</v>
      </c>
      <c r="P1975" t="str">
        <f>IFERROR(IF(COUNTIF(個人情報!$BB$5:$BB$401,"登録番号" &amp; リスト!O1975)&gt;=1,"",IF(VLOOKUP(O1975,登録者リスト!$A$1:$D$43729,4,FALSE)=基本情報!$D$6,O1975,"")),"")</f>
        <v/>
      </c>
    </row>
    <row r="1976" spans="15:16" x14ac:dyDescent="0.15">
      <c r="O1976">
        <v>1975</v>
      </c>
      <c r="P1976" t="str">
        <f>IFERROR(IF(COUNTIF(個人情報!$BB$5:$BB$401,"登録番号" &amp; リスト!O1976)&gt;=1,"",IF(VLOOKUP(O1976,登録者リスト!$A$1:$D$43729,4,FALSE)=基本情報!$D$6,O1976,"")),"")</f>
        <v/>
      </c>
    </row>
    <row r="1977" spans="15:16" x14ac:dyDescent="0.15">
      <c r="O1977">
        <v>1976</v>
      </c>
      <c r="P1977" t="str">
        <f>IFERROR(IF(COUNTIF(個人情報!$BB$5:$BB$401,"登録番号" &amp; リスト!O1977)&gt;=1,"",IF(VLOOKUP(O1977,登録者リスト!$A$1:$D$43729,4,FALSE)=基本情報!$D$6,O1977,"")),"")</f>
        <v/>
      </c>
    </row>
    <row r="1978" spans="15:16" x14ac:dyDescent="0.15">
      <c r="O1978">
        <v>1977</v>
      </c>
      <c r="P1978" t="str">
        <f>IFERROR(IF(COUNTIF(個人情報!$BB$5:$BB$401,"登録番号" &amp; リスト!O1978)&gt;=1,"",IF(VLOOKUP(O1978,登録者リスト!$A$1:$D$43729,4,FALSE)=基本情報!$D$6,O1978,"")),"")</f>
        <v/>
      </c>
    </row>
    <row r="1979" spans="15:16" x14ac:dyDescent="0.15">
      <c r="O1979">
        <v>1978</v>
      </c>
      <c r="P1979" t="str">
        <f>IFERROR(IF(COUNTIF(個人情報!$BB$5:$BB$401,"登録番号" &amp; リスト!O1979)&gt;=1,"",IF(VLOOKUP(O1979,登録者リスト!$A$1:$D$43729,4,FALSE)=基本情報!$D$6,O1979,"")),"")</f>
        <v/>
      </c>
    </row>
    <row r="1980" spans="15:16" x14ac:dyDescent="0.15">
      <c r="O1980">
        <v>1979</v>
      </c>
      <c r="P1980" t="str">
        <f>IFERROR(IF(COUNTIF(個人情報!$BB$5:$BB$401,"登録番号" &amp; リスト!O1980)&gt;=1,"",IF(VLOOKUP(O1980,登録者リスト!$A$1:$D$43729,4,FALSE)=基本情報!$D$6,O1980,"")),"")</f>
        <v/>
      </c>
    </row>
    <row r="1981" spans="15:16" x14ac:dyDescent="0.15">
      <c r="O1981">
        <v>1980</v>
      </c>
      <c r="P1981" t="str">
        <f>IFERROR(IF(COUNTIF(個人情報!$BB$5:$BB$401,"登録番号" &amp; リスト!O1981)&gt;=1,"",IF(VLOOKUP(O1981,登録者リスト!$A$1:$D$43729,4,FALSE)=基本情報!$D$6,O1981,"")),"")</f>
        <v/>
      </c>
    </row>
    <row r="1982" spans="15:16" x14ac:dyDescent="0.15">
      <c r="O1982">
        <v>1981</v>
      </c>
      <c r="P1982" t="str">
        <f>IFERROR(IF(COUNTIF(個人情報!$BB$5:$BB$401,"登録番号" &amp; リスト!O1982)&gt;=1,"",IF(VLOOKUP(O1982,登録者リスト!$A$1:$D$43729,4,FALSE)=基本情報!$D$6,O1982,"")),"")</f>
        <v/>
      </c>
    </row>
    <row r="1983" spans="15:16" x14ac:dyDescent="0.15">
      <c r="O1983">
        <v>1982</v>
      </c>
      <c r="P1983" t="str">
        <f>IFERROR(IF(COUNTIF(個人情報!$BB$5:$BB$401,"登録番号" &amp; リスト!O1983)&gt;=1,"",IF(VLOOKUP(O1983,登録者リスト!$A$1:$D$43729,4,FALSE)=基本情報!$D$6,O1983,"")),"")</f>
        <v/>
      </c>
    </row>
    <row r="1984" spans="15:16" x14ac:dyDescent="0.15">
      <c r="O1984">
        <v>1983</v>
      </c>
      <c r="P1984" t="str">
        <f>IFERROR(IF(COUNTIF(個人情報!$BB$5:$BB$401,"登録番号" &amp; リスト!O1984)&gt;=1,"",IF(VLOOKUP(O1984,登録者リスト!$A$1:$D$43729,4,FALSE)=基本情報!$D$6,O1984,"")),"")</f>
        <v/>
      </c>
    </row>
    <row r="1985" spans="15:16" x14ac:dyDescent="0.15">
      <c r="O1985">
        <v>1984</v>
      </c>
      <c r="P1985" t="str">
        <f>IFERROR(IF(COUNTIF(個人情報!$BB$5:$BB$401,"登録番号" &amp; リスト!O1985)&gt;=1,"",IF(VLOOKUP(O1985,登録者リスト!$A$1:$D$43729,4,FALSE)=基本情報!$D$6,O1985,"")),"")</f>
        <v/>
      </c>
    </row>
    <row r="1986" spans="15:16" x14ac:dyDescent="0.15">
      <c r="O1986">
        <v>1985</v>
      </c>
      <c r="P1986" t="str">
        <f>IFERROR(IF(COUNTIF(個人情報!$BB$5:$BB$401,"登録番号" &amp; リスト!O1986)&gt;=1,"",IF(VLOOKUP(O1986,登録者リスト!$A$1:$D$43729,4,FALSE)=基本情報!$D$6,O1986,"")),"")</f>
        <v/>
      </c>
    </row>
    <row r="1987" spans="15:16" x14ac:dyDescent="0.15">
      <c r="O1987">
        <v>1986</v>
      </c>
      <c r="P1987" t="str">
        <f>IFERROR(IF(COUNTIF(個人情報!$BB$5:$BB$401,"登録番号" &amp; リスト!O1987)&gt;=1,"",IF(VLOOKUP(O1987,登録者リスト!$A$1:$D$43729,4,FALSE)=基本情報!$D$6,O1987,"")),"")</f>
        <v/>
      </c>
    </row>
    <row r="1988" spans="15:16" x14ac:dyDescent="0.15">
      <c r="O1988">
        <v>1987</v>
      </c>
      <c r="P1988" t="str">
        <f>IFERROR(IF(COUNTIF(個人情報!$BB$5:$BB$401,"登録番号" &amp; リスト!O1988)&gt;=1,"",IF(VLOOKUP(O1988,登録者リスト!$A$1:$D$43729,4,FALSE)=基本情報!$D$6,O1988,"")),"")</f>
        <v/>
      </c>
    </row>
    <row r="1989" spans="15:16" x14ac:dyDescent="0.15">
      <c r="O1989">
        <v>1988</v>
      </c>
      <c r="P1989" t="str">
        <f>IFERROR(IF(COUNTIF(個人情報!$BB$5:$BB$401,"登録番号" &amp; リスト!O1989)&gt;=1,"",IF(VLOOKUP(O1989,登録者リスト!$A$1:$D$43729,4,FALSE)=基本情報!$D$6,O1989,"")),"")</f>
        <v/>
      </c>
    </row>
    <row r="1990" spans="15:16" x14ac:dyDescent="0.15">
      <c r="O1990">
        <v>1989</v>
      </c>
      <c r="P1990" t="str">
        <f>IFERROR(IF(COUNTIF(個人情報!$BB$5:$BB$401,"登録番号" &amp; リスト!O1990)&gt;=1,"",IF(VLOOKUP(O1990,登録者リスト!$A$1:$D$43729,4,FALSE)=基本情報!$D$6,O1990,"")),"")</f>
        <v/>
      </c>
    </row>
    <row r="1991" spans="15:16" x14ac:dyDescent="0.15">
      <c r="O1991">
        <v>1990</v>
      </c>
      <c r="P1991" t="str">
        <f>IFERROR(IF(COUNTIF(個人情報!$BB$5:$BB$401,"登録番号" &amp; リスト!O1991)&gt;=1,"",IF(VLOOKUP(O1991,登録者リスト!$A$1:$D$43729,4,FALSE)=基本情報!$D$6,O1991,"")),"")</f>
        <v/>
      </c>
    </row>
    <row r="1992" spans="15:16" x14ac:dyDescent="0.15">
      <c r="O1992">
        <v>1991</v>
      </c>
      <c r="P1992" t="str">
        <f>IFERROR(IF(COUNTIF(個人情報!$BB$5:$BB$401,"登録番号" &amp; リスト!O1992)&gt;=1,"",IF(VLOOKUP(O1992,登録者リスト!$A$1:$D$43729,4,FALSE)=基本情報!$D$6,O1992,"")),"")</f>
        <v/>
      </c>
    </row>
    <row r="1993" spans="15:16" x14ac:dyDescent="0.15">
      <c r="O1993">
        <v>1992</v>
      </c>
      <c r="P1993" t="str">
        <f>IFERROR(IF(COUNTIF(個人情報!$BB$5:$BB$401,"登録番号" &amp; リスト!O1993)&gt;=1,"",IF(VLOOKUP(O1993,登録者リスト!$A$1:$D$43729,4,FALSE)=基本情報!$D$6,O1993,"")),"")</f>
        <v/>
      </c>
    </row>
    <row r="1994" spans="15:16" x14ac:dyDescent="0.15">
      <c r="O1994">
        <v>1993</v>
      </c>
      <c r="P1994" t="str">
        <f>IFERROR(IF(COUNTIF(個人情報!$BB$5:$BB$401,"登録番号" &amp; リスト!O1994)&gt;=1,"",IF(VLOOKUP(O1994,登録者リスト!$A$1:$D$43729,4,FALSE)=基本情報!$D$6,O1994,"")),"")</f>
        <v/>
      </c>
    </row>
    <row r="1995" spans="15:16" x14ac:dyDescent="0.15">
      <c r="O1995">
        <v>1994</v>
      </c>
      <c r="P1995" t="str">
        <f>IFERROR(IF(COUNTIF(個人情報!$BB$5:$BB$401,"登録番号" &amp; リスト!O1995)&gt;=1,"",IF(VLOOKUP(O1995,登録者リスト!$A$1:$D$43729,4,FALSE)=基本情報!$D$6,O1995,"")),"")</f>
        <v/>
      </c>
    </row>
    <row r="1996" spans="15:16" x14ac:dyDescent="0.15">
      <c r="O1996">
        <v>1995</v>
      </c>
      <c r="P1996" t="str">
        <f>IFERROR(IF(COUNTIF(個人情報!$BB$5:$BB$401,"登録番号" &amp; リスト!O1996)&gt;=1,"",IF(VLOOKUP(O1996,登録者リスト!$A$1:$D$43729,4,FALSE)=基本情報!$D$6,O1996,"")),"")</f>
        <v/>
      </c>
    </row>
    <row r="1997" spans="15:16" x14ac:dyDescent="0.15">
      <c r="O1997">
        <v>1996</v>
      </c>
      <c r="P1997" t="str">
        <f>IFERROR(IF(COUNTIF(個人情報!$BB$5:$BB$401,"登録番号" &amp; リスト!O1997)&gt;=1,"",IF(VLOOKUP(O1997,登録者リスト!$A$1:$D$43729,4,FALSE)=基本情報!$D$6,O1997,"")),"")</f>
        <v/>
      </c>
    </row>
    <row r="1998" spans="15:16" x14ac:dyDescent="0.15">
      <c r="O1998">
        <v>1997</v>
      </c>
      <c r="P1998" t="str">
        <f>IFERROR(IF(COUNTIF(個人情報!$BB$5:$BB$401,"登録番号" &amp; リスト!O1998)&gt;=1,"",IF(VLOOKUP(O1998,登録者リスト!$A$1:$D$43729,4,FALSE)=基本情報!$D$6,O1998,"")),"")</f>
        <v/>
      </c>
    </row>
    <row r="1999" spans="15:16" x14ac:dyDescent="0.15">
      <c r="O1999">
        <v>1998</v>
      </c>
      <c r="P1999" t="str">
        <f>IFERROR(IF(COUNTIF(個人情報!$BB$5:$BB$401,"登録番号" &amp; リスト!O1999)&gt;=1,"",IF(VLOOKUP(O1999,登録者リスト!$A$1:$D$43729,4,FALSE)=基本情報!$D$6,O1999,"")),"")</f>
        <v/>
      </c>
    </row>
    <row r="2000" spans="15:16" x14ac:dyDescent="0.15">
      <c r="O2000">
        <v>1999</v>
      </c>
      <c r="P2000" t="str">
        <f>IFERROR(IF(COUNTIF(個人情報!$BB$5:$BB$401,"登録番号" &amp; リスト!O2000)&gt;=1,"",IF(VLOOKUP(O2000,登録者リスト!$A$1:$D$43729,4,FALSE)=基本情報!$D$6,O2000,"")),"")</f>
        <v/>
      </c>
    </row>
    <row r="2001" spans="15:16" x14ac:dyDescent="0.15">
      <c r="O2001">
        <v>2000</v>
      </c>
      <c r="P2001" t="str">
        <f>IFERROR(IF(COUNTIF(個人情報!$BB$5:$BB$401,"登録番号" &amp; リスト!O2001)&gt;=1,"",IF(VLOOKUP(O2001,登録者リスト!$A$1:$D$43729,4,FALSE)=基本情報!$D$6,O2001,"")),"")</f>
        <v/>
      </c>
    </row>
    <row r="2002" spans="15:16" x14ac:dyDescent="0.15">
      <c r="O2002">
        <v>2001</v>
      </c>
      <c r="P2002" t="str">
        <f>IFERROR(IF(COUNTIF(個人情報!$BB$5:$BB$401,"登録番号" &amp; リスト!O2002)&gt;=1,"",IF(VLOOKUP(O2002,登録者リスト!$A$1:$D$43729,4,FALSE)=基本情報!$D$6,O2002,"")),"")</f>
        <v/>
      </c>
    </row>
    <row r="2003" spans="15:16" x14ac:dyDescent="0.15">
      <c r="O2003">
        <v>2002</v>
      </c>
      <c r="P2003" t="str">
        <f>IFERROR(IF(COUNTIF(個人情報!$BB$5:$BB$401,"登録番号" &amp; リスト!O2003)&gt;=1,"",IF(VLOOKUP(O2003,登録者リスト!$A$1:$D$43729,4,FALSE)=基本情報!$D$6,O2003,"")),"")</f>
        <v/>
      </c>
    </row>
    <row r="2004" spans="15:16" x14ac:dyDescent="0.15">
      <c r="O2004">
        <v>2003</v>
      </c>
      <c r="P2004" t="str">
        <f>IFERROR(IF(COUNTIF(個人情報!$BB$5:$BB$401,"登録番号" &amp; リスト!O2004)&gt;=1,"",IF(VLOOKUP(O2004,登録者リスト!$A$1:$D$43729,4,FALSE)=基本情報!$D$6,O2004,"")),"")</f>
        <v/>
      </c>
    </row>
    <row r="2005" spans="15:16" x14ac:dyDescent="0.15">
      <c r="O2005">
        <v>2004</v>
      </c>
      <c r="P2005" t="str">
        <f>IFERROR(IF(COUNTIF(個人情報!$BB$5:$BB$401,"登録番号" &amp; リスト!O2005)&gt;=1,"",IF(VLOOKUP(O2005,登録者リスト!$A$1:$D$43729,4,FALSE)=基本情報!$D$6,O2005,"")),"")</f>
        <v/>
      </c>
    </row>
    <row r="2006" spans="15:16" x14ac:dyDescent="0.15">
      <c r="O2006">
        <v>2005</v>
      </c>
      <c r="P2006" t="str">
        <f>IFERROR(IF(COUNTIF(個人情報!$BB$5:$BB$401,"登録番号" &amp; リスト!O2006)&gt;=1,"",IF(VLOOKUP(O2006,登録者リスト!$A$1:$D$43729,4,FALSE)=基本情報!$D$6,O2006,"")),"")</f>
        <v/>
      </c>
    </row>
    <row r="2007" spans="15:16" x14ac:dyDescent="0.15">
      <c r="O2007">
        <v>2006</v>
      </c>
      <c r="P2007" t="str">
        <f>IFERROR(IF(COUNTIF(個人情報!$BB$5:$BB$401,"登録番号" &amp; リスト!O2007)&gt;=1,"",IF(VLOOKUP(O2007,登録者リスト!$A$1:$D$43729,4,FALSE)=基本情報!$D$6,O2007,"")),"")</f>
        <v/>
      </c>
    </row>
    <row r="2008" spans="15:16" x14ac:dyDescent="0.15">
      <c r="O2008">
        <v>2007</v>
      </c>
      <c r="P2008" t="str">
        <f>IFERROR(IF(COUNTIF(個人情報!$BB$5:$BB$401,"登録番号" &amp; リスト!O2008)&gt;=1,"",IF(VLOOKUP(O2008,登録者リスト!$A$1:$D$43729,4,FALSE)=基本情報!$D$6,O2008,"")),"")</f>
        <v/>
      </c>
    </row>
    <row r="2009" spans="15:16" x14ac:dyDescent="0.15">
      <c r="O2009">
        <v>2008</v>
      </c>
      <c r="P2009" t="str">
        <f>IFERROR(IF(COUNTIF(個人情報!$BB$5:$BB$401,"登録番号" &amp; リスト!O2009)&gt;=1,"",IF(VLOOKUP(O2009,登録者リスト!$A$1:$D$43729,4,FALSE)=基本情報!$D$6,O2009,"")),"")</f>
        <v/>
      </c>
    </row>
    <row r="2010" spans="15:16" x14ac:dyDescent="0.15">
      <c r="O2010">
        <v>2009</v>
      </c>
      <c r="P2010" t="str">
        <f>IFERROR(IF(COUNTIF(個人情報!$BB$5:$BB$401,"登録番号" &amp; リスト!O2010)&gt;=1,"",IF(VLOOKUP(O2010,登録者リスト!$A$1:$D$43729,4,FALSE)=基本情報!$D$6,O2010,"")),"")</f>
        <v/>
      </c>
    </row>
    <row r="2011" spans="15:16" x14ac:dyDescent="0.15">
      <c r="O2011">
        <v>2010</v>
      </c>
      <c r="P2011" t="str">
        <f>IFERROR(IF(COUNTIF(個人情報!$BB$5:$BB$401,"登録番号" &amp; リスト!O2011)&gt;=1,"",IF(VLOOKUP(O2011,登録者リスト!$A$1:$D$43729,4,FALSE)=基本情報!$D$6,O2011,"")),"")</f>
        <v/>
      </c>
    </row>
    <row r="2012" spans="15:16" x14ac:dyDescent="0.15">
      <c r="O2012">
        <v>2011</v>
      </c>
      <c r="P2012" t="str">
        <f>IFERROR(IF(COUNTIF(個人情報!$BB$5:$BB$401,"登録番号" &amp; リスト!O2012)&gt;=1,"",IF(VLOOKUP(O2012,登録者リスト!$A$1:$D$43729,4,FALSE)=基本情報!$D$6,O2012,"")),"")</f>
        <v/>
      </c>
    </row>
    <row r="2013" spans="15:16" x14ac:dyDescent="0.15">
      <c r="O2013">
        <v>2012</v>
      </c>
      <c r="P2013" t="str">
        <f>IFERROR(IF(COUNTIF(個人情報!$BB$5:$BB$401,"登録番号" &amp; リスト!O2013)&gt;=1,"",IF(VLOOKUP(O2013,登録者リスト!$A$1:$D$43729,4,FALSE)=基本情報!$D$6,O2013,"")),"")</f>
        <v/>
      </c>
    </row>
    <row r="2014" spans="15:16" x14ac:dyDescent="0.15">
      <c r="O2014">
        <v>2013</v>
      </c>
      <c r="P2014" t="str">
        <f>IFERROR(IF(COUNTIF(個人情報!$BB$5:$BB$401,"登録番号" &amp; リスト!O2014)&gt;=1,"",IF(VLOOKUP(O2014,登録者リスト!$A$1:$D$43729,4,FALSE)=基本情報!$D$6,O2014,"")),"")</f>
        <v/>
      </c>
    </row>
    <row r="2015" spans="15:16" x14ac:dyDescent="0.15">
      <c r="O2015">
        <v>2014</v>
      </c>
      <c r="P2015" t="str">
        <f>IFERROR(IF(COUNTIF(個人情報!$BB$5:$BB$401,"登録番号" &amp; リスト!O2015)&gt;=1,"",IF(VLOOKUP(O2015,登録者リスト!$A$1:$D$43729,4,FALSE)=基本情報!$D$6,O2015,"")),"")</f>
        <v/>
      </c>
    </row>
    <row r="2016" spans="15:16" x14ac:dyDescent="0.15">
      <c r="O2016">
        <v>2015</v>
      </c>
      <c r="P2016" t="str">
        <f>IFERROR(IF(COUNTIF(個人情報!$BB$5:$BB$401,"登録番号" &amp; リスト!O2016)&gt;=1,"",IF(VLOOKUP(O2016,登録者リスト!$A$1:$D$43729,4,FALSE)=基本情報!$D$6,O2016,"")),"")</f>
        <v/>
      </c>
    </row>
    <row r="2017" spans="15:16" x14ac:dyDescent="0.15">
      <c r="O2017">
        <v>2016</v>
      </c>
      <c r="P2017" t="str">
        <f>IFERROR(IF(COUNTIF(個人情報!$BB$5:$BB$401,"登録番号" &amp; リスト!O2017)&gt;=1,"",IF(VLOOKUP(O2017,登録者リスト!$A$1:$D$43729,4,FALSE)=基本情報!$D$6,O2017,"")),"")</f>
        <v/>
      </c>
    </row>
    <row r="2018" spans="15:16" x14ac:dyDescent="0.15">
      <c r="O2018">
        <v>2017</v>
      </c>
      <c r="P2018" t="str">
        <f>IFERROR(IF(COUNTIF(個人情報!$BB$5:$BB$401,"登録番号" &amp; リスト!O2018)&gt;=1,"",IF(VLOOKUP(O2018,登録者リスト!$A$1:$D$43729,4,FALSE)=基本情報!$D$6,O2018,"")),"")</f>
        <v/>
      </c>
    </row>
    <row r="2019" spans="15:16" x14ac:dyDescent="0.15">
      <c r="O2019">
        <v>2018</v>
      </c>
      <c r="P2019" t="str">
        <f>IFERROR(IF(COUNTIF(個人情報!$BB$5:$BB$401,"登録番号" &amp; リスト!O2019)&gt;=1,"",IF(VLOOKUP(O2019,登録者リスト!$A$1:$D$43729,4,FALSE)=基本情報!$D$6,O2019,"")),"")</f>
        <v/>
      </c>
    </row>
    <row r="2020" spans="15:16" x14ac:dyDescent="0.15">
      <c r="O2020">
        <v>2019</v>
      </c>
      <c r="P2020" t="str">
        <f>IFERROR(IF(COUNTIF(個人情報!$BB$5:$BB$401,"登録番号" &amp; リスト!O2020)&gt;=1,"",IF(VLOOKUP(O2020,登録者リスト!$A$1:$D$43729,4,FALSE)=基本情報!$D$6,O2020,"")),"")</f>
        <v/>
      </c>
    </row>
    <row r="2021" spans="15:16" x14ac:dyDescent="0.15">
      <c r="O2021">
        <v>2020</v>
      </c>
      <c r="P2021" t="str">
        <f>IFERROR(IF(COUNTIF(個人情報!$BB$5:$BB$401,"登録番号" &amp; リスト!O2021)&gt;=1,"",IF(VLOOKUP(O2021,登録者リスト!$A$1:$D$43729,4,FALSE)=基本情報!$D$6,O2021,"")),"")</f>
        <v/>
      </c>
    </row>
    <row r="2022" spans="15:16" x14ac:dyDescent="0.15">
      <c r="O2022">
        <v>2021</v>
      </c>
      <c r="P2022" t="str">
        <f>IFERROR(IF(COUNTIF(個人情報!$BB$5:$BB$401,"登録番号" &amp; リスト!O2022)&gt;=1,"",IF(VLOOKUP(O2022,登録者リスト!$A$1:$D$43729,4,FALSE)=基本情報!$D$6,O2022,"")),"")</f>
        <v/>
      </c>
    </row>
    <row r="2023" spans="15:16" x14ac:dyDescent="0.15">
      <c r="O2023">
        <v>2022</v>
      </c>
      <c r="P2023" t="str">
        <f>IFERROR(IF(COUNTIF(個人情報!$BB$5:$BB$401,"登録番号" &amp; リスト!O2023)&gt;=1,"",IF(VLOOKUP(O2023,登録者リスト!$A$1:$D$43729,4,FALSE)=基本情報!$D$6,O2023,"")),"")</f>
        <v/>
      </c>
    </row>
    <row r="2024" spans="15:16" x14ac:dyDescent="0.15">
      <c r="O2024">
        <v>2023</v>
      </c>
      <c r="P2024" t="str">
        <f>IFERROR(IF(COUNTIF(個人情報!$BB$5:$BB$401,"登録番号" &amp; リスト!O2024)&gt;=1,"",IF(VLOOKUP(O2024,登録者リスト!$A$1:$D$43729,4,FALSE)=基本情報!$D$6,O2024,"")),"")</f>
        <v/>
      </c>
    </row>
    <row r="2025" spans="15:16" x14ac:dyDescent="0.15">
      <c r="O2025">
        <v>2024</v>
      </c>
      <c r="P2025" t="str">
        <f>IFERROR(IF(COUNTIF(個人情報!$BB$5:$BB$401,"登録番号" &amp; リスト!O2025)&gt;=1,"",IF(VLOOKUP(O2025,登録者リスト!$A$1:$D$43729,4,FALSE)=基本情報!$D$6,O2025,"")),"")</f>
        <v/>
      </c>
    </row>
    <row r="2026" spans="15:16" x14ac:dyDescent="0.15">
      <c r="O2026">
        <v>2025</v>
      </c>
      <c r="P2026" t="str">
        <f>IFERROR(IF(COUNTIF(個人情報!$BB$5:$BB$401,"登録番号" &amp; リスト!O2026)&gt;=1,"",IF(VLOOKUP(O2026,登録者リスト!$A$1:$D$43729,4,FALSE)=基本情報!$D$6,O2026,"")),"")</f>
        <v/>
      </c>
    </row>
    <row r="2027" spans="15:16" x14ac:dyDescent="0.15">
      <c r="O2027">
        <v>2026</v>
      </c>
      <c r="P2027" t="str">
        <f>IFERROR(IF(COUNTIF(個人情報!$BB$5:$BB$401,"登録番号" &amp; リスト!O2027)&gt;=1,"",IF(VLOOKUP(O2027,登録者リスト!$A$1:$D$43729,4,FALSE)=基本情報!$D$6,O2027,"")),"")</f>
        <v/>
      </c>
    </row>
    <row r="2028" spans="15:16" x14ac:dyDescent="0.15">
      <c r="O2028">
        <v>2027</v>
      </c>
      <c r="P2028" t="str">
        <f>IFERROR(IF(COUNTIF(個人情報!$BB$5:$BB$401,"登録番号" &amp; リスト!O2028)&gt;=1,"",IF(VLOOKUP(O2028,登録者リスト!$A$1:$D$43729,4,FALSE)=基本情報!$D$6,O2028,"")),"")</f>
        <v/>
      </c>
    </row>
    <row r="2029" spans="15:16" x14ac:dyDescent="0.15">
      <c r="O2029">
        <v>2028</v>
      </c>
      <c r="P2029" t="str">
        <f>IFERROR(IF(COUNTIF(個人情報!$BB$5:$BB$401,"登録番号" &amp; リスト!O2029)&gt;=1,"",IF(VLOOKUP(O2029,登録者リスト!$A$1:$D$43729,4,FALSE)=基本情報!$D$6,O2029,"")),"")</f>
        <v/>
      </c>
    </row>
    <row r="2030" spans="15:16" x14ac:dyDescent="0.15">
      <c r="O2030">
        <v>2029</v>
      </c>
      <c r="P2030" t="str">
        <f>IFERROR(IF(COUNTIF(個人情報!$BB$5:$BB$401,"登録番号" &amp; リスト!O2030)&gt;=1,"",IF(VLOOKUP(O2030,登録者リスト!$A$1:$D$43729,4,FALSE)=基本情報!$D$6,O2030,"")),"")</f>
        <v/>
      </c>
    </row>
    <row r="2031" spans="15:16" x14ac:dyDescent="0.15">
      <c r="O2031">
        <v>2030</v>
      </c>
      <c r="P2031" t="str">
        <f>IFERROR(IF(COUNTIF(個人情報!$BB$5:$BB$401,"登録番号" &amp; リスト!O2031)&gt;=1,"",IF(VLOOKUP(O2031,登録者リスト!$A$1:$D$43729,4,FALSE)=基本情報!$D$6,O2031,"")),"")</f>
        <v/>
      </c>
    </row>
    <row r="2032" spans="15:16" x14ac:dyDescent="0.15">
      <c r="O2032">
        <v>2031</v>
      </c>
      <c r="P2032" t="str">
        <f>IFERROR(IF(COUNTIF(個人情報!$BB$5:$BB$401,"登録番号" &amp; リスト!O2032)&gt;=1,"",IF(VLOOKUP(O2032,登録者リスト!$A$1:$D$43729,4,FALSE)=基本情報!$D$6,O2032,"")),"")</f>
        <v/>
      </c>
    </row>
    <row r="2033" spans="15:16" x14ac:dyDescent="0.15">
      <c r="O2033">
        <v>2032</v>
      </c>
      <c r="P2033" t="str">
        <f>IFERROR(IF(COUNTIF(個人情報!$BB$5:$BB$401,"登録番号" &amp; リスト!O2033)&gt;=1,"",IF(VLOOKUP(O2033,登録者リスト!$A$1:$D$43729,4,FALSE)=基本情報!$D$6,O2033,"")),"")</f>
        <v/>
      </c>
    </row>
    <row r="2034" spans="15:16" x14ac:dyDescent="0.15">
      <c r="O2034">
        <v>2033</v>
      </c>
      <c r="P2034" t="str">
        <f>IFERROR(IF(COUNTIF(個人情報!$BB$5:$BB$401,"登録番号" &amp; リスト!O2034)&gt;=1,"",IF(VLOOKUP(O2034,登録者リスト!$A$1:$D$43729,4,FALSE)=基本情報!$D$6,O2034,"")),"")</f>
        <v/>
      </c>
    </row>
    <row r="2035" spans="15:16" x14ac:dyDescent="0.15">
      <c r="O2035">
        <v>2034</v>
      </c>
      <c r="P2035" t="str">
        <f>IFERROR(IF(COUNTIF(個人情報!$BB$5:$BB$401,"登録番号" &amp; リスト!O2035)&gt;=1,"",IF(VLOOKUP(O2035,登録者リスト!$A$1:$D$43729,4,FALSE)=基本情報!$D$6,O2035,"")),"")</f>
        <v/>
      </c>
    </row>
    <row r="2036" spans="15:16" x14ac:dyDescent="0.15">
      <c r="O2036">
        <v>2035</v>
      </c>
      <c r="P2036" t="str">
        <f>IFERROR(IF(COUNTIF(個人情報!$BB$5:$BB$401,"登録番号" &amp; リスト!O2036)&gt;=1,"",IF(VLOOKUP(O2036,登録者リスト!$A$1:$D$43729,4,FALSE)=基本情報!$D$6,O2036,"")),"")</f>
        <v/>
      </c>
    </row>
    <row r="2037" spans="15:16" x14ac:dyDescent="0.15">
      <c r="O2037">
        <v>2036</v>
      </c>
      <c r="P2037" t="str">
        <f>IFERROR(IF(COUNTIF(個人情報!$BB$5:$BB$401,"登録番号" &amp; リスト!O2037)&gt;=1,"",IF(VLOOKUP(O2037,登録者リスト!$A$1:$D$43729,4,FALSE)=基本情報!$D$6,O2037,"")),"")</f>
        <v/>
      </c>
    </row>
    <row r="2038" spans="15:16" x14ac:dyDescent="0.15">
      <c r="O2038">
        <v>2037</v>
      </c>
      <c r="P2038" t="str">
        <f>IFERROR(IF(COUNTIF(個人情報!$BB$5:$BB$401,"登録番号" &amp; リスト!O2038)&gt;=1,"",IF(VLOOKUP(O2038,登録者リスト!$A$1:$D$43729,4,FALSE)=基本情報!$D$6,O2038,"")),"")</f>
        <v/>
      </c>
    </row>
    <row r="2039" spans="15:16" x14ac:dyDescent="0.15">
      <c r="O2039">
        <v>2038</v>
      </c>
      <c r="P2039" t="str">
        <f>IFERROR(IF(COUNTIF(個人情報!$BB$5:$BB$401,"登録番号" &amp; リスト!O2039)&gt;=1,"",IF(VLOOKUP(O2039,登録者リスト!$A$1:$D$43729,4,FALSE)=基本情報!$D$6,O2039,"")),"")</f>
        <v/>
      </c>
    </row>
    <row r="2040" spans="15:16" x14ac:dyDescent="0.15">
      <c r="O2040">
        <v>2039</v>
      </c>
      <c r="P2040" t="str">
        <f>IFERROR(IF(COUNTIF(個人情報!$BB$5:$BB$401,"登録番号" &amp; リスト!O2040)&gt;=1,"",IF(VLOOKUP(O2040,登録者リスト!$A$1:$D$43729,4,FALSE)=基本情報!$D$6,O2040,"")),"")</f>
        <v/>
      </c>
    </row>
    <row r="2041" spans="15:16" x14ac:dyDescent="0.15">
      <c r="O2041">
        <v>2040</v>
      </c>
      <c r="P2041" t="str">
        <f>IFERROR(IF(COUNTIF(個人情報!$BB$5:$BB$401,"登録番号" &amp; リスト!O2041)&gt;=1,"",IF(VLOOKUP(O2041,登録者リスト!$A$1:$D$43729,4,FALSE)=基本情報!$D$6,O2041,"")),"")</f>
        <v/>
      </c>
    </row>
    <row r="2042" spans="15:16" x14ac:dyDescent="0.15">
      <c r="O2042">
        <v>2041</v>
      </c>
      <c r="P2042" t="str">
        <f>IFERROR(IF(COUNTIF(個人情報!$BB$5:$BB$401,"登録番号" &amp; リスト!O2042)&gt;=1,"",IF(VLOOKUP(O2042,登録者リスト!$A$1:$D$43729,4,FALSE)=基本情報!$D$6,O2042,"")),"")</f>
        <v/>
      </c>
    </row>
    <row r="2043" spans="15:16" x14ac:dyDescent="0.15">
      <c r="O2043">
        <v>2042</v>
      </c>
      <c r="P2043" t="str">
        <f>IFERROR(IF(COUNTIF(個人情報!$BB$5:$BB$401,"登録番号" &amp; リスト!O2043)&gt;=1,"",IF(VLOOKUP(O2043,登録者リスト!$A$1:$D$43729,4,FALSE)=基本情報!$D$6,O2043,"")),"")</f>
        <v/>
      </c>
    </row>
    <row r="2044" spans="15:16" x14ac:dyDescent="0.15">
      <c r="O2044">
        <v>2043</v>
      </c>
      <c r="P2044" t="str">
        <f>IFERROR(IF(COUNTIF(個人情報!$BB$5:$BB$401,"登録番号" &amp; リスト!O2044)&gt;=1,"",IF(VLOOKUP(O2044,登録者リスト!$A$1:$D$43729,4,FALSE)=基本情報!$D$6,O2044,"")),"")</f>
        <v/>
      </c>
    </row>
    <row r="2045" spans="15:16" x14ac:dyDescent="0.15">
      <c r="O2045">
        <v>2044</v>
      </c>
      <c r="P2045" t="str">
        <f>IFERROR(IF(COUNTIF(個人情報!$BB$5:$BB$401,"登録番号" &amp; リスト!O2045)&gt;=1,"",IF(VLOOKUP(O2045,登録者リスト!$A$1:$D$43729,4,FALSE)=基本情報!$D$6,O2045,"")),"")</f>
        <v/>
      </c>
    </row>
    <row r="2046" spans="15:16" x14ac:dyDescent="0.15">
      <c r="O2046">
        <v>2045</v>
      </c>
      <c r="P2046" t="str">
        <f>IFERROR(IF(COUNTIF(個人情報!$BB$5:$BB$401,"登録番号" &amp; リスト!O2046)&gt;=1,"",IF(VLOOKUP(O2046,登録者リスト!$A$1:$D$43729,4,FALSE)=基本情報!$D$6,O2046,"")),"")</f>
        <v/>
      </c>
    </row>
    <row r="2047" spans="15:16" x14ac:dyDescent="0.15">
      <c r="O2047">
        <v>2046</v>
      </c>
      <c r="P2047" t="str">
        <f>IFERROR(IF(COUNTIF(個人情報!$BB$5:$BB$401,"登録番号" &amp; リスト!O2047)&gt;=1,"",IF(VLOOKUP(O2047,登録者リスト!$A$1:$D$43729,4,FALSE)=基本情報!$D$6,O2047,"")),"")</f>
        <v/>
      </c>
    </row>
    <row r="2048" spans="15:16" x14ac:dyDescent="0.15">
      <c r="O2048">
        <v>2047</v>
      </c>
      <c r="P2048" t="str">
        <f>IFERROR(IF(COUNTIF(個人情報!$BB$5:$BB$401,"登録番号" &amp; リスト!O2048)&gt;=1,"",IF(VLOOKUP(O2048,登録者リスト!$A$1:$D$43729,4,FALSE)=基本情報!$D$6,O2048,"")),"")</f>
        <v/>
      </c>
    </row>
    <row r="2049" spans="15:16" x14ac:dyDescent="0.15">
      <c r="O2049">
        <v>2048</v>
      </c>
      <c r="P2049" t="str">
        <f>IFERROR(IF(COUNTIF(個人情報!$BB$5:$BB$401,"登録番号" &amp; リスト!O2049)&gt;=1,"",IF(VLOOKUP(O2049,登録者リスト!$A$1:$D$43729,4,FALSE)=基本情報!$D$6,O2049,"")),"")</f>
        <v/>
      </c>
    </row>
    <row r="2050" spans="15:16" x14ac:dyDescent="0.15">
      <c r="O2050">
        <v>2049</v>
      </c>
      <c r="P2050" t="str">
        <f>IFERROR(IF(COUNTIF(個人情報!$BB$5:$BB$401,"登録番号" &amp; リスト!O2050)&gt;=1,"",IF(VLOOKUP(O2050,登録者リスト!$A$1:$D$43729,4,FALSE)=基本情報!$D$6,O2050,"")),"")</f>
        <v/>
      </c>
    </row>
    <row r="2051" spans="15:16" x14ac:dyDescent="0.15">
      <c r="O2051">
        <v>2050</v>
      </c>
      <c r="P2051" t="str">
        <f>IFERROR(IF(COUNTIF(個人情報!$BB$5:$BB$401,"登録番号" &amp; リスト!O2051)&gt;=1,"",IF(VLOOKUP(O2051,登録者リスト!$A$1:$D$43729,4,FALSE)=基本情報!$D$6,O2051,"")),"")</f>
        <v/>
      </c>
    </row>
    <row r="2052" spans="15:16" x14ac:dyDescent="0.15">
      <c r="O2052">
        <v>2051</v>
      </c>
      <c r="P2052" t="str">
        <f>IFERROR(IF(COUNTIF(個人情報!$BB$5:$BB$401,"登録番号" &amp; リスト!O2052)&gt;=1,"",IF(VLOOKUP(O2052,登録者リスト!$A$1:$D$43729,4,FALSE)=基本情報!$D$6,O2052,"")),"")</f>
        <v/>
      </c>
    </row>
    <row r="2053" spans="15:16" x14ac:dyDescent="0.15">
      <c r="O2053">
        <v>2052</v>
      </c>
      <c r="P2053" t="str">
        <f>IFERROR(IF(COUNTIF(個人情報!$BB$5:$BB$401,"登録番号" &amp; リスト!O2053)&gt;=1,"",IF(VLOOKUP(O2053,登録者リスト!$A$1:$D$43729,4,FALSE)=基本情報!$D$6,O2053,"")),"")</f>
        <v/>
      </c>
    </row>
    <row r="2054" spans="15:16" x14ac:dyDescent="0.15">
      <c r="O2054">
        <v>2053</v>
      </c>
      <c r="P2054" t="str">
        <f>IFERROR(IF(COUNTIF(個人情報!$BB$5:$BB$401,"登録番号" &amp; リスト!O2054)&gt;=1,"",IF(VLOOKUP(O2054,登録者リスト!$A$1:$D$43729,4,FALSE)=基本情報!$D$6,O2054,"")),"")</f>
        <v/>
      </c>
    </row>
    <row r="2055" spans="15:16" x14ac:dyDescent="0.15">
      <c r="O2055">
        <v>2054</v>
      </c>
      <c r="P2055" t="str">
        <f>IFERROR(IF(COUNTIF(個人情報!$BB$5:$BB$401,"登録番号" &amp; リスト!O2055)&gt;=1,"",IF(VLOOKUP(O2055,登録者リスト!$A$1:$D$43729,4,FALSE)=基本情報!$D$6,O2055,"")),"")</f>
        <v/>
      </c>
    </row>
    <row r="2056" spans="15:16" x14ac:dyDescent="0.15">
      <c r="O2056">
        <v>2055</v>
      </c>
      <c r="P2056" t="str">
        <f>IFERROR(IF(COUNTIF(個人情報!$BB$5:$BB$401,"登録番号" &amp; リスト!O2056)&gt;=1,"",IF(VLOOKUP(O2056,登録者リスト!$A$1:$D$43729,4,FALSE)=基本情報!$D$6,O2056,"")),"")</f>
        <v/>
      </c>
    </row>
    <row r="2057" spans="15:16" x14ac:dyDescent="0.15">
      <c r="O2057">
        <v>2056</v>
      </c>
      <c r="P2057" t="str">
        <f>IFERROR(IF(COUNTIF(個人情報!$BB$5:$BB$401,"登録番号" &amp; リスト!O2057)&gt;=1,"",IF(VLOOKUP(O2057,登録者リスト!$A$1:$D$43729,4,FALSE)=基本情報!$D$6,O2057,"")),"")</f>
        <v/>
      </c>
    </row>
    <row r="2058" spans="15:16" x14ac:dyDescent="0.15">
      <c r="O2058">
        <v>2057</v>
      </c>
      <c r="P2058" t="str">
        <f>IFERROR(IF(COUNTIF(個人情報!$BB$5:$BB$401,"登録番号" &amp; リスト!O2058)&gt;=1,"",IF(VLOOKUP(O2058,登録者リスト!$A$1:$D$43729,4,FALSE)=基本情報!$D$6,O2058,"")),"")</f>
        <v/>
      </c>
    </row>
    <row r="2059" spans="15:16" x14ac:dyDescent="0.15">
      <c r="O2059">
        <v>2058</v>
      </c>
      <c r="P2059" t="str">
        <f>IFERROR(IF(COUNTIF(個人情報!$BB$5:$BB$401,"登録番号" &amp; リスト!O2059)&gt;=1,"",IF(VLOOKUP(O2059,登録者リスト!$A$1:$D$43729,4,FALSE)=基本情報!$D$6,O2059,"")),"")</f>
        <v/>
      </c>
    </row>
    <row r="2060" spans="15:16" x14ac:dyDescent="0.15">
      <c r="O2060">
        <v>2059</v>
      </c>
      <c r="P2060" t="str">
        <f>IFERROR(IF(COUNTIF(個人情報!$BB$5:$BB$401,"登録番号" &amp; リスト!O2060)&gt;=1,"",IF(VLOOKUP(O2060,登録者リスト!$A$1:$D$43729,4,FALSE)=基本情報!$D$6,O2060,"")),"")</f>
        <v/>
      </c>
    </row>
    <row r="2061" spans="15:16" x14ac:dyDescent="0.15">
      <c r="O2061">
        <v>2060</v>
      </c>
      <c r="P2061" t="str">
        <f>IFERROR(IF(COUNTIF(個人情報!$BB$5:$BB$401,"登録番号" &amp; リスト!O2061)&gt;=1,"",IF(VLOOKUP(O2061,登録者リスト!$A$1:$D$43729,4,FALSE)=基本情報!$D$6,O2061,"")),"")</f>
        <v/>
      </c>
    </row>
    <row r="2062" spans="15:16" x14ac:dyDescent="0.15">
      <c r="O2062">
        <v>2061</v>
      </c>
      <c r="P2062" t="str">
        <f>IFERROR(IF(COUNTIF(個人情報!$BB$5:$BB$401,"登録番号" &amp; リスト!O2062)&gt;=1,"",IF(VLOOKUP(O2062,登録者リスト!$A$1:$D$43729,4,FALSE)=基本情報!$D$6,O2062,"")),"")</f>
        <v/>
      </c>
    </row>
    <row r="2063" spans="15:16" x14ac:dyDescent="0.15">
      <c r="O2063">
        <v>2062</v>
      </c>
      <c r="P2063" t="str">
        <f>IFERROR(IF(COUNTIF(個人情報!$BB$5:$BB$401,"登録番号" &amp; リスト!O2063)&gt;=1,"",IF(VLOOKUP(O2063,登録者リスト!$A$1:$D$43729,4,FALSE)=基本情報!$D$6,O2063,"")),"")</f>
        <v/>
      </c>
    </row>
    <row r="2064" spans="15:16" x14ac:dyDescent="0.15">
      <c r="O2064">
        <v>2063</v>
      </c>
      <c r="P2064" t="str">
        <f>IFERROR(IF(COUNTIF(個人情報!$BB$5:$BB$401,"登録番号" &amp; リスト!O2064)&gt;=1,"",IF(VLOOKUP(O2064,登録者リスト!$A$1:$D$43729,4,FALSE)=基本情報!$D$6,O2064,"")),"")</f>
        <v/>
      </c>
    </row>
    <row r="2065" spans="15:16" x14ac:dyDescent="0.15">
      <c r="O2065">
        <v>2064</v>
      </c>
      <c r="P2065" t="str">
        <f>IFERROR(IF(COUNTIF(個人情報!$BB$5:$BB$401,"登録番号" &amp; リスト!O2065)&gt;=1,"",IF(VLOOKUP(O2065,登録者リスト!$A$1:$D$43729,4,FALSE)=基本情報!$D$6,O2065,"")),"")</f>
        <v/>
      </c>
    </row>
    <row r="2066" spans="15:16" x14ac:dyDescent="0.15">
      <c r="O2066">
        <v>2065</v>
      </c>
      <c r="P2066" t="str">
        <f>IFERROR(IF(COUNTIF(個人情報!$BB$5:$BB$401,"登録番号" &amp; リスト!O2066)&gt;=1,"",IF(VLOOKUP(O2066,登録者リスト!$A$1:$D$43729,4,FALSE)=基本情報!$D$6,O2066,"")),"")</f>
        <v/>
      </c>
    </row>
    <row r="2067" spans="15:16" x14ac:dyDescent="0.15">
      <c r="O2067">
        <v>2066</v>
      </c>
      <c r="P2067" t="str">
        <f>IFERROR(IF(COUNTIF(個人情報!$BB$5:$BB$401,"登録番号" &amp; リスト!O2067)&gt;=1,"",IF(VLOOKUP(O2067,登録者リスト!$A$1:$D$43729,4,FALSE)=基本情報!$D$6,O2067,"")),"")</f>
        <v/>
      </c>
    </row>
    <row r="2068" spans="15:16" x14ac:dyDescent="0.15">
      <c r="O2068">
        <v>2067</v>
      </c>
      <c r="P2068" t="str">
        <f>IFERROR(IF(COUNTIF(個人情報!$BB$5:$BB$401,"登録番号" &amp; リスト!O2068)&gt;=1,"",IF(VLOOKUP(O2068,登録者リスト!$A$1:$D$43729,4,FALSE)=基本情報!$D$6,O2068,"")),"")</f>
        <v/>
      </c>
    </row>
    <row r="2069" spans="15:16" x14ac:dyDescent="0.15">
      <c r="O2069">
        <v>2068</v>
      </c>
      <c r="P2069" t="str">
        <f>IFERROR(IF(COUNTIF(個人情報!$BB$5:$BB$401,"登録番号" &amp; リスト!O2069)&gt;=1,"",IF(VLOOKUP(O2069,登録者リスト!$A$1:$D$43729,4,FALSE)=基本情報!$D$6,O2069,"")),"")</f>
        <v/>
      </c>
    </row>
    <row r="2070" spans="15:16" x14ac:dyDescent="0.15">
      <c r="O2070">
        <v>2069</v>
      </c>
      <c r="P2070" t="str">
        <f>IFERROR(IF(COUNTIF(個人情報!$BB$5:$BB$401,"登録番号" &amp; リスト!O2070)&gt;=1,"",IF(VLOOKUP(O2070,登録者リスト!$A$1:$D$43729,4,FALSE)=基本情報!$D$6,O2070,"")),"")</f>
        <v/>
      </c>
    </row>
    <row r="2071" spans="15:16" x14ac:dyDescent="0.15">
      <c r="O2071">
        <v>2070</v>
      </c>
      <c r="P2071" t="str">
        <f>IFERROR(IF(COUNTIF(個人情報!$BB$5:$BB$401,"登録番号" &amp; リスト!O2071)&gt;=1,"",IF(VLOOKUP(O2071,登録者リスト!$A$1:$D$43729,4,FALSE)=基本情報!$D$6,O2071,"")),"")</f>
        <v/>
      </c>
    </row>
    <row r="2072" spans="15:16" x14ac:dyDescent="0.15">
      <c r="O2072">
        <v>2071</v>
      </c>
      <c r="P2072" t="str">
        <f>IFERROR(IF(COUNTIF(個人情報!$BB$5:$BB$401,"登録番号" &amp; リスト!O2072)&gt;=1,"",IF(VLOOKUP(O2072,登録者リスト!$A$1:$D$43729,4,FALSE)=基本情報!$D$6,O2072,"")),"")</f>
        <v/>
      </c>
    </row>
    <row r="2073" spans="15:16" x14ac:dyDescent="0.15">
      <c r="O2073">
        <v>2072</v>
      </c>
      <c r="P2073" t="str">
        <f>IFERROR(IF(COUNTIF(個人情報!$BB$5:$BB$401,"登録番号" &amp; リスト!O2073)&gt;=1,"",IF(VLOOKUP(O2073,登録者リスト!$A$1:$D$43729,4,FALSE)=基本情報!$D$6,O2073,"")),"")</f>
        <v/>
      </c>
    </row>
    <row r="2074" spans="15:16" x14ac:dyDescent="0.15">
      <c r="O2074">
        <v>2073</v>
      </c>
      <c r="P2074" t="str">
        <f>IFERROR(IF(COUNTIF(個人情報!$BB$5:$BB$401,"登録番号" &amp; リスト!O2074)&gt;=1,"",IF(VLOOKUP(O2074,登録者リスト!$A$1:$D$43729,4,FALSE)=基本情報!$D$6,O2074,"")),"")</f>
        <v/>
      </c>
    </row>
    <row r="2075" spans="15:16" x14ac:dyDescent="0.15">
      <c r="O2075">
        <v>2074</v>
      </c>
      <c r="P2075" t="str">
        <f>IFERROR(IF(COUNTIF(個人情報!$BB$5:$BB$401,"登録番号" &amp; リスト!O2075)&gt;=1,"",IF(VLOOKUP(O2075,登録者リスト!$A$1:$D$43729,4,FALSE)=基本情報!$D$6,O2075,"")),"")</f>
        <v/>
      </c>
    </row>
    <row r="2076" spans="15:16" x14ac:dyDescent="0.15">
      <c r="O2076">
        <v>2075</v>
      </c>
      <c r="P2076" t="str">
        <f>IFERROR(IF(COUNTIF(個人情報!$BB$5:$BB$401,"登録番号" &amp; リスト!O2076)&gt;=1,"",IF(VLOOKUP(O2076,登録者リスト!$A$1:$D$43729,4,FALSE)=基本情報!$D$6,O2076,"")),"")</f>
        <v/>
      </c>
    </row>
    <row r="2077" spans="15:16" x14ac:dyDescent="0.15">
      <c r="O2077">
        <v>2076</v>
      </c>
      <c r="P2077" t="str">
        <f>IFERROR(IF(COUNTIF(個人情報!$BB$5:$BB$401,"登録番号" &amp; リスト!O2077)&gt;=1,"",IF(VLOOKUP(O2077,登録者リスト!$A$1:$D$43729,4,FALSE)=基本情報!$D$6,O2077,"")),"")</f>
        <v/>
      </c>
    </row>
    <row r="2078" spans="15:16" x14ac:dyDescent="0.15">
      <c r="O2078">
        <v>2077</v>
      </c>
      <c r="P2078" t="str">
        <f>IFERROR(IF(COUNTIF(個人情報!$BB$5:$BB$401,"登録番号" &amp; リスト!O2078)&gt;=1,"",IF(VLOOKUP(O2078,登録者リスト!$A$1:$D$43729,4,FALSE)=基本情報!$D$6,O2078,"")),"")</f>
        <v/>
      </c>
    </row>
    <row r="2079" spans="15:16" x14ac:dyDescent="0.15">
      <c r="O2079">
        <v>2078</v>
      </c>
      <c r="P2079" t="str">
        <f>IFERROR(IF(COUNTIF(個人情報!$BB$5:$BB$401,"登録番号" &amp; リスト!O2079)&gt;=1,"",IF(VLOOKUP(O2079,登録者リスト!$A$1:$D$43729,4,FALSE)=基本情報!$D$6,O2079,"")),"")</f>
        <v/>
      </c>
    </row>
    <row r="2080" spans="15:16" x14ac:dyDescent="0.15">
      <c r="O2080">
        <v>2079</v>
      </c>
      <c r="P2080" t="str">
        <f>IFERROR(IF(COUNTIF(個人情報!$BB$5:$BB$401,"登録番号" &amp; リスト!O2080)&gt;=1,"",IF(VLOOKUP(O2080,登録者リスト!$A$1:$D$43729,4,FALSE)=基本情報!$D$6,O2080,"")),"")</f>
        <v/>
      </c>
    </row>
    <row r="2081" spans="15:16" x14ac:dyDescent="0.15">
      <c r="O2081">
        <v>2080</v>
      </c>
      <c r="P2081" t="str">
        <f>IFERROR(IF(COUNTIF(個人情報!$BB$5:$BB$401,"登録番号" &amp; リスト!O2081)&gt;=1,"",IF(VLOOKUP(O2081,登録者リスト!$A$1:$D$43729,4,FALSE)=基本情報!$D$6,O2081,"")),"")</f>
        <v/>
      </c>
    </row>
    <row r="2082" spans="15:16" x14ac:dyDescent="0.15">
      <c r="O2082">
        <v>2081</v>
      </c>
      <c r="P2082" t="str">
        <f>IFERROR(IF(COUNTIF(個人情報!$BB$5:$BB$401,"登録番号" &amp; リスト!O2082)&gt;=1,"",IF(VLOOKUP(O2082,登録者リスト!$A$1:$D$43729,4,FALSE)=基本情報!$D$6,O2082,"")),"")</f>
        <v/>
      </c>
    </row>
    <row r="2083" spans="15:16" x14ac:dyDescent="0.15">
      <c r="O2083">
        <v>2082</v>
      </c>
      <c r="P2083" t="str">
        <f>IFERROR(IF(COUNTIF(個人情報!$BB$5:$BB$401,"登録番号" &amp; リスト!O2083)&gt;=1,"",IF(VLOOKUP(O2083,登録者リスト!$A$1:$D$43729,4,FALSE)=基本情報!$D$6,O2083,"")),"")</f>
        <v/>
      </c>
    </row>
    <row r="2084" spans="15:16" x14ac:dyDescent="0.15">
      <c r="O2084">
        <v>2083</v>
      </c>
      <c r="P2084" t="str">
        <f>IFERROR(IF(COUNTIF(個人情報!$BB$5:$BB$401,"登録番号" &amp; リスト!O2084)&gt;=1,"",IF(VLOOKUP(O2084,登録者リスト!$A$1:$D$43729,4,FALSE)=基本情報!$D$6,O2084,"")),"")</f>
        <v/>
      </c>
    </row>
    <row r="2085" spans="15:16" x14ac:dyDescent="0.15">
      <c r="O2085">
        <v>2084</v>
      </c>
      <c r="P2085" t="str">
        <f>IFERROR(IF(COUNTIF(個人情報!$BB$5:$BB$401,"登録番号" &amp; リスト!O2085)&gt;=1,"",IF(VLOOKUP(O2085,登録者リスト!$A$1:$D$43729,4,FALSE)=基本情報!$D$6,O2085,"")),"")</f>
        <v/>
      </c>
    </row>
    <row r="2086" spans="15:16" x14ac:dyDescent="0.15">
      <c r="O2086">
        <v>2085</v>
      </c>
      <c r="P2086" t="str">
        <f>IFERROR(IF(COUNTIF(個人情報!$BB$5:$BB$401,"登録番号" &amp; リスト!O2086)&gt;=1,"",IF(VLOOKUP(O2086,登録者リスト!$A$1:$D$43729,4,FALSE)=基本情報!$D$6,O2086,"")),"")</f>
        <v/>
      </c>
    </row>
    <row r="2087" spans="15:16" x14ac:dyDescent="0.15">
      <c r="O2087">
        <v>2086</v>
      </c>
      <c r="P2087" t="str">
        <f>IFERROR(IF(COUNTIF(個人情報!$BB$5:$BB$401,"登録番号" &amp; リスト!O2087)&gt;=1,"",IF(VLOOKUP(O2087,登録者リスト!$A$1:$D$43729,4,FALSE)=基本情報!$D$6,O2087,"")),"")</f>
        <v/>
      </c>
    </row>
    <row r="2088" spans="15:16" x14ac:dyDescent="0.15">
      <c r="O2088">
        <v>2087</v>
      </c>
      <c r="P2088" t="str">
        <f>IFERROR(IF(COUNTIF(個人情報!$BB$5:$BB$401,"登録番号" &amp; リスト!O2088)&gt;=1,"",IF(VLOOKUP(O2088,登録者リスト!$A$1:$D$43729,4,FALSE)=基本情報!$D$6,O2088,"")),"")</f>
        <v/>
      </c>
    </row>
    <row r="2089" spans="15:16" x14ac:dyDescent="0.15">
      <c r="O2089">
        <v>2088</v>
      </c>
      <c r="P2089" t="str">
        <f>IFERROR(IF(COUNTIF(個人情報!$BB$5:$BB$401,"登録番号" &amp; リスト!O2089)&gt;=1,"",IF(VLOOKUP(O2089,登録者リスト!$A$1:$D$43729,4,FALSE)=基本情報!$D$6,O2089,"")),"")</f>
        <v/>
      </c>
    </row>
    <row r="2090" spans="15:16" x14ac:dyDescent="0.15">
      <c r="O2090">
        <v>2089</v>
      </c>
      <c r="P2090" t="str">
        <f>IFERROR(IF(COUNTIF(個人情報!$BB$5:$BB$401,"登録番号" &amp; リスト!O2090)&gt;=1,"",IF(VLOOKUP(O2090,登録者リスト!$A$1:$D$43729,4,FALSE)=基本情報!$D$6,O2090,"")),"")</f>
        <v/>
      </c>
    </row>
    <row r="2091" spans="15:16" x14ac:dyDescent="0.15">
      <c r="O2091">
        <v>2090</v>
      </c>
      <c r="P2091" t="str">
        <f>IFERROR(IF(COUNTIF(個人情報!$BB$5:$BB$401,"登録番号" &amp; リスト!O2091)&gt;=1,"",IF(VLOOKUP(O2091,登録者リスト!$A$1:$D$43729,4,FALSE)=基本情報!$D$6,O2091,"")),"")</f>
        <v/>
      </c>
    </row>
    <row r="2092" spans="15:16" x14ac:dyDescent="0.15">
      <c r="O2092">
        <v>2091</v>
      </c>
      <c r="P2092" t="str">
        <f>IFERROR(IF(COUNTIF(個人情報!$BB$5:$BB$401,"登録番号" &amp; リスト!O2092)&gt;=1,"",IF(VLOOKUP(O2092,登録者リスト!$A$1:$D$43729,4,FALSE)=基本情報!$D$6,O2092,"")),"")</f>
        <v/>
      </c>
    </row>
    <row r="2093" spans="15:16" x14ac:dyDescent="0.15">
      <c r="O2093">
        <v>2092</v>
      </c>
      <c r="P2093" t="str">
        <f>IFERROR(IF(COUNTIF(個人情報!$BB$5:$BB$401,"登録番号" &amp; リスト!O2093)&gt;=1,"",IF(VLOOKUP(O2093,登録者リスト!$A$1:$D$43729,4,FALSE)=基本情報!$D$6,O2093,"")),"")</f>
        <v/>
      </c>
    </row>
    <row r="2094" spans="15:16" x14ac:dyDescent="0.15">
      <c r="O2094">
        <v>2093</v>
      </c>
      <c r="P2094" t="str">
        <f>IFERROR(IF(COUNTIF(個人情報!$BB$5:$BB$401,"登録番号" &amp; リスト!O2094)&gt;=1,"",IF(VLOOKUP(O2094,登録者リスト!$A$1:$D$43729,4,FALSE)=基本情報!$D$6,O2094,"")),"")</f>
        <v/>
      </c>
    </row>
    <row r="2095" spans="15:16" x14ac:dyDescent="0.15">
      <c r="O2095">
        <v>2094</v>
      </c>
      <c r="P2095" t="str">
        <f>IFERROR(IF(COUNTIF(個人情報!$BB$5:$BB$401,"登録番号" &amp; リスト!O2095)&gt;=1,"",IF(VLOOKUP(O2095,登録者リスト!$A$1:$D$43729,4,FALSE)=基本情報!$D$6,O2095,"")),"")</f>
        <v/>
      </c>
    </row>
    <row r="2096" spans="15:16" x14ac:dyDescent="0.15">
      <c r="O2096">
        <v>2095</v>
      </c>
      <c r="P2096" t="str">
        <f>IFERROR(IF(COUNTIF(個人情報!$BB$5:$BB$401,"登録番号" &amp; リスト!O2096)&gt;=1,"",IF(VLOOKUP(O2096,登録者リスト!$A$1:$D$43729,4,FALSE)=基本情報!$D$6,O2096,"")),"")</f>
        <v/>
      </c>
    </row>
    <row r="2097" spans="15:16" x14ac:dyDescent="0.15">
      <c r="O2097">
        <v>2096</v>
      </c>
      <c r="P2097" t="str">
        <f>IFERROR(IF(COUNTIF(個人情報!$BB$5:$BB$401,"登録番号" &amp; リスト!O2097)&gt;=1,"",IF(VLOOKUP(O2097,登録者リスト!$A$1:$D$43729,4,FALSE)=基本情報!$D$6,O2097,"")),"")</f>
        <v/>
      </c>
    </row>
    <row r="2098" spans="15:16" x14ac:dyDescent="0.15">
      <c r="O2098">
        <v>2097</v>
      </c>
      <c r="P2098" t="str">
        <f>IFERROR(IF(COUNTIF(個人情報!$BB$5:$BB$401,"登録番号" &amp; リスト!O2098)&gt;=1,"",IF(VLOOKUP(O2098,登録者リスト!$A$1:$D$43729,4,FALSE)=基本情報!$D$6,O2098,"")),"")</f>
        <v/>
      </c>
    </row>
    <row r="2099" spans="15:16" x14ac:dyDescent="0.15">
      <c r="O2099">
        <v>2098</v>
      </c>
      <c r="P2099" t="str">
        <f>IFERROR(IF(COUNTIF(個人情報!$BB$5:$BB$401,"登録番号" &amp; リスト!O2099)&gt;=1,"",IF(VLOOKUP(O2099,登録者リスト!$A$1:$D$43729,4,FALSE)=基本情報!$D$6,O2099,"")),"")</f>
        <v/>
      </c>
    </row>
    <row r="2100" spans="15:16" x14ac:dyDescent="0.15">
      <c r="O2100">
        <v>2099</v>
      </c>
      <c r="P2100" t="str">
        <f>IFERROR(IF(COUNTIF(個人情報!$BB$5:$BB$401,"登録番号" &amp; リスト!O2100)&gt;=1,"",IF(VLOOKUP(O2100,登録者リスト!$A$1:$D$43729,4,FALSE)=基本情報!$D$6,O2100,"")),"")</f>
        <v/>
      </c>
    </row>
    <row r="2101" spans="15:16" x14ac:dyDescent="0.15">
      <c r="O2101">
        <v>2100</v>
      </c>
      <c r="P2101" t="str">
        <f>IFERROR(IF(COUNTIF(個人情報!$BB$5:$BB$401,"登録番号" &amp; リスト!O2101)&gt;=1,"",IF(VLOOKUP(O2101,登録者リスト!$A$1:$D$43729,4,FALSE)=基本情報!$D$6,O2101,"")),"")</f>
        <v/>
      </c>
    </row>
    <row r="2102" spans="15:16" x14ac:dyDescent="0.15">
      <c r="O2102">
        <v>2101</v>
      </c>
      <c r="P2102" t="str">
        <f>IFERROR(IF(COUNTIF(個人情報!$BB$5:$BB$401,"登録番号" &amp; リスト!O2102)&gt;=1,"",IF(VLOOKUP(O2102,登録者リスト!$A$1:$D$43729,4,FALSE)=基本情報!$D$6,O2102,"")),"")</f>
        <v/>
      </c>
    </row>
    <row r="2103" spans="15:16" x14ac:dyDescent="0.15">
      <c r="O2103">
        <v>2102</v>
      </c>
      <c r="P2103" t="str">
        <f>IFERROR(IF(COUNTIF(個人情報!$BB$5:$BB$401,"登録番号" &amp; リスト!O2103)&gt;=1,"",IF(VLOOKUP(O2103,登録者リスト!$A$1:$D$43729,4,FALSE)=基本情報!$D$6,O2103,"")),"")</f>
        <v/>
      </c>
    </row>
    <row r="2104" spans="15:16" x14ac:dyDescent="0.15">
      <c r="O2104">
        <v>2103</v>
      </c>
      <c r="P2104" t="str">
        <f>IFERROR(IF(COUNTIF(個人情報!$BB$5:$BB$401,"登録番号" &amp; リスト!O2104)&gt;=1,"",IF(VLOOKUP(O2104,登録者リスト!$A$1:$D$43729,4,FALSE)=基本情報!$D$6,O2104,"")),"")</f>
        <v/>
      </c>
    </row>
    <row r="2105" spans="15:16" x14ac:dyDescent="0.15">
      <c r="O2105">
        <v>2104</v>
      </c>
      <c r="P2105" t="str">
        <f>IFERROR(IF(COUNTIF(個人情報!$BB$5:$BB$401,"登録番号" &amp; リスト!O2105)&gt;=1,"",IF(VLOOKUP(O2105,登録者リスト!$A$1:$D$43729,4,FALSE)=基本情報!$D$6,O2105,"")),"")</f>
        <v/>
      </c>
    </row>
    <row r="2106" spans="15:16" x14ac:dyDescent="0.15">
      <c r="O2106">
        <v>2105</v>
      </c>
      <c r="P2106" t="str">
        <f>IFERROR(IF(COUNTIF(個人情報!$BB$5:$BB$401,"登録番号" &amp; リスト!O2106)&gt;=1,"",IF(VLOOKUP(O2106,登録者リスト!$A$1:$D$43729,4,FALSE)=基本情報!$D$6,O2106,"")),"")</f>
        <v/>
      </c>
    </row>
    <row r="2107" spans="15:16" x14ac:dyDescent="0.15">
      <c r="O2107">
        <v>2106</v>
      </c>
      <c r="P2107" t="str">
        <f>IFERROR(IF(COUNTIF(個人情報!$BB$5:$BB$401,"登録番号" &amp; リスト!O2107)&gt;=1,"",IF(VLOOKUP(O2107,登録者リスト!$A$1:$D$43729,4,FALSE)=基本情報!$D$6,O2107,"")),"")</f>
        <v/>
      </c>
    </row>
    <row r="2108" spans="15:16" x14ac:dyDescent="0.15">
      <c r="O2108">
        <v>2107</v>
      </c>
      <c r="P2108" t="str">
        <f>IFERROR(IF(COUNTIF(個人情報!$BB$5:$BB$401,"登録番号" &amp; リスト!O2108)&gt;=1,"",IF(VLOOKUP(O2108,登録者リスト!$A$1:$D$43729,4,FALSE)=基本情報!$D$6,O2108,"")),"")</f>
        <v/>
      </c>
    </row>
    <row r="2109" spans="15:16" x14ac:dyDescent="0.15">
      <c r="O2109">
        <v>2108</v>
      </c>
      <c r="P2109" t="str">
        <f>IFERROR(IF(COUNTIF(個人情報!$BB$5:$BB$401,"登録番号" &amp; リスト!O2109)&gt;=1,"",IF(VLOOKUP(O2109,登録者リスト!$A$1:$D$43729,4,FALSE)=基本情報!$D$6,O2109,"")),"")</f>
        <v/>
      </c>
    </row>
    <row r="2110" spans="15:16" x14ac:dyDescent="0.15">
      <c r="O2110">
        <v>2109</v>
      </c>
      <c r="P2110" t="str">
        <f>IFERROR(IF(COUNTIF(個人情報!$BB$5:$BB$401,"登録番号" &amp; リスト!O2110)&gt;=1,"",IF(VLOOKUP(O2110,登録者リスト!$A$1:$D$43729,4,FALSE)=基本情報!$D$6,O2110,"")),"")</f>
        <v/>
      </c>
    </row>
    <row r="2111" spans="15:16" x14ac:dyDescent="0.15">
      <c r="O2111">
        <v>2110</v>
      </c>
      <c r="P2111" t="str">
        <f>IFERROR(IF(COUNTIF(個人情報!$BB$5:$BB$401,"登録番号" &amp; リスト!O2111)&gt;=1,"",IF(VLOOKUP(O2111,登録者リスト!$A$1:$D$43729,4,FALSE)=基本情報!$D$6,O2111,"")),"")</f>
        <v/>
      </c>
    </row>
    <row r="2112" spans="15:16" x14ac:dyDescent="0.15">
      <c r="O2112">
        <v>2111</v>
      </c>
      <c r="P2112" t="str">
        <f>IFERROR(IF(COUNTIF(個人情報!$BB$5:$BB$401,"登録番号" &amp; リスト!O2112)&gt;=1,"",IF(VLOOKUP(O2112,登録者リスト!$A$1:$D$43729,4,FALSE)=基本情報!$D$6,O2112,"")),"")</f>
        <v/>
      </c>
    </row>
    <row r="2113" spans="15:16" x14ac:dyDescent="0.15">
      <c r="O2113">
        <v>2112</v>
      </c>
      <c r="P2113" t="str">
        <f>IFERROR(IF(COUNTIF(個人情報!$BB$5:$BB$401,"登録番号" &amp; リスト!O2113)&gt;=1,"",IF(VLOOKUP(O2113,登録者リスト!$A$1:$D$43729,4,FALSE)=基本情報!$D$6,O2113,"")),"")</f>
        <v/>
      </c>
    </row>
    <row r="2114" spans="15:16" x14ac:dyDescent="0.15">
      <c r="O2114">
        <v>2113</v>
      </c>
      <c r="P2114" t="str">
        <f>IFERROR(IF(COUNTIF(個人情報!$BB$5:$BB$401,"登録番号" &amp; リスト!O2114)&gt;=1,"",IF(VLOOKUP(O2114,登録者リスト!$A$1:$D$43729,4,FALSE)=基本情報!$D$6,O2114,"")),"")</f>
        <v/>
      </c>
    </row>
    <row r="2115" spans="15:16" x14ac:dyDescent="0.15">
      <c r="O2115">
        <v>2114</v>
      </c>
      <c r="P2115" t="str">
        <f>IFERROR(IF(COUNTIF(個人情報!$BB$5:$BB$401,"登録番号" &amp; リスト!O2115)&gt;=1,"",IF(VLOOKUP(O2115,登録者リスト!$A$1:$D$43729,4,FALSE)=基本情報!$D$6,O2115,"")),"")</f>
        <v/>
      </c>
    </row>
    <row r="2116" spans="15:16" x14ac:dyDescent="0.15">
      <c r="O2116">
        <v>2115</v>
      </c>
      <c r="P2116" t="str">
        <f>IFERROR(IF(COUNTIF(個人情報!$BB$5:$BB$401,"登録番号" &amp; リスト!O2116)&gt;=1,"",IF(VLOOKUP(O2116,登録者リスト!$A$1:$D$43729,4,FALSE)=基本情報!$D$6,O2116,"")),"")</f>
        <v/>
      </c>
    </row>
    <row r="2117" spans="15:16" x14ac:dyDescent="0.15">
      <c r="O2117">
        <v>2116</v>
      </c>
      <c r="P2117" t="str">
        <f>IFERROR(IF(COUNTIF(個人情報!$BB$5:$BB$401,"登録番号" &amp; リスト!O2117)&gt;=1,"",IF(VLOOKUP(O2117,登録者リスト!$A$1:$D$43729,4,FALSE)=基本情報!$D$6,O2117,"")),"")</f>
        <v/>
      </c>
    </row>
    <row r="2118" spans="15:16" x14ac:dyDescent="0.15">
      <c r="O2118">
        <v>2117</v>
      </c>
      <c r="P2118" t="str">
        <f>IFERROR(IF(COUNTIF(個人情報!$BB$5:$BB$401,"登録番号" &amp; リスト!O2118)&gt;=1,"",IF(VLOOKUP(O2118,登録者リスト!$A$1:$D$43729,4,FALSE)=基本情報!$D$6,O2118,"")),"")</f>
        <v/>
      </c>
    </row>
    <row r="2119" spans="15:16" x14ac:dyDescent="0.15">
      <c r="O2119">
        <v>2118</v>
      </c>
      <c r="P2119" t="str">
        <f>IFERROR(IF(COUNTIF(個人情報!$BB$5:$BB$401,"登録番号" &amp; リスト!O2119)&gt;=1,"",IF(VLOOKUP(O2119,登録者リスト!$A$1:$D$43729,4,FALSE)=基本情報!$D$6,O2119,"")),"")</f>
        <v/>
      </c>
    </row>
    <row r="2120" spans="15:16" x14ac:dyDescent="0.15">
      <c r="O2120">
        <v>2119</v>
      </c>
      <c r="P2120" t="str">
        <f>IFERROR(IF(COUNTIF(個人情報!$BB$5:$BB$401,"登録番号" &amp; リスト!O2120)&gt;=1,"",IF(VLOOKUP(O2120,登録者リスト!$A$1:$D$43729,4,FALSE)=基本情報!$D$6,O2120,"")),"")</f>
        <v/>
      </c>
    </row>
    <row r="2121" spans="15:16" x14ac:dyDescent="0.15">
      <c r="O2121">
        <v>2120</v>
      </c>
      <c r="P2121" t="str">
        <f>IFERROR(IF(COUNTIF(個人情報!$BB$5:$BB$401,"登録番号" &amp; リスト!O2121)&gt;=1,"",IF(VLOOKUP(O2121,登録者リスト!$A$1:$D$43729,4,FALSE)=基本情報!$D$6,O2121,"")),"")</f>
        <v/>
      </c>
    </row>
    <row r="2122" spans="15:16" x14ac:dyDescent="0.15">
      <c r="O2122">
        <v>2121</v>
      </c>
      <c r="P2122" t="str">
        <f>IFERROR(IF(COUNTIF(個人情報!$BB$5:$BB$401,"登録番号" &amp; リスト!O2122)&gt;=1,"",IF(VLOOKUP(O2122,登録者リスト!$A$1:$D$43729,4,FALSE)=基本情報!$D$6,O2122,"")),"")</f>
        <v/>
      </c>
    </row>
    <row r="2123" spans="15:16" x14ac:dyDescent="0.15">
      <c r="O2123">
        <v>2122</v>
      </c>
      <c r="P2123" t="str">
        <f>IFERROR(IF(COUNTIF(個人情報!$BB$5:$BB$401,"登録番号" &amp; リスト!O2123)&gt;=1,"",IF(VLOOKUP(O2123,登録者リスト!$A$1:$D$43729,4,FALSE)=基本情報!$D$6,O2123,"")),"")</f>
        <v/>
      </c>
    </row>
    <row r="2124" spans="15:16" x14ac:dyDescent="0.15">
      <c r="O2124">
        <v>2123</v>
      </c>
      <c r="P2124" t="str">
        <f>IFERROR(IF(COUNTIF(個人情報!$BB$5:$BB$401,"登録番号" &amp; リスト!O2124)&gt;=1,"",IF(VLOOKUP(O2124,登録者リスト!$A$1:$D$43729,4,FALSE)=基本情報!$D$6,O2124,"")),"")</f>
        <v/>
      </c>
    </row>
    <row r="2125" spans="15:16" x14ac:dyDescent="0.15">
      <c r="O2125">
        <v>2124</v>
      </c>
      <c r="P2125" t="str">
        <f>IFERROR(IF(COUNTIF(個人情報!$BB$5:$BB$401,"登録番号" &amp; リスト!O2125)&gt;=1,"",IF(VLOOKUP(O2125,登録者リスト!$A$1:$D$43729,4,FALSE)=基本情報!$D$6,O2125,"")),"")</f>
        <v/>
      </c>
    </row>
    <row r="2126" spans="15:16" x14ac:dyDescent="0.15">
      <c r="O2126">
        <v>2125</v>
      </c>
      <c r="P2126" t="str">
        <f>IFERROR(IF(COUNTIF(個人情報!$BB$5:$BB$401,"登録番号" &amp; リスト!O2126)&gt;=1,"",IF(VLOOKUP(O2126,登録者リスト!$A$1:$D$43729,4,FALSE)=基本情報!$D$6,O2126,"")),"")</f>
        <v/>
      </c>
    </row>
    <row r="2127" spans="15:16" x14ac:dyDescent="0.15">
      <c r="O2127">
        <v>2126</v>
      </c>
      <c r="P2127" t="str">
        <f>IFERROR(IF(COUNTIF(個人情報!$BB$5:$BB$401,"登録番号" &amp; リスト!O2127)&gt;=1,"",IF(VLOOKUP(O2127,登録者リスト!$A$1:$D$43729,4,FALSE)=基本情報!$D$6,O2127,"")),"")</f>
        <v/>
      </c>
    </row>
    <row r="2128" spans="15:16" x14ac:dyDescent="0.15">
      <c r="O2128">
        <v>2127</v>
      </c>
      <c r="P2128" t="str">
        <f>IFERROR(IF(COUNTIF(個人情報!$BB$5:$BB$401,"登録番号" &amp; リスト!O2128)&gt;=1,"",IF(VLOOKUP(O2128,登録者リスト!$A$1:$D$43729,4,FALSE)=基本情報!$D$6,O2128,"")),"")</f>
        <v/>
      </c>
    </row>
    <row r="2129" spans="15:16" x14ac:dyDescent="0.15">
      <c r="O2129">
        <v>2128</v>
      </c>
      <c r="P2129" t="str">
        <f>IFERROR(IF(COUNTIF(個人情報!$BB$5:$BB$401,"登録番号" &amp; リスト!O2129)&gt;=1,"",IF(VLOOKUP(O2129,登録者リスト!$A$1:$D$43729,4,FALSE)=基本情報!$D$6,O2129,"")),"")</f>
        <v/>
      </c>
    </row>
    <row r="2130" spans="15:16" x14ac:dyDescent="0.15">
      <c r="O2130">
        <v>2129</v>
      </c>
      <c r="P2130" t="str">
        <f>IFERROR(IF(COUNTIF(個人情報!$BB$5:$BB$401,"登録番号" &amp; リスト!O2130)&gt;=1,"",IF(VLOOKUP(O2130,登録者リスト!$A$1:$D$43729,4,FALSE)=基本情報!$D$6,O2130,"")),"")</f>
        <v/>
      </c>
    </row>
    <row r="2131" spans="15:16" x14ac:dyDescent="0.15">
      <c r="O2131">
        <v>2130</v>
      </c>
      <c r="P2131" t="str">
        <f>IFERROR(IF(COUNTIF(個人情報!$BB$5:$BB$401,"登録番号" &amp; リスト!O2131)&gt;=1,"",IF(VLOOKUP(O2131,登録者リスト!$A$1:$D$43729,4,FALSE)=基本情報!$D$6,O2131,"")),"")</f>
        <v/>
      </c>
    </row>
    <row r="2132" spans="15:16" x14ac:dyDescent="0.15">
      <c r="O2132">
        <v>2131</v>
      </c>
      <c r="P2132" t="str">
        <f>IFERROR(IF(COUNTIF(個人情報!$BB$5:$BB$401,"登録番号" &amp; リスト!O2132)&gt;=1,"",IF(VLOOKUP(O2132,登録者リスト!$A$1:$D$43729,4,FALSE)=基本情報!$D$6,O2132,"")),"")</f>
        <v/>
      </c>
    </row>
    <row r="2133" spans="15:16" x14ac:dyDescent="0.15">
      <c r="O2133">
        <v>2132</v>
      </c>
      <c r="P2133" t="str">
        <f>IFERROR(IF(COUNTIF(個人情報!$BB$5:$BB$401,"登録番号" &amp; リスト!O2133)&gt;=1,"",IF(VLOOKUP(O2133,登録者リスト!$A$1:$D$43729,4,FALSE)=基本情報!$D$6,O2133,"")),"")</f>
        <v/>
      </c>
    </row>
    <row r="2134" spans="15:16" x14ac:dyDescent="0.15">
      <c r="O2134">
        <v>2133</v>
      </c>
      <c r="P2134" t="str">
        <f>IFERROR(IF(COUNTIF(個人情報!$BB$5:$BB$401,"登録番号" &amp; リスト!O2134)&gt;=1,"",IF(VLOOKUP(O2134,登録者リスト!$A$1:$D$43729,4,FALSE)=基本情報!$D$6,O2134,"")),"")</f>
        <v/>
      </c>
    </row>
    <row r="2135" spans="15:16" x14ac:dyDescent="0.15">
      <c r="O2135">
        <v>2134</v>
      </c>
      <c r="P2135" t="str">
        <f>IFERROR(IF(COUNTIF(個人情報!$BB$5:$BB$401,"登録番号" &amp; リスト!O2135)&gt;=1,"",IF(VLOOKUP(O2135,登録者リスト!$A$1:$D$43729,4,FALSE)=基本情報!$D$6,O2135,"")),"")</f>
        <v/>
      </c>
    </row>
    <row r="2136" spans="15:16" x14ac:dyDescent="0.15">
      <c r="O2136">
        <v>2135</v>
      </c>
      <c r="P2136" t="str">
        <f>IFERROR(IF(COUNTIF(個人情報!$BB$5:$BB$401,"登録番号" &amp; リスト!O2136)&gt;=1,"",IF(VLOOKUP(O2136,登録者リスト!$A$1:$D$43729,4,FALSE)=基本情報!$D$6,O2136,"")),"")</f>
        <v/>
      </c>
    </row>
    <row r="2137" spans="15:16" x14ac:dyDescent="0.15">
      <c r="O2137">
        <v>2136</v>
      </c>
      <c r="P2137" t="str">
        <f>IFERROR(IF(COUNTIF(個人情報!$BB$5:$BB$401,"登録番号" &amp; リスト!O2137)&gt;=1,"",IF(VLOOKUP(O2137,登録者リスト!$A$1:$D$43729,4,FALSE)=基本情報!$D$6,O2137,"")),"")</f>
        <v/>
      </c>
    </row>
    <row r="2138" spans="15:16" x14ac:dyDescent="0.15">
      <c r="O2138">
        <v>2137</v>
      </c>
      <c r="P2138" t="str">
        <f>IFERROR(IF(COUNTIF(個人情報!$BB$5:$BB$401,"登録番号" &amp; リスト!O2138)&gt;=1,"",IF(VLOOKUP(O2138,登録者リスト!$A$1:$D$43729,4,FALSE)=基本情報!$D$6,O2138,"")),"")</f>
        <v/>
      </c>
    </row>
    <row r="2139" spans="15:16" x14ac:dyDescent="0.15">
      <c r="O2139">
        <v>2138</v>
      </c>
      <c r="P2139" t="str">
        <f>IFERROR(IF(COUNTIF(個人情報!$BB$5:$BB$401,"登録番号" &amp; リスト!O2139)&gt;=1,"",IF(VLOOKUP(O2139,登録者リスト!$A$1:$D$43729,4,FALSE)=基本情報!$D$6,O2139,"")),"")</f>
        <v/>
      </c>
    </row>
    <row r="2140" spans="15:16" x14ac:dyDescent="0.15">
      <c r="O2140">
        <v>2139</v>
      </c>
      <c r="P2140" t="str">
        <f>IFERROR(IF(COUNTIF(個人情報!$BB$5:$BB$401,"登録番号" &amp; リスト!O2140)&gt;=1,"",IF(VLOOKUP(O2140,登録者リスト!$A$1:$D$43729,4,FALSE)=基本情報!$D$6,O2140,"")),"")</f>
        <v/>
      </c>
    </row>
    <row r="2141" spans="15:16" x14ac:dyDescent="0.15">
      <c r="O2141">
        <v>2140</v>
      </c>
      <c r="P2141" t="str">
        <f>IFERROR(IF(COUNTIF(個人情報!$BB$5:$BB$401,"登録番号" &amp; リスト!O2141)&gt;=1,"",IF(VLOOKUP(O2141,登録者リスト!$A$1:$D$43729,4,FALSE)=基本情報!$D$6,O2141,"")),"")</f>
        <v/>
      </c>
    </row>
    <row r="2142" spans="15:16" x14ac:dyDescent="0.15">
      <c r="O2142">
        <v>2141</v>
      </c>
      <c r="P2142" t="str">
        <f>IFERROR(IF(COUNTIF(個人情報!$BB$5:$BB$401,"登録番号" &amp; リスト!O2142)&gt;=1,"",IF(VLOOKUP(O2142,登録者リスト!$A$1:$D$43729,4,FALSE)=基本情報!$D$6,O2142,"")),"")</f>
        <v/>
      </c>
    </row>
    <row r="2143" spans="15:16" x14ac:dyDescent="0.15">
      <c r="O2143">
        <v>2142</v>
      </c>
      <c r="P2143" t="str">
        <f>IFERROR(IF(COUNTIF(個人情報!$BB$5:$BB$401,"登録番号" &amp; リスト!O2143)&gt;=1,"",IF(VLOOKUP(O2143,登録者リスト!$A$1:$D$43729,4,FALSE)=基本情報!$D$6,O2143,"")),"")</f>
        <v/>
      </c>
    </row>
    <row r="2144" spans="15:16" x14ac:dyDescent="0.15">
      <c r="O2144">
        <v>2143</v>
      </c>
      <c r="P2144" t="str">
        <f>IFERROR(IF(COUNTIF(個人情報!$BB$5:$BB$401,"登録番号" &amp; リスト!O2144)&gt;=1,"",IF(VLOOKUP(O2144,登録者リスト!$A$1:$D$43729,4,FALSE)=基本情報!$D$6,O2144,"")),"")</f>
        <v/>
      </c>
    </row>
    <row r="2145" spans="15:16" x14ac:dyDescent="0.15">
      <c r="O2145">
        <v>2144</v>
      </c>
      <c r="P2145" t="str">
        <f>IFERROR(IF(COUNTIF(個人情報!$BB$5:$BB$401,"登録番号" &amp; リスト!O2145)&gt;=1,"",IF(VLOOKUP(O2145,登録者リスト!$A$1:$D$43729,4,FALSE)=基本情報!$D$6,O2145,"")),"")</f>
        <v/>
      </c>
    </row>
    <row r="2146" spans="15:16" x14ac:dyDescent="0.15">
      <c r="O2146">
        <v>2145</v>
      </c>
      <c r="P2146" t="str">
        <f>IFERROR(IF(COUNTIF(個人情報!$BB$5:$BB$401,"登録番号" &amp; リスト!O2146)&gt;=1,"",IF(VLOOKUP(O2146,登録者リスト!$A$1:$D$43729,4,FALSE)=基本情報!$D$6,O2146,"")),"")</f>
        <v/>
      </c>
    </row>
    <row r="2147" spans="15:16" x14ac:dyDescent="0.15">
      <c r="O2147">
        <v>2146</v>
      </c>
      <c r="P2147" t="str">
        <f>IFERROR(IF(COUNTIF(個人情報!$BB$5:$BB$401,"登録番号" &amp; リスト!O2147)&gt;=1,"",IF(VLOOKUP(O2147,登録者リスト!$A$1:$D$43729,4,FALSE)=基本情報!$D$6,O2147,"")),"")</f>
        <v/>
      </c>
    </row>
    <row r="2148" spans="15:16" x14ac:dyDescent="0.15">
      <c r="O2148">
        <v>2147</v>
      </c>
      <c r="P2148" t="str">
        <f>IFERROR(IF(COUNTIF(個人情報!$BB$5:$BB$401,"登録番号" &amp; リスト!O2148)&gt;=1,"",IF(VLOOKUP(O2148,登録者リスト!$A$1:$D$43729,4,FALSE)=基本情報!$D$6,O2148,"")),"")</f>
        <v/>
      </c>
    </row>
    <row r="2149" spans="15:16" x14ac:dyDescent="0.15">
      <c r="O2149">
        <v>2148</v>
      </c>
      <c r="P2149" t="str">
        <f>IFERROR(IF(COUNTIF(個人情報!$BB$5:$BB$401,"登録番号" &amp; リスト!O2149)&gt;=1,"",IF(VLOOKUP(O2149,登録者リスト!$A$1:$D$43729,4,FALSE)=基本情報!$D$6,O2149,"")),"")</f>
        <v/>
      </c>
    </row>
    <row r="2150" spans="15:16" x14ac:dyDescent="0.15">
      <c r="O2150">
        <v>2149</v>
      </c>
      <c r="P2150" t="str">
        <f>IFERROR(IF(COUNTIF(個人情報!$BB$5:$BB$401,"登録番号" &amp; リスト!O2150)&gt;=1,"",IF(VLOOKUP(O2150,登録者リスト!$A$1:$D$43729,4,FALSE)=基本情報!$D$6,O2150,"")),"")</f>
        <v/>
      </c>
    </row>
    <row r="2151" spans="15:16" x14ac:dyDescent="0.15">
      <c r="O2151">
        <v>2150</v>
      </c>
      <c r="P2151" t="str">
        <f>IFERROR(IF(COUNTIF(個人情報!$BB$5:$BB$401,"登録番号" &amp; リスト!O2151)&gt;=1,"",IF(VLOOKUP(O2151,登録者リスト!$A$1:$D$43729,4,FALSE)=基本情報!$D$6,O2151,"")),"")</f>
        <v/>
      </c>
    </row>
    <row r="2152" spans="15:16" x14ac:dyDescent="0.15">
      <c r="O2152">
        <v>2151</v>
      </c>
      <c r="P2152" t="str">
        <f>IFERROR(IF(COUNTIF(個人情報!$BB$5:$BB$401,"登録番号" &amp; リスト!O2152)&gt;=1,"",IF(VLOOKUP(O2152,登録者リスト!$A$1:$D$43729,4,FALSE)=基本情報!$D$6,O2152,"")),"")</f>
        <v/>
      </c>
    </row>
    <row r="2153" spans="15:16" x14ac:dyDescent="0.15">
      <c r="O2153">
        <v>2152</v>
      </c>
      <c r="P2153" t="str">
        <f>IFERROR(IF(COUNTIF(個人情報!$BB$5:$BB$401,"登録番号" &amp; リスト!O2153)&gt;=1,"",IF(VLOOKUP(O2153,登録者リスト!$A$1:$D$43729,4,FALSE)=基本情報!$D$6,O2153,"")),"")</f>
        <v/>
      </c>
    </row>
    <row r="2154" spans="15:16" x14ac:dyDescent="0.15">
      <c r="O2154">
        <v>2153</v>
      </c>
      <c r="P2154" t="str">
        <f>IFERROR(IF(COUNTIF(個人情報!$BB$5:$BB$401,"登録番号" &amp; リスト!O2154)&gt;=1,"",IF(VLOOKUP(O2154,登録者リスト!$A$1:$D$43729,4,FALSE)=基本情報!$D$6,O2154,"")),"")</f>
        <v/>
      </c>
    </row>
    <row r="2155" spans="15:16" x14ac:dyDescent="0.15">
      <c r="O2155">
        <v>2154</v>
      </c>
      <c r="P2155" t="str">
        <f>IFERROR(IF(COUNTIF(個人情報!$BB$5:$BB$401,"登録番号" &amp; リスト!O2155)&gt;=1,"",IF(VLOOKUP(O2155,登録者リスト!$A$1:$D$43729,4,FALSE)=基本情報!$D$6,O2155,"")),"")</f>
        <v/>
      </c>
    </row>
    <row r="2156" spans="15:16" x14ac:dyDescent="0.15">
      <c r="O2156">
        <v>2155</v>
      </c>
      <c r="P2156" t="str">
        <f>IFERROR(IF(COUNTIF(個人情報!$BB$5:$BB$401,"登録番号" &amp; リスト!O2156)&gt;=1,"",IF(VLOOKUP(O2156,登録者リスト!$A$1:$D$43729,4,FALSE)=基本情報!$D$6,O2156,"")),"")</f>
        <v/>
      </c>
    </row>
    <row r="2157" spans="15:16" x14ac:dyDescent="0.15">
      <c r="O2157">
        <v>2156</v>
      </c>
      <c r="P2157" t="str">
        <f>IFERROR(IF(COUNTIF(個人情報!$BB$5:$BB$401,"登録番号" &amp; リスト!O2157)&gt;=1,"",IF(VLOOKUP(O2157,登録者リスト!$A$1:$D$43729,4,FALSE)=基本情報!$D$6,O2157,"")),"")</f>
        <v/>
      </c>
    </row>
    <row r="2158" spans="15:16" x14ac:dyDescent="0.15">
      <c r="O2158">
        <v>2157</v>
      </c>
      <c r="P2158" t="str">
        <f>IFERROR(IF(COUNTIF(個人情報!$BB$5:$BB$401,"登録番号" &amp; リスト!O2158)&gt;=1,"",IF(VLOOKUP(O2158,登録者リスト!$A$1:$D$43729,4,FALSE)=基本情報!$D$6,O2158,"")),"")</f>
        <v/>
      </c>
    </row>
    <row r="2159" spans="15:16" x14ac:dyDescent="0.15">
      <c r="O2159">
        <v>2158</v>
      </c>
      <c r="P2159" t="str">
        <f>IFERROR(IF(COUNTIF(個人情報!$BB$5:$BB$401,"登録番号" &amp; リスト!O2159)&gt;=1,"",IF(VLOOKUP(O2159,登録者リスト!$A$1:$D$43729,4,FALSE)=基本情報!$D$6,O2159,"")),"")</f>
        <v/>
      </c>
    </row>
    <row r="2160" spans="15:16" x14ac:dyDescent="0.15">
      <c r="O2160">
        <v>2159</v>
      </c>
      <c r="P2160" t="str">
        <f>IFERROR(IF(COUNTIF(個人情報!$BB$5:$BB$401,"登録番号" &amp; リスト!O2160)&gt;=1,"",IF(VLOOKUP(O2160,登録者リスト!$A$1:$D$43729,4,FALSE)=基本情報!$D$6,O2160,"")),"")</f>
        <v/>
      </c>
    </row>
    <row r="2161" spans="15:16" x14ac:dyDescent="0.15">
      <c r="O2161">
        <v>2160</v>
      </c>
      <c r="P2161" t="str">
        <f>IFERROR(IF(COUNTIF(個人情報!$BB$5:$BB$401,"登録番号" &amp; リスト!O2161)&gt;=1,"",IF(VLOOKUP(O2161,登録者リスト!$A$1:$D$43729,4,FALSE)=基本情報!$D$6,O2161,"")),"")</f>
        <v/>
      </c>
    </row>
    <row r="2162" spans="15:16" x14ac:dyDescent="0.15">
      <c r="O2162">
        <v>2161</v>
      </c>
      <c r="P2162" t="str">
        <f>IFERROR(IF(COUNTIF(個人情報!$BB$5:$BB$401,"登録番号" &amp; リスト!O2162)&gt;=1,"",IF(VLOOKUP(O2162,登録者リスト!$A$1:$D$43729,4,FALSE)=基本情報!$D$6,O2162,"")),"")</f>
        <v/>
      </c>
    </row>
    <row r="2163" spans="15:16" x14ac:dyDescent="0.15">
      <c r="O2163">
        <v>2162</v>
      </c>
      <c r="P2163" t="str">
        <f>IFERROR(IF(COUNTIF(個人情報!$BB$5:$BB$401,"登録番号" &amp; リスト!O2163)&gt;=1,"",IF(VLOOKUP(O2163,登録者リスト!$A$1:$D$43729,4,FALSE)=基本情報!$D$6,O2163,"")),"")</f>
        <v/>
      </c>
    </row>
    <row r="2164" spans="15:16" x14ac:dyDescent="0.15">
      <c r="O2164">
        <v>2163</v>
      </c>
      <c r="P2164" t="str">
        <f>IFERROR(IF(COUNTIF(個人情報!$BB$5:$BB$401,"登録番号" &amp; リスト!O2164)&gt;=1,"",IF(VLOOKUP(O2164,登録者リスト!$A$1:$D$43729,4,FALSE)=基本情報!$D$6,O2164,"")),"")</f>
        <v/>
      </c>
    </row>
    <row r="2165" spans="15:16" x14ac:dyDescent="0.15">
      <c r="O2165">
        <v>2164</v>
      </c>
      <c r="P2165" t="str">
        <f>IFERROR(IF(COUNTIF(個人情報!$BB$5:$BB$401,"登録番号" &amp; リスト!O2165)&gt;=1,"",IF(VLOOKUP(O2165,登録者リスト!$A$1:$D$43729,4,FALSE)=基本情報!$D$6,O2165,"")),"")</f>
        <v/>
      </c>
    </row>
    <row r="2166" spans="15:16" x14ac:dyDescent="0.15">
      <c r="O2166">
        <v>2165</v>
      </c>
      <c r="P2166" t="str">
        <f>IFERROR(IF(COUNTIF(個人情報!$BB$5:$BB$401,"登録番号" &amp; リスト!O2166)&gt;=1,"",IF(VLOOKUP(O2166,登録者リスト!$A$1:$D$43729,4,FALSE)=基本情報!$D$6,O2166,"")),"")</f>
        <v/>
      </c>
    </row>
    <row r="2167" spans="15:16" x14ac:dyDescent="0.15">
      <c r="O2167">
        <v>2166</v>
      </c>
      <c r="P2167" t="str">
        <f>IFERROR(IF(COUNTIF(個人情報!$BB$5:$BB$401,"登録番号" &amp; リスト!O2167)&gt;=1,"",IF(VLOOKUP(O2167,登録者リスト!$A$1:$D$43729,4,FALSE)=基本情報!$D$6,O2167,"")),"")</f>
        <v/>
      </c>
    </row>
    <row r="2168" spans="15:16" x14ac:dyDescent="0.15">
      <c r="O2168">
        <v>2167</v>
      </c>
      <c r="P2168" t="str">
        <f>IFERROR(IF(COUNTIF(個人情報!$BB$5:$BB$401,"登録番号" &amp; リスト!O2168)&gt;=1,"",IF(VLOOKUP(O2168,登録者リスト!$A$1:$D$43729,4,FALSE)=基本情報!$D$6,O2168,"")),"")</f>
        <v/>
      </c>
    </row>
    <row r="2169" spans="15:16" x14ac:dyDescent="0.15">
      <c r="O2169">
        <v>2168</v>
      </c>
      <c r="P2169" t="str">
        <f>IFERROR(IF(COUNTIF(個人情報!$BB$5:$BB$401,"登録番号" &amp; リスト!O2169)&gt;=1,"",IF(VLOOKUP(O2169,登録者リスト!$A$1:$D$43729,4,FALSE)=基本情報!$D$6,O2169,"")),"")</f>
        <v/>
      </c>
    </row>
    <row r="2170" spans="15:16" x14ac:dyDescent="0.15">
      <c r="O2170">
        <v>2169</v>
      </c>
      <c r="P2170" t="str">
        <f>IFERROR(IF(COUNTIF(個人情報!$BB$5:$BB$401,"登録番号" &amp; リスト!O2170)&gt;=1,"",IF(VLOOKUP(O2170,登録者リスト!$A$1:$D$43729,4,FALSE)=基本情報!$D$6,O2170,"")),"")</f>
        <v/>
      </c>
    </row>
    <row r="2171" spans="15:16" x14ac:dyDescent="0.15">
      <c r="O2171">
        <v>2170</v>
      </c>
      <c r="P2171" t="str">
        <f>IFERROR(IF(COUNTIF(個人情報!$BB$5:$BB$401,"登録番号" &amp; リスト!O2171)&gt;=1,"",IF(VLOOKUP(O2171,登録者リスト!$A$1:$D$43729,4,FALSE)=基本情報!$D$6,O2171,"")),"")</f>
        <v/>
      </c>
    </row>
    <row r="2172" spans="15:16" x14ac:dyDescent="0.15">
      <c r="O2172">
        <v>2171</v>
      </c>
      <c r="P2172" t="str">
        <f>IFERROR(IF(COUNTIF(個人情報!$BB$5:$BB$401,"登録番号" &amp; リスト!O2172)&gt;=1,"",IF(VLOOKUP(O2172,登録者リスト!$A$1:$D$43729,4,FALSE)=基本情報!$D$6,O2172,"")),"")</f>
        <v/>
      </c>
    </row>
    <row r="2173" spans="15:16" x14ac:dyDescent="0.15">
      <c r="O2173">
        <v>2172</v>
      </c>
      <c r="P2173" t="str">
        <f>IFERROR(IF(COUNTIF(個人情報!$BB$5:$BB$401,"登録番号" &amp; リスト!O2173)&gt;=1,"",IF(VLOOKUP(O2173,登録者リスト!$A$1:$D$43729,4,FALSE)=基本情報!$D$6,O2173,"")),"")</f>
        <v/>
      </c>
    </row>
    <row r="2174" spans="15:16" x14ac:dyDescent="0.15">
      <c r="O2174">
        <v>2173</v>
      </c>
      <c r="P2174" t="str">
        <f>IFERROR(IF(COUNTIF(個人情報!$BB$5:$BB$401,"登録番号" &amp; リスト!O2174)&gt;=1,"",IF(VLOOKUP(O2174,登録者リスト!$A$1:$D$43729,4,FALSE)=基本情報!$D$6,O2174,"")),"")</f>
        <v/>
      </c>
    </row>
    <row r="2175" spans="15:16" x14ac:dyDescent="0.15">
      <c r="O2175">
        <v>2174</v>
      </c>
      <c r="P2175" t="str">
        <f>IFERROR(IF(COUNTIF(個人情報!$BB$5:$BB$401,"登録番号" &amp; リスト!O2175)&gt;=1,"",IF(VLOOKUP(O2175,登録者リスト!$A$1:$D$43729,4,FALSE)=基本情報!$D$6,O2175,"")),"")</f>
        <v/>
      </c>
    </row>
    <row r="2176" spans="15:16" x14ac:dyDescent="0.15">
      <c r="O2176">
        <v>2175</v>
      </c>
      <c r="P2176" t="str">
        <f>IFERROR(IF(COUNTIF(個人情報!$BB$5:$BB$401,"登録番号" &amp; リスト!O2176)&gt;=1,"",IF(VLOOKUP(O2176,登録者リスト!$A$1:$D$43729,4,FALSE)=基本情報!$D$6,O2176,"")),"")</f>
        <v/>
      </c>
    </row>
    <row r="2177" spans="15:16" x14ac:dyDescent="0.15">
      <c r="O2177">
        <v>2176</v>
      </c>
      <c r="P2177" t="str">
        <f>IFERROR(IF(COUNTIF(個人情報!$BB$5:$BB$401,"登録番号" &amp; リスト!O2177)&gt;=1,"",IF(VLOOKUP(O2177,登録者リスト!$A$1:$D$43729,4,FALSE)=基本情報!$D$6,O2177,"")),"")</f>
        <v/>
      </c>
    </row>
    <row r="2178" spans="15:16" x14ac:dyDescent="0.15">
      <c r="O2178">
        <v>2177</v>
      </c>
      <c r="P2178" t="str">
        <f>IFERROR(IF(COUNTIF(個人情報!$BB$5:$BB$401,"登録番号" &amp; リスト!O2178)&gt;=1,"",IF(VLOOKUP(O2178,登録者リスト!$A$1:$D$43729,4,FALSE)=基本情報!$D$6,O2178,"")),"")</f>
        <v/>
      </c>
    </row>
    <row r="2179" spans="15:16" x14ac:dyDescent="0.15">
      <c r="O2179">
        <v>2178</v>
      </c>
      <c r="P2179" t="str">
        <f>IFERROR(IF(COUNTIF(個人情報!$BB$5:$BB$401,"登録番号" &amp; リスト!O2179)&gt;=1,"",IF(VLOOKUP(O2179,登録者リスト!$A$1:$D$43729,4,FALSE)=基本情報!$D$6,O2179,"")),"")</f>
        <v/>
      </c>
    </row>
    <row r="2180" spans="15:16" x14ac:dyDescent="0.15">
      <c r="O2180">
        <v>2179</v>
      </c>
      <c r="P2180" t="str">
        <f>IFERROR(IF(COUNTIF(個人情報!$BB$5:$BB$401,"登録番号" &amp; リスト!O2180)&gt;=1,"",IF(VLOOKUP(O2180,登録者リスト!$A$1:$D$43729,4,FALSE)=基本情報!$D$6,O2180,"")),"")</f>
        <v/>
      </c>
    </row>
    <row r="2181" spans="15:16" x14ac:dyDescent="0.15">
      <c r="O2181">
        <v>2180</v>
      </c>
      <c r="P2181" t="str">
        <f>IFERROR(IF(COUNTIF(個人情報!$BB$5:$BB$401,"登録番号" &amp; リスト!O2181)&gt;=1,"",IF(VLOOKUP(O2181,登録者リスト!$A$1:$D$43729,4,FALSE)=基本情報!$D$6,O2181,"")),"")</f>
        <v/>
      </c>
    </row>
    <row r="2182" spans="15:16" x14ac:dyDescent="0.15">
      <c r="O2182">
        <v>2181</v>
      </c>
      <c r="P2182" t="str">
        <f>IFERROR(IF(COUNTIF(個人情報!$BB$5:$BB$401,"登録番号" &amp; リスト!O2182)&gt;=1,"",IF(VLOOKUP(O2182,登録者リスト!$A$1:$D$43729,4,FALSE)=基本情報!$D$6,O2182,"")),"")</f>
        <v/>
      </c>
    </row>
    <row r="2183" spans="15:16" x14ac:dyDescent="0.15">
      <c r="O2183">
        <v>2182</v>
      </c>
      <c r="P2183" t="str">
        <f>IFERROR(IF(COUNTIF(個人情報!$BB$5:$BB$401,"登録番号" &amp; リスト!O2183)&gt;=1,"",IF(VLOOKUP(O2183,登録者リスト!$A$1:$D$43729,4,FALSE)=基本情報!$D$6,O2183,"")),"")</f>
        <v/>
      </c>
    </row>
    <row r="2184" spans="15:16" x14ac:dyDescent="0.15">
      <c r="O2184">
        <v>2183</v>
      </c>
      <c r="P2184" t="str">
        <f>IFERROR(IF(COUNTIF(個人情報!$BB$5:$BB$401,"登録番号" &amp; リスト!O2184)&gt;=1,"",IF(VLOOKUP(O2184,登録者リスト!$A$1:$D$43729,4,FALSE)=基本情報!$D$6,O2184,"")),"")</f>
        <v/>
      </c>
    </row>
    <row r="2185" spans="15:16" x14ac:dyDescent="0.15">
      <c r="O2185">
        <v>2184</v>
      </c>
      <c r="P2185" t="str">
        <f>IFERROR(IF(COUNTIF(個人情報!$BB$5:$BB$401,"登録番号" &amp; リスト!O2185)&gt;=1,"",IF(VLOOKUP(O2185,登録者リスト!$A$1:$D$43729,4,FALSE)=基本情報!$D$6,O2185,"")),"")</f>
        <v/>
      </c>
    </row>
    <row r="2186" spans="15:16" x14ac:dyDescent="0.15">
      <c r="O2186">
        <v>2185</v>
      </c>
      <c r="P2186" t="str">
        <f>IFERROR(IF(COUNTIF(個人情報!$BB$5:$BB$401,"登録番号" &amp; リスト!O2186)&gt;=1,"",IF(VLOOKUP(O2186,登録者リスト!$A$1:$D$43729,4,FALSE)=基本情報!$D$6,O2186,"")),"")</f>
        <v/>
      </c>
    </row>
    <row r="2187" spans="15:16" x14ac:dyDescent="0.15">
      <c r="O2187">
        <v>2186</v>
      </c>
      <c r="P2187" t="str">
        <f>IFERROR(IF(COUNTIF(個人情報!$BB$5:$BB$401,"登録番号" &amp; リスト!O2187)&gt;=1,"",IF(VLOOKUP(O2187,登録者リスト!$A$1:$D$43729,4,FALSE)=基本情報!$D$6,O2187,"")),"")</f>
        <v/>
      </c>
    </row>
    <row r="2188" spans="15:16" x14ac:dyDescent="0.15">
      <c r="O2188">
        <v>2187</v>
      </c>
      <c r="P2188" t="str">
        <f>IFERROR(IF(COUNTIF(個人情報!$BB$5:$BB$401,"登録番号" &amp; リスト!O2188)&gt;=1,"",IF(VLOOKUP(O2188,登録者リスト!$A$1:$D$43729,4,FALSE)=基本情報!$D$6,O2188,"")),"")</f>
        <v/>
      </c>
    </row>
    <row r="2189" spans="15:16" x14ac:dyDescent="0.15">
      <c r="O2189">
        <v>2188</v>
      </c>
      <c r="P2189" t="str">
        <f>IFERROR(IF(COUNTIF(個人情報!$BB$5:$BB$401,"登録番号" &amp; リスト!O2189)&gt;=1,"",IF(VLOOKUP(O2189,登録者リスト!$A$1:$D$43729,4,FALSE)=基本情報!$D$6,O2189,"")),"")</f>
        <v/>
      </c>
    </row>
    <row r="2190" spans="15:16" x14ac:dyDescent="0.15">
      <c r="O2190">
        <v>2189</v>
      </c>
      <c r="P2190" t="str">
        <f>IFERROR(IF(COUNTIF(個人情報!$BB$5:$BB$401,"登録番号" &amp; リスト!O2190)&gt;=1,"",IF(VLOOKUP(O2190,登録者リスト!$A$1:$D$43729,4,FALSE)=基本情報!$D$6,O2190,"")),"")</f>
        <v/>
      </c>
    </row>
    <row r="2191" spans="15:16" x14ac:dyDescent="0.15">
      <c r="O2191">
        <v>2190</v>
      </c>
      <c r="P2191" t="str">
        <f>IFERROR(IF(COUNTIF(個人情報!$BB$5:$BB$401,"登録番号" &amp; リスト!O2191)&gt;=1,"",IF(VLOOKUP(O2191,登録者リスト!$A$1:$D$43729,4,FALSE)=基本情報!$D$6,O2191,"")),"")</f>
        <v/>
      </c>
    </row>
    <row r="2192" spans="15:16" x14ac:dyDescent="0.15">
      <c r="O2192">
        <v>2191</v>
      </c>
      <c r="P2192" t="str">
        <f>IFERROR(IF(COUNTIF(個人情報!$BB$5:$BB$401,"登録番号" &amp; リスト!O2192)&gt;=1,"",IF(VLOOKUP(O2192,登録者リスト!$A$1:$D$43729,4,FALSE)=基本情報!$D$6,O2192,"")),"")</f>
        <v/>
      </c>
    </row>
    <row r="2193" spans="15:16" x14ac:dyDescent="0.15">
      <c r="O2193">
        <v>2192</v>
      </c>
      <c r="P2193" t="str">
        <f>IFERROR(IF(COUNTIF(個人情報!$BB$5:$BB$401,"登録番号" &amp; リスト!O2193)&gt;=1,"",IF(VLOOKUP(O2193,登録者リスト!$A$1:$D$43729,4,FALSE)=基本情報!$D$6,O2193,"")),"")</f>
        <v/>
      </c>
    </row>
    <row r="2194" spans="15:16" x14ac:dyDescent="0.15">
      <c r="O2194">
        <v>2193</v>
      </c>
      <c r="P2194" t="str">
        <f>IFERROR(IF(COUNTIF(個人情報!$BB$5:$BB$401,"登録番号" &amp; リスト!O2194)&gt;=1,"",IF(VLOOKUP(O2194,登録者リスト!$A$1:$D$43729,4,FALSE)=基本情報!$D$6,O2194,"")),"")</f>
        <v/>
      </c>
    </row>
    <row r="2195" spans="15:16" x14ac:dyDescent="0.15">
      <c r="O2195">
        <v>2194</v>
      </c>
      <c r="P2195" t="str">
        <f>IFERROR(IF(COUNTIF(個人情報!$BB$5:$BB$401,"登録番号" &amp; リスト!O2195)&gt;=1,"",IF(VLOOKUP(O2195,登録者リスト!$A$1:$D$43729,4,FALSE)=基本情報!$D$6,O2195,"")),"")</f>
        <v/>
      </c>
    </row>
    <row r="2196" spans="15:16" x14ac:dyDescent="0.15">
      <c r="O2196">
        <v>2195</v>
      </c>
      <c r="P2196" t="str">
        <f>IFERROR(IF(COUNTIF(個人情報!$BB$5:$BB$401,"登録番号" &amp; リスト!O2196)&gt;=1,"",IF(VLOOKUP(O2196,登録者リスト!$A$1:$D$43729,4,FALSE)=基本情報!$D$6,O2196,"")),"")</f>
        <v/>
      </c>
    </row>
    <row r="2197" spans="15:16" x14ac:dyDescent="0.15">
      <c r="O2197">
        <v>2196</v>
      </c>
      <c r="P2197" t="str">
        <f>IFERROR(IF(COUNTIF(個人情報!$BB$5:$BB$401,"登録番号" &amp; リスト!O2197)&gt;=1,"",IF(VLOOKUP(O2197,登録者リスト!$A$1:$D$43729,4,FALSE)=基本情報!$D$6,O2197,"")),"")</f>
        <v/>
      </c>
    </row>
    <row r="2198" spans="15:16" x14ac:dyDescent="0.15">
      <c r="O2198">
        <v>2197</v>
      </c>
      <c r="P2198" t="str">
        <f>IFERROR(IF(COUNTIF(個人情報!$BB$5:$BB$401,"登録番号" &amp; リスト!O2198)&gt;=1,"",IF(VLOOKUP(O2198,登録者リスト!$A$1:$D$43729,4,FALSE)=基本情報!$D$6,O2198,"")),"")</f>
        <v/>
      </c>
    </row>
    <row r="2199" spans="15:16" x14ac:dyDescent="0.15">
      <c r="O2199">
        <v>2198</v>
      </c>
      <c r="P2199" t="str">
        <f>IFERROR(IF(COUNTIF(個人情報!$BB$5:$BB$401,"登録番号" &amp; リスト!O2199)&gt;=1,"",IF(VLOOKUP(O2199,登録者リスト!$A$1:$D$43729,4,FALSE)=基本情報!$D$6,O2199,"")),"")</f>
        <v/>
      </c>
    </row>
    <row r="2200" spans="15:16" x14ac:dyDescent="0.15">
      <c r="O2200">
        <v>2199</v>
      </c>
      <c r="P2200" t="str">
        <f>IFERROR(IF(COUNTIF(個人情報!$BB$5:$BB$401,"登録番号" &amp; リスト!O2200)&gt;=1,"",IF(VLOOKUP(O2200,登録者リスト!$A$1:$D$43729,4,FALSE)=基本情報!$D$6,O2200,"")),"")</f>
        <v/>
      </c>
    </row>
    <row r="2201" spans="15:16" x14ac:dyDescent="0.15">
      <c r="O2201">
        <v>2200</v>
      </c>
      <c r="P2201" t="str">
        <f>IFERROR(IF(COUNTIF(個人情報!$BB$5:$BB$401,"登録番号" &amp; リスト!O2201)&gt;=1,"",IF(VLOOKUP(O2201,登録者リスト!$A$1:$D$43729,4,FALSE)=基本情報!$D$6,O2201,"")),"")</f>
        <v/>
      </c>
    </row>
    <row r="2202" spans="15:16" x14ac:dyDescent="0.15">
      <c r="O2202">
        <v>2201</v>
      </c>
      <c r="P2202" t="str">
        <f>IFERROR(IF(COUNTIF(個人情報!$BB$5:$BB$401,"登録番号" &amp; リスト!O2202)&gt;=1,"",IF(VLOOKUP(O2202,登録者リスト!$A$1:$D$43729,4,FALSE)=基本情報!$D$6,O2202,"")),"")</f>
        <v/>
      </c>
    </row>
    <row r="2203" spans="15:16" x14ac:dyDescent="0.15">
      <c r="O2203">
        <v>2202</v>
      </c>
      <c r="P2203" t="str">
        <f>IFERROR(IF(COUNTIF(個人情報!$BB$5:$BB$401,"登録番号" &amp; リスト!O2203)&gt;=1,"",IF(VLOOKUP(O2203,登録者リスト!$A$1:$D$43729,4,FALSE)=基本情報!$D$6,O2203,"")),"")</f>
        <v/>
      </c>
    </row>
    <row r="2204" spans="15:16" x14ac:dyDescent="0.15">
      <c r="O2204">
        <v>2203</v>
      </c>
      <c r="P2204" t="str">
        <f>IFERROR(IF(COUNTIF(個人情報!$BB$5:$BB$401,"登録番号" &amp; リスト!O2204)&gt;=1,"",IF(VLOOKUP(O2204,登録者リスト!$A$1:$D$43729,4,FALSE)=基本情報!$D$6,O2204,"")),"")</f>
        <v/>
      </c>
    </row>
    <row r="2205" spans="15:16" x14ac:dyDescent="0.15">
      <c r="O2205">
        <v>2204</v>
      </c>
      <c r="P2205" t="str">
        <f>IFERROR(IF(COUNTIF(個人情報!$BB$5:$BB$401,"登録番号" &amp; リスト!O2205)&gt;=1,"",IF(VLOOKUP(O2205,登録者リスト!$A$1:$D$43729,4,FALSE)=基本情報!$D$6,O2205,"")),"")</f>
        <v/>
      </c>
    </row>
    <row r="2206" spans="15:16" x14ac:dyDescent="0.15">
      <c r="O2206">
        <v>2205</v>
      </c>
      <c r="P2206" t="str">
        <f>IFERROR(IF(COUNTIF(個人情報!$BB$5:$BB$401,"登録番号" &amp; リスト!O2206)&gt;=1,"",IF(VLOOKUP(O2206,登録者リスト!$A$1:$D$43729,4,FALSE)=基本情報!$D$6,O2206,"")),"")</f>
        <v/>
      </c>
    </row>
    <row r="2207" spans="15:16" x14ac:dyDescent="0.15">
      <c r="O2207">
        <v>2206</v>
      </c>
      <c r="P2207" t="str">
        <f>IFERROR(IF(COUNTIF(個人情報!$BB$5:$BB$401,"登録番号" &amp; リスト!O2207)&gt;=1,"",IF(VLOOKUP(O2207,登録者リスト!$A$1:$D$43729,4,FALSE)=基本情報!$D$6,O2207,"")),"")</f>
        <v/>
      </c>
    </row>
    <row r="2208" spans="15:16" x14ac:dyDescent="0.15">
      <c r="O2208">
        <v>2207</v>
      </c>
      <c r="P2208" t="str">
        <f>IFERROR(IF(COUNTIF(個人情報!$BB$5:$BB$401,"登録番号" &amp; リスト!O2208)&gt;=1,"",IF(VLOOKUP(O2208,登録者リスト!$A$1:$D$43729,4,FALSE)=基本情報!$D$6,O2208,"")),"")</f>
        <v/>
      </c>
    </row>
    <row r="2209" spans="15:16" x14ac:dyDescent="0.15">
      <c r="O2209">
        <v>2208</v>
      </c>
      <c r="P2209" t="str">
        <f>IFERROR(IF(COUNTIF(個人情報!$BB$5:$BB$401,"登録番号" &amp; リスト!O2209)&gt;=1,"",IF(VLOOKUP(O2209,登録者リスト!$A$1:$D$43729,4,FALSE)=基本情報!$D$6,O2209,"")),"")</f>
        <v/>
      </c>
    </row>
    <row r="2210" spans="15:16" x14ac:dyDescent="0.15">
      <c r="O2210">
        <v>2209</v>
      </c>
      <c r="P2210" t="str">
        <f>IFERROR(IF(COUNTIF(個人情報!$BB$5:$BB$401,"登録番号" &amp; リスト!O2210)&gt;=1,"",IF(VLOOKUP(O2210,登録者リスト!$A$1:$D$43729,4,FALSE)=基本情報!$D$6,O2210,"")),"")</f>
        <v/>
      </c>
    </row>
    <row r="2211" spans="15:16" x14ac:dyDescent="0.15">
      <c r="O2211">
        <v>2210</v>
      </c>
      <c r="P2211" t="str">
        <f>IFERROR(IF(COUNTIF(個人情報!$BB$5:$BB$401,"登録番号" &amp; リスト!O2211)&gt;=1,"",IF(VLOOKUP(O2211,登録者リスト!$A$1:$D$43729,4,FALSE)=基本情報!$D$6,O2211,"")),"")</f>
        <v/>
      </c>
    </row>
    <row r="2212" spans="15:16" x14ac:dyDescent="0.15">
      <c r="O2212">
        <v>2211</v>
      </c>
      <c r="P2212" t="str">
        <f>IFERROR(IF(COUNTIF(個人情報!$BB$5:$BB$401,"登録番号" &amp; リスト!O2212)&gt;=1,"",IF(VLOOKUP(O2212,登録者リスト!$A$1:$D$43729,4,FALSE)=基本情報!$D$6,O2212,"")),"")</f>
        <v/>
      </c>
    </row>
    <row r="2213" spans="15:16" x14ac:dyDescent="0.15">
      <c r="O2213">
        <v>2212</v>
      </c>
      <c r="P2213" t="str">
        <f>IFERROR(IF(COUNTIF(個人情報!$BB$5:$BB$401,"登録番号" &amp; リスト!O2213)&gt;=1,"",IF(VLOOKUP(O2213,登録者リスト!$A$1:$D$43729,4,FALSE)=基本情報!$D$6,O2213,"")),"")</f>
        <v/>
      </c>
    </row>
    <row r="2214" spans="15:16" x14ac:dyDescent="0.15">
      <c r="O2214">
        <v>2213</v>
      </c>
      <c r="P2214" t="str">
        <f>IFERROR(IF(COUNTIF(個人情報!$BB$5:$BB$401,"登録番号" &amp; リスト!O2214)&gt;=1,"",IF(VLOOKUP(O2214,登録者リスト!$A$1:$D$43729,4,FALSE)=基本情報!$D$6,O2214,"")),"")</f>
        <v/>
      </c>
    </row>
    <row r="2215" spans="15:16" x14ac:dyDescent="0.15">
      <c r="O2215">
        <v>2214</v>
      </c>
      <c r="P2215" t="str">
        <f>IFERROR(IF(COUNTIF(個人情報!$BB$5:$BB$401,"登録番号" &amp; リスト!O2215)&gt;=1,"",IF(VLOOKUP(O2215,登録者リスト!$A$1:$D$43729,4,FALSE)=基本情報!$D$6,O2215,"")),"")</f>
        <v/>
      </c>
    </row>
    <row r="2216" spans="15:16" x14ac:dyDescent="0.15">
      <c r="O2216">
        <v>2215</v>
      </c>
      <c r="P2216" t="str">
        <f>IFERROR(IF(COUNTIF(個人情報!$BB$5:$BB$401,"登録番号" &amp; リスト!O2216)&gt;=1,"",IF(VLOOKUP(O2216,登録者リスト!$A$1:$D$43729,4,FALSE)=基本情報!$D$6,O2216,"")),"")</f>
        <v/>
      </c>
    </row>
    <row r="2217" spans="15:16" x14ac:dyDescent="0.15">
      <c r="O2217">
        <v>2216</v>
      </c>
      <c r="P2217" t="str">
        <f>IFERROR(IF(COUNTIF(個人情報!$BB$5:$BB$401,"登録番号" &amp; リスト!O2217)&gt;=1,"",IF(VLOOKUP(O2217,登録者リスト!$A$1:$D$43729,4,FALSE)=基本情報!$D$6,O2217,"")),"")</f>
        <v/>
      </c>
    </row>
    <row r="2218" spans="15:16" x14ac:dyDescent="0.15">
      <c r="O2218">
        <v>2217</v>
      </c>
      <c r="P2218" t="str">
        <f>IFERROR(IF(COUNTIF(個人情報!$BB$5:$BB$401,"登録番号" &amp; リスト!O2218)&gt;=1,"",IF(VLOOKUP(O2218,登録者リスト!$A$1:$D$43729,4,FALSE)=基本情報!$D$6,O2218,"")),"")</f>
        <v/>
      </c>
    </row>
    <row r="2219" spans="15:16" x14ac:dyDescent="0.15">
      <c r="O2219">
        <v>2218</v>
      </c>
      <c r="P2219" t="str">
        <f>IFERROR(IF(COUNTIF(個人情報!$BB$5:$BB$401,"登録番号" &amp; リスト!O2219)&gt;=1,"",IF(VLOOKUP(O2219,登録者リスト!$A$1:$D$43729,4,FALSE)=基本情報!$D$6,O2219,"")),"")</f>
        <v/>
      </c>
    </row>
    <row r="2220" spans="15:16" x14ac:dyDescent="0.15">
      <c r="O2220">
        <v>2219</v>
      </c>
      <c r="P2220" t="str">
        <f>IFERROR(IF(COUNTIF(個人情報!$BB$5:$BB$401,"登録番号" &amp; リスト!O2220)&gt;=1,"",IF(VLOOKUP(O2220,登録者リスト!$A$1:$D$43729,4,FALSE)=基本情報!$D$6,O2220,"")),"")</f>
        <v/>
      </c>
    </row>
    <row r="2221" spans="15:16" x14ac:dyDescent="0.15">
      <c r="O2221">
        <v>2220</v>
      </c>
      <c r="P2221" t="str">
        <f>IFERROR(IF(COUNTIF(個人情報!$BB$5:$BB$401,"登録番号" &amp; リスト!O2221)&gt;=1,"",IF(VLOOKUP(O2221,登録者リスト!$A$1:$D$43729,4,FALSE)=基本情報!$D$6,O2221,"")),"")</f>
        <v/>
      </c>
    </row>
    <row r="2222" spans="15:16" x14ac:dyDescent="0.15">
      <c r="O2222">
        <v>2221</v>
      </c>
      <c r="P2222" t="str">
        <f>IFERROR(IF(COUNTIF(個人情報!$BB$5:$BB$401,"登録番号" &amp; リスト!O2222)&gt;=1,"",IF(VLOOKUP(O2222,登録者リスト!$A$1:$D$43729,4,FALSE)=基本情報!$D$6,O2222,"")),"")</f>
        <v/>
      </c>
    </row>
    <row r="2223" spans="15:16" x14ac:dyDescent="0.15">
      <c r="O2223">
        <v>2222</v>
      </c>
      <c r="P2223" t="str">
        <f>IFERROR(IF(COUNTIF(個人情報!$BB$5:$BB$401,"登録番号" &amp; リスト!O2223)&gt;=1,"",IF(VLOOKUP(O2223,登録者リスト!$A$1:$D$43729,4,FALSE)=基本情報!$D$6,O2223,"")),"")</f>
        <v/>
      </c>
    </row>
    <row r="2224" spans="15:16" x14ac:dyDescent="0.15">
      <c r="O2224">
        <v>2223</v>
      </c>
      <c r="P2224" t="str">
        <f>IFERROR(IF(COUNTIF(個人情報!$BB$5:$BB$401,"登録番号" &amp; リスト!O2224)&gt;=1,"",IF(VLOOKUP(O2224,登録者リスト!$A$1:$D$43729,4,FALSE)=基本情報!$D$6,O2224,"")),"")</f>
        <v/>
      </c>
    </row>
    <row r="2225" spans="15:16" x14ac:dyDescent="0.15">
      <c r="O2225">
        <v>2224</v>
      </c>
      <c r="P2225" t="str">
        <f>IFERROR(IF(COUNTIF(個人情報!$BB$5:$BB$401,"登録番号" &amp; リスト!O2225)&gt;=1,"",IF(VLOOKUP(O2225,登録者リスト!$A$1:$D$43729,4,FALSE)=基本情報!$D$6,O2225,"")),"")</f>
        <v/>
      </c>
    </row>
    <row r="2226" spans="15:16" x14ac:dyDescent="0.15">
      <c r="O2226">
        <v>2225</v>
      </c>
      <c r="P2226" t="str">
        <f>IFERROR(IF(COUNTIF(個人情報!$BB$5:$BB$401,"登録番号" &amp; リスト!O2226)&gt;=1,"",IF(VLOOKUP(O2226,登録者リスト!$A$1:$D$43729,4,FALSE)=基本情報!$D$6,O2226,"")),"")</f>
        <v/>
      </c>
    </row>
    <row r="2227" spans="15:16" x14ac:dyDescent="0.15">
      <c r="O2227">
        <v>2226</v>
      </c>
      <c r="P2227" t="str">
        <f>IFERROR(IF(COUNTIF(個人情報!$BB$5:$BB$401,"登録番号" &amp; リスト!O2227)&gt;=1,"",IF(VLOOKUP(O2227,登録者リスト!$A$1:$D$43729,4,FALSE)=基本情報!$D$6,O2227,"")),"")</f>
        <v/>
      </c>
    </row>
    <row r="2228" spans="15:16" x14ac:dyDescent="0.15">
      <c r="O2228">
        <v>2227</v>
      </c>
      <c r="P2228" t="str">
        <f>IFERROR(IF(COUNTIF(個人情報!$BB$5:$BB$401,"登録番号" &amp; リスト!O2228)&gt;=1,"",IF(VLOOKUP(O2228,登録者リスト!$A$1:$D$43729,4,FALSE)=基本情報!$D$6,O2228,"")),"")</f>
        <v/>
      </c>
    </row>
    <row r="2229" spans="15:16" x14ac:dyDescent="0.15">
      <c r="O2229">
        <v>2228</v>
      </c>
      <c r="P2229" t="str">
        <f>IFERROR(IF(COUNTIF(個人情報!$BB$5:$BB$401,"登録番号" &amp; リスト!O2229)&gt;=1,"",IF(VLOOKUP(O2229,登録者リスト!$A$1:$D$43729,4,FALSE)=基本情報!$D$6,O2229,"")),"")</f>
        <v/>
      </c>
    </row>
    <row r="2230" spans="15:16" x14ac:dyDescent="0.15">
      <c r="O2230">
        <v>2229</v>
      </c>
      <c r="P2230" t="str">
        <f>IFERROR(IF(COUNTIF(個人情報!$BB$5:$BB$401,"登録番号" &amp; リスト!O2230)&gt;=1,"",IF(VLOOKUP(O2230,登録者リスト!$A$1:$D$43729,4,FALSE)=基本情報!$D$6,O2230,"")),"")</f>
        <v/>
      </c>
    </row>
    <row r="2231" spans="15:16" x14ac:dyDescent="0.15">
      <c r="O2231">
        <v>2230</v>
      </c>
      <c r="P2231" t="str">
        <f>IFERROR(IF(COUNTIF(個人情報!$BB$5:$BB$401,"登録番号" &amp; リスト!O2231)&gt;=1,"",IF(VLOOKUP(O2231,登録者リスト!$A$1:$D$43729,4,FALSE)=基本情報!$D$6,O2231,"")),"")</f>
        <v/>
      </c>
    </row>
    <row r="2232" spans="15:16" x14ac:dyDescent="0.15">
      <c r="O2232">
        <v>2231</v>
      </c>
      <c r="P2232" t="str">
        <f>IFERROR(IF(COUNTIF(個人情報!$BB$5:$BB$401,"登録番号" &amp; リスト!O2232)&gt;=1,"",IF(VLOOKUP(O2232,登録者リスト!$A$1:$D$43729,4,FALSE)=基本情報!$D$6,O2232,"")),"")</f>
        <v/>
      </c>
    </row>
    <row r="2233" spans="15:16" x14ac:dyDescent="0.15">
      <c r="O2233">
        <v>2232</v>
      </c>
      <c r="P2233" t="str">
        <f>IFERROR(IF(COUNTIF(個人情報!$BB$5:$BB$401,"登録番号" &amp; リスト!O2233)&gt;=1,"",IF(VLOOKUP(O2233,登録者リスト!$A$1:$D$43729,4,FALSE)=基本情報!$D$6,O2233,"")),"")</f>
        <v/>
      </c>
    </row>
    <row r="2234" spans="15:16" x14ac:dyDescent="0.15">
      <c r="O2234">
        <v>2233</v>
      </c>
      <c r="P2234" t="str">
        <f>IFERROR(IF(COUNTIF(個人情報!$BB$5:$BB$401,"登録番号" &amp; リスト!O2234)&gt;=1,"",IF(VLOOKUP(O2234,登録者リスト!$A$1:$D$43729,4,FALSE)=基本情報!$D$6,O2234,"")),"")</f>
        <v/>
      </c>
    </row>
    <row r="2235" spans="15:16" x14ac:dyDescent="0.15">
      <c r="O2235">
        <v>2234</v>
      </c>
      <c r="P2235" t="str">
        <f>IFERROR(IF(COUNTIF(個人情報!$BB$5:$BB$401,"登録番号" &amp; リスト!O2235)&gt;=1,"",IF(VLOOKUP(O2235,登録者リスト!$A$1:$D$43729,4,FALSE)=基本情報!$D$6,O2235,"")),"")</f>
        <v/>
      </c>
    </row>
    <row r="2236" spans="15:16" x14ac:dyDescent="0.15">
      <c r="O2236">
        <v>2235</v>
      </c>
      <c r="P2236" t="str">
        <f>IFERROR(IF(COUNTIF(個人情報!$BB$5:$BB$401,"登録番号" &amp; リスト!O2236)&gt;=1,"",IF(VLOOKUP(O2236,登録者リスト!$A$1:$D$43729,4,FALSE)=基本情報!$D$6,O2236,"")),"")</f>
        <v/>
      </c>
    </row>
    <row r="2237" spans="15:16" x14ac:dyDescent="0.15">
      <c r="O2237">
        <v>2236</v>
      </c>
      <c r="P2237" t="str">
        <f>IFERROR(IF(COUNTIF(個人情報!$BB$5:$BB$401,"登録番号" &amp; リスト!O2237)&gt;=1,"",IF(VLOOKUP(O2237,登録者リスト!$A$1:$D$43729,4,FALSE)=基本情報!$D$6,O2237,"")),"")</f>
        <v/>
      </c>
    </row>
    <row r="2238" spans="15:16" x14ac:dyDescent="0.15">
      <c r="O2238">
        <v>2237</v>
      </c>
      <c r="P2238" t="str">
        <f>IFERROR(IF(COUNTIF(個人情報!$BB$5:$BB$401,"登録番号" &amp; リスト!O2238)&gt;=1,"",IF(VLOOKUP(O2238,登録者リスト!$A$1:$D$43729,4,FALSE)=基本情報!$D$6,O2238,"")),"")</f>
        <v/>
      </c>
    </row>
    <row r="2239" spans="15:16" x14ac:dyDescent="0.15">
      <c r="O2239">
        <v>2238</v>
      </c>
      <c r="P2239" t="str">
        <f>IFERROR(IF(COUNTIF(個人情報!$BB$5:$BB$401,"登録番号" &amp; リスト!O2239)&gt;=1,"",IF(VLOOKUP(O2239,登録者リスト!$A$1:$D$43729,4,FALSE)=基本情報!$D$6,O2239,"")),"")</f>
        <v/>
      </c>
    </row>
    <row r="2240" spans="15:16" x14ac:dyDescent="0.15">
      <c r="O2240">
        <v>2239</v>
      </c>
      <c r="P2240" t="str">
        <f>IFERROR(IF(COUNTIF(個人情報!$BB$5:$BB$401,"登録番号" &amp; リスト!O2240)&gt;=1,"",IF(VLOOKUP(O2240,登録者リスト!$A$1:$D$43729,4,FALSE)=基本情報!$D$6,O2240,"")),"")</f>
        <v/>
      </c>
    </row>
    <row r="2241" spans="15:16" x14ac:dyDescent="0.15">
      <c r="O2241">
        <v>2240</v>
      </c>
      <c r="P2241" t="str">
        <f>IFERROR(IF(COUNTIF(個人情報!$BB$5:$BB$401,"登録番号" &amp; リスト!O2241)&gt;=1,"",IF(VLOOKUP(O2241,登録者リスト!$A$1:$D$43729,4,FALSE)=基本情報!$D$6,O2241,"")),"")</f>
        <v/>
      </c>
    </row>
    <row r="2242" spans="15:16" x14ac:dyDescent="0.15">
      <c r="O2242">
        <v>2241</v>
      </c>
      <c r="P2242" t="str">
        <f>IFERROR(IF(COUNTIF(個人情報!$BB$5:$BB$401,"登録番号" &amp; リスト!O2242)&gt;=1,"",IF(VLOOKUP(O2242,登録者リスト!$A$1:$D$43729,4,FALSE)=基本情報!$D$6,O2242,"")),"")</f>
        <v/>
      </c>
    </row>
    <row r="2243" spans="15:16" x14ac:dyDescent="0.15">
      <c r="O2243">
        <v>2242</v>
      </c>
      <c r="P2243" t="str">
        <f>IFERROR(IF(COUNTIF(個人情報!$BB$5:$BB$401,"登録番号" &amp; リスト!O2243)&gt;=1,"",IF(VLOOKUP(O2243,登録者リスト!$A$1:$D$43729,4,FALSE)=基本情報!$D$6,O2243,"")),"")</f>
        <v/>
      </c>
    </row>
    <row r="2244" spans="15:16" x14ac:dyDescent="0.15">
      <c r="O2244">
        <v>2243</v>
      </c>
      <c r="P2244" t="str">
        <f>IFERROR(IF(COUNTIF(個人情報!$BB$5:$BB$401,"登録番号" &amp; リスト!O2244)&gt;=1,"",IF(VLOOKUP(O2244,登録者リスト!$A$1:$D$43729,4,FALSE)=基本情報!$D$6,O2244,"")),"")</f>
        <v/>
      </c>
    </row>
    <row r="2245" spans="15:16" x14ac:dyDescent="0.15">
      <c r="O2245">
        <v>2244</v>
      </c>
      <c r="P2245" t="str">
        <f>IFERROR(IF(COUNTIF(個人情報!$BB$5:$BB$401,"登録番号" &amp; リスト!O2245)&gt;=1,"",IF(VLOOKUP(O2245,登録者リスト!$A$1:$D$43729,4,FALSE)=基本情報!$D$6,O2245,"")),"")</f>
        <v/>
      </c>
    </row>
    <row r="2246" spans="15:16" x14ac:dyDescent="0.15">
      <c r="O2246">
        <v>2245</v>
      </c>
      <c r="P2246" t="str">
        <f>IFERROR(IF(COUNTIF(個人情報!$BB$5:$BB$401,"登録番号" &amp; リスト!O2246)&gt;=1,"",IF(VLOOKUP(O2246,登録者リスト!$A$1:$D$43729,4,FALSE)=基本情報!$D$6,O2246,"")),"")</f>
        <v/>
      </c>
    </row>
    <row r="2247" spans="15:16" x14ac:dyDescent="0.15">
      <c r="O2247">
        <v>2246</v>
      </c>
      <c r="P2247" t="str">
        <f>IFERROR(IF(COUNTIF(個人情報!$BB$5:$BB$401,"登録番号" &amp; リスト!O2247)&gt;=1,"",IF(VLOOKUP(O2247,登録者リスト!$A$1:$D$43729,4,FALSE)=基本情報!$D$6,O2247,"")),"")</f>
        <v/>
      </c>
    </row>
    <row r="2248" spans="15:16" x14ac:dyDescent="0.15">
      <c r="O2248">
        <v>2247</v>
      </c>
      <c r="P2248" t="str">
        <f>IFERROR(IF(COUNTIF(個人情報!$BB$5:$BB$401,"登録番号" &amp; リスト!O2248)&gt;=1,"",IF(VLOOKUP(O2248,登録者リスト!$A$1:$D$43729,4,FALSE)=基本情報!$D$6,O2248,"")),"")</f>
        <v/>
      </c>
    </row>
    <row r="2249" spans="15:16" x14ac:dyDescent="0.15">
      <c r="O2249">
        <v>2248</v>
      </c>
      <c r="P2249" t="str">
        <f>IFERROR(IF(COUNTIF(個人情報!$BB$5:$BB$401,"登録番号" &amp; リスト!O2249)&gt;=1,"",IF(VLOOKUP(O2249,登録者リスト!$A$1:$D$43729,4,FALSE)=基本情報!$D$6,O2249,"")),"")</f>
        <v/>
      </c>
    </row>
    <row r="2250" spans="15:16" x14ac:dyDescent="0.15">
      <c r="O2250">
        <v>2249</v>
      </c>
      <c r="P2250" t="str">
        <f>IFERROR(IF(COUNTIF(個人情報!$BB$5:$BB$401,"登録番号" &amp; リスト!O2250)&gt;=1,"",IF(VLOOKUP(O2250,登録者リスト!$A$1:$D$43729,4,FALSE)=基本情報!$D$6,O2250,"")),"")</f>
        <v/>
      </c>
    </row>
    <row r="2251" spans="15:16" x14ac:dyDescent="0.15">
      <c r="O2251">
        <v>2250</v>
      </c>
      <c r="P2251" t="str">
        <f>IFERROR(IF(COUNTIF(個人情報!$BB$5:$BB$401,"登録番号" &amp; リスト!O2251)&gt;=1,"",IF(VLOOKUP(O2251,登録者リスト!$A$1:$D$43729,4,FALSE)=基本情報!$D$6,O2251,"")),"")</f>
        <v/>
      </c>
    </row>
    <row r="2252" spans="15:16" x14ac:dyDescent="0.15">
      <c r="O2252">
        <v>2251</v>
      </c>
      <c r="P2252" t="str">
        <f>IFERROR(IF(COUNTIF(個人情報!$BB$5:$BB$401,"登録番号" &amp; リスト!O2252)&gt;=1,"",IF(VLOOKUP(O2252,登録者リスト!$A$1:$D$43729,4,FALSE)=基本情報!$D$6,O2252,"")),"")</f>
        <v/>
      </c>
    </row>
    <row r="2253" spans="15:16" x14ac:dyDescent="0.15">
      <c r="O2253">
        <v>2252</v>
      </c>
      <c r="P2253" t="str">
        <f>IFERROR(IF(COUNTIF(個人情報!$BB$5:$BB$401,"登録番号" &amp; リスト!O2253)&gt;=1,"",IF(VLOOKUP(O2253,登録者リスト!$A$1:$D$43729,4,FALSE)=基本情報!$D$6,O2253,"")),"")</f>
        <v/>
      </c>
    </row>
    <row r="2254" spans="15:16" x14ac:dyDescent="0.15">
      <c r="O2254">
        <v>2253</v>
      </c>
      <c r="P2254" t="str">
        <f>IFERROR(IF(COUNTIF(個人情報!$BB$5:$BB$401,"登録番号" &amp; リスト!O2254)&gt;=1,"",IF(VLOOKUP(O2254,登録者リスト!$A$1:$D$43729,4,FALSE)=基本情報!$D$6,O2254,"")),"")</f>
        <v/>
      </c>
    </row>
    <row r="2255" spans="15:16" x14ac:dyDescent="0.15">
      <c r="O2255">
        <v>2254</v>
      </c>
      <c r="P2255" t="str">
        <f>IFERROR(IF(COUNTIF(個人情報!$BB$5:$BB$401,"登録番号" &amp; リスト!O2255)&gt;=1,"",IF(VLOOKUP(O2255,登録者リスト!$A$1:$D$43729,4,FALSE)=基本情報!$D$6,O2255,"")),"")</f>
        <v/>
      </c>
    </row>
    <row r="2256" spans="15:16" x14ac:dyDescent="0.15">
      <c r="O2256">
        <v>2255</v>
      </c>
      <c r="P2256" t="str">
        <f>IFERROR(IF(COUNTIF(個人情報!$BB$5:$BB$401,"登録番号" &amp; リスト!O2256)&gt;=1,"",IF(VLOOKUP(O2256,登録者リスト!$A$1:$D$43729,4,FALSE)=基本情報!$D$6,O2256,"")),"")</f>
        <v/>
      </c>
    </row>
    <row r="2257" spans="15:16" x14ac:dyDescent="0.15">
      <c r="O2257">
        <v>2256</v>
      </c>
      <c r="P2257" t="str">
        <f>IFERROR(IF(COUNTIF(個人情報!$BB$5:$BB$401,"登録番号" &amp; リスト!O2257)&gt;=1,"",IF(VLOOKUP(O2257,登録者リスト!$A$1:$D$43729,4,FALSE)=基本情報!$D$6,O2257,"")),"")</f>
        <v/>
      </c>
    </row>
    <row r="2258" spans="15:16" x14ac:dyDescent="0.15">
      <c r="O2258">
        <v>2257</v>
      </c>
      <c r="P2258" t="str">
        <f>IFERROR(IF(COUNTIF(個人情報!$BB$5:$BB$401,"登録番号" &amp; リスト!O2258)&gt;=1,"",IF(VLOOKUP(O2258,登録者リスト!$A$1:$D$43729,4,FALSE)=基本情報!$D$6,O2258,"")),"")</f>
        <v/>
      </c>
    </row>
    <row r="2259" spans="15:16" x14ac:dyDescent="0.15">
      <c r="O2259">
        <v>2258</v>
      </c>
      <c r="P2259" t="str">
        <f>IFERROR(IF(COUNTIF(個人情報!$BB$5:$BB$401,"登録番号" &amp; リスト!O2259)&gt;=1,"",IF(VLOOKUP(O2259,登録者リスト!$A$1:$D$43729,4,FALSE)=基本情報!$D$6,O2259,"")),"")</f>
        <v/>
      </c>
    </row>
    <row r="2260" spans="15:16" x14ac:dyDescent="0.15">
      <c r="O2260">
        <v>2259</v>
      </c>
      <c r="P2260" t="str">
        <f>IFERROR(IF(COUNTIF(個人情報!$BB$5:$BB$401,"登録番号" &amp; リスト!O2260)&gt;=1,"",IF(VLOOKUP(O2260,登録者リスト!$A$1:$D$43729,4,FALSE)=基本情報!$D$6,O2260,"")),"")</f>
        <v/>
      </c>
    </row>
    <row r="2261" spans="15:16" x14ac:dyDescent="0.15">
      <c r="O2261">
        <v>2260</v>
      </c>
      <c r="P2261" t="str">
        <f>IFERROR(IF(COUNTIF(個人情報!$BB$5:$BB$401,"登録番号" &amp; リスト!O2261)&gt;=1,"",IF(VLOOKUP(O2261,登録者リスト!$A$1:$D$43729,4,FALSE)=基本情報!$D$6,O2261,"")),"")</f>
        <v/>
      </c>
    </row>
    <row r="2262" spans="15:16" x14ac:dyDescent="0.15">
      <c r="O2262">
        <v>2261</v>
      </c>
      <c r="P2262" t="str">
        <f>IFERROR(IF(COUNTIF(個人情報!$BB$5:$BB$401,"登録番号" &amp; リスト!O2262)&gt;=1,"",IF(VLOOKUP(O2262,登録者リスト!$A$1:$D$43729,4,FALSE)=基本情報!$D$6,O2262,"")),"")</f>
        <v/>
      </c>
    </row>
    <row r="2263" spans="15:16" x14ac:dyDescent="0.15">
      <c r="O2263">
        <v>2262</v>
      </c>
      <c r="P2263" t="str">
        <f>IFERROR(IF(COUNTIF(個人情報!$BB$5:$BB$401,"登録番号" &amp; リスト!O2263)&gt;=1,"",IF(VLOOKUP(O2263,登録者リスト!$A$1:$D$43729,4,FALSE)=基本情報!$D$6,O2263,"")),"")</f>
        <v/>
      </c>
    </row>
    <row r="2264" spans="15:16" x14ac:dyDescent="0.15">
      <c r="O2264">
        <v>2263</v>
      </c>
      <c r="P2264" t="str">
        <f>IFERROR(IF(COUNTIF(個人情報!$BB$5:$BB$401,"登録番号" &amp; リスト!O2264)&gt;=1,"",IF(VLOOKUP(O2264,登録者リスト!$A$1:$D$43729,4,FALSE)=基本情報!$D$6,O2264,"")),"")</f>
        <v/>
      </c>
    </row>
    <row r="2265" spans="15:16" x14ac:dyDescent="0.15">
      <c r="O2265">
        <v>2264</v>
      </c>
      <c r="P2265" t="str">
        <f>IFERROR(IF(COUNTIF(個人情報!$BB$5:$BB$401,"登録番号" &amp; リスト!O2265)&gt;=1,"",IF(VLOOKUP(O2265,登録者リスト!$A$1:$D$43729,4,FALSE)=基本情報!$D$6,O2265,"")),"")</f>
        <v/>
      </c>
    </row>
    <row r="2266" spans="15:16" x14ac:dyDescent="0.15">
      <c r="O2266">
        <v>2265</v>
      </c>
      <c r="P2266" t="str">
        <f>IFERROR(IF(COUNTIF(個人情報!$BB$5:$BB$401,"登録番号" &amp; リスト!O2266)&gt;=1,"",IF(VLOOKUP(O2266,登録者リスト!$A$1:$D$43729,4,FALSE)=基本情報!$D$6,O2266,"")),"")</f>
        <v/>
      </c>
    </row>
    <row r="2267" spans="15:16" x14ac:dyDescent="0.15">
      <c r="O2267">
        <v>2266</v>
      </c>
      <c r="P2267" t="str">
        <f>IFERROR(IF(COUNTIF(個人情報!$BB$5:$BB$401,"登録番号" &amp; リスト!O2267)&gt;=1,"",IF(VLOOKUP(O2267,登録者リスト!$A$1:$D$43729,4,FALSE)=基本情報!$D$6,O2267,"")),"")</f>
        <v/>
      </c>
    </row>
    <row r="2268" spans="15:16" x14ac:dyDescent="0.15">
      <c r="O2268">
        <v>2267</v>
      </c>
      <c r="P2268" t="str">
        <f>IFERROR(IF(COUNTIF(個人情報!$BB$5:$BB$401,"登録番号" &amp; リスト!O2268)&gt;=1,"",IF(VLOOKUP(O2268,登録者リスト!$A$1:$D$43729,4,FALSE)=基本情報!$D$6,O2268,"")),"")</f>
        <v/>
      </c>
    </row>
    <row r="2269" spans="15:16" x14ac:dyDescent="0.15">
      <c r="O2269">
        <v>2268</v>
      </c>
      <c r="P2269" t="str">
        <f>IFERROR(IF(COUNTIF(個人情報!$BB$5:$BB$401,"登録番号" &amp; リスト!O2269)&gt;=1,"",IF(VLOOKUP(O2269,登録者リスト!$A$1:$D$43729,4,FALSE)=基本情報!$D$6,O2269,"")),"")</f>
        <v/>
      </c>
    </row>
    <row r="2270" spans="15:16" x14ac:dyDescent="0.15">
      <c r="O2270">
        <v>2269</v>
      </c>
      <c r="P2270" t="str">
        <f>IFERROR(IF(COUNTIF(個人情報!$BB$5:$BB$401,"登録番号" &amp; リスト!O2270)&gt;=1,"",IF(VLOOKUP(O2270,登録者リスト!$A$1:$D$43729,4,FALSE)=基本情報!$D$6,O2270,"")),"")</f>
        <v/>
      </c>
    </row>
    <row r="2271" spans="15:16" x14ac:dyDescent="0.15">
      <c r="O2271">
        <v>2270</v>
      </c>
      <c r="P2271" t="str">
        <f>IFERROR(IF(COUNTIF(個人情報!$BB$5:$BB$401,"登録番号" &amp; リスト!O2271)&gt;=1,"",IF(VLOOKUP(O2271,登録者リスト!$A$1:$D$43729,4,FALSE)=基本情報!$D$6,O2271,"")),"")</f>
        <v/>
      </c>
    </row>
    <row r="2272" spans="15:16" x14ac:dyDescent="0.15">
      <c r="O2272">
        <v>2271</v>
      </c>
      <c r="P2272" t="str">
        <f>IFERROR(IF(COUNTIF(個人情報!$BB$5:$BB$401,"登録番号" &amp; リスト!O2272)&gt;=1,"",IF(VLOOKUP(O2272,登録者リスト!$A$1:$D$43729,4,FALSE)=基本情報!$D$6,O2272,"")),"")</f>
        <v/>
      </c>
    </row>
    <row r="2273" spans="15:16" x14ac:dyDescent="0.15">
      <c r="O2273">
        <v>2272</v>
      </c>
      <c r="P2273" t="str">
        <f>IFERROR(IF(COUNTIF(個人情報!$BB$5:$BB$401,"登録番号" &amp; リスト!O2273)&gt;=1,"",IF(VLOOKUP(O2273,登録者リスト!$A$1:$D$43729,4,FALSE)=基本情報!$D$6,O2273,"")),"")</f>
        <v/>
      </c>
    </row>
    <row r="2274" spans="15:16" x14ac:dyDescent="0.15">
      <c r="O2274">
        <v>2273</v>
      </c>
      <c r="P2274" t="str">
        <f>IFERROR(IF(COUNTIF(個人情報!$BB$5:$BB$401,"登録番号" &amp; リスト!O2274)&gt;=1,"",IF(VLOOKUP(O2274,登録者リスト!$A$1:$D$43729,4,FALSE)=基本情報!$D$6,O2274,"")),"")</f>
        <v/>
      </c>
    </row>
    <row r="2275" spans="15:16" x14ac:dyDescent="0.15">
      <c r="O2275">
        <v>2274</v>
      </c>
      <c r="P2275" t="str">
        <f>IFERROR(IF(COUNTIF(個人情報!$BB$5:$BB$401,"登録番号" &amp; リスト!O2275)&gt;=1,"",IF(VLOOKUP(O2275,登録者リスト!$A$1:$D$43729,4,FALSE)=基本情報!$D$6,O2275,"")),"")</f>
        <v/>
      </c>
    </row>
    <row r="2276" spans="15:16" x14ac:dyDescent="0.15">
      <c r="O2276">
        <v>2275</v>
      </c>
      <c r="P2276" t="str">
        <f>IFERROR(IF(COUNTIF(個人情報!$BB$5:$BB$401,"登録番号" &amp; リスト!O2276)&gt;=1,"",IF(VLOOKUP(O2276,登録者リスト!$A$1:$D$43729,4,FALSE)=基本情報!$D$6,O2276,"")),"")</f>
        <v/>
      </c>
    </row>
    <row r="2277" spans="15:16" x14ac:dyDescent="0.15">
      <c r="O2277">
        <v>2276</v>
      </c>
      <c r="P2277" t="str">
        <f>IFERROR(IF(COUNTIF(個人情報!$BB$5:$BB$401,"登録番号" &amp; リスト!O2277)&gt;=1,"",IF(VLOOKUP(O2277,登録者リスト!$A$1:$D$43729,4,FALSE)=基本情報!$D$6,O2277,"")),"")</f>
        <v/>
      </c>
    </row>
    <row r="2278" spans="15:16" x14ac:dyDescent="0.15">
      <c r="O2278">
        <v>2277</v>
      </c>
      <c r="P2278" t="str">
        <f>IFERROR(IF(COUNTIF(個人情報!$BB$5:$BB$401,"登録番号" &amp; リスト!O2278)&gt;=1,"",IF(VLOOKUP(O2278,登録者リスト!$A$1:$D$43729,4,FALSE)=基本情報!$D$6,O2278,"")),"")</f>
        <v/>
      </c>
    </row>
    <row r="2279" spans="15:16" x14ac:dyDescent="0.15">
      <c r="O2279">
        <v>2278</v>
      </c>
      <c r="P2279" t="str">
        <f>IFERROR(IF(COUNTIF(個人情報!$BB$5:$BB$401,"登録番号" &amp; リスト!O2279)&gt;=1,"",IF(VLOOKUP(O2279,登録者リスト!$A$1:$D$43729,4,FALSE)=基本情報!$D$6,O2279,"")),"")</f>
        <v/>
      </c>
    </row>
    <row r="2280" spans="15:16" x14ac:dyDescent="0.15">
      <c r="O2280">
        <v>2279</v>
      </c>
      <c r="P2280" t="str">
        <f>IFERROR(IF(COUNTIF(個人情報!$BB$5:$BB$401,"登録番号" &amp; リスト!O2280)&gt;=1,"",IF(VLOOKUP(O2280,登録者リスト!$A$1:$D$43729,4,FALSE)=基本情報!$D$6,O2280,"")),"")</f>
        <v/>
      </c>
    </row>
    <row r="2281" spans="15:16" x14ac:dyDescent="0.15">
      <c r="O2281">
        <v>2280</v>
      </c>
      <c r="P2281" t="str">
        <f>IFERROR(IF(COUNTIF(個人情報!$BB$5:$BB$401,"登録番号" &amp; リスト!O2281)&gt;=1,"",IF(VLOOKUP(O2281,登録者リスト!$A$1:$D$43729,4,FALSE)=基本情報!$D$6,O2281,"")),"")</f>
        <v/>
      </c>
    </row>
    <row r="2282" spans="15:16" x14ac:dyDescent="0.15">
      <c r="O2282">
        <v>2281</v>
      </c>
      <c r="P2282" t="str">
        <f>IFERROR(IF(COUNTIF(個人情報!$BB$5:$BB$401,"登録番号" &amp; リスト!O2282)&gt;=1,"",IF(VLOOKUP(O2282,登録者リスト!$A$1:$D$43729,4,FALSE)=基本情報!$D$6,O2282,"")),"")</f>
        <v/>
      </c>
    </row>
    <row r="2283" spans="15:16" x14ac:dyDescent="0.15">
      <c r="O2283">
        <v>2282</v>
      </c>
      <c r="P2283" t="str">
        <f>IFERROR(IF(COUNTIF(個人情報!$BB$5:$BB$401,"登録番号" &amp; リスト!O2283)&gt;=1,"",IF(VLOOKUP(O2283,登録者リスト!$A$1:$D$43729,4,FALSE)=基本情報!$D$6,O2283,"")),"")</f>
        <v/>
      </c>
    </row>
    <row r="2284" spans="15:16" x14ac:dyDescent="0.15">
      <c r="O2284">
        <v>2283</v>
      </c>
      <c r="P2284" t="str">
        <f>IFERROR(IF(COUNTIF(個人情報!$BB$5:$BB$401,"登録番号" &amp; リスト!O2284)&gt;=1,"",IF(VLOOKUP(O2284,登録者リスト!$A$1:$D$43729,4,FALSE)=基本情報!$D$6,O2284,"")),"")</f>
        <v/>
      </c>
    </row>
    <row r="2285" spans="15:16" x14ac:dyDescent="0.15">
      <c r="O2285">
        <v>2284</v>
      </c>
      <c r="P2285" t="str">
        <f>IFERROR(IF(COUNTIF(個人情報!$BB$5:$BB$401,"登録番号" &amp; リスト!O2285)&gt;=1,"",IF(VLOOKUP(O2285,登録者リスト!$A$1:$D$43729,4,FALSE)=基本情報!$D$6,O2285,"")),"")</f>
        <v/>
      </c>
    </row>
    <row r="2286" spans="15:16" x14ac:dyDescent="0.15">
      <c r="O2286">
        <v>2285</v>
      </c>
      <c r="P2286" t="str">
        <f>IFERROR(IF(COUNTIF(個人情報!$BB$5:$BB$401,"登録番号" &amp; リスト!O2286)&gt;=1,"",IF(VLOOKUP(O2286,登録者リスト!$A$1:$D$43729,4,FALSE)=基本情報!$D$6,O2286,"")),"")</f>
        <v/>
      </c>
    </row>
    <row r="2287" spans="15:16" x14ac:dyDescent="0.15">
      <c r="O2287">
        <v>2286</v>
      </c>
      <c r="P2287" t="str">
        <f>IFERROR(IF(COUNTIF(個人情報!$BB$5:$BB$401,"登録番号" &amp; リスト!O2287)&gt;=1,"",IF(VLOOKUP(O2287,登録者リスト!$A$1:$D$43729,4,FALSE)=基本情報!$D$6,O2287,"")),"")</f>
        <v/>
      </c>
    </row>
    <row r="2288" spans="15:16" x14ac:dyDescent="0.15">
      <c r="O2288">
        <v>2287</v>
      </c>
      <c r="P2288" t="str">
        <f>IFERROR(IF(COUNTIF(個人情報!$BB$5:$BB$401,"登録番号" &amp; リスト!O2288)&gt;=1,"",IF(VLOOKUP(O2288,登録者リスト!$A$1:$D$43729,4,FALSE)=基本情報!$D$6,O2288,"")),"")</f>
        <v/>
      </c>
    </row>
    <row r="2289" spans="15:16" x14ac:dyDescent="0.15">
      <c r="O2289">
        <v>2288</v>
      </c>
      <c r="P2289" t="str">
        <f>IFERROR(IF(COUNTIF(個人情報!$BB$5:$BB$401,"登録番号" &amp; リスト!O2289)&gt;=1,"",IF(VLOOKUP(O2289,登録者リスト!$A$1:$D$43729,4,FALSE)=基本情報!$D$6,O2289,"")),"")</f>
        <v/>
      </c>
    </row>
    <row r="2290" spans="15:16" x14ac:dyDescent="0.15">
      <c r="O2290">
        <v>2289</v>
      </c>
      <c r="P2290" t="str">
        <f>IFERROR(IF(COUNTIF(個人情報!$BB$5:$BB$401,"登録番号" &amp; リスト!O2290)&gt;=1,"",IF(VLOOKUP(O2290,登録者リスト!$A$1:$D$43729,4,FALSE)=基本情報!$D$6,O2290,"")),"")</f>
        <v/>
      </c>
    </row>
    <row r="2291" spans="15:16" x14ac:dyDescent="0.15">
      <c r="O2291">
        <v>2290</v>
      </c>
      <c r="P2291" t="str">
        <f>IFERROR(IF(COUNTIF(個人情報!$BB$5:$BB$401,"登録番号" &amp; リスト!O2291)&gt;=1,"",IF(VLOOKUP(O2291,登録者リスト!$A$1:$D$43729,4,FALSE)=基本情報!$D$6,O2291,"")),"")</f>
        <v/>
      </c>
    </row>
    <row r="2292" spans="15:16" x14ac:dyDescent="0.15">
      <c r="O2292">
        <v>2291</v>
      </c>
      <c r="P2292" t="str">
        <f>IFERROR(IF(COUNTIF(個人情報!$BB$5:$BB$401,"登録番号" &amp; リスト!O2292)&gt;=1,"",IF(VLOOKUP(O2292,登録者リスト!$A$1:$D$43729,4,FALSE)=基本情報!$D$6,O2292,"")),"")</f>
        <v/>
      </c>
    </row>
    <row r="2293" spans="15:16" x14ac:dyDescent="0.15">
      <c r="O2293">
        <v>2292</v>
      </c>
      <c r="P2293" t="str">
        <f>IFERROR(IF(COUNTIF(個人情報!$BB$5:$BB$401,"登録番号" &amp; リスト!O2293)&gt;=1,"",IF(VLOOKUP(O2293,登録者リスト!$A$1:$D$43729,4,FALSE)=基本情報!$D$6,O2293,"")),"")</f>
        <v/>
      </c>
    </row>
    <row r="2294" spans="15:16" x14ac:dyDescent="0.15">
      <c r="O2294">
        <v>2293</v>
      </c>
      <c r="P2294" t="str">
        <f>IFERROR(IF(COUNTIF(個人情報!$BB$5:$BB$401,"登録番号" &amp; リスト!O2294)&gt;=1,"",IF(VLOOKUP(O2294,登録者リスト!$A$1:$D$43729,4,FALSE)=基本情報!$D$6,O2294,"")),"")</f>
        <v/>
      </c>
    </row>
    <row r="2295" spans="15:16" x14ac:dyDescent="0.15">
      <c r="O2295">
        <v>2294</v>
      </c>
      <c r="P2295" t="str">
        <f>IFERROR(IF(COUNTIF(個人情報!$BB$5:$BB$401,"登録番号" &amp; リスト!O2295)&gt;=1,"",IF(VLOOKUP(O2295,登録者リスト!$A$1:$D$43729,4,FALSE)=基本情報!$D$6,O2295,"")),"")</f>
        <v/>
      </c>
    </row>
    <row r="2296" spans="15:16" x14ac:dyDescent="0.15">
      <c r="O2296">
        <v>2295</v>
      </c>
      <c r="P2296" t="str">
        <f>IFERROR(IF(COUNTIF(個人情報!$BB$5:$BB$401,"登録番号" &amp; リスト!O2296)&gt;=1,"",IF(VLOOKUP(O2296,登録者リスト!$A$1:$D$43729,4,FALSE)=基本情報!$D$6,O2296,"")),"")</f>
        <v/>
      </c>
    </row>
    <row r="2297" spans="15:16" x14ac:dyDescent="0.15">
      <c r="O2297">
        <v>2296</v>
      </c>
      <c r="P2297" t="str">
        <f>IFERROR(IF(COUNTIF(個人情報!$BB$5:$BB$401,"登録番号" &amp; リスト!O2297)&gt;=1,"",IF(VLOOKUP(O2297,登録者リスト!$A$1:$D$43729,4,FALSE)=基本情報!$D$6,O2297,"")),"")</f>
        <v/>
      </c>
    </row>
    <row r="2298" spans="15:16" x14ac:dyDescent="0.15">
      <c r="O2298">
        <v>2297</v>
      </c>
      <c r="P2298" t="str">
        <f>IFERROR(IF(COUNTIF(個人情報!$BB$5:$BB$401,"登録番号" &amp; リスト!O2298)&gt;=1,"",IF(VLOOKUP(O2298,登録者リスト!$A$1:$D$43729,4,FALSE)=基本情報!$D$6,O2298,"")),"")</f>
        <v/>
      </c>
    </row>
    <row r="2299" spans="15:16" x14ac:dyDescent="0.15">
      <c r="O2299">
        <v>2298</v>
      </c>
      <c r="P2299" t="str">
        <f>IFERROR(IF(COUNTIF(個人情報!$BB$5:$BB$401,"登録番号" &amp; リスト!O2299)&gt;=1,"",IF(VLOOKUP(O2299,登録者リスト!$A$1:$D$43729,4,FALSE)=基本情報!$D$6,O2299,"")),"")</f>
        <v/>
      </c>
    </row>
    <row r="2300" spans="15:16" x14ac:dyDescent="0.15">
      <c r="O2300">
        <v>2299</v>
      </c>
      <c r="P2300" t="str">
        <f>IFERROR(IF(COUNTIF(個人情報!$BB$5:$BB$401,"登録番号" &amp; リスト!O2300)&gt;=1,"",IF(VLOOKUP(O2300,登録者リスト!$A$1:$D$43729,4,FALSE)=基本情報!$D$6,O2300,"")),"")</f>
        <v/>
      </c>
    </row>
    <row r="2301" spans="15:16" x14ac:dyDescent="0.15">
      <c r="O2301">
        <v>2300</v>
      </c>
      <c r="P2301" t="str">
        <f>IFERROR(IF(COUNTIF(個人情報!$BB$5:$BB$401,"登録番号" &amp; リスト!O2301)&gt;=1,"",IF(VLOOKUP(O2301,登録者リスト!$A$1:$D$43729,4,FALSE)=基本情報!$D$6,O2301,"")),"")</f>
        <v/>
      </c>
    </row>
    <row r="2302" spans="15:16" x14ac:dyDescent="0.15">
      <c r="O2302">
        <v>2301</v>
      </c>
      <c r="P2302" t="str">
        <f>IFERROR(IF(COUNTIF(個人情報!$BB$5:$BB$401,"登録番号" &amp; リスト!O2302)&gt;=1,"",IF(VLOOKUP(O2302,登録者リスト!$A$1:$D$43729,4,FALSE)=基本情報!$D$6,O2302,"")),"")</f>
        <v/>
      </c>
    </row>
    <row r="2303" spans="15:16" x14ac:dyDescent="0.15">
      <c r="O2303">
        <v>2302</v>
      </c>
      <c r="P2303" t="str">
        <f>IFERROR(IF(COUNTIF(個人情報!$BB$5:$BB$401,"登録番号" &amp; リスト!O2303)&gt;=1,"",IF(VLOOKUP(O2303,登録者リスト!$A$1:$D$43729,4,FALSE)=基本情報!$D$6,O2303,"")),"")</f>
        <v/>
      </c>
    </row>
    <row r="2304" spans="15:16" x14ac:dyDescent="0.15">
      <c r="O2304">
        <v>2303</v>
      </c>
      <c r="P2304" t="str">
        <f>IFERROR(IF(COUNTIF(個人情報!$BB$5:$BB$401,"登録番号" &amp; リスト!O2304)&gt;=1,"",IF(VLOOKUP(O2304,登録者リスト!$A$1:$D$43729,4,FALSE)=基本情報!$D$6,O2304,"")),"")</f>
        <v/>
      </c>
    </row>
    <row r="2305" spans="15:16" x14ac:dyDescent="0.15">
      <c r="O2305">
        <v>2304</v>
      </c>
      <c r="P2305" t="str">
        <f>IFERROR(IF(COUNTIF(個人情報!$BB$5:$BB$401,"登録番号" &amp; リスト!O2305)&gt;=1,"",IF(VLOOKUP(O2305,登録者リスト!$A$1:$D$43729,4,FALSE)=基本情報!$D$6,O2305,"")),"")</f>
        <v/>
      </c>
    </row>
    <row r="2306" spans="15:16" x14ac:dyDescent="0.15">
      <c r="O2306">
        <v>2305</v>
      </c>
      <c r="P2306" t="str">
        <f>IFERROR(IF(COUNTIF(個人情報!$BB$5:$BB$401,"登録番号" &amp; リスト!O2306)&gt;=1,"",IF(VLOOKUP(O2306,登録者リスト!$A$1:$D$43729,4,FALSE)=基本情報!$D$6,O2306,"")),"")</f>
        <v/>
      </c>
    </row>
    <row r="2307" spans="15:16" x14ac:dyDescent="0.15">
      <c r="O2307">
        <v>2306</v>
      </c>
      <c r="P2307" t="str">
        <f>IFERROR(IF(COUNTIF(個人情報!$BB$5:$BB$401,"登録番号" &amp; リスト!O2307)&gt;=1,"",IF(VLOOKUP(O2307,登録者リスト!$A$1:$D$43729,4,FALSE)=基本情報!$D$6,O2307,"")),"")</f>
        <v/>
      </c>
    </row>
    <row r="2308" spans="15:16" x14ac:dyDescent="0.15">
      <c r="O2308">
        <v>2307</v>
      </c>
      <c r="P2308" t="str">
        <f>IFERROR(IF(COUNTIF(個人情報!$BB$5:$BB$401,"登録番号" &amp; リスト!O2308)&gt;=1,"",IF(VLOOKUP(O2308,登録者リスト!$A$1:$D$43729,4,FALSE)=基本情報!$D$6,O2308,"")),"")</f>
        <v/>
      </c>
    </row>
    <row r="2309" spans="15:16" x14ac:dyDescent="0.15">
      <c r="O2309">
        <v>2308</v>
      </c>
      <c r="P2309" t="str">
        <f>IFERROR(IF(COUNTIF(個人情報!$BB$5:$BB$401,"登録番号" &amp; リスト!O2309)&gt;=1,"",IF(VLOOKUP(O2309,登録者リスト!$A$1:$D$43729,4,FALSE)=基本情報!$D$6,O2309,"")),"")</f>
        <v/>
      </c>
    </row>
    <row r="2310" spans="15:16" x14ac:dyDescent="0.15">
      <c r="O2310">
        <v>2309</v>
      </c>
      <c r="P2310" t="str">
        <f>IFERROR(IF(COUNTIF(個人情報!$BB$5:$BB$401,"登録番号" &amp; リスト!O2310)&gt;=1,"",IF(VLOOKUP(O2310,登録者リスト!$A$1:$D$43729,4,FALSE)=基本情報!$D$6,O2310,"")),"")</f>
        <v/>
      </c>
    </row>
    <row r="2311" spans="15:16" x14ac:dyDescent="0.15">
      <c r="O2311">
        <v>2310</v>
      </c>
      <c r="P2311" t="str">
        <f>IFERROR(IF(COUNTIF(個人情報!$BB$5:$BB$401,"登録番号" &amp; リスト!O2311)&gt;=1,"",IF(VLOOKUP(O2311,登録者リスト!$A$1:$D$43729,4,FALSE)=基本情報!$D$6,O2311,"")),"")</f>
        <v/>
      </c>
    </row>
    <row r="2312" spans="15:16" x14ac:dyDescent="0.15">
      <c r="O2312">
        <v>2311</v>
      </c>
      <c r="P2312" t="str">
        <f>IFERROR(IF(COUNTIF(個人情報!$BB$5:$BB$401,"登録番号" &amp; リスト!O2312)&gt;=1,"",IF(VLOOKUP(O2312,登録者リスト!$A$1:$D$43729,4,FALSE)=基本情報!$D$6,O2312,"")),"")</f>
        <v/>
      </c>
    </row>
    <row r="2313" spans="15:16" x14ac:dyDescent="0.15">
      <c r="O2313">
        <v>2312</v>
      </c>
      <c r="P2313" t="str">
        <f>IFERROR(IF(COUNTIF(個人情報!$BB$5:$BB$401,"登録番号" &amp; リスト!O2313)&gt;=1,"",IF(VLOOKUP(O2313,登録者リスト!$A$1:$D$43729,4,FALSE)=基本情報!$D$6,O2313,"")),"")</f>
        <v/>
      </c>
    </row>
    <row r="2314" spans="15:16" x14ac:dyDescent="0.15">
      <c r="O2314">
        <v>2313</v>
      </c>
      <c r="P2314" t="str">
        <f>IFERROR(IF(COUNTIF(個人情報!$BB$5:$BB$401,"登録番号" &amp; リスト!O2314)&gt;=1,"",IF(VLOOKUP(O2314,登録者リスト!$A$1:$D$43729,4,FALSE)=基本情報!$D$6,O2314,"")),"")</f>
        <v/>
      </c>
    </row>
    <row r="2315" spans="15:16" x14ac:dyDescent="0.15">
      <c r="O2315">
        <v>2314</v>
      </c>
      <c r="P2315" t="str">
        <f>IFERROR(IF(COUNTIF(個人情報!$BB$5:$BB$401,"登録番号" &amp; リスト!O2315)&gt;=1,"",IF(VLOOKUP(O2315,登録者リスト!$A$1:$D$43729,4,FALSE)=基本情報!$D$6,O2315,"")),"")</f>
        <v/>
      </c>
    </row>
    <row r="2316" spans="15:16" x14ac:dyDescent="0.15">
      <c r="O2316">
        <v>2315</v>
      </c>
      <c r="P2316" t="str">
        <f>IFERROR(IF(COUNTIF(個人情報!$BB$5:$BB$401,"登録番号" &amp; リスト!O2316)&gt;=1,"",IF(VLOOKUP(O2316,登録者リスト!$A$1:$D$43729,4,FALSE)=基本情報!$D$6,O2316,"")),"")</f>
        <v/>
      </c>
    </row>
    <row r="2317" spans="15:16" x14ac:dyDescent="0.15">
      <c r="O2317">
        <v>2316</v>
      </c>
      <c r="P2317" t="str">
        <f>IFERROR(IF(COUNTIF(個人情報!$BB$5:$BB$401,"登録番号" &amp; リスト!O2317)&gt;=1,"",IF(VLOOKUP(O2317,登録者リスト!$A$1:$D$43729,4,FALSE)=基本情報!$D$6,O2317,"")),"")</f>
        <v/>
      </c>
    </row>
    <row r="2318" spans="15:16" x14ac:dyDescent="0.15">
      <c r="O2318">
        <v>2317</v>
      </c>
      <c r="P2318" t="str">
        <f>IFERROR(IF(COUNTIF(個人情報!$BB$5:$BB$401,"登録番号" &amp; リスト!O2318)&gt;=1,"",IF(VLOOKUP(O2318,登録者リスト!$A$1:$D$43729,4,FALSE)=基本情報!$D$6,O2318,"")),"")</f>
        <v/>
      </c>
    </row>
    <row r="2319" spans="15:16" x14ac:dyDescent="0.15">
      <c r="O2319">
        <v>2318</v>
      </c>
      <c r="P2319" t="str">
        <f>IFERROR(IF(COUNTIF(個人情報!$BB$5:$BB$401,"登録番号" &amp; リスト!O2319)&gt;=1,"",IF(VLOOKUP(O2319,登録者リスト!$A$1:$D$43729,4,FALSE)=基本情報!$D$6,O2319,"")),"")</f>
        <v/>
      </c>
    </row>
    <row r="2320" spans="15:16" x14ac:dyDescent="0.15">
      <c r="O2320">
        <v>2319</v>
      </c>
      <c r="P2320" t="str">
        <f>IFERROR(IF(COUNTIF(個人情報!$BB$5:$BB$401,"登録番号" &amp; リスト!O2320)&gt;=1,"",IF(VLOOKUP(O2320,登録者リスト!$A$1:$D$43729,4,FALSE)=基本情報!$D$6,O2320,"")),"")</f>
        <v/>
      </c>
    </row>
    <row r="2321" spans="15:16" x14ac:dyDescent="0.15">
      <c r="O2321">
        <v>2320</v>
      </c>
      <c r="P2321" t="str">
        <f>IFERROR(IF(COUNTIF(個人情報!$BB$5:$BB$401,"登録番号" &amp; リスト!O2321)&gt;=1,"",IF(VLOOKUP(O2321,登録者リスト!$A$1:$D$43729,4,FALSE)=基本情報!$D$6,O2321,"")),"")</f>
        <v/>
      </c>
    </row>
    <row r="2322" spans="15:16" x14ac:dyDescent="0.15">
      <c r="O2322">
        <v>2321</v>
      </c>
      <c r="P2322" t="str">
        <f>IFERROR(IF(COUNTIF(個人情報!$BB$5:$BB$401,"登録番号" &amp; リスト!O2322)&gt;=1,"",IF(VLOOKUP(O2322,登録者リスト!$A$1:$D$43729,4,FALSE)=基本情報!$D$6,O2322,"")),"")</f>
        <v/>
      </c>
    </row>
    <row r="2323" spans="15:16" x14ac:dyDescent="0.15">
      <c r="O2323">
        <v>2322</v>
      </c>
      <c r="P2323" t="str">
        <f>IFERROR(IF(COUNTIF(個人情報!$BB$5:$BB$401,"登録番号" &amp; リスト!O2323)&gt;=1,"",IF(VLOOKUP(O2323,登録者リスト!$A$1:$D$43729,4,FALSE)=基本情報!$D$6,O2323,"")),"")</f>
        <v/>
      </c>
    </row>
    <row r="2324" spans="15:16" x14ac:dyDescent="0.15">
      <c r="O2324">
        <v>2323</v>
      </c>
      <c r="P2324" t="str">
        <f>IFERROR(IF(COUNTIF(個人情報!$BB$5:$BB$401,"登録番号" &amp; リスト!O2324)&gt;=1,"",IF(VLOOKUP(O2324,登録者リスト!$A$1:$D$43729,4,FALSE)=基本情報!$D$6,O2324,"")),"")</f>
        <v/>
      </c>
    </row>
    <row r="2325" spans="15:16" x14ac:dyDescent="0.15">
      <c r="O2325">
        <v>2324</v>
      </c>
      <c r="P2325" t="str">
        <f>IFERROR(IF(COUNTIF(個人情報!$BB$5:$BB$401,"登録番号" &amp; リスト!O2325)&gt;=1,"",IF(VLOOKUP(O2325,登録者リスト!$A$1:$D$43729,4,FALSE)=基本情報!$D$6,O2325,"")),"")</f>
        <v/>
      </c>
    </row>
    <row r="2326" spans="15:16" x14ac:dyDescent="0.15">
      <c r="O2326">
        <v>2325</v>
      </c>
      <c r="P2326" t="str">
        <f>IFERROR(IF(COUNTIF(個人情報!$BB$5:$BB$401,"登録番号" &amp; リスト!O2326)&gt;=1,"",IF(VLOOKUP(O2326,登録者リスト!$A$1:$D$43729,4,FALSE)=基本情報!$D$6,O2326,"")),"")</f>
        <v/>
      </c>
    </row>
    <row r="2327" spans="15:16" x14ac:dyDescent="0.15">
      <c r="O2327">
        <v>2326</v>
      </c>
      <c r="P2327" t="str">
        <f>IFERROR(IF(COUNTIF(個人情報!$BB$5:$BB$401,"登録番号" &amp; リスト!O2327)&gt;=1,"",IF(VLOOKUP(O2327,登録者リスト!$A$1:$D$43729,4,FALSE)=基本情報!$D$6,O2327,"")),"")</f>
        <v/>
      </c>
    </row>
    <row r="2328" spans="15:16" x14ac:dyDescent="0.15">
      <c r="O2328">
        <v>2327</v>
      </c>
      <c r="P2328" t="str">
        <f>IFERROR(IF(COUNTIF(個人情報!$BB$5:$BB$401,"登録番号" &amp; リスト!O2328)&gt;=1,"",IF(VLOOKUP(O2328,登録者リスト!$A$1:$D$43729,4,FALSE)=基本情報!$D$6,O2328,"")),"")</f>
        <v/>
      </c>
    </row>
    <row r="2329" spans="15:16" x14ac:dyDescent="0.15">
      <c r="O2329">
        <v>2328</v>
      </c>
      <c r="P2329" t="str">
        <f>IFERROR(IF(COUNTIF(個人情報!$BB$5:$BB$401,"登録番号" &amp; リスト!O2329)&gt;=1,"",IF(VLOOKUP(O2329,登録者リスト!$A$1:$D$43729,4,FALSE)=基本情報!$D$6,O2329,"")),"")</f>
        <v/>
      </c>
    </row>
    <row r="2330" spans="15:16" x14ac:dyDescent="0.15">
      <c r="O2330">
        <v>2329</v>
      </c>
      <c r="P2330" t="str">
        <f>IFERROR(IF(COUNTIF(個人情報!$BB$5:$BB$401,"登録番号" &amp; リスト!O2330)&gt;=1,"",IF(VLOOKUP(O2330,登録者リスト!$A$1:$D$43729,4,FALSE)=基本情報!$D$6,O2330,"")),"")</f>
        <v/>
      </c>
    </row>
    <row r="2331" spans="15:16" x14ac:dyDescent="0.15">
      <c r="O2331">
        <v>2330</v>
      </c>
      <c r="P2331" t="str">
        <f>IFERROR(IF(COUNTIF(個人情報!$BB$5:$BB$401,"登録番号" &amp; リスト!O2331)&gt;=1,"",IF(VLOOKUP(O2331,登録者リスト!$A$1:$D$43729,4,FALSE)=基本情報!$D$6,O2331,"")),"")</f>
        <v/>
      </c>
    </row>
    <row r="2332" spans="15:16" x14ac:dyDescent="0.15">
      <c r="O2332">
        <v>2331</v>
      </c>
      <c r="P2332" t="str">
        <f>IFERROR(IF(COUNTIF(個人情報!$BB$5:$BB$401,"登録番号" &amp; リスト!O2332)&gt;=1,"",IF(VLOOKUP(O2332,登録者リスト!$A$1:$D$43729,4,FALSE)=基本情報!$D$6,O2332,"")),"")</f>
        <v/>
      </c>
    </row>
    <row r="2333" spans="15:16" x14ac:dyDescent="0.15">
      <c r="O2333">
        <v>2332</v>
      </c>
      <c r="P2333" t="str">
        <f>IFERROR(IF(COUNTIF(個人情報!$BB$5:$BB$401,"登録番号" &amp; リスト!O2333)&gt;=1,"",IF(VLOOKUP(O2333,登録者リスト!$A$1:$D$43729,4,FALSE)=基本情報!$D$6,O2333,"")),"")</f>
        <v/>
      </c>
    </row>
    <row r="2334" spans="15:16" x14ac:dyDescent="0.15">
      <c r="O2334">
        <v>2333</v>
      </c>
      <c r="P2334" t="str">
        <f>IFERROR(IF(COUNTIF(個人情報!$BB$5:$BB$401,"登録番号" &amp; リスト!O2334)&gt;=1,"",IF(VLOOKUP(O2334,登録者リスト!$A$1:$D$43729,4,FALSE)=基本情報!$D$6,O2334,"")),"")</f>
        <v/>
      </c>
    </row>
    <row r="2335" spans="15:16" x14ac:dyDescent="0.15">
      <c r="O2335">
        <v>2334</v>
      </c>
      <c r="P2335" t="str">
        <f>IFERROR(IF(COUNTIF(個人情報!$BB$5:$BB$401,"登録番号" &amp; リスト!O2335)&gt;=1,"",IF(VLOOKUP(O2335,登録者リスト!$A$1:$D$43729,4,FALSE)=基本情報!$D$6,O2335,"")),"")</f>
        <v/>
      </c>
    </row>
    <row r="2336" spans="15:16" x14ac:dyDescent="0.15">
      <c r="O2336">
        <v>2335</v>
      </c>
      <c r="P2336" t="str">
        <f>IFERROR(IF(COUNTIF(個人情報!$BB$5:$BB$401,"登録番号" &amp; リスト!O2336)&gt;=1,"",IF(VLOOKUP(O2336,登録者リスト!$A$1:$D$43729,4,FALSE)=基本情報!$D$6,O2336,"")),"")</f>
        <v/>
      </c>
    </row>
    <row r="2337" spans="15:16" x14ac:dyDescent="0.15">
      <c r="O2337">
        <v>2336</v>
      </c>
      <c r="P2337" t="str">
        <f>IFERROR(IF(COUNTIF(個人情報!$BB$5:$BB$401,"登録番号" &amp; リスト!O2337)&gt;=1,"",IF(VLOOKUP(O2337,登録者リスト!$A$1:$D$43729,4,FALSE)=基本情報!$D$6,O2337,"")),"")</f>
        <v/>
      </c>
    </row>
    <row r="2338" spans="15:16" x14ac:dyDescent="0.15">
      <c r="O2338">
        <v>2337</v>
      </c>
      <c r="P2338" t="str">
        <f>IFERROR(IF(COUNTIF(個人情報!$BB$5:$BB$401,"登録番号" &amp; リスト!O2338)&gt;=1,"",IF(VLOOKUP(O2338,登録者リスト!$A$1:$D$43729,4,FALSE)=基本情報!$D$6,O2338,"")),"")</f>
        <v/>
      </c>
    </row>
    <row r="2339" spans="15:16" x14ac:dyDescent="0.15">
      <c r="O2339">
        <v>2338</v>
      </c>
      <c r="P2339" t="str">
        <f>IFERROR(IF(COUNTIF(個人情報!$BB$5:$BB$401,"登録番号" &amp; リスト!O2339)&gt;=1,"",IF(VLOOKUP(O2339,登録者リスト!$A$1:$D$43729,4,FALSE)=基本情報!$D$6,O2339,"")),"")</f>
        <v/>
      </c>
    </row>
    <row r="2340" spans="15:16" x14ac:dyDescent="0.15">
      <c r="O2340">
        <v>2339</v>
      </c>
      <c r="P2340" t="str">
        <f>IFERROR(IF(COUNTIF(個人情報!$BB$5:$BB$401,"登録番号" &amp; リスト!O2340)&gt;=1,"",IF(VLOOKUP(O2340,登録者リスト!$A$1:$D$43729,4,FALSE)=基本情報!$D$6,O2340,"")),"")</f>
        <v/>
      </c>
    </row>
    <row r="2341" spans="15:16" x14ac:dyDescent="0.15">
      <c r="O2341">
        <v>2340</v>
      </c>
      <c r="P2341" t="str">
        <f>IFERROR(IF(COUNTIF(個人情報!$BB$5:$BB$401,"登録番号" &amp; リスト!O2341)&gt;=1,"",IF(VLOOKUP(O2341,登録者リスト!$A$1:$D$43729,4,FALSE)=基本情報!$D$6,O2341,"")),"")</f>
        <v/>
      </c>
    </row>
    <row r="2342" spans="15:16" x14ac:dyDescent="0.15">
      <c r="O2342">
        <v>2341</v>
      </c>
      <c r="P2342" t="str">
        <f>IFERROR(IF(COUNTIF(個人情報!$BB$5:$BB$401,"登録番号" &amp; リスト!O2342)&gt;=1,"",IF(VLOOKUP(O2342,登録者リスト!$A$1:$D$43729,4,FALSE)=基本情報!$D$6,O2342,"")),"")</f>
        <v/>
      </c>
    </row>
    <row r="2343" spans="15:16" x14ac:dyDescent="0.15">
      <c r="O2343">
        <v>2342</v>
      </c>
      <c r="P2343" t="str">
        <f>IFERROR(IF(COUNTIF(個人情報!$BB$5:$BB$401,"登録番号" &amp; リスト!O2343)&gt;=1,"",IF(VLOOKUP(O2343,登録者リスト!$A$1:$D$43729,4,FALSE)=基本情報!$D$6,O2343,"")),"")</f>
        <v/>
      </c>
    </row>
    <row r="2344" spans="15:16" x14ac:dyDescent="0.15">
      <c r="O2344">
        <v>2343</v>
      </c>
      <c r="P2344" t="str">
        <f>IFERROR(IF(COUNTIF(個人情報!$BB$5:$BB$401,"登録番号" &amp; リスト!O2344)&gt;=1,"",IF(VLOOKUP(O2344,登録者リスト!$A$1:$D$43729,4,FALSE)=基本情報!$D$6,O2344,"")),"")</f>
        <v/>
      </c>
    </row>
    <row r="2345" spans="15:16" x14ac:dyDescent="0.15">
      <c r="O2345">
        <v>2344</v>
      </c>
      <c r="P2345" t="str">
        <f>IFERROR(IF(COUNTIF(個人情報!$BB$5:$BB$401,"登録番号" &amp; リスト!O2345)&gt;=1,"",IF(VLOOKUP(O2345,登録者リスト!$A$1:$D$43729,4,FALSE)=基本情報!$D$6,O2345,"")),"")</f>
        <v/>
      </c>
    </row>
    <row r="2346" spans="15:16" x14ac:dyDescent="0.15">
      <c r="O2346">
        <v>2345</v>
      </c>
      <c r="P2346" t="str">
        <f>IFERROR(IF(COUNTIF(個人情報!$BB$5:$BB$401,"登録番号" &amp; リスト!O2346)&gt;=1,"",IF(VLOOKUP(O2346,登録者リスト!$A$1:$D$43729,4,FALSE)=基本情報!$D$6,O2346,"")),"")</f>
        <v/>
      </c>
    </row>
    <row r="2347" spans="15:16" x14ac:dyDescent="0.15">
      <c r="O2347">
        <v>2346</v>
      </c>
      <c r="P2347" t="str">
        <f>IFERROR(IF(COUNTIF(個人情報!$BB$5:$BB$401,"登録番号" &amp; リスト!O2347)&gt;=1,"",IF(VLOOKUP(O2347,登録者リスト!$A$1:$D$43729,4,FALSE)=基本情報!$D$6,O2347,"")),"")</f>
        <v/>
      </c>
    </row>
    <row r="2348" spans="15:16" x14ac:dyDescent="0.15">
      <c r="O2348">
        <v>2347</v>
      </c>
      <c r="P2348" t="str">
        <f>IFERROR(IF(COUNTIF(個人情報!$BB$5:$BB$401,"登録番号" &amp; リスト!O2348)&gt;=1,"",IF(VLOOKUP(O2348,登録者リスト!$A$1:$D$43729,4,FALSE)=基本情報!$D$6,O2348,"")),"")</f>
        <v/>
      </c>
    </row>
    <row r="2349" spans="15:16" x14ac:dyDescent="0.15">
      <c r="O2349">
        <v>2348</v>
      </c>
      <c r="P2349" t="str">
        <f>IFERROR(IF(COUNTIF(個人情報!$BB$5:$BB$401,"登録番号" &amp; リスト!O2349)&gt;=1,"",IF(VLOOKUP(O2349,登録者リスト!$A$1:$D$43729,4,FALSE)=基本情報!$D$6,O2349,"")),"")</f>
        <v/>
      </c>
    </row>
    <row r="2350" spans="15:16" x14ac:dyDescent="0.15">
      <c r="O2350">
        <v>2349</v>
      </c>
      <c r="P2350" t="str">
        <f>IFERROR(IF(COUNTIF(個人情報!$BB$5:$BB$401,"登録番号" &amp; リスト!O2350)&gt;=1,"",IF(VLOOKUP(O2350,登録者リスト!$A$1:$D$43729,4,FALSE)=基本情報!$D$6,O2350,"")),"")</f>
        <v/>
      </c>
    </row>
    <row r="2351" spans="15:16" x14ac:dyDescent="0.15">
      <c r="O2351">
        <v>2350</v>
      </c>
      <c r="P2351" t="str">
        <f>IFERROR(IF(COUNTIF(個人情報!$BB$5:$BB$401,"登録番号" &amp; リスト!O2351)&gt;=1,"",IF(VLOOKUP(O2351,登録者リスト!$A$1:$D$43729,4,FALSE)=基本情報!$D$6,O2351,"")),"")</f>
        <v/>
      </c>
    </row>
    <row r="2352" spans="15:16" x14ac:dyDescent="0.15">
      <c r="O2352">
        <v>2351</v>
      </c>
      <c r="P2352" t="str">
        <f>IFERROR(IF(COUNTIF(個人情報!$BB$5:$BB$401,"登録番号" &amp; リスト!O2352)&gt;=1,"",IF(VLOOKUP(O2352,登録者リスト!$A$1:$D$43729,4,FALSE)=基本情報!$D$6,O2352,"")),"")</f>
        <v/>
      </c>
    </row>
    <row r="2353" spans="15:16" x14ac:dyDescent="0.15">
      <c r="O2353">
        <v>2352</v>
      </c>
      <c r="P2353" t="str">
        <f>IFERROR(IF(COUNTIF(個人情報!$BB$5:$BB$401,"登録番号" &amp; リスト!O2353)&gt;=1,"",IF(VLOOKUP(O2353,登録者リスト!$A$1:$D$43729,4,FALSE)=基本情報!$D$6,O2353,"")),"")</f>
        <v/>
      </c>
    </row>
    <row r="2354" spans="15:16" x14ac:dyDescent="0.15">
      <c r="O2354">
        <v>2353</v>
      </c>
      <c r="P2354" t="str">
        <f>IFERROR(IF(COUNTIF(個人情報!$BB$5:$BB$401,"登録番号" &amp; リスト!O2354)&gt;=1,"",IF(VLOOKUP(O2354,登録者リスト!$A$1:$D$43729,4,FALSE)=基本情報!$D$6,O2354,"")),"")</f>
        <v/>
      </c>
    </row>
    <row r="2355" spans="15:16" x14ac:dyDescent="0.15">
      <c r="O2355">
        <v>2354</v>
      </c>
      <c r="P2355" t="str">
        <f>IFERROR(IF(COUNTIF(個人情報!$BB$5:$BB$401,"登録番号" &amp; リスト!O2355)&gt;=1,"",IF(VLOOKUP(O2355,登録者リスト!$A$1:$D$43729,4,FALSE)=基本情報!$D$6,O2355,"")),"")</f>
        <v/>
      </c>
    </row>
    <row r="2356" spans="15:16" x14ac:dyDescent="0.15">
      <c r="O2356">
        <v>2355</v>
      </c>
      <c r="P2356" t="str">
        <f>IFERROR(IF(COUNTIF(個人情報!$BB$5:$BB$401,"登録番号" &amp; リスト!O2356)&gt;=1,"",IF(VLOOKUP(O2356,登録者リスト!$A$1:$D$43729,4,FALSE)=基本情報!$D$6,O2356,"")),"")</f>
        <v/>
      </c>
    </row>
    <row r="2357" spans="15:16" x14ac:dyDescent="0.15">
      <c r="O2357">
        <v>2356</v>
      </c>
      <c r="P2357" t="str">
        <f>IFERROR(IF(COUNTIF(個人情報!$BB$5:$BB$401,"登録番号" &amp; リスト!O2357)&gt;=1,"",IF(VLOOKUP(O2357,登録者リスト!$A$1:$D$43729,4,FALSE)=基本情報!$D$6,O2357,"")),"")</f>
        <v/>
      </c>
    </row>
    <row r="2358" spans="15:16" x14ac:dyDescent="0.15">
      <c r="O2358">
        <v>2357</v>
      </c>
      <c r="P2358" t="str">
        <f>IFERROR(IF(COUNTIF(個人情報!$BB$5:$BB$401,"登録番号" &amp; リスト!O2358)&gt;=1,"",IF(VLOOKUP(O2358,登録者リスト!$A$1:$D$43729,4,FALSE)=基本情報!$D$6,O2358,"")),"")</f>
        <v/>
      </c>
    </row>
    <row r="2359" spans="15:16" x14ac:dyDescent="0.15">
      <c r="O2359">
        <v>2358</v>
      </c>
      <c r="P2359" t="str">
        <f>IFERROR(IF(COUNTIF(個人情報!$BB$5:$BB$401,"登録番号" &amp; リスト!O2359)&gt;=1,"",IF(VLOOKUP(O2359,登録者リスト!$A$1:$D$43729,4,FALSE)=基本情報!$D$6,O2359,"")),"")</f>
        <v/>
      </c>
    </row>
    <row r="2360" spans="15:16" x14ac:dyDescent="0.15">
      <c r="O2360">
        <v>2359</v>
      </c>
      <c r="P2360" t="str">
        <f>IFERROR(IF(COUNTIF(個人情報!$BB$5:$BB$401,"登録番号" &amp; リスト!O2360)&gt;=1,"",IF(VLOOKUP(O2360,登録者リスト!$A$1:$D$43729,4,FALSE)=基本情報!$D$6,O2360,"")),"")</f>
        <v/>
      </c>
    </row>
    <row r="2361" spans="15:16" x14ac:dyDescent="0.15">
      <c r="O2361">
        <v>2360</v>
      </c>
      <c r="P2361" t="str">
        <f>IFERROR(IF(COUNTIF(個人情報!$BB$5:$BB$401,"登録番号" &amp; リスト!O2361)&gt;=1,"",IF(VLOOKUP(O2361,登録者リスト!$A$1:$D$43729,4,FALSE)=基本情報!$D$6,O2361,"")),"")</f>
        <v/>
      </c>
    </row>
    <row r="2362" spans="15:16" x14ac:dyDescent="0.15">
      <c r="O2362">
        <v>2361</v>
      </c>
      <c r="P2362" t="str">
        <f>IFERROR(IF(COUNTIF(個人情報!$BB$5:$BB$401,"登録番号" &amp; リスト!O2362)&gt;=1,"",IF(VLOOKUP(O2362,登録者リスト!$A$1:$D$43729,4,FALSE)=基本情報!$D$6,O2362,"")),"")</f>
        <v/>
      </c>
    </row>
    <row r="2363" spans="15:16" x14ac:dyDescent="0.15">
      <c r="O2363">
        <v>2362</v>
      </c>
      <c r="P2363" t="str">
        <f>IFERROR(IF(COUNTIF(個人情報!$BB$5:$BB$401,"登録番号" &amp; リスト!O2363)&gt;=1,"",IF(VLOOKUP(O2363,登録者リスト!$A$1:$D$43729,4,FALSE)=基本情報!$D$6,O2363,"")),"")</f>
        <v/>
      </c>
    </row>
    <row r="2364" spans="15:16" x14ac:dyDescent="0.15">
      <c r="O2364">
        <v>2363</v>
      </c>
      <c r="P2364" t="str">
        <f>IFERROR(IF(COUNTIF(個人情報!$BB$5:$BB$401,"登録番号" &amp; リスト!O2364)&gt;=1,"",IF(VLOOKUP(O2364,登録者リスト!$A$1:$D$43729,4,FALSE)=基本情報!$D$6,O2364,"")),"")</f>
        <v/>
      </c>
    </row>
    <row r="2365" spans="15:16" x14ac:dyDescent="0.15">
      <c r="O2365">
        <v>2364</v>
      </c>
      <c r="P2365" t="str">
        <f>IFERROR(IF(COUNTIF(個人情報!$BB$5:$BB$401,"登録番号" &amp; リスト!O2365)&gt;=1,"",IF(VLOOKUP(O2365,登録者リスト!$A$1:$D$43729,4,FALSE)=基本情報!$D$6,O2365,"")),"")</f>
        <v/>
      </c>
    </row>
    <row r="2366" spans="15:16" x14ac:dyDescent="0.15">
      <c r="O2366">
        <v>2365</v>
      </c>
      <c r="P2366" t="str">
        <f>IFERROR(IF(COUNTIF(個人情報!$BB$5:$BB$401,"登録番号" &amp; リスト!O2366)&gt;=1,"",IF(VLOOKUP(O2366,登録者リスト!$A$1:$D$43729,4,FALSE)=基本情報!$D$6,O2366,"")),"")</f>
        <v/>
      </c>
    </row>
    <row r="2367" spans="15:16" x14ac:dyDescent="0.15">
      <c r="O2367">
        <v>2366</v>
      </c>
      <c r="P2367" t="str">
        <f>IFERROR(IF(COUNTIF(個人情報!$BB$5:$BB$401,"登録番号" &amp; リスト!O2367)&gt;=1,"",IF(VLOOKUP(O2367,登録者リスト!$A$1:$D$43729,4,FALSE)=基本情報!$D$6,O2367,"")),"")</f>
        <v/>
      </c>
    </row>
    <row r="2368" spans="15:16" x14ac:dyDescent="0.15">
      <c r="O2368">
        <v>2367</v>
      </c>
      <c r="P2368" t="str">
        <f>IFERROR(IF(COUNTIF(個人情報!$BB$5:$BB$401,"登録番号" &amp; リスト!O2368)&gt;=1,"",IF(VLOOKUP(O2368,登録者リスト!$A$1:$D$43729,4,FALSE)=基本情報!$D$6,O2368,"")),"")</f>
        <v/>
      </c>
    </row>
    <row r="2369" spans="15:16" x14ac:dyDescent="0.15">
      <c r="O2369">
        <v>2368</v>
      </c>
      <c r="P2369" t="str">
        <f>IFERROR(IF(COUNTIF(個人情報!$BB$5:$BB$401,"登録番号" &amp; リスト!O2369)&gt;=1,"",IF(VLOOKUP(O2369,登録者リスト!$A$1:$D$43729,4,FALSE)=基本情報!$D$6,O2369,"")),"")</f>
        <v/>
      </c>
    </row>
    <row r="2370" spans="15:16" x14ac:dyDescent="0.15">
      <c r="O2370">
        <v>2369</v>
      </c>
      <c r="P2370" t="str">
        <f>IFERROR(IF(COUNTIF(個人情報!$BB$5:$BB$401,"登録番号" &amp; リスト!O2370)&gt;=1,"",IF(VLOOKUP(O2370,登録者リスト!$A$1:$D$43729,4,FALSE)=基本情報!$D$6,O2370,"")),"")</f>
        <v/>
      </c>
    </row>
    <row r="2371" spans="15:16" x14ac:dyDescent="0.15">
      <c r="O2371">
        <v>2370</v>
      </c>
      <c r="P2371" t="str">
        <f>IFERROR(IF(COUNTIF(個人情報!$BB$5:$BB$401,"登録番号" &amp; リスト!O2371)&gt;=1,"",IF(VLOOKUP(O2371,登録者リスト!$A$1:$D$43729,4,FALSE)=基本情報!$D$6,O2371,"")),"")</f>
        <v/>
      </c>
    </row>
    <row r="2372" spans="15:16" x14ac:dyDescent="0.15">
      <c r="O2372">
        <v>2371</v>
      </c>
      <c r="P2372" t="str">
        <f>IFERROR(IF(COUNTIF(個人情報!$BB$5:$BB$401,"登録番号" &amp; リスト!O2372)&gt;=1,"",IF(VLOOKUP(O2372,登録者リスト!$A$1:$D$43729,4,FALSE)=基本情報!$D$6,O2372,"")),"")</f>
        <v/>
      </c>
    </row>
    <row r="2373" spans="15:16" x14ac:dyDescent="0.15">
      <c r="O2373">
        <v>2372</v>
      </c>
      <c r="P2373" t="str">
        <f>IFERROR(IF(COUNTIF(個人情報!$BB$5:$BB$401,"登録番号" &amp; リスト!O2373)&gt;=1,"",IF(VLOOKUP(O2373,登録者リスト!$A$1:$D$43729,4,FALSE)=基本情報!$D$6,O2373,"")),"")</f>
        <v/>
      </c>
    </row>
    <row r="2374" spans="15:16" x14ac:dyDescent="0.15">
      <c r="O2374">
        <v>2373</v>
      </c>
      <c r="P2374" t="str">
        <f>IFERROR(IF(COUNTIF(個人情報!$BB$5:$BB$401,"登録番号" &amp; リスト!O2374)&gt;=1,"",IF(VLOOKUP(O2374,登録者リスト!$A$1:$D$43729,4,FALSE)=基本情報!$D$6,O2374,"")),"")</f>
        <v/>
      </c>
    </row>
    <row r="2375" spans="15:16" x14ac:dyDescent="0.15">
      <c r="O2375">
        <v>2374</v>
      </c>
      <c r="P2375" t="str">
        <f>IFERROR(IF(COUNTIF(個人情報!$BB$5:$BB$401,"登録番号" &amp; リスト!O2375)&gt;=1,"",IF(VLOOKUP(O2375,登録者リスト!$A$1:$D$43729,4,FALSE)=基本情報!$D$6,O2375,"")),"")</f>
        <v/>
      </c>
    </row>
    <row r="2376" spans="15:16" x14ac:dyDescent="0.15">
      <c r="O2376">
        <v>2375</v>
      </c>
      <c r="P2376" t="str">
        <f>IFERROR(IF(COUNTIF(個人情報!$BB$5:$BB$401,"登録番号" &amp; リスト!O2376)&gt;=1,"",IF(VLOOKUP(O2376,登録者リスト!$A$1:$D$43729,4,FALSE)=基本情報!$D$6,O2376,"")),"")</f>
        <v/>
      </c>
    </row>
    <row r="2377" spans="15:16" x14ac:dyDescent="0.15">
      <c r="O2377">
        <v>2376</v>
      </c>
      <c r="P2377" t="str">
        <f>IFERROR(IF(COUNTIF(個人情報!$BB$5:$BB$401,"登録番号" &amp; リスト!O2377)&gt;=1,"",IF(VLOOKUP(O2377,登録者リスト!$A$1:$D$43729,4,FALSE)=基本情報!$D$6,O2377,"")),"")</f>
        <v/>
      </c>
    </row>
    <row r="2378" spans="15:16" x14ac:dyDescent="0.15">
      <c r="O2378">
        <v>2377</v>
      </c>
      <c r="P2378" t="str">
        <f>IFERROR(IF(COUNTIF(個人情報!$BB$5:$BB$401,"登録番号" &amp; リスト!O2378)&gt;=1,"",IF(VLOOKUP(O2378,登録者リスト!$A$1:$D$43729,4,FALSE)=基本情報!$D$6,O2378,"")),"")</f>
        <v/>
      </c>
    </row>
    <row r="2379" spans="15:16" x14ac:dyDescent="0.15">
      <c r="O2379">
        <v>2378</v>
      </c>
      <c r="P2379" t="str">
        <f>IFERROR(IF(COUNTIF(個人情報!$BB$5:$BB$401,"登録番号" &amp; リスト!O2379)&gt;=1,"",IF(VLOOKUP(O2379,登録者リスト!$A$1:$D$43729,4,FALSE)=基本情報!$D$6,O2379,"")),"")</f>
        <v/>
      </c>
    </row>
    <row r="2380" spans="15:16" x14ac:dyDescent="0.15">
      <c r="O2380">
        <v>2379</v>
      </c>
      <c r="P2380" t="str">
        <f>IFERROR(IF(COUNTIF(個人情報!$BB$5:$BB$401,"登録番号" &amp; リスト!O2380)&gt;=1,"",IF(VLOOKUP(O2380,登録者リスト!$A$1:$D$43729,4,FALSE)=基本情報!$D$6,O2380,"")),"")</f>
        <v/>
      </c>
    </row>
    <row r="2381" spans="15:16" x14ac:dyDescent="0.15">
      <c r="O2381">
        <v>2380</v>
      </c>
      <c r="P2381" t="str">
        <f>IFERROR(IF(COUNTIF(個人情報!$BB$5:$BB$401,"登録番号" &amp; リスト!O2381)&gt;=1,"",IF(VLOOKUP(O2381,登録者リスト!$A$1:$D$43729,4,FALSE)=基本情報!$D$6,O2381,"")),"")</f>
        <v/>
      </c>
    </row>
    <row r="2382" spans="15:16" x14ac:dyDescent="0.15">
      <c r="O2382">
        <v>2381</v>
      </c>
      <c r="P2382" t="str">
        <f>IFERROR(IF(COUNTIF(個人情報!$BB$5:$BB$401,"登録番号" &amp; リスト!O2382)&gt;=1,"",IF(VLOOKUP(O2382,登録者リスト!$A$1:$D$43729,4,FALSE)=基本情報!$D$6,O2382,"")),"")</f>
        <v/>
      </c>
    </row>
    <row r="2383" spans="15:16" x14ac:dyDescent="0.15">
      <c r="O2383">
        <v>2382</v>
      </c>
      <c r="P2383" t="str">
        <f>IFERROR(IF(COUNTIF(個人情報!$BB$5:$BB$401,"登録番号" &amp; リスト!O2383)&gt;=1,"",IF(VLOOKUP(O2383,登録者リスト!$A$1:$D$43729,4,FALSE)=基本情報!$D$6,O2383,"")),"")</f>
        <v/>
      </c>
    </row>
    <row r="2384" spans="15:16" x14ac:dyDescent="0.15">
      <c r="O2384">
        <v>2383</v>
      </c>
      <c r="P2384" t="str">
        <f>IFERROR(IF(COUNTIF(個人情報!$BB$5:$BB$401,"登録番号" &amp; リスト!O2384)&gt;=1,"",IF(VLOOKUP(O2384,登録者リスト!$A$1:$D$43729,4,FALSE)=基本情報!$D$6,O2384,"")),"")</f>
        <v/>
      </c>
    </row>
    <row r="2385" spans="15:16" x14ac:dyDescent="0.15">
      <c r="O2385">
        <v>2384</v>
      </c>
      <c r="P2385" t="str">
        <f>IFERROR(IF(COUNTIF(個人情報!$BB$5:$BB$401,"登録番号" &amp; リスト!O2385)&gt;=1,"",IF(VLOOKUP(O2385,登録者リスト!$A$1:$D$43729,4,FALSE)=基本情報!$D$6,O2385,"")),"")</f>
        <v/>
      </c>
    </row>
    <row r="2386" spans="15:16" x14ac:dyDescent="0.15">
      <c r="O2386">
        <v>2385</v>
      </c>
      <c r="P2386" t="str">
        <f>IFERROR(IF(COUNTIF(個人情報!$BB$5:$BB$401,"登録番号" &amp; リスト!O2386)&gt;=1,"",IF(VLOOKUP(O2386,登録者リスト!$A$1:$D$43729,4,FALSE)=基本情報!$D$6,O2386,"")),"")</f>
        <v/>
      </c>
    </row>
    <row r="2387" spans="15:16" x14ac:dyDescent="0.15">
      <c r="O2387">
        <v>2386</v>
      </c>
      <c r="P2387" t="str">
        <f>IFERROR(IF(COUNTIF(個人情報!$BB$5:$BB$401,"登録番号" &amp; リスト!O2387)&gt;=1,"",IF(VLOOKUP(O2387,登録者リスト!$A$1:$D$43729,4,FALSE)=基本情報!$D$6,O2387,"")),"")</f>
        <v/>
      </c>
    </row>
    <row r="2388" spans="15:16" x14ac:dyDescent="0.15">
      <c r="O2388">
        <v>2387</v>
      </c>
      <c r="P2388" t="str">
        <f>IFERROR(IF(COUNTIF(個人情報!$BB$5:$BB$401,"登録番号" &amp; リスト!O2388)&gt;=1,"",IF(VLOOKUP(O2388,登録者リスト!$A$1:$D$43729,4,FALSE)=基本情報!$D$6,O2388,"")),"")</f>
        <v/>
      </c>
    </row>
    <row r="2389" spans="15:16" x14ac:dyDescent="0.15">
      <c r="O2389">
        <v>2388</v>
      </c>
      <c r="P2389" t="str">
        <f>IFERROR(IF(COUNTIF(個人情報!$BB$5:$BB$401,"登録番号" &amp; リスト!O2389)&gt;=1,"",IF(VLOOKUP(O2389,登録者リスト!$A$1:$D$43729,4,FALSE)=基本情報!$D$6,O2389,"")),"")</f>
        <v/>
      </c>
    </row>
    <row r="2390" spans="15:16" x14ac:dyDescent="0.15">
      <c r="O2390">
        <v>2389</v>
      </c>
      <c r="P2390" t="str">
        <f>IFERROR(IF(COUNTIF(個人情報!$BB$5:$BB$401,"登録番号" &amp; リスト!O2390)&gt;=1,"",IF(VLOOKUP(O2390,登録者リスト!$A$1:$D$43729,4,FALSE)=基本情報!$D$6,O2390,"")),"")</f>
        <v/>
      </c>
    </row>
    <row r="2391" spans="15:16" x14ac:dyDescent="0.15">
      <c r="O2391">
        <v>2390</v>
      </c>
      <c r="P2391" t="str">
        <f>IFERROR(IF(COUNTIF(個人情報!$BB$5:$BB$401,"登録番号" &amp; リスト!O2391)&gt;=1,"",IF(VLOOKUP(O2391,登録者リスト!$A$1:$D$43729,4,FALSE)=基本情報!$D$6,O2391,"")),"")</f>
        <v/>
      </c>
    </row>
    <row r="2392" spans="15:16" x14ac:dyDescent="0.15">
      <c r="O2392">
        <v>2391</v>
      </c>
      <c r="P2392" t="str">
        <f>IFERROR(IF(COUNTIF(個人情報!$BB$5:$BB$401,"登録番号" &amp; リスト!O2392)&gt;=1,"",IF(VLOOKUP(O2392,登録者リスト!$A$1:$D$43729,4,FALSE)=基本情報!$D$6,O2392,"")),"")</f>
        <v/>
      </c>
    </row>
    <row r="2393" spans="15:16" x14ac:dyDescent="0.15">
      <c r="O2393">
        <v>2392</v>
      </c>
      <c r="P2393" t="str">
        <f>IFERROR(IF(COUNTIF(個人情報!$BB$5:$BB$401,"登録番号" &amp; リスト!O2393)&gt;=1,"",IF(VLOOKUP(O2393,登録者リスト!$A$1:$D$43729,4,FALSE)=基本情報!$D$6,O2393,"")),"")</f>
        <v/>
      </c>
    </row>
    <row r="2394" spans="15:16" x14ac:dyDescent="0.15">
      <c r="O2394">
        <v>2393</v>
      </c>
      <c r="P2394" t="str">
        <f>IFERROR(IF(COUNTIF(個人情報!$BB$5:$BB$401,"登録番号" &amp; リスト!O2394)&gt;=1,"",IF(VLOOKUP(O2394,登録者リスト!$A$1:$D$43729,4,FALSE)=基本情報!$D$6,O2394,"")),"")</f>
        <v/>
      </c>
    </row>
    <row r="2395" spans="15:16" x14ac:dyDescent="0.15">
      <c r="O2395">
        <v>2394</v>
      </c>
      <c r="P2395" t="str">
        <f>IFERROR(IF(COUNTIF(個人情報!$BB$5:$BB$401,"登録番号" &amp; リスト!O2395)&gt;=1,"",IF(VLOOKUP(O2395,登録者リスト!$A$1:$D$43729,4,FALSE)=基本情報!$D$6,O2395,"")),"")</f>
        <v/>
      </c>
    </row>
    <row r="2396" spans="15:16" x14ac:dyDescent="0.15">
      <c r="O2396">
        <v>2395</v>
      </c>
      <c r="P2396" t="str">
        <f>IFERROR(IF(COUNTIF(個人情報!$BB$5:$BB$401,"登録番号" &amp; リスト!O2396)&gt;=1,"",IF(VLOOKUP(O2396,登録者リスト!$A$1:$D$43729,4,FALSE)=基本情報!$D$6,O2396,"")),"")</f>
        <v/>
      </c>
    </row>
    <row r="2397" spans="15:16" x14ac:dyDescent="0.15">
      <c r="O2397">
        <v>2396</v>
      </c>
      <c r="P2397" t="str">
        <f>IFERROR(IF(COUNTIF(個人情報!$BB$5:$BB$401,"登録番号" &amp; リスト!O2397)&gt;=1,"",IF(VLOOKUP(O2397,登録者リスト!$A$1:$D$43729,4,FALSE)=基本情報!$D$6,O2397,"")),"")</f>
        <v/>
      </c>
    </row>
    <row r="2398" spans="15:16" x14ac:dyDescent="0.15">
      <c r="O2398">
        <v>2397</v>
      </c>
      <c r="P2398" t="str">
        <f>IFERROR(IF(COUNTIF(個人情報!$BB$5:$BB$401,"登録番号" &amp; リスト!O2398)&gt;=1,"",IF(VLOOKUP(O2398,登録者リスト!$A$1:$D$43729,4,FALSE)=基本情報!$D$6,O2398,"")),"")</f>
        <v/>
      </c>
    </row>
    <row r="2399" spans="15:16" x14ac:dyDescent="0.15">
      <c r="O2399">
        <v>2398</v>
      </c>
      <c r="P2399" t="str">
        <f>IFERROR(IF(COUNTIF(個人情報!$BB$5:$BB$401,"登録番号" &amp; リスト!O2399)&gt;=1,"",IF(VLOOKUP(O2399,登録者リスト!$A$1:$D$43729,4,FALSE)=基本情報!$D$6,O2399,"")),"")</f>
        <v/>
      </c>
    </row>
    <row r="2400" spans="15:16" x14ac:dyDescent="0.15">
      <c r="O2400">
        <v>2399</v>
      </c>
      <c r="P2400" t="str">
        <f>IFERROR(IF(COUNTIF(個人情報!$BB$5:$BB$401,"登録番号" &amp; リスト!O2400)&gt;=1,"",IF(VLOOKUP(O2400,登録者リスト!$A$1:$D$43729,4,FALSE)=基本情報!$D$6,O2400,"")),"")</f>
        <v/>
      </c>
    </row>
    <row r="2401" spans="15:16" x14ac:dyDescent="0.15">
      <c r="O2401">
        <v>2400</v>
      </c>
      <c r="P2401" t="str">
        <f>IFERROR(IF(COUNTIF(個人情報!$BB$5:$BB$401,"登録番号" &amp; リスト!O2401)&gt;=1,"",IF(VLOOKUP(O2401,登録者リスト!$A$1:$D$43729,4,FALSE)=基本情報!$D$6,O2401,"")),"")</f>
        <v/>
      </c>
    </row>
    <row r="2402" spans="15:16" x14ac:dyDescent="0.15">
      <c r="O2402">
        <v>2401</v>
      </c>
      <c r="P2402" t="str">
        <f>IFERROR(IF(COUNTIF(個人情報!$BB$5:$BB$401,"登録番号" &amp; リスト!O2402)&gt;=1,"",IF(VLOOKUP(O2402,登録者リスト!$A$1:$D$43729,4,FALSE)=基本情報!$D$6,O2402,"")),"")</f>
        <v/>
      </c>
    </row>
    <row r="2403" spans="15:16" x14ac:dyDescent="0.15">
      <c r="O2403">
        <v>2402</v>
      </c>
      <c r="P2403" t="str">
        <f>IFERROR(IF(COUNTIF(個人情報!$BB$5:$BB$401,"登録番号" &amp; リスト!O2403)&gt;=1,"",IF(VLOOKUP(O2403,登録者リスト!$A$1:$D$43729,4,FALSE)=基本情報!$D$6,O2403,"")),"")</f>
        <v/>
      </c>
    </row>
    <row r="2404" spans="15:16" x14ac:dyDescent="0.15">
      <c r="O2404">
        <v>2403</v>
      </c>
      <c r="P2404" t="str">
        <f>IFERROR(IF(COUNTIF(個人情報!$BB$5:$BB$401,"登録番号" &amp; リスト!O2404)&gt;=1,"",IF(VLOOKUP(O2404,登録者リスト!$A$1:$D$43729,4,FALSE)=基本情報!$D$6,O2404,"")),"")</f>
        <v/>
      </c>
    </row>
    <row r="2405" spans="15:16" x14ac:dyDescent="0.15">
      <c r="O2405">
        <v>2404</v>
      </c>
      <c r="P2405" t="str">
        <f>IFERROR(IF(COUNTIF(個人情報!$BB$5:$BB$401,"登録番号" &amp; リスト!O2405)&gt;=1,"",IF(VLOOKUP(O2405,登録者リスト!$A$1:$D$43729,4,FALSE)=基本情報!$D$6,O2405,"")),"")</f>
        <v/>
      </c>
    </row>
    <row r="2406" spans="15:16" x14ac:dyDescent="0.15">
      <c r="O2406">
        <v>2405</v>
      </c>
      <c r="P2406" t="str">
        <f>IFERROR(IF(COUNTIF(個人情報!$BB$5:$BB$401,"登録番号" &amp; リスト!O2406)&gt;=1,"",IF(VLOOKUP(O2406,登録者リスト!$A$1:$D$43729,4,FALSE)=基本情報!$D$6,O2406,"")),"")</f>
        <v/>
      </c>
    </row>
    <row r="2407" spans="15:16" x14ac:dyDescent="0.15">
      <c r="O2407">
        <v>2406</v>
      </c>
      <c r="P2407" t="str">
        <f>IFERROR(IF(COUNTIF(個人情報!$BB$5:$BB$401,"登録番号" &amp; リスト!O2407)&gt;=1,"",IF(VLOOKUP(O2407,登録者リスト!$A$1:$D$43729,4,FALSE)=基本情報!$D$6,O2407,"")),"")</f>
        <v/>
      </c>
    </row>
    <row r="2408" spans="15:16" x14ac:dyDescent="0.15">
      <c r="O2408">
        <v>2407</v>
      </c>
      <c r="P2408" t="str">
        <f>IFERROR(IF(COUNTIF(個人情報!$BB$5:$BB$401,"登録番号" &amp; リスト!O2408)&gt;=1,"",IF(VLOOKUP(O2408,登録者リスト!$A$1:$D$43729,4,FALSE)=基本情報!$D$6,O2408,"")),"")</f>
        <v/>
      </c>
    </row>
    <row r="2409" spans="15:16" x14ac:dyDescent="0.15">
      <c r="O2409">
        <v>2408</v>
      </c>
      <c r="P2409" t="str">
        <f>IFERROR(IF(COUNTIF(個人情報!$BB$5:$BB$401,"登録番号" &amp; リスト!O2409)&gt;=1,"",IF(VLOOKUP(O2409,登録者リスト!$A$1:$D$43729,4,FALSE)=基本情報!$D$6,O2409,"")),"")</f>
        <v/>
      </c>
    </row>
    <row r="2410" spans="15:16" x14ac:dyDescent="0.15">
      <c r="O2410">
        <v>2409</v>
      </c>
      <c r="P2410" t="str">
        <f>IFERROR(IF(COUNTIF(個人情報!$BB$5:$BB$401,"登録番号" &amp; リスト!O2410)&gt;=1,"",IF(VLOOKUP(O2410,登録者リスト!$A$1:$D$43729,4,FALSE)=基本情報!$D$6,O2410,"")),"")</f>
        <v/>
      </c>
    </row>
    <row r="2411" spans="15:16" x14ac:dyDescent="0.15">
      <c r="O2411">
        <v>2410</v>
      </c>
      <c r="P2411" t="str">
        <f>IFERROR(IF(COUNTIF(個人情報!$BB$5:$BB$401,"登録番号" &amp; リスト!O2411)&gt;=1,"",IF(VLOOKUP(O2411,登録者リスト!$A$1:$D$43729,4,FALSE)=基本情報!$D$6,O2411,"")),"")</f>
        <v/>
      </c>
    </row>
    <row r="2412" spans="15:16" x14ac:dyDescent="0.15">
      <c r="O2412">
        <v>2411</v>
      </c>
      <c r="P2412" t="str">
        <f>IFERROR(IF(COUNTIF(個人情報!$BB$5:$BB$401,"登録番号" &amp; リスト!O2412)&gt;=1,"",IF(VLOOKUP(O2412,登録者リスト!$A$1:$D$43729,4,FALSE)=基本情報!$D$6,O2412,"")),"")</f>
        <v/>
      </c>
    </row>
    <row r="2413" spans="15:16" x14ac:dyDescent="0.15">
      <c r="O2413">
        <v>2412</v>
      </c>
      <c r="P2413" t="str">
        <f>IFERROR(IF(COUNTIF(個人情報!$BB$5:$BB$401,"登録番号" &amp; リスト!O2413)&gt;=1,"",IF(VLOOKUP(O2413,登録者リスト!$A$1:$D$43729,4,FALSE)=基本情報!$D$6,O2413,"")),"")</f>
        <v/>
      </c>
    </row>
    <row r="2414" spans="15:16" x14ac:dyDescent="0.15">
      <c r="O2414">
        <v>2413</v>
      </c>
      <c r="P2414" t="str">
        <f>IFERROR(IF(COUNTIF(個人情報!$BB$5:$BB$401,"登録番号" &amp; リスト!O2414)&gt;=1,"",IF(VLOOKUP(O2414,登録者リスト!$A$1:$D$43729,4,FALSE)=基本情報!$D$6,O2414,"")),"")</f>
        <v/>
      </c>
    </row>
    <row r="2415" spans="15:16" x14ac:dyDescent="0.15">
      <c r="O2415">
        <v>2414</v>
      </c>
      <c r="P2415" t="str">
        <f>IFERROR(IF(COUNTIF(個人情報!$BB$5:$BB$401,"登録番号" &amp; リスト!O2415)&gt;=1,"",IF(VLOOKUP(O2415,登録者リスト!$A$1:$D$43729,4,FALSE)=基本情報!$D$6,O2415,"")),"")</f>
        <v/>
      </c>
    </row>
    <row r="2416" spans="15:16" x14ac:dyDescent="0.15">
      <c r="O2416">
        <v>2415</v>
      </c>
      <c r="P2416" t="str">
        <f>IFERROR(IF(COUNTIF(個人情報!$BB$5:$BB$401,"登録番号" &amp; リスト!O2416)&gt;=1,"",IF(VLOOKUP(O2416,登録者リスト!$A$1:$D$43729,4,FALSE)=基本情報!$D$6,O2416,"")),"")</f>
        <v/>
      </c>
    </row>
    <row r="2417" spans="15:16" x14ac:dyDescent="0.15">
      <c r="O2417">
        <v>2416</v>
      </c>
      <c r="P2417" t="str">
        <f>IFERROR(IF(COUNTIF(個人情報!$BB$5:$BB$401,"登録番号" &amp; リスト!O2417)&gt;=1,"",IF(VLOOKUP(O2417,登録者リスト!$A$1:$D$43729,4,FALSE)=基本情報!$D$6,O2417,"")),"")</f>
        <v/>
      </c>
    </row>
    <row r="2418" spans="15:16" x14ac:dyDescent="0.15">
      <c r="O2418">
        <v>2417</v>
      </c>
      <c r="P2418" t="str">
        <f>IFERROR(IF(COUNTIF(個人情報!$BB$5:$BB$401,"登録番号" &amp; リスト!O2418)&gt;=1,"",IF(VLOOKUP(O2418,登録者リスト!$A$1:$D$43729,4,FALSE)=基本情報!$D$6,O2418,"")),"")</f>
        <v/>
      </c>
    </row>
    <row r="2419" spans="15:16" x14ac:dyDescent="0.15">
      <c r="O2419">
        <v>2418</v>
      </c>
      <c r="P2419" t="str">
        <f>IFERROR(IF(COUNTIF(個人情報!$BB$5:$BB$401,"登録番号" &amp; リスト!O2419)&gt;=1,"",IF(VLOOKUP(O2419,登録者リスト!$A$1:$D$43729,4,FALSE)=基本情報!$D$6,O2419,"")),"")</f>
        <v/>
      </c>
    </row>
    <row r="2420" spans="15:16" x14ac:dyDescent="0.15">
      <c r="O2420">
        <v>2419</v>
      </c>
      <c r="P2420" t="str">
        <f>IFERROR(IF(COUNTIF(個人情報!$BB$5:$BB$401,"登録番号" &amp; リスト!O2420)&gt;=1,"",IF(VLOOKUP(O2420,登録者リスト!$A$1:$D$43729,4,FALSE)=基本情報!$D$6,O2420,"")),"")</f>
        <v/>
      </c>
    </row>
    <row r="2421" spans="15:16" x14ac:dyDescent="0.15">
      <c r="O2421">
        <v>2420</v>
      </c>
      <c r="P2421" t="str">
        <f>IFERROR(IF(COUNTIF(個人情報!$BB$5:$BB$401,"登録番号" &amp; リスト!O2421)&gt;=1,"",IF(VLOOKUP(O2421,登録者リスト!$A$1:$D$43729,4,FALSE)=基本情報!$D$6,O2421,"")),"")</f>
        <v/>
      </c>
    </row>
    <row r="2422" spans="15:16" x14ac:dyDescent="0.15">
      <c r="O2422">
        <v>2421</v>
      </c>
      <c r="P2422" t="str">
        <f>IFERROR(IF(COUNTIF(個人情報!$BB$5:$BB$401,"登録番号" &amp; リスト!O2422)&gt;=1,"",IF(VLOOKUP(O2422,登録者リスト!$A$1:$D$43729,4,FALSE)=基本情報!$D$6,O2422,"")),"")</f>
        <v/>
      </c>
    </row>
    <row r="2423" spans="15:16" x14ac:dyDescent="0.15">
      <c r="O2423">
        <v>2422</v>
      </c>
      <c r="P2423" t="str">
        <f>IFERROR(IF(COUNTIF(個人情報!$BB$5:$BB$401,"登録番号" &amp; リスト!O2423)&gt;=1,"",IF(VLOOKUP(O2423,登録者リスト!$A$1:$D$43729,4,FALSE)=基本情報!$D$6,O2423,"")),"")</f>
        <v/>
      </c>
    </row>
    <row r="2424" spans="15:16" x14ac:dyDescent="0.15">
      <c r="O2424">
        <v>2423</v>
      </c>
      <c r="P2424" t="str">
        <f>IFERROR(IF(COUNTIF(個人情報!$BB$5:$BB$401,"登録番号" &amp; リスト!O2424)&gt;=1,"",IF(VLOOKUP(O2424,登録者リスト!$A$1:$D$43729,4,FALSE)=基本情報!$D$6,O2424,"")),"")</f>
        <v/>
      </c>
    </row>
    <row r="2425" spans="15:16" x14ac:dyDescent="0.15">
      <c r="O2425">
        <v>2424</v>
      </c>
      <c r="P2425" t="str">
        <f>IFERROR(IF(COUNTIF(個人情報!$BB$5:$BB$401,"登録番号" &amp; リスト!O2425)&gt;=1,"",IF(VLOOKUP(O2425,登録者リスト!$A$1:$D$43729,4,FALSE)=基本情報!$D$6,O2425,"")),"")</f>
        <v/>
      </c>
    </row>
    <row r="2426" spans="15:16" x14ac:dyDescent="0.15">
      <c r="O2426">
        <v>2425</v>
      </c>
      <c r="P2426" t="str">
        <f>IFERROR(IF(COUNTIF(個人情報!$BB$5:$BB$401,"登録番号" &amp; リスト!O2426)&gt;=1,"",IF(VLOOKUP(O2426,登録者リスト!$A$1:$D$43729,4,FALSE)=基本情報!$D$6,O2426,"")),"")</f>
        <v/>
      </c>
    </row>
    <row r="2427" spans="15:16" x14ac:dyDescent="0.15">
      <c r="O2427">
        <v>2426</v>
      </c>
      <c r="P2427" t="str">
        <f>IFERROR(IF(COUNTIF(個人情報!$BB$5:$BB$401,"登録番号" &amp; リスト!O2427)&gt;=1,"",IF(VLOOKUP(O2427,登録者リスト!$A$1:$D$43729,4,FALSE)=基本情報!$D$6,O2427,"")),"")</f>
        <v/>
      </c>
    </row>
    <row r="2428" spans="15:16" x14ac:dyDescent="0.15">
      <c r="O2428">
        <v>2427</v>
      </c>
      <c r="P2428" t="str">
        <f>IFERROR(IF(COUNTIF(個人情報!$BB$5:$BB$401,"登録番号" &amp; リスト!O2428)&gt;=1,"",IF(VLOOKUP(O2428,登録者リスト!$A$1:$D$43729,4,FALSE)=基本情報!$D$6,O2428,"")),"")</f>
        <v/>
      </c>
    </row>
    <row r="2429" spans="15:16" x14ac:dyDescent="0.15">
      <c r="O2429">
        <v>2428</v>
      </c>
      <c r="P2429" t="str">
        <f>IFERROR(IF(COUNTIF(個人情報!$BB$5:$BB$401,"登録番号" &amp; リスト!O2429)&gt;=1,"",IF(VLOOKUP(O2429,登録者リスト!$A$1:$D$43729,4,FALSE)=基本情報!$D$6,O2429,"")),"")</f>
        <v/>
      </c>
    </row>
    <row r="2430" spans="15:16" x14ac:dyDescent="0.15">
      <c r="O2430">
        <v>2429</v>
      </c>
      <c r="P2430" t="str">
        <f>IFERROR(IF(COUNTIF(個人情報!$BB$5:$BB$401,"登録番号" &amp; リスト!O2430)&gt;=1,"",IF(VLOOKUP(O2430,登録者リスト!$A$1:$D$43729,4,FALSE)=基本情報!$D$6,O2430,"")),"")</f>
        <v/>
      </c>
    </row>
    <row r="2431" spans="15:16" x14ac:dyDescent="0.15">
      <c r="O2431">
        <v>2430</v>
      </c>
      <c r="P2431" t="str">
        <f>IFERROR(IF(COUNTIF(個人情報!$BB$5:$BB$401,"登録番号" &amp; リスト!O2431)&gt;=1,"",IF(VLOOKUP(O2431,登録者リスト!$A$1:$D$43729,4,FALSE)=基本情報!$D$6,O2431,"")),"")</f>
        <v/>
      </c>
    </row>
    <row r="2432" spans="15:16" x14ac:dyDescent="0.15">
      <c r="O2432">
        <v>2431</v>
      </c>
      <c r="P2432" t="str">
        <f>IFERROR(IF(COUNTIF(個人情報!$BB$5:$BB$401,"登録番号" &amp; リスト!O2432)&gt;=1,"",IF(VLOOKUP(O2432,登録者リスト!$A$1:$D$43729,4,FALSE)=基本情報!$D$6,O2432,"")),"")</f>
        <v/>
      </c>
    </row>
    <row r="2433" spans="15:16" x14ac:dyDescent="0.15">
      <c r="O2433">
        <v>2432</v>
      </c>
      <c r="P2433" t="str">
        <f>IFERROR(IF(COUNTIF(個人情報!$BB$5:$BB$401,"登録番号" &amp; リスト!O2433)&gt;=1,"",IF(VLOOKUP(O2433,登録者リスト!$A$1:$D$43729,4,FALSE)=基本情報!$D$6,O2433,"")),"")</f>
        <v/>
      </c>
    </row>
    <row r="2434" spans="15:16" x14ac:dyDescent="0.15">
      <c r="O2434">
        <v>2433</v>
      </c>
      <c r="P2434" t="str">
        <f>IFERROR(IF(COUNTIF(個人情報!$BB$5:$BB$401,"登録番号" &amp; リスト!O2434)&gt;=1,"",IF(VLOOKUP(O2434,登録者リスト!$A$1:$D$43729,4,FALSE)=基本情報!$D$6,O2434,"")),"")</f>
        <v/>
      </c>
    </row>
    <row r="2435" spans="15:16" x14ac:dyDescent="0.15">
      <c r="O2435">
        <v>2434</v>
      </c>
      <c r="P2435" t="str">
        <f>IFERROR(IF(COUNTIF(個人情報!$BB$5:$BB$401,"登録番号" &amp; リスト!O2435)&gt;=1,"",IF(VLOOKUP(O2435,登録者リスト!$A$1:$D$43729,4,FALSE)=基本情報!$D$6,O2435,"")),"")</f>
        <v/>
      </c>
    </row>
    <row r="2436" spans="15:16" x14ac:dyDescent="0.15">
      <c r="O2436">
        <v>2435</v>
      </c>
      <c r="P2436" t="str">
        <f>IFERROR(IF(COUNTIF(個人情報!$BB$5:$BB$401,"登録番号" &amp; リスト!O2436)&gt;=1,"",IF(VLOOKUP(O2436,登録者リスト!$A$1:$D$43729,4,FALSE)=基本情報!$D$6,O2436,"")),"")</f>
        <v/>
      </c>
    </row>
    <row r="2437" spans="15:16" x14ac:dyDescent="0.15">
      <c r="O2437">
        <v>2436</v>
      </c>
      <c r="P2437" t="str">
        <f>IFERROR(IF(COUNTIF(個人情報!$BB$5:$BB$401,"登録番号" &amp; リスト!O2437)&gt;=1,"",IF(VLOOKUP(O2437,登録者リスト!$A$1:$D$43729,4,FALSE)=基本情報!$D$6,O2437,"")),"")</f>
        <v/>
      </c>
    </row>
    <row r="2438" spans="15:16" x14ac:dyDescent="0.15">
      <c r="O2438">
        <v>2437</v>
      </c>
      <c r="P2438" t="str">
        <f>IFERROR(IF(COUNTIF(個人情報!$BB$5:$BB$401,"登録番号" &amp; リスト!O2438)&gt;=1,"",IF(VLOOKUP(O2438,登録者リスト!$A$1:$D$43729,4,FALSE)=基本情報!$D$6,O2438,"")),"")</f>
        <v/>
      </c>
    </row>
    <row r="2439" spans="15:16" x14ac:dyDescent="0.15">
      <c r="O2439">
        <v>2438</v>
      </c>
      <c r="P2439" t="str">
        <f>IFERROR(IF(COUNTIF(個人情報!$BB$5:$BB$401,"登録番号" &amp; リスト!O2439)&gt;=1,"",IF(VLOOKUP(O2439,登録者リスト!$A$1:$D$43729,4,FALSE)=基本情報!$D$6,O2439,"")),"")</f>
        <v/>
      </c>
    </row>
    <row r="2440" spans="15:16" x14ac:dyDescent="0.15">
      <c r="O2440">
        <v>2439</v>
      </c>
      <c r="P2440" t="str">
        <f>IFERROR(IF(COUNTIF(個人情報!$BB$5:$BB$401,"登録番号" &amp; リスト!O2440)&gt;=1,"",IF(VLOOKUP(O2440,登録者リスト!$A$1:$D$43729,4,FALSE)=基本情報!$D$6,O2440,"")),"")</f>
        <v/>
      </c>
    </row>
    <row r="2441" spans="15:16" x14ac:dyDescent="0.15">
      <c r="O2441">
        <v>2440</v>
      </c>
      <c r="P2441" t="str">
        <f>IFERROR(IF(COUNTIF(個人情報!$BB$5:$BB$401,"登録番号" &amp; リスト!O2441)&gt;=1,"",IF(VLOOKUP(O2441,登録者リスト!$A$1:$D$43729,4,FALSE)=基本情報!$D$6,O2441,"")),"")</f>
        <v/>
      </c>
    </row>
    <row r="2442" spans="15:16" x14ac:dyDescent="0.15">
      <c r="O2442">
        <v>2441</v>
      </c>
      <c r="P2442" t="str">
        <f>IFERROR(IF(COUNTIF(個人情報!$BB$5:$BB$401,"登録番号" &amp; リスト!O2442)&gt;=1,"",IF(VLOOKUP(O2442,登録者リスト!$A$1:$D$43729,4,FALSE)=基本情報!$D$6,O2442,"")),"")</f>
        <v/>
      </c>
    </row>
    <row r="2443" spans="15:16" x14ac:dyDescent="0.15">
      <c r="O2443">
        <v>2442</v>
      </c>
      <c r="P2443" t="str">
        <f>IFERROR(IF(COUNTIF(個人情報!$BB$5:$BB$401,"登録番号" &amp; リスト!O2443)&gt;=1,"",IF(VLOOKUP(O2443,登録者リスト!$A$1:$D$43729,4,FALSE)=基本情報!$D$6,O2443,"")),"")</f>
        <v/>
      </c>
    </row>
    <row r="2444" spans="15:16" x14ac:dyDescent="0.15">
      <c r="O2444">
        <v>2443</v>
      </c>
      <c r="P2444" t="str">
        <f>IFERROR(IF(COUNTIF(個人情報!$BB$5:$BB$401,"登録番号" &amp; リスト!O2444)&gt;=1,"",IF(VLOOKUP(O2444,登録者リスト!$A$1:$D$43729,4,FALSE)=基本情報!$D$6,O2444,"")),"")</f>
        <v/>
      </c>
    </row>
    <row r="2445" spans="15:16" x14ac:dyDescent="0.15">
      <c r="O2445">
        <v>2444</v>
      </c>
      <c r="P2445" t="str">
        <f>IFERROR(IF(COUNTIF(個人情報!$BB$5:$BB$401,"登録番号" &amp; リスト!O2445)&gt;=1,"",IF(VLOOKUP(O2445,登録者リスト!$A$1:$D$43729,4,FALSE)=基本情報!$D$6,O2445,"")),"")</f>
        <v/>
      </c>
    </row>
    <row r="2446" spans="15:16" x14ac:dyDescent="0.15">
      <c r="O2446">
        <v>2445</v>
      </c>
      <c r="P2446" t="str">
        <f>IFERROR(IF(COUNTIF(個人情報!$BB$5:$BB$401,"登録番号" &amp; リスト!O2446)&gt;=1,"",IF(VLOOKUP(O2446,登録者リスト!$A$1:$D$43729,4,FALSE)=基本情報!$D$6,O2446,"")),"")</f>
        <v/>
      </c>
    </row>
    <row r="2447" spans="15:16" x14ac:dyDescent="0.15">
      <c r="O2447">
        <v>2446</v>
      </c>
      <c r="P2447" t="str">
        <f>IFERROR(IF(COUNTIF(個人情報!$BB$5:$BB$401,"登録番号" &amp; リスト!O2447)&gt;=1,"",IF(VLOOKUP(O2447,登録者リスト!$A$1:$D$43729,4,FALSE)=基本情報!$D$6,O2447,"")),"")</f>
        <v/>
      </c>
    </row>
    <row r="2448" spans="15:16" x14ac:dyDescent="0.15">
      <c r="O2448">
        <v>2447</v>
      </c>
      <c r="P2448" t="str">
        <f>IFERROR(IF(COUNTIF(個人情報!$BB$5:$BB$401,"登録番号" &amp; リスト!O2448)&gt;=1,"",IF(VLOOKUP(O2448,登録者リスト!$A$1:$D$43729,4,FALSE)=基本情報!$D$6,O2448,"")),"")</f>
        <v/>
      </c>
    </row>
    <row r="2449" spans="15:16" x14ac:dyDescent="0.15">
      <c r="O2449">
        <v>2448</v>
      </c>
      <c r="P2449" t="str">
        <f>IFERROR(IF(COUNTIF(個人情報!$BB$5:$BB$401,"登録番号" &amp; リスト!O2449)&gt;=1,"",IF(VLOOKUP(O2449,登録者リスト!$A$1:$D$43729,4,FALSE)=基本情報!$D$6,O2449,"")),"")</f>
        <v/>
      </c>
    </row>
    <row r="2450" spans="15:16" x14ac:dyDescent="0.15">
      <c r="O2450">
        <v>2449</v>
      </c>
      <c r="P2450" t="str">
        <f>IFERROR(IF(COUNTIF(個人情報!$BB$5:$BB$401,"登録番号" &amp; リスト!O2450)&gt;=1,"",IF(VLOOKUP(O2450,登録者リスト!$A$1:$D$43729,4,FALSE)=基本情報!$D$6,O2450,"")),"")</f>
        <v/>
      </c>
    </row>
    <row r="2451" spans="15:16" x14ac:dyDescent="0.15">
      <c r="O2451">
        <v>2450</v>
      </c>
      <c r="P2451" t="str">
        <f>IFERROR(IF(COUNTIF(個人情報!$BB$5:$BB$401,"登録番号" &amp; リスト!O2451)&gt;=1,"",IF(VLOOKUP(O2451,登録者リスト!$A$1:$D$43729,4,FALSE)=基本情報!$D$6,O2451,"")),"")</f>
        <v/>
      </c>
    </row>
    <row r="2452" spans="15:16" x14ac:dyDescent="0.15">
      <c r="O2452">
        <v>2451</v>
      </c>
      <c r="P2452" t="str">
        <f>IFERROR(IF(COUNTIF(個人情報!$BB$5:$BB$401,"登録番号" &amp; リスト!O2452)&gt;=1,"",IF(VLOOKUP(O2452,登録者リスト!$A$1:$D$43729,4,FALSE)=基本情報!$D$6,O2452,"")),"")</f>
        <v/>
      </c>
    </row>
    <row r="2453" spans="15:16" x14ac:dyDescent="0.15">
      <c r="O2453">
        <v>2452</v>
      </c>
      <c r="P2453" t="str">
        <f>IFERROR(IF(COUNTIF(個人情報!$BB$5:$BB$401,"登録番号" &amp; リスト!O2453)&gt;=1,"",IF(VLOOKUP(O2453,登録者リスト!$A$1:$D$43729,4,FALSE)=基本情報!$D$6,O2453,"")),"")</f>
        <v/>
      </c>
    </row>
    <row r="2454" spans="15:16" x14ac:dyDescent="0.15">
      <c r="O2454">
        <v>2453</v>
      </c>
      <c r="P2454" t="str">
        <f>IFERROR(IF(COUNTIF(個人情報!$BB$5:$BB$401,"登録番号" &amp; リスト!O2454)&gt;=1,"",IF(VLOOKUP(O2454,登録者リスト!$A$1:$D$43729,4,FALSE)=基本情報!$D$6,O2454,"")),"")</f>
        <v/>
      </c>
    </row>
    <row r="2455" spans="15:16" x14ac:dyDescent="0.15">
      <c r="O2455">
        <v>2454</v>
      </c>
      <c r="P2455" t="str">
        <f>IFERROR(IF(COUNTIF(個人情報!$BB$5:$BB$401,"登録番号" &amp; リスト!O2455)&gt;=1,"",IF(VLOOKUP(O2455,登録者リスト!$A$1:$D$43729,4,FALSE)=基本情報!$D$6,O2455,"")),"")</f>
        <v/>
      </c>
    </row>
    <row r="2456" spans="15:16" x14ac:dyDescent="0.15">
      <c r="O2456">
        <v>2455</v>
      </c>
      <c r="P2456" t="str">
        <f>IFERROR(IF(COUNTIF(個人情報!$BB$5:$BB$401,"登録番号" &amp; リスト!O2456)&gt;=1,"",IF(VLOOKUP(O2456,登録者リスト!$A$1:$D$43729,4,FALSE)=基本情報!$D$6,O2456,"")),"")</f>
        <v/>
      </c>
    </row>
    <row r="2457" spans="15:16" x14ac:dyDescent="0.15">
      <c r="O2457">
        <v>2456</v>
      </c>
      <c r="P2457" t="str">
        <f>IFERROR(IF(COUNTIF(個人情報!$BB$5:$BB$401,"登録番号" &amp; リスト!O2457)&gt;=1,"",IF(VLOOKUP(O2457,登録者リスト!$A$1:$D$43729,4,FALSE)=基本情報!$D$6,O2457,"")),"")</f>
        <v/>
      </c>
    </row>
    <row r="2458" spans="15:16" x14ac:dyDescent="0.15">
      <c r="O2458">
        <v>2457</v>
      </c>
      <c r="P2458" t="str">
        <f>IFERROR(IF(COUNTIF(個人情報!$BB$5:$BB$401,"登録番号" &amp; リスト!O2458)&gt;=1,"",IF(VLOOKUP(O2458,登録者リスト!$A$1:$D$43729,4,FALSE)=基本情報!$D$6,O2458,"")),"")</f>
        <v/>
      </c>
    </row>
    <row r="2459" spans="15:16" x14ac:dyDescent="0.15">
      <c r="O2459">
        <v>2458</v>
      </c>
      <c r="P2459" t="str">
        <f>IFERROR(IF(COUNTIF(個人情報!$BB$5:$BB$401,"登録番号" &amp; リスト!O2459)&gt;=1,"",IF(VLOOKUP(O2459,登録者リスト!$A$1:$D$43729,4,FALSE)=基本情報!$D$6,O2459,"")),"")</f>
        <v/>
      </c>
    </row>
    <row r="2460" spans="15:16" x14ac:dyDescent="0.15">
      <c r="O2460">
        <v>2459</v>
      </c>
      <c r="P2460" t="str">
        <f>IFERROR(IF(COUNTIF(個人情報!$BB$5:$BB$401,"登録番号" &amp; リスト!O2460)&gt;=1,"",IF(VLOOKUP(O2460,登録者リスト!$A$1:$D$43729,4,FALSE)=基本情報!$D$6,O2460,"")),"")</f>
        <v/>
      </c>
    </row>
    <row r="2461" spans="15:16" x14ac:dyDescent="0.15">
      <c r="O2461">
        <v>2460</v>
      </c>
      <c r="P2461" t="str">
        <f>IFERROR(IF(COUNTIF(個人情報!$BB$5:$BB$401,"登録番号" &amp; リスト!O2461)&gt;=1,"",IF(VLOOKUP(O2461,登録者リスト!$A$1:$D$43729,4,FALSE)=基本情報!$D$6,O2461,"")),"")</f>
        <v/>
      </c>
    </row>
    <row r="2462" spans="15:16" x14ac:dyDescent="0.15">
      <c r="O2462">
        <v>2461</v>
      </c>
      <c r="P2462" t="str">
        <f>IFERROR(IF(COUNTIF(個人情報!$BB$5:$BB$401,"登録番号" &amp; リスト!O2462)&gt;=1,"",IF(VLOOKUP(O2462,登録者リスト!$A$1:$D$43729,4,FALSE)=基本情報!$D$6,O2462,"")),"")</f>
        <v/>
      </c>
    </row>
    <row r="2463" spans="15:16" x14ac:dyDescent="0.15">
      <c r="O2463">
        <v>2462</v>
      </c>
      <c r="P2463" t="str">
        <f>IFERROR(IF(COUNTIF(個人情報!$BB$5:$BB$401,"登録番号" &amp; リスト!O2463)&gt;=1,"",IF(VLOOKUP(O2463,登録者リスト!$A$1:$D$43729,4,FALSE)=基本情報!$D$6,O2463,"")),"")</f>
        <v/>
      </c>
    </row>
    <row r="2464" spans="15:16" x14ac:dyDescent="0.15">
      <c r="O2464">
        <v>2463</v>
      </c>
      <c r="P2464" t="str">
        <f>IFERROR(IF(COUNTIF(個人情報!$BB$5:$BB$401,"登録番号" &amp; リスト!O2464)&gt;=1,"",IF(VLOOKUP(O2464,登録者リスト!$A$1:$D$43729,4,FALSE)=基本情報!$D$6,O2464,"")),"")</f>
        <v/>
      </c>
    </row>
    <row r="2465" spans="15:16" x14ac:dyDescent="0.15">
      <c r="O2465">
        <v>2464</v>
      </c>
      <c r="P2465" t="str">
        <f>IFERROR(IF(COUNTIF(個人情報!$BB$5:$BB$401,"登録番号" &amp; リスト!O2465)&gt;=1,"",IF(VLOOKUP(O2465,登録者リスト!$A$1:$D$43729,4,FALSE)=基本情報!$D$6,O2465,"")),"")</f>
        <v/>
      </c>
    </row>
    <row r="2466" spans="15:16" x14ac:dyDescent="0.15">
      <c r="O2466">
        <v>2465</v>
      </c>
      <c r="P2466" t="str">
        <f>IFERROR(IF(COUNTIF(個人情報!$BB$5:$BB$401,"登録番号" &amp; リスト!O2466)&gt;=1,"",IF(VLOOKUP(O2466,登録者リスト!$A$1:$D$43729,4,FALSE)=基本情報!$D$6,O2466,"")),"")</f>
        <v/>
      </c>
    </row>
    <row r="2467" spans="15:16" x14ac:dyDescent="0.15">
      <c r="O2467">
        <v>2466</v>
      </c>
      <c r="P2467" t="str">
        <f>IFERROR(IF(COUNTIF(個人情報!$BB$5:$BB$401,"登録番号" &amp; リスト!O2467)&gt;=1,"",IF(VLOOKUP(O2467,登録者リスト!$A$1:$D$43729,4,FALSE)=基本情報!$D$6,O2467,"")),"")</f>
        <v/>
      </c>
    </row>
    <row r="2468" spans="15:16" x14ac:dyDescent="0.15">
      <c r="O2468">
        <v>2467</v>
      </c>
      <c r="P2468" t="str">
        <f>IFERROR(IF(COUNTIF(個人情報!$BB$5:$BB$401,"登録番号" &amp; リスト!O2468)&gt;=1,"",IF(VLOOKUP(O2468,登録者リスト!$A$1:$D$43729,4,FALSE)=基本情報!$D$6,O2468,"")),"")</f>
        <v/>
      </c>
    </row>
    <row r="2469" spans="15:16" x14ac:dyDescent="0.15">
      <c r="O2469">
        <v>2468</v>
      </c>
      <c r="P2469" t="str">
        <f>IFERROR(IF(COUNTIF(個人情報!$BB$5:$BB$401,"登録番号" &amp; リスト!O2469)&gt;=1,"",IF(VLOOKUP(O2469,登録者リスト!$A$1:$D$43729,4,FALSE)=基本情報!$D$6,O2469,"")),"")</f>
        <v/>
      </c>
    </row>
    <row r="2470" spans="15:16" x14ac:dyDescent="0.15">
      <c r="O2470">
        <v>2469</v>
      </c>
      <c r="P2470" t="str">
        <f>IFERROR(IF(COUNTIF(個人情報!$BB$5:$BB$401,"登録番号" &amp; リスト!O2470)&gt;=1,"",IF(VLOOKUP(O2470,登録者リスト!$A$1:$D$43729,4,FALSE)=基本情報!$D$6,O2470,"")),"")</f>
        <v/>
      </c>
    </row>
    <row r="2471" spans="15:16" x14ac:dyDescent="0.15">
      <c r="O2471">
        <v>2470</v>
      </c>
      <c r="P2471" t="str">
        <f>IFERROR(IF(COUNTIF(個人情報!$BB$5:$BB$401,"登録番号" &amp; リスト!O2471)&gt;=1,"",IF(VLOOKUP(O2471,登録者リスト!$A$1:$D$43729,4,FALSE)=基本情報!$D$6,O2471,"")),"")</f>
        <v/>
      </c>
    </row>
    <row r="2472" spans="15:16" x14ac:dyDescent="0.15">
      <c r="O2472">
        <v>2471</v>
      </c>
      <c r="P2472" t="str">
        <f>IFERROR(IF(COUNTIF(個人情報!$BB$5:$BB$401,"登録番号" &amp; リスト!O2472)&gt;=1,"",IF(VLOOKUP(O2472,登録者リスト!$A$1:$D$43729,4,FALSE)=基本情報!$D$6,O2472,"")),"")</f>
        <v/>
      </c>
    </row>
    <row r="2473" spans="15:16" x14ac:dyDescent="0.15">
      <c r="O2473">
        <v>2472</v>
      </c>
      <c r="P2473" t="str">
        <f>IFERROR(IF(COUNTIF(個人情報!$BB$5:$BB$401,"登録番号" &amp; リスト!O2473)&gt;=1,"",IF(VLOOKUP(O2473,登録者リスト!$A$1:$D$43729,4,FALSE)=基本情報!$D$6,O2473,"")),"")</f>
        <v/>
      </c>
    </row>
    <row r="2474" spans="15:16" x14ac:dyDescent="0.15">
      <c r="O2474">
        <v>2473</v>
      </c>
      <c r="P2474" t="str">
        <f>IFERROR(IF(COUNTIF(個人情報!$BB$5:$BB$401,"登録番号" &amp; リスト!O2474)&gt;=1,"",IF(VLOOKUP(O2474,登録者リスト!$A$1:$D$43729,4,FALSE)=基本情報!$D$6,O2474,"")),"")</f>
        <v/>
      </c>
    </row>
    <row r="2475" spans="15:16" x14ac:dyDescent="0.15">
      <c r="O2475">
        <v>2474</v>
      </c>
      <c r="P2475" t="str">
        <f>IFERROR(IF(COUNTIF(個人情報!$BB$5:$BB$401,"登録番号" &amp; リスト!O2475)&gt;=1,"",IF(VLOOKUP(O2475,登録者リスト!$A$1:$D$43729,4,FALSE)=基本情報!$D$6,O2475,"")),"")</f>
        <v/>
      </c>
    </row>
    <row r="2476" spans="15:16" x14ac:dyDescent="0.15">
      <c r="O2476">
        <v>2475</v>
      </c>
      <c r="P2476" t="str">
        <f>IFERROR(IF(COUNTIF(個人情報!$BB$5:$BB$401,"登録番号" &amp; リスト!O2476)&gt;=1,"",IF(VLOOKUP(O2476,登録者リスト!$A$1:$D$43729,4,FALSE)=基本情報!$D$6,O2476,"")),"")</f>
        <v/>
      </c>
    </row>
    <row r="2477" spans="15:16" x14ac:dyDescent="0.15">
      <c r="O2477">
        <v>2476</v>
      </c>
      <c r="P2477" t="str">
        <f>IFERROR(IF(COUNTIF(個人情報!$BB$5:$BB$401,"登録番号" &amp; リスト!O2477)&gt;=1,"",IF(VLOOKUP(O2477,登録者リスト!$A$1:$D$43729,4,FALSE)=基本情報!$D$6,O2477,"")),"")</f>
        <v/>
      </c>
    </row>
    <row r="2478" spans="15:16" x14ac:dyDescent="0.15">
      <c r="O2478">
        <v>2477</v>
      </c>
      <c r="P2478" t="str">
        <f>IFERROR(IF(COUNTIF(個人情報!$BB$5:$BB$401,"登録番号" &amp; リスト!O2478)&gt;=1,"",IF(VLOOKUP(O2478,登録者リスト!$A$1:$D$43729,4,FALSE)=基本情報!$D$6,O2478,"")),"")</f>
        <v/>
      </c>
    </row>
    <row r="2479" spans="15:16" x14ac:dyDescent="0.15">
      <c r="O2479">
        <v>2478</v>
      </c>
      <c r="P2479" t="str">
        <f>IFERROR(IF(COUNTIF(個人情報!$BB$5:$BB$401,"登録番号" &amp; リスト!O2479)&gt;=1,"",IF(VLOOKUP(O2479,登録者リスト!$A$1:$D$43729,4,FALSE)=基本情報!$D$6,O2479,"")),"")</f>
        <v/>
      </c>
    </row>
    <row r="2480" spans="15:16" x14ac:dyDescent="0.15">
      <c r="O2480">
        <v>2479</v>
      </c>
      <c r="P2480" t="str">
        <f>IFERROR(IF(COUNTIF(個人情報!$BB$5:$BB$401,"登録番号" &amp; リスト!O2480)&gt;=1,"",IF(VLOOKUP(O2480,登録者リスト!$A$1:$D$43729,4,FALSE)=基本情報!$D$6,O2480,"")),"")</f>
        <v/>
      </c>
    </row>
    <row r="2481" spans="15:16" x14ac:dyDescent="0.15">
      <c r="O2481">
        <v>2480</v>
      </c>
      <c r="P2481" t="str">
        <f>IFERROR(IF(COUNTIF(個人情報!$BB$5:$BB$401,"登録番号" &amp; リスト!O2481)&gt;=1,"",IF(VLOOKUP(O2481,登録者リスト!$A$1:$D$43729,4,FALSE)=基本情報!$D$6,O2481,"")),"")</f>
        <v/>
      </c>
    </row>
    <row r="2482" spans="15:16" x14ac:dyDescent="0.15">
      <c r="O2482">
        <v>2481</v>
      </c>
      <c r="P2482" t="str">
        <f>IFERROR(IF(COUNTIF(個人情報!$BB$5:$BB$401,"登録番号" &amp; リスト!O2482)&gt;=1,"",IF(VLOOKUP(O2482,登録者リスト!$A$1:$D$43729,4,FALSE)=基本情報!$D$6,O2482,"")),"")</f>
        <v/>
      </c>
    </row>
    <row r="2483" spans="15:16" x14ac:dyDescent="0.15">
      <c r="O2483">
        <v>2482</v>
      </c>
      <c r="P2483" t="str">
        <f>IFERROR(IF(COUNTIF(個人情報!$BB$5:$BB$401,"登録番号" &amp; リスト!O2483)&gt;=1,"",IF(VLOOKUP(O2483,登録者リスト!$A$1:$D$43729,4,FALSE)=基本情報!$D$6,O2483,"")),"")</f>
        <v/>
      </c>
    </row>
    <row r="2484" spans="15:16" x14ac:dyDescent="0.15">
      <c r="O2484">
        <v>2483</v>
      </c>
      <c r="P2484" t="str">
        <f>IFERROR(IF(COUNTIF(個人情報!$BB$5:$BB$401,"登録番号" &amp; リスト!O2484)&gt;=1,"",IF(VLOOKUP(O2484,登録者リスト!$A$1:$D$43729,4,FALSE)=基本情報!$D$6,O2484,"")),"")</f>
        <v/>
      </c>
    </row>
    <row r="2485" spans="15:16" x14ac:dyDescent="0.15">
      <c r="O2485">
        <v>2484</v>
      </c>
      <c r="P2485" t="str">
        <f>IFERROR(IF(COUNTIF(個人情報!$BB$5:$BB$401,"登録番号" &amp; リスト!O2485)&gt;=1,"",IF(VLOOKUP(O2485,登録者リスト!$A$1:$D$43729,4,FALSE)=基本情報!$D$6,O2485,"")),"")</f>
        <v/>
      </c>
    </row>
    <row r="2486" spans="15:16" x14ac:dyDescent="0.15">
      <c r="O2486">
        <v>2485</v>
      </c>
      <c r="P2486" t="str">
        <f>IFERROR(IF(COUNTIF(個人情報!$BB$5:$BB$401,"登録番号" &amp; リスト!O2486)&gt;=1,"",IF(VLOOKUP(O2486,登録者リスト!$A$1:$D$43729,4,FALSE)=基本情報!$D$6,O2486,"")),"")</f>
        <v/>
      </c>
    </row>
    <row r="2487" spans="15:16" x14ac:dyDescent="0.15">
      <c r="O2487">
        <v>2486</v>
      </c>
      <c r="P2487" t="str">
        <f>IFERROR(IF(COUNTIF(個人情報!$BB$5:$BB$401,"登録番号" &amp; リスト!O2487)&gt;=1,"",IF(VLOOKUP(O2487,登録者リスト!$A$1:$D$43729,4,FALSE)=基本情報!$D$6,O2487,"")),"")</f>
        <v/>
      </c>
    </row>
    <row r="2488" spans="15:16" x14ac:dyDescent="0.15">
      <c r="O2488">
        <v>2487</v>
      </c>
      <c r="P2488" t="str">
        <f>IFERROR(IF(COUNTIF(個人情報!$BB$5:$BB$401,"登録番号" &amp; リスト!O2488)&gt;=1,"",IF(VLOOKUP(O2488,登録者リスト!$A$1:$D$43729,4,FALSE)=基本情報!$D$6,O2488,"")),"")</f>
        <v/>
      </c>
    </row>
    <row r="2489" spans="15:16" x14ac:dyDescent="0.15">
      <c r="O2489">
        <v>2488</v>
      </c>
      <c r="P2489" t="str">
        <f>IFERROR(IF(COUNTIF(個人情報!$BB$5:$BB$401,"登録番号" &amp; リスト!O2489)&gt;=1,"",IF(VLOOKUP(O2489,登録者リスト!$A$1:$D$43729,4,FALSE)=基本情報!$D$6,O2489,"")),"")</f>
        <v/>
      </c>
    </row>
    <row r="2490" spans="15:16" x14ac:dyDescent="0.15">
      <c r="O2490">
        <v>2489</v>
      </c>
      <c r="P2490" t="str">
        <f>IFERROR(IF(COUNTIF(個人情報!$BB$5:$BB$401,"登録番号" &amp; リスト!O2490)&gt;=1,"",IF(VLOOKUP(O2490,登録者リスト!$A$1:$D$43729,4,FALSE)=基本情報!$D$6,O2490,"")),"")</f>
        <v/>
      </c>
    </row>
    <row r="2491" spans="15:16" x14ac:dyDescent="0.15">
      <c r="O2491">
        <v>2490</v>
      </c>
      <c r="P2491" t="str">
        <f>IFERROR(IF(COUNTIF(個人情報!$BB$5:$BB$401,"登録番号" &amp; リスト!O2491)&gt;=1,"",IF(VLOOKUP(O2491,登録者リスト!$A$1:$D$43729,4,FALSE)=基本情報!$D$6,O2491,"")),"")</f>
        <v/>
      </c>
    </row>
    <row r="2492" spans="15:16" x14ac:dyDescent="0.15">
      <c r="O2492">
        <v>2491</v>
      </c>
      <c r="P2492" t="str">
        <f>IFERROR(IF(COUNTIF(個人情報!$BB$5:$BB$401,"登録番号" &amp; リスト!O2492)&gt;=1,"",IF(VLOOKUP(O2492,登録者リスト!$A$1:$D$43729,4,FALSE)=基本情報!$D$6,O2492,"")),"")</f>
        <v/>
      </c>
    </row>
    <row r="2493" spans="15:16" x14ac:dyDescent="0.15">
      <c r="O2493">
        <v>2492</v>
      </c>
      <c r="P2493" t="str">
        <f>IFERROR(IF(COUNTIF(個人情報!$BB$5:$BB$401,"登録番号" &amp; リスト!O2493)&gt;=1,"",IF(VLOOKUP(O2493,登録者リスト!$A$1:$D$43729,4,FALSE)=基本情報!$D$6,O2493,"")),"")</f>
        <v/>
      </c>
    </row>
    <row r="2494" spans="15:16" x14ac:dyDescent="0.15">
      <c r="O2494">
        <v>2493</v>
      </c>
      <c r="P2494" t="str">
        <f>IFERROR(IF(COUNTIF(個人情報!$BB$5:$BB$401,"登録番号" &amp; リスト!O2494)&gt;=1,"",IF(VLOOKUP(O2494,登録者リスト!$A$1:$D$43729,4,FALSE)=基本情報!$D$6,O2494,"")),"")</f>
        <v/>
      </c>
    </row>
    <row r="2495" spans="15:16" x14ac:dyDescent="0.15">
      <c r="O2495">
        <v>2494</v>
      </c>
      <c r="P2495" t="str">
        <f>IFERROR(IF(COUNTIF(個人情報!$BB$5:$BB$401,"登録番号" &amp; リスト!O2495)&gt;=1,"",IF(VLOOKUP(O2495,登録者リスト!$A$1:$D$43729,4,FALSE)=基本情報!$D$6,O2495,"")),"")</f>
        <v/>
      </c>
    </row>
    <row r="2496" spans="15:16" x14ac:dyDescent="0.15">
      <c r="O2496">
        <v>2495</v>
      </c>
      <c r="P2496" t="str">
        <f>IFERROR(IF(COUNTIF(個人情報!$BB$5:$BB$401,"登録番号" &amp; リスト!O2496)&gt;=1,"",IF(VLOOKUP(O2496,登録者リスト!$A$1:$D$43729,4,FALSE)=基本情報!$D$6,O2496,"")),"")</f>
        <v/>
      </c>
    </row>
    <row r="2497" spans="15:16" x14ac:dyDescent="0.15">
      <c r="O2497">
        <v>2496</v>
      </c>
      <c r="P2497" t="str">
        <f>IFERROR(IF(COUNTIF(個人情報!$BB$5:$BB$401,"登録番号" &amp; リスト!O2497)&gt;=1,"",IF(VLOOKUP(O2497,登録者リスト!$A$1:$D$43729,4,FALSE)=基本情報!$D$6,O2497,"")),"")</f>
        <v/>
      </c>
    </row>
    <row r="2498" spans="15:16" x14ac:dyDescent="0.15">
      <c r="O2498">
        <v>2497</v>
      </c>
      <c r="P2498" t="str">
        <f>IFERROR(IF(COUNTIF(個人情報!$BB$5:$BB$401,"登録番号" &amp; リスト!O2498)&gt;=1,"",IF(VLOOKUP(O2498,登録者リスト!$A$1:$D$43729,4,FALSE)=基本情報!$D$6,O2498,"")),"")</f>
        <v/>
      </c>
    </row>
    <row r="2499" spans="15:16" x14ac:dyDescent="0.15">
      <c r="O2499">
        <v>2498</v>
      </c>
      <c r="P2499" t="str">
        <f>IFERROR(IF(COUNTIF(個人情報!$BB$5:$BB$401,"登録番号" &amp; リスト!O2499)&gt;=1,"",IF(VLOOKUP(O2499,登録者リスト!$A$1:$D$43729,4,FALSE)=基本情報!$D$6,O2499,"")),"")</f>
        <v/>
      </c>
    </row>
    <row r="2500" spans="15:16" x14ac:dyDescent="0.15">
      <c r="O2500">
        <v>2499</v>
      </c>
      <c r="P2500" t="str">
        <f>IFERROR(IF(COUNTIF(個人情報!$BB$5:$BB$401,"登録番号" &amp; リスト!O2500)&gt;=1,"",IF(VLOOKUP(O2500,登録者リスト!$A$1:$D$43729,4,FALSE)=基本情報!$D$6,O2500,"")),"")</f>
        <v/>
      </c>
    </row>
    <row r="2501" spans="15:16" x14ac:dyDescent="0.15">
      <c r="O2501">
        <v>2500</v>
      </c>
      <c r="P2501" t="str">
        <f>IFERROR(IF(COUNTIF(個人情報!$BB$5:$BB$401,"登録番号" &amp; リスト!O2501)&gt;=1,"",IF(VLOOKUP(O2501,登録者リスト!$A$1:$D$43729,4,FALSE)=基本情報!$D$6,O2501,"")),"")</f>
        <v/>
      </c>
    </row>
    <row r="2502" spans="15:16" x14ac:dyDescent="0.15">
      <c r="O2502">
        <v>2501</v>
      </c>
      <c r="P2502" t="str">
        <f>IFERROR(IF(COUNTIF(個人情報!$BB$5:$BB$401,"登録番号" &amp; リスト!O2502)&gt;=1,"",IF(VLOOKUP(O2502,登録者リスト!$A$1:$D$43729,4,FALSE)=基本情報!$D$6,O2502,"")),"")</f>
        <v/>
      </c>
    </row>
    <row r="2503" spans="15:16" x14ac:dyDescent="0.15">
      <c r="O2503">
        <v>2502</v>
      </c>
      <c r="P2503" t="str">
        <f>IFERROR(IF(COUNTIF(個人情報!$BB$5:$BB$401,"登録番号" &amp; リスト!O2503)&gt;=1,"",IF(VLOOKUP(O2503,登録者リスト!$A$1:$D$43729,4,FALSE)=基本情報!$D$6,O2503,"")),"")</f>
        <v/>
      </c>
    </row>
    <row r="2504" spans="15:16" x14ac:dyDescent="0.15">
      <c r="O2504">
        <v>2503</v>
      </c>
      <c r="P2504" t="str">
        <f>IFERROR(IF(COUNTIF(個人情報!$BB$5:$BB$401,"登録番号" &amp; リスト!O2504)&gt;=1,"",IF(VLOOKUP(O2504,登録者リスト!$A$1:$D$43729,4,FALSE)=基本情報!$D$6,O2504,"")),"")</f>
        <v/>
      </c>
    </row>
    <row r="2505" spans="15:16" x14ac:dyDescent="0.15">
      <c r="O2505">
        <v>2504</v>
      </c>
      <c r="P2505" t="str">
        <f>IFERROR(IF(COUNTIF(個人情報!$BB$5:$BB$401,"登録番号" &amp; リスト!O2505)&gt;=1,"",IF(VLOOKUP(O2505,登録者リスト!$A$1:$D$43729,4,FALSE)=基本情報!$D$6,O2505,"")),"")</f>
        <v/>
      </c>
    </row>
    <row r="2506" spans="15:16" x14ac:dyDescent="0.15">
      <c r="O2506">
        <v>2505</v>
      </c>
      <c r="P2506" t="str">
        <f>IFERROR(IF(COUNTIF(個人情報!$BB$5:$BB$401,"登録番号" &amp; リスト!O2506)&gt;=1,"",IF(VLOOKUP(O2506,登録者リスト!$A$1:$D$43729,4,FALSE)=基本情報!$D$6,O2506,"")),"")</f>
        <v/>
      </c>
    </row>
    <row r="2507" spans="15:16" x14ac:dyDescent="0.15">
      <c r="O2507">
        <v>2506</v>
      </c>
      <c r="P2507" t="str">
        <f>IFERROR(IF(COUNTIF(個人情報!$BB$5:$BB$401,"登録番号" &amp; リスト!O2507)&gt;=1,"",IF(VLOOKUP(O2507,登録者リスト!$A$1:$D$43729,4,FALSE)=基本情報!$D$6,O2507,"")),"")</f>
        <v/>
      </c>
    </row>
    <row r="2508" spans="15:16" x14ac:dyDescent="0.15">
      <c r="O2508">
        <v>2507</v>
      </c>
      <c r="P2508" t="str">
        <f>IFERROR(IF(COUNTIF(個人情報!$BB$5:$BB$401,"登録番号" &amp; リスト!O2508)&gt;=1,"",IF(VLOOKUP(O2508,登録者リスト!$A$1:$D$43729,4,FALSE)=基本情報!$D$6,O2508,"")),"")</f>
        <v/>
      </c>
    </row>
    <row r="2509" spans="15:16" x14ac:dyDescent="0.15">
      <c r="O2509">
        <v>2508</v>
      </c>
      <c r="P2509" t="str">
        <f>IFERROR(IF(COUNTIF(個人情報!$BB$5:$BB$401,"登録番号" &amp; リスト!O2509)&gt;=1,"",IF(VLOOKUP(O2509,登録者リスト!$A$1:$D$43729,4,FALSE)=基本情報!$D$6,O2509,"")),"")</f>
        <v/>
      </c>
    </row>
    <row r="2510" spans="15:16" x14ac:dyDescent="0.15">
      <c r="O2510">
        <v>2509</v>
      </c>
      <c r="P2510" t="str">
        <f>IFERROR(IF(COUNTIF(個人情報!$BB$5:$BB$401,"登録番号" &amp; リスト!O2510)&gt;=1,"",IF(VLOOKUP(O2510,登録者リスト!$A$1:$D$43729,4,FALSE)=基本情報!$D$6,O2510,"")),"")</f>
        <v/>
      </c>
    </row>
    <row r="2511" spans="15:16" x14ac:dyDescent="0.15">
      <c r="O2511">
        <v>2510</v>
      </c>
      <c r="P2511" t="str">
        <f>IFERROR(IF(COUNTIF(個人情報!$BB$5:$BB$401,"登録番号" &amp; リスト!O2511)&gt;=1,"",IF(VLOOKUP(O2511,登録者リスト!$A$1:$D$43729,4,FALSE)=基本情報!$D$6,O2511,"")),"")</f>
        <v/>
      </c>
    </row>
    <row r="2512" spans="15:16" x14ac:dyDescent="0.15">
      <c r="O2512">
        <v>2511</v>
      </c>
      <c r="P2512" t="str">
        <f>IFERROR(IF(COUNTIF(個人情報!$BB$5:$BB$401,"登録番号" &amp; リスト!O2512)&gt;=1,"",IF(VLOOKUP(O2512,登録者リスト!$A$1:$D$43729,4,FALSE)=基本情報!$D$6,O2512,"")),"")</f>
        <v/>
      </c>
    </row>
    <row r="2513" spans="15:16" x14ac:dyDescent="0.15">
      <c r="O2513">
        <v>2512</v>
      </c>
      <c r="P2513" t="str">
        <f>IFERROR(IF(COUNTIF(個人情報!$BB$5:$BB$401,"登録番号" &amp; リスト!O2513)&gt;=1,"",IF(VLOOKUP(O2513,登録者リスト!$A$1:$D$43729,4,FALSE)=基本情報!$D$6,O2513,"")),"")</f>
        <v/>
      </c>
    </row>
    <row r="2514" spans="15:16" x14ac:dyDescent="0.15">
      <c r="O2514">
        <v>2513</v>
      </c>
      <c r="P2514" t="str">
        <f>IFERROR(IF(COUNTIF(個人情報!$BB$5:$BB$401,"登録番号" &amp; リスト!O2514)&gt;=1,"",IF(VLOOKUP(O2514,登録者リスト!$A$1:$D$43729,4,FALSE)=基本情報!$D$6,O2514,"")),"")</f>
        <v/>
      </c>
    </row>
    <row r="2515" spans="15:16" x14ac:dyDescent="0.15">
      <c r="O2515">
        <v>2514</v>
      </c>
      <c r="P2515" t="str">
        <f>IFERROR(IF(COUNTIF(個人情報!$BB$5:$BB$401,"登録番号" &amp; リスト!O2515)&gt;=1,"",IF(VLOOKUP(O2515,登録者リスト!$A$1:$D$43729,4,FALSE)=基本情報!$D$6,O2515,"")),"")</f>
        <v/>
      </c>
    </row>
    <row r="2516" spans="15:16" x14ac:dyDescent="0.15">
      <c r="O2516">
        <v>2515</v>
      </c>
      <c r="P2516" t="str">
        <f>IFERROR(IF(COUNTIF(個人情報!$BB$5:$BB$401,"登録番号" &amp; リスト!O2516)&gt;=1,"",IF(VLOOKUP(O2516,登録者リスト!$A$1:$D$43729,4,FALSE)=基本情報!$D$6,O2516,"")),"")</f>
        <v/>
      </c>
    </row>
    <row r="2517" spans="15:16" x14ac:dyDescent="0.15">
      <c r="O2517">
        <v>2516</v>
      </c>
      <c r="P2517" t="str">
        <f>IFERROR(IF(COUNTIF(個人情報!$BB$5:$BB$401,"登録番号" &amp; リスト!O2517)&gt;=1,"",IF(VLOOKUP(O2517,登録者リスト!$A$1:$D$43729,4,FALSE)=基本情報!$D$6,O2517,"")),"")</f>
        <v/>
      </c>
    </row>
    <row r="2518" spans="15:16" x14ac:dyDescent="0.15">
      <c r="O2518">
        <v>2517</v>
      </c>
      <c r="P2518" t="str">
        <f>IFERROR(IF(COUNTIF(個人情報!$BB$5:$BB$401,"登録番号" &amp; リスト!O2518)&gt;=1,"",IF(VLOOKUP(O2518,登録者リスト!$A$1:$D$43729,4,FALSE)=基本情報!$D$6,O2518,"")),"")</f>
        <v/>
      </c>
    </row>
    <row r="2519" spans="15:16" x14ac:dyDescent="0.15">
      <c r="O2519">
        <v>2518</v>
      </c>
      <c r="P2519" t="str">
        <f>IFERROR(IF(COUNTIF(個人情報!$BB$5:$BB$401,"登録番号" &amp; リスト!O2519)&gt;=1,"",IF(VLOOKUP(O2519,登録者リスト!$A$1:$D$43729,4,FALSE)=基本情報!$D$6,O2519,"")),"")</f>
        <v/>
      </c>
    </row>
    <row r="2520" spans="15:16" x14ac:dyDescent="0.15">
      <c r="O2520">
        <v>2519</v>
      </c>
      <c r="P2520" t="str">
        <f>IFERROR(IF(COUNTIF(個人情報!$BB$5:$BB$401,"登録番号" &amp; リスト!O2520)&gt;=1,"",IF(VLOOKUP(O2520,登録者リスト!$A$1:$D$43729,4,FALSE)=基本情報!$D$6,O2520,"")),"")</f>
        <v/>
      </c>
    </row>
    <row r="2521" spans="15:16" x14ac:dyDescent="0.15">
      <c r="O2521">
        <v>2520</v>
      </c>
      <c r="P2521" t="str">
        <f>IFERROR(IF(COUNTIF(個人情報!$BB$5:$BB$401,"登録番号" &amp; リスト!O2521)&gt;=1,"",IF(VLOOKUP(O2521,登録者リスト!$A$1:$D$43729,4,FALSE)=基本情報!$D$6,O2521,"")),"")</f>
        <v/>
      </c>
    </row>
    <row r="2522" spans="15:16" x14ac:dyDescent="0.15">
      <c r="O2522">
        <v>2521</v>
      </c>
      <c r="P2522" t="str">
        <f>IFERROR(IF(COUNTIF(個人情報!$BB$5:$BB$401,"登録番号" &amp; リスト!O2522)&gt;=1,"",IF(VLOOKUP(O2522,登録者リスト!$A$1:$D$43729,4,FALSE)=基本情報!$D$6,O2522,"")),"")</f>
        <v/>
      </c>
    </row>
    <row r="2523" spans="15:16" x14ac:dyDescent="0.15">
      <c r="O2523">
        <v>2522</v>
      </c>
      <c r="P2523" t="str">
        <f>IFERROR(IF(COUNTIF(個人情報!$BB$5:$BB$401,"登録番号" &amp; リスト!O2523)&gt;=1,"",IF(VLOOKUP(O2523,登録者リスト!$A$1:$D$43729,4,FALSE)=基本情報!$D$6,O2523,"")),"")</f>
        <v/>
      </c>
    </row>
    <row r="2524" spans="15:16" x14ac:dyDescent="0.15">
      <c r="O2524">
        <v>2523</v>
      </c>
      <c r="P2524" t="str">
        <f>IFERROR(IF(COUNTIF(個人情報!$BB$5:$BB$401,"登録番号" &amp; リスト!O2524)&gt;=1,"",IF(VLOOKUP(O2524,登録者リスト!$A$1:$D$43729,4,FALSE)=基本情報!$D$6,O2524,"")),"")</f>
        <v/>
      </c>
    </row>
    <row r="2525" spans="15:16" x14ac:dyDescent="0.15">
      <c r="O2525">
        <v>2524</v>
      </c>
      <c r="P2525" t="str">
        <f>IFERROR(IF(COUNTIF(個人情報!$BB$5:$BB$401,"登録番号" &amp; リスト!O2525)&gt;=1,"",IF(VLOOKUP(O2525,登録者リスト!$A$1:$D$43729,4,FALSE)=基本情報!$D$6,O2525,"")),"")</f>
        <v/>
      </c>
    </row>
    <row r="2526" spans="15:16" x14ac:dyDescent="0.15">
      <c r="O2526">
        <v>2525</v>
      </c>
      <c r="P2526" t="str">
        <f>IFERROR(IF(COUNTIF(個人情報!$BB$5:$BB$401,"登録番号" &amp; リスト!O2526)&gt;=1,"",IF(VLOOKUP(O2526,登録者リスト!$A$1:$D$43729,4,FALSE)=基本情報!$D$6,O2526,"")),"")</f>
        <v/>
      </c>
    </row>
    <row r="2527" spans="15:16" x14ac:dyDescent="0.15">
      <c r="O2527">
        <v>2526</v>
      </c>
      <c r="P2527" t="str">
        <f>IFERROR(IF(COUNTIF(個人情報!$BB$5:$BB$401,"登録番号" &amp; リスト!O2527)&gt;=1,"",IF(VLOOKUP(O2527,登録者リスト!$A$1:$D$43729,4,FALSE)=基本情報!$D$6,O2527,"")),"")</f>
        <v/>
      </c>
    </row>
    <row r="2528" spans="15:16" x14ac:dyDescent="0.15">
      <c r="O2528">
        <v>2527</v>
      </c>
      <c r="P2528" t="str">
        <f>IFERROR(IF(COUNTIF(個人情報!$BB$5:$BB$401,"登録番号" &amp; リスト!O2528)&gt;=1,"",IF(VLOOKUP(O2528,登録者リスト!$A$1:$D$43729,4,FALSE)=基本情報!$D$6,O2528,"")),"")</f>
        <v/>
      </c>
    </row>
    <row r="2529" spans="15:16" x14ac:dyDescent="0.15">
      <c r="O2529">
        <v>2528</v>
      </c>
      <c r="P2529" t="str">
        <f>IFERROR(IF(COUNTIF(個人情報!$BB$5:$BB$401,"登録番号" &amp; リスト!O2529)&gt;=1,"",IF(VLOOKUP(O2529,登録者リスト!$A$1:$D$43729,4,FALSE)=基本情報!$D$6,O2529,"")),"")</f>
        <v/>
      </c>
    </row>
    <row r="2530" spans="15:16" x14ac:dyDescent="0.15">
      <c r="O2530">
        <v>2529</v>
      </c>
      <c r="P2530" t="str">
        <f>IFERROR(IF(COUNTIF(個人情報!$BB$5:$BB$401,"登録番号" &amp; リスト!O2530)&gt;=1,"",IF(VLOOKUP(O2530,登録者リスト!$A$1:$D$43729,4,FALSE)=基本情報!$D$6,O2530,"")),"")</f>
        <v/>
      </c>
    </row>
    <row r="2531" spans="15:16" x14ac:dyDescent="0.15">
      <c r="O2531">
        <v>2530</v>
      </c>
      <c r="P2531" t="str">
        <f>IFERROR(IF(COUNTIF(個人情報!$BB$5:$BB$401,"登録番号" &amp; リスト!O2531)&gt;=1,"",IF(VLOOKUP(O2531,登録者リスト!$A$1:$D$43729,4,FALSE)=基本情報!$D$6,O2531,"")),"")</f>
        <v/>
      </c>
    </row>
    <row r="2532" spans="15:16" x14ac:dyDescent="0.15">
      <c r="O2532">
        <v>2531</v>
      </c>
      <c r="P2532" t="str">
        <f>IFERROR(IF(COUNTIF(個人情報!$BB$5:$BB$401,"登録番号" &amp; リスト!O2532)&gt;=1,"",IF(VLOOKUP(O2532,登録者リスト!$A$1:$D$43729,4,FALSE)=基本情報!$D$6,O2532,"")),"")</f>
        <v/>
      </c>
    </row>
    <row r="2533" spans="15:16" x14ac:dyDescent="0.15">
      <c r="O2533">
        <v>2532</v>
      </c>
      <c r="P2533" t="str">
        <f>IFERROR(IF(COUNTIF(個人情報!$BB$5:$BB$401,"登録番号" &amp; リスト!O2533)&gt;=1,"",IF(VLOOKUP(O2533,登録者リスト!$A$1:$D$43729,4,FALSE)=基本情報!$D$6,O2533,"")),"")</f>
        <v/>
      </c>
    </row>
    <row r="2534" spans="15:16" x14ac:dyDescent="0.15">
      <c r="O2534">
        <v>2533</v>
      </c>
      <c r="P2534" t="str">
        <f>IFERROR(IF(COUNTIF(個人情報!$BB$5:$BB$401,"登録番号" &amp; リスト!O2534)&gt;=1,"",IF(VLOOKUP(O2534,登録者リスト!$A$1:$D$43729,4,FALSE)=基本情報!$D$6,O2534,"")),"")</f>
        <v/>
      </c>
    </row>
    <row r="2535" spans="15:16" x14ac:dyDescent="0.15">
      <c r="O2535">
        <v>2534</v>
      </c>
      <c r="P2535" t="str">
        <f>IFERROR(IF(COUNTIF(個人情報!$BB$5:$BB$401,"登録番号" &amp; リスト!O2535)&gt;=1,"",IF(VLOOKUP(O2535,登録者リスト!$A$1:$D$43729,4,FALSE)=基本情報!$D$6,O2535,"")),"")</f>
        <v/>
      </c>
    </row>
    <row r="2536" spans="15:16" x14ac:dyDescent="0.15">
      <c r="O2536">
        <v>2535</v>
      </c>
      <c r="P2536" t="str">
        <f>IFERROR(IF(COUNTIF(個人情報!$BB$5:$BB$401,"登録番号" &amp; リスト!O2536)&gt;=1,"",IF(VLOOKUP(O2536,登録者リスト!$A$1:$D$43729,4,FALSE)=基本情報!$D$6,O2536,"")),"")</f>
        <v/>
      </c>
    </row>
    <row r="2537" spans="15:16" x14ac:dyDescent="0.15">
      <c r="O2537">
        <v>2536</v>
      </c>
      <c r="P2537" t="str">
        <f>IFERROR(IF(COUNTIF(個人情報!$BB$5:$BB$401,"登録番号" &amp; リスト!O2537)&gt;=1,"",IF(VLOOKUP(O2537,登録者リスト!$A$1:$D$43729,4,FALSE)=基本情報!$D$6,O2537,"")),"")</f>
        <v/>
      </c>
    </row>
    <row r="2538" spans="15:16" x14ac:dyDescent="0.15">
      <c r="O2538">
        <v>2537</v>
      </c>
      <c r="P2538" t="str">
        <f>IFERROR(IF(COUNTIF(個人情報!$BB$5:$BB$401,"登録番号" &amp; リスト!O2538)&gt;=1,"",IF(VLOOKUP(O2538,登録者リスト!$A$1:$D$43729,4,FALSE)=基本情報!$D$6,O2538,"")),"")</f>
        <v/>
      </c>
    </row>
    <row r="2539" spans="15:16" x14ac:dyDescent="0.15">
      <c r="O2539">
        <v>2538</v>
      </c>
      <c r="P2539" t="str">
        <f>IFERROR(IF(COUNTIF(個人情報!$BB$5:$BB$401,"登録番号" &amp; リスト!O2539)&gt;=1,"",IF(VLOOKUP(O2539,登録者リスト!$A$1:$D$43729,4,FALSE)=基本情報!$D$6,O2539,"")),"")</f>
        <v/>
      </c>
    </row>
    <row r="2540" spans="15:16" x14ac:dyDescent="0.15">
      <c r="O2540">
        <v>2539</v>
      </c>
      <c r="P2540" t="str">
        <f>IFERROR(IF(COUNTIF(個人情報!$BB$5:$BB$401,"登録番号" &amp; リスト!O2540)&gt;=1,"",IF(VLOOKUP(O2540,登録者リスト!$A$1:$D$43729,4,FALSE)=基本情報!$D$6,O2540,"")),"")</f>
        <v/>
      </c>
    </row>
    <row r="2541" spans="15:16" x14ac:dyDescent="0.15">
      <c r="O2541">
        <v>2540</v>
      </c>
      <c r="P2541" t="str">
        <f>IFERROR(IF(COUNTIF(個人情報!$BB$5:$BB$401,"登録番号" &amp; リスト!O2541)&gt;=1,"",IF(VLOOKUP(O2541,登録者リスト!$A$1:$D$43729,4,FALSE)=基本情報!$D$6,O2541,"")),"")</f>
        <v/>
      </c>
    </row>
    <row r="2542" spans="15:16" x14ac:dyDescent="0.15">
      <c r="O2542">
        <v>2541</v>
      </c>
      <c r="P2542" t="str">
        <f>IFERROR(IF(COUNTIF(個人情報!$BB$5:$BB$401,"登録番号" &amp; リスト!O2542)&gt;=1,"",IF(VLOOKUP(O2542,登録者リスト!$A$1:$D$43729,4,FALSE)=基本情報!$D$6,O2542,"")),"")</f>
        <v/>
      </c>
    </row>
    <row r="2543" spans="15:16" x14ac:dyDescent="0.15">
      <c r="O2543">
        <v>2542</v>
      </c>
      <c r="P2543" t="str">
        <f>IFERROR(IF(COUNTIF(個人情報!$BB$5:$BB$401,"登録番号" &amp; リスト!O2543)&gt;=1,"",IF(VLOOKUP(O2543,登録者リスト!$A$1:$D$43729,4,FALSE)=基本情報!$D$6,O2543,"")),"")</f>
        <v/>
      </c>
    </row>
    <row r="2544" spans="15:16" x14ac:dyDescent="0.15">
      <c r="O2544">
        <v>2543</v>
      </c>
      <c r="P2544" t="str">
        <f>IFERROR(IF(COUNTIF(個人情報!$BB$5:$BB$401,"登録番号" &amp; リスト!O2544)&gt;=1,"",IF(VLOOKUP(O2544,登録者リスト!$A$1:$D$43729,4,FALSE)=基本情報!$D$6,O2544,"")),"")</f>
        <v/>
      </c>
    </row>
    <row r="2545" spans="15:16" x14ac:dyDescent="0.15">
      <c r="O2545">
        <v>2544</v>
      </c>
      <c r="P2545" t="str">
        <f>IFERROR(IF(COUNTIF(個人情報!$BB$5:$BB$401,"登録番号" &amp; リスト!O2545)&gt;=1,"",IF(VLOOKUP(O2545,登録者リスト!$A$1:$D$43729,4,FALSE)=基本情報!$D$6,O2545,"")),"")</f>
        <v/>
      </c>
    </row>
    <row r="2546" spans="15:16" x14ac:dyDescent="0.15">
      <c r="O2546">
        <v>2545</v>
      </c>
      <c r="P2546" t="str">
        <f>IFERROR(IF(COUNTIF(個人情報!$BB$5:$BB$401,"登録番号" &amp; リスト!O2546)&gt;=1,"",IF(VLOOKUP(O2546,登録者リスト!$A$1:$D$43729,4,FALSE)=基本情報!$D$6,O2546,"")),"")</f>
        <v/>
      </c>
    </row>
    <row r="2547" spans="15:16" x14ac:dyDescent="0.15">
      <c r="O2547">
        <v>2546</v>
      </c>
      <c r="P2547" t="str">
        <f>IFERROR(IF(COUNTIF(個人情報!$BB$5:$BB$401,"登録番号" &amp; リスト!O2547)&gt;=1,"",IF(VLOOKUP(O2547,登録者リスト!$A$1:$D$43729,4,FALSE)=基本情報!$D$6,O2547,"")),"")</f>
        <v/>
      </c>
    </row>
    <row r="2548" spans="15:16" x14ac:dyDescent="0.15">
      <c r="O2548">
        <v>2547</v>
      </c>
      <c r="P2548" t="str">
        <f>IFERROR(IF(COUNTIF(個人情報!$BB$5:$BB$401,"登録番号" &amp; リスト!O2548)&gt;=1,"",IF(VLOOKUP(O2548,登録者リスト!$A$1:$D$43729,4,FALSE)=基本情報!$D$6,O2548,"")),"")</f>
        <v/>
      </c>
    </row>
    <row r="2549" spans="15:16" x14ac:dyDescent="0.15">
      <c r="O2549">
        <v>2548</v>
      </c>
      <c r="P2549" t="str">
        <f>IFERROR(IF(COUNTIF(個人情報!$BB$5:$BB$401,"登録番号" &amp; リスト!O2549)&gt;=1,"",IF(VLOOKUP(O2549,登録者リスト!$A$1:$D$43729,4,FALSE)=基本情報!$D$6,O2549,"")),"")</f>
        <v/>
      </c>
    </row>
    <row r="2550" spans="15:16" x14ac:dyDescent="0.15">
      <c r="O2550">
        <v>2549</v>
      </c>
      <c r="P2550" t="str">
        <f>IFERROR(IF(COUNTIF(個人情報!$BB$5:$BB$401,"登録番号" &amp; リスト!O2550)&gt;=1,"",IF(VLOOKUP(O2550,登録者リスト!$A$1:$D$43729,4,FALSE)=基本情報!$D$6,O2550,"")),"")</f>
        <v/>
      </c>
    </row>
    <row r="2551" spans="15:16" x14ac:dyDescent="0.15">
      <c r="O2551">
        <v>2550</v>
      </c>
      <c r="P2551" t="str">
        <f>IFERROR(IF(COUNTIF(個人情報!$BB$5:$BB$401,"登録番号" &amp; リスト!O2551)&gt;=1,"",IF(VLOOKUP(O2551,登録者リスト!$A$1:$D$43729,4,FALSE)=基本情報!$D$6,O2551,"")),"")</f>
        <v/>
      </c>
    </row>
    <row r="2552" spans="15:16" x14ac:dyDescent="0.15">
      <c r="O2552">
        <v>2551</v>
      </c>
      <c r="P2552" t="str">
        <f>IFERROR(IF(COUNTIF(個人情報!$BB$5:$BB$401,"登録番号" &amp; リスト!O2552)&gt;=1,"",IF(VLOOKUP(O2552,登録者リスト!$A$1:$D$43729,4,FALSE)=基本情報!$D$6,O2552,"")),"")</f>
        <v/>
      </c>
    </row>
    <row r="2553" spans="15:16" x14ac:dyDescent="0.15">
      <c r="O2553">
        <v>2552</v>
      </c>
      <c r="P2553" t="str">
        <f>IFERROR(IF(COUNTIF(個人情報!$BB$5:$BB$401,"登録番号" &amp; リスト!O2553)&gt;=1,"",IF(VLOOKUP(O2553,登録者リスト!$A$1:$D$43729,4,FALSE)=基本情報!$D$6,O2553,"")),"")</f>
        <v/>
      </c>
    </row>
    <row r="2554" spans="15:16" x14ac:dyDescent="0.15">
      <c r="O2554">
        <v>2553</v>
      </c>
      <c r="P2554" t="str">
        <f>IFERROR(IF(COUNTIF(個人情報!$BB$5:$BB$401,"登録番号" &amp; リスト!O2554)&gt;=1,"",IF(VLOOKUP(O2554,登録者リスト!$A$1:$D$43729,4,FALSE)=基本情報!$D$6,O2554,"")),"")</f>
        <v/>
      </c>
    </row>
    <row r="2555" spans="15:16" x14ac:dyDescent="0.15">
      <c r="O2555">
        <v>2554</v>
      </c>
      <c r="P2555" t="str">
        <f>IFERROR(IF(COUNTIF(個人情報!$BB$5:$BB$401,"登録番号" &amp; リスト!O2555)&gt;=1,"",IF(VLOOKUP(O2555,登録者リスト!$A$1:$D$43729,4,FALSE)=基本情報!$D$6,O2555,"")),"")</f>
        <v/>
      </c>
    </row>
    <row r="2556" spans="15:16" x14ac:dyDescent="0.15">
      <c r="O2556">
        <v>2555</v>
      </c>
      <c r="P2556" t="str">
        <f>IFERROR(IF(COUNTIF(個人情報!$BB$5:$BB$401,"登録番号" &amp; リスト!O2556)&gt;=1,"",IF(VLOOKUP(O2556,登録者リスト!$A$1:$D$43729,4,FALSE)=基本情報!$D$6,O2556,"")),"")</f>
        <v/>
      </c>
    </row>
    <row r="2557" spans="15:16" x14ac:dyDescent="0.15">
      <c r="O2557">
        <v>2556</v>
      </c>
      <c r="P2557" t="str">
        <f>IFERROR(IF(COUNTIF(個人情報!$BB$5:$BB$401,"登録番号" &amp; リスト!O2557)&gt;=1,"",IF(VLOOKUP(O2557,登録者リスト!$A$1:$D$43729,4,FALSE)=基本情報!$D$6,O2557,"")),"")</f>
        <v/>
      </c>
    </row>
    <row r="2558" spans="15:16" x14ac:dyDescent="0.15">
      <c r="O2558">
        <v>2557</v>
      </c>
      <c r="P2558" t="str">
        <f>IFERROR(IF(COUNTIF(個人情報!$BB$5:$BB$401,"登録番号" &amp; リスト!O2558)&gt;=1,"",IF(VLOOKUP(O2558,登録者リスト!$A$1:$D$43729,4,FALSE)=基本情報!$D$6,O2558,"")),"")</f>
        <v/>
      </c>
    </row>
    <row r="2559" spans="15:16" x14ac:dyDescent="0.15">
      <c r="O2559">
        <v>2558</v>
      </c>
      <c r="P2559" t="str">
        <f>IFERROR(IF(COUNTIF(個人情報!$BB$5:$BB$401,"登録番号" &amp; リスト!O2559)&gt;=1,"",IF(VLOOKUP(O2559,登録者リスト!$A$1:$D$43729,4,FALSE)=基本情報!$D$6,O2559,"")),"")</f>
        <v/>
      </c>
    </row>
    <row r="2560" spans="15:16" x14ac:dyDescent="0.15">
      <c r="O2560">
        <v>2559</v>
      </c>
      <c r="P2560" t="str">
        <f>IFERROR(IF(COUNTIF(個人情報!$BB$5:$BB$401,"登録番号" &amp; リスト!O2560)&gt;=1,"",IF(VLOOKUP(O2560,登録者リスト!$A$1:$D$43729,4,FALSE)=基本情報!$D$6,O2560,"")),"")</f>
        <v/>
      </c>
    </row>
    <row r="2561" spans="15:16" x14ac:dyDescent="0.15">
      <c r="O2561">
        <v>2560</v>
      </c>
      <c r="P2561" t="str">
        <f>IFERROR(IF(COUNTIF(個人情報!$BB$5:$BB$401,"登録番号" &amp; リスト!O2561)&gt;=1,"",IF(VLOOKUP(O2561,登録者リスト!$A$1:$D$43729,4,FALSE)=基本情報!$D$6,O2561,"")),"")</f>
        <v/>
      </c>
    </row>
    <row r="2562" spans="15:16" x14ac:dyDescent="0.15">
      <c r="O2562">
        <v>2561</v>
      </c>
      <c r="P2562" t="str">
        <f>IFERROR(IF(COUNTIF(個人情報!$BB$5:$BB$401,"登録番号" &amp; リスト!O2562)&gt;=1,"",IF(VLOOKUP(O2562,登録者リスト!$A$1:$D$43729,4,FALSE)=基本情報!$D$6,O2562,"")),"")</f>
        <v/>
      </c>
    </row>
    <row r="2563" spans="15:16" x14ac:dyDescent="0.15">
      <c r="O2563">
        <v>2562</v>
      </c>
      <c r="P2563" t="str">
        <f>IFERROR(IF(COUNTIF(個人情報!$BB$5:$BB$401,"登録番号" &amp; リスト!O2563)&gt;=1,"",IF(VLOOKUP(O2563,登録者リスト!$A$1:$D$43729,4,FALSE)=基本情報!$D$6,O2563,"")),"")</f>
        <v/>
      </c>
    </row>
    <row r="2564" spans="15:16" x14ac:dyDescent="0.15">
      <c r="O2564">
        <v>2563</v>
      </c>
      <c r="P2564" t="str">
        <f>IFERROR(IF(COUNTIF(個人情報!$BB$5:$BB$401,"登録番号" &amp; リスト!O2564)&gt;=1,"",IF(VLOOKUP(O2564,登録者リスト!$A$1:$D$43729,4,FALSE)=基本情報!$D$6,O2564,"")),"")</f>
        <v/>
      </c>
    </row>
    <row r="2565" spans="15:16" x14ac:dyDescent="0.15">
      <c r="O2565">
        <v>2564</v>
      </c>
      <c r="P2565" t="str">
        <f>IFERROR(IF(COUNTIF(個人情報!$BB$5:$BB$401,"登録番号" &amp; リスト!O2565)&gt;=1,"",IF(VLOOKUP(O2565,登録者リスト!$A$1:$D$43729,4,FALSE)=基本情報!$D$6,O2565,"")),"")</f>
        <v/>
      </c>
    </row>
    <row r="2566" spans="15:16" x14ac:dyDescent="0.15">
      <c r="O2566">
        <v>2565</v>
      </c>
      <c r="P2566" t="str">
        <f>IFERROR(IF(COUNTIF(個人情報!$BB$5:$BB$401,"登録番号" &amp; リスト!O2566)&gt;=1,"",IF(VLOOKUP(O2566,登録者リスト!$A$1:$D$43729,4,FALSE)=基本情報!$D$6,O2566,"")),"")</f>
        <v/>
      </c>
    </row>
    <row r="2567" spans="15:16" x14ac:dyDescent="0.15">
      <c r="O2567">
        <v>2566</v>
      </c>
      <c r="P2567" t="str">
        <f>IFERROR(IF(COUNTIF(個人情報!$BB$5:$BB$401,"登録番号" &amp; リスト!O2567)&gt;=1,"",IF(VLOOKUP(O2567,登録者リスト!$A$1:$D$43729,4,FALSE)=基本情報!$D$6,O2567,"")),"")</f>
        <v/>
      </c>
    </row>
    <row r="2568" spans="15:16" x14ac:dyDescent="0.15">
      <c r="O2568">
        <v>2567</v>
      </c>
      <c r="P2568" t="str">
        <f>IFERROR(IF(COUNTIF(個人情報!$BB$5:$BB$401,"登録番号" &amp; リスト!O2568)&gt;=1,"",IF(VLOOKUP(O2568,登録者リスト!$A$1:$D$43729,4,FALSE)=基本情報!$D$6,O2568,"")),"")</f>
        <v/>
      </c>
    </row>
    <row r="2569" spans="15:16" x14ac:dyDescent="0.15">
      <c r="O2569">
        <v>2568</v>
      </c>
      <c r="P2569" t="str">
        <f>IFERROR(IF(COUNTIF(個人情報!$BB$5:$BB$401,"登録番号" &amp; リスト!O2569)&gt;=1,"",IF(VLOOKUP(O2569,登録者リスト!$A$1:$D$43729,4,FALSE)=基本情報!$D$6,O2569,"")),"")</f>
        <v/>
      </c>
    </row>
    <row r="2570" spans="15:16" x14ac:dyDescent="0.15">
      <c r="O2570">
        <v>2569</v>
      </c>
      <c r="P2570" t="str">
        <f>IFERROR(IF(COUNTIF(個人情報!$BB$5:$BB$401,"登録番号" &amp; リスト!O2570)&gt;=1,"",IF(VLOOKUP(O2570,登録者リスト!$A$1:$D$43729,4,FALSE)=基本情報!$D$6,O2570,"")),"")</f>
        <v/>
      </c>
    </row>
    <row r="2571" spans="15:16" x14ac:dyDescent="0.15">
      <c r="O2571">
        <v>2570</v>
      </c>
      <c r="P2571" t="str">
        <f>IFERROR(IF(COUNTIF(個人情報!$BB$5:$BB$401,"登録番号" &amp; リスト!O2571)&gt;=1,"",IF(VLOOKUP(O2571,登録者リスト!$A$1:$D$43729,4,FALSE)=基本情報!$D$6,O2571,"")),"")</f>
        <v/>
      </c>
    </row>
    <row r="2572" spans="15:16" x14ac:dyDescent="0.15">
      <c r="O2572">
        <v>2571</v>
      </c>
      <c r="P2572" t="str">
        <f>IFERROR(IF(COUNTIF(個人情報!$BB$5:$BB$401,"登録番号" &amp; リスト!O2572)&gt;=1,"",IF(VLOOKUP(O2572,登録者リスト!$A$1:$D$43729,4,FALSE)=基本情報!$D$6,O2572,"")),"")</f>
        <v/>
      </c>
    </row>
    <row r="2573" spans="15:16" x14ac:dyDescent="0.15">
      <c r="O2573">
        <v>2572</v>
      </c>
      <c r="P2573" t="str">
        <f>IFERROR(IF(COUNTIF(個人情報!$BB$5:$BB$401,"登録番号" &amp; リスト!O2573)&gt;=1,"",IF(VLOOKUP(O2573,登録者リスト!$A$1:$D$43729,4,FALSE)=基本情報!$D$6,O2573,"")),"")</f>
        <v/>
      </c>
    </row>
    <row r="2574" spans="15:16" x14ac:dyDescent="0.15">
      <c r="O2574">
        <v>2573</v>
      </c>
      <c r="P2574" t="str">
        <f>IFERROR(IF(COUNTIF(個人情報!$BB$5:$BB$401,"登録番号" &amp; リスト!O2574)&gt;=1,"",IF(VLOOKUP(O2574,登録者リスト!$A$1:$D$43729,4,FALSE)=基本情報!$D$6,O2574,"")),"")</f>
        <v/>
      </c>
    </row>
    <row r="2575" spans="15:16" x14ac:dyDescent="0.15">
      <c r="O2575">
        <v>2574</v>
      </c>
      <c r="P2575" t="str">
        <f>IFERROR(IF(COUNTIF(個人情報!$BB$5:$BB$401,"登録番号" &amp; リスト!O2575)&gt;=1,"",IF(VLOOKUP(O2575,登録者リスト!$A$1:$D$43729,4,FALSE)=基本情報!$D$6,O2575,"")),"")</f>
        <v/>
      </c>
    </row>
    <row r="2576" spans="15:16" x14ac:dyDescent="0.15">
      <c r="O2576">
        <v>2575</v>
      </c>
      <c r="P2576" t="str">
        <f>IFERROR(IF(COUNTIF(個人情報!$BB$5:$BB$401,"登録番号" &amp; リスト!O2576)&gt;=1,"",IF(VLOOKUP(O2576,登録者リスト!$A$1:$D$43729,4,FALSE)=基本情報!$D$6,O2576,"")),"")</f>
        <v/>
      </c>
    </row>
    <row r="2577" spans="15:16" x14ac:dyDescent="0.15">
      <c r="O2577">
        <v>2576</v>
      </c>
      <c r="P2577" t="str">
        <f>IFERROR(IF(COUNTIF(個人情報!$BB$5:$BB$401,"登録番号" &amp; リスト!O2577)&gt;=1,"",IF(VLOOKUP(O2577,登録者リスト!$A$1:$D$43729,4,FALSE)=基本情報!$D$6,O2577,"")),"")</f>
        <v/>
      </c>
    </row>
    <row r="2578" spans="15:16" x14ac:dyDescent="0.15">
      <c r="O2578">
        <v>2577</v>
      </c>
      <c r="P2578" t="str">
        <f>IFERROR(IF(COUNTIF(個人情報!$BB$5:$BB$401,"登録番号" &amp; リスト!O2578)&gt;=1,"",IF(VLOOKUP(O2578,登録者リスト!$A$1:$D$43729,4,FALSE)=基本情報!$D$6,O2578,"")),"")</f>
        <v/>
      </c>
    </row>
    <row r="2579" spans="15:16" x14ac:dyDescent="0.15">
      <c r="O2579">
        <v>2578</v>
      </c>
      <c r="P2579" t="str">
        <f>IFERROR(IF(COUNTIF(個人情報!$BB$5:$BB$401,"登録番号" &amp; リスト!O2579)&gt;=1,"",IF(VLOOKUP(O2579,登録者リスト!$A$1:$D$43729,4,FALSE)=基本情報!$D$6,O2579,"")),"")</f>
        <v/>
      </c>
    </row>
    <row r="2580" spans="15:16" x14ac:dyDescent="0.15">
      <c r="O2580">
        <v>2579</v>
      </c>
      <c r="P2580" t="str">
        <f>IFERROR(IF(COUNTIF(個人情報!$BB$5:$BB$401,"登録番号" &amp; リスト!O2580)&gt;=1,"",IF(VLOOKUP(O2580,登録者リスト!$A$1:$D$43729,4,FALSE)=基本情報!$D$6,O2580,"")),"")</f>
        <v/>
      </c>
    </row>
    <row r="2581" spans="15:16" x14ac:dyDescent="0.15">
      <c r="O2581">
        <v>2580</v>
      </c>
      <c r="P2581" t="str">
        <f>IFERROR(IF(COUNTIF(個人情報!$BB$5:$BB$401,"登録番号" &amp; リスト!O2581)&gt;=1,"",IF(VLOOKUP(O2581,登録者リスト!$A$1:$D$43729,4,FALSE)=基本情報!$D$6,O2581,"")),"")</f>
        <v/>
      </c>
    </row>
    <row r="2582" spans="15:16" x14ac:dyDescent="0.15">
      <c r="O2582">
        <v>2581</v>
      </c>
      <c r="P2582" t="str">
        <f>IFERROR(IF(COUNTIF(個人情報!$BB$5:$BB$401,"登録番号" &amp; リスト!O2582)&gt;=1,"",IF(VLOOKUP(O2582,登録者リスト!$A$1:$D$43729,4,FALSE)=基本情報!$D$6,O2582,"")),"")</f>
        <v/>
      </c>
    </row>
    <row r="2583" spans="15:16" x14ac:dyDescent="0.15">
      <c r="O2583">
        <v>2582</v>
      </c>
      <c r="P2583" t="str">
        <f>IFERROR(IF(COUNTIF(個人情報!$BB$5:$BB$401,"登録番号" &amp; リスト!O2583)&gt;=1,"",IF(VLOOKUP(O2583,登録者リスト!$A$1:$D$43729,4,FALSE)=基本情報!$D$6,O2583,"")),"")</f>
        <v/>
      </c>
    </row>
    <row r="2584" spans="15:16" x14ac:dyDescent="0.15">
      <c r="O2584">
        <v>2583</v>
      </c>
      <c r="P2584" t="str">
        <f>IFERROR(IF(COUNTIF(個人情報!$BB$5:$BB$401,"登録番号" &amp; リスト!O2584)&gt;=1,"",IF(VLOOKUP(O2584,登録者リスト!$A$1:$D$43729,4,FALSE)=基本情報!$D$6,O2584,"")),"")</f>
        <v/>
      </c>
    </row>
    <row r="2585" spans="15:16" x14ac:dyDescent="0.15">
      <c r="O2585">
        <v>2584</v>
      </c>
      <c r="P2585" t="str">
        <f>IFERROR(IF(COUNTIF(個人情報!$BB$5:$BB$401,"登録番号" &amp; リスト!O2585)&gt;=1,"",IF(VLOOKUP(O2585,登録者リスト!$A$1:$D$43729,4,FALSE)=基本情報!$D$6,O2585,"")),"")</f>
        <v/>
      </c>
    </row>
    <row r="2586" spans="15:16" x14ac:dyDescent="0.15">
      <c r="O2586">
        <v>2585</v>
      </c>
      <c r="P2586" t="str">
        <f>IFERROR(IF(COUNTIF(個人情報!$BB$5:$BB$401,"登録番号" &amp; リスト!O2586)&gt;=1,"",IF(VLOOKUP(O2586,登録者リスト!$A$1:$D$43729,4,FALSE)=基本情報!$D$6,O2586,"")),"")</f>
        <v/>
      </c>
    </row>
    <row r="2587" spans="15:16" x14ac:dyDescent="0.15">
      <c r="O2587">
        <v>2586</v>
      </c>
      <c r="P2587" t="str">
        <f>IFERROR(IF(COUNTIF(個人情報!$BB$5:$BB$401,"登録番号" &amp; リスト!O2587)&gt;=1,"",IF(VLOOKUP(O2587,登録者リスト!$A$1:$D$43729,4,FALSE)=基本情報!$D$6,O2587,"")),"")</f>
        <v/>
      </c>
    </row>
    <row r="2588" spans="15:16" x14ac:dyDescent="0.15">
      <c r="O2588">
        <v>2587</v>
      </c>
      <c r="P2588" t="str">
        <f>IFERROR(IF(COUNTIF(個人情報!$BB$5:$BB$401,"登録番号" &amp; リスト!O2588)&gt;=1,"",IF(VLOOKUP(O2588,登録者リスト!$A$1:$D$43729,4,FALSE)=基本情報!$D$6,O2588,"")),"")</f>
        <v/>
      </c>
    </row>
    <row r="2589" spans="15:16" x14ac:dyDescent="0.15">
      <c r="O2589">
        <v>2588</v>
      </c>
      <c r="P2589" t="str">
        <f>IFERROR(IF(COUNTIF(個人情報!$BB$5:$BB$401,"登録番号" &amp; リスト!O2589)&gt;=1,"",IF(VLOOKUP(O2589,登録者リスト!$A$1:$D$43729,4,FALSE)=基本情報!$D$6,O2589,"")),"")</f>
        <v/>
      </c>
    </row>
    <row r="2590" spans="15:16" x14ac:dyDescent="0.15">
      <c r="O2590">
        <v>2589</v>
      </c>
      <c r="P2590" t="str">
        <f>IFERROR(IF(COUNTIF(個人情報!$BB$5:$BB$401,"登録番号" &amp; リスト!O2590)&gt;=1,"",IF(VLOOKUP(O2590,登録者リスト!$A$1:$D$43729,4,FALSE)=基本情報!$D$6,O2590,"")),"")</f>
        <v/>
      </c>
    </row>
    <row r="2591" spans="15:16" x14ac:dyDescent="0.15">
      <c r="O2591">
        <v>2590</v>
      </c>
      <c r="P2591" t="str">
        <f>IFERROR(IF(COUNTIF(個人情報!$BB$5:$BB$401,"登録番号" &amp; リスト!O2591)&gt;=1,"",IF(VLOOKUP(O2591,登録者リスト!$A$1:$D$43729,4,FALSE)=基本情報!$D$6,O2591,"")),"")</f>
        <v/>
      </c>
    </row>
    <row r="2592" spans="15:16" x14ac:dyDescent="0.15">
      <c r="O2592">
        <v>2591</v>
      </c>
      <c r="P2592" t="str">
        <f>IFERROR(IF(COUNTIF(個人情報!$BB$5:$BB$401,"登録番号" &amp; リスト!O2592)&gt;=1,"",IF(VLOOKUP(O2592,登録者リスト!$A$1:$D$43729,4,FALSE)=基本情報!$D$6,O2592,"")),"")</f>
        <v/>
      </c>
    </row>
    <row r="2593" spans="15:16" x14ac:dyDescent="0.15">
      <c r="O2593">
        <v>2592</v>
      </c>
      <c r="P2593" t="str">
        <f>IFERROR(IF(COUNTIF(個人情報!$BB$5:$BB$401,"登録番号" &amp; リスト!O2593)&gt;=1,"",IF(VLOOKUP(O2593,登録者リスト!$A$1:$D$43729,4,FALSE)=基本情報!$D$6,O2593,"")),"")</f>
        <v/>
      </c>
    </row>
    <row r="2594" spans="15:16" x14ac:dyDescent="0.15">
      <c r="O2594">
        <v>2593</v>
      </c>
      <c r="P2594" t="str">
        <f>IFERROR(IF(COUNTIF(個人情報!$BB$5:$BB$401,"登録番号" &amp; リスト!O2594)&gt;=1,"",IF(VLOOKUP(O2594,登録者リスト!$A$1:$D$43729,4,FALSE)=基本情報!$D$6,O2594,"")),"")</f>
        <v/>
      </c>
    </row>
    <row r="2595" spans="15:16" x14ac:dyDescent="0.15">
      <c r="O2595">
        <v>2594</v>
      </c>
      <c r="P2595" t="str">
        <f>IFERROR(IF(COUNTIF(個人情報!$BB$5:$BB$401,"登録番号" &amp; リスト!O2595)&gt;=1,"",IF(VLOOKUP(O2595,登録者リスト!$A$1:$D$43729,4,FALSE)=基本情報!$D$6,O2595,"")),"")</f>
        <v/>
      </c>
    </row>
    <row r="2596" spans="15:16" x14ac:dyDescent="0.15">
      <c r="O2596">
        <v>2595</v>
      </c>
      <c r="P2596" t="str">
        <f>IFERROR(IF(COUNTIF(個人情報!$BB$5:$BB$401,"登録番号" &amp; リスト!O2596)&gt;=1,"",IF(VLOOKUP(O2596,登録者リスト!$A$1:$D$43729,4,FALSE)=基本情報!$D$6,O2596,"")),"")</f>
        <v/>
      </c>
    </row>
    <row r="2597" spans="15:16" x14ac:dyDescent="0.15">
      <c r="O2597">
        <v>2596</v>
      </c>
      <c r="P2597" t="str">
        <f>IFERROR(IF(COUNTIF(個人情報!$BB$5:$BB$401,"登録番号" &amp; リスト!O2597)&gt;=1,"",IF(VLOOKUP(O2597,登録者リスト!$A$1:$D$43729,4,FALSE)=基本情報!$D$6,O2597,"")),"")</f>
        <v/>
      </c>
    </row>
    <row r="2598" spans="15:16" x14ac:dyDescent="0.15">
      <c r="O2598">
        <v>2597</v>
      </c>
      <c r="P2598" t="str">
        <f>IFERROR(IF(COUNTIF(個人情報!$BB$5:$BB$401,"登録番号" &amp; リスト!O2598)&gt;=1,"",IF(VLOOKUP(O2598,登録者リスト!$A$1:$D$43729,4,FALSE)=基本情報!$D$6,O2598,"")),"")</f>
        <v/>
      </c>
    </row>
    <row r="2599" spans="15:16" x14ac:dyDescent="0.15">
      <c r="O2599">
        <v>2598</v>
      </c>
      <c r="P2599" t="str">
        <f>IFERROR(IF(COUNTIF(個人情報!$BB$5:$BB$401,"登録番号" &amp; リスト!O2599)&gt;=1,"",IF(VLOOKUP(O2599,登録者リスト!$A$1:$D$43729,4,FALSE)=基本情報!$D$6,O2599,"")),"")</f>
        <v/>
      </c>
    </row>
    <row r="2600" spans="15:16" x14ac:dyDescent="0.15">
      <c r="O2600">
        <v>2599</v>
      </c>
      <c r="P2600" t="str">
        <f>IFERROR(IF(COUNTIF(個人情報!$BB$5:$BB$401,"登録番号" &amp; リスト!O2600)&gt;=1,"",IF(VLOOKUP(O2600,登録者リスト!$A$1:$D$43729,4,FALSE)=基本情報!$D$6,O2600,"")),"")</f>
        <v/>
      </c>
    </row>
    <row r="2601" spans="15:16" x14ac:dyDescent="0.15">
      <c r="O2601">
        <v>2600</v>
      </c>
      <c r="P2601" t="str">
        <f>IFERROR(IF(COUNTIF(個人情報!$BB$5:$BB$401,"登録番号" &amp; リスト!O2601)&gt;=1,"",IF(VLOOKUP(O2601,登録者リスト!$A$1:$D$43729,4,FALSE)=基本情報!$D$6,O2601,"")),"")</f>
        <v/>
      </c>
    </row>
    <row r="2602" spans="15:16" x14ac:dyDescent="0.15">
      <c r="O2602">
        <v>2601</v>
      </c>
      <c r="P2602" t="str">
        <f>IFERROR(IF(COUNTIF(個人情報!$BB$5:$BB$401,"登録番号" &amp; リスト!O2602)&gt;=1,"",IF(VLOOKUP(O2602,登録者リスト!$A$1:$D$43729,4,FALSE)=基本情報!$D$6,O2602,"")),"")</f>
        <v/>
      </c>
    </row>
    <row r="2603" spans="15:16" x14ac:dyDescent="0.15">
      <c r="O2603">
        <v>2602</v>
      </c>
      <c r="P2603" t="str">
        <f>IFERROR(IF(COUNTIF(個人情報!$BB$5:$BB$401,"登録番号" &amp; リスト!O2603)&gt;=1,"",IF(VLOOKUP(O2603,登録者リスト!$A$1:$D$43729,4,FALSE)=基本情報!$D$6,O2603,"")),"")</f>
        <v/>
      </c>
    </row>
    <row r="2604" spans="15:16" x14ac:dyDescent="0.15">
      <c r="O2604">
        <v>2603</v>
      </c>
      <c r="P2604" t="str">
        <f>IFERROR(IF(COUNTIF(個人情報!$BB$5:$BB$401,"登録番号" &amp; リスト!O2604)&gt;=1,"",IF(VLOOKUP(O2604,登録者リスト!$A$1:$D$43729,4,FALSE)=基本情報!$D$6,O2604,"")),"")</f>
        <v/>
      </c>
    </row>
    <row r="2605" spans="15:16" x14ac:dyDescent="0.15">
      <c r="O2605">
        <v>2604</v>
      </c>
      <c r="P2605" t="str">
        <f>IFERROR(IF(COUNTIF(個人情報!$BB$5:$BB$401,"登録番号" &amp; リスト!O2605)&gt;=1,"",IF(VLOOKUP(O2605,登録者リスト!$A$1:$D$43729,4,FALSE)=基本情報!$D$6,O2605,"")),"")</f>
        <v/>
      </c>
    </row>
    <row r="2606" spans="15:16" x14ac:dyDescent="0.15">
      <c r="O2606">
        <v>2605</v>
      </c>
      <c r="P2606" t="str">
        <f>IFERROR(IF(COUNTIF(個人情報!$BB$5:$BB$401,"登録番号" &amp; リスト!O2606)&gt;=1,"",IF(VLOOKUP(O2606,登録者リスト!$A$1:$D$43729,4,FALSE)=基本情報!$D$6,O2606,"")),"")</f>
        <v/>
      </c>
    </row>
    <row r="2607" spans="15:16" x14ac:dyDescent="0.15">
      <c r="O2607">
        <v>2606</v>
      </c>
      <c r="P2607" t="str">
        <f>IFERROR(IF(COUNTIF(個人情報!$BB$5:$BB$401,"登録番号" &amp; リスト!O2607)&gt;=1,"",IF(VLOOKUP(O2607,登録者リスト!$A$1:$D$43729,4,FALSE)=基本情報!$D$6,O2607,"")),"")</f>
        <v/>
      </c>
    </row>
    <row r="2608" spans="15:16" x14ac:dyDescent="0.15">
      <c r="O2608">
        <v>2607</v>
      </c>
      <c r="P2608" t="str">
        <f>IFERROR(IF(COUNTIF(個人情報!$BB$5:$BB$401,"登録番号" &amp; リスト!O2608)&gt;=1,"",IF(VLOOKUP(O2608,登録者リスト!$A$1:$D$43729,4,FALSE)=基本情報!$D$6,O2608,"")),"")</f>
        <v/>
      </c>
    </row>
    <row r="2609" spans="15:16" x14ac:dyDescent="0.15">
      <c r="O2609">
        <v>2608</v>
      </c>
      <c r="P2609" t="str">
        <f>IFERROR(IF(COUNTIF(個人情報!$BB$5:$BB$401,"登録番号" &amp; リスト!O2609)&gt;=1,"",IF(VLOOKUP(O2609,登録者リスト!$A$1:$D$43729,4,FALSE)=基本情報!$D$6,O2609,"")),"")</f>
        <v/>
      </c>
    </row>
    <row r="2610" spans="15:16" x14ac:dyDescent="0.15">
      <c r="O2610">
        <v>2609</v>
      </c>
      <c r="P2610" t="str">
        <f>IFERROR(IF(COUNTIF(個人情報!$BB$5:$BB$401,"登録番号" &amp; リスト!O2610)&gt;=1,"",IF(VLOOKUP(O2610,登録者リスト!$A$1:$D$43729,4,FALSE)=基本情報!$D$6,O2610,"")),"")</f>
        <v/>
      </c>
    </row>
    <row r="2611" spans="15:16" x14ac:dyDescent="0.15">
      <c r="O2611">
        <v>2610</v>
      </c>
      <c r="P2611" t="str">
        <f>IFERROR(IF(COUNTIF(個人情報!$BB$5:$BB$401,"登録番号" &amp; リスト!O2611)&gt;=1,"",IF(VLOOKUP(O2611,登録者リスト!$A$1:$D$43729,4,FALSE)=基本情報!$D$6,O2611,"")),"")</f>
        <v/>
      </c>
    </row>
    <row r="2612" spans="15:16" x14ac:dyDescent="0.15">
      <c r="O2612">
        <v>2611</v>
      </c>
      <c r="P2612" t="str">
        <f>IFERROR(IF(COUNTIF(個人情報!$BB$5:$BB$401,"登録番号" &amp; リスト!O2612)&gt;=1,"",IF(VLOOKUP(O2612,登録者リスト!$A$1:$D$43729,4,FALSE)=基本情報!$D$6,O2612,"")),"")</f>
        <v/>
      </c>
    </row>
    <row r="2613" spans="15:16" x14ac:dyDescent="0.15">
      <c r="O2613">
        <v>2612</v>
      </c>
      <c r="P2613" t="str">
        <f>IFERROR(IF(COUNTIF(個人情報!$BB$5:$BB$401,"登録番号" &amp; リスト!O2613)&gt;=1,"",IF(VLOOKUP(O2613,登録者リスト!$A$1:$D$43729,4,FALSE)=基本情報!$D$6,O2613,"")),"")</f>
        <v/>
      </c>
    </row>
    <row r="2614" spans="15:16" x14ac:dyDescent="0.15">
      <c r="O2614">
        <v>2613</v>
      </c>
      <c r="P2614" t="str">
        <f>IFERROR(IF(COUNTIF(個人情報!$BB$5:$BB$401,"登録番号" &amp; リスト!O2614)&gt;=1,"",IF(VLOOKUP(O2614,登録者リスト!$A$1:$D$43729,4,FALSE)=基本情報!$D$6,O2614,"")),"")</f>
        <v/>
      </c>
    </row>
    <row r="2615" spans="15:16" x14ac:dyDescent="0.15">
      <c r="O2615">
        <v>2614</v>
      </c>
      <c r="P2615" t="str">
        <f>IFERROR(IF(COUNTIF(個人情報!$BB$5:$BB$401,"登録番号" &amp; リスト!O2615)&gt;=1,"",IF(VLOOKUP(O2615,登録者リスト!$A$1:$D$43729,4,FALSE)=基本情報!$D$6,O2615,"")),"")</f>
        <v/>
      </c>
    </row>
    <row r="2616" spans="15:16" x14ac:dyDescent="0.15">
      <c r="O2616">
        <v>2615</v>
      </c>
      <c r="P2616" t="str">
        <f>IFERROR(IF(COUNTIF(個人情報!$BB$5:$BB$401,"登録番号" &amp; リスト!O2616)&gt;=1,"",IF(VLOOKUP(O2616,登録者リスト!$A$1:$D$43729,4,FALSE)=基本情報!$D$6,O2616,"")),"")</f>
        <v/>
      </c>
    </row>
    <row r="2617" spans="15:16" x14ac:dyDescent="0.15">
      <c r="O2617">
        <v>2616</v>
      </c>
      <c r="P2617" t="str">
        <f>IFERROR(IF(COUNTIF(個人情報!$BB$5:$BB$401,"登録番号" &amp; リスト!O2617)&gt;=1,"",IF(VLOOKUP(O2617,登録者リスト!$A$1:$D$43729,4,FALSE)=基本情報!$D$6,O2617,"")),"")</f>
        <v/>
      </c>
    </row>
    <row r="2618" spans="15:16" x14ac:dyDescent="0.15">
      <c r="O2618">
        <v>2617</v>
      </c>
      <c r="P2618" t="str">
        <f>IFERROR(IF(COUNTIF(個人情報!$BB$5:$BB$401,"登録番号" &amp; リスト!O2618)&gt;=1,"",IF(VLOOKUP(O2618,登録者リスト!$A$1:$D$43729,4,FALSE)=基本情報!$D$6,O2618,"")),"")</f>
        <v/>
      </c>
    </row>
    <row r="2619" spans="15:16" x14ac:dyDescent="0.15">
      <c r="O2619">
        <v>2618</v>
      </c>
      <c r="P2619" t="str">
        <f>IFERROR(IF(COUNTIF(個人情報!$BB$5:$BB$401,"登録番号" &amp; リスト!O2619)&gt;=1,"",IF(VLOOKUP(O2619,登録者リスト!$A$1:$D$43729,4,FALSE)=基本情報!$D$6,O2619,"")),"")</f>
        <v/>
      </c>
    </row>
    <row r="2620" spans="15:16" x14ac:dyDescent="0.15">
      <c r="O2620">
        <v>2619</v>
      </c>
      <c r="P2620" t="str">
        <f>IFERROR(IF(COUNTIF(個人情報!$BB$5:$BB$401,"登録番号" &amp; リスト!O2620)&gt;=1,"",IF(VLOOKUP(O2620,登録者リスト!$A$1:$D$43729,4,FALSE)=基本情報!$D$6,O2620,"")),"")</f>
        <v/>
      </c>
    </row>
    <row r="2621" spans="15:16" x14ac:dyDescent="0.15">
      <c r="O2621">
        <v>2620</v>
      </c>
      <c r="P2621" t="str">
        <f>IFERROR(IF(COUNTIF(個人情報!$BB$5:$BB$401,"登録番号" &amp; リスト!O2621)&gt;=1,"",IF(VLOOKUP(O2621,登録者リスト!$A$1:$D$43729,4,FALSE)=基本情報!$D$6,O2621,"")),"")</f>
        <v/>
      </c>
    </row>
    <row r="2622" spans="15:16" x14ac:dyDescent="0.15">
      <c r="O2622">
        <v>2621</v>
      </c>
      <c r="P2622" t="str">
        <f>IFERROR(IF(COUNTIF(個人情報!$BB$5:$BB$401,"登録番号" &amp; リスト!O2622)&gt;=1,"",IF(VLOOKUP(O2622,登録者リスト!$A$1:$D$43729,4,FALSE)=基本情報!$D$6,O2622,"")),"")</f>
        <v/>
      </c>
    </row>
    <row r="2623" spans="15:16" x14ac:dyDescent="0.15">
      <c r="O2623">
        <v>2622</v>
      </c>
      <c r="P2623" t="str">
        <f>IFERROR(IF(COUNTIF(個人情報!$BB$5:$BB$401,"登録番号" &amp; リスト!O2623)&gt;=1,"",IF(VLOOKUP(O2623,登録者リスト!$A$1:$D$43729,4,FALSE)=基本情報!$D$6,O2623,"")),"")</f>
        <v/>
      </c>
    </row>
    <row r="2624" spans="15:16" x14ac:dyDescent="0.15">
      <c r="O2624">
        <v>2623</v>
      </c>
      <c r="P2624" t="str">
        <f>IFERROR(IF(COUNTIF(個人情報!$BB$5:$BB$401,"登録番号" &amp; リスト!O2624)&gt;=1,"",IF(VLOOKUP(O2624,登録者リスト!$A$1:$D$43729,4,FALSE)=基本情報!$D$6,O2624,"")),"")</f>
        <v/>
      </c>
    </row>
    <row r="2625" spans="15:16" x14ac:dyDescent="0.15">
      <c r="O2625">
        <v>2624</v>
      </c>
      <c r="P2625" t="str">
        <f>IFERROR(IF(COUNTIF(個人情報!$BB$5:$BB$401,"登録番号" &amp; リスト!O2625)&gt;=1,"",IF(VLOOKUP(O2625,登録者リスト!$A$1:$D$43729,4,FALSE)=基本情報!$D$6,O2625,"")),"")</f>
        <v/>
      </c>
    </row>
    <row r="2626" spans="15:16" x14ac:dyDescent="0.15">
      <c r="O2626">
        <v>2625</v>
      </c>
      <c r="P2626" t="str">
        <f>IFERROR(IF(COUNTIF(個人情報!$BB$5:$BB$401,"登録番号" &amp; リスト!O2626)&gt;=1,"",IF(VLOOKUP(O2626,登録者リスト!$A$1:$D$43729,4,FALSE)=基本情報!$D$6,O2626,"")),"")</f>
        <v/>
      </c>
    </row>
    <row r="2627" spans="15:16" x14ac:dyDescent="0.15">
      <c r="O2627">
        <v>2626</v>
      </c>
      <c r="P2627" t="str">
        <f>IFERROR(IF(COUNTIF(個人情報!$BB$5:$BB$401,"登録番号" &amp; リスト!O2627)&gt;=1,"",IF(VLOOKUP(O2627,登録者リスト!$A$1:$D$43729,4,FALSE)=基本情報!$D$6,O2627,"")),"")</f>
        <v/>
      </c>
    </row>
    <row r="2628" spans="15:16" x14ac:dyDescent="0.15">
      <c r="O2628">
        <v>2627</v>
      </c>
      <c r="P2628" t="str">
        <f>IFERROR(IF(COUNTIF(個人情報!$BB$5:$BB$401,"登録番号" &amp; リスト!O2628)&gt;=1,"",IF(VLOOKUP(O2628,登録者リスト!$A$1:$D$43729,4,FALSE)=基本情報!$D$6,O2628,"")),"")</f>
        <v/>
      </c>
    </row>
    <row r="2629" spans="15:16" x14ac:dyDescent="0.15">
      <c r="O2629">
        <v>2628</v>
      </c>
      <c r="P2629" t="str">
        <f>IFERROR(IF(COUNTIF(個人情報!$BB$5:$BB$401,"登録番号" &amp; リスト!O2629)&gt;=1,"",IF(VLOOKUP(O2629,登録者リスト!$A$1:$D$43729,4,FALSE)=基本情報!$D$6,O2629,"")),"")</f>
        <v/>
      </c>
    </row>
    <row r="2630" spans="15:16" x14ac:dyDescent="0.15">
      <c r="O2630">
        <v>2629</v>
      </c>
      <c r="P2630" t="str">
        <f>IFERROR(IF(COUNTIF(個人情報!$BB$5:$BB$401,"登録番号" &amp; リスト!O2630)&gt;=1,"",IF(VLOOKUP(O2630,登録者リスト!$A$1:$D$43729,4,FALSE)=基本情報!$D$6,O2630,"")),"")</f>
        <v/>
      </c>
    </row>
    <row r="2631" spans="15:16" x14ac:dyDescent="0.15">
      <c r="O2631">
        <v>2630</v>
      </c>
      <c r="P2631" t="str">
        <f>IFERROR(IF(COUNTIF(個人情報!$BB$5:$BB$401,"登録番号" &amp; リスト!O2631)&gt;=1,"",IF(VLOOKUP(O2631,登録者リスト!$A$1:$D$43729,4,FALSE)=基本情報!$D$6,O2631,"")),"")</f>
        <v/>
      </c>
    </row>
    <row r="2632" spans="15:16" x14ac:dyDescent="0.15">
      <c r="O2632">
        <v>2631</v>
      </c>
      <c r="P2632" t="str">
        <f>IFERROR(IF(COUNTIF(個人情報!$BB$5:$BB$401,"登録番号" &amp; リスト!O2632)&gt;=1,"",IF(VLOOKUP(O2632,登録者リスト!$A$1:$D$43729,4,FALSE)=基本情報!$D$6,O2632,"")),"")</f>
        <v/>
      </c>
    </row>
    <row r="2633" spans="15:16" x14ac:dyDescent="0.15">
      <c r="O2633">
        <v>2632</v>
      </c>
      <c r="P2633" t="str">
        <f>IFERROR(IF(COUNTIF(個人情報!$BB$5:$BB$401,"登録番号" &amp; リスト!O2633)&gt;=1,"",IF(VLOOKUP(O2633,登録者リスト!$A$1:$D$43729,4,FALSE)=基本情報!$D$6,O2633,"")),"")</f>
        <v/>
      </c>
    </row>
    <row r="2634" spans="15:16" x14ac:dyDescent="0.15">
      <c r="O2634">
        <v>2633</v>
      </c>
      <c r="P2634" t="str">
        <f>IFERROR(IF(COUNTIF(個人情報!$BB$5:$BB$401,"登録番号" &amp; リスト!O2634)&gt;=1,"",IF(VLOOKUP(O2634,登録者リスト!$A$1:$D$43729,4,FALSE)=基本情報!$D$6,O2634,"")),"")</f>
        <v/>
      </c>
    </row>
    <row r="2635" spans="15:16" x14ac:dyDescent="0.15">
      <c r="O2635">
        <v>2634</v>
      </c>
      <c r="P2635" t="str">
        <f>IFERROR(IF(COUNTIF(個人情報!$BB$5:$BB$401,"登録番号" &amp; リスト!O2635)&gt;=1,"",IF(VLOOKUP(O2635,登録者リスト!$A$1:$D$43729,4,FALSE)=基本情報!$D$6,O2635,"")),"")</f>
        <v/>
      </c>
    </row>
    <row r="2636" spans="15:16" x14ac:dyDescent="0.15">
      <c r="O2636">
        <v>2635</v>
      </c>
      <c r="P2636" t="str">
        <f>IFERROR(IF(COUNTIF(個人情報!$BB$5:$BB$401,"登録番号" &amp; リスト!O2636)&gt;=1,"",IF(VLOOKUP(O2636,登録者リスト!$A$1:$D$43729,4,FALSE)=基本情報!$D$6,O2636,"")),"")</f>
        <v/>
      </c>
    </row>
    <row r="2637" spans="15:16" x14ac:dyDescent="0.15">
      <c r="O2637">
        <v>2636</v>
      </c>
      <c r="P2637" t="str">
        <f>IFERROR(IF(COUNTIF(個人情報!$BB$5:$BB$401,"登録番号" &amp; リスト!O2637)&gt;=1,"",IF(VLOOKUP(O2637,登録者リスト!$A$1:$D$43729,4,FALSE)=基本情報!$D$6,O2637,"")),"")</f>
        <v/>
      </c>
    </row>
    <row r="2638" spans="15:16" x14ac:dyDescent="0.15">
      <c r="O2638">
        <v>2637</v>
      </c>
      <c r="P2638" t="str">
        <f>IFERROR(IF(COUNTIF(個人情報!$BB$5:$BB$401,"登録番号" &amp; リスト!O2638)&gt;=1,"",IF(VLOOKUP(O2638,登録者リスト!$A$1:$D$43729,4,FALSE)=基本情報!$D$6,O2638,"")),"")</f>
        <v/>
      </c>
    </row>
    <row r="2639" spans="15:16" x14ac:dyDescent="0.15">
      <c r="O2639">
        <v>2638</v>
      </c>
      <c r="P2639" t="str">
        <f>IFERROR(IF(COUNTIF(個人情報!$BB$5:$BB$401,"登録番号" &amp; リスト!O2639)&gt;=1,"",IF(VLOOKUP(O2639,登録者リスト!$A$1:$D$43729,4,FALSE)=基本情報!$D$6,O2639,"")),"")</f>
        <v/>
      </c>
    </row>
    <row r="2640" spans="15:16" x14ac:dyDescent="0.15">
      <c r="O2640">
        <v>2639</v>
      </c>
      <c r="P2640" t="str">
        <f>IFERROR(IF(COUNTIF(個人情報!$BB$5:$BB$401,"登録番号" &amp; リスト!O2640)&gt;=1,"",IF(VLOOKUP(O2640,登録者リスト!$A$1:$D$43729,4,FALSE)=基本情報!$D$6,O2640,"")),"")</f>
        <v/>
      </c>
    </row>
    <row r="2641" spans="15:16" x14ac:dyDescent="0.15">
      <c r="O2641">
        <v>2640</v>
      </c>
      <c r="P2641" t="str">
        <f>IFERROR(IF(COUNTIF(個人情報!$BB$5:$BB$401,"登録番号" &amp; リスト!O2641)&gt;=1,"",IF(VLOOKUP(O2641,登録者リスト!$A$1:$D$43729,4,FALSE)=基本情報!$D$6,O2641,"")),"")</f>
        <v/>
      </c>
    </row>
    <row r="2642" spans="15:16" x14ac:dyDescent="0.15">
      <c r="O2642">
        <v>2641</v>
      </c>
      <c r="P2642" t="str">
        <f>IFERROR(IF(COUNTIF(個人情報!$BB$5:$BB$401,"登録番号" &amp; リスト!O2642)&gt;=1,"",IF(VLOOKUP(O2642,登録者リスト!$A$1:$D$43729,4,FALSE)=基本情報!$D$6,O2642,"")),"")</f>
        <v/>
      </c>
    </row>
    <row r="2643" spans="15:16" x14ac:dyDescent="0.15">
      <c r="O2643">
        <v>2642</v>
      </c>
      <c r="P2643" t="str">
        <f>IFERROR(IF(COUNTIF(個人情報!$BB$5:$BB$401,"登録番号" &amp; リスト!O2643)&gt;=1,"",IF(VLOOKUP(O2643,登録者リスト!$A$1:$D$43729,4,FALSE)=基本情報!$D$6,O2643,"")),"")</f>
        <v/>
      </c>
    </row>
    <row r="2644" spans="15:16" x14ac:dyDescent="0.15">
      <c r="O2644">
        <v>2643</v>
      </c>
      <c r="P2644" t="str">
        <f>IFERROR(IF(COUNTIF(個人情報!$BB$5:$BB$401,"登録番号" &amp; リスト!O2644)&gt;=1,"",IF(VLOOKUP(O2644,登録者リスト!$A$1:$D$43729,4,FALSE)=基本情報!$D$6,O2644,"")),"")</f>
        <v/>
      </c>
    </row>
    <row r="2645" spans="15:16" x14ac:dyDescent="0.15">
      <c r="O2645">
        <v>2644</v>
      </c>
      <c r="P2645" t="str">
        <f>IFERROR(IF(COUNTIF(個人情報!$BB$5:$BB$401,"登録番号" &amp; リスト!O2645)&gt;=1,"",IF(VLOOKUP(O2645,登録者リスト!$A$1:$D$43729,4,FALSE)=基本情報!$D$6,O2645,"")),"")</f>
        <v/>
      </c>
    </row>
    <row r="2646" spans="15:16" x14ac:dyDescent="0.15">
      <c r="O2646">
        <v>2645</v>
      </c>
      <c r="P2646" t="str">
        <f>IFERROR(IF(COUNTIF(個人情報!$BB$5:$BB$401,"登録番号" &amp; リスト!O2646)&gt;=1,"",IF(VLOOKUP(O2646,登録者リスト!$A$1:$D$43729,4,FALSE)=基本情報!$D$6,O2646,"")),"")</f>
        <v/>
      </c>
    </row>
    <row r="2647" spans="15:16" x14ac:dyDescent="0.15">
      <c r="O2647">
        <v>2646</v>
      </c>
      <c r="P2647" t="str">
        <f>IFERROR(IF(COUNTIF(個人情報!$BB$5:$BB$401,"登録番号" &amp; リスト!O2647)&gt;=1,"",IF(VLOOKUP(O2647,登録者リスト!$A$1:$D$43729,4,FALSE)=基本情報!$D$6,O2647,"")),"")</f>
        <v/>
      </c>
    </row>
    <row r="2648" spans="15:16" x14ac:dyDescent="0.15">
      <c r="O2648">
        <v>2647</v>
      </c>
      <c r="P2648" t="str">
        <f>IFERROR(IF(COUNTIF(個人情報!$BB$5:$BB$401,"登録番号" &amp; リスト!O2648)&gt;=1,"",IF(VLOOKUP(O2648,登録者リスト!$A$1:$D$43729,4,FALSE)=基本情報!$D$6,O2648,"")),"")</f>
        <v/>
      </c>
    </row>
    <row r="2649" spans="15:16" x14ac:dyDescent="0.15">
      <c r="O2649">
        <v>2648</v>
      </c>
      <c r="P2649" t="str">
        <f>IFERROR(IF(COUNTIF(個人情報!$BB$5:$BB$401,"登録番号" &amp; リスト!O2649)&gt;=1,"",IF(VLOOKUP(O2649,登録者リスト!$A$1:$D$43729,4,FALSE)=基本情報!$D$6,O2649,"")),"")</f>
        <v/>
      </c>
    </row>
    <row r="2650" spans="15:16" x14ac:dyDescent="0.15">
      <c r="O2650">
        <v>2649</v>
      </c>
      <c r="P2650" t="str">
        <f>IFERROR(IF(COUNTIF(個人情報!$BB$5:$BB$401,"登録番号" &amp; リスト!O2650)&gt;=1,"",IF(VLOOKUP(O2650,登録者リスト!$A$1:$D$43729,4,FALSE)=基本情報!$D$6,O2650,"")),"")</f>
        <v/>
      </c>
    </row>
    <row r="2651" spans="15:16" x14ac:dyDescent="0.15">
      <c r="O2651">
        <v>2650</v>
      </c>
      <c r="P2651" t="str">
        <f>IFERROR(IF(COUNTIF(個人情報!$BB$5:$BB$401,"登録番号" &amp; リスト!O2651)&gt;=1,"",IF(VLOOKUP(O2651,登録者リスト!$A$1:$D$43729,4,FALSE)=基本情報!$D$6,O2651,"")),"")</f>
        <v/>
      </c>
    </row>
    <row r="2652" spans="15:16" x14ac:dyDescent="0.15">
      <c r="O2652">
        <v>2651</v>
      </c>
      <c r="P2652" t="str">
        <f>IFERROR(IF(COUNTIF(個人情報!$BB$5:$BB$401,"登録番号" &amp; リスト!O2652)&gt;=1,"",IF(VLOOKUP(O2652,登録者リスト!$A$1:$D$43729,4,FALSE)=基本情報!$D$6,O2652,"")),"")</f>
        <v/>
      </c>
    </row>
    <row r="2653" spans="15:16" x14ac:dyDescent="0.15">
      <c r="O2653">
        <v>2652</v>
      </c>
      <c r="P2653" t="str">
        <f>IFERROR(IF(COUNTIF(個人情報!$BB$5:$BB$401,"登録番号" &amp; リスト!O2653)&gt;=1,"",IF(VLOOKUP(O2653,登録者リスト!$A$1:$D$43729,4,FALSE)=基本情報!$D$6,O2653,"")),"")</f>
        <v/>
      </c>
    </row>
    <row r="2654" spans="15:16" x14ac:dyDescent="0.15">
      <c r="O2654">
        <v>2653</v>
      </c>
      <c r="P2654" t="str">
        <f>IFERROR(IF(COUNTIF(個人情報!$BB$5:$BB$401,"登録番号" &amp; リスト!O2654)&gt;=1,"",IF(VLOOKUP(O2654,登録者リスト!$A$1:$D$43729,4,FALSE)=基本情報!$D$6,O2654,"")),"")</f>
        <v/>
      </c>
    </row>
    <row r="2655" spans="15:16" x14ac:dyDescent="0.15">
      <c r="O2655">
        <v>2654</v>
      </c>
      <c r="P2655" t="str">
        <f>IFERROR(IF(COUNTIF(個人情報!$BB$5:$BB$401,"登録番号" &amp; リスト!O2655)&gt;=1,"",IF(VLOOKUP(O2655,登録者リスト!$A$1:$D$43729,4,FALSE)=基本情報!$D$6,O2655,"")),"")</f>
        <v/>
      </c>
    </row>
    <row r="2656" spans="15:16" x14ac:dyDescent="0.15">
      <c r="O2656">
        <v>2655</v>
      </c>
      <c r="P2656" t="str">
        <f>IFERROR(IF(COUNTIF(個人情報!$BB$5:$BB$401,"登録番号" &amp; リスト!O2656)&gt;=1,"",IF(VLOOKUP(O2656,登録者リスト!$A$1:$D$43729,4,FALSE)=基本情報!$D$6,O2656,"")),"")</f>
        <v/>
      </c>
    </row>
    <row r="2657" spans="15:16" x14ac:dyDescent="0.15">
      <c r="O2657">
        <v>2656</v>
      </c>
      <c r="P2657" t="str">
        <f>IFERROR(IF(COUNTIF(個人情報!$BB$5:$BB$401,"登録番号" &amp; リスト!O2657)&gt;=1,"",IF(VLOOKUP(O2657,登録者リスト!$A$1:$D$43729,4,FALSE)=基本情報!$D$6,O2657,"")),"")</f>
        <v/>
      </c>
    </row>
    <row r="2658" spans="15:16" x14ac:dyDescent="0.15">
      <c r="O2658">
        <v>2657</v>
      </c>
      <c r="P2658" t="str">
        <f>IFERROR(IF(COUNTIF(個人情報!$BB$5:$BB$401,"登録番号" &amp; リスト!O2658)&gt;=1,"",IF(VLOOKUP(O2658,登録者リスト!$A$1:$D$43729,4,FALSE)=基本情報!$D$6,O2658,"")),"")</f>
        <v/>
      </c>
    </row>
    <row r="2659" spans="15:16" x14ac:dyDescent="0.15">
      <c r="O2659">
        <v>2658</v>
      </c>
      <c r="P2659" t="str">
        <f>IFERROR(IF(COUNTIF(個人情報!$BB$5:$BB$401,"登録番号" &amp; リスト!O2659)&gt;=1,"",IF(VLOOKUP(O2659,登録者リスト!$A$1:$D$43729,4,FALSE)=基本情報!$D$6,O2659,"")),"")</f>
        <v/>
      </c>
    </row>
    <row r="2660" spans="15:16" x14ac:dyDescent="0.15">
      <c r="O2660">
        <v>2659</v>
      </c>
      <c r="P2660" t="str">
        <f>IFERROR(IF(COUNTIF(個人情報!$BB$5:$BB$401,"登録番号" &amp; リスト!O2660)&gt;=1,"",IF(VLOOKUP(O2660,登録者リスト!$A$1:$D$43729,4,FALSE)=基本情報!$D$6,O2660,"")),"")</f>
        <v/>
      </c>
    </row>
    <row r="2661" spans="15:16" x14ac:dyDescent="0.15">
      <c r="O2661">
        <v>2660</v>
      </c>
      <c r="P2661" t="str">
        <f>IFERROR(IF(COUNTIF(個人情報!$BB$5:$BB$401,"登録番号" &amp; リスト!O2661)&gt;=1,"",IF(VLOOKUP(O2661,登録者リスト!$A$1:$D$43729,4,FALSE)=基本情報!$D$6,O2661,"")),"")</f>
        <v/>
      </c>
    </row>
    <row r="2662" spans="15:16" x14ac:dyDescent="0.15">
      <c r="O2662">
        <v>2661</v>
      </c>
      <c r="P2662" t="str">
        <f>IFERROR(IF(COUNTIF(個人情報!$BB$5:$BB$401,"登録番号" &amp; リスト!O2662)&gt;=1,"",IF(VLOOKUP(O2662,登録者リスト!$A$1:$D$43729,4,FALSE)=基本情報!$D$6,O2662,"")),"")</f>
        <v/>
      </c>
    </row>
    <row r="2663" spans="15:16" x14ac:dyDescent="0.15">
      <c r="O2663">
        <v>2662</v>
      </c>
      <c r="P2663" t="str">
        <f>IFERROR(IF(COUNTIF(個人情報!$BB$5:$BB$401,"登録番号" &amp; リスト!O2663)&gt;=1,"",IF(VLOOKUP(O2663,登録者リスト!$A$1:$D$43729,4,FALSE)=基本情報!$D$6,O2663,"")),"")</f>
        <v/>
      </c>
    </row>
    <row r="2664" spans="15:16" x14ac:dyDescent="0.15">
      <c r="O2664">
        <v>2663</v>
      </c>
      <c r="P2664" t="str">
        <f>IFERROR(IF(COUNTIF(個人情報!$BB$5:$BB$401,"登録番号" &amp; リスト!O2664)&gt;=1,"",IF(VLOOKUP(O2664,登録者リスト!$A$1:$D$43729,4,FALSE)=基本情報!$D$6,O2664,"")),"")</f>
        <v/>
      </c>
    </row>
    <row r="2665" spans="15:16" x14ac:dyDescent="0.15">
      <c r="O2665">
        <v>2664</v>
      </c>
      <c r="P2665" t="str">
        <f>IFERROR(IF(COUNTIF(個人情報!$BB$5:$BB$401,"登録番号" &amp; リスト!O2665)&gt;=1,"",IF(VLOOKUP(O2665,登録者リスト!$A$1:$D$43729,4,FALSE)=基本情報!$D$6,O2665,"")),"")</f>
        <v/>
      </c>
    </row>
    <row r="2666" spans="15:16" x14ac:dyDescent="0.15">
      <c r="O2666">
        <v>2665</v>
      </c>
      <c r="P2666" t="str">
        <f>IFERROR(IF(COUNTIF(個人情報!$BB$5:$BB$401,"登録番号" &amp; リスト!O2666)&gt;=1,"",IF(VLOOKUP(O2666,登録者リスト!$A$1:$D$43729,4,FALSE)=基本情報!$D$6,O2666,"")),"")</f>
        <v/>
      </c>
    </row>
    <row r="2667" spans="15:16" x14ac:dyDescent="0.15">
      <c r="O2667">
        <v>2666</v>
      </c>
      <c r="P2667" t="str">
        <f>IFERROR(IF(COUNTIF(個人情報!$BB$5:$BB$401,"登録番号" &amp; リスト!O2667)&gt;=1,"",IF(VLOOKUP(O2667,登録者リスト!$A$1:$D$43729,4,FALSE)=基本情報!$D$6,O2667,"")),"")</f>
        <v/>
      </c>
    </row>
    <row r="2668" spans="15:16" x14ac:dyDescent="0.15">
      <c r="O2668">
        <v>2667</v>
      </c>
      <c r="P2668" t="str">
        <f>IFERROR(IF(COUNTIF(個人情報!$BB$5:$BB$401,"登録番号" &amp; リスト!O2668)&gt;=1,"",IF(VLOOKUP(O2668,登録者リスト!$A$1:$D$43729,4,FALSE)=基本情報!$D$6,O2668,"")),"")</f>
        <v/>
      </c>
    </row>
    <row r="2669" spans="15:16" x14ac:dyDescent="0.15">
      <c r="O2669">
        <v>2668</v>
      </c>
      <c r="P2669" t="str">
        <f>IFERROR(IF(COUNTIF(個人情報!$BB$5:$BB$401,"登録番号" &amp; リスト!O2669)&gt;=1,"",IF(VLOOKUP(O2669,登録者リスト!$A$1:$D$43729,4,FALSE)=基本情報!$D$6,O2669,"")),"")</f>
        <v/>
      </c>
    </row>
    <row r="2670" spans="15:16" x14ac:dyDescent="0.15">
      <c r="O2670">
        <v>2669</v>
      </c>
      <c r="P2670" t="str">
        <f>IFERROR(IF(COUNTIF(個人情報!$BB$5:$BB$401,"登録番号" &amp; リスト!O2670)&gt;=1,"",IF(VLOOKUP(O2670,登録者リスト!$A$1:$D$43729,4,FALSE)=基本情報!$D$6,O2670,"")),"")</f>
        <v/>
      </c>
    </row>
    <row r="2671" spans="15:16" x14ac:dyDescent="0.15">
      <c r="O2671">
        <v>2670</v>
      </c>
      <c r="P2671" t="str">
        <f>IFERROR(IF(COUNTIF(個人情報!$BB$5:$BB$401,"登録番号" &amp; リスト!O2671)&gt;=1,"",IF(VLOOKUP(O2671,登録者リスト!$A$1:$D$43729,4,FALSE)=基本情報!$D$6,O2671,"")),"")</f>
        <v/>
      </c>
    </row>
    <row r="2672" spans="15:16" x14ac:dyDescent="0.15">
      <c r="O2672">
        <v>2671</v>
      </c>
      <c r="P2672" t="str">
        <f>IFERROR(IF(COUNTIF(個人情報!$BB$5:$BB$401,"登録番号" &amp; リスト!O2672)&gt;=1,"",IF(VLOOKUP(O2672,登録者リスト!$A$1:$D$43729,4,FALSE)=基本情報!$D$6,O2672,"")),"")</f>
        <v/>
      </c>
    </row>
    <row r="2673" spans="15:16" x14ac:dyDescent="0.15">
      <c r="O2673">
        <v>2672</v>
      </c>
      <c r="P2673" t="str">
        <f>IFERROR(IF(COUNTIF(個人情報!$BB$5:$BB$401,"登録番号" &amp; リスト!O2673)&gt;=1,"",IF(VLOOKUP(O2673,登録者リスト!$A$1:$D$43729,4,FALSE)=基本情報!$D$6,O2673,"")),"")</f>
        <v/>
      </c>
    </row>
    <row r="2674" spans="15:16" x14ac:dyDescent="0.15">
      <c r="O2674">
        <v>2673</v>
      </c>
      <c r="P2674" t="str">
        <f>IFERROR(IF(COUNTIF(個人情報!$BB$5:$BB$401,"登録番号" &amp; リスト!O2674)&gt;=1,"",IF(VLOOKUP(O2674,登録者リスト!$A$1:$D$43729,4,FALSE)=基本情報!$D$6,O2674,"")),"")</f>
        <v/>
      </c>
    </row>
    <row r="2675" spans="15:16" x14ac:dyDescent="0.15">
      <c r="O2675">
        <v>2674</v>
      </c>
      <c r="P2675" t="str">
        <f>IFERROR(IF(COUNTIF(個人情報!$BB$5:$BB$401,"登録番号" &amp; リスト!O2675)&gt;=1,"",IF(VLOOKUP(O2675,登録者リスト!$A$1:$D$43729,4,FALSE)=基本情報!$D$6,O2675,"")),"")</f>
        <v/>
      </c>
    </row>
    <row r="2676" spans="15:16" x14ac:dyDescent="0.15">
      <c r="O2676">
        <v>2675</v>
      </c>
      <c r="P2676" t="str">
        <f>IFERROR(IF(COUNTIF(個人情報!$BB$5:$BB$401,"登録番号" &amp; リスト!O2676)&gt;=1,"",IF(VLOOKUP(O2676,登録者リスト!$A$1:$D$43729,4,FALSE)=基本情報!$D$6,O2676,"")),"")</f>
        <v/>
      </c>
    </row>
    <row r="2677" spans="15:16" x14ac:dyDescent="0.15">
      <c r="O2677">
        <v>2676</v>
      </c>
      <c r="P2677" t="str">
        <f>IFERROR(IF(COUNTIF(個人情報!$BB$5:$BB$401,"登録番号" &amp; リスト!O2677)&gt;=1,"",IF(VLOOKUP(O2677,登録者リスト!$A$1:$D$43729,4,FALSE)=基本情報!$D$6,O2677,"")),"")</f>
        <v/>
      </c>
    </row>
    <row r="2678" spans="15:16" x14ac:dyDescent="0.15">
      <c r="O2678">
        <v>2677</v>
      </c>
      <c r="P2678" t="str">
        <f>IFERROR(IF(COUNTIF(個人情報!$BB$5:$BB$401,"登録番号" &amp; リスト!O2678)&gt;=1,"",IF(VLOOKUP(O2678,登録者リスト!$A$1:$D$43729,4,FALSE)=基本情報!$D$6,O2678,"")),"")</f>
        <v/>
      </c>
    </row>
    <row r="2679" spans="15:16" x14ac:dyDescent="0.15">
      <c r="O2679">
        <v>2678</v>
      </c>
      <c r="P2679" t="str">
        <f>IFERROR(IF(COUNTIF(個人情報!$BB$5:$BB$401,"登録番号" &amp; リスト!O2679)&gt;=1,"",IF(VLOOKUP(O2679,登録者リスト!$A$1:$D$43729,4,FALSE)=基本情報!$D$6,O2679,"")),"")</f>
        <v/>
      </c>
    </row>
    <row r="2680" spans="15:16" x14ac:dyDescent="0.15">
      <c r="O2680">
        <v>2679</v>
      </c>
      <c r="P2680" t="str">
        <f>IFERROR(IF(COUNTIF(個人情報!$BB$5:$BB$401,"登録番号" &amp; リスト!O2680)&gt;=1,"",IF(VLOOKUP(O2680,登録者リスト!$A$1:$D$43729,4,FALSE)=基本情報!$D$6,O2680,"")),"")</f>
        <v/>
      </c>
    </row>
    <row r="2681" spans="15:16" x14ac:dyDescent="0.15">
      <c r="O2681">
        <v>2680</v>
      </c>
      <c r="P2681" t="str">
        <f>IFERROR(IF(COUNTIF(個人情報!$BB$5:$BB$401,"登録番号" &amp; リスト!O2681)&gt;=1,"",IF(VLOOKUP(O2681,登録者リスト!$A$1:$D$43729,4,FALSE)=基本情報!$D$6,O2681,"")),"")</f>
        <v/>
      </c>
    </row>
    <row r="2682" spans="15:16" x14ac:dyDescent="0.15">
      <c r="O2682">
        <v>2681</v>
      </c>
      <c r="P2682" t="str">
        <f>IFERROR(IF(COUNTIF(個人情報!$BB$5:$BB$401,"登録番号" &amp; リスト!O2682)&gt;=1,"",IF(VLOOKUP(O2682,登録者リスト!$A$1:$D$43729,4,FALSE)=基本情報!$D$6,O2682,"")),"")</f>
        <v/>
      </c>
    </row>
    <row r="2683" spans="15:16" x14ac:dyDescent="0.15">
      <c r="O2683">
        <v>2682</v>
      </c>
      <c r="P2683" t="str">
        <f>IFERROR(IF(COUNTIF(個人情報!$BB$5:$BB$401,"登録番号" &amp; リスト!O2683)&gt;=1,"",IF(VLOOKUP(O2683,登録者リスト!$A$1:$D$43729,4,FALSE)=基本情報!$D$6,O2683,"")),"")</f>
        <v/>
      </c>
    </row>
    <row r="2684" spans="15:16" x14ac:dyDescent="0.15">
      <c r="O2684">
        <v>2683</v>
      </c>
      <c r="P2684" t="str">
        <f>IFERROR(IF(COUNTIF(個人情報!$BB$5:$BB$401,"登録番号" &amp; リスト!O2684)&gt;=1,"",IF(VLOOKUP(O2684,登録者リスト!$A$1:$D$43729,4,FALSE)=基本情報!$D$6,O2684,"")),"")</f>
        <v/>
      </c>
    </row>
    <row r="2685" spans="15:16" x14ac:dyDescent="0.15">
      <c r="O2685">
        <v>2684</v>
      </c>
      <c r="P2685" t="str">
        <f>IFERROR(IF(COUNTIF(個人情報!$BB$5:$BB$401,"登録番号" &amp; リスト!O2685)&gt;=1,"",IF(VLOOKUP(O2685,登録者リスト!$A$1:$D$43729,4,FALSE)=基本情報!$D$6,O2685,"")),"")</f>
        <v/>
      </c>
    </row>
    <row r="2686" spans="15:16" x14ac:dyDescent="0.15">
      <c r="O2686">
        <v>2685</v>
      </c>
      <c r="P2686" t="str">
        <f>IFERROR(IF(COUNTIF(個人情報!$BB$5:$BB$401,"登録番号" &amp; リスト!O2686)&gt;=1,"",IF(VLOOKUP(O2686,登録者リスト!$A$1:$D$43729,4,FALSE)=基本情報!$D$6,O2686,"")),"")</f>
        <v/>
      </c>
    </row>
    <row r="2687" spans="15:16" x14ac:dyDescent="0.15">
      <c r="O2687">
        <v>2686</v>
      </c>
      <c r="P2687" t="str">
        <f>IFERROR(IF(COUNTIF(個人情報!$BB$5:$BB$401,"登録番号" &amp; リスト!O2687)&gt;=1,"",IF(VLOOKUP(O2687,登録者リスト!$A$1:$D$43729,4,FALSE)=基本情報!$D$6,O2687,"")),"")</f>
        <v/>
      </c>
    </row>
    <row r="2688" spans="15:16" x14ac:dyDescent="0.15">
      <c r="O2688">
        <v>2687</v>
      </c>
      <c r="P2688" t="str">
        <f>IFERROR(IF(COUNTIF(個人情報!$BB$5:$BB$401,"登録番号" &amp; リスト!O2688)&gt;=1,"",IF(VLOOKUP(O2688,登録者リスト!$A$1:$D$43729,4,FALSE)=基本情報!$D$6,O2688,"")),"")</f>
        <v/>
      </c>
    </row>
    <row r="2689" spans="15:16" x14ac:dyDescent="0.15">
      <c r="O2689">
        <v>2688</v>
      </c>
      <c r="P2689" t="str">
        <f>IFERROR(IF(COUNTIF(個人情報!$BB$5:$BB$401,"登録番号" &amp; リスト!O2689)&gt;=1,"",IF(VLOOKUP(O2689,登録者リスト!$A$1:$D$43729,4,FALSE)=基本情報!$D$6,O2689,"")),"")</f>
        <v/>
      </c>
    </row>
    <row r="2690" spans="15:16" x14ac:dyDescent="0.15">
      <c r="O2690">
        <v>2689</v>
      </c>
      <c r="P2690" t="str">
        <f>IFERROR(IF(COUNTIF(個人情報!$BB$5:$BB$401,"登録番号" &amp; リスト!O2690)&gt;=1,"",IF(VLOOKUP(O2690,登録者リスト!$A$1:$D$43729,4,FALSE)=基本情報!$D$6,O2690,"")),"")</f>
        <v/>
      </c>
    </row>
    <row r="2691" spans="15:16" x14ac:dyDescent="0.15">
      <c r="O2691">
        <v>2690</v>
      </c>
      <c r="P2691" t="str">
        <f>IFERROR(IF(COUNTIF(個人情報!$BB$5:$BB$401,"登録番号" &amp; リスト!O2691)&gt;=1,"",IF(VLOOKUP(O2691,登録者リスト!$A$1:$D$43729,4,FALSE)=基本情報!$D$6,O2691,"")),"")</f>
        <v/>
      </c>
    </row>
    <row r="2692" spans="15:16" x14ac:dyDescent="0.15">
      <c r="O2692">
        <v>2691</v>
      </c>
      <c r="P2692" t="str">
        <f>IFERROR(IF(COUNTIF(個人情報!$BB$5:$BB$401,"登録番号" &amp; リスト!O2692)&gt;=1,"",IF(VLOOKUP(O2692,登録者リスト!$A$1:$D$43729,4,FALSE)=基本情報!$D$6,O2692,"")),"")</f>
        <v/>
      </c>
    </row>
    <row r="2693" spans="15:16" x14ac:dyDescent="0.15">
      <c r="O2693">
        <v>2692</v>
      </c>
      <c r="P2693" t="str">
        <f>IFERROR(IF(COUNTIF(個人情報!$BB$5:$BB$401,"登録番号" &amp; リスト!O2693)&gt;=1,"",IF(VLOOKUP(O2693,登録者リスト!$A$1:$D$43729,4,FALSE)=基本情報!$D$6,O2693,"")),"")</f>
        <v/>
      </c>
    </row>
    <row r="2694" spans="15:16" x14ac:dyDescent="0.15">
      <c r="O2694">
        <v>2693</v>
      </c>
      <c r="P2694" t="str">
        <f>IFERROR(IF(COUNTIF(個人情報!$BB$5:$BB$401,"登録番号" &amp; リスト!O2694)&gt;=1,"",IF(VLOOKUP(O2694,登録者リスト!$A$1:$D$43729,4,FALSE)=基本情報!$D$6,O2694,"")),"")</f>
        <v/>
      </c>
    </row>
    <row r="2695" spans="15:16" x14ac:dyDescent="0.15">
      <c r="O2695">
        <v>2694</v>
      </c>
      <c r="P2695" t="str">
        <f>IFERROR(IF(COUNTIF(個人情報!$BB$5:$BB$401,"登録番号" &amp; リスト!O2695)&gt;=1,"",IF(VLOOKUP(O2695,登録者リスト!$A$1:$D$43729,4,FALSE)=基本情報!$D$6,O2695,"")),"")</f>
        <v/>
      </c>
    </row>
    <row r="2696" spans="15:16" x14ac:dyDescent="0.15">
      <c r="O2696">
        <v>2695</v>
      </c>
      <c r="P2696" t="str">
        <f>IFERROR(IF(COUNTIF(個人情報!$BB$5:$BB$401,"登録番号" &amp; リスト!O2696)&gt;=1,"",IF(VLOOKUP(O2696,登録者リスト!$A$1:$D$43729,4,FALSE)=基本情報!$D$6,O2696,"")),"")</f>
        <v/>
      </c>
    </row>
    <row r="2697" spans="15:16" x14ac:dyDescent="0.15">
      <c r="O2697">
        <v>2696</v>
      </c>
      <c r="P2697" t="str">
        <f>IFERROR(IF(COUNTIF(個人情報!$BB$5:$BB$401,"登録番号" &amp; リスト!O2697)&gt;=1,"",IF(VLOOKUP(O2697,登録者リスト!$A$1:$D$43729,4,FALSE)=基本情報!$D$6,O2697,"")),"")</f>
        <v/>
      </c>
    </row>
    <row r="2698" spans="15:16" x14ac:dyDescent="0.15">
      <c r="O2698">
        <v>2697</v>
      </c>
      <c r="P2698" t="str">
        <f>IFERROR(IF(COUNTIF(個人情報!$BB$5:$BB$401,"登録番号" &amp; リスト!O2698)&gt;=1,"",IF(VLOOKUP(O2698,登録者リスト!$A$1:$D$43729,4,FALSE)=基本情報!$D$6,O2698,"")),"")</f>
        <v/>
      </c>
    </row>
    <row r="2699" spans="15:16" x14ac:dyDescent="0.15">
      <c r="O2699">
        <v>2698</v>
      </c>
      <c r="P2699" t="str">
        <f>IFERROR(IF(COUNTIF(個人情報!$BB$5:$BB$401,"登録番号" &amp; リスト!O2699)&gt;=1,"",IF(VLOOKUP(O2699,登録者リスト!$A$1:$D$43729,4,FALSE)=基本情報!$D$6,O2699,"")),"")</f>
        <v/>
      </c>
    </row>
    <row r="2700" spans="15:16" x14ac:dyDescent="0.15">
      <c r="O2700">
        <v>2699</v>
      </c>
      <c r="P2700" t="str">
        <f>IFERROR(IF(COUNTIF(個人情報!$BB$5:$BB$401,"登録番号" &amp; リスト!O2700)&gt;=1,"",IF(VLOOKUP(O2700,登録者リスト!$A$1:$D$43729,4,FALSE)=基本情報!$D$6,O2700,"")),"")</f>
        <v/>
      </c>
    </row>
    <row r="2701" spans="15:16" x14ac:dyDescent="0.15">
      <c r="O2701">
        <v>2700</v>
      </c>
      <c r="P2701" t="str">
        <f>IFERROR(IF(COUNTIF(個人情報!$BB$5:$BB$401,"登録番号" &amp; リスト!O2701)&gt;=1,"",IF(VLOOKUP(O2701,登録者リスト!$A$1:$D$43729,4,FALSE)=基本情報!$D$6,O2701,"")),"")</f>
        <v/>
      </c>
    </row>
    <row r="2702" spans="15:16" x14ac:dyDescent="0.15">
      <c r="O2702">
        <v>2701</v>
      </c>
      <c r="P2702" t="str">
        <f>IFERROR(IF(COUNTIF(個人情報!$BB$5:$BB$401,"登録番号" &amp; リスト!O2702)&gt;=1,"",IF(VLOOKUP(O2702,登録者リスト!$A$1:$D$43729,4,FALSE)=基本情報!$D$6,O2702,"")),"")</f>
        <v/>
      </c>
    </row>
    <row r="2703" spans="15:16" x14ac:dyDescent="0.15">
      <c r="O2703">
        <v>2702</v>
      </c>
      <c r="P2703" t="str">
        <f>IFERROR(IF(COUNTIF(個人情報!$BB$5:$BB$401,"登録番号" &amp; リスト!O2703)&gt;=1,"",IF(VLOOKUP(O2703,登録者リスト!$A$1:$D$43729,4,FALSE)=基本情報!$D$6,O2703,"")),"")</f>
        <v/>
      </c>
    </row>
    <row r="2704" spans="15:16" x14ac:dyDescent="0.15">
      <c r="O2704">
        <v>2703</v>
      </c>
      <c r="P2704" t="str">
        <f>IFERROR(IF(COUNTIF(個人情報!$BB$5:$BB$401,"登録番号" &amp; リスト!O2704)&gt;=1,"",IF(VLOOKUP(O2704,登録者リスト!$A$1:$D$43729,4,FALSE)=基本情報!$D$6,O2704,"")),"")</f>
        <v/>
      </c>
    </row>
    <row r="2705" spans="15:16" x14ac:dyDescent="0.15">
      <c r="O2705">
        <v>2704</v>
      </c>
      <c r="P2705" t="str">
        <f>IFERROR(IF(COUNTIF(個人情報!$BB$5:$BB$401,"登録番号" &amp; リスト!O2705)&gt;=1,"",IF(VLOOKUP(O2705,登録者リスト!$A$1:$D$43729,4,FALSE)=基本情報!$D$6,O2705,"")),"")</f>
        <v/>
      </c>
    </row>
    <row r="2706" spans="15:16" x14ac:dyDescent="0.15">
      <c r="O2706">
        <v>2705</v>
      </c>
      <c r="P2706" t="str">
        <f>IFERROR(IF(COUNTIF(個人情報!$BB$5:$BB$401,"登録番号" &amp; リスト!O2706)&gt;=1,"",IF(VLOOKUP(O2706,登録者リスト!$A$1:$D$43729,4,FALSE)=基本情報!$D$6,O2706,"")),"")</f>
        <v/>
      </c>
    </row>
    <row r="2707" spans="15:16" x14ac:dyDescent="0.15">
      <c r="O2707">
        <v>2706</v>
      </c>
      <c r="P2707" t="str">
        <f>IFERROR(IF(COUNTIF(個人情報!$BB$5:$BB$401,"登録番号" &amp; リスト!O2707)&gt;=1,"",IF(VLOOKUP(O2707,登録者リスト!$A$1:$D$43729,4,FALSE)=基本情報!$D$6,O2707,"")),"")</f>
        <v/>
      </c>
    </row>
    <row r="2708" spans="15:16" x14ac:dyDescent="0.15">
      <c r="O2708">
        <v>2707</v>
      </c>
      <c r="P2708" t="str">
        <f>IFERROR(IF(COUNTIF(個人情報!$BB$5:$BB$401,"登録番号" &amp; リスト!O2708)&gt;=1,"",IF(VLOOKUP(O2708,登録者リスト!$A$1:$D$43729,4,FALSE)=基本情報!$D$6,O2708,"")),"")</f>
        <v/>
      </c>
    </row>
    <row r="2709" spans="15:16" x14ac:dyDescent="0.15">
      <c r="O2709">
        <v>2708</v>
      </c>
      <c r="P2709" t="str">
        <f>IFERROR(IF(COUNTIF(個人情報!$BB$5:$BB$401,"登録番号" &amp; リスト!O2709)&gt;=1,"",IF(VLOOKUP(O2709,登録者リスト!$A$1:$D$43729,4,FALSE)=基本情報!$D$6,O2709,"")),"")</f>
        <v/>
      </c>
    </row>
    <row r="2710" spans="15:16" x14ac:dyDescent="0.15">
      <c r="O2710">
        <v>2709</v>
      </c>
      <c r="P2710" t="str">
        <f>IFERROR(IF(COUNTIF(個人情報!$BB$5:$BB$401,"登録番号" &amp; リスト!O2710)&gt;=1,"",IF(VLOOKUP(O2710,登録者リスト!$A$1:$D$43729,4,FALSE)=基本情報!$D$6,O2710,"")),"")</f>
        <v/>
      </c>
    </row>
    <row r="2711" spans="15:16" x14ac:dyDescent="0.15">
      <c r="O2711">
        <v>2710</v>
      </c>
      <c r="P2711" t="str">
        <f>IFERROR(IF(COUNTIF(個人情報!$BB$5:$BB$401,"登録番号" &amp; リスト!O2711)&gt;=1,"",IF(VLOOKUP(O2711,登録者リスト!$A$1:$D$43729,4,FALSE)=基本情報!$D$6,O2711,"")),"")</f>
        <v/>
      </c>
    </row>
    <row r="2712" spans="15:16" x14ac:dyDescent="0.15">
      <c r="O2712">
        <v>2711</v>
      </c>
      <c r="P2712" t="str">
        <f>IFERROR(IF(COUNTIF(個人情報!$BB$5:$BB$401,"登録番号" &amp; リスト!O2712)&gt;=1,"",IF(VLOOKUP(O2712,登録者リスト!$A$1:$D$43729,4,FALSE)=基本情報!$D$6,O2712,"")),"")</f>
        <v/>
      </c>
    </row>
    <row r="2713" spans="15:16" x14ac:dyDescent="0.15">
      <c r="O2713">
        <v>2712</v>
      </c>
      <c r="P2713" t="str">
        <f>IFERROR(IF(COUNTIF(個人情報!$BB$5:$BB$401,"登録番号" &amp; リスト!O2713)&gt;=1,"",IF(VLOOKUP(O2713,登録者リスト!$A$1:$D$43729,4,FALSE)=基本情報!$D$6,O2713,"")),"")</f>
        <v/>
      </c>
    </row>
    <row r="2714" spans="15:16" x14ac:dyDescent="0.15">
      <c r="O2714">
        <v>2713</v>
      </c>
      <c r="P2714" t="str">
        <f>IFERROR(IF(COUNTIF(個人情報!$BB$5:$BB$401,"登録番号" &amp; リスト!O2714)&gt;=1,"",IF(VLOOKUP(O2714,登録者リスト!$A$1:$D$43729,4,FALSE)=基本情報!$D$6,O2714,"")),"")</f>
        <v/>
      </c>
    </row>
    <row r="2715" spans="15:16" x14ac:dyDescent="0.15">
      <c r="O2715">
        <v>2714</v>
      </c>
      <c r="P2715" t="str">
        <f>IFERROR(IF(COUNTIF(個人情報!$BB$5:$BB$401,"登録番号" &amp; リスト!O2715)&gt;=1,"",IF(VLOOKUP(O2715,登録者リスト!$A$1:$D$43729,4,FALSE)=基本情報!$D$6,O2715,"")),"")</f>
        <v/>
      </c>
    </row>
    <row r="2716" spans="15:16" x14ac:dyDescent="0.15">
      <c r="O2716">
        <v>2715</v>
      </c>
      <c r="P2716" t="str">
        <f>IFERROR(IF(COUNTIF(個人情報!$BB$5:$BB$401,"登録番号" &amp; リスト!O2716)&gt;=1,"",IF(VLOOKUP(O2716,登録者リスト!$A$1:$D$43729,4,FALSE)=基本情報!$D$6,O2716,"")),"")</f>
        <v/>
      </c>
    </row>
    <row r="2717" spans="15:16" x14ac:dyDescent="0.15">
      <c r="O2717">
        <v>2716</v>
      </c>
      <c r="P2717" t="str">
        <f>IFERROR(IF(COUNTIF(個人情報!$BB$5:$BB$401,"登録番号" &amp; リスト!O2717)&gt;=1,"",IF(VLOOKUP(O2717,登録者リスト!$A$1:$D$43729,4,FALSE)=基本情報!$D$6,O2717,"")),"")</f>
        <v/>
      </c>
    </row>
    <row r="2718" spans="15:16" x14ac:dyDescent="0.15">
      <c r="O2718">
        <v>2717</v>
      </c>
      <c r="P2718" t="str">
        <f>IFERROR(IF(COUNTIF(個人情報!$BB$5:$BB$401,"登録番号" &amp; リスト!O2718)&gt;=1,"",IF(VLOOKUP(O2718,登録者リスト!$A$1:$D$43729,4,FALSE)=基本情報!$D$6,O2718,"")),"")</f>
        <v/>
      </c>
    </row>
    <row r="2719" spans="15:16" x14ac:dyDescent="0.15">
      <c r="O2719">
        <v>2718</v>
      </c>
      <c r="P2719" t="str">
        <f>IFERROR(IF(COUNTIF(個人情報!$BB$5:$BB$401,"登録番号" &amp; リスト!O2719)&gt;=1,"",IF(VLOOKUP(O2719,登録者リスト!$A$1:$D$43729,4,FALSE)=基本情報!$D$6,O2719,"")),"")</f>
        <v/>
      </c>
    </row>
    <row r="2720" spans="15:16" x14ac:dyDescent="0.15">
      <c r="O2720">
        <v>2719</v>
      </c>
      <c r="P2720" t="str">
        <f>IFERROR(IF(COUNTIF(個人情報!$BB$5:$BB$401,"登録番号" &amp; リスト!O2720)&gt;=1,"",IF(VLOOKUP(O2720,登録者リスト!$A$1:$D$43729,4,FALSE)=基本情報!$D$6,O2720,"")),"")</f>
        <v/>
      </c>
    </row>
    <row r="2721" spans="15:16" x14ac:dyDescent="0.15">
      <c r="O2721">
        <v>2720</v>
      </c>
      <c r="P2721" t="str">
        <f>IFERROR(IF(COUNTIF(個人情報!$BB$5:$BB$401,"登録番号" &amp; リスト!O2721)&gt;=1,"",IF(VLOOKUP(O2721,登録者リスト!$A$1:$D$43729,4,FALSE)=基本情報!$D$6,O2721,"")),"")</f>
        <v/>
      </c>
    </row>
    <row r="2722" spans="15:16" x14ac:dyDescent="0.15">
      <c r="O2722">
        <v>2721</v>
      </c>
      <c r="P2722" t="str">
        <f>IFERROR(IF(COUNTIF(個人情報!$BB$5:$BB$401,"登録番号" &amp; リスト!O2722)&gt;=1,"",IF(VLOOKUP(O2722,登録者リスト!$A$1:$D$43729,4,FALSE)=基本情報!$D$6,O2722,"")),"")</f>
        <v/>
      </c>
    </row>
    <row r="2723" spans="15:16" x14ac:dyDescent="0.15">
      <c r="O2723">
        <v>2722</v>
      </c>
      <c r="P2723" t="str">
        <f>IFERROR(IF(COUNTIF(個人情報!$BB$5:$BB$401,"登録番号" &amp; リスト!O2723)&gt;=1,"",IF(VLOOKUP(O2723,登録者リスト!$A$1:$D$43729,4,FALSE)=基本情報!$D$6,O2723,"")),"")</f>
        <v/>
      </c>
    </row>
    <row r="2724" spans="15:16" x14ac:dyDescent="0.15">
      <c r="O2724">
        <v>2723</v>
      </c>
      <c r="P2724" t="str">
        <f>IFERROR(IF(COUNTIF(個人情報!$BB$5:$BB$401,"登録番号" &amp; リスト!O2724)&gt;=1,"",IF(VLOOKUP(O2724,登録者リスト!$A$1:$D$43729,4,FALSE)=基本情報!$D$6,O2724,"")),"")</f>
        <v/>
      </c>
    </row>
    <row r="2725" spans="15:16" x14ac:dyDescent="0.15">
      <c r="O2725">
        <v>2724</v>
      </c>
      <c r="P2725" t="str">
        <f>IFERROR(IF(COUNTIF(個人情報!$BB$5:$BB$401,"登録番号" &amp; リスト!O2725)&gt;=1,"",IF(VLOOKUP(O2725,登録者リスト!$A$1:$D$43729,4,FALSE)=基本情報!$D$6,O2725,"")),"")</f>
        <v/>
      </c>
    </row>
    <row r="2726" spans="15:16" x14ac:dyDescent="0.15">
      <c r="O2726">
        <v>2725</v>
      </c>
      <c r="P2726" t="str">
        <f>IFERROR(IF(COUNTIF(個人情報!$BB$5:$BB$401,"登録番号" &amp; リスト!O2726)&gt;=1,"",IF(VLOOKUP(O2726,登録者リスト!$A$1:$D$43729,4,FALSE)=基本情報!$D$6,O2726,"")),"")</f>
        <v/>
      </c>
    </row>
    <row r="2727" spans="15:16" x14ac:dyDescent="0.15">
      <c r="O2727">
        <v>2726</v>
      </c>
      <c r="P2727" t="str">
        <f>IFERROR(IF(COUNTIF(個人情報!$BB$5:$BB$401,"登録番号" &amp; リスト!O2727)&gt;=1,"",IF(VLOOKUP(O2727,登録者リスト!$A$1:$D$43729,4,FALSE)=基本情報!$D$6,O2727,"")),"")</f>
        <v/>
      </c>
    </row>
    <row r="2728" spans="15:16" x14ac:dyDescent="0.15">
      <c r="O2728">
        <v>2727</v>
      </c>
      <c r="P2728" t="str">
        <f>IFERROR(IF(COUNTIF(個人情報!$BB$5:$BB$401,"登録番号" &amp; リスト!O2728)&gt;=1,"",IF(VLOOKUP(O2728,登録者リスト!$A$1:$D$43729,4,FALSE)=基本情報!$D$6,O2728,"")),"")</f>
        <v/>
      </c>
    </row>
    <row r="2729" spans="15:16" x14ac:dyDescent="0.15">
      <c r="O2729">
        <v>2728</v>
      </c>
      <c r="P2729" t="str">
        <f>IFERROR(IF(COUNTIF(個人情報!$BB$5:$BB$401,"登録番号" &amp; リスト!O2729)&gt;=1,"",IF(VLOOKUP(O2729,登録者リスト!$A$1:$D$43729,4,FALSE)=基本情報!$D$6,O2729,"")),"")</f>
        <v/>
      </c>
    </row>
    <row r="2730" spans="15:16" x14ac:dyDescent="0.15">
      <c r="O2730">
        <v>2729</v>
      </c>
      <c r="P2730" t="str">
        <f>IFERROR(IF(COUNTIF(個人情報!$BB$5:$BB$401,"登録番号" &amp; リスト!O2730)&gt;=1,"",IF(VLOOKUP(O2730,登録者リスト!$A$1:$D$43729,4,FALSE)=基本情報!$D$6,O2730,"")),"")</f>
        <v/>
      </c>
    </row>
    <row r="2731" spans="15:16" x14ac:dyDescent="0.15">
      <c r="O2731">
        <v>2730</v>
      </c>
      <c r="P2731" t="str">
        <f>IFERROR(IF(COUNTIF(個人情報!$BB$5:$BB$401,"登録番号" &amp; リスト!O2731)&gt;=1,"",IF(VLOOKUP(O2731,登録者リスト!$A$1:$D$43729,4,FALSE)=基本情報!$D$6,O2731,"")),"")</f>
        <v/>
      </c>
    </row>
    <row r="2732" spans="15:16" x14ac:dyDescent="0.15">
      <c r="O2732">
        <v>2731</v>
      </c>
      <c r="P2732" t="str">
        <f>IFERROR(IF(COUNTIF(個人情報!$BB$5:$BB$401,"登録番号" &amp; リスト!O2732)&gt;=1,"",IF(VLOOKUP(O2732,登録者リスト!$A$1:$D$43729,4,FALSE)=基本情報!$D$6,O2732,"")),"")</f>
        <v/>
      </c>
    </row>
    <row r="2733" spans="15:16" x14ac:dyDescent="0.15">
      <c r="O2733">
        <v>2732</v>
      </c>
      <c r="P2733" t="str">
        <f>IFERROR(IF(COUNTIF(個人情報!$BB$5:$BB$401,"登録番号" &amp; リスト!O2733)&gt;=1,"",IF(VLOOKUP(O2733,登録者リスト!$A$1:$D$43729,4,FALSE)=基本情報!$D$6,O2733,"")),"")</f>
        <v/>
      </c>
    </row>
    <row r="2734" spans="15:16" x14ac:dyDescent="0.15">
      <c r="O2734">
        <v>2733</v>
      </c>
      <c r="P2734" t="str">
        <f>IFERROR(IF(COUNTIF(個人情報!$BB$5:$BB$401,"登録番号" &amp; リスト!O2734)&gt;=1,"",IF(VLOOKUP(O2734,登録者リスト!$A$1:$D$43729,4,FALSE)=基本情報!$D$6,O2734,"")),"")</f>
        <v/>
      </c>
    </row>
    <row r="2735" spans="15:16" x14ac:dyDescent="0.15">
      <c r="O2735">
        <v>2734</v>
      </c>
      <c r="P2735" t="str">
        <f>IFERROR(IF(COUNTIF(個人情報!$BB$5:$BB$401,"登録番号" &amp; リスト!O2735)&gt;=1,"",IF(VLOOKUP(O2735,登録者リスト!$A$1:$D$43729,4,FALSE)=基本情報!$D$6,O2735,"")),"")</f>
        <v/>
      </c>
    </row>
    <row r="2736" spans="15:16" x14ac:dyDescent="0.15">
      <c r="O2736">
        <v>2735</v>
      </c>
      <c r="P2736" t="str">
        <f>IFERROR(IF(COUNTIF(個人情報!$BB$5:$BB$401,"登録番号" &amp; リスト!O2736)&gt;=1,"",IF(VLOOKUP(O2736,登録者リスト!$A$1:$D$43729,4,FALSE)=基本情報!$D$6,O2736,"")),"")</f>
        <v/>
      </c>
    </row>
    <row r="2737" spans="15:16" x14ac:dyDescent="0.15">
      <c r="O2737">
        <v>2736</v>
      </c>
      <c r="P2737" t="str">
        <f>IFERROR(IF(COUNTIF(個人情報!$BB$5:$BB$401,"登録番号" &amp; リスト!O2737)&gt;=1,"",IF(VLOOKUP(O2737,登録者リスト!$A$1:$D$43729,4,FALSE)=基本情報!$D$6,O2737,"")),"")</f>
        <v/>
      </c>
    </row>
    <row r="2738" spans="15:16" x14ac:dyDescent="0.15">
      <c r="O2738">
        <v>2737</v>
      </c>
      <c r="P2738" t="str">
        <f>IFERROR(IF(COUNTIF(個人情報!$BB$5:$BB$401,"登録番号" &amp; リスト!O2738)&gt;=1,"",IF(VLOOKUP(O2738,登録者リスト!$A$1:$D$43729,4,FALSE)=基本情報!$D$6,O2738,"")),"")</f>
        <v/>
      </c>
    </row>
    <row r="2739" spans="15:16" x14ac:dyDescent="0.15">
      <c r="O2739">
        <v>2738</v>
      </c>
      <c r="P2739" t="str">
        <f>IFERROR(IF(COUNTIF(個人情報!$BB$5:$BB$401,"登録番号" &amp; リスト!O2739)&gt;=1,"",IF(VLOOKUP(O2739,登録者リスト!$A$1:$D$43729,4,FALSE)=基本情報!$D$6,O2739,"")),"")</f>
        <v/>
      </c>
    </row>
    <row r="2740" spans="15:16" x14ac:dyDescent="0.15">
      <c r="O2740">
        <v>2739</v>
      </c>
      <c r="P2740" t="str">
        <f>IFERROR(IF(COUNTIF(個人情報!$BB$5:$BB$401,"登録番号" &amp; リスト!O2740)&gt;=1,"",IF(VLOOKUP(O2740,登録者リスト!$A$1:$D$43729,4,FALSE)=基本情報!$D$6,O2740,"")),"")</f>
        <v/>
      </c>
    </row>
    <row r="2741" spans="15:16" x14ac:dyDescent="0.15">
      <c r="O2741">
        <v>2740</v>
      </c>
      <c r="P2741" t="str">
        <f>IFERROR(IF(COUNTIF(個人情報!$BB$5:$BB$401,"登録番号" &amp; リスト!O2741)&gt;=1,"",IF(VLOOKUP(O2741,登録者リスト!$A$1:$D$43729,4,FALSE)=基本情報!$D$6,O2741,"")),"")</f>
        <v/>
      </c>
    </row>
    <row r="2742" spans="15:16" x14ac:dyDescent="0.15">
      <c r="O2742">
        <v>2741</v>
      </c>
      <c r="P2742" t="str">
        <f>IFERROR(IF(COUNTIF(個人情報!$BB$5:$BB$401,"登録番号" &amp; リスト!O2742)&gt;=1,"",IF(VLOOKUP(O2742,登録者リスト!$A$1:$D$43729,4,FALSE)=基本情報!$D$6,O2742,"")),"")</f>
        <v/>
      </c>
    </row>
    <row r="2743" spans="15:16" x14ac:dyDescent="0.15">
      <c r="O2743">
        <v>2742</v>
      </c>
      <c r="P2743" t="str">
        <f>IFERROR(IF(COUNTIF(個人情報!$BB$5:$BB$401,"登録番号" &amp; リスト!O2743)&gt;=1,"",IF(VLOOKUP(O2743,登録者リスト!$A$1:$D$43729,4,FALSE)=基本情報!$D$6,O2743,"")),"")</f>
        <v/>
      </c>
    </row>
    <row r="2744" spans="15:16" x14ac:dyDescent="0.15">
      <c r="O2744">
        <v>2743</v>
      </c>
      <c r="P2744" t="str">
        <f>IFERROR(IF(COUNTIF(個人情報!$BB$5:$BB$401,"登録番号" &amp; リスト!O2744)&gt;=1,"",IF(VLOOKUP(O2744,登録者リスト!$A$1:$D$43729,4,FALSE)=基本情報!$D$6,O2744,"")),"")</f>
        <v/>
      </c>
    </row>
    <row r="2745" spans="15:16" x14ac:dyDescent="0.15">
      <c r="O2745">
        <v>2744</v>
      </c>
      <c r="P2745" t="str">
        <f>IFERROR(IF(COUNTIF(個人情報!$BB$5:$BB$401,"登録番号" &amp; リスト!O2745)&gt;=1,"",IF(VLOOKUP(O2745,登録者リスト!$A$1:$D$43729,4,FALSE)=基本情報!$D$6,O2745,"")),"")</f>
        <v/>
      </c>
    </row>
    <row r="2746" spans="15:16" x14ac:dyDescent="0.15">
      <c r="O2746">
        <v>2745</v>
      </c>
      <c r="P2746" t="str">
        <f>IFERROR(IF(COUNTIF(個人情報!$BB$5:$BB$401,"登録番号" &amp; リスト!O2746)&gt;=1,"",IF(VLOOKUP(O2746,登録者リスト!$A$1:$D$43729,4,FALSE)=基本情報!$D$6,O2746,"")),"")</f>
        <v/>
      </c>
    </row>
    <row r="2747" spans="15:16" x14ac:dyDescent="0.15">
      <c r="O2747">
        <v>2746</v>
      </c>
      <c r="P2747" t="str">
        <f>IFERROR(IF(COUNTIF(個人情報!$BB$5:$BB$401,"登録番号" &amp; リスト!O2747)&gt;=1,"",IF(VLOOKUP(O2747,登録者リスト!$A$1:$D$43729,4,FALSE)=基本情報!$D$6,O2747,"")),"")</f>
        <v/>
      </c>
    </row>
    <row r="2748" spans="15:16" x14ac:dyDescent="0.15">
      <c r="O2748">
        <v>2747</v>
      </c>
      <c r="P2748" t="str">
        <f>IFERROR(IF(COUNTIF(個人情報!$BB$5:$BB$401,"登録番号" &amp; リスト!O2748)&gt;=1,"",IF(VLOOKUP(O2748,登録者リスト!$A$1:$D$43729,4,FALSE)=基本情報!$D$6,O2748,"")),"")</f>
        <v/>
      </c>
    </row>
    <row r="2749" spans="15:16" x14ac:dyDescent="0.15">
      <c r="O2749">
        <v>2748</v>
      </c>
      <c r="P2749" t="str">
        <f>IFERROR(IF(COUNTIF(個人情報!$BB$5:$BB$401,"登録番号" &amp; リスト!O2749)&gt;=1,"",IF(VLOOKUP(O2749,登録者リスト!$A$1:$D$43729,4,FALSE)=基本情報!$D$6,O2749,"")),"")</f>
        <v/>
      </c>
    </row>
    <row r="2750" spans="15:16" x14ac:dyDescent="0.15">
      <c r="O2750">
        <v>2749</v>
      </c>
      <c r="P2750" t="str">
        <f>IFERROR(IF(COUNTIF(個人情報!$BB$5:$BB$401,"登録番号" &amp; リスト!O2750)&gt;=1,"",IF(VLOOKUP(O2750,登録者リスト!$A$1:$D$43729,4,FALSE)=基本情報!$D$6,O2750,"")),"")</f>
        <v/>
      </c>
    </row>
    <row r="2751" spans="15:16" x14ac:dyDescent="0.15">
      <c r="O2751">
        <v>2750</v>
      </c>
      <c r="P2751" t="str">
        <f>IFERROR(IF(COUNTIF(個人情報!$BB$5:$BB$401,"登録番号" &amp; リスト!O2751)&gt;=1,"",IF(VLOOKUP(O2751,登録者リスト!$A$1:$D$43729,4,FALSE)=基本情報!$D$6,O2751,"")),"")</f>
        <v/>
      </c>
    </row>
    <row r="2752" spans="15:16" x14ac:dyDescent="0.15">
      <c r="O2752">
        <v>2751</v>
      </c>
      <c r="P2752" t="str">
        <f>IFERROR(IF(COUNTIF(個人情報!$BB$5:$BB$401,"登録番号" &amp; リスト!O2752)&gt;=1,"",IF(VLOOKUP(O2752,登録者リスト!$A$1:$D$43729,4,FALSE)=基本情報!$D$6,O2752,"")),"")</f>
        <v/>
      </c>
    </row>
    <row r="2753" spans="15:16" x14ac:dyDescent="0.15">
      <c r="O2753">
        <v>2752</v>
      </c>
      <c r="P2753" t="str">
        <f>IFERROR(IF(COUNTIF(個人情報!$BB$5:$BB$401,"登録番号" &amp; リスト!O2753)&gt;=1,"",IF(VLOOKUP(O2753,登録者リスト!$A$1:$D$43729,4,FALSE)=基本情報!$D$6,O2753,"")),"")</f>
        <v/>
      </c>
    </row>
    <row r="2754" spans="15:16" x14ac:dyDescent="0.15">
      <c r="O2754">
        <v>2753</v>
      </c>
      <c r="P2754" t="str">
        <f>IFERROR(IF(COUNTIF(個人情報!$BB$5:$BB$401,"登録番号" &amp; リスト!O2754)&gt;=1,"",IF(VLOOKUP(O2754,登録者リスト!$A$1:$D$43729,4,FALSE)=基本情報!$D$6,O2754,"")),"")</f>
        <v/>
      </c>
    </row>
    <row r="2755" spans="15:16" x14ac:dyDescent="0.15">
      <c r="O2755">
        <v>2754</v>
      </c>
      <c r="P2755" t="str">
        <f>IFERROR(IF(COUNTIF(個人情報!$BB$5:$BB$401,"登録番号" &amp; リスト!O2755)&gt;=1,"",IF(VLOOKUP(O2755,登録者リスト!$A$1:$D$43729,4,FALSE)=基本情報!$D$6,O2755,"")),"")</f>
        <v/>
      </c>
    </row>
    <row r="2756" spans="15:16" x14ac:dyDescent="0.15">
      <c r="O2756">
        <v>2755</v>
      </c>
      <c r="P2756" t="str">
        <f>IFERROR(IF(COUNTIF(個人情報!$BB$5:$BB$401,"登録番号" &amp; リスト!O2756)&gt;=1,"",IF(VLOOKUP(O2756,登録者リスト!$A$1:$D$43729,4,FALSE)=基本情報!$D$6,O2756,"")),"")</f>
        <v/>
      </c>
    </row>
    <row r="2757" spans="15:16" x14ac:dyDescent="0.15">
      <c r="O2757">
        <v>2756</v>
      </c>
      <c r="P2757" t="str">
        <f>IFERROR(IF(COUNTIF(個人情報!$BB$5:$BB$401,"登録番号" &amp; リスト!O2757)&gt;=1,"",IF(VLOOKUP(O2757,登録者リスト!$A$1:$D$43729,4,FALSE)=基本情報!$D$6,O2757,"")),"")</f>
        <v/>
      </c>
    </row>
    <row r="2758" spans="15:16" x14ac:dyDescent="0.15">
      <c r="O2758">
        <v>2757</v>
      </c>
      <c r="P2758" t="str">
        <f>IFERROR(IF(COUNTIF(個人情報!$BB$5:$BB$401,"登録番号" &amp; リスト!O2758)&gt;=1,"",IF(VLOOKUP(O2758,登録者リスト!$A$1:$D$43729,4,FALSE)=基本情報!$D$6,O2758,"")),"")</f>
        <v/>
      </c>
    </row>
    <row r="2759" spans="15:16" x14ac:dyDescent="0.15">
      <c r="O2759">
        <v>2758</v>
      </c>
      <c r="P2759" t="str">
        <f>IFERROR(IF(COUNTIF(個人情報!$BB$5:$BB$401,"登録番号" &amp; リスト!O2759)&gt;=1,"",IF(VLOOKUP(O2759,登録者リスト!$A$1:$D$43729,4,FALSE)=基本情報!$D$6,O2759,"")),"")</f>
        <v/>
      </c>
    </row>
    <row r="2760" spans="15:16" x14ac:dyDescent="0.15">
      <c r="O2760">
        <v>2759</v>
      </c>
      <c r="P2760" t="str">
        <f>IFERROR(IF(COUNTIF(個人情報!$BB$5:$BB$401,"登録番号" &amp; リスト!O2760)&gt;=1,"",IF(VLOOKUP(O2760,登録者リスト!$A$1:$D$43729,4,FALSE)=基本情報!$D$6,O2760,"")),"")</f>
        <v/>
      </c>
    </row>
    <row r="2761" spans="15:16" x14ac:dyDescent="0.15">
      <c r="O2761">
        <v>2760</v>
      </c>
      <c r="P2761" t="str">
        <f>IFERROR(IF(COUNTIF(個人情報!$BB$5:$BB$401,"登録番号" &amp; リスト!O2761)&gt;=1,"",IF(VLOOKUP(O2761,登録者リスト!$A$1:$D$43729,4,FALSE)=基本情報!$D$6,O2761,"")),"")</f>
        <v/>
      </c>
    </row>
    <row r="2762" spans="15:16" x14ac:dyDescent="0.15">
      <c r="O2762">
        <v>2761</v>
      </c>
      <c r="P2762" t="str">
        <f>IFERROR(IF(COUNTIF(個人情報!$BB$5:$BB$401,"登録番号" &amp; リスト!O2762)&gt;=1,"",IF(VLOOKUP(O2762,登録者リスト!$A$1:$D$43729,4,FALSE)=基本情報!$D$6,O2762,"")),"")</f>
        <v/>
      </c>
    </row>
    <row r="2763" spans="15:16" x14ac:dyDescent="0.15">
      <c r="O2763">
        <v>2762</v>
      </c>
      <c r="P2763" t="str">
        <f>IFERROR(IF(COUNTIF(個人情報!$BB$5:$BB$401,"登録番号" &amp; リスト!O2763)&gt;=1,"",IF(VLOOKUP(O2763,登録者リスト!$A$1:$D$43729,4,FALSE)=基本情報!$D$6,O2763,"")),"")</f>
        <v/>
      </c>
    </row>
    <row r="2764" spans="15:16" x14ac:dyDescent="0.15">
      <c r="O2764">
        <v>2763</v>
      </c>
      <c r="P2764" t="str">
        <f>IFERROR(IF(COUNTIF(個人情報!$BB$5:$BB$401,"登録番号" &amp; リスト!O2764)&gt;=1,"",IF(VLOOKUP(O2764,登録者リスト!$A$1:$D$43729,4,FALSE)=基本情報!$D$6,O2764,"")),"")</f>
        <v/>
      </c>
    </row>
    <row r="2765" spans="15:16" x14ac:dyDescent="0.15">
      <c r="O2765">
        <v>2764</v>
      </c>
      <c r="P2765" t="str">
        <f>IFERROR(IF(COUNTIF(個人情報!$BB$5:$BB$401,"登録番号" &amp; リスト!O2765)&gt;=1,"",IF(VLOOKUP(O2765,登録者リスト!$A$1:$D$43729,4,FALSE)=基本情報!$D$6,O2765,"")),"")</f>
        <v/>
      </c>
    </row>
    <row r="2766" spans="15:16" x14ac:dyDescent="0.15">
      <c r="O2766">
        <v>2765</v>
      </c>
      <c r="P2766" t="str">
        <f>IFERROR(IF(COUNTIF(個人情報!$BB$5:$BB$401,"登録番号" &amp; リスト!O2766)&gt;=1,"",IF(VLOOKUP(O2766,登録者リスト!$A$1:$D$43729,4,FALSE)=基本情報!$D$6,O2766,"")),"")</f>
        <v/>
      </c>
    </row>
    <row r="2767" spans="15:16" x14ac:dyDescent="0.15">
      <c r="O2767">
        <v>2766</v>
      </c>
      <c r="P2767" t="str">
        <f>IFERROR(IF(COUNTIF(個人情報!$BB$5:$BB$401,"登録番号" &amp; リスト!O2767)&gt;=1,"",IF(VLOOKUP(O2767,登録者リスト!$A$1:$D$43729,4,FALSE)=基本情報!$D$6,O2767,"")),"")</f>
        <v/>
      </c>
    </row>
    <row r="2768" spans="15:16" x14ac:dyDescent="0.15">
      <c r="O2768">
        <v>2767</v>
      </c>
      <c r="P2768" t="str">
        <f>IFERROR(IF(COUNTIF(個人情報!$BB$5:$BB$401,"登録番号" &amp; リスト!O2768)&gt;=1,"",IF(VLOOKUP(O2768,登録者リスト!$A$1:$D$43729,4,FALSE)=基本情報!$D$6,O2768,"")),"")</f>
        <v/>
      </c>
    </row>
    <row r="2769" spans="15:16" x14ac:dyDescent="0.15">
      <c r="O2769">
        <v>2768</v>
      </c>
      <c r="P2769" t="str">
        <f>IFERROR(IF(COUNTIF(個人情報!$BB$5:$BB$401,"登録番号" &amp; リスト!O2769)&gt;=1,"",IF(VLOOKUP(O2769,登録者リスト!$A$1:$D$43729,4,FALSE)=基本情報!$D$6,O2769,"")),"")</f>
        <v/>
      </c>
    </row>
    <row r="2770" spans="15:16" x14ac:dyDescent="0.15">
      <c r="O2770">
        <v>2769</v>
      </c>
      <c r="P2770" t="str">
        <f>IFERROR(IF(COUNTIF(個人情報!$BB$5:$BB$401,"登録番号" &amp; リスト!O2770)&gt;=1,"",IF(VLOOKUP(O2770,登録者リスト!$A$1:$D$43729,4,FALSE)=基本情報!$D$6,O2770,"")),"")</f>
        <v/>
      </c>
    </row>
    <row r="2771" spans="15:16" x14ac:dyDescent="0.15">
      <c r="O2771">
        <v>2770</v>
      </c>
      <c r="P2771" t="str">
        <f>IFERROR(IF(COUNTIF(個人情報!$BB$5:$BB$401,"登録番号" &amp; リスト!O2771)&gt;=1,"",IF(VLOOKUP(O2771,登録者リスト!$A$1:$D$43729,4,FALSE)=基本情報!$D$6,O2771,"")),"")</f>
        <v/>
      </c>
    </row>
    <row r="2772" spans="15:16" x14ac:dyDescent="0.15">
      <c r="O2772">
        <v>2771</v>
      </c>
      <c r="P2772" t="str">
        <f>IFERROR(IF(COUNTIF(個人情報!$BB$5:$BB$401,"登録番号" &amp; リスト!O2772)&gt;=1,"",IF(VLOOKUP(O2772,登録者リスト!$A$1:$D$43729,4,FALSE)=基本情報!$D$6,O2772,"")),"")</f>
        <v/>
      </c>
    </row>
    <row r="2773" spans="15:16" x14ac:dyDescent="0.15">
      <c r="O2773">
        <v>2772</v>
      </c>
      <c r="P2773" t="str">
        <f>IFERROR(IF(COUNTIF(個人情報!$BB$5:$BB$401,"登録番号" &amp; リスト!O2773)&gt;=1,"",IF(VLOOKUP(O2773,登録者リスト!$A$1:$D$43729,4,FALSE)=基本情報!$D$6,O2773,"")),"")</f>
        <v/>
      </c>
    </row>
    <row r="2774" spans="15:16" x14ac:dyDescent="0.15">
      <c r="O2774">
        <v>2773</v>
      </c>
      <c r="P2774" t="str">
        <f>IFERROR(IF(COUNTIF(個人情報!$BB$5:$BB$401,"登録番号" &amp; リスト!O2774)&gt;=1,"",IF(VLOOKUP(O2774,登録者リスト!$A$1:$D$43729,4,FALSE)=基本情報!$D$6,O2774,"")),"")</f>
        <v/>
      </c>
    </row>
    <row r="2775" spans="15:16" x14ac:dyDescent="0.15">
      <c r="O2775">
        <v>2774</v>
      </c>
      <c r="P2775" t="str">
        <f>IFERROR(IF(COUNTIF(個人情報!$BB$5:$BB$401,"登録番号" &amp; リスト!O2775)&gt;=1,"",IF(VLOOKUP(O2775,登録者リスト!$A$1:$D$43729,4,FALSE)=基本情報!$D$6,O2775,"")),"")</f>
        <v/>
      </c>
    </row>
    <row r="2776" spans="15:16" x14ac:dyDescent="0.15">
      <c r="O2776">
        <v>2775</v>
      </c>
      <c r="P2776" t="str">
        <f>IFERROR(IF(COUNTIF(個人情報!$BB$5:$BB$401,"登録番号" &amp; リスト!O2776)&gt;=1,"",IF(VLOOKUP(O2776,登録者リスト!$A$1:$D$43729,4,FALSE)=基本情報!$D$6,O2776,"")),"")</f>
        <v/>
      </c>
    </row>
    <row r="2777" spans="15:16" x14ac:dyDescent="0.15">
      <c r="O2777">
        <v>2776</v>
      </c>
      <c r="P2777" t="str">
        <f>IFERROR(IF(COUNTIF(個人情報!$BB$5:$BB$401,"登録番号" &amp; リスト!O2777)&gt;=1,"",IF(VLOOKUP(O2777,登録者リスト!$A$1:$D$43729,4,FALSE)=基本情報!$D$6,O2777,"")),"")</f>
        <v/>
      </c>
    </row>
    <row r="2778" spans="15:16" x14ac:dyDescent="0.15">
      <c r="O2778">
        <v>2777</v>
      </c>
      <c r="P2778" t="str">
        <f>IFERROR(IF(COUNTIF(個人情報!$BB$5:$BB$401,"登録番号" &amp; リスト!O2778)&gt;=1,"",IF(VLOOKUP(O2778,登録者リスト!$A$1:$D$43729,4,FALSE)=基本情報!$D$6,O2778,"")),"")</f>
        <v/>
      </c>
    </row>
    <row r="2779" spans="15:16" x14ac:dyDescent="0.15">
      <c r="O2779">
        <v>2778</v>
      </c>
      <c r="P2779" t="str">
        <f>IFERROR(IF(COUNTIF(個人情報!$BB$5:$BB$401,"登録番号" &amp; リスト!O2779)&gt;=1,"",IF(VLOOKUP(O2779,登録者リスト!$A$1:$D$43729,4,FALSE)=基本情報!$D$6,O2779,"")),"")</f>
        <v/>
      </c>
    </row>
    <row r="2780" spans="15:16" x14ac:dyDescent="0.15">
      <c r="O2780">
        <v>2779</v>
      </c>
      <c r="P2780" t="str">
        <f>IFERROR(IF(COUNTIF(個人情報!$BB$5:$BB$401,"登録番号" &amp; リスト!O2780)&gt;=1,"",IF(VLOOKUP(O2780,登録者リスト!$A$1:$D$43729,4,FALSE)=基本情報!$D$6,O2780,"")),"")</f>
        <v/>
      </c>
    </row>
    <row r="2781" spans="15:16" x14ac:dyDescent="0.15">
      <c r="O2781">
        <v>2780</v>
      </c>
      <c r="P2781" t="str">
        <f>IFERROR(IF(COUNTIF(個人情報!$BB$5:$BB$401,"登録番号" &amp; リスト!O2781)&gt;=1,"",IF(VLOOKUP(O2781,登録者リスト!$A$1:$D$43729,4,FALSE)=基本情報!$D$6,O2781,"")),"")</f>
        <v/>
      </c>
    </row>
    <row r="2782" spans="15:16" x14ac:dyDescent="0.15">
      <c r="O2782">
        <v>2781</v>
      </c>
      <c r="P2782" t="str">
        <f>IFERROR(IF(COUNTIF(個人情報!$BB$5:$BB$401,"登録番号" &amp; リスト!O2782)&gt;=1,"",IF(VLOOKUP(O2782,登録者リスト!$A$1:$D$43729,4,FALSE)=基本情報!$D$6,O2782,"")),"")</f>
        <v/>
      </c>
    </row>
    <row r="2783" spans="15:16" x14ac:dyDescent="0.15">
      <c r="O2783">
        <v>2782</v>
      </c>
      <c r="P2783" t="str">
        <f>IFERROR(IF(COUNTIF(個人情報!$BB$5:$BB$401,"登録番号" &amp; リスト!O2783)&gt;=1,"",IF(VLOOKUP(O2783,登録者リスト!$A$1:$D$43729,4,FALSE)=基本情報!$D$6,O2783,"")),"")</f>
        <v/>
      </c>
    </row>
    <row r="2784" spans="15:16" x14ac:dyDescent="0.15">
      <c r="O2784">
        <v>2783</v>
      </c>
      <c r="P2784" t="str">
        <f>IFERROR(IF(COUNTIF(個人情報!$BB$5:$BB$401,"登録番号" &amp; リスト!O2784)&gt;=1,"",IF(VLOOKUP(O2784,登録者リスト!$A$1:$D$43729,4,FALSE)=基本情報!$D$6,O2784,"")),"")</f>
        <v/>
      </c>
    </row>
    <row r="2785" spans="15:16" x14ac:dyDescent="0.15">
      <c r="O2785">
        <v>2784</v>
      </c>
      <c r="P2785" t="str">
        <f>IFERROR(IF(COUNTIF(個人情報!$BB$5:$BB$401,"登録番号" &amp; リスト!O2785)&gt;=1,"",IF(VLOOKUP(O2785,登録者リスト!$A$1:$D$43729,4,FALSE)=基本情報!$D$6,O2785,"")),"")</f>
        <v/>
      </c>
    </row>
    <row r="2786" spans="15:16" x14ac:dyDescent="0.15">
      <c r="O2786">
        <v>2785</v>
      </c>
      <c r="P2786" t="str">
        <f>IFERROR(IF(COUNTIF(個人情報!$BB$5:$BB$401,"登録番号" &amp; リスト!O2786)&gt;=1,"",IF(VLOOKUP(O2786,登録者リスト!$A$1:$D$43729,4,FALSE)=基本情報!$D$6,O2786,"")),"")</f>
        <v/>
      </c>
    </row>
    <row r="2787" spans="15:16" x14ac:dyDescent="0.15">
      <c r="O2787">
        <v>2786</v>
      </c>
      <c r="P2787" t="str">
        <f>IFERROR(IF(COUNTIF(個人情報!$BB$5:$BB$401,"登録番号" &amp; リスト!O2787)&gt;=1,"",IF(VLOOKUP(O2787,登録者リスト!$A$1:$D$43729,4,FALSE)=基本情報!$D$6,O2787,"")),"")</f>
        <v/>
      </c>
    </row>
    <row r="2788" spans="15:16" x14ac:dyDescent="0.15">
      <c r="O2788">
        <v>2787</v>
      </c>
      <c r="P2788" t="str">
        <f>IFERROR(IF(COUNTIF(個人情報!$BB$5:$BB$401,"登録番号" &amp; リスト!O2788)&gt;=1,"",IF(VLOOKUP(O2788,登録者リスト!$A$1:$D$43729,4,FALSE)=基本情報!$D$6,O2788,"")),"")</f>
        <v/>
      </c>
    </row>
    <row r="2789" spans="15:16" x14ac:dyDescent="0.15">
      <c r="O2789">
        <v>2788</v>
      </c>
      <c r="P2789" t="str">
        <f>IFERROR(IF(COUNTIF(個人情報!$BB$5:$BB$401,"登録番号" &amp; リスト!O2789)&gt;=1,"",IF(VLOOKUP(O2789,登録者リスト!$A$1:$D$43729,4,FALSE)=基本情報!$D$6,O2789,"")),"")</f>
        <v/>
      </c>
    </row>
    <row r="2790" spans="15:16" x14ac:dyDescent="0.15">
      <c r="O2790">
        <v>2789</v>
      </c>
      <c r="P2790" t="str">
        <f>IFERROR(IF(COUNTIF(個人情報!$BB$5:$BB$401,"登録番号" &amp; リスト!O2790)&gt;=1,"",IF(VLOOKUP(O2790,登録者リスト!$A$1:$D$43729,4,FALSE)=基本情報!$D$6,O2790,"")),"")</f>
        <v/>
      </c>
    </row>
    <row r="2791" spans="15:16" x14ac:dyDescent="0.15">
      <c r="O2791">
        <v>2790</v>
      </c>
      <c r="P2791" t="str">
        <f>IFERROR(IF(COUNTIF(個人情報!$BB$5:$BB$401,"登録番号" &amp; リスト!O2791)&gt;=1,"",IF(VLOOKUP(O2791,登録者リスト!$A$1:$D$43729,4,FALSE)=基本情報!$D$6,O2791,"")),"")</f>
        <v/>
      </c>
    </row>
    <row r="2792" spans="15:16" x14ac:dyDescent="0.15">
      <c r="O2792">
        <v>2791</v>
      </c>
      <c r="P2792" t="str">
        <f>IFERROR(IF(COUNTIF(個人情報!$BB$5:$BB$401,"登録番号" &amp; リスト!O2792)&gt;=1,"",IF(VLOOKUP(O2792,登録者リスト!$A$1:$D$43729,4,FALSE)=基本情報!$D$6,O2792,"")),"")</f>
        <v/>
      </c>
    </row>
    <row r="2793" spans="15:16" x14ac:dyDescent="0.15">
      <c r="O2793">
        <v>2792</v>
      </c>
      <c r="P2793" t="str">
        <f>IFERROR(IF(COUNTIF(個人情報!$BB$5:$BB$401,"登録番号" &amp; リスト!O2793)&gt;=1,"",IF(VLOOKUP(O2793,登録者リスト!$A$1:$D$43729,4,FALSE)=基本情報!$D$6,O2793,"")),"")</f>
        <v/>
      </c>
    </row>
    <row r="2794" spans="15:16" x14ac:dyDescent="0.15">
      <c r="O2794">
        <v>2793</v>
      </c>
      <c r="P2794" t="str">
        <f>IFERROR(IF(COUNTIF(個人情報!$BB$5:$BB$401,"登録番号" &amp; リスト!O2794)&gt;=1,"",IF(VLOOKUP(O2794,登録者リスト!$A$1:$D$43729,4,FALSE)=基本情報!$D$6,O2794,"")),"")</f>
        <v/>
      </c>
    </row>
    <row r="2795" spans="15:16" x14ac:dyDescent="0.15">
      <c r="O2795">
        <v>2794</v>
      </c>
      <c r="P2795" t="str">
        <f>IFERROR(IF(COUNTIF(個人情報!$BB$5:$BB$401,"登録番号" &amp; リスト!O2795)&gt;=1,"",IF(VLOOKUP(O2795,登録者リスト!$A$1:$D$43729,4,FALSE)=基本情報!$D$6,O2795,"")),"")</f>
        <v/>
      </c>
    </row>
    <row r="2796" spans="15:16" x14ac:dyDescent="0.15">
      <c r="O2796">
        <v>2795</v>
      </c>
      <c r="P2796" t="str">
        <f>IFERROR(IF(COUNTIF(個人情報!$BB$5:$BB$401,"登録番号" &amp; リスト!O2796)&gt;=1,"",IF(VLOOKUP(O2796,登録者リスト!$A$1:$D$43729,4,FALSE)=基本情報!$D$6,O2796,"")),"")</f>
        <v/>
      </c>
    </row>
    <row r="2797" spans="15:16" x14ac:dyDescent="0.15">
      <c r="O2797">
        <v>2796</v>
      </c>
      <c r="P2797" t="str">
        <f>IFERROR(IF(COUNTIF(個人情報!$BB$5:$BB$401,"登録番号" &amp; リスト!O2797)&gt;=1,"",IF(VLOOKUP(O2797,登録者リスト!$A$1:$D$43729,4,FALSE)=基本情報!$D$6,O2797,"")),"")</f>
        <v/>
      </c>
    </row>
    <row r="2798" spans="15:16" x14ac:dyDescent="0.15">
      <c r="O2798">
        <v>2797</v>
      </c>
      <c r="P2798" t="str">
        <f>IFERROR(IF(COUNTIF(個人情報!$BB$5:$BB$401,"登録番号" &amp; リスト!O2798)&gt;=1,"",IF(VLOOKUP(O2798,登録者リスト!$A$1:$D$43729,4,FALSE)=基本情報!$D$6,O2798,"")),"")</f>
        <v/>
      </c>
    </row>
    <row r="2799" spans="15:16" x14ac:dyDescent="0.15">
      <c r="O2799">
        <v>2798</v>
      </c>
      <c r="P2799" t="str">
        <f>IFERROR(IF(COUNTIF(個人情報!$BB$5:$BB$401,"登録番号" &amp; リスト!O2799)&gt;=1,"",IF(VLOOKUP(O2799,登録者リスト!$A$1:$D$43729,4,FALSE)=基本情報!$D$6,O2799,"")),"")</f>
        <v/>
      </c>
    </row>
    <row r="2800" spans="15:16" x14ac:dyDescent="0.15">
      <c r="O2800">
        <v>2799</v>
      </c>
      <c r="P2800" t="str">
        <f>IFERROR(IF(COUNTIF(個人情報!$BB$5:$BB$401,"登録番号" &amp; リスト!O2800)&gt;=1,"",IF(VLOOKUP(O2800,登録者リスト!$A$1:$D$43729,4,FALSE)=基本情報!$D$6,O2800,"")),"")</f>
        <v/>
      </c>
    </row>
    <row r="2801" spans="15:16" x14ac:dyDescent="0.15">
      <c r="O2801">
        <v>2800</v>
      </c>
      <c r="P2801" t="str">
        <f>IFERROR(IF(COUNTIF(個人情報!$BB$5:$BB$401,"登録番号" &amp; リスト!O2801)&gt;=1,"",IF(VLOOKUP(O2801,登録者リスト!$A$1:$D$43729,4,FALSE)=基本情報!$D$6,O2801,"")),"")</f>
        <v/>
      </c>
    </row>
    <row r="2802" spans="15:16" x14ac:dyDescent="0.15">
      <c r="O2802">
        <v>2801</v>
      </c>
      <c r="P2802" t="str">
        <f>IFERROR(IF(COUNTIF(個人情報!$BB$5:$BB$401,"登録番号" &amp; リスト!O2802)&gt;=1,"",IF(VLOOKUP(O2802,登録者リスト!$A$1:$D$43729,4,FALSE)=基本情報!$D$6,O2802,"")),"")</f>
        <v/>
      </c>
    </row>
    <row r="2803" spans="15:16" x14ac:dyDescent="0.15">
      <c r="O2803">
        <v>2802</v>
      </c>
      <c r="P2803" t="str">
        <f>IFERROR(IF(COUNTIF(個人情報!$BB$5:$BB$401,"登録番号" &amp; リスト!O2803)&gt;=1,"",IF(VLOOKUP(O2803,登録者リスト!$A$1:$D$43729,4,FALSE)=基本情報!$D$6,O2803,"")),"")</f>
        <v/>
      </c>
    </row>
    <row r="2804" spans="15:16" x14ac:dyDescent="0.15">
      <c r="O2804">
        <v>2803</v>
      </c>
      <c r="P2804" t="str">
        <f>IFERROR(IF(COUNTIF(個人情報!$BB$5:$BB$401,"登録番号" &amp; リスト!O2804)&gt;=1,"",IF(VLOOKUP(O2804,登録者リスト!$A$1:$D$43729,4,FALSE)=基本情報!$D$6,O2804,"")),"")</f>
        <v/>
      </c>
    </row>
    <row r="2805" spans="15:16" x14ac:dyDescent="0.15">
      <c r="O2805">
        <v>2804</v>
      </c>
      <c r="P2805" t="str">
        <f>IFERROR(IF(COUNTIF(個人情報!$BB$5:$BB$401,"登録番号" &amp; リスト!O2805)&gt;=1,"",IF(VLOOKUP(O2805,登録者リスト!$A$1:$D$43729,4,FALSE)=基本情報!$D$6,O2805,"")),"")</f>
        <v/>
      </c>
    </row>
    <row r="2806" spans="15:16" x14ac:dyDescent="0.15">
      <c r="O2806">
        <v>2805</v>
      </c>
      <c r="P2806" t="str">
        <f>IFERROR(IF(COUNTIF(個人情報!$BB$5:$BB$401,"登録番号" &amp; リスト!O2806)&gt;=1,"",IF(VLOOKUP(O2806,登録者リスト!$A$1:$D$43729,4,FALSE)=基本情報!$D$6,O2806,"")),"")</f>
        <v/>
      </c>
    </row>
    <row r="2807" spans="15:16" x14ac:dyDescent="0.15">
      <c r="O2807">
        <v>2806</v>
      </c>
      <c r="P2807" t="str">
        <f>IFERROR(IF(COUNTIF(個人情報!$BB$5:$BB$401,"登録番号" &amp; リスト!O2807)&gt;=1,"",IF(VLOOKUP(O2807,登録者リスト!$A$1:$D$43729,4,FALSE)=基本情報!$D$6,O2807,"")),"")</f>
        <v/>
      </c>
    </row>
    <row r="2808" spans="15:16" x14ac:dyDescent="0.15">
      <c r="O2808">
        <v>2807</v>
      </c>
      <c r="P2808" t="str">
        <f>IFERROR(IF(COUNTIF(個人情報!$BB$5:$BB$401,"登録番号" &amp; リスト!O2808)&gt;=1,"",IF(VLOOKUP(O2808,登録者リスト!$A$1:$D$43729,4,FALSE)=基本情報!$D$6,O2808,"")),"")</f>
        <v/>
      </c>
    </row>
    <row r="2809" spans="15:16" x14ac:dyDescent="0.15">
      <c r="O2809">
        <v>2808</v>
      </c>
      <c r="P2809" t="str">
        <f>IFERROR(IF(COUNTIF(個人情報!$BB$5:$BB$401,"登録番号" &amp; リスト!O2809)&gt;=1,"",IF(VLOOKUP(O2809,登録者リスト!$A$1:$D$43729,4,FALSE)=基本情報!$D$6,O2809,"")),"")</f>
        <v/>
      </c>
    </row>
    <row r="2810" spans="15:16" x14ac:dyDescent="0.15">
      <c r="O2810">
        <v>2809</v>
      </c>
      <c r="P2810" t="str">
        <f>IFERROR(IF(COUNTIF(個人情報!$BB$5:$BB$401,"登録番号" &amp; リスト!O2810)&gt;=1,"",IF(VLOOKUP(O2810,登録者リスト!$A$1:$D$43729,4,FALSE)=基本情報!$D$6,O2810,"")),"")</f>
        <v/>
      </c>
    </row>
    <row r="2811" spans="15:16" x14ac:dyDescent="0.15">
      <c r="O2811">
        <v>2810</v>
      </c>
      <c r="P2811" t="str">
        <f>IFERROR(IF(COUNTIF(個人情報!$BB$5:$BB$401,"登録番号" &amp; リスト!O2811)&gt;=1,"",IF(VLOOKUP(O2811,登録者リスト!$A$1:$D$43729,4,FALSE)=基本情報!$D$6,O2811,"")),"")</f>
        <v/>
      </c>
    </row>
    <row r="2812" spans="15:16" x14ac:dyDescent="0.15">
      <c r="O2812">
        <v>2811</v>
      </c>
      <c r="P2812" t="str">
        <f>IFERROR(IF(COUNTIF(個人情報!$BB$5:$BB$401,"登録番号" &amp; リスト!O2812)&gt;=1,"",IF(VLOOKUP(O2812,登録者リスト!$A$1:$D$43729,4,FALSE)=基本情報!$D$6,O2812,"")),"")</f>
        <v/>
      </c>
    </row>
    <row r="2813" spans="15:16" x14ac:dyDescent="0.15">
      <c r="O2813">
        <v>2812</v>
      </c>
      <c r="P2813" t="str">
        <f>IFERROR(IF(COUNTIF(個人情報!$BB$5:$BB$401,"登録番号" &amp; リスト!O2813)&gt;=1,"",IF(VLOOKUP(O2813,登録者リスト!$A$1:$D$43729,4,FALSE)=基本情報!$D$6,O2813,"")),"")</f>
        <v/>
      </c>
    </row>
    <row r="2814" spans="15:16" x14ac:dyDescent="0.15">
      <c r="O2814">
        <v>2813</v>
      </c>
      <c r="P2814" t="str">
        <f>IFERROR(IF(COUNTIF(個人情報!$BB$5:$BB$401,"登録番号" &amp; リスト!O2814)&gt;=1,"",IF(VLOOKUP(O2814,登録者リスト!$A$1:$D$43729,4,FALSE)=基本情報!$D$6,O2814,"")),"")</f>
        <v/>
      </c>
    </row>
    <row r="2815" spans="15:16" x14ac:dyDescent="0.15">
      <c r="O2815">
        <v>2814</v>
      </c>
      <c r="P2815" t="str">
        <f>IFERROR(IF(COUNTIF(個人情報!$BB$5:$BB$401,"登録番号" &amp; リスト!O2815)&gt;=1,"",IF(VLOOKUP(O2815,登録者リスト!$A$1:$D$43729,4,FALSE)=基本情報!$D$6,O2815,"")),"")</f>
        <v/>
      </c>
    </row>
    <row r="2816" spans="15:16" x14ac:dyDescent="0.15">
      <c r="O2816">
        <v>2815</v>
      </c>
      <c r="P2816" t="str">
        <f>IFERROR(IF(COUNTIF(個人情報!$BB$5:$BB$401,"登録番号" &amp; リスト!O2816)&gt;=1,"",IF(VLOOKUP(O2816,登録者リスト!$A$1:$D$43729,4,FALSE)=基本情報!$D$6,O2816,"")),"")</f>
        <v/>
      </c>
    </row>
    <row r="2817" spans="15:16" x14ac:dyDescent="0.15">
      <c r="O2817">
        <v>2816</v>
      </c>
      <c r="P2817" t="str">
        <f>IFERROR(IF(COUNTIF(個人情報!$BB$5:$BB$401,"登録番号" &amp; リスト!O2817)&gt;=1,"",IF(VLOOKUP(O2817,登録者リスト!$A$1:$D$43729,4,FALSE)=基本情報!$D$6,O2817,"")),"")</f>
        <v/>
      </c>
    </row>
    <row r="2818" spans="15:16" x14ac:dyDescent="0.15">
      <c r="O2818">
        <v>2817</v>
      </c>
      <c r="P2818" t="str">
        <f>IFERROR(IF(COUNTIF(個人情報!$BB$5:$BB$401,"登録番号" &amp; リスト!O2818)&gt;=1,"",IF(VLOOKUP(O2818,登録者リスト!$A$1:$D$43729,4,FALSE)=基本情報!$D$6,O2818,"")),"")</f>
        <v/>
      </c>
    </row>
    <row r="2819" spans="15:16" x14ac:dyDescent="0.15">
      <c r="O2819">
        <v>2818</v>
      </c>
      <c r="P2819" t="str">
        <f>IFERROR(IF(COUNTIF(個人情報!$BB$5:$BB$401,"登録番号" &amp; リスト!O2819)&gt;=1,"",IF(VLOOKUP(O2819,登録者リスト!$A$1:$D$43729,4,FALSE)=基本情報!$D$6,O2819,"")),"")</f>
        <v/>
      </c>
    </row>
    <row r="2820" spans="15:16" x14ac:dyDescent="0.15">
      <c r="O2820">
        <v>2819</v>
      </c>
      <c r="P2820" t="str">
        <f>IFERROR(IF(COUNTIF(個人情報!$BB$5:$BB$401,"登録番号" &amp; リスト!O2820)&gt;=1,"",IF(VLOOKUP(O2820,登録者リスト!$A$1:$D$43729,4,FALSE)=基本情報!$D$6,O2820,"")),"")</f>
        <v/>
      </c>
    </row>
    <row r="2821" spans="15:16" x14ac:dyDescent="0.15">
      <c r="O2821">
        <v>2820</v>
      </c>
      <c r="P2821" t="str">
        <f>IFERROR(IF(COUNTIF(個人情報!$BB$5:$BB$401,"登録番号" &amp; リスト!O2821)&gt;=1,"",IF(VLOOKUP(O2821,登録者リスト!$A$1:$D$43729,4,FALSE)=基本情報!$D$6,O2821,"")),"")</f>
        <v/>
      </c>
    </row>
    <row r="2822" spans="15:16" x14ac:dyDescent="0.15">
      <c r="O2822">
        <v>2821</v>
      </c>
      <c r="P2822" t="str">
        <f>IFERROR(IF(COUNTIF(個人情報!$BB$5:$BB$401,"登録番号" &amp; リスト!O2822)&gt;=1,"",IF(VLOOKUP(O2822,登録者リスト!$A$1:$D$43729,4,FALSE)=基本情報!$D$6,O2822,"")),"")</f>
        <v/>
      </c>
    </row>
    <row r="2823" spans="15:16" x14ac:dyDescent="0.15">
      <c r="O2823">
        <v>2822</v>
      </c>
      <c r="P2823" t="str">
        <f>IFERROR(IF(COUNTIF(個人情報!$BB$5:$BB$401,"登録番号" &amp; リスト!O2823)&gt;=1,"",IF(VLOOKUP(O2823,登録者リスト!$A$1:$D$43729,4,FALSE)=基本情報!$D$6,O2823,"")),"")</f>
        <v/>
      </c>
    </row>
    <row r="2824" spans="15:16" x14ac:dyDescent="0.15">
      <c r="O2824">
        <v>2823</v>
      </c>
      <c r="P2824" t="str">
        <f>IFERROR(IF(COUNTIF(個人情報!$BB$5:$BB$401,"登録番号" &amp; リスト!O2824)&gt;=1,"",IF(VLOOKUP(O2824,登録者リスト!$A$1:$D$43729,4,FALSE)=基本情報!$D$6,O2824,"")),"")</f>
        <v/>
      </c>
    </row>
    <row r="2825" spans="15:16" x14ac:dyDescent="0.15">
      <c r="O2825">
        <v>2824</v>
      </c>
      <c r="P2825" t="str">
        <f>IFERROR(IF(COUNTIF(個人情報!$BB$5:$BB$401,"登録番号" &amp; リスト!O2825)&gt;=1,"",IF(VLOOKUP(O2825,登録者リスト!$A$1:$D$43729,4,FALSE)=基本情報!$D$6,O2825,"")),"")</f>
        <v/>
      </c>
    </row>
    <row r="2826" spans="15:16" x14ac:dyDescent="0.15">
      <c r="O2826">
        <v>2825</v>
      </c>
      <c r="P2826" t="str">
        <f>IFERROR(IF(COUNTIF(個人情報!$BB$5:$BB$401,"登録番号" &amp; リスト!O2826)&gt;=1,"",IF(VLOOKUP(O2826,登録者リスト!$A$1:$D$43729,4,FALSE)=基本情報!$D$6,O2826,"")),"")</f>
        <v/>
      </c>
    </row>
    <row r="2827" spans="15:16" x14ac:dyDescent="0.15">
      <c r="O2827">
        <v>2826</v>
      </c>
      <c r="P2827" t="str">
        <f>IFERROR(IF(COUNTIF(個人情報!$BB$5:$BB$401,"登録番号" &amp; リスト!O2827)&gt;=1,"",IF(VLOOKUP(O2827,登録者リスト!$A$1:$D$43729,4,FALSE)=基本情報!$D$6,O2827,"")),"")</f>
        <v/>
      </c>
    </row>
    <row r="2828" spans="15:16" x14ac:dyDescent="0.15">
      <c r="O2828">
        <v>2827</v>
      </c>
      <c r="P2828" t="str">
        <f>IFERROR(IF(COUNTIF(個人情報!$BB$5:$BB$401,"登録番号" &amp; リスト!O2828)&gt;=1,"",IF(VLOOKUP(O2828,登録者リスト!$A$1:$D$43729,4,FALSE)=基本情報!$D$6,O2828,"")),"")</f>
        <v/>
      </c>
    </row>
    <row r="2829" spans="15:16" x14ac:dyDescent="0.15">
      <c r="O2829">
        <v>2828</v>
      </c>
      <c r="P2829" t="str">
        <f>IFERROR(IF(COUNTIF(個人情報!$BB$5:$BB$401,"登録番号" &amp; リスト!O2829)&gt;=1,"",IF(VLOOKUP(O2829,登録者リスト!$A$1:$D$43729,4,FALSE)=基本情報!$D$6,O2829,"")),"")</f>
        <v/>
      </c>
    </row>
    <row r="2830" spans="15:16" x14ac:dyDescent="0.15">
      <c r="O2830">
        <v>2829</v>
      </c>
      <c r="P2830" t="str">
        <f>IFERROR(IF(COUNTIF(個人情報!$BB$5:$BB$401,"登録番号" &amp; リスト!O2830)&gt;=1,"",IF(VLOOKUP(O2830,登録者リスト!$A$1:$D$43729,4,FALSE)=基本情報!$D$6,O2830,"")),"")</f>
        <v/>
      </c>
    </row>
    <row r="2831" spans="15:16" x14ac:dyDescent="0.15">
      <c r="O2831">
        <v>2830</v>
      </c>
      <c r="P2831" t="str">
        <f>IFERROR(IF(COUNTIF(個人情報!$BB$5:$BB$401,"登録番号" &amp; リスト!O2831)&gt;=1,"",IF(VLOOKUP(O2831,登録者リスト!$A$1:$D$43729,4,FALSE)=基本情報!$D$6,O2831,"")),"")</f>
        <v/>
      </c>
    </row>
    <row r="2832" spans="15:16" x14ac:dyDescent="0.15">
      <c r="O2832">
        <v>2831</v>
      </c>
      <c r="P2832" t="str">
        <f>IFERROR(IF(COUNTIF(個人情報!$BB$5:$BB$401,"登録番号" &amp; リスト!O2832)&gt;=1,"",IF(VLOOKUP(O2832,登録者リスト!$A$1:$D$43729,4,FALSE)=基本情報!$D$6,O2832,"")),"")</f>
        <v/>
      </c>
    </row>
    <row r="2833" spans="15:16" x14ac:dyDescent="0.15">
      <c r="O2833">
        <v>2832</v>
      </c>
      <c r="P2833" t="str">
        <f>IFERROR(IF(COUNTIF(個人情報!$BB$5:$BB$401,"登録番号" &amp; リスト!O2833)&gt;=1,"",IF(VLOOKUP(O2833,登録者リスト!$A$1:$D$43729,4,FALSE)=基本情報!$D$6,O2833,"")),"")</f>
        <v/>
      </c>
    </row>
    <row r="2834" spans="15:16" x14ac:dyDescent="0.15">
      <c r="O2834">
        <v>2833</v>
      </c>
      <c r="P2834" t="str">
        <f>IFERROR(IF(COUNTIF(個人情報!$BB$5:$BB$401,"登録番号" &amp; リスト!O2834)&gt;=1,"",IF(VLOOKUP(O2834,登録者リスト!$A$1:$D$43729,4,FALSE)=基本情報!$D$6,O2834,"")),"")</f>
        <v/>
      </c>
    </row>
    <row r="2835" spans="15:16" x14ac:dyDescent="0.15">
      <c r="O2835">
        <v>2834</v>
      </c>
      <c r="P2835" t="str">
        <f>IFERROR(IF(COUNTIF(個人情報!$BB$5:$BB$401,"登録番号" &amp; リスト!O2835)&gt;=1,"",IF(VLOOKUP(O2835,登録者リスト!$A$1:$D$43729,4,FALSE)=基本情報!$D$6,O2835,"")),"")</f>
        <v/>
      </c>
    </row>
    <row r="2836" spans="15:16" x14ac:dyDescent="0.15">
      <c r="O2836">
        <v>2835</v>
      </c>
      <c r="P2836" t="str">
        <f>IFERROR(IF(COUNTIF(個人情報!$BB$5:$BB$401,"登録番号" &amp; リスト!O2836)&gt;=1,"",IF(VLOOKUP(O2836,登録者リスト!$A$1:$D$43729,4,FALSE)=基本情報!$D$6,O2836,"")),"")</f>
        <v/>
      </c>
    </row>
    <row r="2837" spans="15:16" x14ac:dyDescent="0.15">
      <c r="O2837">
        <v>2836</v>
      </c>
      <c r="P2837" t="str">
        <f>IFERROR(IF(COUNTIF(個人情報!$BB$5:$BB$401,"登録番号" &amp; リスト!O2837)&gt;=1,"",IF(VLOOKUP(O2837,登録者リスト!$A$1:$D$43729,4,FALSE)=基本情報!$D$6,O2837,"")),"")</f>
        <v/>
      </c>
    </row>
    <row r="2838" spans="15:16" x14ac:dyDescent="0.15">
      <c r="O2838">
        <v>2837</v>
      </c>
      <c r="P2838" t="str">
        <f>IFERROR(IF(COUNTIF(個人情報!$BB$5:$BB$401,"登録番号" &amp; リスト!O2838)&gt;=1,"",IF(VLOOKUP(O2838,登録者リスト!$A$1:$D$43729,4,FALSE)=基本情報!$D$6,O2838,"")),"")</f>
        <v/>
      </c>
    </row>
    <row r="2839" spans="15:16" x14ac:dyDescent="0.15">
      <c r="O2839">
        <v>2838</v>
      </c>
      <c r="P2839" t="str">
        <f>IFERROR(IF(COUNTIF(個人情報!$BB$5:$BB$401,"登録番号" &amp; リスト!O2839)&gt;=1,"",IF(VLOOKUP(O2839,登録者リスト!$A$1:$D$43729,4,FALSE)=基本情報!$D$6,O2839,"")),"")</f>
        <v/>
      </c>
    </row>
    <row r="2840" spans="15:16" x14ac:dyDescent="0.15">
      <c r="O2840">
        <v>2839</v>
      </c>
      <c r="P2840" t="str">
        <f>IFERROR(IF(COUNTIF(個人情報!$BB$5:$BB$401,"登録番号" &amp; リスト!O2840)&gt;=1,"",IF(VLOOKUP(O2840,登録者リスト!$A$1:$D$43729,4,FALSE)=基本情報!$D$6,O2840,"")),"")</f>
        <v/>
      </c>
    </row>
    <row r="2841" spans="15:16" x14ac:dyDescent="0.15">
      <c r="O2841">
        <v>2840</v>
      </c>
      <c r="P2841" t="str">
        <f>IFERROR(IF(COUNTIF(個人情報!$BB$5:$BB$401,"登録番号" &amp; リスト!O2841)&gt;=1,"",IF(VLOOKUP(O2841,登録者リスト!$A$1:$D$43729,4,FALSE)=基本情報!$D$6,O2841,"")),"")</f>
        <v/>
      </c>
    </row>
    <row r="2842" spans="15:16" x14ac:dyDescent="0.15">
      <c r="O2842">
        <v>2841</v>
      </c>
      <c r="P2842" t="str">
        <f>IFERROR(IF(COUNTIF(個人情報!$BB$5:$BB$401,"登録番号" &amp; リスト!O2842)&gt;=1,"",IF(VLOOKUP(O2842,登録者リスト!$A$1:$D$43729,4,FALSE)=基本情報!$D$6,O2842,"")),"")</f>
        <v/>
      </c>
    </row>
    <row r="2843" spans="15:16" x14ac:dyDescent="0.15">
      <c r="O2843">
        <v>2842</v>
      </c>
      <c r="P2843" t="str">
        <f>IFERROR(IF(COUNTIF(個人情報!$BB$5:$BB$401,"登録番号" &amp; リスト!O2843)&gt;=1,"",IF(VLOOKUP(O2843,登録者リスト!$A$1:$D$43729,4,FALSE)=基本情報!$D$6,O2843,"")),"")</f>
        <v/>
      </c>
    </row>
    <row r="2844" spans="15:16" x14ac:dyDescent="0.15">
      <c r="O2844">
        <v>2843</v>
      </c>
      <c r="P2844" t="str">
        <f>IFERROR(IF(COUNTIF(個人情報!$BB$5:$BB$401,"登録番号" &amp; リスト!O2844)&gt;=1,"",IF(VLOOKUP(O2844,登録者リスト!$A$1:$D$43729,4,FALSE)=基本情報!$D$6,O2844,"")),"")</f>
        <v/>
      </c>
    </row>
    <row r="2845" spans="15:16" x14ac:dyDescent="0.15">
      <c r="O2845">
        <v>2844</v>
      </c>
      <c r="P2845" t="str">
        <f>IFERROR(IF(COUNTIF(個人情報!$BB$5:$BB$401,"登録番号" &amp; リスト!O2845)&gt;=1,"",IF(VLOOKUP(O2845,登録者リスト!$A$1:$D$43729,4,FALSE)=基本情報!$D$6,O2845,"")),"")</f>
        <v/>
      </c>
    </row>
    <row r="2846" spans="15:16" x14ac:dyDescent="0.15">
      <c r="O2846">
        <v>2845</v>
      </c>
      <c r="P2846" t="str">
        <f>IFERROR(IF(COUNTIF(個人情報!$BB$5:$BB$401,"登録番号" &amp; リスト!O2846)&gt;=1,"",IF(VLOOKUP(O2846,登録者リスト!$A$1:$D$43729,4,FALSE)=基本情報!$D$6,O2846,"")),"")</f>
        <v/>
      </c>
    </row>
    <row r="2847" spans="15:16" x14ac:dyDescent="0.15">
      <c r="O2847">
        <v>2846</v>
      </c>
      <c r="P2847" t="str">
        <f>IFERROR(IF(COUNTIF(個人情報!$BB$5:$BB$401,"登録番号" &amp; リスト!O2847)&gt;=1,"",IF(VLOOKUP(O2847,登録者リスト!$A$1:$D$43729,4,FALSE)=基本情報!$D$6,O2847,"")),"")</f>
        <v/>
      </c>
    </row>
    <row r="2848" spans="15:16" x14ac:dyDescent="0.15">
      <c r="O2848">
        <v>2847</v>
      </c>
      <c r="P2848" t="str">
        <f>IFERROR(IF(COUNTIF(個人情報!$BB$5:$BB$401,"登録番号" &amp; リスト!O2848)&gt;=1,"",IF(VLOOKUP(O2848,登録者リスト!$A$1:$D$43729,4,FALSE)=基本情報!$D$6,O2848,"")),"")</f>
        <v/>
      </c>
    </row>
    <row r="2849" spans="15:16" x14ac:dyDescent="0.15">
      <c r="O2849">
        <v>2848</v>
      </c>
      <c r="P2849" t="str">
        <f>IFERROR(IF(COUNTIF(個人情報!$BB$5:$BB$401,"登録番号" &amp; リスト!O2849)&gt;=1,"",IF(VLOOKUP(O2849,登録者リスト!$A$1:$D$43729,4,FALSE)=基本情報!$D$6,O2849,"")),"")</f>
        <v/>
      </c>
    </row>
    <row r="2850" spans="15:16" x14ac:dyDescent="0.15">
      <c r="O2850">
        <v>2849</v>
      </c>
      <c r="P2850" t="str">
        <f>IFERROR(IF(COUNTIF(個人情報!$BB$5:$BB$401,"登録番号" &amp; リスト!O2850)&gt;=1,"",IF(VLOOKUP(O2850,登録者リスト!$A$1:$D$43729,4,FALSE)=基本情報!$D$6,O2850,"")),"")</f>
        <v/>
      </c>
    </row>
    <row r="2851" spans="15:16" x14ac:dyDescent="0.15">
      <c r="O2851">
        <v>2850</v>
      </c>
      <c r="P2851" t="str">
        <f>IFERROR(IF(COUNTIF(個人情報!$BB$5:$BB$401,"登録番号" &amp; リスト!O2851)&gt;=1,"",IF(VLOOKUP(O2851,登録者リスト!$A$1:$D$43729,4,FALSE)=基本情報!$D$6,O2851,"")),"")</f>
        <v/>
      </c>
    </row>
    <row r="2852" spans="15:16" x14ac:dyDescent="0.15">
      <c r="O2852">
        <v>2851</v>
      </c>
      <c r="P2852" t="str">
        <f>IFERROR(IF(COUNTIF(個人情報!$BB$5:$BB$401,"登録番号" &amp; リスト!O2852)&gt;=1,"",IF(VLOOKUP(O2852,登録者リスト!$A$1:$D$43729,4,FALSE)=基本情報!$D$6,O2852,"")),"")</f>
        <v/>
      </c>
    </row>
    <row r="2853" spans="15:16" x14ac:dyDescent="0.15">
      <c r="O2853">
        <v>2852</v>
      </c>
      <c r="P2853" t="str">
        <f>IFERROR(IF(COUNTIF(個人情報!$BB$5:$BB$401,"登録番号" &amp; リスト!O2853)&gt;=1,"",IF(VLOOKUP(O2853,登録者リスト!$A$1:$D$43729,4,FALSE)=基本情報!$D$6,O2853,"")),"")</f>
        <v/>
      </c>
    </row>
    <row r="2854" spans="15:16" x14ac:dyDescent="0.15">
      <c r="O2854">
        <v>2853</v>
      </c>
      <c r="P2854" t="str">
        <f>IFERROR(IF(COUNTIF(個人情報!$BB$5:$BB$401,"登録番号" &amp; リスト!O2854)&gt;=1,"",IF(VLOOKUP(O2854,登録者リスト!$A$1:$D$43729,4,FALSE)=基本情報!$D$6,O2854,"")),"")</f>
        <v/>
      </c>
    </row>
    <row r="2855" spans="15:16" x14ac:dyDescent="0.15">
      <c r="O2855">
        <v>2854</v>
      </c>
      <c r="P2855" t="str">
        <f>IFERROR(IF(COUNTIF(個人情報!$BB$5:$BB$401,"登録番号" &amp; リスト!O2855)&gt;=1,"",IF(VLOOKUP(O2855,登録者リスト!$A$1:$D$43729,4,FALSE)=基本情報!$D$6,O2855,"")),"")</f>
        <v/>
      </c>
    </row>
    <row r="2856" spans="15:16" x14ac:dyDescent="0.15">
      <c r="O2856">
        <v>2855</v>
      </c>
      <c r="P2856" t="str">
        <f>IFERROR(IF(COUNTIF(個人情報!$BB$5:$BB$401,"登録番号" &amp; リスト!O2856)&gt;=1,"",IF(VLOOKUP(O2856,登録者リスト!$A$1:$D$43729,4,FALSE)=基本情報!$D$6,O2856,"")),"")</f>
        <v/>
      </c>
    </row>
    <row r="2857" spans="15:16" x14ac:dyDescent="0.15">
      <c r="O2857">
        <v>2856</v>
      </c>
      <c r="P2857" t="str">
        <f>IFERROR(IF(COUNTIF(個人情報!$BB$5:$BB$401,"登録番号" &amp; リスト!O2857)&gt;=1,"",IF(VLOOKUP(O2857,登録者リスト!$A$1:$D$43729,4,FALSE)=基本情報!$D$6,O2857,"")),"")</f>
        <v/>
      </c>
    </row>
    <row r="2858" spans="15:16" x14ac:dyDescent="0.15">
      <c r="O2858">
        <v>2857</v>
      </c>
      <c r="P2858" t="str">
        <f>IFERROR(IF(COUNTIF(個人情報!$BB$5:$BB$401,"登録番号" &amp; リスト!O2858)&gt;=1,"",IF(VLOOKUP(O2858,登録者リスト!$A$1:$D$43729,4,FALSE)=基本情報!$D$6,O2858,"")),"")</f>
        <v/>
      </c>
    </row>
    <row r="2859" spans="15:16" x14ac:dyDescent="0.15">
      <c r="O2859">
        <v>2858</v>
      </c>
      <c r="P2859" t="str">
        <f>IFERROR(IF(COUNTIF(個人情報!$BB$5:$BB$401,"登録番号" &amp; リスト!O2859)&gt;=1,"",IF(VLOOKUP(O2859,登録者リスト!$A$1:$D$43729,4,FALSE)=基本情報!$D$6,O2859,"")),"")</f>
        <v/>
      </c>
    </row>
    <row r="2860" spans="15:16" x14ac:dyDescent="0.15">
      <c r="O2860">
        <v>2859</v>
      </c>
      <c r="P2860" t="str">
        <f>IFERROR(IF(COUNTIF(個人情報!$BB$5:$BB$401,"登録番号" &amp; リスト!O2860)&gt;=1,"",IF(VLOOKUP(O2860,登録者リスト!$A$1:$D$43729,4,FALSE)=基本情報!$D$6,O2860,"")),"")</f>
        <v/>
      </c>
    </row>
    <row r="2861" spans="15:16" x14ac:dyDescent="0.15">
      <c r="O2861">
        <v>2860</v>
      </c>
      <c r="P2861" t="str">
        <f>IFERROR(IF(COUNTIF(個人情報!$BB$5:$BB$401,"登録番号" &amp; リスト!O2861)&gt;=1,"",IF(VLOOKUP(O2861,登録者リスト!$A$1:$D$43729,4,FALSE)=基本情報!$D$6,O2861,"")),"")</f>
        <v/>
      </c>
    </row>
    <row r="2862" spans="15:16" x14ac:dyDescent="0.15">
      <c r="O2862">
        <v>2861</v>
      </c>
      <c r="P2862" t="str">
        <f>IFERROR(IF(COUNTIF(個人情報!$BB$5:$BB$401,"登録番号" &amp; リスト!O2862)&gt;=1,"",IF(VLOOKUP(O2862,登録者リスト!$A$1:$D$43729,4,FALSE)=基本情報!$D$6,O2862,"")),"")</f>
        <v/>
      </c>
    </row>
    <row r="2863" spans="15:16" x14ac:dyDescent="0.15">
      <c r="O2863">
        <v>2862</v>
      </c>
      <c r="P2863" t="str">
        <f>IFERROR(IF(COUNTIF(個人情報!$BB$5:$BB$401,"登録番号" &amp; リスト!O2863)&gt;=1,"",IF(VLOOKUP(O2863,登録者リスト!$A$1:$D$43729,4,FALSE)=基本情報!$D$6,O2863,"")),"")</f>
        <v/>
      </c>
    </row>
    <row r="2864" spans="15:16" x14ac:dyDescent="0.15">
      <c r="O2864">
        <v>2863</v>
      </c>
      <c r="P2864" t="str">
        <f>IFERROR(IF(COUNTIF(個人情報!$BB$5:$BB$401,"登録番号" &amp; リスト!O2864)&gt;=1,"",IF(VLOOKUP(O2864,登録者リスト!$A$1:$D$43729,4,FALSE)=基本情報!$D$6,O2864,"")),"")</f>
        <v/>
      </c>
    </row>
    <row r="2865" spans="15:16" x14ac:dyDescent="0.15">
      <c r="O2865">
        <v>2864</v>
      </c>
      <c r="P2865" t="str">
        <f>IFERROR(IF(COUNTIF(個人情報!$BB$5:$BB$401,"登録番号" &amp; リスト!O2865)&gt;=1,"",IF(VLOOKUP(O2865,登録者リスト!$A$1:$D$43729,4,FALSE)=基本情報!$D$6,O2865,"")),"")</f>
        <v/>
      </c>
    </row>
    <row r="2866" spans="15:16" x14ac:dyDescent="0.15">
      <c r="O2866">
        <v>2865</v>
      </c>
      <c r="P2866" t="str">
        <f>IFERROR(IF(COUNTIF(個人情報!$BB$5:$BB$401,"登録番号" &amp; リスト!O2866)&gt;=1,"",IF(VLOOKUP(O2866,登録者リスト!$A$1:$D$43729,4,FALSE)=基本情報!$D$6,O2866,"")),"")</f>
        <v/>
      </c>
    </row>
    <row r="2867" spans="15:16" x14ac:dyDescent="0.15">
      <c r="O2867">
        <v>2866</v>
      </c>
      <c r="P2867" t="str">
        <f>IFERROR(IF(COUNTIF(個人情報!$BB$5:$BB$401,"登録番号" &amp; リスト!O2867)&gt;=1,"",IF(VLOOKUP(O2867,登録者リスト!$A$1:$D$43729,4,FALSE)=基本情報!$D$6,O2867,"")),"")</f>
        <v/>
      </c>
    </row>
    <row r="2868" spans="15:16" x14ac:dyDescent="0.15">
      <c r="O2868">
        <v>2867</v>
      </c>
      <c r="P2868" t="str">
        <f>IFERROR(IF(COUNTIF(個人情報!$BB$5:$BB$401,"登録番号" &amp; リスト!O2868)&gt;=1,"",IF(VLOOKUP(O2868,登録者リスト!$A$1:$D$43729,4,FALSE)=基本情報!$D$6,O2868,"")),"")</f>
        <v/>
      </c>
    </row>
    <row r="2869" spans="15:16" x14ac:dyDescent="0.15">
      <c r="O2869">
        <v>2868</v>
      </c>
      <c r="P2869" t="str">
        <f>IFERROR(IF(COUNTIF(個人情報!$BB$5:$BB$401,"登録番号" &amp; リスト!O2869)&gt;=1,"",IF(VLOOKUP(O2869,登録者リスト!$A$1:$D$43729,4,FALSE)=基本情報!$D$6,O2869,"")),"")</f>
        <v/>
      </c>
    </row>
    <row r="2870" spans="15:16" x14ac:dyDescent="0.15">
      <c r="O2870">
        <v>2869</v>
      </c>
      <c r="P2870" t="str">
        <f>IFERROR(IF(COUNTIF(個人情報!$BB$5:$BB$401,"登録番号" &amp; リスト!O2870)&gt;=1,"",IF(VLOOKUP(O2870,登録者リスト!$A$1:$D$43729,4,FALSE)=基本情報!$D$6,O2870,"")),"")</f>
        <v/>
      </c>
    </row>
    <row r="2871" spans="15:16" x14ac:dyDescent="0.15">
      <c r="O2871">
        <v>2870</v>
      </c>
      <c r="P2871" t="str">
        <f>IFERROR(IF(COUNTIF(個人情報!$BB$5:$BB$401,"登録番号" &amp; リスト!O2871)&gt;=1,"",IF(VLOOKUP(O2871,登録者リスト!$A$1:$D$43729,4,FALSE)=基本情報!$D$6,O2871,"")),"")</f>
        <v/>
      </c>
    </row>
    <row r="2872" spans="15:16" x14ac:dyDescent="0.15">
      <c r="O2872">
        <v>2871</v>
      </c>
      <c r="P2872" t="str">
        <f>IFERROR(IF(COUNTIF(個人情報!$BB$5:$BB$401,"登録番号" &amp; リスト!O2872)&gt;=1,"",IF(VLOOKUP(O2872,登録者リスト!$A$1:$D$43729,4,FALSE)=基本情報!$D$6,O2872,"")),"")</f>
        <v/>
      </c>
    </row>
    <row r="2873" spans="15:16" x14ac:dyDescent="0.15">
      <c r="O2873">
        <v>2872</v>
      </c>
      <c r="P2873" t="str">
        <f>IFERROR(IF(COUNTIF(個人情報!$BB$5:$BB$401,"登録番号" &amp; リスト!O2873)&gt;=1,"",IF(VLOOKUP(O2873,登録者リスト!$A$1:$D$43729,4,FALSE)=基本情報!$D$6,O2873,"")),"")</f>
        <v/>
      </c>
    </row>
    <row r="2874" spans="15:16" x14ac:dyDescent="0.15">
      <c r="O2874">
        <v>2873</v>
      </c>
      <c r="P2874" t="str">
        <f>IFERROR(IF(COUNTIF(個人情報!$BB$5:$BB$401,"登録番号" &amp; リスト!O2874)&gt;=1,"",IF(VLOOKUP(O2874,登録者リスト!$A$1:$D$43729,4,FALSE)=基本情報!$D$6,O2874,"")),"")</f>
        <v/>
      </c>
    </row>
    <row r="2875" spans="15:16" x14ac:dyDescent="0.15">
      <c r="O2875">
        <v>2874</v>
      </c>
      <c r="P2875" t="str">
        <f>IFERROR(IF(COUNTIF(個人情報!$BB$5:$BB$401,"登録番号" &amp; リスト!O2875)&gt;=1,"",IF(VLOOKUP(O2875,登録者リスト!$A$1:$D$43729,4,FALSE)=基本情報!$D$6,O2875,"")),"")</f>
        <v/>
      </c>
    </row>
    <row r="2876" spans="15:16" x14ac:dyDescent="0.15">
      <c r="O2876">
        <v>2875</v>
      </c>
      <c r="P2876" t="str">
        <f>IFERROR(IF(COUNTIF(個人情報!$BB$5:$BB$401,"登録番号" &amp; リスト!O2876)&gt;=1,"",IF(VLOOKUP(O2876,登録者リスト!$A$1:$D$43729,4,FALSE)=基本情報!$D$6,O2876,"")),"")</f>
        <v/>
      </c>
    </row>
    <row r="2877" spans="15:16" x14ac:dyDescent="0.15">
      <c r="O2877">
        <v>2876</v>
      </c>
      <c r="P2877" t="str">
        <f>IFERROR(IF(COUNTIF(個人情報!$BB$5:$BB$401,"登録番号" &amp; リスト!O2877)&gt;=1,"",IF(VLOOKUP(O2877,登録者リスト!$A$1:$D$43729,4,FALSE)=基本情報!$D$6,O2877,"")),"")</f>
        <v/>
      </c>
    </row>
    <row r="2878" spans="15:16" x14ac:dyDescent="0.15">
      <c r="O2878">
        <v>2877</v>
      </c>
      <c r="P2878" t="str">
        <f>IFERROR(IF(COUNTIF(個人情報!$BB$5:$BB$401,"登録番号" &amp; リスト!O2878)&gt;=1,"",IF(VLOOKUP(O2878,登録者リスト!$A$1:$D$43729,4,FALSE)=基本情報!$D$6,O2878,"")),"")</f>
        <v/>
      </c>
    </row>
    <row r="2879" spans="15:16" x14ac:dyDescent="0.15">
      <c r="O2879">
        <v>2878</v>
      </c>
      <c r="P2879" t="str">
        <f>IFERROR(IF(COUNTIF(個人情報!$BB$5:$BB$401,"登録番号" &amp; リスト!O2879)&gt;=1,"",IF(VLOOKUP(O2879,登録者リスト!$A$1:$D$43729,4,FALSE)=基本情報!$D$6,O2879,"")),"")</f>
        <v/>
      </c>
    </row>
    <row r="2880" spans="15:16" x14ac:dyDescent="0.15">
      <c r="O2880">
        <v>2879</v>
      </c>
      <c r="P2880" t="str">
        <f>IFERROR(IF(COUNTIF(個人情報!$BB$5:$BB$401,"登録番号" &amp; リスト!O2880)&gt;=1,"",IF(VLOOKUP(O2880,登録者リスト!$A$1:$D$43729,4,FALSE)=基本情報!$D$6,O2880,"")),"")</f>
        <v/>
      </c>
    </row>
    <row r="2881" spans="15:16" x14ac:dyDescent="0.15">
      <c r="O2881">
        <v>2880</v>
      </c>
      <c r="P2881" t="str">
        <f>IFERROR(IF(COUNTIF(個人情報!$BB$5:$BB$401,"登録番号" &amp; リスト!O2881)&gt;=1,"",IF(VLOOKUP(O2881,登録者リスト!$A$1:$D$43729,4,FALSE)=基本情報!$D$6,O2881,"")),"")</f>
        <v/>
      </c>
    </row>
    <row r="2882" spans="15:16" x14ac:dyDescent="0.15">
      <c r="O2882">
        <v>2881</v>
      </c>
      <c r="P2882" t="str">
        <f>IFERROR(IF(COUNTIF(個人情報!$BB$5:$BB$401,"登録番号" &amp; リスト!O2882)&gt;=1,"",IF(VLOOKUP(O2882,登録者リスト!$A$1:$D$43729,4,FALSE)=基本情報!$D$6,O2882,"")),"")</f>
        <v/>
      </c>
    </row>
    <row r="2883" spans="15:16" x14ac:dyDescent="0.15">
      <c r="O2883">
        <v>2882</v>
      </c>
      <c r="P2883" t="str">
        <f>IFERROR(IF(COUNTIF(個人情報!$BB$5:$BB$401,"登録番号" &amp; リスト!O2883)&gt;=1,"",IF(VLOOKUP(O2883,登録者リスト!$A$1:$D$43729,4,FALSE)=基本情報!$D$6,O2883,"")),"")</f>
        <v/>
      </c>
    </row>
    <row r="2884" spans="15:16" x14ac:dyDescent="0.15">
      <c r="O2884">
        <v>2883</v>
      </c>
      <c r="P2884" t="str">
        <f>IFERROR(IF(COUNTIF(個人情報!$BB$5:$BB$401,"登録番号" &amp; リスト!O2884)&gt;=1,"",IF(VLOOKUP(O2884,登録者リスト!$A$1:$D$43729,4,FALSE)=基本情報!$D$6,O2884,"")),"")</f>
        <v/>
      </c>
    </row>
    <row r="2885" spans="15:16" x14ac:dyDescent="0.15">
      <c r="O2885">
        <v>2884</v>
      </c>
      <c r="P2885" t="str">
        <f>IFERROR(IF(COUNTIF(個人情報!$BB$5:$BB$401,"登録番号" &amp; リスト!O2885)&gt;=1,"",IF(VLOOKUP(O2885,登録者リスト!$A$1:$D$43729,4,FALSE)=基本情報!$D$6,O2885,"")),"")</f>
        <v/>
      </c>
    </row>
    <row r="2886" spans="15:16" x14ac:dyDescent="0.15">
      <c r="O2886">
        <v>2885</v>
      </c>
      <c r="P2886" t="str">
        <f>IFERROR(IF(COUNTIF(個人情報!$BB$5:$BB$401,"登録番号" &amp; リスト!O2886)&gt;=1,"",IF(VLOOKUP(O2886,登録者リスト!$A$1:$D$43729,4,FALSE)=基本情報!$D$6,O2886,"")),"")</f>
        <v/>
      </c>
    </row>
    <row r="2887" spans="15:16" x14ac:dyDescent="0.15">
      <c r="O2887">
        <v>2886</v>
      </c>
      <c r="P2887" t="str">
        <f>IFERROR(IF(COUNTIF(個人情報!$BB$5:$BB$401,"登録番号" &amp; リスト!O2887)&gt;=1,"",IF(VLOOKUP(O2887,登録者リスト!$A$1:$D$43729,4,FALSE)=基本情報!$D$6,O2887,"")),"")</f>
        <v/>
      </c>
    </row>
    <row r="2888" spans="15:16" x14ac:dyDescent="0.15">
      <c r="O2888">
        <v>2887</v>
      </c>
      <c r="P2888" t="str">
        <f>IFERROR(IF(COUNTIF(個人情報!$BB$5:$BB$401,"登録番号" &amp; リスト!O2888)&gt;=1,"",IF(VLOOKUP(O2888,登録者リスト!$A$1:$D$43729,4,FALSE)=基本情報!$D$6,O2888,"")),"")</f>
        <v/>
      </c>
    </row>
    <row r="2889" spans="15:16" x14ac:dyDescent="0.15">
      <c r="O2889">
        <v>2888</v>
      </c>
      <c r="P2889" t="str">
        <f>IFERROR(IF(COUNTIF(個人情報!$BB$5:$BB$401,"登録番号" &amp; リスト!O2889)&gt;=1,"",IF(VLOOKUP(O2889,登録者リスト!$A$1:$D$43729,4,FALSE)=基本情報!$D$6,O2889,"")),"")</f>
        <v/>
      </c>
    </row>
    <row r="2890" spans="15:16" x14ac:dyDescent="0.15">
      <c r="O2890">
        <v>2889</v>
      </c>
      <c r="P2890" t="str">
        <f>IFERROR(IF(COUNTIF(個人情報!$BB$5:$BB$401,"登録番号" &amp; リスト!O2890)&gt;=1,"",IF(VLOOKUP(O2890,登録者リスト!$A$1:$D$43729,4,FALSE)=基本情報!$D$6,O2890,"")),"")</f>
        <v/>
      </c>
    </row>
    <row r="2891" spans="15:16" x14ac:dyDescent="0.15">
      <c r="O2891">
        <v>2890</v>
      </c>
      <c r="P2891" t="str">
        <f>IFERROR(IF(COUNTIF(個人情報!$BB$5:$BB$401,"登録番号" &amp; リスト!O2891)&gt;=1,"",IF(VLOOKUP(O2891,登録者リスト!$A$1:$D$43729,4,FALSE)=基本情報!$D$6,O2891,"")),"")</f>
        <v/>
      </c>
    </row>
    <row r="2892" spans="15:16" x14ac:dyDescent="0.15">
      <c r="O2892">
        <v>2891</v>
      </c>
      <c r="P2892" t="str">
        <f>IFERROR(IF(COUNTIF(個人情報!$BB$5:$BB$401,"登録番号" &amp; リスト!O2892)&gt;=1,"",IF(VLOOKUP(O2892,登録者リスト!$A$1:$D$43729,4,FALSE)=基本情報!$D$6,O2892,"")),"")</f>
        <v/>
      </c>
    </row>
    <row r="2893" spans="15:16" x14ac:dyDescent="0.15">
      <c r="O2893">
        <v>2892</v>
      </c>
      <c r="P2893" t="str">
        <f>IFERROR(IF(COUNTIF(個人情報!$BB$5:$BB$401,"登録番号" &amp; リスト!O2893)&gt;=1,"",IF(VLOOKUP(O2893,登録者リスト!$A$1:$D$43729,4,FALSE)=基本情報!$D$6,O2893,"")),"")</f>
        <v/>
      </c>
    </row>
    <row r="2894" spans="15:16" x14ac:dyDescent="0.15">
      <c r="O2894">
        <v>2893</v>
      </c>
      <c r="P2894" t="str">
        <f>IFERROR(IF(COUNTIF(個人情報!$BB$5:$BB$401,"登録番号" &amp; リスト!O2894)&gt;=1,"",IF(VLOOKUP(O2894,登録者リスト!$A$1:$D$43729,4,FALSE)=基本情報!$D$6,O2894,"")),"")</f>
        <v/>
      </c>
    </row>
    <row r="2895" spans="15:16" x14ac:dyDescent="0.15">
      <c r="O2895">
        <v>2894</v>
      </c>
      <c r="P2895" t="str">
        <f>IFERROR(IF(COUNTIF(個人情報!$BB$5:$BB$401,"登録番号" &amp; リスト!O2895)&gt;=1,"",IF(VLOOKUP(O2895,登録者リスト!$A$1:$D$43729,4,FALSE)=基本情報!$D$6,O2895,"")),"")</f>
        <v/>
      </c>
    </row>
    <row r="2896" spans="15:16" x14ac:dyDescent="0.15">
      <c r="O2896">
        <v>2895</v>
      </c>
      <c r="P2896" t="str">
        <f>IFERROR(IF(COUNTIF(個人情報!$BB$5:$BB$401,"登録番号" &amp; リスト!O2896)&gt;=1,"",IF(VLOOKUP(O2896,登録者リスト!$A$1:$D$43729,4,FALSE)=基本情報!$D$6,O2896,"")),"")</f>
        <v/>
      </c>
    </row>
    <row r="2897" spans="15:16" x14ac:dyDescent="0.15">
      <c r="O2897">
        <v>2896</v>
      </c>
      <c r="P2897" t="str">
        <f>IFERROR(IF(COUNTIF(個人情報!$BB$5:$BB$401,"登録番号" &amp; リスト!O2897)&gt;=1,"",IF(VLOOKUP(O2897,登録者リスト!$A$1:$D$43729,4,FALSE)=基本情報!$D$6,O2897,"")),"")</f>
        <v/>
      </c>
    </row>
    <row r="2898" spans="15:16" x14ac:dyDescent="0.15">
      <c r="O2898">
        <v>2897</v>
      </c>
      <c r="P2898" t="str">
        <f>IFERROR(IF(COUNTIF(個人情報!$BB$5:$BB$401,"登録番号" &amp; リスト!O2898)&gt;=1,"",IF(VLOOKUP(O2898,登録者リスト!$A$1:$D$43729,4,FALSE)=基本情報!$D$6,O2898,"")),"")</f>
        <v/>
      </c>
    </row>
    <row r="2899" spans="15:16" x14ac:dyDescent="0.15">
      <c r="O2899">
        <v>2898</v>
      </c>
      <c r="P2899" t="str">
        <f>IFERROR(IF(COUNTIF(個人情報!$BB$5:$BB$401,"登録番号" &amp; リスト!O2899)&gt;=1,"",IF(VLOOKUP(O2899,登録者リスト!$A$1:$D$43729,4,FALSE)=基本情報!$D$6,O2899,"")),"")</f>
        <v/>
      </c>
    </row>
    <row r="2900" spans="15:16" x14ac:dyDescent="0.15">
      <c r="O2900">
        <v>2899</v>
      </c>
      <c r="P2900" t="str">
        <f>IFERROR(IF(COUNTIF(個人情報!$BB$5:$BB$401,"登録番号" &amp; リスト!O2900)&gt;=1,"",IF(VLOOKUP(O2900,登録者リスト!$A$1:$D$43729,4,FALSE)=基本情報!$D$6,O2900,"")),"")</f>
        <v/>
      </c>
    </row>
    <row r="2901" spans="15:16" x14ac:dyDescent="0.15">
      <c r="O2901">
        <v>2900</v>
      </c>
      <c r="P2901" t="str">
        <f>IFERROR(IF(COUNTIF(個人情報!$BB$5:$BB$401,"登録番号" &amp; リスト!O2901)&gt;=1,"",IF(VLOOKUP(O2901,登録者リスト!$A$1:$D$43729,4,FALSE)=基本情報!$D$6,O2901,"")),"")</f>
        <v/>
      </c>
    </row>
    <row r="2902" spans="15:16" x14ac:dyDescent="0.15">
      <c r="O2902">
        <v>2901</v>
      </c>
      <c r="P2902" t="str">
        <f>IFERROR(IF(COUNTIF(個人情報!$BB$5:$BB$401,"登録番号" &amp; リスト!O2902)&gt;=1,"",IF(VLOOKUP(O2902,登録者リスト!$A$1:$D$43729,4,FALSE)=基本情報!$D$6,O2902,"")),"")</f>
        <v/>
      </c>
    </row>
    <row r="2903" spans="15:16" x14ac:dyDescent="0.15">
      <c r="O2903">
        <v>2902</v>
      </c>
      <c r="P2903" t="str">
        <f>IFERROR(IF(COUNTIF(個人情報!$BB$5:$BB$401,"登録番号" &amp; リスト!O2903)&gt;=1,"",IF(VLOOKUP(O2903,登録者リスト!$A$1:$D$43729,4,FALSE)=基本情報!$D$6,O2903,"")),"")</f>
        <v/>
      </c>
    </row>
    <row r="2904" spans="15:16" x14ac:dyDescent="0.15">
      <c r="O2904">
        <v>2903</v>
      </c>
      <c r="P2904" t="str">
        <f>IFERROR(IF(COUNTIF(個人情報!$BB$5:$BB$401,"登録番号" &amp; リスト!O2904)&gt;=1,"",IF(VLOOKUP(O2904,登録者リスト!$A$1:$D$43729,4,FALSE)=基本情報!$D$6,O2904,"")),"")</f>
        <v/>
      </c>
    </row>
    <row r="2905" spans="15:16" x14ac:dyDescent="0.15">
      <c r="O2905">
        <v>2904</v>
      </c>
      <c r="P2905" t="str">
        <f>IFERROR(IF(COUNTIF(個人情報!$BB$5:$BB$401,"登録番号" &amp; リスト!O2905)&gt;=1,"",IF(VLOOKUP(O2905,登録者リスト!$A$1:$D$43729,4,FALSE)=基本情報!$D$6,O2905,"")),"")</f>
        <v/>
      </c>
    </row>
    <row r="2906" spans="15:16" x14ac:dyDescent="0.15">
      <c r="O2906">
        <v>2905</v>
      </c>
      <c r="P2906" t="str">
        <f>IFERROR(IF(COUNTIF(個人情報!$BB$5:$BB$401,"登録番号" &amp; リスト!O2906)&gt;=1,"",IF(VLOOKUP(O2906,登録者リスト!$A$1:$D$43729,4,FALSE)=基本情報!$D$6,O2906,"")),"")</f>
        <v/>
      </c>
    </row>
    <row r="2907" spans="15:16" x14ac:dyDescent="0.15">
      <c r="O2907">
        <v>2906</v>
      </c>
      <c r="P2907" t="str">
        <f>IFERROR(IF(COUNTIF(個人情報!$BB$5:$BB$401,"登録番号" &amp; リスト!O2907)&gt;=1,"",IF(VLOOKUP(O2907,登録者リスト!$A$1:$D$43729,4,FALSE)=基本情報!$D$6,O2907,"")),"")</f>
        <v/>
      </c>
    </row>
    <row r="2908" spans="15:16" x14ac:dyDescent="0.15">
      <c r="O2908">
        <v>2907</v>
      </c>
      <c r="P2908" t="str">
        <f>IFERROR(IF(COUNTIF(個人情報!$BB$5:$BB$401,"登録番号" &amp; リスト!O2908)&gt;=1,"",IF(VLOOKUP(O2908,登録者リスト!$A$1:$D$43729,4,FALSE)=基本情報!$D$6,O2908,"")),"")</f>
        <v/>
      </c>
    </row>
    <row r="2909" spans="15:16" x14ac:dyDescent="0.15">
      <c r="O2909">
        <v>2908</v>
      </c>
      <c r="P2909" t="str">
        <f>IFERROR(IF(COUNTIF(個人情報!$BB$5:$BB$401,"登録番号" &amp; リスト!O2909)&gt;=1,"",IF(VLOOKUP(O2909,登録者リスト!$A$1:$D$43729,4,FALSE)=基本情報!$D$6,O2909,"")),"")</f>
        <v/>
      </c>
    </row>
    <row r="2910" spans="15:16" x14ac:dyDescent="0.15">
      <c r="O2910">
        <v>2909</v>
      </c>
      <c r="P2910" t="str">
        <f>IFERROR(IF(COUNTIF(個人情報!$BB$5:$BB$401,"登録番号" &amp; リスト!O2910)&gt;=1,"",IF(VLOOKUP(O2910,登録者リスト!$A$1:$D$43729,4,FALSE)=基本情報!$D$6,O2910,"")),"")</f>
        <v/>
      </c>
    </row>
    <row r="2911" spans="15:16" x14ac:dyDescent="0.15">
      <c r="O2911">
        <v>2910</v>
      </c>
      <c r="P2911" t="str">
        <f>IFERROR(IF(COUNTIF(個人情報!$BB$5:$BB$401,"登録番号" &amp; リスト!O2911)&gt;=1,"",IF(VLOOKUP(O2911,登録者リスト!$A$1:$D$43729,4,FALSE)=基本情報!$D$6,O2911,"")),"")</f>
        <v/>
      </c>
    </row>
    <row r="2912" spans="15:16" x14ac:dyDescent="0.15">
      <c r="O2912">
        <v>2911</v>
      </c>
      <c r="P2912" t="str">
        <f>IFERROR(IF(COUNTIF(個人情報!$BB$5:$BB$401,"登録番号" &amp; リスト!O2912)&gt;=1,"",IF(VLOOKUP(O2912,登録者リスト!$A$1:$D$43729,4,FALSE)=基本情報!$D$6,O2912,"")),"")</f>
        <v/>
      </c>
    </row>
    <row r="2913" spans="15:16" x14ac:dyDescent="0.15">
      <c r="O2913">
        <v>2912</v>
      </c>
      <c r="P2913" t="str">
        <f>IFERROR(IF(COUNTIF(個人情報!$BB$5:$BB$401,"登録番号" &amp; リスト!O2913)&gt;=1,"",IF(VLOOKUP(O2913,登録者リスト!$A$1:$D$43729,4,FALSE)=基本情報!$D$6,O2913,"")),"")</f>
        <v/>
      </c>
    </row>
    <row r="2914" spans="15:16" x14ac:dyDescent="0.15">
      <c r="O2914">
        <v>2913</v>
      </c>
      <c r="P2914" t="str">
        <f>IFERROR(IF(COUNTIF(個人情報!$BB$5:$BB$401,"登録番号" &amp; リスト!O2914)&gt;=1,"",IF(VLOOKUP(O2914,登録者リスト!$A$1:$D$43729,4,FALSE)=基本情報!$D$6,O2914,"")),"")</f>
        <v/>
      </c>
    </row>
    <row r="2915" spans="15:16" x14ac:dyDescent="0.15">
      <c r="O2915">
        <v>2914</v>
      </c>
      <c r="P2915" t="str">
        <f>IFERROR(IF(COUNTIF(個人情報!$BB$5:$BB$401,"登録番号" &amp; リスト!O2915)&gt;=1,"",IF(VLOOKUP(O2915,登録者リスト!$A$1:$D$43729,4,FALSE)=基本情報!$D$6,O2915,"")),"")</f>
        <v/>
      </c>
    </row>
    <row r="2916" spans="15:16" x14ac:dyDescent="0.15">
      <c r="O2916">
        <v>2915</v>
      </c>
      <c r="P2916" t="str">
        <f>IFERROR(IF(COUNTIF(個人情報!$BB$5:$BB$401,"登録番号" &amp; リスト!O2916)&gt;=1,"",IF(VLOOKUP(O2916,登録者リスト!$A$1:$D$43729,4,FALSE)=基本情報!$D$6,O2916,"")),"")</f>
        <v/>
      </c>
    </row>
    <row r="2917" spans="15:16" x14ac:dyDescent="0.15">
      <c r="O2917">
        <v>2916</v>
      </c>
      <c r="P2917" t="str">
        <f>IFERROR(IF(COUNTIF(個人情報!$BB$5:$BB$401,"登録番号" &amp; リスト!O2917)&gt;=1,"",IF(VLOOKUP(O2917,登録者リスト!$A$1:$D$43729,4,FALSE)=基本情報!$D$6,O2917,"")),"")</f>
        <v/>
      </c>
    </row>
    <row r="2918" spans="15:16" x14ac:dyDescent="0.15">
      <c r="O2918">
        <v>2917</v>
      </c>
      <c r="P2918" t="str">
        <f>IFERROR(IF(COUNTIF(個人情報!$BB$5:$BB$401,"登録番号" &amp; リスト!O2918)&gt;=1,"",IF(VLOOKUP(O2918,登録者リスト!$A$1:$D$43729,4,FALSE)=基本情報!$D$6,O2918,"")),"")</f>
        <v/>
      </c>
    </row>
    <row r="2919" spans="15:16" x14ac:dyDescent="0.15">
      <c r="O2919">
        <v>2918</v>
      </c>
      <c r="P2919" t="str">
        <f>IFERROR(IF(COUNTIF(個人情報!$BB$5:$BB$401,"登録番号" &amp; リスト!O2919)&gt;=1,"",IF(VLOOKUP(O2919,登録者リスト!$A$1:$D$43729,4,FALSE)=基本情報!$D$6,O2919,"")),"")</f>
        <v/>
      </c>
    </row>
    <row r="2920" spans="15:16" x14ac:dyDescent="0.15">
      <c r="O2920">
        <v>2919</v>
      </c>
      <c r="P2920" t="str">
        <f>IFERROR(IF(COUNTIF(個人情報!$BB$5:$BB$401,"登録番号" &amp; リスト!O2920)&gt;=1,"",IF(VLOOKUP(O2920,登録者リスト!$A$1:$D$43729,4,FALSE)=基本情報!$D$6,O2920,"")),"")</f>
        <v/>
      </c>
    </row>
    <row r="2921" spans="15:16" x14ac:dyDescent="0.15">
      <c r="O2921">
        <v>2920</v>
      </c>
      <c r="P2921" t="str">
        <f>IFERROR(IF(COUNTIF(個人情報!$BB$5:$BB$401,"登録番号" &amp; リスト!O2921)&gt;=1,"",IF(VLOOKUP(O2921,登録者リスト!$A$1:$D$43729,4,FALSE)=基本情報!$D$6,O2921,"")),"")</f>
        <v/>
      </c>
    </row>
    <row r="2922" spans="15:16" x14ac:dyDescent="0.15">
      <c r="O2922">
        <v>2921</v>
      </c>
      <c r="P2922" t="str">
        <f>IFERROR(IF(COUNTIF(個人情報!$BB$5:$BB$401,"登録番号" &amp; リスト!O2922)&gt;=1,"",IF(VLOOKUP(O2922,登録者リスト!$A$1:$D$43729,4,FALSE)=基本情報!$D$6,O2922,"")),"")</f>
        <v/>
      </c>
    </row>
    <row r="2923" spans="15:16" x14ac:dyDescent="0.15">
      <c r="O2923">
        <v>2922</v>
      </c>
      <c r="P2923" t="str">
        <f>IFERROR(IF(COUNTIF(個人情報!$BB$5:$BB$401,"登録番号" &amp; リスト!O2923)&gt;=1,"",IF(VLOOKUP(O2923,登録者リスト!$A$1:$D$43729,4,FALSE)=基本情報!$D$6,O2923,"")),"")</f>
        <v/>
      </c>
    </row>
    <row r="2924" spans="15:16" x14ac:dyDescent="0.15">
      <c r="O2924">
        <v>2923</v>
      </c>
      <c r="P2924" t="str">
        <f>IFERROR(IF(COUNTIF(個人情報!$BB$5:$BB$401,"登録番号" &amp; リスト!O2924)&gt;=1,"",IF(VLOOKUP(O2924,登録者リスト!$A$1:$D$43729,4,FALSE)=基本情報!$D$6,O2924,"")),"")</f>
        <v/>
      </c>
    </row>
    <row r="2925" spans="15:16" x14ac:dyDescent="0.15">
      <c r="O2925">
        <v>2924</v>
      </c>
      <c r="P2925" t="str">
        <f>IFERROR(IF(COUNTIF(個人情報!$BB$5:$BB$401,"登録番号" &amp; リスト!O2925)&gt;=1,"",IF(VLOOKUP(O2925,登録者リスト!$A$1:$D$43729,4,FALSE)=基本情報!$D$6,O2925,"")),"")</f>
        <v/>
      </c>
    </row>
    <row r="2926" spans="15:16" x14ac:dyDescent="0.15">
      <c r="O2926">
        <v>2925</v>
      </c>
      <c r="P2926" t="str">
        <f>IFERROR(IF(COUNTIF(個人情報!$BB$5:$BB$401,"登録番号" &amp; リスト!O2926)&gt;=1,"",IF(VLOOKUP(O2926,登録者リスト!$A$1:$D$43729,4,FALSE)=基本情報!$D$6,O2926,"")),"")</f>
        <v/>
      </c>
    </row>
    <row r="2927" spans="15:16" x14ac:dyDescent="0.15">
      <c r="O2927">
        <v>2926</v>
      </c>
      <c r="P2927" t="str">
        <f>IFERROR(IF(COUNTIF(個人情報!$BB$5:$BB$401,"登録番号" &amp; リスト!O2927)&gt;=1,"",IF(VLOOKUP(O2927,登録者リスト!$A$1:$D$43729,4,FALSE)=基本情報!$D$6,O2927,"")),"")</f>
        <v/>
      </c>
    </row>
    <row r="2928" spans="15:16" x14ac:dyDescent="0.15">
      <c r="O2928">
        <v>2927</v>
      </c>
      <c r="P2928" t="str">
        <f>IFERROR(IF(COUNTIF(個人情報!$BB$5:$BB$401,"登録番号" &amp; リスト!O2928)&gt;=1,"",IF(VLOOKUP(O2928,登録者リスト!$A$1:$D$43729,4,FALSE)=基本情報!$D$6,O2928,"")),"")</f>
        <v/>
      </c>
    </row>
    <row r="2929" spans="15:16" x14ac:dyDescent="0.15">
      <c r="O2929">
        <v>2928</v>
      </c>
      <c r="P2929" t="str">
        <f>IFERROR(IF(COUNTIF(個人情報!$BB$5:$BB$401,"登録番号" &amp; リスト!O2929)&gt;=1,"",IF(VLOOKUP(O2929,登録者リスト!$A$1:$D$43729,4,FALSE)=基本情報!$D$6,O2929,"")),"")</f>
        <v/>
      </c>
    </row>
    <row r="2930" spans="15:16" x14ac:dyDescent="0.15">
      <c r="O2930">
        <v>2929</v>
      </c>
      <c r="P2930" t="str">
        <f>IFERROR(IF(COUNTIF(個人情報!$BB$5:$BB$401,"登録番号" &amp; リスト!O2930)&gt;=1,"",IF(VLOOKUP(O2930,登録者リスト!$A$1:$D$43729,4,FALSE)=基本情報!$D$6,O2930,"")),"")</f>
        <v/>
      </c>
    </row>
    <row r="2931" spans="15:16" x14ac:dyDescent="0.15">
      <c r="O2931">
        <v>2930</v>
      </c>
      <c r="P2931" t="str">
        <f>IFERROR(IF(COUNTIF(個人情報!$BB$5:$BB$401,"登録番号" &amp; リスト!O2931)&gt;=1,"",IF(VLOOKUP(O2931,登録者リスト!$A$1:$D$43729,4,FALSE)=基本情報!$D$6,O2931,"")),"")</f>
        <v/>
      </c>
    </row>
    <row r="2932" spans="15:16" x14ac:dyDescent="0.15">
      <c r="O2932">
        <v>2931</v>
      </c>
      <c r="P2932" t="str">
        <f>IFERROR(IF(COUNTIF(個人情報!$BB$5:$BB$401,"登録番号" &amp; リスト!O2932)&gt;=1,"",IF(VLOOKUP(O2932,登録者リスト!$A$1:$D$43729,4,FALSE)=基本情報!$D$6,O2932,"")),"")</f>
        <v/>
      </c>
    </row>
    <row r="2933" spans="15:16" x14ac:dyDescent="0.15">
      <c r="O2933">
        <v>2932</v>
      </c>
      <c r="P2933" t="str">
        <f>IFERROR(IF(COUNTIF(個人情報!$BB$5:$BB$401,"登録番号" &amp; リスト!O2933)&gt;=1,"",IF(VLOOKUP(O2933,登録者リスト!$A$1:$D$43729,4,FALSE)=基本情報!$D$6,O2933,"")),"")</f>
        <v/>
      </c>
    </row>
    <row r="2934" spans="15:16" x14ac:dyDescent="0.15">
      <c r="O2934">
        <v>2933</v>
      </c>
      <c r="P2934" t="str">
        <f>IFERROR(IF(COUNTIF(個人情報!$BB$5:$BB$401,"登録番号" &amp; リスト!O2934)&gt;=1,"",IF(VLOOKUP(O2934,登録者リスト!$A$1:$D$43729,4,FALSE)=基本情報!$D$6,O2934,"")),"")</f>
        <v/>
      </c>
    </row>
    <row r="2935" spans="15:16" x14ac:dyDescent="0.15">
      <c r="O2935">
        <v>2934</v>
      </c>
      <c r="P2935" t="str">
        <f>IFERROR(IF(COUNTIF(個人情報!$BB$5:$BB$401,"登録番号" &amp; リスト!O2935)&gt;=1,"",IF(VLOOKUP(O2935,登録者リスト!$A$1:$D$43729,4,FALSE)=基本情報!$D$6,O2935,"")),"")</f>
        <v/>
      </c>
    </row>
    <row r="2936" spans="15:16" x14ac:dyDescent="0.15">
      <c r="O2936">
        <v>2935</v>
      </c>
      <c r="P2936" t="str">
        <f>IFERROR(IF(COUNTIF(個人情報!$BB$5:$BB$401,"登録番号" &amp; リスト!O2936)&gt;=1,"",IF(VLOOKUP(O2936,登録者リスト!$A$1:$D$43729,4,FALSE)=基本情報!$D$6,O2936,"")),"")</f>
        <v/>
      </c>
    </row>
    <row r="2937" spans="15:16" x14ac:dyDescent="0.15">
      <c r="O2937">
        <v>2936</v>
      </c>
      <c r="P2937" t="str">
        <f>IFERROR(IF(COUNTIF(個人情報!$BB$5:$BB$401,"登録番号" &amp; リスト!O2937)&gt;=1,"",IF(VLOOKUP(O2937,登録者リスト!$A$1:$D$43729,4,FALSE)=基本情報!$D$6,O2937,"")),"")</f>
        <v/>
      </c>
    </row>
    <row r="2938" spans="15:16" x14ac:dyDescent="0.15">
      <c r="O2938">
        <v>2937</v>
      </c>
      <c r="P2938" t="str">
        <f>IFERROR(IF(COUNTIF(個人情報!$BB$5:$BB$401,"登録番号" &amp; リスト!O2938)&gt;=1,"",IF(VLOOKUP(O2938,登録者リスト!$A$1:$D$43729,4,FALSE)=基本情報!$D$6,O2938,"")),"")</f>
        <v/>
      </c>
    </row>
    <row r="2939" spans="15:16" x14ac:dyDescent="0.15">
      <c r="O2939">
        <v>2938</v>
      </c>
      <c r="P2939" t="str">
        <f>IFERROR(IF(COUNTIF(個人情報!$BB$5:$BB$401,"登録番号" &amp; リスト!O2939)&gt;=1,"",IF(VLOOKUP(O2939,登録者リスト!$A$1:$D$43729,4,FALSE)=基本情報!$D$6,O2939,"")),"")</f>
        <v/>
      </c>
    </row>
    <row r="2940" spans="15:16" x14ac:dyDescent="0.15">
      <c r="O2940">
        <v>2939</v>
      </c>
      <c r="P2940" t="str">
        <f>IFERROR(IF(COUNTIF(個人情報!$BB$5:$BB$401,"登録番号" &amp; リスト!O2940)&gt;=1,"",IF(VLOOKUP(O2940,登録者リスト!$A$1:$D$43729,4,FALSE)=基本情報!$D$6,O2940,"")),"")</f>
        <v/>
      </c>
    </row>
    <row r="2941" spans="15:16" x14ac:dyDescent="0.15">
      <c r="O2941">
        <v>2940</v>
      </c>
      <c r="P2941" t="str">
        <f>IFERROR(IF(COUNTIF(個人情報!$BB$5:$BB$401,"登録番号" &amp; リスト!O2941)&gt;=1,"",IF(VLOOKUP(O2941,登録者リスト!$A$1:$D$43729,4,FALSE)=基本情報!$D$6,O2941,"")),"")</f>
        <v/>
      </c>
    </row>
    <row r="2942" spans="15:16" x14ac:dyDescent="0.15">
      <c r="O2942">
        <v>2941</v>
      </c>
      <c r="P2942" t="str">
        <f>IFERROR(IF(COUNTIF(個人情報!$BB$5:$BB$401,"登録番号" &amp; リスト!O2942)&gt;=1,"",IF(VLOOKUP(O2942,登録者リスト!$A$1:$D$43729,4,FALSE)=基本情報!$D$6,O2942,"")),"")</f>
        <v/>
      </c>
    </row>
    <row r="2943" spans="15:16" x14ac:dyDescent="0.15">
      <c r="O2943">
        <v>2942</v>
      </c>
      <c r="P2943" t="str">
        <f>IFERROR(IF(COUNTIF(個人情報!$BB$5:$BB$401,"登録番号" &amp; リスト!O2943)&gt;=1,"",IF(VLOOKUP(O2943,登録者リスト!$A$1:$D$43729,4,FALSE)=基本情報!$D$6,O2943,"")),"")</f>
        <v/>
      </c>
    </row>
    <row r="2944" spans="15:16" x14ac:dyDescent="0.15">
      <c r="O2944">
        <v>2943</v>
      </c>
      <c r="P2944" t="str">
        <f>IFERROR(IF(COUNTIF(個人情報!$BB$5:$BB$401,"登録番号" &amp; リスト!O2944)&gt;=1,"",IF(VLOOKUP(O2944,登録者リスト!$A$1:$D$43729,4,FALSE)=基本情報!$D$6,O2944,"")),"")</f>
        <v/>
      </c>
    </row>
    <row r="2945" spans="15:16" x14ac:dyDescent="0.15">
      <c r="O2945">
        <v>2944</v>
      </c>
      <c r="P2945" t="str">
        <f>IFERROR(IF(COUNTIF(個人情報!$BB$5:$BB$401,"登録番号" &amp; リスト!O2945)&gt;=1,"",IF(VLOOKUP(O2945,登録者リスト!$A$1:$D$43729,4,FALSE)=基本情報!$D$6,O2945,"")),"")</f>
        <v/>
      </c>
    </row>
    <row r="2946" spans="15:16" x14ac:dyDescent="0.15">
      <c r="O2946">
        <v>2945</v>
      </c>
      <c r="P2946" t="str">
        <f>IFERROR(IF(COUNTIF(個人情報!$BB$5:$BB$401,"登録番号" &amp; リスト!O2946)&gt;=1,"",IF(VLOOKUP(O2946,登録者リスト!$A$1:$D$43729,4,FALSE)=基本情報!$D$6,O2946,"")),"")</f>
        <v/>
      </c>
    </row>
    <row r="2947" spans="15:16" x14ac:dyDescent="0.15">
      <c r="O2947">
        <v>2946</v>
      </c>
      <c r="P2947" t="str">
        <f>IFERROR(IF(COUNTIF(個人情報!$BB$5:$BB$401,"登録番号" &amp; リスト!O2947)&gt;=1,"",IF(VLOOKUP(O2947,登録者リスト!$A$1:$D$43729,4,FALSE)=基本情報!$D$6,O2947,"")),"")</f>
        <v/>
      </c>
    </row>
    <row r="2948" spans="15:16" x14ac:dyDescent="0.15">
      <c r="O2948">
        <v>2947</v>
      </c>
      <c r="P2948" t="str">
        <f>IFERROR(IF(COUNTIF(個人情報!$BB$5:$BB$401,"登録番号" &amp; リスト!O2948)&gt;=1,"",IF(VLOOKUP(O2948,登録者リスト!$A$1:$D$43729,4,FALSE)=基本情報!$D$6,O2948,"")),"")</f>
        <v/>
      </c>
    </row>
    <row r="2949" spans="15:16" x14ac:dyDescent="0.15">
      <c r="O2949">
        <v>2948</v>
      </c>
      <c r="P2949" t="str">
        <f>IFERROR(IF(COUNTIF(個人情報!$BB$5:$BB$401,"登録番号" &amp; リスト!O2949)&gt;=1,"",IF(VLOOKUP(O2949,登録者リスト!$A$1:$D$43729,4,FALSE)=基本情報!$D$6,O2949,"")),"")</f>
        <v/>
      </c>
    </row>
    <row r="2950" spans="15:16" x14ac:dyDescent="0.15">
      <c r="O2950">
        <v>2949</v>
      </c>
      <c r="P2950" t="str">
        <f>IFERROR(IF(COUNTIF(個人情報!$BB$5:$BB$401,"登録番号" &amp; リスト!O2950)&gt;=1,"",IF(VLOOKUP(O2950,登録者リスト!$A$1:$D$43729,4,FALSE)=基本情報!$D$6,O2950,"")),"")</f>
        <v/>
      </c>
    </row>
    <row r="2951" spans="15:16" x14ac:dyDescent="0.15">
      <c r="O2951">
        <v>2950</v>
      </c>
      <c r="P2951" t="str">
        <f>IFERROR(IF(COUNTIF(個人情報!$BB$5:$BB$401,"登録番号" &amp; リスト!O2951)&gt;=1,"",IF(VLOOKUP(O2951,登録者リスト!$A$1:$D$43729,4,FALSE)=基本情報!$D$6,O2951,"")),"")</f>
        <v/>
      </c>
    </row>
    <row r="2952" spans="15:16" x14ac:dyDescent="0.15">
      <c r="O2952">
        <v>2951</v>
      </c>
      <c r="P2952" t="str">
        <f>IFERROR(IF(COUNTIF(個人情報!$BB$5:$BB$401,"登録番号" &amp; リスト!O2952)&gt;=1,"",IF(VLOOKUP(O2952,登録者リスト!$A$1:$D$43729,4,FALSE)=基本情報!$D$6,O2952,"")),"")</f>
        <v/>
      </c>
    </row>
    <row r="2953" spans="15:16" x14ac:dyDescent="0.15">
      <c r="O2953">
        <v>2952</v>
      </c>
      <c r="P2953" t="str">
        <f>IFERROR(IF(COUNTIF(個人情報!$BB$5:$BB$401,"登録番号" &amp; リスト!O2953)&gt;=1,"",IF(VLOOKUP(O2953,登録者リスト!$A$1:$D$43729,4,FALSE)=基本情報!$D$6,O2953,"")),"")</f>
        <v/>
      </c>
    </row>
    <row r="2954" spans="15:16" x14ac:dyDescent="0.15">
      <c r="O2954">
        <v>2953</v>
      </c>
      <c r="P2954" t="str">
        <f>IFERROR(IF(COUNTIF(個人情報!$BB$5:$BB$401,"登録番号" &amp; リスト!O2954)&gt;=1,"",IF(VLOOKUP(O2954,登録者リスト!$A$1:$D$43729,4,FALSE)=基本情報!$D$6,O2954,"")),"")</f>
        <v/>
      </c>
    </row>
    <row r="2955" spans="15:16" x14ac:dyDescent="0.15">
      <c r="O2955">
        <v>2954</v>
      </c>
      <c r="P2955" t="str">
        <f>IFERROR(IF(COUNTIF(個人情報!$BB$5:$BB$401,"登録番号" &amp; リスト!O2955)&gt;=1,"",IF(VLOOKUP(O2955,登録者リスト!$A$1:$D$43729,4,FALSE)=基本情報!$D$6,O2955,"")),"")</f>
        <v/>
      </c>
    </row>
    <row r="2956" spans="15:16" x14ac:dyDescent="0.15">
      <c r="O2956">
        <v>2955</v>
      </c>
      <c r="P2956" t="str">
        <f>IFERROR(IF(COUNTIF(個人情報!$BB$5:$BB$401,"登録番号" &amp; リスト!O2956)&gt;=1,"",IF(VLOOKUP(O2956,登録者リスト!$A$1:$D$43729,4,FALSE)=基本情報!$D$6,O2956,"")),"")</f>
        <v/>
      </c>
    </row>
    <row r="2957" spans="15:16" x14ac:dyDescent="0.15">
      <c r="O2957">
        <v>2956</v>
      </c>
      <c r="P2957" t="str">
        <f>IFERROR(IF(COUNTIF(個人情報!$BB$5:$BB$401,"登録番号" &amp; リスト!O2957)&gt;=1,"",IF(VLOOKUP(O2957,登録者リスト!$A$1:$D$43729,4,FALSE)=基本情報!$D$6,O2957,"")),"")</f>
        <v/>
      </c>
    </row>
    <row r="2958" spans="15:16" x14ac:dyDescent="0.15">
      <c r="O2958">
        <v>2957</v>
      </c>
      <c r="P2958" t="str">
        <f>IFERROR(IF(COUNTIF(個人情報!$BB$5:$BB$401,"登録番号" &amp; リスト!O2958)&gt;=1,"",IF(VLOOKUP(O2958,登録者リスト!$A$1:$D$43729,4,FALSE)=基本情報!$D$6,O2958,"")),"")</f>
        <v/>
      </c>
    </row>
    <row r="2959" spans="15:16" x14ac:dyDescent="0.15">
      <c r="O2959">
        <v>2958</v>
      </c>
      <c r="P2959" t="str">
        <f>IFERROR(IF(COUNTIF(個人情報!$BB$5:$BB$401,"登録番号" &amp; リスト!O2959)&gt;=1,"",IF(VLOOKUP(O2959,登録者リスト!$A$1:$D$43729,4,FALSE)=基本情報!$D$6,O2959,"")),"")</f>
        <v/>
      </c>
    </row>
    <row r="2960" spans="15:16" x14ac:dyDescent="0.15">
      <c r="O2960">
        <v>2959</v>
      </c>
      <c r="P2960" t="str">
        <f>IFERROR(IF(COUNTIF(個人情報!$BB$5:$BB$401,"登録番号" &amp; リスト!O2960)&gt;=1,"",IF(VLOOKUP(O2960,登録者リスト!$A$1:$D$43729,4,FALSE)=基本情報!$D$6,O2960,"")),"")</f>
        <v/>
      </c>
    </row>
    <row r="2961" spans="15:16" x14ac:dyDescent="0.15">
      <c r="O2961">
        <v>2960</v>
      </c>
      <c r="P2961" t="str">
        <f>IFERROR(IF(COUNTIF(個人情報!$BB$5:$BB$401,"登録番号" &amp; リスト!O2961)&gt;=1,"",IF(VLOOKUP(O2961,登録者リスト!$A$1:$D$43729,4,FALSE)=基本情報!$D$6,O2961,"")),"")</f>
        <v/>
      </c>
    </row>
    <row r="2962" spans="15:16" x14ac:dyDescent="0.15">
      <c r="O2962">
        <v>2961</v>
      </c>
      <c r="P2962" t="str">
        <f>IFERROR(IF(COUNTIF(個人情報!$BB$5:$BB$401,"登録番号" &amp; リスト!O2962)&gt;=1,"",IF(VLOOKUP(O2962,登録者リスト!$A$1:$D$43729,4,FALSE)=基本情報!$D$6,O2962,"")),"")</f>
        <v/>
      </c>
    </row>
    <row r="2963" spans="15:16" x14ac:dyDescent="0.15">
      <c r="O2963">
        <v>2962</v>
      </c>
      <c r="P2963" t="str">
        <f>IFERROR(IF(COUNTIF(個人情報!$BB$5:$BB$401,"登録番号" &amp; リスト!O2963)&gt;=1,"",IF(VLOOKUP(O2963,登録者リスト!$A$1:$D$43729,4,FALSE)=基本情報!$D$6,O2963,"")),"")</f>
        <v/>
      </c>
    </row>
    <row r="2964" spans="15:16" x14ac:dyDescent="0.15">
      <c r="O2964">
        <v>2963</v>
      </c>
      <c r="P2964" t="str">
        <f>IFERROR(IF(COUNTIF(個人情報!$BB$5:$BB$401,"登録番号" &amp; リスト!O2964)&gt;=1,"",IF(VLOOKUP(O2964,登録者リスト!$A$1:$D$43729,4,FALSE)=基本情報!$D$6,O2964,"")),"")</f>
        <v/>
      </c>
    </row>
    <row r="2965" spans="15:16" x14ac:dyDescent="0.15">
      <c r="O2965">
        <v>2964</v>
      </c>
      <c r="P2965" t="str">
        <f>IFERROR(IF(COUNTIF(個人情報!$BB$5:$BB$401,"登録番号" &amp; リスト!O2965)&gt;=1,"",IF(VLOOKUP(O2965,登録者リスト!$A$1:$D$43729,4,FALSE)=基本情報!$D$6,O2965,"")),"")</f>
        <v/>
      </c>
    </row>
    <row r="2966" spans="15:16" x14ac:dyDescent="0.15">
      <c r="O2966">
        <v>2965</v>
      </c>
      <c r="P2966" t="str">
        <f>IFERROR(IF(COUNTIF(個人情報!$BB$5:$BB$401,"登録番号" &amp; リスト!O2966)&gt;=1,"",IF(VLOOKUP(O2966,登録者リスト!$A$1:$D$43729,4,FALSE)=基本情報!$D$6,O2966,"")),"")</f>
        <v/>
      </c>
    </row>
    <row r="2967" spans="15:16" x14ac:dyDescent="0.15">
      <c r="O2967">
        <v>2966</v>
      </c>
      <c r="P2967" t="str">
        <f>IFERROR(IF(COUNTIF(個人情報!$BB$5:$BB$401,"登録番号" &amp; リスト!O2967)&gt;=1,"",IF(VLOOKUP(O2967,登録者リスト!$A$1:$D$43729,4,FALSE)=基本情報!$D$6,O2967,"")),"")</f>
        <v/>
      </c>
    </row>
    <row r="2968" spans="15:16" x14ac:dyDescent="0.15">
      <c r="O2968">
        <v>2967</v>
      </c>
      <c r="P2968" t="str">
        <f>IFERROR(IF(COUNTIF(個人情報!$BB$5:$BB$401,"登録番号" &amp; リスト!O2968)&gt;=1,"",IF(VLOOKUP(O2968,登録者リスト!$A$1:$D$43729,4,FALSE)=基本情報!$D$6,O2968,"")),"")</f>
        <v/>
      </c>
    </row>
    <row r="2969" spans="15:16" x14ac:dyDescent="0.15">
      <c r="O2969">
        <v>2968</v>
      </c>
      <c r="P2969" t="str">
        <f>IFERROR(IF(COUNTIF(個人情報!$BB$5:$BB$401,"登録番号" &amp; リスト!O2969)&gt;=1,"",IF(VLOOKUP(O2969,登録者リスト!$A$1:$D$43729,4,FALSE)=基本情報!$D$6,O2969,"")),"")</f>
        <v/>
      </c>
    </row>
    <row r="2970" spans="15:16" x14ac:dyDescent="0.15">
      <c r="O2970">
        <v>2969</v>
      </c>
      <c r="P2970" t="str">
        <f>IFERROR(IF(COUNTIF(個人情報!$BB$5:$BB$401,"登録番号" &amp; リスト!O2970)&gt;=1,"",IF(VLOOKUP(O2970,登録者リスト!$A$1:$D$43729,4,FALSE)=基本情報!$D$6,O2970,"")),"")</f>
        <v/>
      </c>
    </row>
    <row r="2971" spans="15:16" x14ac:dyDescent="0.15">
      <c r="O2971">
        <v>2970</v>
      </c>
      <c r="P2971" t="str">
        <f>IFERROR(IF(COUNTIF(個人情報!$BB$5:$BB$401,"登録番号" &amp; リスト!O2971)&gt;=1,"",IF(VLOOKUP(O2971,登録者リスト!$A$1:$D$43729,4,FALSE)=基本情報!$D$6,O2971,"")),"")</f>
        <v/>
      </c>
    </row>
    <row r="2972" spans="15:16" x14ac:dyDescent="0.15">
      <c r="O2972">
        <v>2971</v>
      </c>
      <c r="P2972" t="str">
        <f>IFERROR(IF(COUNTIF(個人情報!$BB$5:$BB$401,"登録番号" &amp; リスト!O2972)&gt;=1,"",IF(VLOOKUP(O2972,登録者リスト!$A$1:$D$43729,4,FALSE)=基本情報!$D$6,O2972,"")),"")</f>
        <v/>
      </c>
    </row>
    <row r="2973" spans="15:16" x14ac:dyDescent="0.15">
      <c r="O2973">
        <v>2972</v>
      </c>
      <c r="P2973" t="str">
        <f>IFERROR(IF(COUNTIF(個人情報!$BB$5:$BB$401,"登録番号" &amp; リスト!O2973)&gt;=1,"",IF(VLOOKUP(O2973,登録者リスト!$A$1:$D$43729,4,FALSE)=基本情報!$D$6,O2973,"")),"")</f>
        <v/>
      </c>
    </row>
    <row r="2974" spans="15:16" x14ac:dyDescent="0.15">
      <c r="O2974">
        <v>2973</v>
      </c>
      <c r="P2974" t="str">
        <f>IFERROR(IF(COUNTIF(個人情報!$BB$5:$BB$401,"登録番号" &amp; リスト!O2974)&gt;=1,"",IF(VLOOKUP(O2974,登録者リスト!$A$1:$D$43729,4,FALSE)=基本情報!$D$6,O2974,"")),"")</f>
        <v/>
      </c>
    </row>
    <row r="2975" spans="15:16" x14ac:dyDescent="0.15">
      <c r="O2975">
        <v>2974</v>
      </c>
      <c r="P2975" t="str">
        <f>IFERROR(IF(COUNTIF(個人情報!$BB$5:$BB$401,"登録番号" &amp; リスト!O2975)&gt;=1,"",IF(VLOOKUP(O2975,登録者リスト!$A$1:$D$43729,4,FALSE)=基本情報!$D$6,O2975,"")),"")</f>
        <v/>
      </c>
    </row>
    <row r="2976" spans="15:16" x14ac:dyDescent="0.15">
      <c r="O2976">
        <v>2975</v>
      </c>
      <c r="P2976" t="str">
        <f>IFERROR(IF(COUNTIF(個人情報!$BB$5:$BB$401,"登録番号" &amp; リスト!O2976)&gt;=1,"",IF(VLOOKUP(O2976,登録者リスト!$A$1:$D$43729,4,FALSE)=基本情報!$D$6,O2976,"")),"")</f>
        <v/>
      </c>
    </row>
    <row r="2977" spans="15:16" x14ac:dyDescent="0.15">
      <c r="O2977">
        <v>2976</v>
      </c>
      <c r="P2977" t="str">
        <f>IFERROR(IF(COUNTIF(個人情報!$BB$5:$BB$401,"登録番号" &amp; リスト!O2977)&gt;=1,"",IF(VLOOKUP(O2977,登録者リスト!$A$1:$D$43729,4,FALSE)=基本情報!$D$6,O2977,"")),"")</f>
        <v/>
      </c>
    </row>
    <row r="2978" spans="15:16" x14ac:dyDescent="0.15">
      <c r="O2978">
        <v>2977</v>
      </c>
      <c r="P2978" t="str">
        <f>IFERROR(IF(COUNTIF(個人情報!$BB$5:$BB$401,"登録番号" &amp; リスト!O2978)&gt;=1,"",IF(VLOOKUP(O2978,登録者リスト!$A$1:$D$43729,4,FALSE)=基本情報!$D$6,O2978,"")),"")</f>
        <v/>
      </c>
    </row>
    <row r="2979" spans="15:16" x14ac:dyDescent="0.15">
      <c r="O2979">
        <v>2978</v>
      </c>
      <c r="P2979" t="str">
        <f>IFERROR(IF(COUNTIF(個人情報!$BB$5:$BB$401,"登録番号" &amp; リスト!O2979)&gt;=1,"",IF(VLOOKUP(O2979,登録者リスト!$A$1:$D$43729,4,FALSE)=基本情報!$D$6,O2979,"")),"")</f>
        <v/>
      </c>
    </row>
    <row r="2980" spans="15:16" x14ac:dyDescent="0.15">
      <c r="O2980">
        <v>2979</v>
      </c>
      <c r="P2980" t="str">
        <f>IFERROR(IF(COUNTIF(個人情報!$BB$5:$BB$401,"登録番号" &amp; リスト!O2980)&gt;=1,"",IF(VLOOKUP(O2980,登録者リスト!$A$1:$D$43729,4,FALSE)=基本情報!$D$6,O2980,"")),"")</f>
        <v/>
      </c>
    </row>
    <row r="2981" spans="15:16" x14ac:dyDescent="0.15">
      <c r="O2981">
        <v>2980</v>
      </c>
      <c r="P2981" t="str">
        <f>IFERROR(IF(COUNTIF(個人情報!$BB$5:$BB$401,"登録番号" &amp; リスト!O2981)&gt;=1,"",IF(VLOOKUP(O2981,登録者リスト!$A$1:$D$43729,4,FALSE)=基本情報!$D$6,O2981,"")),"")</f>
        <v/>
      </c>
    </row>
    <row r="2982" spans="15:16" x14ac:dyDescent="0.15">
      <c r="O2982">
        <v>2981</v>
      </c>
      <c r="P2982" t="str">
        <f>IFERROR(IF(COUNTIF(個人情報!$BB$5:$BB$401,"登録番号" &amp; リスト!O2982)&gt;=1,"",IF(VLOOKUP(O2982,登録者リスト!$A$1:$D$43729,4,FALSE)=基本情報!$D$6,O2982,"")),"")</f>
        <v/>
      </c>
    </row>
    <row r="2983" spans="15:16" x14ac:dyDescent="0.15">
      <c r="O2983">
        <v>2982</v>
      </c>
      <c r="P2983" t="str">
        <f>IFERROR(IF(COUNTIF(個人情報!$BB$5:$BB$401,"登録番号" &amp; リスト!O2983)&gt;=1,"",IF(VLOOKUP(O2983,登録者リスト!$A$1:$D$43729,4,FALSE)=基本情報!$D$6,O2983,"")),"")</f>
        <v/>
      </c>
    </row>
    <row r="2984" spans="15:16" x14ac:dyDescent="0.15">
      <c r="O2984">
        <v>2983</v>
      </c>
      <c r="P2984" t="str">
        <f>IFERROR(IF(COUNTIF(個人情報!$BB$5:$BB$401,"登録番号" &amp; リスト!O2984)&gt;=1,"",IF(VLOOKUP(O2984,登録者リスト!$A$1:$D$43729,4,FALSE)=基本情報!$D$6,O2984,"")),"")</f>
        <v/>
      </c>
    </row>
    <row r="2985" spans="15:16" x14ac:dyDescent="0.15">
      <c r="O2985">
        <v>2984</v>
      </c>
      <c r="P2985" t="str">
        <f>IFERROR(IF(COUNTIF(個人情報!$BB$5:$BB$401,"登録番号" &amp; リスト!O2985)&gt;=1,"",IF(VLOOKUP(O2985,登録者リスト!$A$1:$D$43729,4,FALSE)=基本情報!$D$6,O2985,"")),"")</f>
        <v/>
      </c>
    </row>
    <row r="2986" spans="15:16" x14ac:dyDescent="0.15">
      <c r="O2986">
        <v>2985</v>
      </c>
      <c r="P2986" t="str">
        <f>IFERROR(IF(COUNTIF(個人情報!$BB$5:$BB$401,"登録番号" &amp; リスト!O2986)&gt;=1,"",IF(VLOOKUP(O2986,登録者リスト!$A$1:$D$43729,4,FALSE)=基本情報!$D$6,O2986,"")),"")</f>
        <v/>
      </c>
    </row>
    <row r="2987" spans="15:16" x14ac:dyDescent="0.15">
      <c r="O2987">
        <v>2986</v>
      </c>
      <c r="P2987" t="str">
        <f>IFERROR(IF(COUNTIF(個人情報!$BB$5:$BB$401,"登録番号" &amp; リスト!O2987)&gt;=1,"",IF(VLOOKUP(O2987,登録者リスト!$A$1:$D$43729,4,FALSE)=基本情報!$D$6,O2987,"")),"")</f>
        <v/>
      </c>
    </row>
    <row r="2988" spans="15:16" x14ac:dyDescent="0.15">
      <c r="O2988">
        <v>2987</v>
      </c>
      <c r="P2988" t="str">
        <f>IFERROR(IF(COUNTIF(個人情報!$BB$5:$BB$401,"登録番号" &amp; リスト!O2988)&gt;=1,"",IF(VLOOKUP(O2988,登録者リスト!$A$1:$D$43729,4,FALSE)=基本情報!$D$6,O2988,"")),"")</f>
        <v/>
      </c>
    </row>
    <row r="2989" spans="15:16" x14ac:dyDescent="0.15">
      <c r="O2989">
        <v>2988</v>
      </c>
      <c r="P2989" t="str">
        <f>IFERROR(IF(COUNTIF(個人情報!$BB$5:$BB$401,"登録番号" &amp; リスト!O2989)&gt;=1,"",IF(VLOOKUP(O2989,登録者リスト!$A$1:$D$43729,4,FALSE)=基本情報!$D$6,O2989,"")),"")</f>
        <v/>
      </c>
    </row>
    <row r="2990" spans="15:16" x14ac:dyDescent="0.15">
      <c r="O2990">
        <v>2989</v>
      </c>
      <c r="P2990" t="str">
        <f>IFERROR(IF(COUNTIF(個人情報!$BB$5:$BB$401,"登録番号" &amp; リスト!O2990)&gt;=1,"",IF(VLOOKUP(O2990,登録者リスト!$A$1:$D$43729,4,FALSE)=基本情報!$D$6,O2990,"")),"")</f>
        <v/>
      </c>
    </row>
    <row r="2991" spans="15:16" x14ac:dyDescent="0.15">
      <c r="O2991">
        <v>2990</v>
      </c>
      <c r="P2991" t="str">
        <f>IFERROR(IF(COUNTIF(個人情報!$BB$5:$BB$401,"登録番号" &amp; リスト!O2991)&gt;=1,"",IF(VLOOKUP(O2991,登録者リスト!$A$1:$D$43729,4,FALSE)=基本情報!$D$6,O2991,"")),"")</f>
        <v/>
      </c>
    </row>
    <row r="2992" spans="15:16" x14ac:dyDescent="0.15">
      <c r="O2992">
        <v>2991</v>
      </c>
      <c r="P2992" t="str">
        <f>IFERROR(IF(COUNTIF(個人情報!$BB$5:$BB$401,"登録番号" &amp; リスト!O2992)&gt;=1,"",IF(VLOOKUP(O2992,登録者リスト!$A$1:$D$43729,4,FALSE)=基本情報!$D$6,O2992,"")),"")</f>
        <v/>
      </c>
    </row>
    <row r="2993" spans="15:16" x14ac:dyDescent="0.15">
      <c r="O2993">
        <v>2992</v>
      </c>
      <c r="P2993" t="str">
        <f>IFERROR(IF(COUNTIF(個人情報!$BB$5:$BB$401,"登録番号" &amp; リスト!O2993)&gt;=1,"",IF(VLOOKUP(O2993,登録者リスト!$A$1:$D$43729,4,FALSE)=基本情報!$D$6,O2993,"")),"")</f>
        <v/>
      </c>
    </row>
    <row r="2994" spans="15:16" x14ac:dyDescent="0.15">
      <c r="O2994">
        <v>2993</v>
      </c>
      <c r="P2994" t="str">
        <f>IFERROR(IF(COUNTIF(個人情報!$BB$5:$BB$401,"登録番号" &amp; リスト!O2994)&gt;=1,"",IF(VLOOKUP(O2994,登録者リスト!$A$1:$D$43729,4,FALSE)=基本情報!$D$6,O2994,"")),"")</f>
        <v/>
      </c>
    </row>
    <row r="2995" spans="15:16" x14ac:dyDescent="0.15">
      <c r="O2995">
        <v>2994</v>
      </c>
      <c r="P2995" t="str">
        <f>IFERROR(IF(COUNTIF(個人情報!$BB$5:$BB$401,"登録番号" &amp; リスト!O2995)&gt;=1,"",IF(VLOOKUP(O2995,登録者リスト!$A$1:$D$43729,4,FALSE)=基本情報!$D$6,O2995,"")),"")</f>
        <v/>
      </c>
    </row>
    <row r="2996" spans="15:16" x14ac:dyDescent="0.15">
      <c r="O2996">
        <v>2995</v>
      </c>
      <c r="P2996" t="str">
        <f>IFERROR(IF(COUNTIF(個人情報!$BB$5:$BB$401,"登録番号" &amp; リスト!O2996)&gt;=1,"",IF(VLOOKUP(O2996,登録者リスト!$A$1:$D$43729,4,FALSE)=基本情報!$D$6,O2996,"")),"")</f>
        <v/>
      </c>
    </row>
    <row r="2997" spans="15:16" x14ac:dyDescent="0.15">
      <c r="O2997">
        <v>2996</v>
      </c>
      <c r="P2997" t="str">
        <f>IFERROR(IF(COUNTIF(個人情報!$BB$5:$BB$401,"登録番号" &amp; リスト!O2997)&gt;=1,"",IF(VLOOKUP(O2997,登録者リスト!$A$1:$D$43729,4,FALSE)=基本情報!$D$6,O2997,"")),"")</f>
        <v/>
      </c>
    </row>
    <row r="2998" spans="15:16" x14ac:dyDescent="0.15">
      <c r="O2998">
        <v>2997</v>
      </c>
      <c r="P2998" t="str">
        <f>IFERROR(IF(COUNTIF(個人情報!$BB$5:$BB$401,"登録番号" &amp; リスト!O2998)&gt;=1,"",IF(VLOOKUP(O2998,登録者リスト!$A$1:$D$43729,4,FALSE)=基本情報!$D$6,O2998,"")),"")</f>
        <v/>
      </c>
    </row>
    <row r="2999" spans="15:16" x14ac:dyDescent="0.15">
      <c r="O2999">
        <v>2998</v>
      </c>
      <c r="P2999" t="str">
        <f>IFERROR(IF(COUNTIF(個人情報!$BB$5:$BB$401,"登録番号" &amp; リスト!O2999)&gt;=1,"",IF(VLOOKUP(O2999,登録者リスト!$A$1:$D$43729,4,FALSE)=基本情報!$D$6,O2999,"")),"")</f>
        <v/>
      </c>
    </row>
    <row r="3000" spans="15:16" x14ac:dyDescent="0.15">
      <c r="O3000">
        <v>2999</v>
      </c>
      <c r="P3000" t="str">
        <f>IFERROR(IF(COUNTIF(個人情報!$BB$5:$BB$401,"登録番号" &amp; リスト!O3000)&gt;=1,"",IF(VLOOKUP(O3000,登録者リスト!$A$1:$D$43729,4,FALSE)=基本情報!$D$6,O3000,"")),"")</f>
        <v/>
      </c>
    </row>
    <row r="3001" spans="15:16" x14ac:dyDescent="0.15">
      <c r="O3001">
        <v>3000</v>
      </c>
      <c r="P3001" t="str">
        <f>IFERROR(IF(COUNTIF(個人情報!$BB$5:$BB$401,"登録番号" &amp; リスト!O3001)&gt;=1,"",IF(VLOOKUP(O3001,登録者リスト!$A$1:$D$43729,4,FALSE)=基本情報!$D$6,O3001,"")),"")</f>
        <v/>
      </c>
    </row>
    <row r="3002" spans="15:16" x14ac:dyDescent="0.15">
      <c r="O3002">
        <v>3001</v>
      </c>
      <c r="P3002" t="str">
        <f>IFERROR(IF(COUNTIF(個人情報!$BB$5:$BB$401,"登録番号" &amp; リスト!O3002)&gt;=1,"",IF(VLOOKUP(O3002,登録者リスト!$A$1:$D$43729,4,FALSE)=基本情報!$D$6,O3002,"")),"")</f>
        <v/>
      </c>
    </row>
    <row r="3003" spans="15:16" x14ac:dyDescent="0.15">
      <c r="O3003">
        <v>3002</v>
      </c>
      <c r="P3003" t="str">
        <f>IFERROR(IF(COUNTIF(個人情報!$BB$5:$BB$401,"登録番号" &amp; リスト!O3003)&gt;=1,"",IF(VLOOKUP(O3003,登録者リスト!$A$1:$D$43729,4,FALSE)=基本情報!$D$6,O3003,"")),"")</f>
        <v/>
      </c>
    </row>
    <row r="3004" spans="15:16" x14ac:dyDescent="0.15">
      <c r="O3004">
        <v>3003</v>
      </c>
      <c r="P3004" t="str">
        <f>IFERROR(IF(COUNTIF(個人情報!$BB$5:$BB$401,"登録番号" &amp; リスト!O3004)&gt;=1,"",IF(VLOOKUP(O3004,登録者リスト!$A$1:$D$43729,4,FALSE)=基本情報!$D$6,O3004,"")),"")</f>
        <v/>
      </c>
    </row>
    <row r="3005" spans="15:16" x14ac:dyDescent="0.15">
      <c r="O3005">
        <v>3004</v>
      </c>
      <c r="P3005" t="str">
        <f>IFERROR(IF(COUNTIF(個人情報!$BB$5:$BB$401,"登録番号" &amp; リスト!O3005)&gt;=1,"",IF(VLOOKUP(O3005,登録者リスト!$A$1:$D$43729,4,FALSE)=基本情報!$D$6,O3005,"")),"")</f>
        <v/>
      </c>
    </row>
    <row r="3006" spans="15:16" x14ac:dyDescent="0.15">
      <c r="O3006">
        <v>3005</v>
      </c>
      <c r="P3006" t="str">
        <f>IFERROR(IF(COUNTIF(個人情報!$BB$5:$BB$401,"登録番号" &amp; リスト!O3006)&gt;=1,"",IF(VLOOKUP(O3006,登録者リスト!$A$1:$D$43729,4,FALSE)=基本情報!$D$6,O3006,"")),"")</f>
        <v/>
      </c>
    </row>
    <row r="3007" spans="15:16" x14ac:dyDescent="0.15">
      <c r="O3007">
        <v>3006</v>
      </c>
      <c r="P3007" t="str">
        <f>IFERROR(IF(COUNTIF(個人情報!$BB$5:$BB$401,"登録番号" &amp; リスト!O3007)&gt;=1,"",IF(VLOOKUP(O3007,登録者リスト!$A$1:$D$43729,4,FALSE)=基本情報!$D$6,O3007,"")),"")</f>
        <v/>
      </c>
    </row>
    <row r="3008" spans="15:16" x14ac:dyDescent="0.15">
      <c r="O3008">
        <v>3007</v>
      </c>
      <c r="P3008" t="str">
        <f>IFERROR(IF(COUNTIF(個人情報!$BB$5:$BB$401,"登録番号" &amp; リスト!O3008)&gt;=1,"",IF(VLOOKUP(O3008,登録者リスト!$A$1:$D$43729,4,FALSE)=基本情報!$D$6,O3008,"")),"")</f>
        <v/>
      </c>
    </row>
    <row r="3009" spans="15:16" x14ac:dyDescent="0.15">
      <c r="O3009">
        <v>3008</v>
      </c>
      <c r="P3009" t="str">
        <f>IFERROR(IF(COUNTIF(個人情報!$BB$5:$BB$401,"登録番号" &amp; リスト!O3009)&gt;=1,"",IF(VLOOKUP(O3009,登録者リスト!$A$1:$D$43729,4,FALSE)=基本情報!$D$6,O3009,"")),"")</f>
        <v/>
      </c>
    </row>
    <row r="3010" spans="15:16" x14ac:dyDescent="0.15">
      <c r="O3010">
        <v>3009</v>
      </c>
      <c r="P3010" t="str">
        <f>IFERROR(IF(COUNTIF(個人情報!$BB$5:$BB$401,"登録番号" &amp; リスト!O3010)&gt;=1,"",IF(VLOOKUP(O3010,登録者リスト!$A$1:$D$43729,4,FALSE)=基本情報!$D$6,O3010,"")),"")</f>
        <v/>
      </c>
    </row>
    <row r="3011" spans="15:16" x14ac:dyDescent="0.15">
      <c r="O3011">
        <v>3010</v>
      </c>
      <c r="P3011" t="str">
        <f>IFERROR(IF(COUNTIF(個人情報!$BB$5:$BB$401,"登録番号" &amp; リスト!O3011)&gt;=1,"",IF(VLOOKUP(O3011,登録者リスト!$A$1:$D$43729,4,FALSE)=基本情報!$D$6,O3011,"")),"")</f>
        <v/>
      </c>
    </row>
    <row r="3012" spans="15:16" x14ac:dyDescent="0.15">
      <c r="O3012">
        <v>3011</v>
      </c>
      <c r="P3012" t="str">
        <f>IFERROR(IF(COUNTIF(個人情報!$BB$5:$BB$401,"登録番号" &amp; リスト!O3012)&gt;=1,"",IF(VLOOKUP(O3012,登録者リスト!$A$1:$D$43729,4,FALSE)=基本情報!$D$6,O3012,"")),"")</f>
        <v/>
      </c>
    </row>
    <row r="3013" spans="15:16" x14ac:dyDescent="0.15">
      <c r="O3013">
        <v>3012</v>
      </c>
      <c r="P3013" t="str">
        <f>IFERROR(IF(COUNTIF(個人情報!$BB$5:$BB$401,"登録番号" &amp; リスト!O3013)&gt;=1,"",IF(VLOOKUP(O3013,登録者リスト!$A$1:$D$43729,4,FALSE)=基本情報!$D$6,O3013,"")),"")</f>
        <v/>
      </c>
    </row>
    <row r="3014" spans="15:16" x14ac:dyDescent="0.15">
      <c r="O3014">
        <v>3013</v>
      </c>
      <c r="P3014" t="str">
        <f>IFERROR(IF(COUNTIF(個人情報!$BB$5:$BB$401,"登録番号" &amp; リスト!O3014)&gt;=1,"",IF(VLOOKUP(O3014,登録者リスト!$A$1:$D$43729,4,FALSE)=基本情報!$D$6,O3014,"")),"")</f>
        <v/>
      </c>
    </row>
    <row r="3015" spans="15:16" x14ac:dyDescent="0.15">
      <c r="O3015">
        <v>3014</v>
      </c>
      <c r="P3015" t="str">
        <f>IFERROR(IF(COUNTIF(個人情報!$BB$5:$BB$401,"登録番号" &amp; リスト!O3015)&gt;=1,"",IF(VLOOKUP(O3015,登録者リスト!$A$1:$D$43729,4,FALSE)=基本情報!$D$6,O3015,"")),"")</f>
        <v/>
      </c>
    </row>
    <row r="3016" spans="15:16" x14ac:dyDescent="0.15">
      <c r="O3016">
        <v>3015</v>
      </c>
      <c r="P3016" t="str">
        <f>IFERROR(IF(COUNTIF(個人情報!$BB$5:$BB$401,"登録番号" &amp; リスト!O3016)&gt;=1,"",IF(VLOOKUP(O3016,登録者リスト!$A$1:$D$43729,4,FALSE)=基本情報!$D$6,O3016,"")),"")</f>
        <v/>
      </c>
    </row>
    <row r="3017" spans="15:16" x14ac:dyDescent="0.15">
      <c r="O3017">
        <v>3016</v>
      </c>
      <c r="P3017" t="str">
        <f>IFERROR(IF(COUNTIF(個人情報!$BB$5:$BB$401,"登録番号" &amp; リスト!O3017)&gt;=1,"",IF(VLOOKUP(O3017,登録者リスト!$A$1:$D$43729,4,FALSE)=基本情報!$D$6,O3017,"")),"")</f>
        <v/>
      </c>
    </row>
    <row r="3018" spans="15:16" x14ac:dyDescent="0.15">
      <c r="O3018">
        <v>3017</v>
      </c>
      <c r="P3018" t="str">
        <f>IFERROR(IF(COUNTIF(個人情報!$BB$5:$BB$401,"登録番号" &amp; リスト!O3018)&gt;=1,"",IF(VLOOKUP(O3018,登録者リスト!$A$1:$D$43729,4,FALSE)=基本情報!$D$6,O3018,"")),"")</f>
        <v/>
      </c>
    </row>
    <row r="3019" spans="15:16" x14ac:dyDescent="0.15">
      <c r="O3019">
        <v>3018</v>
      </c>
      <c r="P3019" t="str">
        <f>IFERROR(IF(COUNTIF(個人情報!$BB$5:$BB$401,"登録番号" &amp; リスト!O3019)&gt;=1,"",IF(VLOOKUP(O3019,登録者リスト!$A$1:$D$43729,4,FALSE)=基本情報!$D$6,O3019,"")),"")</f>
        <v/>
      </c>
    </row>
    <row r="3020" spans="15:16" x14ac:dyDescent="0.15">
      <c r="O3020">
        <v>3019</v>
      </c>
      <c r="P3020" t="str">
        <f>IFERROR(IF(COUNTIF(個人情報!$BB$5:$BB$401,"登録番号" &amp; リスト!O3020)&gt;=1,"",IF(VLOOKUP(O3020,登録者リスト!$A$1:$D$43729,4,FALSE)=基本情報!$D$6,O3020,"")),"")</f>
        <v/>
      </c>
    </row>
    <row r="3021" spans="15:16" x14ac:dyDescent="0.15">
      <c r="O3021">
        <v>3020</v>
      </c>
      <c r="P3021" t="str">
        <f>IFERROR(IF(COUNTIF(個人情報!$BB$5:$BB$401,"登録番号" &amp; リスト!O3021)&gt;=1,"",IF(VLOOKUP(O3021,登録者リスト!$A$1:$D$43729,4,FALSE)=基本情報!$D$6,O3021,"")),"")</f>
        <v/>
      </c>
    </row>
    <row r="3022" spans="15:16" x14ac:dyDescent="0.15">
      <c r="O3022">
        <v>3021</v>
      </c>
      <c r="P3022" t="str">
        <f>IFERROR(IF(COUNTIF(個人情報!$BB$5:$BB$401,"登録番号" &amp; リスト!O3022)&gt;=1,"",IF(VLOOKUP(O3022,登録者リスト!$A$1:$D$43729,4,FALSE)=基本情報!$D$6,O3022,"")),"")</f>
        <v/>
      </c>
    </row>
    <row r="3023" spans="15:16" x14ac:dyDescent="0.15">
      <c r="O3023">
        <v>3022</v>
      </c>
      <c r="P3023" t="str">
        <f>IFERROR(IF(COUNTIF(個人情報!$BB$5:$BB$401,"登録番号" &amp; リスト!O3023)&gt;=1,"",IF(VLOOKUP(O3023,登録者リスト!$A$1:$D$43729,4,FALSE)=基本情報!$D$6,O3023,"")),"")</f>
        <v/>
      </c>
    </row>
    <row r="3024" spans="15:16" x14ac:dyDescent="0.15">
      <c r="O3024">
        <v>3023</v>
      </c>
      <c r="P3024" t="str">
        <f>IFERROR(IF(COUNTIF(個人情報!$BB$5:$BB$401,"登録番号" &amp; リスト!O3024)&gt;=1,"",IF(VLOOKUP(O3024,登録者リスト!$A$1:$D$43729,4,FALSE)=基本情報!$D$6,O3024,"")),"")</f>
        <v/>
      </c>
    </row>
    <row r="3025" spans="15:16" x14ac:dyDescent="0.15">
      <c r="O3025">
        <v>3024</v>
      </c>
      <c r="P3025" t="str">
        <f>IFERROR(IF(COUNTIF(個人情報!$BB$5:$BB$401,"登録番号" &amp; リスト!O3025)&gt;=1,"",IF(VLOOKUP(O3025,登録者リスト!$A$1:$D$43729,4,FALSE)=基本情報!$D$6,O3025,"")),"")</f>
        <v/>
      </c>
    </row>
    <row r="3026" spans="15:16" x14ac:dyDescent="0.15">
      <c r="O3026">
        <v>3025</v>
      </c>
      <c r="P3026" t="str">
        <f>IFERROR(IF(COUNTIF(個人情報!$BB$5:$BB$401,"登録番号" &amp; リスト!O3026)&gt;=1,"",IF(VLOOKUP(O3026,登録者リスト!$A$1:$D$43729,4,FALSE)=基本情報!$D$6,O3026,"")),"")</f>
        <v/>
      </c>
    </row>
    <row r="3027" spans="15:16" x14ac:dyDescent="0.15">
      <c r="O3027">
        <v>3026</v>
      </c>
      <c r="P3027" t="str">
        <f>IFERROR(IF(COUNTIF(個人情報!$BB$5:$BB$401,"登録番号" &amp; リスト!O3027)&gt;=1,"",IF(VLOOKUP(O3027,登録者リスト!$A$1:$D$43729,4,FALSE)=基本情報!$D$6,O3027,"")),"")</f>
        <v/>
      </c>
    </row>
    <row r="3028" spans="15:16" x14ac:dyDescent="0.15">
      <c r="O3028">
        <v>3027</v>
      </c>
      <c r="P3028" t="str">
        <f>IFERROR(IF(COUNTIF(個人情報!$BB$5:$BB$401,"登録番号" &amp; リスト!O3028)&gt;=1,"",IF(VLOOKUP(O3028,登録者リスト!$A$1:$D$43729,4,FALSE)=基本情報!$D$6,O3028,"")),"")</f>
        <v/>
      </c>
    </row>
    <row r="3029" spans="15:16" x14ac:dyDescent="0.15">
      <c r="O3029">
        <v>3028</v>
      </c>
      <c r="P3029" t="str">
        <f>IFERROR(IF(COUNTIF(個人情報!$BB$5:$BB$401,"登録番号" &amp; リスト!O3029)&gt;=1,"",IF(VLOOKUP(O3029,登録者リスト!$A$1:$D$43729,4,FALSE)=基本情報!$D$6,O3029,"")),"")</f>
        <v/>
      </c>
    </row>
    <row r="3030" spans="15:16" x14ac:dyDescent="0.15">
      <c r="O3030">
        <v>3029</v>
      </c>
      <c r="P3030" t="str">
        <f>IFERROR(IF(COUNTIF(個人情報!$BB$5:$BB$401,"登録番号" &amp; リスト!O3030)&gt;=1,"",IF(VLOOKUP(O3030,登録者リスト!$A$1:$D$43729,4,FALSE)=基本情報!$D$6,O3030,"")),"")</f>
        <v/>
      </c>
    </row>
    <row r="3031" spans="15:16" x14ac:dyDescent="0.15">
      <c r="O3031">
        <v>3030</v>
      </c>
      <c r="P3031" t="str">
        <f>IFERROR(IF(COUNTIF(個人情報!$BB$5:$BB$401,"登録番号" &amp; リスト!O3031)&gt;=1,"",IF(VLOOKUP(O3031,登録者リスト!$A$1:$D$43729,4,FALSE)=基本情報!$D$6,O3031,"")),"")</f>
        <v/>
      </c>
    </row>
    <row r="3032" spans="15:16" x14ac:dyDescent="0.15">
      <c r="O3032">
        <v>3031</v>
      </c>
      <c r="P3032" t="str">
        <f>IFERROR(IF(COUNTIF(個人情報!$BB$5:$BB$401,"登録番号" &amp; リスト!O3032)&gt;=1,"",IF(VLOOKUP(O3032,登録者リスト!$A$1:$D$43729,4,FALSE)=基本情報!$D$6,O3032,"")),"")</f>
        <v/>
      </c>
    </row>
    <row r="3033" spans="15:16" x14ac:dyDescent="0.15">
      <c r="O3033">
        <v>3032</v>
      </c>
      <c r="P3033" t="str">
        <f>IFERROR(IF(COUNTIF(個人情報!$BB$5:$BB$401,"登録番号" &amp; リスト!O3033)&gt;=1,"",IF(VLOOKUP(O3033,登録者リスト!$A$1:$D$43729,4,FALSE)=基本情報!$D$6,O3033,"")),"")</f>
        <v/>
      </c>
    </row>
    <row r="3034" spans="15:16" x14ac:dyDescent="0.15">
      <c r="O3034">
        <v>3033</v>
      </c>
      <c r="P3034" t="str">
        <f>IFERROR(IF(COUNTIF(個人情報!$BB$5:$BB$401,"登録番号" &amp; リスト!O3034)&gt;=1,"",IF(VLOOKUP(O3034,登録者リスト!$A$1:$D$43729,4,FALSE)=基本情報!$D$6,O3034,"")),"")</f>
        <v/>
      </c>
    </row>
    <row r="3035" spans="15:16" x14ac:dyDescent="0.15">
      <c r="O3035">
        <v>3034</v>
      </c>
      <c r="P3035" t="str">
        <f>IFERROR(IF(COUNTIF(個人情報!$BB$5:$BB$401,"登録番号" &amp; リスト!O3035)&gt;=1,"",IF(VLOOKUP(O3035,登録者リスト!$A$1:$D$43729,4,FALSE)=基本情報!$D$6,O3035,"")),"")</f>
        <v/>
      </c>
    </row>
    <row r="3036" spans="15:16" x14ac:dyDescent="0.15">
      <c r="O3036">
        <v>3035</v>
      </c>
      <c r="P3036" t="str">
        <f>IFERROR(IF(COUNTIF(個人情報!$BB$5:$BB$401,"登録番号" &amp; リスト!O3036)&gt;=1,"",IF(VLOOKUP(O3036,登録者リスト!$A$1:$D$43729,4,FALSE)=基本情報!$D$6,O3036,"")),"")</f>
        <v/>
      </c>
    </row>
    <row r="3037" spans="15:16" x14ac:dyDescent="0.15">
      <c r="O3037">
        <v>3036</v>
      </c>
      <c r="P3037" t="str">
        <f>IFERROR(IF(COUNTIF(個人情報!$BB$5:$BB$401,"登録番号" &amp; リスト!O3037)&gt;=1,"",IF(VLOOKUP(O3037,登録者リスト!$A$1:$D$43729,4,FALSE)=基本情報!$D$6,O3037,"")),"")</f>
        <v/>
      </c>
    </row>
    <row r="3038" spans="15:16" x14ac:dyDescent="0.15">
      <c r="O3038">
        <v>3037</v>
      </c>
      <c r="P3038" t="str">
        <f>IFERROR(IF(COUNTIF(個人情報!$BB$5:$BB$401,"登録番号" &amp; リスト!O3038)&gt;=1,"",IF(VLOOKUP(O3038,登録者リスト!$A$1:$D$43729,4,FALSE)=基本情報!$D$6,O3038,"")),"")</f>
        <v/>
      </c>
    </row>
    <row r="3039" spans="15:16" x14ac:dyDescent="0.15">
      <c r="O3039">
        <v>3038</v>
      </c>
      <c r="P3039" t="str">
        <f>IFERROR(IF(COUNTIF(個人情報!$BB$5:$BB$401,"登録番号" &amp; リスト!O3039)&gt;=1,"",IF(VLOOKUP(O3039,登録者リスト!$A$1:$D$43729,4,FALSE)=基本情報!$D$6,O3039,"")),"")</f>
        <v/>
      </c>
    </row>
    <row r="3040" spans="15:16" x14ac:dyDescent="0.15">
      <c r="O3040">
        <v>3039</v>
      </c>
      <c r="P3040" t="str">
        <f>IFERROR(IF(COUNTIF(個人情報!$BB$5:$BB$401,"登録番号" &amp; リスト!O3040)&gt;=1,"",IF(VLOOKUP(O3040,登録者リスト!$A$1:$D$43729,4,FALSE)=基本情報!$D$6,O3040,"")),"")</f>
        <v/>
      </c>
    </row>
    <row r="3041" spans="15:16" x14ac:dyDescent="0.15">
      <c r="O3041">
        <v>3040</v>
      </c>
      <c r="P3041" t="str">
        <f>IFERROR(IF(COUNTIF(個人情報!$BB$5:$BB$401,"登録番号" &amp; リスト!O3041)&gt;=1,"",IF(VLOOKUP(O3041,登録者リスト!$A$1:$D$43729,4,FALSE)=基本情報!$D$6,O3041,"")),"")</f>
        <v/>
      </c>
    </row>
    <row r="3042" spans="15:16" x14ac:dyDescent="0.15">
      <c r="O3042">
        <v>3041</v>
      </c>
      <c r="P3042" t="str">
        <f>IFERROR(IF(COUNTIF(個人情報!$BB$5:$BB$401,"登録番号" &amp; リスト!O3042)&gt;=1,"",IF(VLOOKUP(O3042,登録者リスト!$A$1:$D$43729,4,FALSE)=基本情報!$D$6,O3042,"")),"")</f>
        <v/>
      </c>
    </row>
    <row r="3043" spans="15:16" x14ac:dyDescent="0.15">
      <c r="O3043">
        <v>3042</v>
      </c>
      <c r="P3043" t="str">
        <f>IFERROR(IF(COUNTIF(個人情報!$BB$5:$BB$401,"登録番号" &amp; リスト!O3043)&gt;=1,"",IF(VLOOKUP(O3043,登録者リスト!$A$1:$D$43729,4,FALSE)=基本情報!$D$6,O3043,"")),"")</f>
        <v/>
      </c>
    </row>
    <row r="3044" spans="15:16" x14ac:dyDescent="0.15">
      <c r="O3044">
        <v>3043</v>
      </c>
      <c r="P3044" t="str">
        <f>IFERROR(IF(COUNTIF(個人情報!$BB$5:$BB$401,"登録番号" &amp; リスト!O3044)&gt;=1,"",IF(VLOOKUP(O3044,登録者リスト!$A$1:$D$43729,4,FALSE)=基本情報!$D$6,O3044,"")),"")</f>
        <v/>
      </c>
    </row>
    <row r="3045" spans="15:16" x14ac:dyDescent="0.15">
      <c r="O3045">
        <v>3044</v>
      </c>
      <c r="P3045" t="str">
        <f>IFERROR(IF(COUNTIF(個人情報!$BB$5:$BB$401,"登録番号" &amp; リスト!O3045)&gt;=1,"",IF(VLOOKUP(O3045,登録者リスト!$A$1:$D$43729,4,FALSE)=基本情報!$D$6,O3045,"")),"")</f>
        <v/>
      </c>
    </row>
    <row r="3046" spans="15:16" x14ac:dyDescent="0.15">
      <c r="O3046">
        <v>3045</v>
      </c>
      <c r="P3046" t="str">
        <f>IFERROR(IF(COUNTIF(個人情報!$BB$5:$BB$401,"登録番号" &amp; リスト!O3046)&gt;=1,"",IF(VLOOKUP(O3046,登録者リスト!$A$1:$D$43729,4,FALSE)=基本情報!$D$6,O3046,"")),"")</f>
        <v/>
      </c>
    </row>
    <row r="3047" spans="15:16" x14ac:dyDescent="0.15">
      <c r="O3047">
        <v>3046</v>
      </c>
      <c r="P3047" t="str">
        <f>IFERROR(IF(COUNTIF(個人情報!$BB$5:$BB$401,"登録番号" &amp; リスト!O3047)&gt;=1,"",IF(VLOOKUP(O3047,登録者リスト!$A$1:$D$43729,4,FALSE)=基本情報!$D$6,O3047,"")),"")</f>
        <v/>
      </c>
    </row>
    <row r="3048" spans="15:16" x14ac:dyDescent="0.15">
      <c r="O3048">
        <v>3047</v>
      </c>
      <c r="P3048" t="str">
        <f>IFERROR(IF(COUNTIF(個人情報!$BB$5:$BB$401,"登録番号" &amp; リスト!O3048)&gt;=1,"",IF(VLOOKUP(O3048,登録者リスト!$A$1:$D$43729,4,FALSE)=基本情報!$D$6,O3048,"")),"")</f>
        <v/>
      </c>
    </row>
    <row r="3049" spans="15:16" x14ac:dyDescent="0.15">
      <c r="O3049">
        <v>3048</v>
      </c>
      <c r="P3049" t="str">
        <f>IFERROR(IF(COUNTIF(個人情報!$BB$5:$BB$401,"登録番号" &amp; リスト!O3049)&gt;=1,"",IF(VLOOKUP(O3049,登録者リスト!$A$1:$D$43729,4,FALSE)=基本情報!$D$6,O3049,"")),"")</f>
        <v/>
      </c>
    </row>
    <row r="3050" spans="15:16" x14ac:dyDescent="0.15">
      <c r="O3050">
        <v>3049</v>
      </c>
      <c r="P3050" t="str">
        <f>IFERROR(IF(COUNTIF(個人情報!$BB$5:$BB$401,"登録番号" &amp; リスト!O3050)&gt;=1,"",IF(VLOOKUP(O3050,登録者リスト!$A$1:$D$43729,4,FALSE)=基本情報!$D$6,O3050,"")),"")</f>
        <v/>
      </c>
    </row>
    <row r="3051" spans="15:16" x14ac:dyDescent="0.15">
      <c r="O3051">
        <v>3050</v>
      </c>
      <c r="P3051" t="str">
        <f>IFERROR(IF(COUNTIF(個人情報!$BB$5:$BB$401,"登録番号" &amp; リスト!O3051)&gt;=1,"",IF(VLOOKUP(O3051,登録者リスト!$A$1:$D$43729,4,FALSE)=基本情報!$D$6,O3051,"")),"")</f>
        <v/>
      </c>
    </row>
    <row r="3052" spans="15:16" x14ac:dyDescent="0.15">
      <c r="O3052">
        <v>3051</v>
      </c>
      <c r="P3052" t="str">
        <f>IFERROR(IF(COUNTIF(個人情報!$BB$5:$BB$401,"登録番号" &amp; リスト!O3052)&gt;=1,"",IF(VLOOKUP(O3052,登録者リスト!$A$1:$D$43729,4,FALSE)=基本情報!$D$6,O3052,"")),"")</f>
        <v/>
      </c>
    </row>
    <row r="3053" spans="15:16" x14ac:dyDescent="0.15">
      <c r="O3053">
        <v>3052</v>
      </c>
      <c r="P3053" t="str">
        <f>IFERROR(IF(COUNTIF(個人情報!$BB$5:$BB$401,"登録番号" &amp; リスト!O3053)&gt;=1,"",IF(VLOOKUP(O3053,登録者リスト!$A$1:$D$43729,4,FALSE)=基本情報!$D$6,O3053,"")),"")</f>
        <v/>
      </c>
    </row>
    <row r="3054" spans="15:16" x14ac:dyDescent="0.15">
      <c r="O3054">
        <v>3053</v>
      </c>
      <c r="P3054" t="str">
        <f>IFERROR(IF(COUNTIF(個人情報!$BB$5:$BB$401,"登録番号" &amp; リスト!O3054)&gt;=1,"",IF(VLOOKUP(O3054,登録者リスト!$A$1:$D$43729,4,FALSE)=基本情報!$D$6,O3054,"")),"")</f>
        <v/>
      </c>
    </row>
    <row r="3055" spans="15:16" x14ac:dyDescent="0.15">
      <c r="O3055">
        <v>3054</v>
      </c>
      <c r="P3055" t="str">
        <f>IFERROR(IF(COUNTIF(個人情報!$BB$5:$BB$401,"登録番号" &amp; リスト!O3055)&gt;=1,"",IF(VLOOKUP(O3055,登録者リスト!$A$1:$D$43729,4,FALSE)=基本情報!$D$6,O3055,"")),"")</f>
        <v/>
      </c>
    </row>
    <row r="3056" spans="15:16" x14ac:dyDescent="0.15">
      <c r="O3056">
        <v>3055</v>
      </c>
      <c r="P3056" t="str">
        <f>IFERROR(IF(COUNTIF(個人情報!$BB$5:$BB$401,"登録番号" &amp; リスト!O3056)&gt;=1,"",IF(VLOOKUP(O3056,登録者リスト!$A$1:$D$43729,4,FALSE)=基本情報!$D$6,O3056,"")),"")</f>
        <v/>
      </c>
    </row>
    <row r="3057" spans="15:16" x14ac:dyDescent="0.15">
      <c r="O3057">
        <v>3056</v>
      </c>
      <c r="P3057" t="str">
        <f>IFERROR(IF(COUNTIF(個人情報!$BB$5:$BB$401,"登録番号" &amp; リスト!O3057)&gt;=1,"",IF(VLOOKUP(O3057,登録者リスト!$A$1:$D$43729,4,FALSE)=基本情報!$D$6,O3057,"")),"")</f>
        <v/>
      </c>
    </row>
    <row r="3058" spans="15:16" x14ac:dyDescent="0.15">
      <c r="O3058">
        <v>3057</v>
      </c>
      <c r="P3058" t="str">
        <f>IFERROR(IF(COUNTIF(個人情報!$BB$5:$BB$401,"登録番号" &amp; リスト!O3058)&gt;=1,"",IF(VLOOKUP(O3058,登録者リスト!$A$1:$D$43729,4,FALSE)=基本情報!$D$6,O3058,"")),"")</f>
        <v/>
      </c>
    </row>
    <row r="3059" spans="15:16" x14ac:dyDescent="0.15">
      <c r="O3059">
        <v>3058</v>
      </c>
      <c r="P3059" t="str">
        <f>IFERROR(IF(COUNTIF(個人情報!$BB$5:$BB$401,"登録番号" &amp; リスト!O3059)&gt;=1,"",IF(VLOOKUP(O3059,登録者リスト!$A$1:$D$43729,4,FALSE)=基本情報!$D$6,O3059,"")),"")</f>
        <v/>
      </c>
    </row>
    <row r="3060" spans="15:16" x14ac:dyDescent="0.15">
      <c r="O3060">
        <v>3059</v>
      </c>
      <c r="P3060" t="str">
        <f>IFERROR(IF(COUNTIF(個人情報!$BB$5:$BB$401,"登録番号" &amp; リスト!O3060)&gt;=1,"",IF(VLOOKUP(O3060,登録者リスト!$A$1:$D$43729,4,FALSE)=基本情報!$D$6,O3060,"")),"")</f>
        <v/>
      </c>
    </row>
    <row r="3061" spans="15:16" x14ac:dyDescent="0.15">
      <c r="O3061">
        <v>3060</v>
      </c>
      <c r="P3061" t="str">
        <f>IFERROR(IF(COUNTIF(個人情報!$BB$5:$BB$401,"登録番号" &amp; リスト!O3061)&gt;=1,"",IF(VLOOKUP(O3061,登録者リスト!$A$1:$D$43729,4,FALSE)=基本情報!$D$6,O3061,"")),"")</f>
        <v/>
      </c>
    </row>
    <row r="3062" spans="15:16" x14ac:dyDescent="0.15">
      <c r="O3062">
        <v>3061</v>
      </c>
      <c r="P3062" t="str">
        <f>IFERROR(IF(COUNTIF(個人情報!$BB$5:$BB$401,"登録番号" &amp; リスト!O3062)&gt;=1,"",IF(VLOOKUP(O3062,登録者リスト!$A$1:$D$43729,4,FALSE)=基本情報!$D$6,O3062,"")),"")</f>
        <v/>
      </c>
    </row>
    <row r="3063" spans="15:16" x14ac:dyDescent="0.15">
      <c r="O3063">
        <v>3062</v>
      </c>
      <c r="P3063" t="str">
        <f>IFERROR(IF(COUNTIF(個人情報!$BB$5:$BB$401,"登録番号" &amp; リスト!O3063)&gt;=1,"",IF(VLOOKUP(O3063,登録者リスト!$A$1:$D$43729,4,FALSE)=基本情報!$D$6,O3063,"")),"")</f>
        <v/>
      </c>
    </row>
    <row r="3064" spans="15:16" x14ac:dyDescent="0.15">
      <c r="O3064">
        <v>3063</v>
      </c>
      <c r="P3064" t="str">
        <f>IFERROR(IF(COUNTIF(個人情報!$BB$5:$BB$401,"登録番号" &amp; リスト!O3064)&gt;=1,"",IF(VLOOKUP(O3064,登録者リスト!$A$1:$D$43729,4,FALSE)=基本情報!$D$6,O3064,"")),"")</f>
        <v/>
      </c>
    </row>
    <row r="3065" spans="15:16" x14ac:dyDescent="0.15">
      <c r="O3065">
        <v>3064</v>
      </c>
      <c r="P3065" t="str">
        <f>IFERROR(IF(COUNTIF(個人情報!$BB$5:$BB$401,"登録番号" &amp; リスト!O3065)&gt;=1,"",IF(VLOOKUP(O3065,登録者リスト!$A$1:$D$43729,4,FALSE)=基本情報!$D$6,O3065,"")),"")</f>
        <v/>
      </c>
    </row>
    <row r="3066" spans="15:16" x14ac:dyDescent="0.15">
      <c r="O3066">
        <v>3065</v>
      </c>
      <c r="P3066" t="str">
        <f>IFERROR(IF(COUNTIF(個人情報!$BB$5:$BB$401,"登録番号" &amp; リスト!O3066)&gt;=1,"",IF(VLOOKUP(O3066,登録者リスト!$A$1:$D$43729,4,FALSE)=基本情報!$D$6,O3066,"")),"")</f>
        <v/>
      </c>
    </row>
    <row r="3067" spans="15:16" x14ac:dyDescent="0.15">
      <c r="O3067">
        <v>3066</v>
      </c>
      <c r="P3067" t="str">
        <f>IFERROR(IF(COUNTIF(個人情報!$BB$5:$BB$401,"登録番号" &amp; リスト!O3067)&gt;=1,"",IF(VLOOKUP(O3067,登録者リスト!$A$1:$D$43729,4,FALSE)=基本情報!$D$6,O3067,"")),"")</f>
        <v/>
      </c>
    </row>
    <row r="3068" spans="15:16" x14ac:dyDescent="0.15">
      <c r="O3068">
        <v>3067</v>
      </c>
      <c r="P3068" t="str">
        <f>IFERROR(IF(COUNTIF(個人情報!$BB$5:$BB$401,"登録番号" &amp; リスト!O3068)&gt;=1,"",IF(VLOOKUP(O3068,登録者リスト!$A$1:$D$43729,4,FALSE)=基本情報!$D$6,O3068,"")),"")</f>
        <v/>
      </c>
    </row>
    <row r="3069" spans="15:16" x14ac:dyDescent="0.15">
      <c r="O3069">
        <v>3068</v>
      </c>
      <c r="P3069" t="str">
        <f>IFERROR(IF(COUNTIF(個人情報!$BB$5:$BB$401,"登録番号" &amp; リスト!O3069)&gt;=1,"",IF(VLOOKUP(O3069,登録者リスト!$A$1:$D$43729,4,FALSE)=基本情報!$D$6,O3069,"")),"")</f>
        <v/>
      </c>
    </row>
    <row r="3070" spans="15:16" x14ac:dyDescent="0.15">
      <c r="O3070">
        <v>3069</v>
      </c>
      <c r="P3070" t="str">
        <f>IFERROR(IF(COUNTIF(個人情報!$BB$5:$BB$401,"登録番号" &amp; リスト!O3070)&gt;=1,"",IF(VLOOKUP(O3070,登録者リスト!$A$1:$D$43729,4,FALSE)=基本情報!$D$6,O3070,"")),"")</f>
        <v/>
      </c>
    </row>
    <row r="3071" spans="15:16" x14ac:dyDescent="0.15">
      <c r="O3071">
        <v>3070</v>
      </c>
      <c r="P3071" t="str">
        <f>IFERROR(IF(COUNTIF(個人情報!$BB$5:$BB$401,"登録番号" &amp; リスト!O3071)&gt;=1,"",IF(VLOOKUP(O3071,登録者リスト!$A$1:$D$43729,4,FALSE)=基本情報!$D$6,O3071,"")),"")</f>
        <v/>
      </c>
    </row>
    <row r="3072" spans="15:16" x14ac:dyDescent="0.15">
      <c r="O3072">
        <v>3071</v>
      </c>
      <c r="P3072" t="str">
        <f>IFERROR(IF(COUNTIF(個人情報!$BB$5:$BB$401,"登録番号" &amp; リスト!O3072)&gt;=1,"",IF(VLOOKUP(O3072,登録者リスト!$A$1:$D$43729,4,FALSE)=基本情報!$D$6,O3072,"")),"")</f>
        <v/>
      </c>
    </row>
    <row r="3073" spans="15:16" x14ac:dyDescent="0.15">
      <c r="O3073">
        <v>3072</v>
      </c>
      <c r="P3073" t="str">
        <f>IFERROR(IF(COUNTIF(個人情報!$BB$5:$BB$401,"登録番号" &amp; リスト!O3073)&gt;=1,"",IF(VLOOKUP(O3073,登録者リスト!$A$1:$D$43729,4,FALSE)=基本情報!$D$6,O3073,"")),"")</f>
        <v/>
      </c>
    </row>
    <row r="3074" spans="15:16" x14ac:dyDescent="0.15">
      <c r="O3074">
        <v>3073</v>
      </c>
      <c r="P3074" t="str">
        <f>IFERROR(IF(COUNTIF(個人情報!$BB$5:$BB$401,"登録番号" &amp; リスト!O3074)&gt;=1,"",IF(VLOOKUP(O3074,登録者リスト!$A$1:$D$43729,4,FALSE)=基本情報!$D$6,O3074,"")),"")</f>
        <v/>
      </c>
    </row>
    <row r="3075" spans="15:16" x14ac:dyDescent="0.15">
      <c r="O3075">
        <v>3074</v>
      </c>
      <c r="P3075" t="str">
        <f>IFERROR(IF(COUNTIF(個人情報!$BB$5:$BB$401,"登録番号" &amp; リスト!O3075)&gt;=1,"",IF(VLOOKUP(O3075,登録者リスト!$A$1:$D$43729,4,FALSE)=基本情報!$D$6,O3075,"")),"")</f>
        <v/>
      </c>
    </row>
    <row r="3076" spans="15:16" x14ac:dyDescent="0.15">
      <c r="O3076">
        <v>3075</v>
      </c>
      <c r="P3076" t="str">
        <f>IFERROR(IF(COUNTIF(個人情報!$BB$5:$BB$401,"登録番号" &amp; リスト!O3076)&gt;=1,"",IF(VLOOKUP(O3076,登録者リスト!$A$1:$D$43729,4,FALSE)=基本情報!$D$6,O3076,"")),"")</f>
        <v/>
      </c>
    </row>
    <row r="3077" spans="15:16" x14ac:dyDescent="0.15">
      <c r="O3077">
        <v>3076</v>
      </c>
      <c r="P3077" t="str">
        <f>IFERROR(IF(COUNTIF(個人情報!$BB$5:$BB$401,"登録番号" &amp; リスト!O3077)&gt;=1,"",IF(VLOOKUP(O3077,登録者リスト!$A$1:$D$43729,4,FALSE)=基本情報!$D$6,O3077,"")),"")</f>
        <v/>
      </c>
    </row>
    <row r="3078" spans="15:16" x14ac:dyDescent="0.15">
      <c r="O3078">
        <v>3077</v>
      </c>
      <c r="P3078" t="str">
        <f>IFERROR(IF(COUNTIF(個人情報!$BB$5:$BB$401,"登録番号" &amp; リスト!O3078)&gt;=1,"",IF(VLOOKUP(O3078,登録者リスト!$A$1:$D$43729,4,FALSE)=基本情報!$D$6,O3078,"")),"")</f>
        <v/>
      </c>
    </row>
    <row r="3079" spans="15:16" x14ac:dyDescent="0.15">
      <c r="O3079">
        <v>3078</v>
      </c>
      <c r="P3079" t="str">
        <f>IFERROR(IF(COUNTIF(個人情報!$BB$5:$BB$401,"登録番号" &amp; リスト!O3079)&gt;=1,"",IF(VLOOKUP(O3079,登録者リスト!$A$1:$D$43729,4,FALSE)=基本情報!$D$6,O3079,"")),"")</f>
        <v/>
      </c>
    </row>
    <row r="3080" spans="15:16" x14ac:dyDescent="0.15">
      <c r="O3080">
        <v>3079</v>
      </c>
      <c r="P3080" t="str">
        <f>IFERROR(IF(COUNTIF(個人情報!$BB$5:$BB$401,"登録番号" &amp; リスト!O3080)&gt;=1,"",IF(VLOOKUP(O3080,登録者リスト!$A$1:$D$43729,4,FALSE)=基本情報!$D$6,O3080,"")),"")</f>
        <v/>
      </c>
    </row>
    <row r="3081" spans="15:16" x14ac:dyDescent="0.15">
      <c r="O3081">
        <v>3080</v>
      </c>
      <c r="P3081" t="str">
        <f>IFERROR(IF(COUNTIF(個人情報!$BB$5:$BB$401,"登録番号" &amp; リスト!O3081)&gt;=1,"",IF(VLOOKUP(O3081,登録者リスト!$A$1:$D$43729,4,FALSE)=基本情報!$D$6,O3081,"")),"")</f>
        <v/>
      </c>
    </row>
    <row r="3082" spans="15:16" x14ac:dyDescent="0.15">
      <c r="O3082">
        <v>3081</v>
      </c>
      <c r="P3082" t="str">
        <f>IFERROR(IF(COUNTIF(個人情報!$BB$5:$BB$401,"登録番号" &amp; リスト!O3082)&gt;=1,"",IF(VLOOKUP(O3082,登録者リスト!$A$1:$D$43729,4,FALSE)=基本情報!$D$6,O3082,"")),"")</f>
        <v/>
      </c>
    </row>
    <row r="3083" spans="15:16" x14ac:dyDescent="0.15">
      <c r="O3083">
        <v>3082</v>
      </c>
      <c r="P3083" t="str">
        <f>IFERROR(IF(COUNTIF(個人情報!$BB$5:$BB$401,"登録番号" &amp; リスト!O3083)&gt;=1,"",IF(VLOOKUP(O3083,登録者リスト!$A$1:$D$43729,4,FALSE)=基本情報!$D$6,O3083,"")),"")</f>
        <v/>
      </c>
    </row>
    <row r="3084" spans="15:16" x14ac:dyDescent="0.15">
      <c r="O3084">
        <v>3083</v>
      </c>
      <c r="P3084" t="str">
        <f>IFERROR(IF(COUNTIF(個人情報!$BB$5:$BB$401,"登録番号" &amp; リスト!O3084)&gt;=1,"",IF(VLOOKUP(O3084,登録者リスト!$A$1:$D$43729,4,FALSE)=基本情報!$D$6,O3084,"")),"")</f>
        <v/>
      </c>
    </row>
    <row r="3085" spans="15:16" x14ac:dyDescent="0.15">
      <c r="O3085">
        <v>3084</v>
      </c>
      <c r="P3085" t="str">
        <f>IFERROR(IF(COUNTIF(個人情報!$BB$5:$BB$401,"登録番号" &amp; リスト!O3085)&gt;=1,"",IF(VLOOKUP(O3085,登録者リスト!$A$1:$D$43729,4,FALSE)=基本情報!$D$6,O3085,"")),"")</f>
        <v/>
      </c>
    </row>
    <row r="3086" spans="15:16" x14ac:dyDescent="0.15">
      <c r="O3086">
        <v>3085</v>
      </c>
      <c r="P3086" t="str">
        <f>IFERROR(IF(COUNTIF(個人情報!$BB$5:$BB$401,"登録番号" &amp; リスト!O3086)&gt;=1,"",IF(VLOOKUP(O3086,登録者リスト!$A$1:$D$43729,4,FALSE)=基本情報!$D$6,O3086,"")),"")</f>
        <v/>
      </c>
    </row>
    <row r="3087" spans="15:16" x14ac:dyDescent="0.15">
      <c r="O3087">
        <v>3086</v>
      </c>
      <c r="P3087" t="str">
        <f>IFERROR(IF(COUNTIF(個人情報!$BB$5:$BB$401,"登録番号" &amp; リスト!O3087)&gt;=1,"",IF(VLOOKUP(O3087,登録者リスト!$A$1:$D$43729,4,FALSE)=基本情報!$D$6,O3087,"")),"")</f>
        <v/>
      </c>
    </row>
    <row r="3088" spans="15:16" x14ac:dyDescent="0.15">
      <c r="O3088">
        <v>3087</v>
      </c>
      <c r="P3088" t="str">
        <f>IFERROR(IF(COUNTIF(個人情報!$BB$5:$BB$401,"登録番号" &amp; リスト!O3088)&gt;=1,"",IF(VLOOKUP(O3088,登録者リスト!$A$1:$D$43729,4,FALSE)=基本情報!$D$6,O3088,"")),"")</f>
        <v/>
      </c>
    </row>
    <row r="3089" spans="15:16" x14ac:dyDescent="0.15">
      <c r="O3089">
        <v>3088</v>
      </c>
      <c r="P3089" t="str">
        <f>IFERROR(IF(COUNTIF(個人情報!$BB$5:$BB$401,"登録番号" &amp; リスト!O3089)&gt;=1,"",IF(VLOOKUP(O3089,登録者リスト!$A$1:$D$43729,4,FALSE)=基本情報!$D$6,O3089,"")),"")</f>
        <v/>
      </c>
    </row>
    <row r="3090" spans="15:16" x14ac:dyDescent="0.15">
      <c r="O3090">
        <v>3089</v>
      </c>
      <c r="P3090" t="str">
        <f>IFERROR(IF(COUNTIF(個人情報!$BB$5:$BB$401,"登録番号" &amp; リスト!O3090)&gt;=1,"",IF(VLOOKUP(O3090,登録者リスト!$A$1:$D$43729,4,FALSE)=基本情報!$D$6,O3090,"")),"")</f>
        <v/>
      </c>
    </row>
    <row r="3091" spans="15:16" x14ac:dyDescent="0.15">
      <c r="O3091">
        <v>3090</v>
      </c>
      <c r="P3091" t="str">
        <f>IFERROR(IF(COUNTIF(個人情報!$BB$5:$BB$401,"登録番号" &amp; リスト!O3091)&gt;=1,"",IF(VLOOKUP(O3091,登録者リスト!$A$1:$D$43729,4,FALSE)=基本情報!$D$6,O3091,"")),"")</f>
        <v/>
      </c>
    </row>
    <row r="3092" spans="15:16" x14ac:dyDescent="0.15">
      <c r="O3092">
        <v>3091</v>
      </c>
      <c r="P3092" t="str">
        <f>IFERROR(IF(COUNTIF(個人情報!$BB$5:$BB$401,"登録番号" &amp; リスト!O3092)&gt;=1,"",IF(VLOOKUP(O3092,登録者リスト!$A$1:$D$43729,4,FALSE)=基本情報!$D$6,O3092,"")),"")</f>
        <v/>
      </c>
    </row>
    <row r="3093" spans="15:16" x14ac:dyDescent="0.15">
      <c r="O3093">
        <v>3092</v>
      </c>
      <c r="P3093" t="str">
        <f>IFERROR(IF(COUNTIF(個人情報!$BB$5:$BB$401,"登録番号" &amp; リスト!O3093)&gt;=1,"",IF(VLOOKUP(O3093,登録者リスト!$A$1:$D$43729,4,FALSE)=基本情報!$D$6,O3093,"")),"")</f>
        <v/>
      </c>
    </row>
    <row r="3094" spans="15:16" x14ac:dyDescent="0.15">
      <c r="O3094">
        <v>3093</v>
      </c>
      <c r="P3094" t="str">
        <f>IFERROR(IF(COUNTIF(個人情報!$BB$5:$BB$401,"登録番号" &amp; リスト!O3094)&gt;=1,"",IF(VLOOKUP(O3094,登録者リスト!$A$1:$D$43729,4,FALSE)=基本情報!$D$6,O3094,"")),"")</f>
        <v/>
      </c>
    </row>
    <row r="3095" spans="15:16" x14ac:dyDescent="0.15">
      <c r="O3095">
        <v>3094</v>
      </c>
      <c r="P3095" t="str">
        <f>IFERROR(IF(COUNTIF(個人情報!$BB$5:$BB$401,"登録番号" &amp; リスト!O3095)&gt;=1,"",IF(VLOOKUP(O3095,登録者リスト!$A$1:$D$43729,4,FALSE)=基本情報!$D$6,O3095,"")),"")</f>
        <v/>
      </c>
    </row>
    <row r="3096" spans="15:16" x14ac:dyDescent="0.15">
      <c r="O3096">
        <v>3095</v>
      </c>
      <c r="P3096" t="str">
        <f>IFERROR(IF(COUNTIF(個人情報!$BB$5:$BB$401,"登録番号" &amp; リスト!O3096)&gt;=1,"",IF(VLOOKUP(O3096,登録者リスト!$A$1:$D$43729,4,FALSE)=基本情報!$D$6,O3096,"")),"")</f>
        <v/>
      </c>
    </row>
    <row r="3097" spans="15:16" x14ac:dyDescent="0.15">
      <c r="O3097">
        <v>3096</v>
      </c>
      <c r="P3097" t="str">
        <f>IFERROR(IF(COUNTIF(個人情報!$BB$5:$BB$401,"登録番号" &amp; リスト!O3097)&gt;=1,"",IF(VLOOKUP(O3097,登録者リスト!$A$1:$D$43729,4,FALSE)=基本情報!$D$6,O3097,"")),"")</f>
        <v/>
      </c>
    </row>
    <row r="3098" spans="15:16" x14ac:dyDescent="0.15">
      <c r="O3098">
        <v>3097</v>
      </c>
      <c r="P3098" t="str">
        <f>IFERROR(IF(COUNTIF(個人情報!$BB$5:$BB$401,"登録番号" &amp; リスト!O3098)&gt;=1,"",IF(VLOOKUP(O3098,登録者リスト!$A$1:$D$43729,4,FALSE)=基本情報!$D$6,O3098,"")),"")</f>
        <v/>
      </c>
    </row>
    <row r="3099" spans="15:16" x14ac:dyDescent="0.15">
      <c r="O3099">
        <v>3098</v>
      </c>
      <c r="P3099" t="str">
        <f>IFERROR(IF(COUNTIF(個人情報!$BB$5:$BB$401,"登録番号" &amp; リスト!O3099)&gt;=1,"",IF(VLOOKUP(O3099,登録者リスト!$A$1:$D$43729,4,FALSE)=基本情報!$D$6,O3099,"")),"")</f>
        <v/>
      </c>
    </row>
    <row r="3100" spans="15:16" x14ac:dyDescent="0.15">
      <c r="O3100">
        <v>3099</v>
      </c>
      <c r="P3100" t="str">
        <f>IFERROR(IF(COUNTIF(個人情報!$BB$5:$BB$401,"登録番号" &amp; リスト!O3100)&gt;=1,"",IF(VLOOKUP(O3100,登録者リスト!$A$1:$D$43729,4,FALSE)=基本情報!$D$6,O3100,"")),"")</f>
        <v/>
      </c>
    </row>
    <row r="3101" spans="15:16" x14ac:dyDescent="0.15">
      <c r="O3101">
        <v>3100</v>
      </c>
      <c r="P3101" t="str">
        <f>IFERROR(IF(COUNTIF(個人情報!$BB$5:$BB$401,"登録番号" &amp; リスト!O3101)&gt;=1,"",IF(VLOOKUP(O3101,登録者リスト!$A$1:$D$43729,4,FALSE)=基本情報!$D$6,O3101,"")),"")</f>
        <v/>
      </c>
    </row>
    <row r="3102" spans="15:16" x14ac:dyDescent="0.15">
      <c r="O3102">
        <v>3101</v>
      </c>
      <c r="P3102" t="str">
        <f>IFERROR(IF(COUNTIF(個人情報!$BB$5:$BB$401,"登録番号" &amp; リスト!O3102)&gt;=1,"",IF(VLOOKUP(O3102,登録者リスト!$A$1:$D$43729,4,FALSE)=基本情報!$D$6,O3102,"")),"")</f>
        <v/>
      </c>
    </row>
    <row r="3103" spans="15:16" x14ac:dyDescent="0.15">
      <c r="O3103">
        <v>3102</v>
      </c>
      <c r="P3103" t="str">
        <f>IFERROR(IF(COUNTIF(個人情報!$BB$5:$BB$401,"登録番号" &amp; リスト!O3103)&gt;=1,"",IF(VLOOKUP(O3103,登録者リスト!$A$1:$D$43729,4,FALSE)=基本情報!$D$6,O3103,"")),"")</f>
        <v/>
      </c>
    </row>
    <row r="3104" spans="15:16" x14ac:dyDescent="0.15">
      <c r="O3104">
        <v>3103</v>
      </c>
      <c r="P3104" t="str">
        <f>IFERROR(IF(COUNTIF(個人情報!$BB$5:$BB$401,"登録番号" &amp; リスト!O3104)&gt;=1,"",IF(VLOOKUP(O3104,登録者リスト!$A$1:$D$43729,4,FALSE)=基本情報!$D$6,O3104,"")),"")</f>
        <v/>
      </c>
    </row>
    <row r="3105" spans="15:16" x14ac:dyDescent="0.15">
      <c r="O3105">
        <v>3104</v>
      </c>
      <c r="P3105" t="str">
        <f>IFERROR(IF(COUNTIF(個人情報!$BB$5:$BB$401,"登録番号" &amp; リスト!O3105)&gt;=1,"",IF(VLOOKUP(O3105,登録者リスト!$A$1:$D$43729,4,FALSE)=基本情報!$D$6,O3105,"")),"")</f>
        <v/>
      </c>
    </row>
    <row r="3106" spans="15:16" x14ac:dyDescent="0.15">
      <c r="O3106">
        <v>3105</v>
      </c>
      <c r="P3106" t="str">
        <f>IFERROR(IF(COUNTIF(個人情報!$BB$5:$BB$401,"登録番号" &amp; リスト!O3106)&gt;=1,"",IF(VLOOKUP(O3106,登録者リスト!$A$1:$D$43729,4,FALSE)=基本情報!$D$6,O3106,"")),"")</f>
        <v/>
      </c>
    </row>
    <row r="3107" spans="15:16" x14ac:dyDescent="0.15">
      <c r="O3107">
        <v>3106</v>
      </c>
      <c r="P3107" t="str">
        <f>IFERROR(IF(COUNTIF(個人情報!$BB$5:$BB$401,"登録番号" &amp; リスト!O3107)&gt;=1,"",IF(VLOOKUP(O3107,登録者リスト!$A$1:$D$43729,4,FALSE)=基本情報!$D$6,O3107,"")),"")</f>
        <v/>
      </c>
    </row>
    <row r="3108" spans="15:16" x14ac:dyDescent="0.15">
      <c r="O3108">
        <v>3107</v>
      </c>
      <c r="P3108" t="str">
        <f>IFERROR(IF(COUNTIF(個人情報!$BB$5:$BB$401,"登録番号" &amp; リスト!O3108)&gt;=1,"",IF(VLOOKUP(O3108,登録者リスト!$A$1:$D$43729,4,FALSE)=基本情報!$D$6,O3108,"")),"")</f>
        <v/>
      </c>
    </row>
    <row r="3109" spans="15:16" x14ac:dyDescent="0.15">
      <c r="O3109">
        <v>3108</v>
      </c>
      <c r="P3109" t="str">
        <f>IFERROR(IF(COUNTIF(個人情報!$BB$5:$BB$401,"登録番号" &amp; リスト!O3109)&gt;=1,"",IF(VLOOKUP(O3109,登録者リスト!$A$1:$D$43729,4,FALSE)=基本情報!$D$6,O3109,"")),"")</f>
        <v/>
      </c>
    </row>
    <row r="3110" spans="15:16" x14ac:dyDescent="0.15">
      <c r="O3110">
        <v>3109</v>
      </c>
      <c r="P3110" t="str">
        <f>IFERROR(IF(COUNTIF(個人情報!$BB$5:$BB$401,"登録番号" &amp; リスト!O3110)&gt;=1,"",IF(VLOOKUP(O3110,登録者リスト!$A$1:$D$43729,4,FALSE)=基本情報!$D$6,O3110,"")),"")</f>
        <v/>
      </c>
    </row>
    <row r="3111" spans="15:16" x14ac:dyDescent="0.15">
      <c r="O3111">
        <v>3110</v>
      </c>
      <c r="P3111" t="str">
        <f>IFERROR(IF(COUNTIF(個人情報!$BB$5:$BB$401,"登録番号" &amp; リスト!O3111)&gt;=1,"",IF(VLOOKUP(O3111,登録者リスト!$A$1:$D$43729,4,FALSE)=基本情報!$D$6,O3111,"")),"")</f>
        <v/>
      </c>
    </row>
    <row r="3112" spans="15:16" x14ac:dyDescent="0.15">
      <c r="O3112">
        <v>3111</v>
      </c>
      <c r="P3112" t="str">
        <f>IFERROR(IF(COUNTIF(個人情報!$BB$5:$BB$401,"登録番号" &amp; リスト!O3112)&gt;=1,"",IF(VLOOKUP(O3112,登録者リスト!$A$1:$D$43729,4,FALSE)=基本情報!$D$6,O3112,"")),"")</f>
        <v/>
      </c>
    </row>
    <row r="3113" spans="15:16" x14ac:dyDescent="0.15">
      <c r="O3113">
        <v>3112</v>
      </c>
      <c r="P3113" t="str">
        <f>IFERROR(IF(COUNTIF(個人情報!$BB$5:$BB$401,"登録番号" &amp; リスト!O3113)&gt;=1,"",IF(VLOOKUP(O3113,登録者リスト!$A$1:$D$43729,4,FALSE)=基本情報!$D$6,O3113,"")),"")</f>
        <v/>
      </c>
    </row>
    <row r="3114" spans="15:16" x14ac:dyDescent="0.15">
      <c r="O3114">
        <v>3113</v>
      </c>
      <c r="P3114" t="str">
        <f>IFERROR(IF(COUNTIF(個人情報!$BB$5:$BB$401,"登録番号" &amp; リスト!O3114)&gt;=1,"",IF(VLOOKUP(O3114,登録者リスト!$A$1:$D$43729,4,FALSE)=基本情報!$D$6,O3114,"")),"")</f>
        <v/>
      </c>
    </row>
    <row r="3115" spans="15:16" x14ac:dyDescent="0.15">
      <c r="O3115">
        <v>3114</v>
      </c>
      <c r="P3115" t="str">
        <f>IFERROR(IF(COUNTIF(個人情報!$BB$5:$BB$401,"登録番号" &amp; リスト!O3115)&gt;=1,"",IF(VLOOKUP(O3115,登録者リスト!$A$1:$D$43729,4,FALSE)=基本情報!$D$6,O3115,"")),"")</f>
        <v/>
      </c>
    </row>
    <row r="3116" spans="15:16" x14ac:dyDescent="0.15">
      <c r="O3116">
        <v>3115</v>
      </c>
      <c r="P3116" t="str">
        <f>IFERROR(IF(COUNTIF(個人情報!$BB$5:$BB$401,"登録番号" &amp; リスト!O3116)&gt;=1,"",IF(VLOOKUP(O3116,登録者リスト!$A$1:$D$43729,4,FALSE)=基本情報!$D$6,O3116,"")),"")</f>
        <v/>
      </c>
    </row>
    <row r="3117" spans="15:16" x14ac:dyDescent="0.15">
      <c r="O3117">
        <v>3116</v>
      </c>
      <c r="P3117" t="str">
        <f>IFERROR(IF(COUNTIF(個人情報!$BB$5:$BB$401,"登録番号" &amp; リスト!O3117)&gt;=1,"",IF(VLOOKUP(O3117,登録者リスト!$A$1:$D$43729,4,FALSE)=基本情報!$D$6,O3117,"")),"")</f>
        <v/>
      </c>
    </row>
    <row r="3118" spans="15:16" x14ac:dyDescent="0.15">
      <c r="O3118">
        <v>3117</v>
      </c>
      <c r="P3118" t="str">
        <f>IFERROR(IF(COUNTIF(個人情報!$BB$5:$BB$401,"登録番号" &amp; リスト!O3118)&gt;=1,"",IF(VLOOKUP(O3118,登録者リスト!$A$1:$D$43729,4,FALSE)=基本情報!$D$6,O3118,"")),"")</f>
        <v/>
      </c>
    </row>
    <row r="3119" spans="15:16" x14ac:dyDescent="0.15">
      <c r="O3119">
        <v>3118</v>
      </c>
      <c r="P3119" t="str">
        <f>IFERROR(IF(COUNTIF(個人情報!$BB$5:$BB$401,"登録番号" &amp; リスト!O3119)&gt;=1,"",IF(VLOOKUP(O3119,登録者リスト!$A$1:$D$43729,4,FALSE)=基本情報!$D$6,O3119,"")),"")</f>
        <v/>
      </c>
    </row>
    <row r="3120" spans="15:16" x14ac:dyDescent="0.15">
      <c r="O3120">
        <v>3119</v>
      </c>
      <c r="P3120" t="str">
        <f>IFERROR(IF(COUNTIF(個人情報!$BB$5:$BB$401,"登録番号" &amp; リスト!O3120)&gt;=1,"",IF(VLOOKUP(O3120,登録者リスト!$A$1:$D$43729,4,FALSE)=基本情報!$D$6,O3120,"")),"")</f>
        <v/>
      </c>
    </row>
    <row r="3121" spans="15:16" x14ac:dyDescent="0.15">
      <c r="O3121">
        <v>3120</v>
      </c>
      <c r="P3121" t="str">
        <f>IFERROR(IF(COUNTIF(個人情報!$BB$5:$BB$401,"登録番号" &amp; リスト!O3121)&gt;=1,"",IF(VLOOKUP(O3121,登録者リスト!$A$1:$D$43729,4,FALSE)=基本情報!$D$6,O3121,"")),"")</f>
        <v/>
      </c>
    </row>
    <row r="3122" spans="15:16" x14ac:dyDescent="0.15">
      <c r="O3122">
        <v>3121</v>
      </c>
      <c r="P3122" t="str">
        <f>IFERROR(IF(COUNTIF(個人情報!$BB$5:$BB$401,"登録番号" &amp; リスト!O3122)&gt;=1,"",IF(VLOOKUP(O3122,登録者リスト!$A$1:$D$43729,4,FALSE)=基本情報!$D$6,O3122,"")),"")</f>
        <v/>
      </c>
    </row>
    <row r="3123" spans="15:16" x14ac:dyDescent="0.15">
      <c r="O3123">
        <v>3122</v>
      </c>
      <c r="P3123" t="str">
        <f>IFERROR(IF(COUNTIF(個人情報!$BB$5:$BB$401,"登録番号" &amp; リスト!O3123)&gt;=1,"",IF(VLOOKUP(O3123,登録者リスト!$A$1:$D$43729,4,FALSE)=基本情報!$D$6,O3123,"")),"")</f>
        <v/>
      </c>
    </row>
    <row r="3124" spans="15:16" x14ac:dyDescent="0.15">
      <c r="O3124">
        <v>3123</v>
      </c>
      <c r="P3124" t="str">
        <f>IFERROR(IF(COUNTIF(個人情報!$BB$5:$BB$401,"登録番号" &amp; リスト!O3124)&gt;=1,"",IF(VLOOKUP(O3124,登録者リスト!$A$1:$D$43729,4,FALSE)=基本情報!$D$6,O3124,"")),"")</f>
        <v/>
      </c>
    </row>
    <row r="3125" spans="15:16" x14ac:dyDescent="0.15">
      <c r="O3125">
        <v>3124</v>
      </c>
      <c r="P3125" t="str">
        <f>IFERROR(IF(COUNTIF(個人情報!$BB$5:$BB$401,"登録番号" &amp; リスト!O3125)&gt;=1,"",IF(VLOOKUP(O3125,登録者リスト!$A$1:$D$43729,4,FALSE)=基本情報!$D$6,O3125,"")),"")</f>
        <v/>
      </c>
    </row>
    <row r="3126" spans="15:16" x14ac:dyDescent="0.15">
      <c r="O3126">
        <v>3125</v>
      </c>
      <c r="P3126" t="str">
        <f>IFERROR(IF(COUNTIF(個人情報!$BB$5:$BB$401,"登録番号" &amp; リスト!O3126)&gt;=1,"",IF(VLOOKUP(O3126,登録者リスト!$A$1:$D$43729,4,FALSE)=基本情報!$D$6,O3126,"")),"")</f>
        <v/>
      </c>
    </row>
    <row r="3127" spans="15:16" x14ac:dyDescent="0.15">
      <c r="O3127">
        <v>3126</v>
      </c>
      <c r="P3127" t="str">
        <f>IFERROR(IF(COUNTIF(個人情報!$BB$5:$BB$401,"登録番号" &amp; リスト!O3127)&gt;=1,"",IF(VLOOKUP(O3127,登録者リスト!$A$1:$D$43729,4,FALSE)=基本情報!$D$6,O3127,"")),"")</f>
        <v/>
      </c>
    </row>
    <row r="3128" spans="15:16" x14ac:dyDescent="0.15">
      <c r="O3128">
        <v>3127</v>
      </c>
      <c r="P3128" t="str">
        <f>IFERROR(IF(COUNTIF(個人情報!$BB$5:$BB$401,"登録番号" &amp; リスト!O3128)&gt;=1,"",IF(VLOOKUP(O3128,登録者リスト!$A$1:$D$43729,4,FALSE)=基本情報!$D$6,O3128,"")),"")</f>
        <v/>
      </c>
    </row>
    <row r="3129" spans="15:16" x14ac:dyDescent="0.15">
      <c r="O3129">
        <v>3128</v>
      </c>
      <c r="P3129" t="str">
        <f>IFERROR(IF(COUNTIF(個人情報!$BB$5:$BB$401,"登録番号" &amp; リスト!O3129)&gt;=1,"",IF(VLOOKUP(O3129,登録者リスト!$A$1:$D$43729,4,FALSE)=基本情報!$D$6,O3129,"")),"")</f>
        <v/>
      </c>
    </row>
    <row r="3130" spans="15:16" x14ac:dyDescent="0.15">
      <c r="O3130">
        <v>3129</v>
      </c>
      <c r="P3130" t="str">
        <f>IFERROR(IF(COUNTIF(個人情報!$BB$5:$BB$401,"登録番号" &amp; リスト!O3130)&gt;=1,"",IF(VLOOKUP(O3130,登録者リスト!$A$1:$D$43729,4,FALSE)=基本情報!$D$6,O3130,"")),"")</f>
        <v/>
      </c>
    </row>
    <row r="3131" spans="15:16" x14ac:dyDescent="0.15">
      <c r="O3131">
        <v>3130</v>
      </c>
      <c r="P3131" t="str">
        <f>IFERROR(IF(COUNTIF(個人情報!$BB$5:$BB$401,"登録番号" &amp; リスト!O3131)&gt;=1,"",IF(VLOOKUP(O3131,登録者リスト!$A$1:$D$43729,4,FALSE)=基本情報!$D$6,O3131,"")),"")</f>
        <v/>
      </c>
    </row>
    <row r="3132" spans="15:16" x14ac:dyDescent="0.15">
      <c r="O3132">
        <v>3131</v>
      </c>
      <c r="P3132" t="str">
        <f>IFERROR(IF(COUNTIF(個人情報!$BB$5:$BB$401,"登録番号" &amp; リスト!O3132)&gt;=1,"",IF(VLOOKUP(O3132,登録者リスト!$A$1:$D$43729,4,FALSE)=基本情報!$D$6,O3132,"")),"")</f>
        <v/>
      </c>
    </row>
    <row r="3133" spans="15:16" x14ac:dyDescent="0.15">
      <c r="O3133">
        <v>3132</v>
      </c>
      <c r="P3133" t="str">
        <f>IFERROR(IF(COUNTIF(個人情報!$BB$5:$BB$401,"登録番号" &amp; リスト!O3133)&gt;=1,"",IF(VLOOKUP(O3133,登録者リスト!$A$1:$D$43729,4,FALSE)=基本情報!$D$6,O3133,"")),"")</f>
        <v/>
      </c>
    </row>
    <row r="3134" spans="15:16" x14ac:dyDescent="0.15">
      <c r="O3134">
        <v>3133</v>
      </c>
      <c r="P3134" t="str">
        <f>IFERROR(IF(COUNTIF(個人情報!$BB$5:$BB$401,"登録番号" &amp; リスト!O3134)&gt;=1,"",IF(VLOOKUP(O3134,登録者リスト!$A$1:$D$43729,4,FALSE)=基本情報!$D$6,O3134,"")),"")</f>
        <v/>
      </c>
    </row>
    <row r="3135" spans="15:16" x14ac:dyDescent="0.15">
      <c r="O3135">
        <v>3134</v>
      </c>
      <c r="P3135" t="str">
        <f>IFERROR(IF(COUNTIF(個人情報!$BB$5:$BB$401,"登録番号" &amp; リスト!O3135)&gt;=1,"",IF(VLOOKUP(O3135,登録者リスト!$A$1:$D$43729,4,FALSE)=基本情報!$D$6,O3135,"")),"")</f>
        <v/>
      </c>
    </row>
    <row r="3136" spans="15:16" x14ac:dyDescent="0.15">
      <c r="O3136">
        <v>3135</v>
      </c>
      <c r="P3136" t="str">
        <f>IFERROR(IF(COUNTIF(個人情報!$BB$5:$BB$401,"登録番号" &amp; リスト!O3136)&gt;=1,"",IF(VLOOKUP(O3136,登録者リスト!$A$1:$D$43729,4,FALSE)=基本情報!$D$6,O3136,"")),"")</f>
        <v/>
      </c>
    </row>
    <row r="3137" spans="15:16" x14ac:dyDescent="0.15">
      <c r="O3137">
        <v>3136</v>
      </c>
      <c r="P3137" t="str">
        <f>IFERROR(IF(COUNTIF(個人情報!$BB$5:$BB$401,"登録番号" &amp; リスト!O3137)&gt;=1,"",IF(VLOOKUP(O3137,登録者リスト!$A$1:$D$43729,4,FALSE)=基本情報!$D$6,O3137,"")),"")</f>
        <v/>
      </c>
    </row>
    <row r="3138" spans="15:16" x14ac:dyDescent="0.15">
      <c r="O3138">
        <v>3137</v>
      </c>
      <c r="P3138" t="str">
        <f>IFERROR(IF(COUNTIF(個人情報!$BB$5:$BB$401,"登録番号" &amp; リスト!O3138)&gt;=1,"",IF(VLOOKUP(O3138,登録者リスト!$A$1:$D$43729,4,FALSE)=基本情報!$D$6,O3138,"")),"")</f>
        <v/>
      </c>
    </row>
    <row r="3139" spans="15:16" x14ac:dyDescent="0.15">
      <c r="O3139">
        <v>3138</v>
      </c>
      <c r="P3139" t="str">
        <f>IFERROR(IF(COUNTIF(個人情報!$BB$5:$BB$401,"登録番号" &amp; リスト!O3139)&gt;=1,"",IF(VLOOKUP(O3139,登録者リスト!$A$1:$D$43729,4,FALSE)=基本情報!$D$6,O3139,"")),"")</f>
        <v/>
      </c>
    </row>
    <row r="3140" spans="15:16" x14ac:dyDescent="0.15">
      <c r="O3140">
        <v>3139</v>
      </c>
      <c r="P3140" t="str">
        <f>IFERROR(IF(COUNTIF(個人情報!$BB$5:$BB$401,"登録番号" &amp; リスト!O3140)&gt;=1,"",IF(VLOOKUP(O3140,登録者リスト!$A$1:$D$43729,4,FALSE)=基本情報!$D$6,O3140,"")),"")</f>
        <v/>
      </c>
    </row>
    <row r="3141" spans="15:16" x14ac:dyDescent="0.15">
      <c r="O3141">
        <v>3140</v>
      </c>
      <c r="P3141" t="str">
        <f>IFERROR(IF(COUNTIF(個人情報!$BB$5:$BB$401,"登録番号" &amp; リスト!O3141)&gt;=1,"",IF(VLOOKUP(O3141,登録者リスト!$A$1:$D$43729,4,FALSE)=基本情報!$D$6,O3141,"")),"")</f>
        <v/>
      </c>
    </row>
    <row r="3142" spans="15:16" x14ac:dyDescent="0.15">
      <c r="O3142">
        <v>3141</v>
      </c>
      <c r="P3142" t="str">
        <f>IFERROR(IF(COUNTIF(個人情報!$BB$5:$BB$401,"登録番号" &amp; リスト!O3142)&gt;=1,"",IF(VLOOKUP(O3142,登録者リスト!$A$1:$D$43729,4,FALSE)=基本情報!$D$6,O3142,"")),"")</f>
        <v/>
      </c>
    </row>
    <row r="3143" spans="15:16" x14ac:dyDescent="0.15">
      <c r="O3143">
        <v>3142</v>
      </c>
      <c r="P3143" t="str">
        <f>IFERROR(IF(COUNTIF(個人情報!$BB$5:$BB$401,"登録番号" &amp; リスト!O3143)&gt;=1,"",IF(VLOOKUP(O3143,登録者リスト!$A$1:$D$43729,4,FALSE)=基本情報!$D$6,O3143,"")),"")</f>
        <v/>
      </c>
    </row>
    <row r="3144" spans="15:16" x14ac:dyDescent="0.15">
      <c r="O3144">
        <v>3143</v>
      </c>
      <c r="P3144" t="str">
        <f>IFERROR(IF(COUNTIF(個人情報!$BB$5:$BB$401,"登録番号" &amp; リスト!O3144)&gt;=1,"",IF(VLOOKUP(O3144,登録者リスト!$A$1:$D$43729,4,FALSE)=基本情報!$D$6,O3144,"")),"")</f>
        <v/>
      </c>
    </row>
    <row r="3145" spans="15:16" x14ac:dyDescent="0.15">
      <c r="O3145">
        <v>3144</v>
      </c>
      <c r="P3145" t="str">
        <f>IFERROR(IF(COUNTIF(個人情報!$BB$5:$BB$401,"登録番号" &amp; リスト!O3145)&gt;=1,"",IF(VLOOKUP(O3145,登録者リスト!$A$1:$D$43729,4,FALSE)=基本情報!$D$6,O3145,"")),"")</f>
        <v/>
      </c>
    </row>
    <row r="3146" spans="15:16" x14ac:dyDescent="0.15">
      <c r="O3146">
        <v>3145</v>
      </c>
      <c r="P3146" t="str">
        <f>IFERROR(IF(COUNTIF(個人情報!$BB$5:$BB$401,"登録番号" &amp; リスト!O3146)&gt;=1,"",IF(VLOOKUP(O3146,登録者リスト!$A$1:$D$43729,4,FALSE)=基本情報!$D$6,O3146,"")),"")</f>
        <v/>
      </c>
    </row>
    <row r="3147" spans="15:16" x14ac:dyDescent="0.15">
      <c r="O3147">
        <v>3146</v>
      </c>
      <c r="P3147" t="str">
        <f>IFERROR(IF(COUNTIF(個人情報!$BB$5:$BB$401,"登録番号" &amp; リスト!O3147)&gt;=1,"",IF(VLOOKUP(O3147,登録者リスト!$A$1:$D$43729,4,FALSE)=基本情報!$D$6,O3147,"")),"")</f>
        <v/>
      </c>
    </row>
    <row r="3148" spans="15:16" x14ac:dyDescent="0.15">
      <c r="O3148">
        <v>3147</v>
      </c>
      <c r="P3148" t="str">
        <f>IFERROR(IF(COUNTIF(個人情報!$BB$5:$BB$401,"登録番号" &amp; リスト!O3148)&gt;=1,"",IF(VLOOKUP(O3148,登録者リスト!$A$1:$D$43729,4,FALSE)=基本情報!$D$6,O3148,"")),"")</f>
        <v/>
      </c>
    </row>
    <row r="3149" spans="15:16" x14ac:dyDescent="0.15">
      <c r="O3149">
        <v>3148</v>
      </c>
      <c r="P3149" t="str">
        <f>IFERROR(IF(COUNTIF(個人情報!$BB$5:$BB$401,"登録番号" &amp; リスト!O3149)&gt;=1,"",IF(VLOOKUP(O3149,登録者リスト!$A$1:$D$43729,4,FALSE)=基本情報!$D$6,O3149,"")),"")</f>
        <v/>
      </c>
    </row>
    <row r="3150" spans="15:16" x14ac:dyDescent="0.15">
      <c r="O3150">
        <v>3149</v>
      </c>
      <c r="P3150" t="str">
        <f>IFERROR(IF(COUNTIF(個人情報!$BB$5:$BB$401,"登録番号" &amp; リスト!O3150)&gt;=1,"",IF(VLOOKUP(O3150,登録者リスト!$A$1:$D$43729,4,FALSE)=基本情報!$D$6,O3150,"")),"")</f>
        <v/>
      </c>
    </row>
    <row r="3151" spans="15:16" x14ac:dyDescent="0.15">
      <c r="O3151">
        <v>3150</v>
      </c>
      <c r="P3151" t="str">
        <f>IFERROR(IF(COUNTIF(個人情報!$BB$5:$BB$401,"登録番号" &amp; リスト!O3151)&gt;=1,"",IF(VLOOKUP(O3151,登録者リスト!$A$1:$D$43729,4,FALSE)=基本情報!$D$6,O3151,"")),"")</f>
        <v/>
      </c>
    </row>
    <row r="3152" spans="15:16" x14ac:dyDescent="0.15">
      <c r="O3152">
        <v>3151</v>
      </c>
      <c r="P3152" t="str">
        <f>IFERROR(IF(COUNTIF(個人情報!$BB$5:$BB$401,"登録番号" &amp; リスト!O3152)&gt;=1,"",IF(VLOOKUP(O3152,登録者リスト!$A$1:$D$43729,4,FALSE)=基本情報!$D$6,O3152,"")),"")</f>
        <v/>
      </c>
    </row>
    <row r="3153" spans="15:16" x14ac:dyDescent="0.15">
      <c r="O3153">
        <v>3152</v>
      </c>
      <c r="P3153" t="str">
        <f>IFERROR(IF(COUNTIF(個人情報!$BB$5:$BB$401,"登録番号" &amp; リスト!O3153)&gt;=1,"",IF(VLOOKUP(O3153,登録者リスト!$A$1:$D$43729,4,FALSE)=基本情報!$D$6,O3153,"")),"")</f>
        <v/>
      </c>
    </row>
    <row r="3154" spans="15:16" x14ac:dyDescent="0.15">
      <c r="O3154">
        <v>3153</v>
      </c>
      <c r="P3154" t="str">
        <f>IFERROR(IF(COUNTIF(個人情報!$BB$5:$BB$401,"登録番号" &amp; リスト!O3154)&gt;=1,"",IF(VLOOKUP(O3154,登録者リスト!$A$1:$D$43729,4,FALSE)=基本情報!$D$6,O3154,"")),"")</f>
        <v/>
      </c>
    </row>
    <row r="3155" spans="15:16" x14ac:dyDescent="0.15">
      <c r="O3155">
        <v>3154</v>
      </c>
      <c r="P3155" t="str">
        <f>IFERROR(IF(COUNTIF(個人情報!$BB$5:$BB$401,"登録番号" &amp; リスト!O3155)&gt;=1,"",IF(VLOOKUP(O3155,登録者リスト!$A$1:$D$43729,4,FALSE)=基本情報!$D$6,O3155,"")),"")</f>
        <v/>
      </c>
    </row>
    <row r="3156" spans="15:16" x14ac:dyDescent="0.15">
      <c r="O3156">
        <v>3155</v>
      </c>
      <c r="P3156" t="str">
        <f>IFERROR(IF(COUNTIF(個人情報!$BB$5:$BB$401,"登録番号" &amp; リスト!O3156)&gt;=1,"",IF(VLOOKUP(O3156,登録者リスト!$A$1:$D$43729,4,FALSE)=基本情報!$D$6,O3156,"")),"")</f>
        <v/>
      </c>
    </row>
    <row r="3157" spans="15:16" x14ac:dyDescent="0.15">
      <c r="O3157">
        <v>3156</v>
      </c>
      <c r="P3157" t="str">
        <f>IFERROR(IF(COUNTIF(個人情報!$BB$5:$BB$401,"登録番号" &amp; リスト!O3157)&gt;=1,"",IF(VLOOKUP(O3157,登録者リスト!$A$1:$D$43729,4,FALSE)=基本情報!$D$6,O3157,"")),"")</f>
        <v/>
      </c>
    </row>
    <row r="3158" spans="15:16" x14ac:dyDescent="0.15">
      <c r="O3158">
        <v>3157</v>
      </c>
      <c r="P3158" t="str">
        <f>IFERROR(IF(COUNTIF(個人情報!$BB$5:$BB$401,"登録番号" &amp; リスト!O3158)&gt;=1,"",IF(VLOOKUP(O3158,登録者リスト!$A$1:$D$43729,4,FALSE)=基本情報!$D$6,O3158,"")),"")</f>
        <v/>
      </c>
    </row>
    <row r="3159" spans="15:16" x14ac:dyDescent="0.15">
      <c r="O3159">
        <v>3158</v>
      </c>
      <c r="P3159" t="str">
        <f>IFERROR(IF(COUNTIF(個人情報!$BB$5:$BB$401,"登録番号" &amp; リスト!O3159)&gt;=1,"",IF(VLOOKUP(O3159,登録者リスト!$A$1:$D$43729,4,FALSE)=基本情報!$D$6,O3159,"")),"")</f>
        <v/>
      </c>
    </row>
    <row r="3160" spans="15:16" x14ac:dyDescent="0.15">
      <c r="O3160">
        <v>3159</v>
      </c>
      <c r="P3160" t="str">
        <f>IFERROR(IF(COUNTIF(個人情報!$BB$5:$BB$401,"登録番号" &amp; リスト!O3160)&gt;=1,"",IF(VLOOKUP(O3160,登録者リスト!$A$1:$D$43729,4,FALSE)=基本情報!$D$6,O3160,"")),"")</f>
        <v/>
      </c>
    </row>
    <row r="3161" spans="15:16" x14ac:dyDescent="0.15">
      <c r="O3161">
        <v>3160</v>
      </c>
      <c r="P3161" t="str">
        <f>IFERROR(IF(COUNTIF(個人情報!$BB$5:$BB$401,"登録番号" &amp; リスト!O3161)&gt;=1,"",IF(VLOOKUP(O3161,登録者リスト!$A$1:$D$43729,4,FALSE)=基本情報!$D$6,O3161,"")),"")</f>
        <v/>
      </c>
    </row>
    <row r="3162" spans="15:16" x14ac:dyDescent="0.15">
      <c r="O3162">
        <v>3161</v>
      </c>
      <c r="P3162" t="str">
        <f>IFERROR(IF(COUNTIF(個人情報!$BB$5:$BB$401,"登録番号" &amp; リスト!O3162)&gt;=1,"",IF(VLOOKUP(O3162,登録者リスト!$A$1:$D$43729,4,FALSE)=基本情報!$D$6,O3162,"")),"")</f>
        <v/>
      </c>
    </row>
    <row r="3163" spans="15:16" x14ac:dyDescent="0.15">
      <c r="O3163">
        <v>3162</v>
      </c>
      <c r="P3163" t="str">
        <f>IFERROR(IF(COUNTIF(個人情報!$BB$5:$BB$401,"登録番号" &amp; リスト!O3163)&gt;=1,"",IF(VLOOKUP(O3163,登録者リスト!$A$1:$D$43729,4,FALSE)=基本情報!$D$6,O3163,"")),"")</f>
        <v/>
      </c>
    </row>
    <row r="3164" spans="15:16" x14ac:dyDescent="0.15">
      <c r="O3164">
        <v>3163</v>
      </c>
      <c r="P3164" t="str">
        <f>IFERROR(IF(COUNTIF(個人情報!$BB$5:$BB$401,"登録番号" &amp; リスト!O3164)&gt;=1,"",IF(VLOOKUP(O3164,登録者リスト!$A$1:$D$43729,4,FALSE)=基本情報!$D$6,O3164,"")),"")</f>
        <v/>
      </c>
    </row>
    <row r="3165" spans="15:16" x14ac:dyDescent="0.15">
      <c r="O3165">
        <v>3164</v>
      </c>
      <c r="P3165" t="str">
        <f>IFERROR(IF(COUNTIF(個人情報!$BB$5:$BB$401,"登録番号" &amp; リスト!O3165)&gt;=1,"",IF(VLOOKUP(O3165,登録者リスト!$A$1:$D$43729,4,FALSE)=基本情報!$D$6,O3165,"")),"")</f>
        <v/>
      </c>
    </row>
    <row r="3166" spans="15:16" x14ac:dyDescent="0.15">
      <c r="O3166">
        <v>3165</v>
      </c>
      <c r="P3166" t="str">
        <f>IFERROR(IF(COUNTIF(個人情報!$BB$5:$BB$401,"登録番号" &amp; リスト!O3166)&gt;=1,"",IF(VLOOKUP(O3166,登録者リスト!$A$1:$D$43729,4,FALSE)=基本情報!$D$6,O3166,"")),"")</f>
        <v/>
      </c>
    </row>
    <row r="3167" spans="15:16" x14ac:dyDescent="0.15">
      <c r="O3167">
        <v>3166</v>
      </c>
      <c r="P3167" t="str">
        <f>IFERROR(IF(COUNTIF(個人情報!$BB$5:$BB$401,"登録番号" &amp; リスト!O3167)&gt;=1,"",IF(VLOOKUP(O3167,登録者リスト!$A$1:$D$43729,4,FALSE)=基本情報!$D$6,O3167,"")),"")</f>
        <v/>
      </c>
    </row>
    <row r="3168" spans="15:16" x14ac:dyDescent="0.15">
      <c r="O3168">
        <v>3167</v>
      </c>
      <c r="P3168" t="str">
        <f>IFERROR(IF(COUNTIF(個人情報!$BB$5:$BB$401,"登録番号" &amp; リスト!O3168)&gt;=1,"",IF(VLOOKUP(O3168,登録者リスト!$A$1:$D$43729,4,FALSE)=基本情報!$D$6,O3168,"")),"")</f>
        <v/>
      </c>
    </row>
    <row r="3169" spans="15:16" x14ac:dyDescent="0.15">
      <c r="O3169">
        <v>3168</v>
      </c>
      <c r="P3169" t="str">
        <f>IFERROR(IF(COUNTIF(個人情報!$BB$5:$BB$401,"登録番号" &amp; リスト!O3169)&gt;=1,"",IF(VLOOKUP(O3169,登録者リスト!$A$1:$D$43729,4,FALSE)=基本情報!$D$6,O3169,"")),"")</f>
        <v/>
      </c>
    </row>
    <row r="3170" spans="15:16" x14ac:dyDescent="0.15">
      <c r="O3170">
        <v>3169</v>
      </c>
      <c r="P3170" t="str">
        <f>IFERROR(IF(COUNTIF(個人情報!$BB$5:$BB$401,"登録番号" &amp; リスト!O3170)&gt;=1,"",IF(VLOOKUP(O3170,登録者リスト!$A$1:$D$43729,4,FALSE)=基本情報!$D$6,O3170,"")),"")</f>
        <v/>
      </c>
    </row>
    <row r="3171" spans="15:16" x14ac:dyDescent="0.15">
      <c r="O3171">
        <v>3170</v>
      </c>
      <c r="P3171" t="str">
        <f>IFERROR(IF(COUNTIF(個人情報!$BB$5:$BB$401,"登録番号" &amp; リスト!O3171)&gt;=1,"",IF(VLOOKUP(O3171,登録者リスト!$A$1:$D$43729,4,FALSE)=基本情報!$D$6,O3171,"")),"")</f>
        <v/>
      </c>
    </row>
    <row r="3172" spans="15:16" x14ac:dyDescent="0.15">
      <c r="O3172">
        <v>3171</v>
      </c>
      <c r="P3172" t="str">
        <f>IFERROR(IF(COUNTIF(個人情報!$BB$5:$BB$401,"登録番号" &amp; リスト!O3172)&gt;=1,"",IF(VLOOKUP(O3172,登録者リスト!$A$1:$D$43729,4,FALSE)=基本情報!$D$6,O3172,"")),"")</f>
        <v/>
      </c>
    </row>
    <row r="3173" spans="15:16" x14ac:dyDescent="0.15">
      <c r="O3173">
        <v>3172</v>
      </c>
      <c r="P3173" t="str">
        <f>IFERROR(IF(COUNTIF(個人情報!$BB$5:$BB$401,"登録番号" &amp; リスト!O3173)&gt;=1,"",IF(VLOOKUP(O3173,登録者リスト!$A$1:$D$43729,4,FALSE)=基本情報!$D$6,O3173,"")),"")</f>
        <v/>
      </c>
    </row>
    <row r="3174" spans="15:16" x14ac:dyDescent="0.15">
      <c r="O3174">
        <v>3173</v>
      </c>
      <c r="P3174" t="str">
        <f>IFERROR(IF(COUNTIF(個人情報!$BB$5:$BB$401,"登録番号" &amp; リスト!O3174)&gt;=1,"",IF(VLOOKUP(O3174,登録者リスト!$A$1:$D$43729,4,FALSE)=基本情報!$D$6,O3174,"")),"")</f>
        <v/>
      </c>
    </row>
    <row r="3175" spans="15:16" x14ac:dyDescent="0.15">
      <c r="O3175">
        <v>3174</v>
      </c>
      <c r="P3175" t="str">
        <f>IFERROR(IF(COUNTIF(個人情報!$BB$5:$BB$401,"登録番号" &amp; リスト!O3175)&gt;=1,"",IF(VLOOKUP(O3175,登録者リスト!$A$1:$D$43729,4,FALSE)=基本情報!$D$6,O3175,"")),"")</f>
        <v/>
      </c>
    </row>
    <row r="3176" spans="15:16" x14ac:dyDescent="0.15">
      <c r="O3176">
        <v>3175</v>
      </c>
      <c r="P3176" t="str">
        <f>IFERROR(IF(COUNTIF(個人情報!$BB$5:$BB$401,"登録番号" &amp; リスト!O3176)&gt;=1,"",IF(VLOOKUP(O3176,登録者リスト!$A$1:$D$43729,4,FALSE)=基本情報!$D$6,O3176,"")),"")</f>
        <v/>
      </c>
    </row>
    <row r="3177" spans="15:16" x14ac:dyDescent="0.15">
      <c r="O3177">
        <v>3176</v>
      </c>
      <c r="P3177" t="str">
        <f>IFERROR(IF(COUNTIF(個人情報!$BB$5:$BB$401,"登録番号" &amp; リスト!O3177)&gt;=1,"",IF(VLOOKUP(O3177,登録者リスト!$A$1:$D$43729,4,FALSE)=基本情報!$D$6,O3177,"")),"")</f>
        <v/>
      </c>
    </row>
    <row r="3178" spans="15:16" x14ac:dyDescent="0.15">
      <c r="O3178">
        <v>3177</v>
      </c>
      <c r="P3178" t="str">
        <f>IFERROR(IF(COUNTIF(個人情報!$BB$5:$BB$401,"登録番号" &amp; リスト!O3178)&gt;=1,"",IF(VLOOKUP(O3178,登録者リスト!$A$1:$D$43729,4,FALSE)=基本情報!$D$6,O3178,"")),"")</f>
        <v/>
      </c>
    </row>
    <row r="3179" spans="15:16" x14ac:dyDescent="0.15">
      <c r="O3179">
        <v>3178</v>
      </c>
      <c r="P3179" t="str">
        <f>IFERROR(IF(COUNTIF(個人情報!$BB$5:$BB$401,"登録番号" &amp; リスト!O3179)&gt;=1,"",IF(VLOOKUP(O3179,登録者リスト!$A$1:$D$43729,4,FALSE)=基本情報!$D$6,O3179,"")),"")</f>
        <v/>
      </c>
    </row>
    <row r="3180" spans="15:16" x14ac:dyDescent="0.15">
      <c r="O3180">
        <v>3179</v>
      </c>
      <c r="P3180" t="str">
        <f>IFERROR(IF(COUNTIF(個人情報!$BB$5:$BB$401,"登録番号" &amp; リスト!O3180)&gt;=1,"",IF(VLOOKUP(O3180,登録者リスト!$A$1:$D$43729,4,FALSE)=基本情報!$D$6,O3180,"")),"")</f>
        <v/>
      </c>
    </row>
    <row r="3181" spans="15:16" x14ac:dyDescent="0.15">
      <c r="O3181">
        <v>3180</v>
      </c>
      <c r="P3181" t="str">
        <f>IFERROR(IF(COUNTIF(個人情報!$BB$5:$BB$401,"登録番号" &amp; リスト!O3181)&gt;=1,"",IF(VLOOKUP(O3181,登録者リスト!$A$1:$D$43729,4,FALSE)=基本情報!$D$6,O3181,"")),"")</f>
        <v/>
      </c>
    </row>
    <row r="3182" spans="15:16" x14ac:dyDescent="0.15">
      <c r="O3182">
        <v>3181</v>
      </c>
      <c r="P3182" t="str">
        <f>IFERROR(IF(COUNTIF(個人情報!$BB$5:$BB$401,"登録番号" &amp; リスト!O3182)&gt;=1,"",IF(VLOOKUP(O3182,登録者リスト!$A$1:$D$43729,4,FALSE)=基本情報!$D$6,O3182,"")),"")</f>
        <v/>
      </c>
    </row>
    <row r="3183" spans="15:16" x14ac:dyDescent="0.15">
      <c r="O3183">
        <v>3182</v>
      </c>
      <c r="P3183" t="str">
        <f>IFERROR(IF(COUNTIF(個人情報!$BB$5:$BB$401,"登録番号" &amp; リスト!O3183)&gt;=1,"",IF(VLOOKUP(O3183,登録者リスト!$A$1:$D$43729,4,FALSE)=基本情報!$D$6,O3183,"")),"")</f>
        <v/>
      </c>
    </row>
    <row r="3184" spans="15:16" x14ac:dyDescent="0.15">
      <c r="O3184">
        <v>3183</v>
      </c>
      <c r="P3184" t="str">
        <f>IFERROR(IF(COUNTIF(個人情報!$BB$5:$BB$401,"登録番号" &amp; リスト!O3184)&gt;=1,"",IF(VLOOKUP(O3184,登録者リスト!$A$1:$D$43729,4,FALSE)=基本情報!$D$6,O3184,"")),"")</f>
        <v/>
      </c>
    </row>
    <row r="3185" spans="15:16" x14ac:dyDescent="0.15">
      <c r="O3185">
        <v>3184</v>
      </c>
      <c r="P3185" t="str">
        <f>IFERROR(IF(COUNTIF(個人情報!$BB$5:$BB$401,"登録番号" &amp; リスト!O3185)&gt;=1,"",IF(VLOOKUP(O3185,登録者リスト!$A$1:$D$43729,4,FALSE)=基本情報!$D$6,O3185,"")),"")</f>
        <v/>
      </c>
    </row>
    <row r="3186" spans="15:16" x14ac:dyDescent="0.15">
      <c r="O3186">
        <v>3185</v>
      </c>
      <c r="P3186" t="str">
        <f>IFERROR(IF(COUNTIF(個人情報!$BB$5:$BB$401,"登録番号" &amp; リスト!O3186)&gt;=1,"",IF(VLOOKUP(O3186,登録者リスト!$A$1:$D$43729,4,FALSE)=基本情報!$D$6,O3186,"")),"")</f>
        <v/>
      </c>
    </row>
    <row r="3187" spans="15:16" x14ac:dyDescent="0.15">
      <c r="O3187">
        <v>3186</v>
      </c>
      <c r="P3187" t="str">
        <f>IFERROR(IF(COUNTIF(個人情報!$BB$5:$BB$401,"登録番号" &amp; リスト!O3187)&gt;=1,"",IF(VLOOKUP(O3187,登録者リスト!$A$1:$D$43729,4,FALSE)=基本情報!$D$6,O3187,"")),"")</f>
        <v/>
      </c>
    </row>
    <row r="3188" spans="15:16" x14ac:dyDescent="0.15">
      <c r="O3188">
        <v>3187</v>
      </c>
      <c r="P3188" t="str">
        <f>IFERROR(IF(COUNTIF(個人情報!$BB$5:$BB$401,"登録番号" &amp; リスト!O3188)&gt;=1,"",IF(VLOOKUP(O3188,登録者リスト!$A$1:$D$43729,4,FALSE)=基本情報!$D$6,O3188,"")),"")</f>
        <v/>
      </c>
    </row>
    <row r="3189" spans="15:16" x14ac:dyDescent="0.15">
      <c r="O3189">
        <v>3188</v>
      </c>
      <c r="P3189" t="str">
        <f>IFERROR(IF(COUNTIF(個人情報!$BB$5:$BB$401,"登録番号" &amp; リスト!O3189)&gt;=1,"",IF(VLOOKUP(O3189,登録者リスト!$A$1:$D$43729,4,FALSE)=基本情報!$D$6,O3189,"")),"")</f>
        <v/>
      </c>
    </row>
    <row r="3190" spans="15:16" x14ac:dyDescent="0.15">
      <c r="O3190">
        <v>3189</v>
      </c>
      <c r="P3190" t="str">
        <f>IFERROR(IF(COUNTIF(個人情報!$BB$5:$BB$401,"登録番号" &amp; リスト!O3190)&gt;=1,"",IF(VLOOKUP(O3190,登録者リスト!$A$1:$D$43729,4,FALSE)=基本情報!$D$6,O3190,"")),"")</f>
        <v/>
      </c>
    </row>
    <row r="3191" spans="15:16" x14ac:dyDescent="0.15">
      <c r="O3191">
        <v>3190</v>
      </c>
      <c r="P3191" t="str">
        <f>IFERROR(IF(COUNTIF(個人情報!$BB$5:$BB$401,"登録番号" &amp; リスト!O3191)&gt;=1,"",IF(VLOOKUP(O3191,登録者リスト!$A$1:$D$43729,4,FALSE)=基本情報!$D$6,O3191,"")),"")</f>
        <v/>
      </c>
    </row>
    <row r="3192" spans="15:16" x14ac:dyDescent="0.15">
      <c r="O3192">
        <v>3191</v>
      </c>
      <c r="P3192" t="str">
        <f>IFERROR(IF(COUNTIF(個人情報!$BB$5:$BB$401,"登録番号" &amp; リスト!O3192)&gt;=1,"",IF(VLOOKUP(O3192,登録者リスト!$A$1:$D$43729,4,FALSE)=基本情報!$D$6,O3192,"")),"")</f>
        <v/>
      </c>
    </row>
    <row r="3193" spans="15:16" x14ac:dyDescent="0.15">
      <c r="O3193">
        <v>3192</v>
      </c>
      <c r="P3193" t="str">
        <f>IFERROR(IF(COUNTIF(個人情報!$BB$5:$BB$401,"登録番号" &amp; リスト!O3193)&gt;=1,"",IF(VLOOKUP(O3193,登録者リスト!$A$1:$D$43729,4,FALSE)=基本情報!$D$6,O3193,"")),"")</f>
        <v/>
      </c>
    </row>
    <row r="3194" spans="15:16" x14ac:dyDescent="0.15">
      <c r="O3194">
        <v>3193</v>
      </c>
      <c r="P3194" t="str">
        <f>IFERROR(IF(COUNTIF(個人情報!$BB$5:$BB$401,"登録番号" &amp; リスト!O3194)&gt;=1,"",IF(VLOOKUP(O3194,登録者リスト!$A$1:$D$43729,4,FALSE)=基本情報!$D$6,O3194,"")),"")</f>
        <v/>
      </c>
    </row>
    <row r="3195" spans="15:16" x14ac:dyDescent="0.15">
      <c r="O3195">
        <v>3194</v>
      </c>
      <c r="P3195" t="str">
        <f>IFERROR(IF(COUNTIF(個人情報!$BB$5:$BB$401,"登録番号" &amp; リスト!O3195)&gt;=1,"",IF(VLOOKUP(O3195,登録者リスト!$A$1:$D$43729,4,FALSE)=基本情報!$D$6,O3195,"")),"")</f>
        <v/>
      </c>
    </row>
    <row r="3196" spans="15:16" x14ac:dyDescent="0.15">
      <c r="O3196">
        <v>3195</v>
      </c>
      <c r="P3196" t="str">
        <f>IFERROR(IF(COUNTIF(個人情報!$BB$5:$BB$401,"登録番号" &amp; リスト!O3196)&gt;=1,"",IF(VLOOKUP(O3196,登録者リスト!$A$1:$D$43729,4,FALSE)=基本情報!$D$6,O3196,"")),"")</f>
        <v/>
      </c>
    </row>
    <row r="3197" spans="15:16" x14ac:dyDescent="0.15">
      <c r="O3197">
        <v>3196</v>
      </c>
      <c r="P3197" t="str">
        <f>IFERROR(IF(COUNTIF(個人情報!$BB$5:$BB$401,"登録番号" &amp; リスト!O3197)&gt;=1,"",IF(VLOOKUP(O3197,登録者リスト!$A$1:$D$43729,4,FALSE)=基本情報!$D$6,O3197,"")),"")</f>
        <v/>
      </c>
    </row>
    <row r="3198" spans="15:16" x14ac:dyDescent="0.15">
      <c r="O3198">
        <v>3197</v>
      </c>
      <c r="P3198" t="str">
        <f>IFERROR(IF(COUNTIF(個人情報!$BB$5:$BB$401,"登録番号" &amp; リスト!O3198)&gt;=1,"",IF(VLOOKUP(O3198,登録者リスト!$A$1:$D$43729,4,FALSE)=基本情報!$D$6,O3198,"")),"")</f>
        <v/>
      </c>
    </row>
    <row r="3199" spans="15:16" x14ac:dyDescent="0.15">
      <c r="O3199">
        <v>3198</v>
      </c>
      <c r="P3199" t="str">
        <f>IFERROR(IF(COUNTIF(個人情報!$BB$5:$BB$401,"登録番号" &amp; リスト!O3199)&gt;=1,"",IF(VLOOKUP(O3199,登録者リスト!$A$1:$D$43729,4,FALSE)=基本情報!$D$6,O3199,"")),"")</f>
        <v/>
      </c>
    </row>
    <row r="3200" spans="15:16" x14ac:dyDescent="0.15">
      <c r="O3200">
        <v>3199</v>
      </c>
      <c r="P3200" t="str">
        <f>IFERROR(IF(COUNTIF(個人情報!$BB$5:$BB$401,"登録番号" &amp; リスト!O3200)&gt;=1,"",IF(VLOOKUP(O3200,登録者リスト!$A$1:$D$43729,4,FALSE)=基本情報!$D$6,O3200,"")),"")</f>
        <v/>
      </c>
    </row>
    <row r="3201" spans="15:16" x14ac:dyDescent="0.15">
      <c r="O3201">
        <v>3200</v>
      </c>
      <c r="P3201" t="str">
        <f>IFERROR(IF(COUNTIF(個人情報!$BB$5:$BB$401,"登録番号" &amp; リスト!O3201)&gt;=1,"",IF(VLOOKUP(O3201,登録者リスト!$A$1:$D$43729,4,FALSE)=基本情報!$D$6,O3201,"")),"")</f>
        <v/>
      </c>
    </row>
    <row r="3202" spans="15:16" x14ac:dyDescent="0.15">
      <c r="O3202">
        <v>3201</v>
      </c>
      <c r="P3202" t="str">
        <f>IFERROR(IF(COUNTIF(個人情報!$BB$5:$BB$401,"登録番号" &amp; リスト!O3202)&gt;=1,"",IF(VLOOKUP(O3202,登録者リスト!$A$1:$D$43729,4,FALSE)=基本情報!$D$6,O3202,"")),"")</f>
        <v/>
      </c>
    </row>
    <row r="3203" spans="15:16" x14ac:dyDescent="0.15">
      <c r="O3203">
        <v>3202</v>
      </c>
      <c r="P3203" t="str">
        <f>IFERROR(IF(COUNTIF(個人情報!$BB$5:$BB$401,"登録番号" &amp; リスト!O3203)&gt;=1,"",IF(VLOOKUP(O3203,登録者リスト!$A$1:$D$43729,4,FALSE)=基本情報!$D$6,O3203,"")),"")</f>
        <v/>
      </c>
    </row>
    <row r="3204" spans="15:16" x14ac:dyDescent="0.15">
      <c r="O3204">
        <v>3203</v>
      </c>
      <c r="P3204" t="str">
        <f>IFERROR(IF(COUNTIF(個人情報!$BB$5:$BB$401,"登録番号" &amp; リスト!O3204)&gt;=1,"",IF(VLOOKUP(O3204,登録者リスト!$A$1:$D$43729,4,FALSE)=基本情報!$D$6,O3204,"")),"")</f>
        <v/>
      </c>
    </row>
    <row r="3205" spans="15:16" x14ac:dyDescent="0.15">
      <c r="O3205">
        <v>3204</v>
      </c>
      <c r="P3205" t="str">
        <f>IFERROR(IF(COUNTIF(個人情報!$BB$5:$BB$401,"登録番号" &amp; リスト!O3205)&gt;=1,"",IF(VLOOKUP(O3205,登録者リスト!$A$1:$D$43729,4,FALSE)=基本情報!$D$6,O3205,"")),"")</f>
        <v/>
      </c>
    </row>
    <row r="3206" spans="15:16" x14ac:dyDescent="0.15">
      <c r="O3206">
        <v>3205</v>
      </c>
      <c r="P3206" t="str">
        <f>IFERROR(IF(COUNTIF(個人情報!$BB$5:$BB$401,"登録番号" &amp; リスト!O3206)&gt;=1,"",IF(VLOOKUP(O3206,登録者リスト!$A$1:$D$43729,4,FALSE)=基本情報!$D$6,O3206,"")),"")</f>
        <v/>
      </c>
    </row>
    <row r="3207" spans="15:16" x14ac:dyDescent="0.15">
      <c r="O3207">
        <v>3206</v>
      </c>
      <c r="P3207" t="str">
        <f>IFERROR(IF(COUNTIF(個人情報!$BB$5:$BB$401,"登録番号" &amp; リスト!O3207)&gt;=1,"",IF(VLOOKUP(O3207,登録者リスト!$A$1:$D$43729,4,FALSE)=基本情報!$D$6,O3207,"")),"")</f>
        <v/>
      </c>
    </row>
    <row r="3208" spans="15:16" x14ac:dyDescent="0.15">
      <c r="O3208">
        <v>3207</v>
      </c>
      <c r="P3208" t="str">
        <f>IFERROR(IF(COUNTIF(個人情報!$BB$5:$BB$401,"登録番号" &amp; リスト!O3208)&gt;=1,"",IF(VLOOKUP(O3208,登録者リスト!$A$1:$D$43729,4,FALSE)=基本情報!$D$6,O3208,"")),"")</f>
        <v/>
      </c>
    </row>
    <row r="3209" spans="15:16" x14ac:dyDescent="0.15">
      <c r="O3209">
        <v>3208</v>
      </c>
      <c r="P3209" t="str">
        <f>IFERROR(IF(COUNTIF(個人情報!$BB$5:$BB$401,"登録番号" &amp; リスト!O3209)&gt;=1,"",IF(VLOOKUP(O3209,登録者リスト!$A$1:$D$43729,4,FALSE)=基本情報!$D$6,O3209,"")),"")</f>
        <v/>
      </c>
    </row>
    <row r="3210" spans="15:16" x14ac:dyDescent="0.15">
      <c r="O3210">
        <v>3209</v>
      </c>
      <c r="P3210" t="str">
        <f>IFERROR(IF(COUNTIF(個人情報!$BB$5:$BB$401,"登録番号" &amp; リスト!O3210)&gt;=1,"",IF(VLOOKUP(O3210,登録者リスト!$A$1:$D$43729,4,FALSE)=基本情報!$D$6,O3210,"")),"")</f>
        <v/>
      </c>
    </row>
    <row r="3211" spans="15:16" x14ac:dyDescent="0.15">
      <c r="O3211">
        <v>3210</v>
      </c>
      <c r="P3211" t="str">
        <f>IFERROR(IF(COUNTIF(個人情報!$BB$5:$BB$401,"登録番号" &amp; リスト!O3211)&gt;=1,"",IF(VLOOKUP(O3211,登録者リスト!$A$1:$D$43729,4,FALSE)=基本情報!$D$6,O3211,"")),"")</f>
        <v/>
      </c>
    </row>
    <row r="3212" spans="15:16" x14ac:dyDescent="0.15">
      <c r="O3212">
        <v>3211</v>
      </c>
      <c r="P3212" t="str">
        <f>IFERROR(IF(COUNTIF(個人情報!$BB$5:$BB$401,"登録番号" &amp; リスト!O3212)&gt;=1,"",IF(VLOOKUP(O3212,登録者リスト!$A$1:$D$43729,4,FALSE)=基本情報!$D$6,O3212,"")),"")</f>
        <v/>
      </c>
    </row>
    <row r="3213" spans="15:16" x14ac:dyDescent="0.15">
      <c r="O3213">
        <v>3212</v>
      </c>
      <c r="P3213" t="str">
        <f>IFERROR(IF(COUNTIF(個人情報!$BB$5:$BB$401,"登録番号" &amp; リスト!O3213)&gt;=1,"",IF(VLOOKUP(O3213,登録者リスト!$A$1:$D$43729,4,FALSE)=基本情報!$D$6,O3213,"")),"")</f>
        <v/>
      </c>
    </row>
    <row r="3214" spans="15:16" x14ac:dyDescent="0.15">
      <c r="O3214">
        <v>3213</v>
      </c>
      <c r="P3214" t="str">
        <f>IFERROR(IF(COUNTIF(個人情報!$BB$5:$BB$401,"登録番号" &amp; リスト!O3214)&gt;=1,"",IF(VLOOKUP(O3214,登録者リスト!$A$1:$D$43729,4,FALSE)=基本情報!$D$6,O3214,"")),"")</f>
        <v/>
      </c>
    </row>
    <row r="3215" spans="15:16" x14ac:dyDescent="0.15">
      <c r="O3215">
        <v>3214</v>
      </c>
      <c r="P3215" t="str">
        <f>IFERROR(IF(COUNTIF(個人情報!$BB$5:$BB$401,"登録番号" &amp; リスト!O3215)&gt;=1,"",IF(VLOOKUP(O3215,登録者リスト!$A$1:$D$43729,4,FALSE)=基本情報!$D$6,O3215,"")),"")</f>
        <v/>
      </c>
    </row>
    <row r="3216" spans="15:16" x14ac:dyDescent="0.15">
      <c r="O3216">
        <v>3215</v>
      </c>
      <c r="P3216" t="str">
        <f>IFERROR(IF(COUNTIF(個人情報!$BB$5:$BB$401,"登録番号" &amp; リスト!O3216)&gt;=1,"",IF(VLOOKUP(O3216,登録者リスト!$A$1:$D$43729,4,FALSE)=基本情報!$D$6,O3216,"")),"")</f>
        <v/>
      </c>
    </row>
    <row r="3217" spans="15:16" x14ac:dyDescent="0.15">
      <c r="O3217">
        <v>3216</v>
      </c>
      <c r="P3217" t="str">
        <f>IFERROR(IF(COUNTIF(個人情報!$BB$5:$BB$401,"登録番号" &amp; リスト!O3217)&gt;=1,"",IF(VLOOKUP(O3217,登録者リスト!$A$1:$D$43729,4,FALSE)=基本情報!$D$6,O3217,"")),"")</f>
        <v/>
      </c>
    </row>
    <row r="3218" spans="15:16" x14ac:dyDescent="0.15">
      <c r="O3218">
        <v>3217</v>
      </c>
      <c r="P3218" t="str">
        <f>IFERROR(IF(COUNTIF(個人情報!$BB$5:$BB$401,"登録番号" &amp; リスト!O3218)&gt;=1,"",IF(VLOOKUP(O3218,登録者リスト!$A$1:$D$43729,4,FALSE)=基本情報!$D$6,O3218,"")),"")</f>
        <v/>
      </c>
    </row>
    <row r="3219" spans="15:16" x14ac:dyDescent="0.15">
      <c r="O3219">
        <v>3218</v>
      </c>
      <c r="P3219" t="str">
        <f>IFERROR(IF(COUNTIF(個人情報!$BB$5:$BB$401,"登録番号" &amp; リスト!O3219)&gt;=1,"",IF(VLOOKUP(O3219,登録者リスト!$A$1:$D$43729,4,FALSE)=基本情報!$D$6,O3219,"")),"")</f>
        <v/>
      </c>
    </row>
    <row r="3220" spans="15:16" x14ac:dyDescent="0.15">
      <c r="O3220">
        <v>3219</v>
      </c>
      <c r="P3220" t="str">
        <f>IFERROR(IF(COUNTIF(個人情報!$BB$5:$BB$401,"登録番号" &amp; リスト!O3220)&gt;=1,"",IF(VLOOKUP(O3220,登録者リスト!$A$1:$D$43729,4,FALSE)=基本情報!$D$6,O3220,"")),"")</f>
        <v/>
      </c>
    </row>
    <row r="3221" spans="15:16" x14ac:dyDescent="0.15">
      <c r="O3221">
        <v>3220</v>
      </c>
      <c r="P3221" t="str">
        <f>IFERROR(IF(COUNTIF(個人情報!$BB$5:$BB$401,"登録番号" &amp; リスト!O3221)&gt;=1,"",IF(VLOOKUP(O3221,登録者リスト!$A$1:$D$43729,4,FALSE)=基本情報!$D$6,O3221,"")),"")</f>
        <v/>
      </c>
    </row>
    <row r="3222" spans="15:16" x14ac:dyDescent="0.15">
      <c r="O3222">
        <v>3221</v>
      </c>
      <c r="P3222" t="str">
        <f>IFERROR(IF(COUNTIF(個人情報!$BB$5:$BB$401,"登録番号" &amp; リスト!O3222)&gt;=1,"",IF(VLOOKUP(O3222,登録者リスト!$A$1:$D$43729,4,FALSE)=基本情報!$D$6,O3222,"")),"")</f>
        <v/>
      </c>
    </row>
    <row r="3223" spans="15:16" x14ac:dyDescent="0.15">
      <c r="O3223">
        <v>3222</v>
      </c>
      <c r="P3223" t="str">
        <f>IFERROR(IF(COUNTIF(個人情報!$BB$5:$BB$401,"登録番号" &amp; リスト!O3223)&gt;=1,"",IF(VLOOKUP(O3223,登録者リスト!$A$1:$D$43729,4,FALSE)=基本情報!$D$6,O3223,"")),"")</f>
        <v/>
      </c>
    </row>
    <row r="3224" spans="15:16" x14ac:dyDescent="0.15">
      <c r="O3224">
        <v>3223</v>
      </c>
      <c r="P3224" t="str">
        <f>IFERROR(IF(COUNTIF(個人情報!$BB$5:$BB$401,"登録番号" &amp; リスト!O3224)&gt;=1,"",IF(VLOOKUP(O3224,登録者リスト!$A$1:$D$43729,4,FALSE)=基本情報!$D$6,O3224,"")),"")</f>
        <v/>
      </c>
    </row>
    <row r="3225" spans="15:16" x14ac:dyDescent="0.15">
      <c r="O3225">
        <v>3224</v>
      </c>
      <c r="P3225" t="str">
        <f>IFERROR(IF(COUNTIF(個人情報!$BB$5:$BB$401,"登録番号" &amp; リスト!O3225)&gt;=1,"",IF(VLOOKUP(O3225,登録者リスト!$A$1:$D$43729,4,FALSE)=基本情報!$D$6,O3225,"")),"")</f>
        <v/>
      </c>
    </row>
    <row r="3226" spans="15:16" x14ac:dyDescent="0.15">
      <c r="O3226">
        <v>3225</v>
      </c>
      <c r="P3226" t="str">
        <f>IFERROR(IF(COUNTIF(個人情報!$BB$5:$BB$401,"登録番号" &amp; リスト!O3226)&gt;=1,"",IF(VLOOKUP(O3226,登録者リスト!$A$1:$D$43729,4,FALSE)=基本情報!$D$6,O3226,"")),"")</f>
        <v/>
      </c>
    </row>
    <row r="3227" spans="15:16" x14ac:dyDescent="0.15">
      <c r="O3227">
        <v>3226</v>
      </c>
      <c r="P3227" t="str">
        <f>IFERROR(IF(COUNTIF(個人情報!$BB$5:$BB$401,"登録番号" &amp; リスト!O3227)&gt;=1,"",IF(VLOOKUP(O3227,登録者リスト!$A$1:$D$43729,4,FALSE)=基本情報!$D$6,O3227,"")),"")</f>
        <v/>
      </c>
    </row>
    <row r="3228" spans="15:16" x14ac:dyDescent="0.15">
      <c r="O3228">
        <v>3227</v>
      </c>
      <c r="P3228" t="str">
        <f>IFERROR(IF(COUNTIF(個人情報!$BB$5:$BB$401,"登録番号" &amp; リスト!O3228)&gt;=1,"",IF(VLOOKUP(O3228,登録者リスト!$A$1:$D$43729,4,FALSE)=基本情報!$D$6,O3228,"")),"")</f>
        <v/>
      </c>
    </row>
    <row r="3229" spans="15:16" x14ac:dyDescent="0.15">
      <c r="O3229">
        <v>3228</v>
      </c>
      <c r="P3229" t="str">
        <f>IFERROR(IF(COUNTIF(個人情報!$BB$5:$BB$401,"登録番号" &amp; リスト!O3229)&gt;=1,"",IF(VLOOKUP(O3229,登録者リスト!$A$1:$D$43729,4,FALSE)=基本情報!$D$6,O3229,"")),"")</f>
        <v/>
      </c>
    </row>
    <row r="3230" spans="15:16" x14ac:dyDescent="0.15">
      <c r="O3230">
        <v>3229</v>
      </c>
      <c r="P3230" t="str">
        <f>IFERROR(IF(COUNTIF(個人情報!$BB$5:$BB$401,"登録番号" &amp; リスト!O3230)&gt;=1,"",IF(VLOOKUP(O3230,登録者リスト!$A$1:$D$43729,4,FALSE)=基本情報!$D$6,O3230,"")),"")</f>
        <v/>
      </c>
    </row>
    <row r="3231" spans="15:16" x14ac:dyDescent="0.15">
      <c r="O3231">
        <v>3230</v>
      </c>
      <c r="P3231" t="str">
        <f>IFERROR(IF(COUNTIF(個人情報!$BB$5:$BB$401,"登録番号" &amp; リスト!O3231)&gt;=1,"",IF(VLOOKUP(O3231,登録者リスト!$A$1:$D$43729,4,FALSE)=基本情報!$D$6,O3231,"")),"")</f>
        <v/>
      </c>
    </row>
    <row r="3232" spans="15:16" x14ac:dyDescent="0.15">
      <c r="O3232">
        <v>3231</v>
      </c>
      <c r="P3232" t="str">
        <f>IFERROR(IF(COUNTIF(個人情報!$BB$5:$BB$401,"登録番号" &amp; リスト!O3232)&gt;=1,"",IF(VLOOKUP(O3232,登録者リスト!$A$1:$D$43729,4,FALSE)=基本情報!$D$6,O3232,"")),"")</f>
        <v/>
      </c>
    </row>
    <row r="3233" spans="15:16" x14ac:dyDescent="0.15">
      <c r="O3233">
        <v>3232</v>
      </c>
      <c r="P3233" t="str">
        <f>IFERROR(IF(COUNTIF(個人情報!$BB$5:$BB$401,"登録番号" &amp; リスト!O3233)&gt;=1,"",IF(VLOOKUP(O3233,登録者リスト!$A$1:$D$43729,4,FALSE)=基本情報!$D$6,O3233,"")),"")</f>
        <v/>
      </c>
    </row>
    <row r="3234" spans="15:16" x14ac:dyDescent="0.15">
      <c r="O3234">
        <v>3233</v>
      </c>
      <c r="P3234" t="str">
        <f>IFERROR(IF(COUNTIF(個人情報!$BB$5:$BB$401,"登録番号" &amp; リスト!O3234)&gt;=1,"",IF(VLOOKUP(O3234,登録者リスト!$A$1:$D$43729,4,FALSE)=基本情報!$D$6,O3234,"")),"")</f>
        <v/>
      </c>
    </row>
    <row r="3235" spans="15:16" x14ac:dyDescent="0.15">
      <c r="O3235">
        <v>3234</v>
      </c>
      <c r="P3235" t="str">
        <f>IFERROR(IF(COUNTIF(個人情報!$BB$5:$BB$401,"登録番号" &amp; リスト!O3235)&gt;=1,"",IF(VLOOKUP(O3235,登録者リスト!$A$1:$D$43729,4,FALSE)=基本情報!$D$6,O3235,"")),"")</f>
        <v/>
      </c>
    </row>
    <row r="3236" spans="15:16" x14ac:dyDescent="0.15">
      <c r="O3236">
        <v>3235</v>
      </c>
      <c r="P3236" t="str">
        <f>IFERROR(IF(COUNTIF(個人情報!$BB$5:$BB$401,"登録番号" &amp; リスト!O3236)&gt;=1,"",IF(VLOOKUP(O3236,登録者リスト!$A$1:$D$43729,4,FALSE)=基本情報!$D$6,O3236,"")),"")</f>
        <v/>
      </c>
    </row>
    <row r="3237" spans="15:16" x14ac:dyDescent="0.15">
      <c r="O3237">
        <v>3236</v>
      </c>
      <c r="P3237" t="str">
        <f>IFERROR(IF(COUNTIF(個人情報!$BB$5:$BB$401,"登録番号" &amp; リスト!O3237)&gt;=1,"",IF(VLOOKUP(O3237,登録者リスト!$A$1:$D$43729,4,FALSE)=基本情報!$D$6,O3237,"")),"")</f>
        <v/>
      </c>
    </row>
    <row r="3238" spans="15:16" x14ac:dyDescent="0.15">
      <c r="O3238">
        <v>3237</v>
      </c>
      <c r="P3238" t="str">
        <f>IFERROR(IF(COUNTIF(個人情報!$BB$5:$BB$401,"登録番号" &amp; リスト!O3238)&gt;=1,"",IF(VLOOKUP(O3238,登録者リスト!$A$1:$D$43729,4,FALSE)=基本情報!$D$6,O3238,"")),"")</f>
        <v/>
      </c>
    </row>
    <row r="3239" spans="15:16" x14ac:dyDescent="0.15">
      <c r="O3239">
        <v>3238</v>
      </c>
      <c r="P3239" t="str">
        <f>IFERROR(IF(COUNTIF(個人情報!$BB$5:$BB$401,"登録番号" &amp; リスト!O3239)&gt;=1,"",IF(VLOOKUP(O3239,登録者リスト!$A$1:$D$43729,4,FALSE)=基本情報!$D$6,O3239,"")),"")</f>
        <v/>
      </c>
    </row>
    <row r="3240" spans="15:16" x14ac:dyDescent="0.15">
      <c r="O3240">
        <v>3239</v>
      </c>
      <c r="P3240" t="str">
        <f>IFERROR(IF(COUNTIF(個人情報!$BB$5:$BB$401,"登録番号" &amp; リスト!O3240)&gt;=1,"",IF(VLOOKUP(O3240,登録者リスト!$A$1:$D$43729,4,FALSE)=基本情報!$D$6,O3240,"")),"")</f>
        <v/>
      </c>
    </row>
    <row r="3241" spans="15:16" x14ac:dyDescent="0.15">
      <c r="O3241">
        <v>3240</v>
      </c>
      <c r="P3241" t="str">
        <f>IFERROR(IF(COUNTIF(個人情報!$BB$5:$BB$401,"登録番号" &amp; リスト!O3241)&gt;=1,"",IF(VLOOKUP(O3241,登録者リスト!$A$1:$D$43729,4,FALSE)=基本情報!$D$6,O3241,"")),"")</f>
        <v/>
      </c>
    </row>
    <row r="3242" spans="15:16" x14ac:dyDescent="0.15">
      <c r="O3242">
        <v>3241</v>
      </c>
      <c r="P3242" t="str">
        <f>IFERROR(IF(COUNTIF(個人情報!$BB$5:$BB$401,"登録番号" &amp; リスト!O3242)&gt;=1,"",IF(VLOOKUP(O3242,登録者リスト!$A$1:$D$43729,4,FALSE)=基本情報!$D$6,O3242,"")),"")</f>
        <v/>
      </c>
    </row>
    <row r="3243" spans="15:16" x14ac:dyDescent="0.15">
      <c r="O3243">
        <v>3242</v>
      </c>
      <c r="P3243" t="str">
        <f>IFERROR(IF(COUNTIF(個人情報!$BB$5:$BB$401,"登録番号" &amp; リスト!O3243)&gt;=1,"",IF(VLOOKUP(O3243,登録者リスト!$A$1:$D$43729,4,FALSE)=基本情報!$D$6,O3243,"")),"")</f>
        <v/>
      </c>
    </row>
    <row r="3244" spans="15:16" x14ac:dyDescent="0.15">
      <c r="O3244">
        <v>3243</v>
      </c>
      <c r="P3244" t="str">
        <f>IFERROR(IF(COUNTIF(個人情報!$BB$5:$BB$401,"登録番号" &amp; リスト!O3244)&gt;=1,"",IF(VLOOKUP(O3244,登録者リスト!$A$1:$D$43729,4,FALSE)=基本情報!$D$6,O3244,"")),"")</f>
        <v/>
      </c>
    </row>
    <row r="3245" spans="15:16" x14ac:dyDescent="0.15">
      <c r="O3245">
        <v>3244</v>
      </c>
      <c r="P3245" t="str">
        <f>IFERROR(IF(COUNTIF(個人情報!$BB$5:$BB$401,"登録番号" &amp; リスト!O3245)&gt;=1,"",IF(VLOOKUP(O3245,登録者リスト!$A$1:$D$43729,4,FALSE)=基本情報!$D$6,O3245,"")),"")</f>
        <v/>
      </c>
    </row>
    <row r="3246" spans="15:16" x14ac:dyDescent="0.15">
      <c r="O3246">
        <v>3245</v>
      </c>
      <c r="P3246" t="str">
        <f>IFERROR(IF(COUNTIF(個人情報!$BB$5:$BB$401,"登録番号" &amp; リスト!O3246)&gt;=1,"",IF(VLOOKUP(O3246,登録者リスト!$A$1:$D$43729,4,FALSE)=基本情報!$D$6,O3246,"")),"")</f>
        <v/>
      </c>
    </row>
    <row r="3247" spans="15:16" x14ac:dyDescent="0.15">
      <c r="O3247">
        <v>3246</v>
      </c>
      <c r="P3247" t="str">
        <f>IFERROR(IF(COUNTIF(個人情報!$BB$5:$BB$401,"登録番号" &amp; リスト!O3247)&gt;=1,"",IF(VLOOKUP(O3247,登録者リスト!$A$1:$D$43729,4,FALSE)=基本情報!$D$6,O3247,"")),"")</f>
        <v/>
      </c>
    </row>
    <row r="3248" spans="15:16" x14ac:dyDescent="0.15">
      <c r="O3248">
        <v>3247</v>
      </c>
      <c r="P3248" t="str">
        <f>IFERROR(IF(COUNTIF(個人情報!$BB$5:$BB$401,"登録番号" &amp; リスト!O3248)&gt;=1,"",IF(VLOOKUP(O3248,登録者リスト!$A$1:$D$43729,4,FALSE)=基本情報!$D$6,O3248,"")),"")</f>
        <v/>
      </c>
    </row>
    <row r="3249" spans="15:16" x14ac:dyDescent="0.15">
      <c r="O3249">
        <v>3248</v>
      </c>
      <c r="P3249" t="str">
        <f>IFERROR(IF(COUNTIF(個人情報!$BB$5:$BB$401,"登録番号" &amp; リスト!O3249)&gt;=1,"",IF(VLOOKUP(O3249,登録者リスト!$A$1:$D$43729,4,FALSE)=基本情報!$D$6,O3249,"")),"")</f>
        <v/>
      </c>
    </row>
    <row r="3250" spans="15:16" x14ac:dyDescent="0.15">
      <c r="O3250">
        <v>3249</v>
      </c>
      <c r="P3250" t="str">
        <f>IFERROR(IF(COUNTIF(個人情報!$BB$5:$BB$401,"登録番号" &amp; リスト!O3250)&gt;=1,"",IF(VLOOKUP(O3250,登録者リスト!$A$1:$D$43729,4,FALSE)=基本情報!$D$6,O3250,"")),"")</f>
        <v/>
      </c>
    </row>
    <row r="3251" spans="15:16" x14ac:dyDescent="0.15">
      <c r="O3251">
        <v>3250</v>
      </c>
      <c r="P3251" t="str">
        <f>IFERROR(IF(COUNTIF(個人情報!$BB$5:$BB$401,"登録番号" &amp; リスト!O3251)&gt;=1,"",IF(VLOOKUP(O3251,登録者リスト!$A$1:$D$43729,4,FALSE)=基本情報!$D$6,O3251,"")),"")</f>
        <v/>
      </c>
    </row>
    <row r="3252" spans="15:16" x14ac:dyDescent="0.15">
      <c r="O3252">
        <v>3251</v>
      </c>
      <c r="P3252" t="str">
        <f>IFERROR(IF(COUNTIF(個人情報!$BB$5:$BB$401,"登録番号" &amp; リスト!O3252)&gt;=1,"",IF(VLOOKUP(O3252,登録者リスト!$A$1:$D$43729,4,FALSE)=基本情報!$D$6,O3252,"")),"")</f>
        <v/>
      </c>
    </row>
    <row r="3253" spans="15:16" x14ac:dyDescent="0.15">
      <c r="O3253">
        <v>3252</v>
      </c>
      <c r="P3253" t="str">
        <f>IFERROR(IF(COUNTIF(個人情報!$BB$5:$BB$401,"登録番号" &amp; リスト!O3253)&gt;=1,"",IF(VLOOKUP(O3253,登録者リスト!$A$1:$D$43729,4,FALSE)=基本情報!$D$6,O3253,"")),"")</f>
        <v/>
      </c>
    </row>
    <row r="3254" spans="15:16" x14ac:dyDescent="0.15">
      <c r="O3254">
        <v>3253</v>
      </c>
      <c r="P3254" t="str">
        <f>IFERROR(IF(COUNTIF(個人情報!$BB$5:$BB$401,"登録番号" &amp; リスト!O3254)&gt;=1,"",IF(VLOOKUP(O3254,登録者リスト!$A$1:$D$43729,4,FALSE)=基本情報!$D$6,O3254,"")),"")</f>
        <v/>
      </c>
    </row>
    <row r="3255" spans="15:16" x14ac:dyDescent="0.15">
      <c r="O3255">
        <v>3254</v>
      </c>
      <c r="P3255" t="str">
        <f>IFERROR(IF(COUNTIF(個人情報!$BB$5:$BB$401,"登録番号" &amp; リスト!O3255)&gt;=1,"",IF(VLOOKUP(O3255,登録者リスト!$A$1:$D$43729,4,FALSE)=基本情報!$D$6,O3255,"")),"")</f>
        <v/>
      </c>
    </row>
    <row r="3256" spans="15:16" x14ac:dyDescent="0.15">
      <c r="O3256">
        <v>3255</v>
      </c>
      <c r="P3256" t="str">
        <f>IFERROR(IF(COUNTIF(個人情報!$BB$5:$BB$401,"登録番号" &amp; リスト!O3256)&gt;=1,"",IF(VLOOKUP(O3256,登録者リスト!$A$1:$D$43729,4,FALSE)=基本情報!$D$6,O3256,"")),"")</f>
        <v/>
      </c>
    </row>
    <row r="3257" spans="15:16" x14ac:dyDescent="0.15">
      <c r="O3257">
        <v>3256</v>
      </c>
      <c r="P3257" t="str">
        <f>IFERROR(IF(COUNTIF(個人情報!$BB$5:$BB$401,"登録番号" &amp; リスト!O3257)&gt;=1,"",IF(VLOOKUP(O3257,登録者リスト!$A$1:$D$43729,4,FALSE)=基本情報!$D$6,O3257,"")),"")</f>
        <v/>
      </c>
    </row>
    <row r="3258" spans="15:16" x14ac:dyDescent="0.15">
      <c r="O3258">
        <v>3257</v>
      </c>
      <c r="P3258" t="str">
        <f>IFERROR(IF(COUNTIF(個人情報!$BB$5:$BB$401,"登録番号" &amp; リスト!O3258)&gt;=1,"",IF(VLOOKUP(O3258,登録者リスト!$A$1:$D$43729,4,FALSE)=基本情報!$D$6,O3258,"")),"")</f>
        <v/>
      </c>
    </row>
    <row r="3259" spans="15:16" x14ac:dyDescent="0.15">
      <c r="O3259">
        <v>3258</v>
      </c>
      <c r="P3259" t="str">
        <f>IFERROR(IF(COUNTIF(個人情報!$BB$5:$BB$401,"登録番号" &amp; リスト!O3259)&gt;=1,"",IF(VLOOKUP(O3259,登録者リスト!$A$1:$D$43729,4,FALSE)=基本情報!$D$6,O3259,"")),"")</f>
        <v/>
      </c>
    </row>
    <row r="3260" spans="15:16" x14ac:dyDescent="0.15">
      <c r="O3260">
        <v>3259</v>
      </c>
      <c r="P3260" t="str">
        <f>IFERROR(IF(COUNTIF(個人情報!$BB$5:$BB$401,"登録番号" &amp; リスト!O3260)&gt;=1,"",IF(VLOOKUP(O3260,登録者リスト!$A$1:$D$43729,4,FALSE)=基本情報!$D$6,O3260,"")),"")</f>
        <v/>
      </c>
    </row>
    <row r="3261" spans="15:16" x14ac:dyDescent="0.15">
      <c r="O3261">
        <v>3260</v>
      </c>
      <c r="P3261" t="str">
        <f>IFERROR(IF(COUNTIF(個人情報!$BB$5:$BB$401,"登録番号" &amp; リスト!O3261)&gt;=1,"",IF(VLOOKUP(O3261,登録者リスト!$A$1:$D$43729,4,FALSE)=基本情報!$D$6,O3261,"")),"")</f>
        <v/>
      </c>
    </row>
    <row r="3262" spans="15:16" x14ac:dyDescent="0.15">
      <c r="O3262">
        <v>3261</v>
      </c>
      <c r="P3262" t="str">
        <f>IFERROR(IF(COUNTIF(個人情報!$BB$5:$BB$401,"登録番号" &amp; リスト!O3262)&gt;=1,"",IF(VLOOKUP(O3262,登録者リスト!$A$1:$D$43729,4,FALSE)=基本情報!$D$6,O3262,"")),"")</f>
        <v/>
      </c>
    </row>
    <row r="3263" spans="15:16" x14ac:dyDescent="0.15">
      <c r="O3263">
        <v>3262</v>
      </c>
      <c r="P3263" t="str">
        <f>IFERROR(IF(COUNTIF(個人情報!$BB$5:$BB$401,"登録番号" &amp; リスト!O3263)&gt;=1,"",IF(VLOOKUP(O3263,登録者リスト!$A$1:$D$43729,4,FALSE)=基本情報!$D$6,O3263,"")),"")</f>
        <v/>
      </c>
    </row>
    <row r="3264" spans="15:16" x14ac:dyDescent="0.15">
      <c r="O3264">
        <v>3263</v>
      </c>
      <c r="P3264" t="str">
        <f>IFERROR(IF(COUNTIF(個人情報!$BB$5:$BB$401,"登録番号" &amp; リスト!O3264)&gt;=1,"",IF(VLOOKUP(O3264,登録者リスト!$A$1:$D$43729,4,FALSE)=基本情報!$D$6,O3264,"")),"")</f>
        <v/>
      </c>
    </row>
    <row r="3265" spans="15:16" x14ac:dyDescent="0.15">
      <c r="O3265">
        <v>3264</v>
      </c>
      <c r="P3265" t="str">
        <f>IFERROR(IF(COUNTIF(個人情報!$BB$5:$BB$401,"登録番号" &amp; リスト!O3265)&gt;=1,"",IF(VLOOKUP(O3265,登録者リスト!$A$1:$D$43729,4,FALSE)=基本情報!$D$6,O3265,"")),"")</f>
        <v/>
      </c>
    </row>
    <row r="3266" spans="15:16" x14ac:dyDescent="0.15">
      <c r="O3266">
        <v>3265</v>
      </c>
      <c r="P3266" t="str">
        <f>IFERROR(IF(COUNTIF(個人情報!$BB$5:$BB$401,"登録番号" &amp; リスト!O3266)&gt;=1,"",IF(VLOOKUP(O3266,登録者リスト!$A$1:$D$43729,4,FALSE)=基本情報!$D$6,O3266,"")),"")</f>
        <v/>
      </c>
    </row>
    <row r="3267" spans="15:16" x14ac:dyDescent="0.15">
      <c r="O3267">
        <v>3266</v>
      </c>
      <c r="P3267" t="str">
        <f>IFERROR(IF(COUNTIF(個人情報!$BB$5:$BB$401,"登録番号" &amp; リスト!O3267)&gt;=1,"",IF(VLOOKUP(O3267,登録者リスト!$A$1:$D$43729,4,FALSE)=基本情報!$D$6,O3267,"")),"")</f>
        <v/>
      </c>
    </row>
    <row r="3268" spans="15:16" x14ac:dyDescent="0.15">
      <c r="O3268">
        <v>3267</v>
      </c>
      <c r="P3268" t="str">
        <f>IFERROR(IF(COUNTIF(個人情報!$BB$5:$BB$401,"登録番号" &amp; リスト!O3268)&gt;=1,"",IF(VLOOKUP(O3268,登録者リスト!$A$1:$D$43729,4,FALSE)=基本情報!$D$6,O3268,"")),"")</f>
        <v/>
      </c>
    </row>
    <row r="3269" spans="15:16" x14ac:dyDescent="0.15">
      <c r="O3269">
        <v>3268</v>
      </c>
      <c r="P3269" t="str">
        <f>IFERROR(IF(COUNTIF(個人情報!$BB$5:$BB$401,"登録番号" &amp; リスト!O3269)&gt;=1,"",IF(VLOOKUP(O3269,登録者リスト!$A$1:$D$43729,4,FALSE)=基本情報!$D$6,O3269,"")),"")</f>
        <v/>
      </c>
    </row>
    <row r="3270" spans="15:16" x14ac:dyDescent="0.15">
      <c r="O3270">
        <v>3269</v>
      </c>
      <c r="P3270" t="str">
        <f>IFERROR(IF(COUNTIF(個人情報!$BB$5:$BB$401,"登録番号" &amp; リスト!O3270)&gt;=1,"",IF(VLOOKUP(O3270,登録者リスト!$A$1:$D$43729,4,FALSE)=基本情報!$D$6,O3270,"")),"")</f>
        <v/>
      </c>
    </row>
    <row r="3271" spans="15:16" x14ac:dyDescent="0.15">
      <c r="O3271">
        <v>3270</v>
      </c>
      <c r="P3271" t="str">
        <f>IFERROR(IF(COUNTIF(個人情報!$BB$5:$BB$401,"登録番号" &amp; リスト!O3271)&gt;=1,"",IF(VLOOKUP(O3271,登録者リスト!$A$1:$D$43729,4,FALSE)=基本情報!$D$6,O3271,"")),"")</f>
        <v/>
      </c>
    </row>
    <row r="3272" spans="15:16" x14ac:dyDescent="0.15">
      <c r="O3272">
        <v>3271</v>
      </c>
      <c r="P3272" t="str">
        <f>IFERROR(IF(COUNTIF(個人情報!$BB$5:$BB$401,"登録番号" &amp; リスト!O3272)&gt;=1,"",IF(VLOOKUP(O3272,登録者リスト!$A$1:$D$43729,4,FALSE)=基本情報!$D$6,O3272,"")),"")</f>
        <v/>
      </c>
    </row>
    <row r="3273" spans="15:16" x14ac:dyDescent="0.15">
      <c r="O3273">
        <v>3272</v>
      </c>
      <c r="P3273" t="str">
        <f>IFERROR(IF(COUNTIF(個人情報!$BB$5:$BB$401,"登録番号" &amp; リスト!O3273)&gt;=1,"",IF(VLOOKUP(O3273,登録者リスト!$A$1:$D$43729,4,FALSE)=基本情報!$D$6,O3273,"")),"")</f>
        <v/>
      </c>
    </row>
    <row r="3274" spans="15:16" x14ac:dyDescent="0.15">
      <c r="O3274">
        <v>3273</v>
      </c>
      <c r="P3274" t="str">
        <f>IFERROR(IF(COUNTIF(個人情報!$BB$5:$BB$401,"登録番号" &amp; リスト!O3274)&gt;=1,"",IF(VLOOKUP(O3274,登録者リスト!$A$1:$D$43729,4,FALSE)=基本情報!$D$6,O3274,"")),"")</f>
        <v/>
      </c>
    </row>
    <row r="3275" spans="15:16" x14ac:dyDescent="0.15">
      <c r="O3275">
        <v>3274</v>
      </c>
      <c r="P3275" t="str">
        <f>IFERROR(IF(COUNTIF(個人情報!$BB$5:$BB$401,"登録番号" &amp; リスト!O3275)&gt;=1,"",IF(VLOOKUP(O3275,登録者リスト!$A$1:$D$43729,4,FALSE)=基本情報!$D$6,O3275,"")),"")</f>
        <v/>
      </c>
    </row>
    <row r="3276" spans="15:16" x14ac:dyDescent="0.15">
      <c r="O3276">
        <v>3275</v>
      </c>
      <c r="P3276" t="str">
        <f>IFERROR(IF(COUNTIF(個人情報!$BB$5:$BB$401,"登録番号" &amp; リスト!O3276)&gt;=1,"",IF(VLOOKUP(O3276,登録者リスト!$A$1:$D$43729,4,FALSE)=基本情報!$D$6,O3276,"")),"")</f>
        <v/>
      </c>
    </row>
    <row r="3277" spans="15:16" x14ac:dyDescent="0.15">
      <c r="O3277">
        <v>3276</v>
      </c>
      <c r="P3277" t="str">
        <f>IFERROR(IF(COUNTIF(個人情報!$BB$5:$BB$401,"登録番号" &amp; リスト!O3277)&gt;=1,"",IF(VLOOKUP(O3277,登録者リスト!$A$1:$D$43729,4,FALSE)=基本情報!$D$6,O3277,"")),"")</f>
        <v/>
      </c>
    </row>
    <row r="3278" spans="15:16" x14ac:dyDescent="0.15">
      <c r="O3278">
        <v>3277</v>
      </c>
      <c r="P3278" t="str">
        <f>IFERROR(IF(COUNTIF(個人情報!$BB$5:$BB$401,"登録番号" &amp; リスト!O3278)&gt;=1,"",IF(VLOOKUP(O3278,登録者リスト!$A$1:$D$43729,4,FALSE)=基本情報!$D$6,O3278,"")),"")</f>
        <v/>
      </c>
    </row>
    <row r="3279" spans="15:16" x14ac:dyDescent="0.15">
      <c r="O3279">
        <v>3278</v>
      </c>
      <c r="P3279" t="str">
        <f>IFERROR(IF(COUNTIF(個人情報!$BB$5:$BB$401,"登録番号" &amp; リスト!O3279)&gt;=1,"",IF(VLOOKUP(O3279,登録者リスト!$A$1:$D$43729,4,FALSE)=基本情報!$D$6,O3279,"")),"")</f>
        <v/>
      </c>
    </row>
    <row r="3280" spans="15:16" x14ac:dyDescent="0.15">
      <c r="O3280">
        <v>3279</v>
      </c>
      <c r="P3280" t="str">
        <f>IFERROR(IF(COUNTIF(個人情報!$BB$5:$BB$401,"登録番号" &amp; リスト!O3280)&gt;=1,"",IF(VLOOKUP(O3280,登録者リスト!$A$1:$D$43729,4,FALSE)=基本情報!$D$6,O3280,"")),"")</f>
        <v/>
      </c>
    </row>
    <row r="3281" spans="15:16" x14ac:dyDescent="0.15">
      <c r="O3281">
        <v>3280</v>
      </c>
      <c r="P3281" t="str">
        <f>IFERROR(IF(COUNTIF(個人情報!$BB$5:$BB$401,"登録番号" &amp; リスト!O3281)&gt;=1,"",IF(VLOOKUP(O3281,登録者リスト!$A$1:$D$43729,4,FALSE)=基本情報!$D$6,O3281,"")),"")</f>
        <v/>
      </c>
    </row>
    <row r="3282" spans="15:16" x14ac:dyDescent="0.15">
      <c r="O3282">
        <v>3281</v>
      </c>
      <c r="P3282" t="str">
        <f>IFERROR(IF(COUNTIF(個人情報!$BB$5:$BB$401,"登録番号" &amp; リスト!O3282)&gt;=1,"",IF(VLOOKUP(O3282,登録者リスト!$A$1:$D$43729,4,FALSE)=基本情報!$D$6,O3282,"")),"")</f>
        <v/>
      </c>
    </row>
    <row r="3283" spans="15:16" x14ac:dyDescent="0.15">
      <c r="O3283">
        <v>3282</v>
      </c>
      <c r="P3283" t="str">
        <f>IFERROR(IF(COUNTIF(個人情報!$BB$5:$BB$401,"登録番号" &amp; リスト!O3283)&gt;=1,"",IF(VLOOKUP(O3283,登録者リスト!$A$1:$D$43729,4,FALSE)=基本情報!$D$6,O3283,"")),"")</f>
        <v/>
      </c>
    </row>
    <row r="3284" spans="15:16" x14ac:dyDescent="0.15">
      <c r="O3284">
        <v>3283</v>
      </c>
      <c r="P3284" t="str">
        <f>IFERROR(IF(COUNTIF(個人情報!$BB$5:$BB$401,"登録番号" &amp; リスト!O3284)&gt;=1,"",IF(VLOOKUP(O3284,登録者リスト!$A$1:$D$43729,4,FALSE)=基本情報!$D$6,O3284,"")),"")</f>
        <v/>
      </c>
    </row>
    <row r="3285" spans="15:16" x14ac:dyDescent="0.15">
      <c r="O3285">
        <v>3284</v>
      </c>
      <c r="P3285" t="str">
        <f>IFERROR(IF(COUNTIF(個人情報!$BB$5:$BB$401,"登録番号" &amp; リスト!O3285)&gt;=1,"",IF(VLOOKUP(O3285,登録者リスト!$A$1:$D$43729,4,FALSE)=基本情報!$D$6,O3285,"")),"")</f>
        <v/>
      </c>
    </row>
    <row r="3286" spans="15:16" x14ac:dyDescent="0.15">
      <c r="O3286">
        <v>3285</v>
      </c>
      <c r="P3286" t="str">
        <f>IFERROR(IF(COUNTIF(個人情報!$BB$5:$BB$401,"登録番号" &amp; リスト!O3286)&gt;=1,"",IF(VLOOKUP(O3286,登録者リスト!$A$1:$D$43729,4,FALSE)=基本情報!$D$6,O3286,"")),"")</f>
        <v/>
      </c>
    </row>
    <row r="3287" spans="15:16" x14ac:dyDescent="0.15">
      <c r="O3287">
        <v>3286</v>
      </c>
      <c r="P3287" t="str">
        <f>IFERROR(IF(COUNTIF(個人情報!$BB$5:$BB$401,"登録番号" &amp; リスト!O3287)&gt;=1,"",IF(VLOOKUP(O3287,登録者リスト!$A$1:$D$43729,4,FALSE)=基本情報!$D$6,O3287,"")),"")</f>
        <v/>
      </c>
    </row>
    <row r="3288" spans="15:16" x14ac:dyDescent="0.15">
      <c r="O3288">
        <v>3287</v>
      </c>
      <c r="P3288" t="str">
        <f>IFERROR(IF(COUNTIF(個人情報!$BB$5:$BB$401,"登録番号" &amp; リスト!O3288)&gt;=1,"",IF(VLOOKUP(O3288,登録者リスト!$A$1:$D$43729,4,FALSE)=基本情報!$D$6,O3288,"")),"")</f>
        <v/>
      </c>
    </row>
    <row r="3289" spans="15:16" x14ac:dyDescent="0.15">
      <c r="O3289">
        <v>3288</v>
      </c>
      <c r="P3289" t="str">
        <f>IFERROR(IF(COUNTIF(個人情報!$BB$5:$BB$401,"登録番号" &amp; リスト!O3289)&gt;=1,"",IF(VLOOKUP(O3289,登録者リスト!$A$1:$D$43729,4,FALSE)=基本情報!$D$6,O3289,"")),"")</f>
        <v/>
      </c>
    </row>
    <row r="3290" spans="15:16" x14ac:dyDescent="0.15">
      <c r="O3290">
        <v>3289</v>
      </c>
      <c r="P3290" t="str">
        <f>IFERROR(IF(COUNTIF(個人情報!$BB$5:$BB$401,"登録番号" &amp; リスト!O3290)&gt;=1,"",IF(VLOOKUP(O3290,登録者リスト!$A$1:$D$43729,4,FALSE)=基本情報!$D$6,O3290,"")),"")</f>
        <v/>
      </c>
    </row>
    <row r="3291" spans="15:16" x14ac:dyDescent="0.15">
      <c r="O3291">
        <v>3290</v>
      </c>
      <c r="P3291" t="str">
        <f>IFERROR(IF(COUNTIF(個人情報!$BB$5:$BB$401,"登録番号" &amp; リスト!O3291)&gt;=1,"",IF(VLOOKUP(O3291,登録者リスト!$A$1:$D$43729,4,FALSE)=基本情報!$D$6,O3291,"")),"")</f>
        <v/>
      </c>
    </row>
    <row r="3292" spans="15:16" x14ac:dyDescent="0.15">
      <c r="O3292">
        <v>3291</v>
      </c>
      <c r="P3292" t="str">
        <f>IFERROR(IF(COUNTIF(個人情報!$BB$5:$BB$401,"登録番号" &amp; リスト!O3292)&gt;=1,"",IF(VLOOKUP(O3292,登録者リスト!$A$1:$D$43729,4,FALSE)=基本情報!$D$6,O3292,"")),"")</f>
        <v/>
      </c>
    </row>
    <row r="3293" spans="15:16" x14ac:dyDescent="0.15">
      <c r="O3293">
        <v>3292</v>
      </c>
      <c r="P3293" t="str">
        <f>IFERROR(IF(COUNTIF(個人情報!$BB$5:$BB$401,"登録番号" &amp; リスト!O3293)&gt;=1,"",IF(VLOOKUP(O3293,登録者リスト!$A$1:$D$43729,4,FALSE)=基本情報!$D$6,O3293,"")),"")</f>
        <v/>
      </c>
    </row>
    <row r="3294" spans="15:16" x14ac:dyDescent="0.15">
      <c r="O3294">
        <v>3293</v>
      </c>
      <c r="P3294" t="str">
        <f>IFERROR(IF(COUNTIF(個人情報!$BB$5:$BB$401,"登録番号" &amp; リスト!O3294)&gt;=1,"",IF(VLOOKUP(O3294,登録者リスト!$A$1:$D$43729,4,FALSE)=基本情報!$D$6,O3294,"")),"")</f>
        <v/>
      </c>
    </row>
    <row r="3295" spans="15:16" x14ac:dyDescent="0.15">
      <c r="O3295">
        <v>3294</v>
      </c>
      <c r="P3295" t="str">
        <f>IFERROR(IF(COUNTIF(個人情報!$BB$5:$BB$401,"登録番号" &amp; リスト!O3295)&gt;=1,"",IF(VLOOKUP(O3295,登録者リスト!$A$1:$D$43729,4,FALSE)=基本情報!$D$6,O3295,"")),"")</f>
        <v/>
      </c>
    </row>
    <row r="3296" spans="15:16" x14ac:dyDescent="0.15">
      <c r="O3296">
        <v>3295</v>
      </c>
      <c r="P3296" t="str">
        <f>IFERROR(IF(COUNTIF(個人情報!$BB$5:$BB$401,"登録番号" &amp; リスト!O3296)&gt;=1,"",IF(VLOOKUP(O3296,登録者リスト!$A$1:$D$43729,4,FALSE)=基本情報!$D$6,O3296,"")),"")</f>
        <v/>
      </c>
    </row>
    <row r="3297" spans="15:16" x14ac:dyDescent="0.15">
      <c r="O3297">
        <v>3296</v>
      </c>
      <c r="P3297" t="str">
        <f>IFERROR(IF(COUNTIF(個人情報!$BB$5:$BB$401,"登録番号" &amp; リスト!O3297)&gt;=1,"",IF(VLOOKUP(O3297,登録者リスト!$A$1:$D$43729,4,FALSE)=基本情報!$D$6,O3297,"")),"")</f>
        <v/>
      </c>
    </row>
    <row r="3298" spans="15:16" x14ac:dyDescent="0.15">
      <c r="O3298">
        <v>3297</v>
      </c>
      <c r="P3298" t="str">
        <f>IFERROR(IF(COUNTIF(個人情報!$BB$5:$BB$401,"登録番号" &amp; リスト!O3298)&gt;=1,"",IF(VLOOKUP(O3298,登録者リスト!$A$1:$D$43729,4,FALSE)=基本情報!$D$6,O3298,"")),"")</f>
        <v/>
      </c>
    </row>
    <row r="3299" spans="15:16" x14ac:dyDescent="0.15">
      <c r="O3299">
        <v>3298</v>
      </c>
      <c r="P3299" t="str">
        <f>IFERROR(IF(COUNTIF(個人情報!$BB$5:$BB$401,"登録番号" &amp; リスト!O3299)&gt;=1,"",IF(VLOOKUP(O3299,登録者リスト!$A$1:$D$43729,4,FALSE)=基本情報!$D$6,O3299,"")),"")</f>
        <v/>
      </c>
    </row>
    <row r="3300" spans="15:16" x14ac:dyDescent="0.15">
      <c r="O3300">
        <v>3299</v>
      </c>
      <c r="P3300" t="str">
        <f>IFERROR(IF(COUNTIF(個人情報!$BB$5:$BB$401,"登録番号" &amp; リスト!O3300)&gt;=1,"",IF(VLOOKUP(O3300,登録者リスト!$A$1:$D$43729,4,FALSE)=基本情報!$D$6,O3300,"")),"")</f>
        <v/>
      </c>
    </row>
    <row r="3301" spans="15:16" x14ac:dyDescent="0.15">
      <c r="O3301">
        <v>3300</v>
      </c>
      <c r="P3301" t="str">
        <f>IFERROR(IF(COUNTIF(個人情報!$BB$5:$BB$401,"登録番号" &amp; リスト!O3301)&gt;=1,"",IF(VLOOKUP(O3301,登録者リスト!$A$1:$D$43729,4,FALSE)=基本情報!$D$6,O3301,"")),"")</f>
        <v/>
      </c>
    </row>
    <row r="3302" spans="15:16" x14ac:dyDescent="0.15">
      <c r="O3302">
        <v>3301</v>
      </c>
      <c r="P3302" t="str">
        <f>IFERROR(IF(COUNTIF(個人情報!$BB$5:$BB$401,"登録番号" &amp; リスト!O3302)&gt;=1,"",IF(VLOOKUP(O3302,登録者リスト!$A$1:$D$43729,4,FALSE)=基本情報!$D$6,O3302,"")),"")</f>
        <v/>
      </c>
    </row>
    <row r="3303" spans="15:16" x14ac:dyDescent="0.15">
      <c r="O3303">
        <v>3302</v>
      </c>
      <c r="P3303" t="str">
        <f>IFERROR(IF(COUNTIF(個人情報!$BB$5:$BB$401,"登録番号" &amp; リスト!O3303)&gt;=1,"",IF(VLOOKUP(O3303,登録者リスト!$A$1:$D$43729,4,FALSE)=基本情報!$D$6,O3303,"")),"")</f>
        <v/>
      </c>
    </row>
    <row r="3304" spans="15:16" x14ac:dyDescent="0.15">
      <c r="O3304">
        <v>3303</v>
      </c>
      <c r="P3304" t="str">
        <f>IFERROR(IF(COUNTIF(個人情報!$BB$5:$BB$401,"登録番号" &amp; リスト!O3304)&gt;=1,"",IF(VLOOKUP(O3304,登録者リスト!$A$1:$D$43729,4,FALSE)=基本情報!$D$6,O3304,"")),"")</f>
        <v/>
      </c>
    </row>
    <row r="3305" spans="15:16" x14ac:dyDescent="0.15">
      <c r="O3305">
        <v>3304</v>
      </c>
      <c r="P3305" t="str">
        <f>IFERROR(IF(COUNTIF(個人情報!$BB$5:$BB$401,"登録番号" &amp; リスト!O3305)&gt;=1,"",IF(VLOOKUP(O3305,登録者リスト!$A$1:$D$43729,4,FALSE)=基本情報!$D$6,O3305,"")),"")</f>
        <v/>
      </c>
    </row>
    <row r="3306" spans="15:16" x14ac:dyDescent="0.15">
      <c r="O3306">
        <v>3305</v>
      </c>
      <c r="P3306" t="str">
        <f>IFERROR(IF(COUNTIF(個人情報!$BB$5:$BB$401,"登録番号" &amp; リスト!O3306)&gt;=1,"",IF(VLOOKUP(O3306,登録者リスト!$A$1:$D$43729,4,FALSE)=基本情報!$D$6,O3306,"")),"")</f>
        <v/>
      </c>
    </row>
    <row r="3307" spans="15:16" x14ac:dyDescent="0.15">
      <c r="O3307">
        <v>3306</v>
      </c>
      <c r="P3307" t="str">
        <f>IFERROR(IF(COUNTIF(個人情報!$BB$5:$BB$401,"登録番号" &amp; リスト!O3307)&gt;=1,"",IF(VLOOKUP(O3307,登録者リスト!$A$1:$D$43729,4,FALSE)=基本情報!$D$6,O3307,"")),"")</f>
        <v/>
      </c>
    </row>
    <row r="3308" spans="15:16" x14ac:dyDescent="0.15">
      <c r="O3308">
        <v>3307</v>
      </c>
      <c r="P3308" t="str">
        <f>IFERROR(IF(COUNTIF(個人情報!$BB$5:$BB$401,"登録番号" &amp; リスト!O3308)&gt;=1,"",IF(VLOOKUP(O3308,登録者リスト!$A$1:$D$43729,4,FALSE)=基本情報!$D$6,O3308,"")),"")</f>
        <v/>
      </c>
    </row>
    <row r="3309" spans="15:16" x14ac:dyDescent="0.15">
      <c r="O3309">
        <v>3308</v>
      </c>
      <c r="P3309" t="str">
        <f>IFERROR(IF(COUNTIF(個人情報!$BB$5:$BB$401,"登録番号" &amp; リスト!O3309)&gt;=1,"",IF(VLOOKUP(O3309,登録者リスト!$A$1:$D$43729,4,FALSE)=基本情報!$D$6,O3309,"")),"")</f>
        <v/>
      </c>
    </row>
    <row r="3310" spans="15:16" x14ac:dyDescent="0.15">
      <c r="O3310">
        <v>3309</v>
      </c>
      <c r="P3310" t="str">
        <f>IFERROR(IF(COUNTIF(個人情報!$BB$5:$BB$401,"登録番号" &amp; リスト!O3310)&gt;=1,"",IF(VLOOKUP(O3310,登録者リスト!$A$1:$D$43729,4,FALSE)=基本情報!$D$6,O3310,"")),"")</f>
        <v/>
      </c>
    </row>
    <row r="3311" spans="15:16" x14ac:dyDescent="0.15">
      <c r="O3311">
        <v>3310</v>
      </c>
      <c r="P3311" t="str">
        <f>IFERROR(IF(COUNTIF(個人情報!$BB$5:$BB$401,"登録番号" &amp; リスト!O3311)&gt;=1,"",IF(VLOOKUP(O3311,登録者リスト!$A$1:$D$43729,4,FALSE)=基本情報!$D$6,O3311,"")),"")</f>
        <v/>
      </c>
    </row>
    <row r="3312" spans="15:16" x14ac:dyDescent="0.15">
      <c r="O3312">
        <v>3311</v>
      </c>
      <c r="P3312" t="str">
        <f>IFERROR(IF(COUNTIF(個人情報!$BB$5:$BB$401,"登録番号" &amp; リスト!O3312)&gt;=1,"",IF(VLOOKUP(O3312,登録者リスト!$A$1:$D$43729,4,FALSE)=基本情報!$D$6,O3312,"")),"")</f>
        <v/>
      </c>
    </row>
    <row r="3313" spans="15:16" x14ac:dyDescent="0.15">
      <c r="O3313">
        <v>3312</v>
      </c>
      <c r="P3313" t="str">
        <f>IFERROR(IF(COUNTIF(個人情報!$BB$5:$BB$401,"登録番号" &amp; リスト!O3313)&gt;=1,"",IF(VLOOKUP(O3313,登録者リスト!$A$1:$D$43729,4,FALSE)=基本情報!$D$6,O3313,"")),"")</f>
        <v/>
      </c>
    </row>
    <row r="3314" spans="15:16" x14ac:dyDescent="0.15">
      <c r="O3314">
        <v>3313</v>
      </c>
      <c r="P3314" t="str">
        <f>IFERROR(IF(COUNTIF(個人情報!$BB$5:$BB$401,"登録番号" &amp; リスト!O3314)&gt;=1,"",IF(VLOOKUP(O3314,登録者リスト!$A$1:$D$43729,4,FALSE)=基本情報!$D$6,O3314,"")),"")</f>
        <v/>
      </c>
    </row>
    <row r="3315" spans="15:16" x14ac:dyDescent="0.15">
      <c r="O3315">
        <v>3314</v>
      </c>
      <c r="P3315" t="str">
        <f>IFERROR(IF(COUNTIF(個人情報!$BB$5:$BB$401,"登録番号" &amp; リスト!O3315)&gt;=1,"",IF(VLOOKUP(O3315,登録者リスト!$A$1:$D$43729,4,FALSE)=基本情報!$D$6,O3315,"")),"")</f>
        <v/>
      </c>
    </row>
    <row r="3316" spans="15:16" x14ac:dyDescent="0.15">
      <c r="O3316">
        <v>3315</v>
      </c>
      <c r="P3316" t="str">
        <f>IFERROR(IF(COUNTIF(個人情報!$BB$5:$BB$401,"登録番号" &amp; リスト!O3316)&gt;=1,"",IF(VLOOKUP(O3316,登録者リスト!$A$1:$D$43729,4,FALSE)=基本情報!$D$6,O3316,"")),"")</f>
        <v/>
      </c>
    </row>
    <row r="3317" spans="15:16" x14ac:dyDescent="0.15">
      <c r="O3317">
        <v>3316</v>
      </c>
      <c r="P3317" t="str">
        <f>IFERROR(IF(COUNTIF(個人情報!$BB$5:$BB$401,"登録番号" &amp; リスト!O3317)&gt;=1,"",IF(VLOOKUP(O3317,登録者リスト!$A$1:$D$43729,4,FALSE)=基本情報!$D$6,O3317,"")),"")</f>
        <v/>
      </c>
    </row>
    <row r="3318" spans="15:16" x14ac:dyDescent="0.15">
      <c r="O3318">
        <v>3317</v>
      </c>
      <c r="P3318" t="str">
        <f>IFERROR(IF(COUNTIF(個人情報!$BB$5:$BB$401,"登録番号" &amp; リスト!O3318)&gt;=1,"",IF(VLOOKUP(O3318,登録者リスト!$A$1:$D$43729,4,FALSE)=基本情報!$D$6,O3318,"")),"")</f>
        <v/>
      </c>
    </row>
    <row r="3319" spans="15:16" x14ac:dyDescent="0.15">
      <c r="O3319">
        <v>3318</v>
      </c>
      <c r="P3319" t="str">
        <f>IFERROR(IF(COUNTIF(個人情報!$BB$5:$BB$401,"登録番号" &amp; リスト!O3319)&gt;=1,"",IF(VLOOKUP(O3319,登録者リスト!$A$1:$D$43729,4,FALSE)=基本情報!$D$6,O3319,"")),"")</f>
        <v/>
      </c>
    </row>
    <row r="3320" spans="15:16" x14ac:dyDescent="0.15">
      <c r="O3320">
        <v>3319</v>
      </c>
      <c r="P3320" t="str">
        <f>IFERROR(IF(COUNTIF(個人情報!$BB$5:$BB$401,"登録番号" &amp; リスト!O3320)&gt;=1,"",IF(VLOOKUP(O3320,登録者リスト!$A$1:$D$43729,4,FALSE)=基本情報!$D$6,O3320,"")),"")</f>
        <v/>
      </c>
    </row>
    <row r="3321" spans="15:16" x14ac:dyDescent="0.15">
      <c r="O3321">
        <v>3320</v>
      </c>
      <c r="P3321" t="str">
        <f>IFERROR(IF(COUNTIF(個人情報!$BB$5:$BB$401,"登録番号" &amp; リスト!O3321)&gt;=1,"",IF(VLOOKUP(O3321,登録者リスト!$A$1:$D$43729,4,FALSE)=基本情報!$D$6,O3321,"")),"")</f>
        <v/>
      </c>
    </row>
    <row r="3322" spans="15:16" x14ac:dyDescent="0.15">
      <c r="O3322">
        <v>3321</v>
      </c>
      <c r="P3322" t="str">
        <f>IFERROR(IF(COUNTIF(個人情報!$BB$5:$BB$401,"登録番号" &amp; リスト!O3322)&gt;=1,"",IF(VLOOKUP(O3322,登録者リスト!$A$1:$D$43729,4,FALSE)=基本情報!$D$6,O3322,"")),"")</f>
        <v/>
      </c>
    </row>
    <row r="3323" spans="15:16" x14ac:dyDescent="0.15">
      <c r="O3323">
        <v>3322</v>
      </c>
      <c r="P3323" t="str">
        <f>IFERROR(IF(COUNTIF(個人情報!$BB$5:$BB$401,"登録番号" &amp; リスト!O3323)&gt;=1,"",IF(VLOOKUP(O3323,登録者リスト!$A$1:$D$43729,4,FALSE)=基本情報!$D$6,O3323,"")),"")</f>
        <v/>
      </c>
    </row>
    <row r="3324" spans="15:16" x14ac:dyDescent="0.15">
      <c r="O3324">
        <v>3323</v>
      </c>
      <c r="P3324" t="str">
        <f>IFERROR(IF(COUNTIF(個人情報!$BB$5:$BB$401,"登録番号" &amp; リスト!O3324)&gt;=1,"",IF(VLOOKUP(O3324,登録者リスト!$A$1:$D$43729,4,FALSE)=基本情報!$D$6,O3324,"")),"")</f>
        <v/>
      </c>
    </row>
    <row r="3325" spans="15:16" x14ac:dyDescent="0.15">
      <c r="O3325">
        <v>3324</v>
      </c>
      <c r="P3325" t="str">
        <f>IFERROR(IF(COUNTIF(個人情報!$BB$5:$BB$401,"登録番号" &amp; リスト!O3325)&gt;=1,"",IF(VLOOKUP(O3325,登録者リスト!$A$1:$D$43729,4,FALSE)=基本情報!$D$6,O3325,"")),"")</f>
        <v/>
      </c>
    </row>
    <row r="3326" spans="15:16" x14ac:dyDescent="0.15">
      <c r="O3326">
        <v>3325</v>
      </c>
      <c r="P3326" t="str">
        <f>IFERROR(IF(COUNTIF(個人情報!$BB$5:$BB$401,"登録番号" &amp; リスト!O3326)&gt;=1,"",IF(VLOOKUP(O3326,登録者リスト!$A$1:$D$43729,4,FALSE)=基本情報!$D$6,O3326,"")),"")</f>
        <v/>
      </c>
    </row>
    <row r="3327" spans="15:16" x14ac:dyDescent="0.15">
      <c r="O3327">
        <v>3326</v>
      </c>
      <c r="P3327" t="str">
        <f>IFERROR(IF(COUNTIF(個人情報!$BB$5:$BB$401,"登録番号" &amp; リスト!O3327)&gt;=1,"",IF(VLOOKUP(O3327,登録者リスト!$A$1:$D$43729,4,FALSE)=基本情報!$D$6,O3327,"")),"")</f>
        <v/>
      </c>
    </row>
    <row r="3328" spans="15:16" x14ac:dyDescent="0.15">
      <c r="O3328">
        <v>3327</v>
      </c>
      <c r="P3328" t="str">
        <f>IFERROR(IF(COUNTIF(個人情報!$BB$5:$BB$401,"登録番号" &amp; リスト!O3328)&gt;=1,"",IF(VLOOKUP(O3328,登録者リスト!$A$1:$D$43729,4,FALSE)=基本情報!$D$6,O3328,"")),"")</f>
        <v/>
      </c>
    </row>
    <row r="3329" spans="15:16" x14ac:dyDescent="0.15">
      <c r="O3329">
        <v>3328</v>
      </c>
      <c r="P3329" t="str">
        <f>IFERROR(IF(COUNTIF(個人情報!$BB$5:$BB$401,"登録番号" &amp; リスト!O3329)&gt;=1,"",IF(VLOOKUP(O3329,登録者リスト!$A$1:$D$43729,4,FALSE)=基本情報!$D$6,O3329,"")),"")</f>
        <v/>
      </c>
    </row>
    <row r="3330" spans="15:16" x14ac:dyDescent="0.15">
      <c r="O3330">
        <v>3329</v>
      </c>
      <c r="P3330" t="str">
        <f>IFERROR(IF(COUNTIF(個人情報!$BB$5:$BB$401,"登録番号" &amp; リスト!O3330)&gt;=1,"",IF(VLOOKUP(O3330,登録者リスト!$A$1:$D$43729,4,FALSE)=基本情報!$D$6,O3330,"")),"")</f>
        <v/>
      </c>
    </row>
    <row r="3331" spans="15:16" x14ac:dyDescent="0.15">
      <c r="O3331">
        <v>3330</v>
      </c>
      <c r="P3331" t="str">
        <f>IFERROR(IF(COUNTIF(個人情報!$BB$5:$BB$401,"登録番号" &amp; リスト!O3331)&gt;=1,"",IF(VLOOKUP(O3331,登録者リスト!$A$1:$D$43729,4,FALSE)=基本情報!$D$6,O3331,"")),"")</f>
        <v/>
      </c>
    </row>
    <row r="3332" spans="15:16" x14ac:dyDescent="0.15">
      <c r="O3332">
        <v>3331</v>
      </c>
      <c r="P3332" t="str">
        <f>IFERROR(IF(COUNTIF(個人情報!$BB$5:$BB$401,"登録番号" &amp; リスト!O3332)&gt;=1,"",IF(VLOOKUP(O3332,登録者リスト!$A$1:$D$43729,4,FALSE)=基本情報!$D$6,O3332,"")),"")</f>
        <v/>
      </c>
    </row>
    <row r="3333" spans="15:16" x14ac:dyDescent="0.15">
      <c r="O3333">
        <v>3332</v>
      </c>
      <c r="P3333" t="str">
        <f>IFERROR(IF(COUNTIF(個人情報!$BB$5:$BB$401,"登録番号" &amp; リスト!O3333)&gt;=1,"",IF(VLOOKUP(O3333,登録者リスト!$A$1:$D$43729,4,FALSE)=基本情報!$D$6,O3333,"")),"")</f>
        <v/>
      </c>
    </row>
    <row r="3334" spans="15:16" x14ac:dyDescent="0.15">
      <c r="O3334">
        <v>3333</v>
      </c>
      <c r="P3334" t="str">
        <f>IFERROR(IF(COUNTIF(個人情報!$BB$5:$BB$401,"登録番号" &amp; リスト!O3334)&gt;=1,"",IF(VLOOKUP(O3334,登録者リスト!$A$1:$D$43729,4,FALSE)=基本情報!$D$6,O3334,"")),"")</f>
        <v/>
      </c>
    </row>
    <row r="3335" spans="15:16" x14ac:dyDescent="0.15">
      <c r="O3335">
        <v>3334</v>
      </c>
      <c r="P3335" t="str">
        <f>IFERROR(IF(COUNTIF(個人情報!$BB$5:$BB$401,"登録番号" &amp; リスト!O3335)&gt;=1,"",IF(VLOOKUP(O3335,登録者リスト!$A$1:$D$43729,4,FALSE)=基本情報!$D$6,O3335,"")),"")</f>
        <v/>
      </c>
    </row>
    <row r="3336" spans="15:16" x14ac:dyDescent="0.15">
      <c r="O3336">
        <v>3335</v>
      </c>
      <c r="P3336" t="str">
        <f>IFERROR(IF(COUNTIF(個人情報!$BB$5:$BB$401,"登録番号" &amp; リスト!O3336)&gt;=1,"",IF(VLOOKUP(O3336,登録者リスト!$A$1:$D$43729,4,FALSE)=基本情報!$D$6,O3336,"")),"")</f>
        <v/>
      </c>
    </row>
    <row r="3337" spans="15:16" x14ac:dyDescent="0.15">
      <c r="O3337">
        <v>3336</v>
      </c>
      <c r="P3337" t="str">
        <f>IFERROR(IF(COUNTIF(個人情報!$BB$5:$BB$401,"登録番号" &amp; リスト!O3337)&gt;=1,"",IF(VLOOKUP(O3337,登録者リスト!$A$1:$D$43729,4,FALSE)=基本情報!$D$6,O3337,"")),"")</f>
        <v/>
      </c>
    </row>
    <row r="3338" spans="15:16" x14ac:dyDescent="0.15">
      <c r="O3338">
        <v>3337</v>
      </c>
      <c r="P3338" t="str">
        <f>IFERROR(IF(COUNTIF(個人情報!$BB$5:$BB$401,"登録番号" &amp; リスト!O3338)&gt;=1,"",IF(VLOOKUP(O3338,登録者リスト!$A$1:$D$43729,4,FALSE)=基本情報!$D$6,O3338,"")),"")</f>
        <v/>
      </c>
    </row>
    <row r="3339" spans="15:16" x14ac:dyDescent="0.15">
      <c r="O3339">
        <v>3338</v>
      </c>
      <c r="P3339" t="str">
        <f>IFERROR(IF(COUNTIF(個人情報!$BB$5:$BB$401,"登録番号" &amp; リスト!O3339)&gt;=1,"",IF(VLOOKUP(O3339,登録者リスト!$A$1:$D$43729,4,FALSE)=基本情報!$D$6,O3339,"")),"")</f>
        <v/>
      </c>
    </row>
    <row r="3340" spans="15:16" x14ac:dyDescent="0.15">
      <c r="O3340">
        <v>3339</v>
      </c>
      <c r="P3340" t="str">
        <f>IFERROR(IF(COUNTIF(個人情報!$BB$5:$BB$401,"登録番号" &amp; リスト!O3340)&gt;=1,"",IF(VLOOKUP(O3340,登録者リスト!$A$1:$D$43729,4,FALSE)=基本情報!$D$6,O3340,"")),"")</f>
        <v/>
      </c>
    </row>
    <row r="3341" spans="15:16" x14ac:dyDescent="0.15">
      <c r="O3341">
        <v>3340</v>
      </c>
      <c r="P3341" t="str">
        <f>IFERROR(IF(COUNTIF(個人情報!$BB$5:$BB$401,"登録番号" &amp; リスト!O3341)&gt;=1,"",IF(VLOOKUP(O3341,登録者リスト!$A$1:$D$43729,4,FALSE)=基本情報!$D$6,O3341,"")),"")</f>
        <v/>
      </c>
    </row>
    <row r="3342" spans="15:16" x14ac:dyDescent="0.15">
      <c r="O3342">
        <v>3341</v>
      </c>
      <c r="P3342" t="str">
        <f>IFERROR(IF(COUNTIF(個人情報!$BB$5:$BB$401,"登録番号" &amp; リスト!O3342)&gt;=1,"",IF(VLOOKUP(O3342,登録者リスト!$A$1:$D$43729,4,FALSE)=基本情報!$D$6,O3342,"")),"")</f>
        <v/>
      </c>
    </row>
    <row r="3343" spans="15:16" x14ac:dyDescent="0.15">
      <c r="O3343">
        <v>3342</v>
      </c>
      <c r="P3343" t="str">
        <f>IFERROR(IF(COUNTIF(個人情報!$BB$5:$BB$401,"登録番号" &amp; リスト!O3343)&gt;=1,"",IF(VLOOKUP(O3343,登録者リスト!$A$1:$D$43729,4,FALSE)=基本情報!$D$6,O3343,"")),"")</f>
        <v/>
      </c>
    </row>
    <row r="3344" spans="15:16" x14ac:dyDescent="0.15">
      <c r="O3344">
        <v>3343</v>
      </c>
      <c r="P3344" t="str">
        <f>IFERROR(IF(COUNTIF(個人情報!$BB$5:$BB$401,"登録番号" &amp; リスト!O3344)&gt;=1,"",IF(VLOOKUP(O3344,登録者リスト!$A$1:$D$43729,4,FALSE)=基本情報!$D$6,O3344,"")),"")</f>
        <v/>
      </c>
    </row>
    <row r="3345" spans="15:16" x14ac:dyDescent="0.15">
      <c r="O3345">
        <v>3344</v>
      </c>
      <c r="P3345" t="str">
        <f>IFERROR(IF(COUNTIF(個人情報!$BB$5:$BB$401,"登録番号" &amp; リスト!O3345)&gt;=1,"",IF(VLOOKUP(O3345,登録者リスト!$A$1:$D$43729,4,FALSE)=基本情報!$D$6,O3345,"")),"")</f>
        <v/>
      </c>
    </row>
    <row r="3346" spans="15:16" x14ac:dyDescent="0.15">
      <c r="O3346">
        <v>3345</v>
      </c>
      <c r="P3346" t="str">
        <f>IFERROR(IF(COUNTIF(個人情報!$BB$5:$BB$401,"登録番号" &amp; リスト!O3346)&gt;=1,"",IF(VLOOKUP(O3346,登録者リスト!$A$1:$D$43729,4,FALSE)=基本情報!$D$6,O3346,"")),"")</f>
        <v/>
      </c>
    </row>
    <row r="3347" spans="15:16" x14ac:dyDescent="0.15">
      <c r="O3347">
        <v>3346</v>
      </c>
      <c r="P3347" t="str">
        <f>IFERROR(IF(COUNTIF(個人情報!$BB$5:$BB$401,"登録番号" &amp; リスト!O3347)&gt;=1,"",IF(VLOOKUP(O3347,登録者リスト!$A$1:$D$43729,4,FALSE)=基本情報!$D$6,O3347,"")),"")</f>
        <v/>
      </c>
    </row>
    <row r="3348" spans="15:16" x14ac:dyDescent="0.15">
      <c r="O3348">
        <v>3347</v>
      </c>
      <c r="P3348" t="str">
        <f>IFERROR(IF(COUNTIF(個人情報!$BB$5:$BB$401,"登録番号" &amp; リスト!O3348)&gt;=1,"",IF(VLOOKUP(O3348,登録者リスト!$A$1:$D$43729,4,FALSE)=基本情報!$D$6,O3348,"")),"")</f>
        <v/>
      </c>
    </row>
    <row r="3349" spans="15:16" x14ac:dyDescent="0.15">
      <c r="O3349">
        <v>3348</v>
      </c>
      <c r="P3349" t="str">
        <f>IFERROR(IF(COUNTIF(個人情報!$BB$5:$BB$401,"登録番号" &amp; リスト!O3349)&gt;=1,"",IF(VLOOKUP(O3349,登録者リスト!$A$1:$D$43729,4,FALSE)=基本情報!$D$6,O3349,"")),"")</f>
        <v/>
      </c>
    </row>
    <row r="3350" spans="15:16" x14ac:dyDescent="0.15">
      <c r="O3350">
        <v>3349</v>
      </c>
      <c r="P3350" t="str">
        <f>IFERROR(IF(COUNTIF(個人情報!$BB$5:$BB$401,"登録番号" &amp; リスト!O3350)&gt;=1,"",IF(VLOOKUP(O3350,登録者リスト!$A$1:$D$43729,4,FALSE)=基本情報!$D$6,O3350,"")),"")</f>
        <v/>
      </c>
    </row>
    <row r="3351" spans="15:16" x14ac:dyDescent="0.15">
      <c r="O3351">
        <v>3350</v>
      </c>
      <c r="P3351" t="str">
        <f>IFERROR(IF(COUNTIF(個人情報!$BB$5:$BB$401,"登録番号" &amp; リスト!O3351)&gt;=1,"",IF(VLOOKUP(O3351,登録者リスト!$A$1:$D$43729,4,FALSE)=基本情報!$D$6,O3351,"")),"")</f>
        <v/>
      </c>
    </row>
    <row r="3352" spans="15:16" x14ac:dyDescent="0.15">
      <c r="O3352">
        <v>3351</v>
      </c>
      <c r="P3352" t="str">
        <f>IFERROR(IF(COUNTIF(個人情報!$BB$5:$BB$401,"登録番号" &amp; リスト!O3352)&gt;=1,"",IF(VLOOKUP(O3352,登録者リスト!$A$1:$D$43729,4,FALSE)=基本情報!$D$6,O3352,"")),"")</f>
        <v/>
      </c>
    </row>
    <row r="3353" spans="15:16" x14ac:dyDescent="0.15">
      <c r="O3353">
        <v>3352</v>
      </c>
      <c r="P3353" t="str">
        <f>IFERROR(IF(COUNTIF(個人情報!$BB$5:$BB$401,"登録番号" &amp; リスト!O3353)&gt;=1,"",IF(VLOOKUP(O3353,登録者リスト!$A$1:$D$43729,4,FALSE)=基本情報!$D$6,O3353,"")),"")</f>
        <v/>
      </c>
    </row>
    <row r="3354" spans="15:16" x14ac:dyDescent="0.15">
      <c r="O3354">
        <v>3353</v>
      </c>
      <c r="P3354" t="str">
        <f>IFERROR(IF(COUNTIF(個人情報!$BB$5:$BB$401,"登録番号" &amp; リスト!O3354)&gt;=1,"",IF(VLOOKUP(O3354,登録者リスト!$A$1:$D$43729,4,FALSE)=基本情報!$D$6,O3354,"")),"")</f>
        <v/>
      </c>
    </row>
    <row r="3355" spans="15:16" x14ac:dyDescent="0.15">
      <c r="O3355">
        <v>3354</v>
      </c>
      <c r="P3355" t="str">
        <f>IFERROR(IF(COUNTIF(個人情報!$BB$5:$BB$401,"登録番号" &amp; リスト!O3355)&gt;=1,"",IF(VLOOKUP(O3355,登録者リスト!$A$1:$D$43729,4,FALSE)=基本情報!$D$6,O3355,"")),"")</f>
        <v/>
      </c>
    </row>
    <row r="3356" spans="15:16" x14ac:dyDescent="0.15">
      <c r="O3356">
        <v>3355</v>
      </c>
      <c r="P3356" t="str">
        <f>IFERROR(IF(COUNTIF(個人情報!$BB$5:$BB$401,"登録番号" &amp; リスト!O3356)&gt;=1,"",IF(VLOOKUP(O3356,登録者リスト!$A$1:$D$43729,4,FALSE)=基本情報!$D$6,O3356,"")),"")</f>
        <v/>
      </c>
    </row>
    <row r="3357" spans="15:16" x14ac:dyDescent="0.15">
      <c r="O3357">
        <v>3356</v>
      </c>
      <c r="P3357" t="str">
        <f>IFERROR(IF(COUNTIF(個人情報!$BB$5:$BB$401,"登録番号" &amp; リスト!O3357)&gt;=1,"",IF(VLOOKUP(O3357,登録者リスト!$A$1:$D$43729,4,FALSE)=基本情報!$D$6,O3357,"")),"")</f>
        <v/>
      </c>
    </row>
    <row r="3358" spans="15:16" x14ac:dyDescent="0.15">
      <c r="O3358">
        <v>3357</v>
      </c>
      <c r="P3358" t="str">
        <f>IFERROR(IF(COUNTIF(個人情報!$BB$5:$BB$401,"登録番号" &amp; リスト!O3358)&gt;=1,"",IF(VLOOKUP(O3358,登録者リスト!$A$1:$D$43729,4,FALSE)=基本情報!$D$6,O3358,"")),"")</f>
        <v/>
      </c>
    </row>
    <row r="3359" spans="15:16" x14ac:dyDescent="0.15">
      <c r="O3359">
        <v>3358</v>
      </c>
      <c r="P3359" t="str">
        <f>IFERROR(IF(COUNTIF(個人情報!$BB$5:$BB$401,"登録番号" &amp; リスト!O3359)&gt;=1,"",IF(VLOOKUP(O3359,登録者リスト!$A$1:$D$43729,4,FALSE)=基本情報!$D$6,O3359,"")),"")</f>
        <v/>
      </c>
    </row>
    <row r="3360" spans="15:16" x14ac:dyDescent="0.15">
      <c r="O3360">
        <v>3359</v>
      </c>
      <c r="P3360" t="str">
        <f>IFERROR(IF(COUNTIF(個人情報!$BB$5:$BB$401,"登録番号" &amp; リスト!O3360)&gt;=1,"",IF(VLOOKUP(O3360,登録者リスト!$A$1:$D$43729,4,FALSE)=基本情報!$D$6,O3360,"")),"")</f>
        <v/>
      </c>
    </row>
    <row r="3361" spans="15:16" x14ac:dyDescent="0.15">
      <c r="O3361">
        <v>3360</v>
      </c>
      <c r="P3361" t="str">
        <f>IFERROR(IF(COUNTIF(個人情報!$BB$5:$BB$401,"登録番号" &amp; リスト!O3361)&gt;=1,"",IF(VLOOKUP(O3361,登録者リスト!$A$1:$D$43729,4,FALSE)=基本情報!$D$6,O3361,"")),"")</f>
        <v/>
      </c>
    </row>
    <row r="3362" spans="15:16" x14ac:dyDescent="0.15">
      <c r="O3362">
        <v>3361</v>
      </c>
      <c r="P3362" t="str">
        <f>IFERROR(IF(COUNTIF(個人情報!$BB$5:$BB$401,"登録番号" &amp; リスト!O3362)&gt;=1,"",IF(VLOOKUP(O3362,登録者リスト!$A$1:$D$43729,4,FALSE)=基本情報!$D$6,O3362,"")),"")</f>
        <v/>
      </c>
    </row>
    <row r="3363" spans="15:16" x14ac:dyDescent="0.15">
      <c r="O3363">
        <v>3362</v>
      </c>
      <c r="P3363" t="str">
        <f>IFERROR(IF(COUNTIF(個人情報!$BB$5:$BB$401,"登録番号" &amp; リスト!O3363)&gt;=1,"",IF(VLOOKUP(O3363,登録者リスト!$A$1:$D$43729,4,FALSE)=基本情報!$D$6,O3363,"")),"")</f>
        <v/>
      </c>
    </row>
    <row r="3364" spans="15:16" x14ac:dyDescent="0.15">
      <c r="O3364">
        <v>3363</v>
      </c>
      <c r="P3364" t="str">
        <f>IFERROR(IF(COUNTIF(個人情報!$BB$5:$BB$401,"登録番号" &amp; リスト!O3364)&gt;=1,"",IF(VLOOKUP(O3364,登録者リスト!$A$1:$D$43729,4,FALSE)=基本情報!$D$6,O3364,"")),"")</f>
        <v/>
      </c>
    </row>
    <row r="3365" spans="15:16" x14ac:dyDescent="0.15">
      <c r="O3365">
        <v>3364</v>
      </c>
      <c r="P3365" t="str">
        <f>IFERROR(IF(COUNTIF(個人情報!$BB$5:$BB$401,"登録番号" &amp; リスト!O3365)&gt;=1,"",IF(VLOOKUP(O3365,登録者リスト!$A$1:$D$43729,4,FALSE)=基本情報!$D$6,O3365,"")),"")</f>
        <v/>
      </c>
    </row>
    <row r="3366" spans="15:16" x14ac:dyDescent="0.15">
      <c r="O3366">
        <v>3365</v>
      </c>
      <c r="P3366" t="str">
        <f>IFERROR(IF(COUNTIF(個人情報!$BB$5:$BB$401,"登録番号" &amp; リスト!O3366)&gt;=1,"",IF(VLOOKUP(O3366,登録者リスト!$A$1:$D$43729,4,FALSE)=基本情報!$D$6,O3366,"")),"")</f>
        <v/>
      </c>
    </row>
    <row r="3367" spans="15:16" x14ac:dyDescent="0.15">
      <c r="O3367">
        <v>3366</v>
      </c>
      <c r="P3367" t="str">
        <f>IFERROR(IF(COUNTIF(個人情報!$BB$5:$BB$401,"登録番号" &amp; リスト!O3367)&gt;=1,"",IF(VLOOKUP(O3367,登録者リスト!$A$1:$D$43729,4,FALSE)=基本情報!$D$6,O3367,"")),"")</f>
        <v/>
      </c>
    </row>
    <row r="3368" spans="15:16" x14ac:dyDescent="0.15">
      <c r="O3368">
        <v>3367</v>
      </c>
      <c r="P3368" t="str">
        <f>IFERROR(IF(COUNTIF(個人情報!$BB$5:$BB$401,"登録番号" &amp; リスト!O3368)&gt;=1,"",IF(VLOOKUP(O3368,登録者リスト!$A$1:$D$43729,4,FALSE)=基本情報!$D$6,O3368,"")),"")</f>
        <v/>
      </c>
    </row>
    <row r="3369" spans="15:16" x14ac:dyDescent="0.15">
      <c r="O3369">
        <v>3368</v>
      </c>
      <c r="P3369" t="str">
        <f>IFERROR(IF(COUNTIF(個人情報!$BB$5:$BB$401,"登録番号" &amp; リスト!O3369)&gt;=1,"",IF(VLOOKUP(O3369,登録者リスト!$A$1:$D$43729,4,FALSE)=基本情報!$D$6,O3369,"")),"")</f>
        <v/>
      </c>
    </row>
    <row r="3370" spans="15:16" x14ac:dyDescent="0.15">
      <c r="O3370">
        <v>3369</v>
      </c>
      <c r="P3370" t="str">
        <f>IFERROR(IF(COUNTIF(個人情報!$BB$5:$BB$401,"登録番号" &amp; リスト!O3370)&gt;=1,"",IF(VLOOKUP(O3370,登録者リスト!$A$1:$D$43729,4,FALSE)=基本情報!$D$6,O3370,"")),"")</f>
        <v/>
      </c>
    </row>
    <row r="3371" spans="15:16" x14ac:dyDescent="0.15">
      <c r="O3371">
        <v>3370</v>
      </c>
      <c r="P3371" t="str">
        <f>IFERROR(IF(COUNTIF(個人情報!$BB$5:$BB$401,"登録番号" &amp; リスト!O3371)&gt;=1,"",IF(VLOOKUP(O3371,登録者リスト!$A$1:$D$43729,4,FALSE)=基本情報!$D$6,O3371,"")),"")</f>
        <v/>
      </c>
    </row>
    <row r="3372" spans="15:16" x14ac:dyDescent="0.15">
      <c r="O3372">
        <v>3371</v>
      </c>
      <c r="P3372" t="str">
        <f>IFERROR(IF(COUNTIF(個人情報!$BB$5:$BB$401,"登録番号" &amp; リスト!O3372)&gt;=1,"",IF(VLOOKUP(O3372,登録者リスト!$A$1:$D$43729,4,FALSE)=基本情報!$D$6,O3372,"")),"")</f>
        <v/>
      </c>
    </row>
    <row r="3373" spans="15:16" x14ac:dyDescent="0.15">
      <c r="O3373">
        <v>3372</v>
      </c>
      <c r="P3373" t="str">
        <f>IFERROR(IF(COUNTIF(個人情報!$BB$5:$BB$401,"登録番号" &amp; リスト!O3373)&gt;=1,"",IF(VLOOKUP(O3373,登録者リスト!$A$1:$D$43729,4,FALSE)=基本情報!$D$6,O3373,"")),"")</f>
        <v/>
      </c>
    </row>
    <row r="3374" spans="15:16" x14ac:dyDescent="0.15">
      <c r="O3374">
        <v>3373</v>
      </c>
      <c r="P3374" t="str">
        <f>IFERROR(IF(COUNTIF(個人情報!$BB$5:$BB$401,"登録番号" &amp; リスト!O3374)&gt;=1,"",IF(VLOOKUP(O3374,登録者リスト!$A$1:$D$43729,4,FALSE)=基本情報!$D$6,O3374,"")),"")</f>
        <v/>
      </c>
    </row>
    <row r="3375" spans="15:16" x14ac:dyDescent="0.15">
      <c r="O3375">
        <v>3374</v>
      </c>
      <c r="P3375" t="str">
        <f>IFERROR(IF(COUNTIF(個人情報!$BB$5:$BB$401,"登録番号" &amp; リスト!O3375)&gt;=1,"",IF(VLOOKUP(O3375,登録者リスト!$A$1:$D$43729,4,FALSE)=基本情報!$D$6,O3375,"")),"")</f>
        <v/>
      </c>
    </row>
    <row r="3376" spans="15:16" x14ac:dyDescent="0.15">
      <c r="O3376">
        <v>3375</v>
      </c>
      <c r="P3376" t="str">
        <f>IFERROR(IF(COUNTIF(個人情報!$BB$5:$BB$401,"登録番号" &amp; リスト!O3376)&gt;=1,"",IF(VLOOKUP(O3376,登録者リスト!$A$1:$D$43729,4,FALSE)=基本情報!$D$6,O3376,"")),"")</f>
        <v/>
      </c>
    </row>
    <row r="3377" spans="15:16" x14ac:dyDescent="0.15">
      <c r="O3377">
        <v>3376</v>
      </c>
      <c r="P3377" t="str">
        <f>IFERROR(IF(COUNTIF(個人情報!$BB$5:$BB$401,"登録番号" &amp; リスト!O3377)&gt;=1,"",IF(VLOOKUP(O3377,登録者リスト!$A$1:$D$43729,4,FALSE)=基本情報!$D$6,O3377,"")),"")</f>
        <v/>
      </c>
    </row>
    <row r="3378" spans="15:16" x14ac:dyDescent="0.15">
      <c r="O3378">
        <v>3377</v>
      </c>
      <c r="P3378" t="str">
        <f>IFERROR(IF(COUNTIF(個人情報!$BB$5:$BB$401,"登録番号" &amp; リスト!O3378)&gt;=1,"",IF(VLOOKUP(O3378,登録者リスト!$A$1:$D$43729,4,FALSE)=基本情報!$D$6,O3378,"")),"")</f>
        <v/>
      </c>
    </row>
    <row r="3379" spans="15:16" x14ac:dyDescent="0.15">
      <c r="O3379">
        <v>3378</v>
      </c>
      <c r="P3379" t="str">
        <f>IFERROR(IF(COUNTIF(個人情報!$BB$5:$BB$401,"登録番号" &amp; リスト!O3379)&gt;=1,"",IF(VLOOKUP(O3379,登録者リスト!$A$1:$D$43729,4,FALSE)=基本情報!$D$6,O3379,"")),"")</f>
        <v/>
      </c>
    </row>
    <row r="3380" spans="15:16" x14ac:dyDescent="0.15">
      <c r="O3380">
        <v>3379</v>
      </c>
      <c r="P3380" t="str">
        <f>IFERROR(IF(COUNTIF(個人情報!$BB$5:$BB$401,"登録番号" &amp; リスト!O3380)&gt;=1,"",IF(VLOOKUP(O3380,登録者リスト!$A$1:$D$43729,4,FALSE)=基本情報!$D$6,O3380,"")),"")</f>
        <v/>
      </c>
    </row>
    <row r="3381" spans="15:16" x14ac:dyDescent="0.15">
      <c r="O3381">
        <v>3380</v>
      </c>
      <c r="P3381" t="str">
        <f>IFERROR(IF(COUNTIF(個人情報!$BB$5:$BB$401,"登録番号" &amp; リスト!O3381)&gt;=1,"",IF(VLOOKUP(O3381,登録者リスト!$A$1:$D$43729,4,FALSE)=基本情報!$D$6,O3381,"")),"")</f>
        <v/>
      </c>
    </row>
    <row r="3382" spans="15:16" x14ac:dyDescent="0.15">
      <c r="O3382">
        <v>3381</v>
      </c>
      <c r="P3382" t="str">
        <f>IFERROR(IF(COUNTIF(個人情報!$BB$5:$BB$401,"登録番号" &amp; リスト!O3382)&gt;=1,"",IF(VLOOKUP(O3382,登録者リスト!$A$1:$D$43729,4,FALSE)=基本情報!$D$6,O3382,"")),"")</f>
        <v/>
      </c>
    </row>
    <row r="3383" spans="15:16" x14ac:dyDescent="0.15">
      <c r="O3383">
        <v>3382</v>
      </c>
      <c r="P3383" t="str">
        <f>IFERROR(IF(COUNTIF(個人情報!$BB$5:$BB$401,"登録番号" &amp; リスト!O3383)&gt;=1,"",IF(VLOOKUP(O3383,登録者リスト!$A$1:$D$43729,4,FALSE)=基本情報!$D$6,O3383,"")),"")</f>
        <v/>
      </c>
    </row>
    <row r="3384" spans="15:16" x14ac:dyDescent="0.15">
      <c r="O3384">
        <v>3383</v>
      </c>
      <c r="P3384" t="str">
        <f>IFERROR(IF(COUNTIF(個人情報!$BB$5:$BB$401,"登録番号" &amp; リスト!O3384)&gt;=1,"",IF(VLOOKUP(O3384,登録者リスト!$A$1:$D$43729,4,FALSE)=基本情報!$D$6,O3384,"")),"")</f>
        <v/>
      </c>
    </row>
    <row r="3385" spans="15:16" x14ac:dyDescent="0.15">
      <c r="O3385">
        <v>3384</v>
      </c>
      <c r="P3385" t="str">
        <f>IFERROR(IF(COUNTIF(個人情報!$BB$5:$BB$401,"登録番号" &amp; リスト!O3385)&gt;=1,"",IF(VLOOKUP(O3385,登録者リスト!$A$1:$D$43729,4,FALSE)=基本情報!$D$6,O3385,"")),"")</f>
        <v/>
      </c>
    </row>
    <row r="3386" spans="15:16" x14ac:dyDescent="0.15">
      <c r="O3386">
        <v>3385</v>
      </c>
      <c r="P3386" t="str">
        <f>IFERROR(IF(COUNTIF(個人情報!$BB$5:$BB$401,"登録番号" &amp; リスト!O3386)&gt;=1,"",IF(VLOOKUP(O3386,登録者リスト!$A$1:$D$43729,4,FALSE)=基本情報!$D$6,O3386,"")),"")</f>
        <v/>
      </c>
    </row>
    <row r="3387" spans="15:16" x14ac:dyDescent="0.15">
      <c r="O3387">
        <v>3386</v>
      </c>
      <c r="P3387" t="str">
        <f>IFERROR(IF(COUNTIF(個人情報!$BB$5:$BB$401,"登録番号" &amp; リスト!O3387)&gt;=1,"",IF(VLOOKUP(O3387,登録者リスト!$A$1:$D$43729,4,FALSE)=基本情報!$D$6,O3387,"")),"")</f>
        <v/>
      </c>
    </row>
    <row r="3388" spans="15:16" x14ac:dyDescent="0.15">
      <c r="O3388">
        <v>3387</v>
      </c>
      <c r="P3388" t="str">
        <f>IFERROR(IF(COUNTIF(個人情報!$BB$5:$BB$401,"登録番号" &amp; リスト!O3388)&gt;=1,"",IF(VLOOKUP(O3388,登録者リスト!$A$1:$D$43729,4,FALSE)=基本情報!$D$6,O3388,"")),"")</f>
        <v/>
      </c>
    </row>
    <row r="3389" spans="15:16" x14ac:dyDescent="0.15">
      <c r="O3389">
        <v>3388</v>
      </c>
      <c r="P3389" t="str">
        <f>IFERROR(IF(COUNTIF(個人情報!$BB$5:$BB$401,"登録番号" &amp; リスト!O3389)&gt;=1,"",IF(VLOOKUP(O3389,登録者リスト!$A$1:$D$43729,4,FALSE)=基本情報!$D$6,O3389,"")),"")</f>
        <v/>
      </c>
    </row>
    <row r="3390" spans="15:16" x14ac:dyDescent="0.15">
      <c r="O3390">
        <v>3389</v>
      </c>
      <c r="P3390" t="str">
        <f>IFERROR(IF(COUNTIF(個人情報!$BB$5:$BB$401,"登録番号" &amp; リスト!O3390)&gt;=1,"",IF(VLOOKUP(O3390,登録者リスト!$A$1:$D$43729,4,FALSE)=基本情報!$D$6,O3390,"")),"")</f>
        <v/>
      </c>
    </row>
    <row r="3391" spans="15:16" x14ac:dyDescent="0.15">
      <c r="O3391">
        <v>3390</v>
      </c>
      <c r="P3391" t="str">
        <f>IFERROR(IF(COUNTIF(個人情報!$BB$5:$BB$401,"登録番号" &amp; リスト!O3391)&gt;=1,"",IF(VLOOKUP(O3391,登録者リスト!$A$1:$D$43729,4,FALSE)=基本情報!$D$6,O3391,"")),"")</f>
        <v/>
      </c>
    </row>
    <row r="3392" spans="15:16" x14ac:dyDescent="0.15">
      <c r="O3392">
        <v>3391</v>
      </c>
      <c r="P3392" t="str">
        <f>IFERROR(IF(COUNTIF(個人情報!$BB$5:$BB$401,"登録番号" &amp; リスト!O3392)&gt;=1,"",IF(VLOOKUP(O3392,登録者リスト!$A$1:$D$43729,4,FALSE)=基本情報!$D$6,O3392,"")),"")</f>
        <v/>
      </c>
    </row>
    <row r="3393" spans="15:16" x14ac:dyDescent="0.15">
      <c r="O3393">
        <v>3392</v>
      </c>
      <c r="P3393" t="str">
        <f>IFERROR(IF(COUNTIF(個人情報!$BB$5:$BB$401,"登録番号" &amp; リスト!O3393)&gt;=1,"",IF(VLOOKUP(O3393,登録者リスト!$A$1:$D$43729,4,FALSE)=基本情報!$D$6,O3393,"")),"")</f>
        <v/>
      </c>
    </row>
    <row r="3394" spans="15:16" x14ac:dyDescent="0.15">
      <c r="O3394">
        <v>3393</v>
      </c>
      <c r="P3394" t="str">
        <f>IFERROR(IF(COUNTIF(個人情報!$BB$5:$BB$401,"登録番号" &amp; リスト!O3394)&gt;=1,"",IF(VLOOKUP(O3394,登録者リスト!$A$1:$D$43729,4,FALSE)=基本情報!$D$6,O3394,"")),"")</f>
        <v/>
      </c>
    </row>
    <row r="3395" spans="15:16" x14ac:dyDescent="0.15">
      <c r="O3395">
        <v>3394</v>
      </c>
      <c r="P3395" t="str">
        <f>IFERROR(IF(COUNTIF(個人情報!$BB$5:$BB$401,"登録番号" &amp; リスト!O3395)&gt;=1,"",IF(VLOOKUP(O3395,登録者リスト!$A$1:$D$43729,4,FALSE)=基本情報!$D$6,O3395,"")),"")</f>
        <v/>
      </c>
    </row>
    <row r="3396" spans="15:16" x14ac:dyDescent="0.15">
      <c r="O3396">
        <v>3395</v>
      </c>
      <c r="P3396" t="str">
        <f>IFERROR(IF(COUNTIF(個人情報!$BB$5:$BB$401,"登録番号" &amp; リスト!O3396)&gt;=1,"",IF(VLOOKUP(O3396,登録者リスト!$A$1:$D$43729,4,FALSE)=基本情報!$D$6,O3396,"")),"")</f>
        <v/>
      </c>
    </row>
    <row r="3397" spans="15:16" x14ac:dyDescent="0.15">
      <c r="O3397">
        <v>3396</v>
      </c>
      <c r="P3397" t="str">
        <f>IFERROR(IF(COUNTIF(個人情報!$BB$5:$BB$401,"登録番号" &amp; リスト!O3397)&gt;=1,"",IF(VLOOKUP(O3397,登録者リスト!$A$1:$D$43729,4,FALSE)=基本情報!$D$6,O3397,"")),"")</f>
        <v/>
      </c>
    </row>
    <row r="3398" spans="15:16" x14ac:dyDescent="0.15">
      <c r="O3398">
        <v>3397</v>
      </c>
      <c r="P3398" t="str">
        <f>IFERROR(IF(COUNTIF(個人情報!$BB$5:$BB$401,"登録番号" &amp; リスト!O3398)&gt;=1,"",IF(VLOOKUP(O3398,登録者リスト!$A$1:$D$43729,4,FALSE)=基本情報!$D$6,O3398,"")),"")</f>
        <v/>
      </c>
    </row>
    <row r="3399" spans="15:16" x14ac:dyDescent="0.15">
      <c r="O3399">
        <v>3398</v>
      </c>
      <c r="P3399" t="str">
        <f>IFERROR(IF(COUNTIF(個人情報!$BB$5:$BB$401,"登録番号" &amp; リスト!O3399)&gt;=1,"",IF(VLOOKUP(O3399,登録者リスト!$A$1:$D$43729,4,FALSE)=基本情報!$D$6,O3399,"")),"")</f>
        <v/>
      </c>
    </row>
    <row r="3400" spans="15:16" x14ac:dyDescent="0.15">
      <c r="O3400">
        <v>3399</v>
      </c>
      <c r="P3400" t="str">
        <f>IFERROR(IF(COUNTIF(個人情報!$BB$5:$BB$401,"登録番号" &amp; リスト!O3400)&gt;=1,"",IF(VLOOKUP(O3400,登録者リスト!$A$1:$D$43729,4,FALSE)=基本情報!$D$6,O3400,"")),"")</f>
        <v/>
      </c>
    </row>
    <row r="3401" spans="15:16" x14ac:dyDescent="0.15">
      <c r="O3401">
        <v>3400</v>
      </c>
      <c r="P3401" t="str">
        <f>IFERROR(IF(COUNTIF(個人情報!$BB$5:$BB$401,"登録番号" &amp; リスト!O3401)&gt;=1,"",IF(VLOOKUP(O3401,登録者リスト!$A$1:$D$43729,4,FALSE)=基本情報!$D$6,O3401,"")),"")</f>
        <v/>
      </c>
    </row>
    <row r="3402" spans="15:16" x14ac:dyDescent="0.15">
      <c r="O3402">
        <v>3401</v>
      </c>
      <c r="P3402" t="str">
        <f>IFERROR(IF(COUNTIF(個人情報!$BB$5:$BB$401,"登録番号" &amp; リスト!O3402)&gt;=1,"",IF(VLOOKUP(O3402,登録者リスト!$A$1:$D$43729,4,FALSE)=基本情報!$D$6,O3402,"")),"")</f>
        <v/>
      </c>
    </row>
    <row r="3403" spans="15:16" x14ac:dyDescent="0.15">
      <c r="O3403">
        <v>3402</v>
      </c>
      <c r="P3403" t="str">
        <f>IFERROR(IF(COUNTIF(個人情報!$BB$5:$BB$401,"登録番号" &amp; リスト!O3403)&gt;=1,"",IF(VLOOKUP(O3403,登録者リスト!$A$1:$D$43729,4,FALSE)=基本情報!$D$6,O3403,"")),"")</f>
        <v/>
      </c>
    </row>
    <row r="3404" spans="15:16" x14ac:dyDescent="0.15">
      <c r="O3404">
        <v>3403</v>
      </c>
      <c r="P3404" t="str">
        <f>IFERROR(IF(COUNTIF(個人情報!$BB$5:$BB$401,"登録番号" &amp; リスト!O3404)&gt;=1,"",IF(VLOOKUP(O3404,登録者リスト!$A$1:$D$43729,4,FALSE)=基本情報!$D$6,O3404,"")),"")</f>
        <v/>
      </c>
    </row>
    <row r="3405" spans="15:16" x14ac:dyDescent="0.15">
      <c r="O3405">
        <v>3404</v>
      </c>
      <c r="P3405" t="str">
        <f>IFERROR(IF(COUNTIF(個人情報!$BB$5:$BB$401,"登録番号" &amp; リスト!O3405)&gt;=1,"",IF(VLOOKUP(O3405,登録者リスト!$A$1:$D$43729,4,FALSE)=基本情報!$D$6,O3405,"")),"")</f>
        <v/>
      </c>
    </row>
    <row r="3406" spans="15:16" x14ac:dyDescent="0.15">
      <c r="O3406">
        <v>3405</v>
      </c>
      <c r="P3406" t="str">
        <f>IFERROR(IF(COUNTIF(個人情報!$BB$5:$BB$401,"登録番号" &amp; リスト!O3406)&gt;=1,"",IF(VLOOKUP(O3406,登録者リスト!$A$1:$D$43729,4,FALSE)=基本情報!$D$6,O3406,"")),"")</f>
        <v/>
      </c>
    </row>
    <row r="3407" spans="15:16" x14ac:dyDescent="0.15">
      <c r="O3407">
        <v>3406</v>
      </c>
      <c r="P3407" t="str">
        <f>IFERROR(IF(COUNTIF(個人情報!$BB$5:$BB$401,"登録番号" &amp; リスト!O3407)&gt;=1,"",IF(VLOOKUP(O3407,登録者リスト!$A$1:$D$43729,4,FALSE)=基本情報!$D$6,O3407,"")),"")</f>
        <v/>
      </c>
    </row>
    <row r="3408" spans="15:16" x14ac:dyDescent="0.15">
      <c r="O3408">
        <v>3407</v>
      </c>
      <c r="P3408" t="str">
        <f>IFERROR(IF(COUNTIF(個人情報!$BB$5:$BB$401,"登録番号" &amp; リスト!O3408)&gt;=1,"",IF(VLOOKUP(O3408,登録者リスト!$A$1:$D$43729,4,FALSE)=基本情報!$D$6,O3408,"")),"")</f>
        <v/>
      </c>
    </row>
    <row r="3409" spans="15:16" x14ac:dyDescent="0.15">
      <c r="O3409">
        <v>3408</v>
      </c>
      <c r="P3409" t="str">
        <f>IFERROR(IF(COUNTIF(個人情報!$BB$5:$BB$401,"登録番号" &amp; リスト!O3409)&gt;=1,"",IF(VLOOKUP(O3409,登録者リスト!$A$1:$D$43729,4,FALSE)=基本情報!$D$6,O3409,"")),"")</f>
        <v/>
      </c>
    </row>
    <row r="3410" spans="15:16" x14ac:dyDescent="0.15">
      <c r="O3410">
        <v>3409</v>
      </c>
      <c r="P3410" t="str">
        <f>IFERROR(IF(COUNTIF(個人情報!$BB$5:$BB$401,"登録番号" &amp; リスト!O3410)&gt;=1,"",IF(VLOOKUP(O3410,登録者リスト!$A$1:$D$43729,4,FALSE)=基本情報!$D$6,O3410,"")),"")</f>
        <v/>
      </c>
    </row>
    <row r="3411" spans="15:16" x14ac:dyDescent="0.15">
      <c r="O3411">
        <v>3410</v>
      </c>
      <c r="P3411" t="str">
        <f>IFERROR(IF(COUNTIF(個人情報!$BB$5:$BB$401,"登録番号" &amp; リスト!O3411)&gt;=1,"",IF(VLOOKUP(O3411,登録者リスト!$A$1:$D$43729,4,FALSE)=基本情報!$D$6,O3411,"")),"")</f>
        <v/>
      </c>
    </row>
    <row r="3412" spans="15:16" x14ac:dyDescent="0.15">
      <c r="O3412">
        <v>3411</v>
      </c>
      <c r="P3412" t="str">
        <f>IFERROR(IF(COUNTIF(個人情報!$BB$5:$BB$401,"登録番号" &amp; リスト!O3412)&gt;=1,"",IF(VLOOKUP(O3412,登録者リスト!$A$1:$D$43729,4,FALSE)=基本情報!$D$6,O3412,"")),"")</f>
        <v/>
      </c>
    </row>
    <row r="3413" spans="15:16" x14ac:dyDescent="0.15">
      <c r="O3413">
        <v>3412</v>
      </c>
      <c r="P3413" t="str">
        <f>IFERROR(IF(COUNTIF(個人情報!$BB$5:$BB$401,"登録番号" &amp; リスト!O3413)&gt;=1,"",IF(VLOOKUP(O3413,登録者リスト!$A$1:$D$43729,4,FALSE)=基本情報!$D$6,O3413,"")),"")</f>
        <v/>
      </c>
    </row>
    <row r="3414" spans="15:16" x14ac:dyDescent="0.15">
      <c r="O3414">
        <v>3413</v>
      </c>
      <c r="P3414" t="str">
        <f>IFERROR(IF(COUNTIF(個人情報!$BB$5:$BB$401,"登録番号" &amp; リスト!O3414)&gt;=1,"",IF(VLOOKUP(O3414,登録者リスト!$A$1:$D$43729,4,FALSE)=基本情報!$D$6,O3414,"")),"")</f>
        <v/>
      </c>
    </row>
    <row r="3415" spans="15:16" x14ac:dyDescent="0.15">
      <c r="O3415">
        <v>3414</v>
      </c>
      <c r="P3415" t="str">
        <f>IFERROR(IF(COUNTIF(個人情報!$BB$5:$BB$401,"登録番号" &amp; リスト!O3415)&gt;=1,"",IF(VLOOKUP(O3415,登録者リスト!$A$1:$D$43729,4,FALSE)=基本情報!$D$6,O3415,"")),"")</f>
        <v/>
      </c>
    </row>
    <row r="3416" spans="15:16" x14ac:dyDescent="0.15">
      <c r="O3416">
        <v>3415</v>
      </c>
      <c r="P3416" t="str">
        <f>IFERROR(IF(COUNTIF(個人情報!$BB$5:$BB$401,"登録番号" &amp; リスト!O3416)&gt;=1,"",IF(VLOOKUP(O3416,登録者リスト!$A$1:$D$43729,4,FALSE)=基本情報!$D$6,O3416,"")),"")</f>
        <v/>
      </c>
    </row>
    <row r="3417" spans="15:16" x14ac:dyDescent="0.15">
      <c r="O3417">
        <v>3416</v>
      </c>
      <c r="P3417" t="str">
        <f>IFERROR(IF(COUNTIF(個人情報!$BB$5:$BB$401,"登録番号" &amp; リスト!O3417)&gt;=1,"",IF(VLOOKUP(O3417,登録者リスト!$A$1:$D$43729,4,FALSE)=基本情報!$D$6,O3417,"")),"")</f>
        <v/>
      </c>
    </row>
    <row r="3418" spans="15:16" x14ac:dyDescent="0.15">
      <c r="O3418">
        <v>3417</v>
      </c>
      <c r="P3418" t="str">
        <f>IFERROR(IF(COUNTIF(個人情報!$BB$5:$BB$401,"登録番号" &amp; リスト!O3418)&gt;=1,"",IF(VLOOKUP(O3418,登録者リスト!$A$1:$D$43729,4,FALSE)=基本情報!$D$6,O3418,"")),"")</f>
        <v/>
      </c>
    </row>
    <row r="3419" spans="15:16" x14ac:dyDescent="0.15">
      <c r="O3419">
        <v>3418</v>
      </c>
      <c r="P3419" t="str">
        <f>IFERROR(IF(COUNTIF(個人情報!$BB$5:$BB$401,"登録番号" &amp; リスト!O3419)&gt;=1,"",IF(VLOOKUP(O3419,登録者リスト!$A$1:$D$43729,4,FALSE)=基本情報!$D$6,O3419,"")),"")</f>
        <v/>
      </c>
    </row>
    <row r="3420" spans="15:16" x14ac:dyDescent="0.15">
      <c r="O3420">
        <v>3419</v>
      </c>
      <c r="P3420" t="str">
        <f>IFERROR(IF(COUNTIF(個人情報!$BB$5:$BB$401,"登録番号" &amp; リスト!O3420)&gt;=1,"",IF(VLOOKUP(O3420,登録者リスト!$A$1:$D$43729,4,FALSE)=基本情報!$D$6,O3420,"")),"")</f>
        <v/>
      </c>
    </row>
    <row r="3421" spans="15:16" x14ac:dyDescent="0.15">
      <c r="O3421">
        <v>3420</v>
      </c>
      <c r="P3421" t="str">
        <f>IFERROR(IF(COUNTIF(個人情報!$BB$5:$BB$401,"登録番号" &amp; リスト!O3421)&gt;=1,"",IF(VLOOKUP(O3421,登録者リスト!$A$1:$D$43729,4,FALSE)=基本情報!$D$6,O3421,"")),"")</f>
        <v/>
      </c>
    </row>
    <row r="3422" spans="15:16" x14ac:dyDescent="0.15">
      <c r="O3422">
        <v>3421</v>
      </c>
      <c r="P3422" t="str">
        <f>IFERROR(IF(COUNTIF(個人情報!$BB$5:$BB$401,"登録番号" &amp; リスト!O3422)&gt;=1,"",IF(VLOOKUP(O3422,登録者リスト!$A$1:$D$43729,4,FALSE)=基本情報!$D$6,O3422,"")),"")</f>
        <v/>
      </c>
    </row>
    <row r="3423" spans="15:16" x14ac:dyDescent="0.15">
      <c r="O3423">
        <v>3422</v>
      </c>
      <c r="P3423" t="str">
        <f>IFERROR(IF(COUNTIF(個人情報!$BB$5:$BB$401,"登録番号" &amp; リスト!O3423)&gt;=1,"",IF(VLOOKUP(O3423,登録者リスト!$A$1:$D$43729,4,FALSE)=基本情報!$D$6,O3423,"")),"")</f>
        <v/>
      </c>
    </row>
    <row r="3424" spans="15:16" x14ac:dyDescent="0.15">
      <c r="O3424">
        <v>3423</v>
      </c>
      <c r="P3424" t="str">
        <f>IFERROR(IF(COUNTIF(個人情報!$BB$5:$BB$401,"登録番号" &amp; リスト!O3424)&gt;=1,"",IF(VLOOKUP(O3424,登録者リスト!$A$1:$D$43729,4,FALSE)=基本情報!$D$6,O3424,"")),"")</f>
        <v/>
      </c>
    </row>
    <row r="3425" spans="15:16" x14ac:dyDescent="0.15">
      <c r="O3425">
        <v>3424</v>
      </c>
      <c r="P3425" t="str">
        <f>IFERROR(IF(COUNTIF(個人情報!$BB$5:$BB$401,"登録番号" &amp; リスト!O3425)&gt;=1,"",IF(VLOOKUP(O3425,登録者リスト!$A$1:$D$43729,4,FALSE)=基本情報!$D$6,O3425,"")),"")</f>
        <v/>
      </c>
    </row>
    <row r="3426" spans="15:16" x14ac:dyDescent="0.15">
      <c r="O3426">
        <v>3425</v>
      </c>
      <c r="P3426" t="str">
        <f>IFERROR(IF(COUNTIF(個人情報!$BB$5:$BB$401,"登録番号" &amp; リスト!O3426)&gt;=1,"",IF(VLOOKUP(O3426,登録者リスト!$A$1:$D$43729,4,FALSE)=基本情報!$D$6,O3426,"")),"")</f>
        <v/>
      </c>
    </row>
    <row r="3427" spans="15:16" x14ac:dyDescent="0.15">
      <c r="O3427">
        <v>3426</v>
      </c>
      <c r="P3427" t="str">
        <f>IFERROR(IF(COUNTIF(個人情報!$BB$5:$BB$401,"登録番号" &amp; リスト!O3427)&gt;=1,"",IF(VLOOKUP(O3427,登録者リスト!$A$1:$D$43729,4,FALSE)=基本情報!$D$6,O3427,"")),"")</f>
        <v/>
      </c>
    </row>
    <row r="3428" spans="15:16" x14ac:dyDescent="0.15">
      <c r="O3428">
        <v>3427</v>
      </c>
      <c r="P3428" t="str">
        <f>IFERROR(IF(COUNTIF(個人情報!$BB$5:$BB$401,"登録番号" &amp; リスト!O3428)&gt;=1,"",IF(VLOOKUP(O3428,登録者リスト!$A$1:$D$43729,4,FALSE)=基本情報!$D$6,O3428,"")),"")</f>
        <v/>
      </c>
    </row>
    <row r="3429" spans="15:16" x14ac:dyDescent="0.15">
      <c r="O3429">
        <v>3428</v>
      </c>
      <c r="P3429" t="str">
        <f>IFERROR(IF(COUNTIF(個人情報!$BB$5:$BB$401,"登録番号" &amp; リスト!O3429)&gt;=1,"",IF(VLOOKUP(O3429,登録者リスト!$A$1:$D$43729,4,FALSE)=基本情報!$D$6,O3429,"")),"")</f>
        <v/>
      </c>
    </row>
    <row r="3430" spans="15:16" x14ac:dyDescent="0.15">
      <c r="O3430">
        <v>3429</v>
      </c>
      <c r="P3430" t="str">
        <f>IFERROR(IF(COUNTIF(個人情報!$BB$5:$BB$401,"登録番号" &amp; リスト!O3430)&gt;=1,"",IF(VLOOKUP(O3430,登録者リスト!$A$1:$D$43729,4,FALSE)=基本情報!$D$6,O3430,"")),"")</f>
        <v/>
      </c>
    </row>
    <row r="3431" spans="15:16" x14ac:dyDescent="0.15">
      <c r="O3431">
        <v>3430</v>
      </c>
      <c r="P3431" t="str">
        <f>IFERROR(IF(COUNTIF(個人情報!$BB$5:$BB$401,"登録番号" &amp; リスト!O3431)&gt;=1,"",IF(VLOOKUP(O3431,登録者リスト!$A$1:$D$43729,4,FALSE)=基本情報!$D$6,O3431,"")),"")</f>
        <v/>
      </c>
    </row>
    <row r="3432" spans="15:16" x14ac:dyDescent="0.15">
      <c r="O3432">
        <v>3431</v>
      </c>
      <c r="P3432" t="str">
        <f>IFERROR(IF(COUNTIF(個人情報!$BB$5:$BB$401,"登録番号" &amp; リスト!O3432)&gt;=1,"",IF(VLOOKUP(O3432,登録者リスト!$A$1:$D$43729,4,FALSE)=基本情報!$D$6,O3432,"")),"")</f>
        <v/>
      </c>
    </row>
    <row r="3433" spans="15:16" x14ac:dyDescent="0.15">
      <c r="O3433">
        <v>3432</v>
      </c>
      <c r="P3433" t="str">
        <f>IFERROR(IF(COUNTIF(個人情報!$BB$5:$BB$401,"登録番号" &amp; リスト!O3433)&gt;=1,"",IF(VLOOKUP(O3433,登録者リスト!$A$1:$D$43729,4,FALSE)=基本情報!$D$6,O3433,"")),"")</f>
        <v/>
      </c>
    </row>
    <row r="3434" spans="15:16" x14ac:dyDescent="0.15">
      <c r="O3434">
        <v>3433</v>
      </c>
      <c r="P3434" t="str">
        <f>IFERROR(IF(COUNTIF(個人情報!$BB$5:$BB$401,"登録番号" &amp; リスト!O3434)&gt;=1,"",IF(VLOOKUP(O3434,登録者リスト!$A$1:$D$43729,4,FALSE)=基本情報!$D$6,O3434,"")),"")</f>
        <v/>
      </c>
    </row>
    <row r="3435" spans="15:16" x14ac:dyDescent="0.15">
      <c r="O3435">
        <v>3434</v>
      </c>
      <c r="P3435" t="str">
        <f>IFERROR(IF(COUNTIF(個人情報!$BB$5:$BB$401,"登録番号" &amp; リスト!O3435)&gt;=1,"",IF(VLOOKUP(O3435,登録者リスト!$A$1:$D$43729,4,FALSE)=基本情報!$D$6,O3435,"")),"")</f>
        <v/>
      </c>
    </row>
    <row r="3436" spans="15:16" x14ac:dyDescent="0.15">
      <c r="O3436">
        <v>3435</v>
      </c>
      <c r="P3436" t="str">
        <f>IFERROR(IF(COUNTIF(個人情報!$BB$5:$BB$401,"登録番号" &amp; リスト!O3436)&gt;=1,"",IF(VLOOKUP(O3436,登録者リスト!$A$1:$D$43729,4,FALSE)=基本情報!$D$6,O3436,"")),"")</f>
        <v/>
      </c>
    </row>
    <row r="3437" spans="15:16" x14ac:dyDescent="0.15">
      <c r="O3437">
        <v>3436</v>
      </c>
      <c r="P3437" t="str">
        <f>IFERROR(IF(COUNTIF(個人情報!$BB$5:$BB$401,"登録番号" &amp; リスト!O3437)&gt;=1,"",IF(VLOOKUP(O3437,登録者リスト!$A$1:$D$43729,4,FALSE)=基本情報!$D$6,O3437,"")),"")</f>
        <v/>
      </c>
    </row>
    <row r="3438" spans="15:16" x14ac:dyDescent="0.15">
      <c r="O3438">
        <v>3437</v>
      </c>
      <c r="P3438" t="str">
        <f>IFERROR(IF(COUNTIF(個人情報!$BB$5:$BB$401,"登録番号" &amp; リスト!O3438)&gt;=1,"",IF(VLOOKUP(O3438,登録者リスト!$A$1:$D$43729,4,FALSE)=基本情報!$D$6,O3438,"")),"")</f>
        <v/>
      </c>
    </row>
    <row r="3439" spans="15:16" x14ac:dyDescent="0.15">
      <c r="O3439">
        <v>3438</v>
      </c>
      <c r="P3439" t="str">
        <f>IFERROR(IF(COUNTIF(個人情報!$BB$5:$BB$401,"登録番号" &amp; リスト!O3439)&gt;=1,"",IF(VLOOKUP(O3439,登録者リスト!$A$1:$D$43729,4,FALSE)=基本情報!$D$6,O3439,"")),"")</f>
        <v/>
      </c>
    </row>
    <row r="3440" spans="15:16" x14ac:dyDescent="0.15">
      <c r="O3440">
        <v>3439</v>
      </c>
      <c r="P3440" t="str">
        <f>IFERROR(IF(COUNTIF(個人情報!$BB$5:$BB$401,"登録番号" &amp; リスト!O3440)&gt;=1,"",IF(VLOOKUP(O3440,登録者リスト!$A$1:$D$43729,4,FALSE)=基本情報!$D$6,O3440,"")),"")</f>
        <v/>
      </c>
    </row>
    <row r="3441" spans="15:16" x14ac:dyDescent="0.15">
      <c r="O3441">
        <v>3440</v>
      </c>
      <c r="P3441" t="str">
        <f>IFERROR(IF(COUNTIF(個人情報!$BB$5:$BB$401,"登録番号" &amp; リスト!O3441)&gt;=1,"",IF(VLOOKUP(O3441,登録者リスト!$A$1:$D$43729,4,FALSE)=基本情報!$D$6,O3441,"")),"")</f>
        <v/>
      </c>
    </row>
    <row r="3442" spans="15:16" x14ac:dyDescent="0.15">
      <c r="O3442">
        <v>3441</v>
      </c>
      <c r="P3442" t="str">
        <f>IFERROR(IF(COUNTIF(個人情報!$BB$5:$BB$401,"登録番号" &amp; リスト!O3442)&gt;=1,"",IF(VLOOKUP(O3442,登録者リスト!$A$1:$D$43729,4,FALSE)=基本情報!$D$6,O3442,"")),"")</f>
        <v/>
      </c>
    </row>
    <row r="3443" spans="15:16" x14ac:dyDescent="0.15">
      <c r="O3443">
        <v>3442</v>
      </c>
      <c r="P3443" t="str">
        <f>IFERROR(IF(COUNTIF(個人情報!$BB$5:$BB$401,"登録番号" &amp; リスト!O3443)&gt;=1,"",IF(VLOOKUP(O3443,登録者リスト!$A$1:$D$43729,4,FALSE)=基本情報!$D$6,O3443,"")),"")</f>
        <v/>
      </c>
    </row>
    <row r="3444" spans="15:16" x14ac:dyDescent="0.15">
      <c r="O3444">
        <v>3443</v>
      </c>
      <c r="P3444" t="str">
        <f>IFERROR(IF(COUNTIF(個人情報!$BB$5:$BB$401,"登録番号" &amp; リスト!O3444)&gt;=1,"",IF(VLOOKUP(O3444,登録者リスト!$A$1:$D$43729,4,FALSE)=基本情報!$D$6,O3444,"")),"")</f>
        <v/>
      </c>
    </row>
    <row r="3445" spans="15:16" x14ac:dyDescent="0.15">
      <c r="O3445">
        <v>3444</v>
      </c>
      <c r="P3445" t="str">
        <f>IFERROR(IF(COUNTIF(個人情報!$BB$5:$BB$401,"登録番号" &amp; リスト!O3445)&gt;=1,"",IF(VLOOKUP(O3445,登録者リスト!$A$1:$D$43729,4,FALSE)=基本情報!$D$6,O3445,"")),"")</f>
        <v/>
      </c>
    </row>
    <row r="3446" spans="15:16" x14ac:dyDescent="0.15">
      <c r="O3446">
        <v>3445</v>
      </c>
      <c r="P3446" t="str">
        <f>IFERROR(IF(COUNTIF(個人情報!$BB$5:$BB$401,"登録番号" &amp; リスト!O3446)&gt;=1,"",IF(VLOOKUP(O3446,登録者リスト!$A$1:$D$43729,4,FALSE)=基本情報!$D$6,O3446,"")),"")</f>
        <v/>
      </c>
    </row>
    <row r="3447" spans="15:16" x14ac:dyDescent="0.15">
      <c r="O3447">
        <v>3446</v>
      </c>
      <c r="P3447" t="str">
        <f>IFERROR(IF(COUNTIF(個人情報!$BB$5:$BB$401,"登録番号" &amp; リスト!O3447)&gt;=1,"",IF(VLOOKUP(O3447,登録者リスト!$A$1:$D$43729,4,FALSE)=基本情報!$D$6,O3447,"")),"")</f>
        <v/>
      </c>
    </row>
    <row r="3448" spans="15:16" x14ac:dyDescent="0.15">
      <c r="O3448">
        <v>3447</v>
      </c>
      <c r="P3448" t="str">
        <f>IFERROR(IF(COUNTIF(個人情報!$BB$5:$BB$401,"登録番号" &amp; リスト!O3448)&gt;=1,"",IF(VLOOKUP(O3448,登録者リスト!$A$1:$D$43729,4,FALSE)=基本情報!$D$6,O3448,"")),"")</f>
        <v/>
      </c>
    </row>
    <row r="3449" spans="15:16" x14ac:dyDescent="0.15">
      <c r="O3449">
        <v>3448</v>
      </c>
      <c r="P3449" t="str">
        <f>IFERROR(IF(COUNTIF(個人情報!$BB$5:$BB$401,"登録番号" &amp; リスト!O3449)&gt;=1,"",IF(VLOOKUP(O3449,登録者リスト!$A$1:$D$43729,4,FALSE)=基本情報!$D$6,O3449,"")),"")</f>
        <v/>
      </c>
    </row>
    <row r="3450" spans="15:16" x14ac:dyDescent="0.15">
      <c r="O3450">
        <v>3449</v>
      </c>
      <c r="P3450" t="str">
        <f>IFERROR(IF(COUNTIF(個人情報!$BB$5:$BB$401,"登録番号" &amp; リスト!O3450)&gt;=1,"",IF(VLOOKUP(O3450,登録者リスト!$A$1:$D$43729,4,FALSE)=基本情報!$D$6,O3450,"")),"")</f>
        <v/>
      </c>
    </row>
    <row r="3451" spans="15:16" x14ac:dyDescent="0.15">
      <c r="O3451">
        <v>3450</v>
      </c>
      <c r="P3451" t="str">
        <f>IFERROR(IF(COUNTIF(個人情報!$BB$5:$BB$401,"登録番号" &amp; リスト!O3451)&gt;=1,"",IF(VLOOKUP(O3451,登録者リスト!$A$1:$D$43729,4,FALSE)=基本情報!$D$6,O3451,"")),"")</f>
        <v/>
      </c>
    </row>
    <row r="3452" spans="15:16" x14ac:dyDescent="0.15">
      <c r="O3452">
        <v>3451</v>
      </c>
      <c r="P3452" t="str">
        <f>IFERROR(IF(COUNTIF(個人情報!$BB$5:$BB$401,"登録番号" &amp; リスト!O3452)&gt;=1,"",IF(VLOOKUP(O3452,登録者リスト!$A$1:$D$43729,4,FALSE)=基本情報!$D$6,O3452,"")),"")</f>
        <v/>
      </c>
    </row>
    <row r="3453" spans="15:16" x14ac:dyDescent="0.15">
      <c r="O3453">
        <v>3452</v>
      </c>
      <c r="P3453" t="str">
        <f>IFERROR(IF(COUNTIF(個人情報!$BB$5:$BB$401,"登録番号" &amp; リスト!O3453)&gt;=1,"",IF(VLOOKUP(O3453,登録者リスト!$A$1:$D$43729,4,FALSE)=基本情報!$D$6,O3453,"")),"")</f>
        <v/>
      </c>
    </row>
    <row r="3454" spans="15:16" x14ac:dyDescent="0.15">
      <c r="O3454">
        <v>3453</v>
      </c>
      <c r="P3454" t="str">
        <f>IFERROR(IF(COUNTIF(個人情報!$BB$5:$BB$401,"登録番号" &amp; リスト!O3454)&gt;=1,"",IF(VLOOKUP(O3454,登録者リスト!$A$1:$D$43729,4,FALSE)=基本情報!$D$6,O3454,"")),"")</f>
        <v/>
      </c>
    </row>
    <row r="3455" spans="15:16" x14ac:dyDescent="0.15">
      <c r="O3455">
        <v>3454</v>
      </c>
      <c r="P3455" t="str">
        <f>IFERROR(IF(COUNTIF(個人情報!$BB$5:$BB$401,"登録番号" &amp; リスト!O3455)&gt;=1,"",IF(VLOOKUP(O3455,登録者リスト!$A$1:$D$43729,4,FALSE)=基本情報!$D$6,O3455,"")),"")</f>
        <v/>
      </c>
    </row>
    <row r="3456" spans="15:16" x14ac:dyDescent="0.15">
      <c r="O3456">
        <v>3455</v>
      </c>
      <c r="P3456" t="str">
        <f>IFERROR(IF(COUNTIF(個人情報!$BB$5:$BB$401,"登録番号" &amp; リスト!O3456)&gt;=1,"",IF(VLOOKUP(O3456,登録者リスト!$A$1:$D$43729,4,FALSE)=基本情報!$D$6,O3456,"")),"")</f>
        <v/>
      </c>
    </row>
    <row r="3457" spans="15:16" x14ac:dyDescent="0.15">
      <c r="O3457">
        <v>3456</v>
      </c>
      <c r="P3457" t="str">
        <f>IFERROR(IF(COUNTIF(個人情報!$BB$5:$BB$401,"登録番号" &amp; リスト!O3457)&gt;=1,"",IF(VLOOKUP(O3457,登録者リスト!$A$1:$D$43729,4,FALSE)=基本情報!$D$6,O3457,"")),"")</f>
        <v/>
      </c>
    </row>
    <row r="3458" spans="15:16" x14ac:dyDescent="0.15">
      <c r="O3458">
        <v>3457</v>
      </c>
      <c r="P3458" t="str">
        <f>IFERROR(IF(COUNTIF(個人情報!$BB$5:$BB$401,"登録番号" &amp; リスト!O3458)&gt;=1,"",IF(VLOOKUP(O3458,登録者リスト!$A$1:$D$43729,4,FALSE)=基本情報!$D$6,O3458,"")),"")</f>
        <v/>
      </c>
    </row>
    <row r="3459" spans="15:16" x14ac:dyDescent="0.15">
      <c r="O3459">
        <v>3458</v>
      </c>
      <c r="P3459" t="str">
        <f>IFERROR(IF(COUNTIF(個人情報!$BB$5:$BB$401,"登録番号" &amp; リスト!O3459)&gt;=1,"",IF(VLOOKUP(O3459,登録者リスト!$A$1:$D$43729,4,FALSE)=基本情報!$D$6,O3459,"")),"")</f>
        <v/>
      </c>
    </row>
    <row r="3460" spans="15:16" x14ac:dyDescent="0.15">
      <c r="O3460">
        <v>3459</v>
      </c>
      <c r="P3460" t="str">
        <f>IFERROR(IF(COUNTIF(個人情報!$BB$5:$BB$401,"登録番号" &amp; リスト!O3460)&gt;=1,"",IF(VLOOKUP(O3460,登録者リスト!$A$1:$D$43729,4,FALSE)=基本情報!$D$6,O3460,"")),"")</f>
        <v/>
      </c>
    </row>
    <row r="3461" spans="15:16" x14ac:dyDescent="0.15">
      <c r="O3461">
        <v>3460</v>
      </c>
      <c r="P3461" t="str">
        <f>IFERROR(IF(COUNTIF(個人情報!$BB$5:$BB$401,"登録番号" &amp; リスト!O3461)&gt;=1,"",IF(VLOOKUP(O3461,登録者リスト!$A$1:$D$43729,4,FALSE)=基本情報!$D$6,O3461,"")),"")</f>
        <v/>
      </c>
    </row>
    <row r="3462" spans="15:16" x14ac:dyDescent="0.15">
      <c r="O3462">
        <v>3461</v>
      </c>
      <c r="P3462" t="str">
        <f>IFERROR(IF(COUNTIF(個人情報!$BB$5:$BB$401,"登録番号" &amp; リスト!O3462)&gt;=1,"",IF(VLOOKUP(O3462,登録者リスト!$A$1:$D$43729,4,FALSE)=基本情報!$D$6,O3462,"")),"")</f>
        <v/>
      </c>
    </row>
    <row r="3463" spans="15:16" x14ac:dyDescent="0.15">
      <c r="O3463">
        <v>3462</v>
      </c>
      <c r="P3463" t="str">
        <f>IFERROR(IF(COUNTIF(個人情報!$BB$5:$BB$401,"登録番号" &amp; リスト!O3463)&gt;=1,"",IF(VLOOKUP(O3463,登録者リスト!$A$1:$D$43729,4,FALSE)=基本情報!$D$6,O3463,"")),"")</f>
        <v/>
      </c>
    </row>
    <row r="3464" spans="15:16" x14ac:dyDescent="0.15">
      <c r="O3464">
        <v>3463</v>
      </c>
      <c r="P3464" t="str">
        <f>IFERROR(IF(COUNTIF(個人情報!$BB$5:$BB$401,"登録番号" &amp; リスト!O3464)&gt;=1,"",IF(VLOOKUP(O3464,登録者リスト!$A$1:$D$43729,4,FALSE)=基本情報!$D$6,O3464,"")),"")</f>
        <v/>
      </c>
    </row>
    <row r="3465" spans="15:16" x14ac:dyDescent="0.15">
      <c r="O3465">
        <v>3464</v>
      </c>
      <c r="P3465" t="str">
        <f>IFERROR(IF(COUNTIF(個人情報!$BB$5:$BB$401,"登録番号" &amp; リスト!O3465)&gt;=1,"",IF(VLOOKUP(O3465,登録者リスト!$A$1:$D$43729,4,FALSE)=基本情報!$D$6,O3465,"")),"")</f>
        <v/>
      </c>
    </row>
    <row r="3466" spans="15:16" x14ac:dyDescent="0.15">
      <c r="O3466">
        <v>3465</v>
      </c>
      <c r="P3466" t="str">
        <f>IFERROR(IF(COUNTIF(個人情報!$BB$5:$BB$401,"登録番号" &amp; リスト!O3466)&gt;=1,"",IF(VLOOKUP(O3466,登録者リスト!$A$1:$D$43729,4,FALSE)=基本情報!$D$6,O3466,"")),"")</f>
        <v/>
      </c>
    </row>
    <row r="3467" spans="15:16" x14ac:dyDescent="0.15">
      <c r="O3467">
        <v>3466</v>
      </c>
      <c r="P3467" t="str">
        <f>IFERROR(IF(COUNTIF(個人情報!$BB$5:$BB$401,"登録番号" &amp; リスト!O3467)&gt;=1,"",IF(VLOOKUP(O3467,登録者リスト!$A$1:$D$43729,4,FALSE)=基本情報!$D$6,O3467,"")),"")</f>
        <v/>
      </c>
    </row>
    <row r="3468" spans="15:16" x14ac:dyDescent="0.15">
      <c r="O3468">
        <v>3467</v>
      </c>
      <c r="P3468" t="str">
        <f>IFERROR(IF(COUNTIF(個人情報!$BB$5:$BB$401,"登録番号" &amp; リスト!O3468)&gt;=1,"",IF(VLOOKUP(O3468,登録者リスト!$A$1:$D$43729,4,FALSE)=基本情報!$D$6,O3468,"")),"")</f>
        <v/>
      </c>
    </row>
    <row r="3469" spans="15:16" x14ac:dyDescent="0.15">
      <c r="O3469">
        <v>3468</v>
      </c>
      <c r="P3469" t="str">
        <f>IFERROR(IF(COUNTIF(個人情報!$BB$5:$BB$401,"登録番号" &amp; リスト!O3469)&gt;=1,"",IF(VLOOKUP(O3469,登録者リスト!$A$1:$D$43729,4,FALSE)=基本情報!$D$6,O3469,"")),"")</f>
        <v/>
      </c>
    </row>
    <row r="3470" spans="15:16" x14ac:dyDescent="0.15">
      <c r="O3470">
        <v>3469</v>
      </c>
      <c r="P3470" t="str">
        <f>IFERROR(IF(COUNTIF(個人情報!$BB$5:$BB$401,"登録番号" &amp; リスト!O3470)&gt;=1,"",IF(VLOOKUP(O3470,登録者リスト!$A$1:$D$43729,4,FALSE)=基本情報!$D$6,O3470,"")),"")</f>
        <v/>
      </c>
    </row>
    <row r="3471" spans="15:16" x14ac:dyDescent="0.15">
      <c r="O3471">
        <v>3470</v>
      </c>
      <c r="P3471" t="str">
        <f>IFERROR(IF(COUNTIF(個人情報!$BB$5:$BB$401,"登録番号" &amp; リスト!O3471)&gt;=1,"",IF(VLOOKUP(O3471,登録者リスト!$A$1:$D$43729,4,FALSE)=基本情報!$D$6,O3471,"")),"")</f>
        <v/>
      </c>
    </row>
    <row r="3472" spans="15:16" x14ac:dyDescent="0.15">
      <c r="O3472">
        <v>3471</v>
      </c>
      <c r="P3472" t="str">
        <f>IFERROR(IF(COUNTIF(個人情報!$BB$5:$BB$401,"登録番号" &amp; リスト!O3472)&gt;=1,"",IF(VLOOKUP(O3472,登録者リスト!$A$1:$D$43729,4,FALSE)=基本情報!$D$6,O3472,"")),"")</f>
        <v/>
      </c>
    </row>
    <row r="3473" spans="15:16" x14ac:dyDescent="0.15">
      <c r="O3473">
        <v>3472</v>
      </c>
      <c r="P3473" t="str">
        <f>IFERROR(IF(COUNTIF(個人情報!$BB$5:$BB$401,"登録番号" &amp; リスト!O3473)&gt;=1,"",IF(VLOOKUP(O3473,登録者リスト!$A$1:$D$43729,4,FALSE)=基本情報!$D$6,O3473,"")),"")</f>
        <v/>
      </c>
    </row>
    <row r="3474" spans="15:16" x14ac:dyDescent="0.15">
      <c r="O3474">
        <v>3473</v>
      </c>
      <c r="P3474" t="str">
        <f>IFERROR(IF(COUNTIF(個人情報!$BB$5:$BB$401,"登録番号" &amp; リスト!O3474)&gt;=1,"",IF(VLOOKUP(O3474,登録者リスト!$A$1:$D$43729,4,FALSE)=基本情報!$D$6,O3474,"")),"")</f>
        <v/>
      </c>
    </row>
    <row r="3475" spans="15:16" x14ac:dyDescent="0.15">
      <c r="O3475">
        <v>3474</v>
      </c>
      <c r="P3475" t="str">
        <f>IFERROR(IF(COUNTIF(個人情報!$BB$5:$BB$401,"登録番号" &amp; リスト!O3475)&gt;=1,"",IF(VLOOKUP(O3475,登録者リスト!$A$1:$D$43729,4,FALSE)=基本情報!$D$6,O3475,"")),"")</f>
        <v/>
      </c>
    </row>
    <row r="3476" spans="15:16" x14ac:dyDescent="0.15">
      <c r="O3476">
        <v>3475</v>
      </c>
      <c r="P3476" t="str">
        <f>IFERROR(IF(COUNTIF(個人情報!$BB$5:$BB$401,"登録番号" &amp; リスト!O3476)&gt;=1,"",IF(VLOOKUP(O3476,登録者リスト!$A$1:$D$43729,4,FALSE)=基本情報!$D$6,O3476,"")),"")</f>
        <v/>
      </c>
    </row>
    <row r="3477" spans="15:16" x14ac:dyDescent="0.15">
      <c r="O3477">
        <v>3476</v>
      </c>
      <c r="P3477" t="str">
        <f>IFERROR(IF(COUNTIF(個人情報!$BB$5:$BB$401,"登録番号" &amp; リスト!O3477)&gt;=1,"",IF(VLOOKUP(O3477,登録者リスト!$A$1:$D$43729,4,FALSE)=基本情報!$D$6,O3477,"")),"")</f>
        <v/>
      </c>
    </row>
    <row r="3478" spans="15:16" x14ac:dyDescent="0.15">
      <c r="O3478">
        <v>3477</v>
      </c>
      <c r="P3478" t="str">
        <f>IFERROR(IF(COUNTIF(個人情報!$BB$5:$BB$401,"登録番号" &amp; リスト!O3478)&gt;=1,"",IF(VLOOKUP(O3478,登録者リスト!$A$1:$D$43729,4,FALSE)=基本情報!$D$6,O3478,"")),"")</f>
        <v/>
      </c>
    </row>
    <row r="3479" spans="15:16" x14ac:dyDescent="0.15">
      <c r="O3479">
        <v>3478</v>
      </c>
      <c r="P3479" t="str">
        <f>IFERROR(IF(COUNTIF(個人情報!$BB$5:$BB$401,"登録番号" &amp; リスト!O3479)&gt;=1,"",IF(VLOOKUP(O3479,登録者リスト!$A$1:$D$43729,4,FALSE)=基本情報!$D$6,O3479,"")),"")</f>
        <v/>
      </c>
    </row>
    <row r="3480" spans="15:16" x14ac:dyDescent="0.15">
      <c r="O3480">
        <v>3479</v>
      </c>
      <c r="P3480" t="str">
        <f>IFERROR(IF(COUNTIF(個人情報!$BB$5:$BB$401,"登録番号" &amp; リスト!O3480)&gt;=1,"",IF(VLOOKUP(O3480,登録者リスト!$A$1:$D$43729,4,FALSE)=基本情報!$D$6,O3480,"")),"")</f>
        <v/>
      </c>
    </row>
    <row r="3481" spans="15:16" x14ac:dyDescent="0.15">
      <c r="O3481">
        <v>3480</v>
      </c>
      <c r="P3481" t="str">
        <f>IFERROR(IF(COUNTIF(個人情報!$BB$5:$BB$401,"登録番号" &amp; リスト!O3481)&gt;=1,"",IF(VLOOKUP(O3481,登録者リスト!$A$1:$D$43729,4,FALSE)=基本情報!$D$6,O3481,"")),"")</f>
        <v/>
      </c>
    </row>
    <row r="3482" spans="15:16" x14ac:dyDescent="0.15">
      <c r="O3482">
        <v>3481</v>
      </c>
      <c r="P3482" t="str">
        <f>IFERROR(IF(COUNTIF(個人情報!$BB$5:$BB$401,"登録番号" &amp; リスト!O3482)&gt;=1,"",IF(VLOOKUP(O3482,登録者リスト!$A$1:$D$43729,4,FALSE)=基本情報!$D$6,O3482,"")),"")</f>
        <v/>
      </c>
    </row>
    <row r="3483" spans="15:16" x14ac:dyDescent="0.15">
      <c r="O3483">
        <v>3482</v>
      </c>
      <c r="P3483" t="str">
        <f>IFERROR(IF(COUNTIF(個人情報!$BB$5:$BB$401,"登録番号" &amp; リスト!O3483)&gt;=1,"",IF(VLOOKUP(O3483,登録者リスト!$A$1:$D$43729,4,FALSE)=基本情報!$D$6,O3483,"")),"")</f>
        <v/>
      </c>
    </row>
    <row r="3484" spans="15:16" x14ac:dyDescent="0.15">
      <c r="O3484">
        <v>3483</v>
      </c>
      <c r="P3484" t="str">
        <f>IFERROR(IF(COUNTIF(個人情報!$BB$5:$BB$401,"登録番号" &amp; リスト!O3484)&gt;=1,"",IF(VLOOKUP(O3484,登録者リスト!$A$1:$D$43729,4,FALSE)=基本情報!$D$6,O3484,"")),"")</f>
        <v/>
      </c>
    </row>
    <row r="3485" spans="15:16" x14ac:dyDescent="0.15">
      <c r="O3485">
        <v>3484</v>
      </c>
      <c r="P3485" t="str">
        <f>IFERROR(IF(COUNTIF(個人情報!$BB$5:$BB$401,"登録番号" &amp; リスト!O3485)&gt;=1,"",IF(VLOOKUP(O3485,登録者リスト!$A$1:$D$43729,4,FALSE)=基本情報!$D$6,O3485,"")),"")</f>
        <v/>
      </c>
    </row>
    <row r="3486" spans="15:16" x14ac:dyDescent="0.15">
      <c r="O3486">
        <v>3485</v>
      </c>
      <c r="P3486" t="str">
        <f>IFERROR(IF(COUNTIF(個人情報!$BB$5:$BB$401,"登録番号" &amp; リスト!O3486)&gt;=1,"",IF(VLOOKUP(O3486,登録者リスト!$A$1:$D$43729,4,FALSE)=基本情報!$D$6,O3486,"")),"")</f>
        <v/>
      </c>
    </row>
    <row r="3487" spans="15:16" x14ac:dyDescent="0.15">
      <c r="O3487">
        <v>3486</v>
      </c>
      <c r="P3487" t="str">
        <f>IFERROR(IF(COUNTIF(個人情報!$BB$5:$BB$401,"登録番号" &amp; リスト!O3487)&gt;=1,"",IF(VLOOKUP(O3487,登録者リスト!$A$1:$D$43729,4,FALSE)=基本情報!$D$6,O3487,"")),"")</f>
        <v/>
      </c>
    </row>
    <row r="3488" spans="15:16" x14ac:dyDescent="0.15">
      <c r="O3488">
        <v>3487</v>
      </c>
      <c r="P3488" t="str">
        <f>IFERROR(IF(COUNTIF(個人情報!$BB$5:$BB$401,"登録番号" &amp; リスト!O3488)&gt;=1,"",IF(VLOOKUP(O3488,登録者リスト!$A$1:$D$43729,4,FALSE)=基本情報!$D$6,O3488,"")),"")</f>
        <v/>
      </c>
    </row>
    <row r="3489" spans="15:16" x14ac:dyDescent="0.15">
      <c r="O3489">
        <v>3488</v>
      </c>
      <c r="P3489" t="str">
        <f>IFERROR(IF(COUNTIF(個人情報!$BB$5:$BB$401,"登録番号" &amp; リスト!O3489)&gt;=1,"",IF(VLOOKUP(O3489,登録者リスト!$A$1:$D$43729,4,FALSE)=基本情報!$D$6,O3489,"")),"")</f>
        <v/>
      </c>
    </row>
    <row r="3490" spans="15:16" x14ac:dyDescent="0.15">
      <c r="O3490">
        <v>3489</v>
      </c>
      <c r="P3490" t="str">
        <f>IFERROR(IF(COUNTIF(個人情報!$BB$5:$BB$401,"登録番号" &amp; リスト!O3490)&gt;=1,"",IF(VLOOKUP(O3490,登録者リスト!$A$1:$D$43729,4,FALSE)=基本情報!$D$6,O3490,"")),"")</f>
        <v/>
      </c>
    </row>
    <row r="3491" spans="15:16" x14ac:dyDescent="0.15">
      <c r="O3491">
        <v>3490</v>
      </c>
      <c r="P3491" t="str">
        <f>IFERROR(IF(COUNTIF(個人情報!$BB$5:$BB$401,"登録番号" &amp; リスト!O3491)&gt;=1,"",IF(VLOOKUP(O3491,登録者リスト!$A$1:$D$43729,4,FALSE)=基本情報!$D$6,O3491,"")),"")</f>
        <v/>
      </c>
    </row>
    <row r="3492" spans="15:16" x14ac:dyDescent="0.15">
      <c r="O3492">
        <v>3491</v>
      </c>
      <c r="P3492" t="str">
        <f>IFERROR(IF(COUNTIF(個人情報!$BB$5:$BB$401,"登録番号" &amp; リスト!O3492)&gt;=1,"",IF(VLOOKUP(O3492,登録者リスト!$A$1:$D$43729,4,FALSE)=基本情報!$D$6,O3492,"")),"")</f>
        <v/>
      </c>
    </row>
    <row r="3493" spans="15:16" x14ac:dyDescent="0.15">
      <c r="O3493">
        <v>3492</v>
      </c>
      <c r="P3493" t="str">
        <f>IFERROR(IF(COUNTIF(個人情報!$BB$5:$BB$401,"登録番号" &amp; リスト!O3493)&gt;=1,"",IF(VLOOKUP(O3493,登録者リスト!$A$1:$D$43729,4,FALSE)=基本情報!$D$6,O3493,"")),"")</f>
        <v/>
      </c>
    </row>
    <row r="3494" spans="15:16" x14ac:dyDescent="0.15">
      <c r="O3494">
        <v>3493</v>
      </c>
      <c r="P3494" t="str">
        <f>IFERROR(IF(COUNTIF(個人情報!$BB$5:$BB$401,"登録番号" &amp; リスト!O3494)&gt;=1,"",IF(VLOOKUP(O3494,登録者リスト!$A$1:$D$43729,4,FALSE)=基本情報!$D$6,O3494,"")),"")</f>
        <v/>
      </c>
    </row>
    <row r="3495" spans="15:16" x14ac:dyDescent="0.15">
      <c r="O3495">
        <v>3494</v>
      </c>
      <c r="P3495" t="str">
        <f>IFERROR(IF(COUNTIF(個人情報!$BB$5:$BB$401,"登録番号" &amp; リスト!O3495)&gt;=1,"",IF(VLOOKUP(O3495,登録者リスト!$A$1:$D$43729,4,FALSE)=基本情報!$D$6,O3495,"")),"")</f>
        <v/>
      </c>
    </row>
    <row r="3496" spans="15:16" x14ac:dyDescent="0.15">
      <c r="O3496">
        <v>3495</v>
      </c>
      <c r="P3496" t="str">
        <f>IFERROR(IF(COUNTIF(個人情報!$BB$5:$BB$401,"登録番号" &amp; リスト!O3496)&gt;=1,"",IF(VLOOKUP(O3496,登録者リスト!$A$1:$D$43729,4,FALSE)=基本情報!$D$6,O3496,"")),"")</f>
        <v/>
      </c>
    </row>
    <row r="3497" spans="15:16" x14ac:dyDescent="0.15">
      <c r="O3497">
        <v>3496</v>
      </c>
      <c r="P3497" t="str">
        <f>IFERROR(IF(COUNTIF(個人情報!$BB$5:$BB$401,"登録番号" &amp; リスト!O3497)&gt;=1,"",IF(VLOOKUP(O3497,登録者リスト!$A$1:$D$43729,4,FALSE)=基本情報!$D$6,O3497,"")),"")</f>
        <v/>
      </c>
    </row>
    <row r="3498" spans="15:16" x14ac:dyDescent="0.15">
      <c r="O3498">
        <v>3497</v>
      </c>
      <c r="P3498" t="str">
        <f>IFERROR(IF(COUNTIF(個人情報!$BB$5:$BB$401,"登録番号" &amp; リスト!O3498)&gt;=1,"",IF(VLOOKUP(O3498,登録者リスト!$A$1:$D$43729,4,FALSE)=基本情報!$D$6,O3498,"")),"")</f>
        <v/>
      </c>
    </row>
    <row r="3499" spans="15:16" x14ac:dyDescent="0.15">
      <c r="O3499">
        <v>3498</v>
      </c>
      <c r="P3499" t="str">
        <f>IFERROR(IF(COUNTIF(個人情報!$BB$5:$BB$401,"登録番号" &amp; リスト!O3499)&gt;=1,"",IF(VLOOKUP(O3499,登録者リスト!$A$1:$D$43729,4,FALSE)=基本情報!$D$6,O3499,"")),"")</f>
        <v/>
      </c>
    </row>
    <row r="3500" spans="15:16" x14ac:dyDescent="0.15">
      <c r="O3500">
        <v>3499</v>
      </c>
      <c r="P3500" t="str">
        <f>IFERROR(IF(COUNTIF(個人情報!$BB$5:$BB$401,"登録番号" &amp; リスト!O3500)&gt;=1,"",IF(VLOOKUP(O3500,登録者リスト!$A$1:$D$43729,4,FALSE)=基本情報!$D$6,O3500,"")),"")</f>
        <v/>
      </c>
    </row>
    <row r="3501" spans="15:16" x14ac:dyDescent="0.15">
      <c r="O3501">
        <v>3500</v>
      </c>
      <c r="P3501" t="str">
        <f>IFERROR(IF(COUNTIF(個人情報!$BB$5:$BB$401,"登録番号" &amp; リスト!O3501)&gt;=1,"",IF(VLOOKUP(O3501,登録者リスト!$A$1:$D$43729,4,FALSE)=基本情報!$D$6,O3501,"")),"")</f>
        <v/>
      </c>
    </row>
    <row r="3502" spans="15:16" x14ac:dyDescent="0.15">
      <c r="O3502">
        <v>3501</v>
      </c>
      <c r="P3502" t="str">
        <f>IFERROR(IF(COUNTIF(個人情報!$BB$5:$BB$401,"登録番号" &amp; リスト!O3502)&gt;=1,"",IF(VLOOKUP(O3502,登録者リスト!$A$1:$D$43729,4,FALSE)=基本情報!$D$6,O3502,"")),"")</f>
        <v/>
      </c>
    </row>
    <row r="3503" spans="15:16" x14ac:dyDescent="0.15">
      <c r="O3503">
        <v>3502</v>
      </c>
      <c r="P3503" t="str">
        <f>IFERROR(IF(COUNTIF(個人情報!$BB$5:$BB$401,"登録番号" &amp; リスト!O3503)&gt;=1,"",IF(VLOOKUP(O3503,登録者リスト!$A$1:$D$43729,4,FALSE)=基本情報!$D$6,O3503,"")),"")</f>
        <v/>
      </c>
    </row>
    <row r="3504" spans="15:16" x14ac:dyDescent="0.15">
      <c r="O3504">
        <v>3503</v>
      </c>
      <c r="P3504" t="str">
        <f>IFERROR(IF(COUNTIF(個人情報!$BB$5:$BB$401,"登録番号" &amp; リスト!O3504)&gt;=1,"",IF(VLOOKUP(O3504,登録者リスト!$A$1:$D$43729,4,FALSE)=基本情報!$D$6,O3504,"")),"")</f>
        <v/>
      </c>
    </row>
    <row r="3505" spans="15:16" x14ac:dyDescent="0.15">
      <c r="O3505">
        <v>3504</v>
      </c>
      <c r="P3505" t="str">
        <f>IFERROR(IF(COUNTIF(個人情報!$BB$5:$BB$401,"登録番号" &amp; リスト!O3505)&gt;=1,"",IF(VLOOKUP(O3505,登録者リスト!$A$1:$D$43729,4,FALSE)=基本情報!$D$6,O3505,"")),"")</f>
        <v/>
      </c>
    </row>
    <row r="3506" spans="15:16" x14ac:dyDescent="0.15">
      <c r="O3506">
        <v>3505</v>
      </c>
      <c r="P3506" t="str">
        <f>IFERROR(IF(COUNTIF(個人情報!$BB$5:$BB$401,"登録番号" &amp; リスト!O3506)&gt;=1,"",IF(VLOOKUP(O3506,登録者リスト!$A$1:$D$43729,4,FALSE)=基本情報!$D$6,O3506,"")),"")</f>
        <v/>
      </c>
    </row>
    <row r="3507" spans="15:16" x14ac:dyDescent="0.15">
      <c r="O3507">
        <v>3506</v>
      </c>
      <c r="P3507" t="str">
        <f>IFERROR(IF(COUNTIF(個人情報!$BB$5:$BB$401,"登録番号" &amp; リスト!O3507)&gt;=1,"",IF(VLOOKUP(O3507,登録者リスト!$A$1:$D$43729,4,FALSE)=基本情報!$D$6,O3507,"")),"")</f>
        <v/>
      </c>
    </row>
    <row r="3508" spans="15:16" x14ac:dyDescent="0.15">
      <c r="O3508">
        <v>3507</v>
      </c>
      <c r="P3508" t="str">
        <f>IFERROR(IF(COUNTIF(個人情報!$BB$5:$BB$401,"登録番号" &amp; リスト!O3508)&gt;=1,"",IF(VLOOKUP(O3508,登録者リスト!$A$1:$D$43729,4,FALSE)=基本情報!$D$6,O3508,"")),"")</f>
        <v/>
      </c>
    </row>
    <row r="3509" spans="15:16" x14ac:dyDescent="0.15">
      <c r="O3509">
        <v>3508</v>
      </c>
      <c r="P3509" t="str">
        <f>IFERROR(IF(COUNTIF(個人情報!$BB$5:$BB$401,"登録番号" &amp; リスト!O3509)&gt;=1,"",IF(VLOOKUP(O3509,登録者リスト!$A$1:$D$43729,4,FALSE)=基本情報!$D$6,O3509,"")),"")</f>
        <v/>
      </c>
    </row>
    <row r="3510" spans="15:16" x14ac:dyDescent="0.15">
      <c r="O3510">
        <v>3509</v>
      </c>
      <c r="P3510" t="str">
        <f>IFERROR(IF(COUNTIF(個人情報!$BB$5:$BB$401,"登録番号" &amp; リスト!O3510)&gt;=1,"",IF(VLOOKUP(O3510,登録者リスト!$A$1:$D$43729,4,FALSE)=基本情報!$D$6,O3510,"")),"")</f>
        <v/>
      </c>
    </row>
    <row r="3511" spans="15:16" x14ac:dyDescent="0.15">
      <c r="O3511">
        <v>3510</v>
      </c>
      <c r="P3511" t="str">
        <f>IFERROR(IF(COUNTIF(個人情報!$BB$5:$BB$401,"登録番号" &amp; リスト!O3511)&gt;=1,"",IF(VLOOKUP(O3511,登録者リスト!$A$1:$D$43729,4,FALSE)=基本情報!$D$6,O3511,"")),"")</f>
        <v/>
      </c>
    </row>
    <row r="3512" spans="15:16" x14ac:dyDescent="0.15">
      <c r="O3512">
        <v>3511</v>
      </c>
      <c r="P3512" t="str">
        <f>IFERROR(IF(COUNTIF(個人情報!$BB$5:$BB$401,"登録番号" &amp; リスト!O3512)&gt;=1,"",IF(VLOOKUP(O3512,登録者リスト!$A$1:$D$43729,4,FALSE)=基本情報!$D$6,O3512,"")),"")</f>
        <v/>
      </c>
    </row>
    <row r="3513" spans="15:16" x14ac:dyDescent="0.15">
      <c r="O3513">
        <v>3512</v>
      </c>
      <c r="P3513" t="str">
        <f>IFERROR(IF(COUNTIF(個人情報!$BB$5:$BB$401,"登録番号" &amp; リスト!O3513)&gt;=1,"",IF(VLOOKUP(O3513,登録者リスト!$A$1:$D$43729,4,FALSE)=基本情報!$D$6,O3513,"")),"")</f>
        <v/>
      </c>
    </row>
    <row r="3514" spans="15:16" x14ac:dyDescent="0.15">
      <c r="O3514">
        <v>3513</v>
      </c>
      <c r="P3514" t="str">
        <f>IFERROR(IF(COUNTIF(個人情報!$BB$5:$BB$401,"登録番号" &amp; リスト!O3514)&gt;=1,"",IF(VLOOKUP(O3514,登録者リスト!$A$1:$D$43729,4,FALSE)=基本情報!$D$6,O3514,"")),"")</f>
        <v/>
      </c>
    </row>
    <row r="3515" spans="15:16" x14ac:dyDescent="0.15">
      <c r="O3515">
        <v>3514</v>
      </c>
      <c r="P3515" t="str">
        <f>IFERROR(IF(COUNTIF(個人情報!$BB$5:$BB$401,"登録番号" &amp; リスト!O3515)&gt;=1,"",IF(VLOOKUP(O3515,登録者リスト!$A$1:$D$43729,4,FALSE)=基本情報!$D$6,O3515,"")),"")</f>
        <v/>
      </c>
    </row>
    <row r="3516" spans="15:16" x14ac:dyDescent="0.15">
      <c r="O3516">
        <v>3515</v>
      </c>
      <c r="P3516" t="str">
        <f>IFERROR(IF(COUNTIF(個人情報!$BB$5:$BB$401,"登録番号" &amp; リスト!O3516)&gt;=1,"",IF(VLOOKUP(O3516,登録者リスト!$A$1:$D$43729,4,FALSE)=基本情報!$D$6,O3516,"")),"")</f>
        <v/>
      </c>
    </row>
    <row r="3517" spans="15:16" x14ac:dyDescent="0.15">
      <c r="O3517">
        <v>3516</v>
      </c>
      <c r="P3517" t="str">
        <f>IFERROR(IF(COUNTIF(個人情報!$BB$5:$BB$401,"登録番号" &amp; リスト!O3517)&gt;=1,"",IF(VLOOKUP(O3517,登録者リスト!$A$1:$D$43729,4,FALSE)=基本情報!$D$6,O3517,"")),"")</f>
        <v/>
      </c>
    </row>
    <row r="3518" spans="15:16" x14ac:dyDescent="0.15">
      <c r="O3518">
        <v>3517</v>
      </c>
      <c r="P3518" t="str">
        <f>IFERROR(IF(COUNTIF(個人情報!$BB$5:$BB$401,"登録番号" &amp; リスト!O3518)&gt;=1,"",IF(VLOOKUP(O3518,登録者リスト!$A$1:$D$43729,4,FALSE)=基本情報!$D$6,O3518,"")),"")</f>
        <v/>
      </c>
    </row>
    <row r="3519" spans="15:16" x14ac:dyDescent="0.15">
      <c r="O3519">
        <v>3518</v>
      </c>
      <c r="P3519" t="str">
        <f>IFERROR(IF(COUNTIF(個人情報!$BB$5:$BB$401,"登録番号" &amp; リスト!O3519)&gt;=1,"",IF(VLOOKUP(O3519,登録者リスト!$A$1:$D$43729,4,FALSE)=基本情報!$D$6,O3519,"")),"")</f>
        <v/>
      </c>
    </row>
    <row r="3520" spans="15:16" x14ac:dyDescent="0.15">
      <c r="O3520">
        <v>3519</v>
      </c>
      <c r="P3520" t="str">
        <f>IFERROR(IF(COUNTIF(個人情報!$BB$5:$BB$401,"登録番号" &amp; リスト!O3520)&gt;=1,"",IF(VLOOKUP(O3520,登録者リスト!$A$1:$D$43729,4,FALSE)=基本情報!$D$6,O3520,"")),"")</f>
        <v/>
      </c>
    </row>
    <row r="3521" spans="15:16" x14ac:dyDescent="0.15">
      <c r="O3521">
        <v>3520</v>
      </c>
      <c r="P3521" t="str">
        <f>IFERROR(IF(COUNTIF(個人情報!$BB$5:$BB$401,"登録番号" &amp; リスト!O3521)&gt;=1,"",IF(VLOOKUP(O3521,登録者リスト!$A$1:$D$43729,4,FALSE)=基本情報!$D$6,O3521,"")),"")</f>
        <v/>
      </c>
    </row>
    <row r="3522" spans="15:16" x14ac:dyDescent="0.15">
      <c r="O3522">
        <v>3521</v>
      </c>
      <c r="P3522" t="str">
        <f>IFERROR(IF(COUNTIF(個人情報!$BB$5:$BB$401,"登録番号" &amp; リスト!O3522)&gt;=1,"",IF(VLOOKUP(O3522,登録者リスト!$A$1:$D$43729,4,FALSE)=基本情報!$D$6,O3522,"")),"")</f>
        <v/>
      </c>
    </row>
    <row r="3523" spans="15:16" x14ac:dyDescent="0.15">
      <c r="O3523">
        <v>3522</v>
      </c>
      <c r="P3523" t="str">
        <f>IFERROR(IF(COUNTIF(個人情報!$BB$5:$BB$401,"登録番号" &amp; リスト!O3523)&gt;=1,"",IF(VLOOKUP(O3523,登録者リスト!$A$1:$D$43729,4,FALSE)=基本情報!$D$6,O3523,"")),"")</f>
        <v/>
      </c>
    </row>
    <row r="3524" spans="15:16" x14ac:dyDescent="0.15">
      <c r="O3524">
        <v>3523</v>
      </c>
      <c r="P3524" t="str">
        <f>IFERROR(IF(COUNTIF(個人情報!$BB$5:$BB$401,"登録番号" &amp; リスト!O3524)&gt;=1,"",IF(VLOOKUP(O3524,登録者リスト!$A$1:$D$43729,4,FALSE)=基本情報!$D$6,O3524,"")),"")</f>
        <v/>
      </c>
    </row>
    <row r="3525" spans="15:16" x14ac:dyDescent="0.15">
      <c r="O3525">
        <v>3524</v>
      </c>
      <c r="P3525" t="str">
        <f>IFERROR(IF(COUNTIF(個人情報!$BB$5:$BB$401,"登録番号" &amp; リスト!O3525)&gt;=1,"",IF(VLOOKUP(O3525,登録者リスト!$A$1:$D$43729,4,FALSE)=基本情報!$D$6,O3525,"")),"")</f>
        <v/>
      </c>
    </row>
    <row r="3526" spans="15:16" x14ac:dyDescent="0.15">
      <c r="O3526">
        <v>3525</v>
      </c>
      <c r="P3526" t="str">
        <f>IFERROR(IF(COUNTIF(個人情報!$BB$5:$BB$401,"登録番号" &amp; リスト!O3526)&gt;=1,"",IF(VLOOKUP(O3526,登録者リスト!$A$1:$D$43729,4,FALSE)=基本情報!$D$6,O3526,"")),"")</f>
        <v/>
      </c>
    </row>
    <row r="3527" spans="15:16" x14ac:dyDescent="0.15">
      <c r="O3527">
        <v>3526</v>
      </c>
      <c r="P3527" t="str">
        <f>IFERROR(IF(COUNTIF(個人情報!$BB$5:$BB$401,"登録番号" &amp; リスト!O3527)&gt;=1,"",IF(VLOOKUP(O3527,登録者リスト!$A$1:$D$43729,4,FALSE)=基本情報!$D$6,O3527,"")),"")</f>
        <v/>
      </c>
    </row>
    <row r="3528" spans="15:16" x14ac:dyDescent="0.15">
      <c r="O3528">
        <v>3527</v>
      </c>
      <c r="P3528" t="str">
        <f>IFERROR(IF(COUNTIF(個人情報!$BB$5:$BB$401,"登録番号" &amp; リスト!O3528)&gt;=1,"",IF(VLOOKUP(O3528,登録者リスト!$A$1:$D$43729,4,FALSE)=基本情報!$D$6,O3528,"")),"")</f>
        <v/>
      </c>
    </row>
    <row r="3529" spans="15:16" x14ac:dyDescent="0.15">
      <c r="O3529">
        <v>3528</v>
      </c>
      <c r="P3529" t="str">
        <f>IFERROR(IF(COUNTIF(個人情報!$BB$5:$BB$401,"登録番号" &amp; リスト!O3529)&gt;=1,"",IF(VLOOKUP(O3529,登録者リスト!$A$1:$D$43729,4,FALSE)=基本情報!$D$6,O3529,"")),"")</f>
        <v/>
      </c>
    </row>
    <row r="3530" spans="15:16" x14ac:dyDescent="0.15">
      <c r="O3530">
        <v>3529</v>
      </c>
      <c r="P3530" t="str">
        <f>IFERROR(IF(COUNTIF(個人情報!$BB$5:$BB$401,"登録番号" &amp; リスト!O3530)&gt;=1,"",IF(VLOOKUP(O3530,登録者リスト!$A$1:$D$43729,4,FALSE)=基本情報!$D$6,O3530,"")),"")</f>
        <v/>
      </c>
    </row>
    <row r="3531" spans="15:16" x14ac:dyDescent="0.15">
      <c r="O3531">
        <v>3530</v>
      </c>
      <c r="P3531" t="str">
        <f>IFERROR(IF(COUNTIF(個人情報!$BB$5:$BB$401,"登録番号" &amp; リスト!O3531)&gt;=1,"",IF(VLOOKUP(O3531,登録者リスト!$A$1:$D$43729,4,FALSE)=基本情報!$D$6,O3531,"")),"")</f>
        <v/>
      </c>
    </row>
    <row r="3532" spans="15:16" x14ac:dyDescent="0.15">
      <c r="O3532">
        <v>3531</v>
      </c>
      <c r="P3532" t="str">
        <f>IFERROR(IF(COUNTIF(個人情報!$BB$5:$BB$401,"登録番号" &amp; リスト!O3532)&gt;=1,"",IF(VLOOKUP(O3532,登録者リスト!$A$1:$D$43729,4,FALSE)=基本情報!$D$6,O3532,"")),"")</f>
        <v/>
      </c>
    </row>
    <row r="3533" spans="15:16" x14ac:dyDescent="0.15">
      <c r="O3533">
        <v>3532</v>
      </c>
      <c r="P3533" t="str">
        <f>IFERROR(IF(COUNTIF(個人情報!$BB$5:$BB$401,"登録番号" &amp; リスト!O3533)&gt;=1,"",IF(VLOOKUP(O3533,登録者リスト!$A$1:$D$43729,4,FALSE)=基本情報!$D$6,O3533,"")),"")</f>
        <v/>
      </c>
    </row>
    <row r="3534" spans="15:16" x14ac:dyDescent="0.15">
      <c r="O3534">
        <v>3533</v>
      </c>
      <c r="P3534" t="str">
        <f>IFERROR(IF(COUNTIF(個人情報!$BB$5:$BB$401,"登録番号" &amp; リスト!O3534)&gt;=1,"",IF(VLOOKUP(O3534,登録者リスト!$A$1:$D$43729,4,FALSE)=基本情報!$D$6,O3534,"")),"")</f>
        <v/>
      </c>
    </row>
    <row r="3535" spans="15:16" x14ac:dyDescent="0.15">
      <c r="O3535">
        <v>3534</v>
      </c>
      <c r="P3535" t="str">
        <f>IFERROR(IF(COUNTIF(個人情報!$BB$5:$BB$401,"登録番号" &amp; リスト!O3535)&gt;=1,"",IF(VLOOKUP(O3535,登録者リスト!$A$1:$D$43729,4,FALSE)=基本情報!$D$6,O3535,"")),"")</f>
        <v/>
      </c>
    </row>
    <row r="3536" spans="15:16" x14ac:dyDescent="0.15">
      <c r="O3536">
        <v>3535</v>
      </c>
      <c r="P3536" t="str">
        <f>IFERROR(IF(COUNTIF(個人情報!$BB$5:$BB$401,"登録番号" &amp; リスト!O3536)&gt;=1,"",IF(VLOOKUP(O3536,登録者リスト!$A$1:$D$43729,4,FALSE)=基本情報!$D$6,O3536,"")),"")</f>
        <v/>
      </c>
    </row>
    <row r="3537" spans="15:16" x14ac:dyDescent="0.15">
      <c r="O3537">
        <v>3536</v>
      </c>
      <c r="P3537" t="str">
        <f>IFERROR(IF(COUNTIF(個人情報!$BB$5:$BB$401,"登録番号" &amp; リスト!O3537)&gt;=1,"",IF(VLOOKUP(O3537,登録者リスト!$A$1:$D$43729,4,FALSE)=基本情報!$D$6,O3537,"")),"")</f>
        <v/>
      </c>
    </row>
    <row r="3538" spans="15:16" x14ac:dyDescent="0.15">
      <c r="O3538">
        <v>3537</v>
      </c>
      <c r="P3538" t="str">
        <f>IFERROR(IF(COUNTIF(個人情報!$BB$5:$BB$401,"登録番号" &amp; リスト!O3538)&gt;=1,"",IF(VLOOKUP(O3538,登録者リスト!$A$1:$D$43729,4,FALSE)=基本情報!$D$6,O3538,"")),"")</f>
        <v/>
      </c>
    </row>
    <row r="3539" spans="15:16" x14ac:dyDescent="0.15">
      <c r="O3539">
        <v>3538</v>
      </c>
      <c r="P3539" t="str">
        <f>IFERROR(IF(COUNTIF(個人情報!$BB$5:$BB$401,"登録番号" &amp; リスト!O3539)&gt;=1,"",IF(VLOOKUP(O3539,登録者リスト!$A$1:$D$43729,4,FALSE)=基本情報!$D$6,O3539,"")),"")</f>
        <v/>
      </c>
    </row>
    <row r="3540" spans="15:16" x14ac:dyDescent="0.15">
      <c r="O3540">
        <v>3539</v>
      </c>
      <c r="P3540" t="str">
        <f>IFERROR(IF(COUNTIF(個人情報!$BB$5:$BB$401,"登録番号" &amp; リスト!O3540)&gt;=1,"",IF(VLOOKUP(O3540,登録者リスト!$A$1:$D$43729,4,FALSE)=基本情報!$D$6,O3540,"")),"")</f>
        <v/>
      </c>
    </row>
    <row r="3541" spans="15:16" x14ac:dyDescent="0.15">
      <c r="O3541">
        <v>3540</v>
      </c>
      <c r="P3541" t="str">
        <f>IFERROR(IF(COUNTIF(個人情報!$BB$5:$BB$401,"登録番号" &amp; リスト!O3541)&gt;=1,"",IF(VLOOKUP(O3541,登録者リスト!$A$1:$D$43729,4,FALSE)=基本情報!$D$6,O3541,"")),"")</f>
        <v/>
      </c>
    </row>
    <row r="3542" spans="15:16" x14ac:dyDescent="0.15">
      <c r="O3542">
        <v>3541</v>
      </c>
      <c r="P3542" t="str">
        <f>IFERROR(IF(COUNTIF(個人情報!$BB$5:$BB$401,"登録番号" &amp; リスト!O3542)&gt;=1,"",IF(VLOOKUP(O3542,登録者リスト!$A$1:$D$43729,4,FALSE)=基本情報!$D$6,O3542,"")),"")</f>
        <v/>
      </c>
    </row>
    <row r="3543" spans="15:16" x14ac:dyDescent="0.15">
      <c r="O3543">
        <v>3542</v>
      </c>
      <c r="P3543" t="str">
        <f>IFERROR(IF(COUNTIF(個人情報!$BB$5:$BB$401,"登録番号" &amp; リスト!O3543)&gt;=1,"",IF(VLOOKUP(O3543,登録者リスト!$A$1:$D$43729,4,FALSE)=基本情報!$D$6,O3543,"")),"")</f>
        <v/>
      </c>
    </row>
    <row r="3544" spans="15:16" x14ac:dyDescent="0.15">
      <c r="O3544">
        <v>3543</v>
      </c>
      <c r="P3544" t="str">
        <f>IFERROR(IF(COUNTIF(個人情報!$BB$5:$BB$401,"登録番号" &amp; リスト!O3544)&gt;=1,"",IF(VLOOKUP(O3544,登録者リスト!$A$1:$D$43729,4,FALSE)=基本情報!$D$6,O3544,"")),"")</f>
        <v/>
      </c>
    </row>
    <row r="3545" spans="15:16" x14ac:dyDescent="0.15">
      <c r="O3545">
        <v>3544</v>
      </c>
      <c r="P3545" t="str">
        <f>IFERROR(IF(COUNTIF(個人情報!$BB$5:$BB$401,"登録番号" &amp; リスト!O3545)&gt;=1,"",IF(VLOOKUP(O3545,登録者リスト!$A$1:$D$43729,4,FALSE)=基本情報!$D$6,O3545,"")),"")</f>
        <v/>
      </c>
    </row>
    <row r="3546" spans="15:16" x14ac:dyDescent="0.15">
      <c r="O3546">
        <v>3545</v>
      </c>
      <c r="P3546" t="str">
        <f>IFERROR(IF(COUNTIF(個人情報!$BB$5:$BB$401,"登録番号" &amp; リスト!O3546)&gt;=1,"",IF(VLOOKUP(O3546,登録者リスト!$A$1:$D$43729,4,FALSE)=基本情報!$D$6,O3546,"")),"")</f>
        <v/>
      </c>
    </row>
    <row r="3547" spans="15:16" x14ac:dyDescent="0.15">
      <c r="O3547">
        <v>3546</v>
      </c>
      <c r="P3547" t="str">
        <f>IFERROR(IF(COUNTIF(個人情報!$BB$5:$BB$401,"登録番号" &amp; リスト!O3547)&gt;=1,"",IF(VLOOKUP(O3547,登録者リスト!$A$1:$D$43729,4,FALSE)=基本情報!$D$6,O3547,"")),"")</f>
        <v/>
      </c>
    </row>
    <row r="3548" spans="15:16" x14ac:dyDescent="0.15">
      <c r="O3548">
        <v>3547</v>
      </c>
      <c r="P3548" t="str">
        <f>IFERROR(IF(COUNTIF(個人情報!$BB$5:$BB$401,"登録番号" &amp; リスト!O3548)&gt;=1,"",IF(VLOOKUP(O3548,登録者リスト!$A$1:$D$43729,4,FALSE)=基本情報!$D$6,O3548,"")),"")</f>
        <v/>
      </c>
    </row>
    <row r="3549" spans="15:16" x14ac:dyDescent="0.15">
      <c r="O3549">
        <v>3548</v>
      </c>
      <c r="P3549" t="str">
        <f>IFERROR(IF(COUNTIF(個人情報!$BB$5:$BB$401,"登録番号" &amp; リスト!O3549)&gt;=1,"",IF(VLOOKUP(O3549,登録者リスト!$A$1:$D$43729,4,FALSE)=基本情報!$D$6,O3549,"")),"")</f>
        <v/>
      </c>
    </row>
    <row r="3550" spans="15:16" x14ac:dyDescent="0.15">
      <c r="O3550">
        <v>3549</v>
      </c>
      <c r="P3550" t="str">
        <f>IFERROR(IF(COUNTIF(個人情報!$BB$5:$BB$401,"登録番号" &amp; リスト!O3550)&gt;=1,"",IF(VLOOKUP(O3550,登録者リスト!$A$1:$D$43729,4,FALSE)=基本情報!$D$6,O3550,"")),"")</f>
        <v/>
      </c>
    </row>
    <row r="3551" spans="15:16" x14ac:dyDescent="0.15">
      <c r="O3551">
        <v>3550</v>
      </c>
      <c r="P3551" t="str">
        <f>IFERROR(IF(COUNTIF(個人情報!$BB$5:$BB$401,"登録番号" &amp; リスト!O3551)&gt;=1,"",IF(VLOOKUP(O3551,登録者リスト!$A$1:$D$43729,4,FALSE)=基本情報!$D$6,O3551,"")),"")</f>
        <v/>
      </c>
    </row>
    <row r="3552" spans="15:16" x14ac:dyDescent="0.15">
      <c r="O3552">
        <v>3551</v>
      </c>
      <c r="P3552" t="str">
        <f>IFERROR(IF(COUNTIF(個人情報!$BB$5:$BB$401,"登録番号" &amp; リスト!O3552)&gt;=1,"",IF(VLOOKUP(O3552,登録者リスト!$A$1:$D$43729,4,FALSE)=基本情報!$D$6,O3552,"")),"")</f>
        <v/>
      </c>
    </row>
    <row r="3553" spans="15:16" x14ac:dyDescent="0.15">
      <c r="O3553">
        <v>3552</v>
      </c>
      <c r="P3553" t="str">
        <f>IFERROR(IF(COUNTIF(個人情報!$BB$5:$BB$401,"登録番号" &amp; リスト!O3553)&gt;=1,"",IF(VLOOKUP(O3553,登録者リスト!$A$1:$D$43729,4,FALSE)=基本情報!$D$6,O3553,"")),"")</f>
        <v/>
      </c>
    </row>
    <row r="3554" spans="15:16" x14ac:dyDescent="0.15">
      <c r="O3554">
        <v>3553</v>
      </c>
      <c r="P3554" t="str">
        <f>IFERROR(IF(COUNTIF(個人情報!$BB$5:$BB$401,"登録番号" &amp; リスト!O3554)&gt;=1,"",IF(VLOOKUP(O3554,登録者リスト!$A$1:$D$43729,4,FALSE)=基本情報!$D$6,O3554,"")),"")</f>
        <v/>
      </c>
    </row>
    <row r="3555" spans="15:16" x14ac:dyDescent="0.15">
      <c r="O3555">
        <v>3554</v>
      </c>
      <c r="P3555" t="str">
        <f>IFERROR(IF(COUNTIF(個人情報!$BB$5:$BB$401,"登録番号" &amp; リスト!O3555)&gt;=1,"",IF(VLOOKUP(O3555,登録者リスト!$A$1:$D$43729,4,FALSE)=基本情報!$D$6,O3555,"")),"")</f>
        <v/>
      </c>
    </row>
    <row r="3556" spans="15:16" x14ac:dyDescent="0.15">
      <c r="O3556">
        <v>3555</v>
      </c>
      <c r="P3556" t="str">
        <f>IFERROR(IF(COUNTIF(個人情報!$BB$5:$BB$401,"登録番号" &amp; リスト!O3556)&gt;=1,"",IF(VLOOKUP(O3556,登録者リスト!$A$1:$D$43729,4,FALSE)=基本情報!$D$6,O3556,"")),"")</f>
        <v/>
      </c>
    </row>
    <row r="3557" spans="15:16" x14ac:dyDescent="0.15">
      <c r="O3557">
        <v>3556</v>
      </c>
      <c r="P3557" t="str">
        <f>IFERROR(IF(COUNTIF(個人情報!$BB$5:$BB$401,"登録番号" &amp; リスト!O3557)&gt;=1,"",IF(VLOOKUP(O3557,登録者リスト!$A$1:$D$43729,4,FALSE)=基本情報!$D$6,O3557,"")),"")</f>
        <v/>
      </c>
    </row>
    <row r="3558" spans="15:16" x14ac:dyDescent="0.15">
      <c r="O3558">
        <v>3557</v>
      </c>
      <c r="P3558" t="str">
        <f>IFERROR(IF(COUNTIF(個人情報!$BB$5:$BB$401,"登録番号" &amp; リスト!O3558)&gt;=1,"",IF(VLOOKUP(O3558,登録者リスト!$A$1:$D$43729,4,FALSE)=基本情報!$D$6,O3558,"")),"")</f>
        <v/>
      </c>
    </row>
    <row r="3559" spans="15:16" x14ac:dyDescent="0.15">
      <c r="O3559">
        <v>3558</v>
      </c>
      <c r="P3559" t="str">
        <f>IFERROR(IF(COUNTIF(個人情報!$BB$5:$BB$401,"登録番号" &amp; リスト!O3559)&gt;=1,"",IF(VLOOKUP(O3559,登録者リスト!$A$1:$D$43729,4,FALSE)=基本情報!$D$6,O3559,"")),"")</f>
        <v/>
      </c>
    </row>
    <row r="3560" spans="15:16" x14ac:dyDescent="0.15">
      <c r="O3560">
        <v>3559</v>
      </c>
      <c r="P3560" t="str">
        <f>IFERROR(IF(COUNTIF(個人情報!$BB$5:$BB$401,"登録番号" &amp; リスト!O3560)&gt;=1,"",IF(VLOOKUP(O3560,登録者リスト!$A$1:$D$43729,4,FALSE)=基本情報!$D$6,O3560,"")),"")</f>
        <v/>
      </c>
    </row>
    <row r="3561" spans="15:16" x14ac:dyDescent="0.15">
      <c r="O3561">
        <v>3560</v>
      </c>
      <c r="P3561" t="str">
        <f>IFERROR(IF(COUNTIF(個人情報!$BB$5:$BB$401,"登録番号" &amp; リスト!O3561)&gt;=1,"",IF(VLOOKUP(O3561,登録者リスト!$A$1:$D$43729,4,FALSE)=基本情報!$D$6,O3561,"")),"")</f>
        <v/>
      </c>
    </row>
    <row r="3562" spans="15:16" x14ac:dyDescent="0.15">
      <c r="O3562">
        <v>3561</v>
      </c>
      <c r="P3562" t="str">
        <f>IFERROR(IF(COUNTIF(個人情報!$BB$5:$BB$401,"登録番号" &amp; リスト!O3562)&gt;=1,"",IF(VLOOKUP(O3562,登録者リスト!$A$1:$D$43729,4,FALSE)=基本情報!$D$6,O3562,"")),"")</f>
        <v/>
      </c>
    </row>
    <row r="3563" spans="15:16" x14ac:dyDescent="0.15">
      <c r="O3563">
        <v>3562</v>
      </c>
      <c r="P3563" t="str">
        <f>IFERROR(IF(COUNTIF(個人情報!$BB$5:$BB$401,"登録番号" &amp; リスト!O3563)&gt;=1,"",IF(VLOOKUP(O3563,登録者リスト!$A$1:$D$43729,4,FALSE)=基本情報!$D$6,O3563,"")),"")</f>
        <v/>
      </c>
    </row>
    <row r="3564" spans="15:16" x14ac:dyDescent="0.15">
      <c r="O3564">
        <v>3563</v>
      </c>
      <c r="P3564" t="str">
        <f>IFERROR(IF(COUNTIF(個人情報!$BB$5:$BB$401,"登録番号" &amp; リスト!O3564)&gt;=1,"",IF(VLOOKUP(O3564,登録者リスト!$A$1:$D$43729,4,FALSE)=基本情報!$D$6,O3564,"")),"")</f>
        <v/>
      </c>
    </row>
    <row r="3565" spans="15:16" x14ac:dyDescent="0.15">
      <c r="O3565">
        <v>3564</v>
      </c>
      <c r="P3565" t="str">
        <f>IFERROR(IF(COUNTIF(個人情報!$BB$5:$BB$401,"登録番号" &amp; リスト!O3565)&gt;=1,"",IF(VLOOKUP(O3565,登録者リスト!$A$1:$D$43729,4,FALSE)=基本情報!$D$6,O3565,"")),"")</f>
        <v/>
      </c>
    </row>
    <row r="3566" spans="15:16" x14ac:dyDescent="0.15">
      <c r="O3566">
        <v>3565</v>
      </c>
      <c r="P3566" t="str">
        <f>IFERROR(IF(COUNTIF(個人情報!$BB$5:$BB$401,"登録番号" &amp; リスト!O3566)&gt;=1,"",IF(VLOOKUP(O3566,登録者リスト!$A$1:$D$43729,4,FALSE)=基本情報!$D$6,O3566,"")),"")</f>
        <v/>
      </c>
    </row>
    <row r="3567" spans="15:16" x14ac:dyDescent="0.15">
      <c r="O3567">
        <v>3566</v>
      </c>
      <c r="P3567" t="str">
        <f>IFERROR(IF(COUNTIF(個人情報!$BB$5:$BB$401,"登録番号" &amp; リスト!O3567)&gt;=1,"",IF(VLOOKUP(O3567,登録者リスト!$A$1:$D$43729,4,FALSE)=基本情報!$D$6,O3567,"")),"")</f>
        <v/>
      </c>
    </row>
    <row r="3568" spans="15:16" x14ac:dyDescent="0.15">
      <c r="O3568">
        <v>3567</v>
      </c>
      <c r="P3568" t="str">
        <f>IFERROR(IF(COUNTIF(個人情報!$BB$5:$BB$401,"登録番号" &amp; リスト!O3568)&gt;=1,"",IF(VLOOKUP(O3568,登録者リスト!$A$1:$D$43729,4,FALSE)=基本情報!$D$6,O3568,"")),"")</f>
        <v/>
      </c>
    </row>
    <row r="3569" spans="15:16" x14ac:dyDescent="0.15">
      <c r="O3569">
        <v>3568</v>
      </c>
      <c r="P3569" t="str">
        <f>IFERROR(IF(COUNTIF(個人情報!$BB$5:$BB$401,"登録番号" &amp; リスト!O3569)&gt;=1,"",IF(VLOOKUP(O3569,登録者リスト!$A$1:$D$43729,4,FALSE)=基本情報!$D$6,O3569,"")),"")</f>
        <v/>
      </c>
    </row>
    <row r="3570" spans="15:16" x14ac:dyDescent="0.15">
      <c r="O3570">
        <v>3569</v>
      </c>
      <c r="P3570" t="str">
        <f>IFERROR(IF(COUNTIF(個人情報!$BB$5:$BB$401,"登録番号" &amp; リスト!O3570)&gt;=1,"",IF(VLOOKUP(O3570,登録者リスト!$A$1:$D$43729,4,FALSE)=基本情報!$D$6,O3570,"")),"")</f>
        <v/>
      </c>
    </row>
    <row r="3571" spans="15:16" x14ac:dyDescent="0.15">
      <c r="O3571">
        <v>3570</v>
      </c>
      <c r="P3571" t="str">
        <f>IFERROR(IF(COUNTIF(個人情報!$BB$5:$BB$401,"登録番号" &amp; リスト!O3571)&gt;=1,"",IF(VLOOKUP(O3571,登録者リスト!$A$1:$D$43729,4,FALSE)=基本情報!$D$6,O3571,"")),"")</f>
        <v/>
      </c>
    </row>
    <row r="3572" spans="15:16" x14ac:dyDescent="0.15">
      <c r="O3572">
        <v>3571</v>
      </c>
      <c r="P3572" t="str">
        <f>IFERROR(IF(COUNTIF(個人情報!$BB$5:$BB$401,"登録番号" &amp; リスト!O3572)&gt;=1,"",IF(VLOOKUP(O3572,登録者リスト!$A$1:$D$43729,4,FALSE)=基本情報!$D$6,O3572,"")),"")</f>
        <v/>
      </c>
    </row>
    <row r="3573" spans="15:16" x14ac:dyDescent="0.15">
      <c r="O3573">
        <v>3572</v>
      </c>
      <c r="P3573" t="str">
        <f>IFERROR(IF(COUNTIF(個人情報!$BB$5:$BB$401,"登録番号" &amp; リスト!O3573)&gt;=1,"",IF(VLOOKUP(O3573,登録者リスト!$A$1:$D$43729,4,FALSE)=基本情報!$D$6,O3573,"")),"")</f>
        <v/>
      </c>
    </row>
    <row r="3574" spans="15:16" x14ac:dyDescent="0.15">
      <c r="O3574">
        <v>3573</v>
      </c>
      <c r="P3574" t="str">
        <f>IFERROR(IF(COUNTIF(個人情報!$BB$5:$BB$401,"登録番号" &amp; リスト!O3574)&gt;=1,"",IF(VLOOKUP(O3574,登録者リスト!$A$1:$D$43729,4,FALSE)=基本情報!$D$6,O3574,"")),"")</f>
        <v/>
      </c>
    </row>
    <row r="3575" spans="15:16" x14ac:dyDescent="0.15">
      <c r="O3575">
        <v>3574</v>
      </c>
      <c r="P3575" t="str">
        <f>IFERROR(IF(COUNTIF(個人情報!$BB$5:$BB$401,"登録番号" &amp; リスト!O3575)&gt;=1,"",IF(VLOOKUP(O3575,登録者リスト!$A$1:$D$43729,4,FALSE)=基本情報!$D$6,O3575,"")),"")</f>
        <v/>
      </c>
    </row>
    <row r="3576" spans="15:16" x14ac:dyDescent="0.15">
      <c r="O3576">
        <v>3575</v>
      </c>
      <c r="P3576" t="str">
        <f>IFERROR(IF(COUNTIF(個人情報!$BB$5:$BB$401,"登録番号" &amp; リスト!O3576)&gt;=1,"",IF(VLOOKUP(O3576,登録者リスト!$A$1:$D$43729,4,FALSE)=基本情報!$D$6,O3576,"")),"")</f>
        <v/>
      </c>
    </row>
    <row r="3577" spans="15:16" x14ac:dyDescent="0.15">
      <c r="O3577">
        <v>3576</v>
      </c>
      <c r="P3577" t="str">
        <f>IFERROR(IF(COUNTIF(個人情報!$BB$5:$BB$401,"登録番号" &amp; リスト!O3577)&gt;=1,"",IF(VLOOKUP(O3577,登録者リスト!$A$1:$D$43729,4,FALSE)=基本情報!$D$6,O3577,"")),"")</f>
        <v/>
      </c>
    </row>
    <row r="3578" spans="15:16" x14ac:dyDescent="0.15">
      <c r="O3578">
        <v>3577</v>
      </c>
      <c r="P3578" t="str">
        <f>IFERROR(IF(COUNTIF(個人情報!$BB$5:$BB$401,"登録番号" &amp; リスト!O3578)&gt;=1,"",IF(VLOOKUP(O3578,登録者リスト!$A$1:$D$43729,4,FALSE)=基本情報!$D$6,O3578,"")),"")</f>
        <v/>
      </c>
    </row>
    <row r="3579" spans="15:16" x14ac:dyDescent="0.15">
      <c r="O3579">
        <v>3578</v>
      </c>
      <c r="P3579" t="str">
        <f>IFERROR(IF(COUNTIF(個人情報!$BB$5:$BB$401,"登録番号" &amp; リスト!O3579)&gt;=1,"",IF(VLOOKUP(O3579,登録者リスト!$A$1:$D$43729,4,FALSE)=基本情報!$D$6,O3579,"")),"")</f>
        <v/>
      </c>
    </row>
    <row r="3580" spans="15:16" x14ac:dyDescent="0.15">
      <c r="O3580">
        <v>3579</v>
      </c>
      <c r="P3580" t="str">
        <f>IFERROR(IF(COUNTIF(個人情報!$BB$5:$BB$401,"登録番号" &amp; リスト!O3580)&gt;=1,"",IF(VLOOKUP(O3580,登録者リスト!$A$1:$D$43729,4,FALSE)=基本情報!$D$6,O3580,"")),"")</f>
        <v/>
      </c>
    </row>
    <row r="3581" spans="15:16" x14ac:dyDescent="0.15">
      <c r="O3581">
        <v>3580</v>
      </c>
      <c r="P3581" t="str">
        <f>IFERROR(IF(COUNTIF(個人情報!$BB$5:$BB$401,"登録番号" &amp; リスト!O3581)&gt;=1,"",IF(VLOOKUP(O3581,登録者リスト!$A$1:$D$43729,4,FALSE)=基本情報!$D$6,O3581,"")),"")</f>
        <v/>
      </c>
    </row>
    <row r="3582" spans="15:16" x14ac:dyDescent="0.15">
      <c r="O3582">
        <v>3581</v>
      </c>
      <c r="P3582" t="str">
        <f>IFERROR(IF(COUNTIF(個人情報!$BB$5:$BB$401,"登録番号" &amp; リスト!O3582)&gt;=1,"",IF(VLOOKUP(O3582,登録者リスト!$A$1:$D$43729,4,FALSE)=基本情報!$D$6,O3582,"")),"")</f>
        <v/>
      </c>
    </row>
    <row r="3583" spans="15:16" x14ac:dyDescent="0.15">
      <c r="O3583">
        <v>3582</v>
      </c>
      <c r="P3583" t="str">
        <f>IFERROR(IF(COUNTIF(個人情報!$BB$5:$BB$401,"登録番号" &amp; リスト!O3583)&gt;=1,"",IF(VLOOKUP(O3583,登録者リスト!$A$1:$D$43729,4,FALSE)=基本情報!$D$6,O3583,"")),"")</f>
        <v/>
      </c>
    </row>
    <row r="3584" spans="15:16" x14ac:dyDescent="0.15">
      <c r="O3584">
        <v>3583</v>
      </c>
      <c r="P3584" t="str">
        <f>IFERROR(IF(COUNTIF(個人情報!$BB$5:$BB$401,"登録番号" &amp; リスト!O3584)&gt;=1,"",IF(VLOOKUP(O3584,登録者リスト!$A$1:$D$43729,4,FALSE)=基本情報!$D$6,O3584,"")),"")</f>
        <v/>
      </c>
    </row>
    <row r="3585" spans="15:16" x14ac:dyDescent="0.15">
      <c r="O3585">
        <v>3584</v>
      </c>
      <c r="P3585" t="str">
        <f>IFERROR(IF(COUNTIF(個人情報!$BB$5:$BB$401,"登録番号" &amp; リスト!O3585)&gt;=1,"",IF(VLOOKUP(O3585,登録者リスト!$A$1:$D$43729,4,FALSE)=基本情報!$D$6,O3585,"")),"")</f>
        <v/>
      </c>
    </row>
    <row r="3586" spans="15:16" x14ac:dyDescent="0.15">
      <c r="O3586">
        <v>3585</v>
      </c>
      <c r="P3586" t="str">
        <f>IFERROR(IF(COUNTIF(個人情報!$BB$5:$BB$401,"登録番号" &amp; リスト!O3586)&gt;=1,"",IF(VLOOKUP(O3586,登録者リスト!$A$1:$D$43729,4,FALSE)=基本情報!$D$6,O3586,"")),"")</f>
        <v/>
      </c>
    </row>
    <row r="3587" spans="15:16" x14ac:dyDescent="0.15">
      <c r="O3587">
        <v>3586</v>
      </c>
      <c r="P3587" t="str">
        <f>IFERROR(IF(COUNTIF(個人情報!$BB$5:$BB$401,"登録番号" &amp; リスト!O3587)&gt;=1,"",IF(VLOOKUP(O3587,登録者リスト!$A$1:$D$43729,4,FALSE)=基本情報!$D$6,O3587,"")),"")</f>
        <v/>
      </c>
    </row>
    <row r="3588" spans="15:16" x14ac:dyDescent="0.15">
      <c r="O3588">
        <v>3587</v>
      </c>
      <c r="P3588" t="str">
        <f>IFERROR(IF(COUNTIF(個人情報!$BB$5:$BB$401,"登録番号" &amp; リスト!O3588)&gt;=1,"",IF(VLOOKUP(O3588,登録者リスト!$A$1:$D$43729,4,FALSE)=基本情報!$D$6,O3588,"")),"")</f>
        <v/>
      </c>
    </row>
    <row r="3589" spans="15:16" x14ac:dyDescent="0.15">
      <c r="O3589">
        <v>3588</v>
      </c>
      <c r="P3589" t="str">
        <f>IFERROR(IF(COUNTIF(個人情報!$BB$5:$BB$401,"登録番号" &amp; リスト!O3589)&gt;=1,"",IF(VLOOKUP(O3589,登録者リスト!$A$1:$D$43729,4,FALSE)=基本情報!$D$6,O3589,"")),"")</f>
        <v/>
      </c>
    </row>
    <row r="3590" spans="15:16" x14ac:dyDescent="0.15">
      <c r="O3590">
        <v>3589</v>
      </c>
      <c r="P3590" t="str">
        <f>IFERROR(IF(COUNTIF(個人情報!$BB$5:$BB$401,"登録番号" &amp; リスト!O3590)&gt;=1,"",IF(VLOOKUP(O3590,登録者リスト!$A$1:$D$43729,4,FALSE)=基本情報!$D$6,O3590,"")),"")</f>
        <v/>
      </c>
    </row>
    <row r="3591" spans="15:16" x14ac:dyDescent="0.15">
      <c r="O3591">
        <v>3590</v>
      </c>
      <c r="P3591" t="str">
        <f>IFERROR(IF(COUNTIF(個人情報!$BB$5:$BB$401,"登録番号" &amp; リスト!O3591)&gt;=1,"",IF(VLOOKUP(O3591,登録者リスト!$A$1:$D$43729,4,FALSE)=基本情報!$D$6,O3591,"")),"")</f>
        <v/>
      </c>
    </row>
    <row r="3592" spans="15:16" x14ac:dyDescent="0.15">
      <c r="O3592">
        <v>3591</v>
      </c>
      <c r="P3592" t="str">
        <f>IFERROR(IF(COUNTIF(個人情報!$BB$5:$BB$401,"登録番号" &amp; リスト!O3592)&gt;=1,"",IF(VLOOKUP(O3592,登録者リスト!$A$1:$D$43729,4,FALSE)=基本情報!$D$6,O3592,"")),"")</f>
        <v/>
      </c>
    </row>
    <row r="3593" spans="15:16" x14ac:dyDescent="0.15">
      <c r="O3593">
        <v>3592</v>
      </c>
      <c r="P3593" t="str">
        <f>IFERROR(IF(COUNTIF(個人情報!$BB$5:$BB$401,"登録番号" &amp; リスト!O3593)&gt;=1,"",IF(VLOOKUP(O3593,登録者リスト!$A$1:$D$43729,4,FALSE)=基本情報!$D$6,O3593,"")),"")</f>
        <v/>
      </c>
    </row>
    <row r="3594" spans="15:16" x14ac:dyDescent="0.15">
      <c r="O3594">
        <v>3593</v>
      </c>
      <c r="P3594" t="str">
        <f>IFERROR(IF(COUNTIF(個人情報!$BB$5:$BB$401,"登録番号" &amp; リスト!O3594)&gt;=1,"",IF(VLOOKUP(O3594,登録者リスト!$A$1:$D$43729,4,FALSE)=基本情報!$D$6,O3594,"")),"")</f>
        <v/>
      </c>
    </row>
    <row r="3595" spans="15:16" x14ac:dyDescent="0.15">
      <c r="O3595">
        <v>3594</v>
      </c>
      <c r="P3595" t="str">
        <f>IFERROR(IF(COUNTIF(個人情報!$BB$5:$BB$401,"登録番号" &amp; リスト!O3595)&gt;=1,"",IF(VLOOKUP(O3595,登録者リスト!$A$1:$D$43729,4,FALSE)=基本情報!$D$6,O3595,"")),"")</f>
        <v/>
      </c>
    </row>
    <row r="3596" spans="15:16" x14ac:dyDescent="0.15">
      <c r="O3596">
        <v>3595</v>
      </c>
      <c r="P3596" t="str">
        <f>IFERROR(IF(COUNTIF(個人情報!$BB$5:$BB$401,"登録番号" &amp; リスト!O3596)&gt;=1,"",IF(VLOOKUP(O3596,登録者リスト!$A$1:$D$43729,4,FALSE)=基本情報!$D$6,O3596,"")),"")</f>
        <v/>
      </c>
    </row>
    <row r="3597" spans="15:16" x14ac:dyDescent="0.15">
      <c r="O3597">
        <v>3596</v>
      </c>
      <c r="P3597" t="str">
        <f>IFERROR(IF(COUNTIF(個人情報!$BB$5:$BB$401,"登録番号" &amp; リスト!O3597)&gt;=1,"",IF(VLOOKUP(O3597,登録者リスト!$A$1:$D$43729,4,FALSE)=基本情報!$D$6,O3597,"")),"")</f>
        <v/>
      </c>
    </row>
    <row r="3598" spans="15:16" x14ac:dyDescent="0.15">
      <c r="O3598">
        <v>3597</v>
      </c>
      <c r="P3598" t="str">
        <f>IFERROR(IF(COUNTIF(個人情報!$BB$5:$BB$401,"登録番号" &amp; リスト!O3598)&gt;=1,"",IF(VLOOKUP(O3598,登録者リスト!$A$1:$D$43729,4,FALSE)=基本情報!$D$6,O3598,"")),"")</f>
        <v/>
      </c>
    </row>
    <row r="3599" spans="15:16" x14ac:dyDescent="0.15">
      <c r="O3599">
        <v>3598</v>
      </c>
      <c r="P3599" t="str">
        <f>IFERROR(IF(COUNTIF(個人情報!$BB$5:$BB$401,"登録番号" &amp; リスト!O3599)&gt;=1,"",IF(VLOOKUP(O3599,登録者リスト!$A$1:$D$43729,4,FALSE)=基本情報!$D$6,O3599,"")),"")</f>
        <v/>
      </c>
    </row>
    <row r="3600" spans="15:16" x14ac:dyDescent="0.15">
      <c r="O3600">
        <v>3599</v>
      </c>
      <c r="P3600" t="str">
        <f>IFERROR(IF(COUNTIF(個人情報!$BB$5:$BB$401,"登録番号" &amp; リスト!O3600)&gt;=1,"",IF(VLOOKUP(O3600,登録者リスト!$A$1:$D$43729,4,FALSE)=基本情報!$D$6,O3600,"")),"")</f>
        <v/>
      </c>
    </row>
    <row r="3601" spans="15:16" x14ac:dyDescent="0.15">
      <c r="O3601">
        <v>3600</v>
      </c>
      <c r="P3601" t="str">
        <f>IFERROR(IF(COUNTIF(個人情報!$BB$5:$BB$401,"登録番号" &amp; リスト!O3601)&gt;=1,"",IF(VLOOKUP(O3601,登録者リスト!$A$1:$D$43729,4,FALSE)=基本情報!$D$6,O3601,"")),"")</f>
        <v/>
      </c>
    </row>
    <row r="3602" spans="15:16" x14ac:dyDescent="0.15">
      <c r="O3602">
        <v>3601</v>
      </c>
      <c r="P3602" t="str">
        <f>IFERROR(IF(COUNTIF(個人情報!$BB$5:$BB$401,"登録番号" &amp; リスト!O3602)&gt;=1,"",IF(VLOOKUP(O3602,登録者リスト!$A$1:$D$43729,4,FALSE)=基本情報!$D$6,O3602,"")),"")</f>
        <v/>
      </c>
    </row>
    <row r="3603" spans="15:16" x14ac:dyDescent="0.15">
      <c r="O3603">
        <v>3602</v>
      </c>
      <c r="P3603" t="str">
        <f>IFERROR(IF(COUNTIF(個人情報!$BB$5:$BB$401,"登録番号" &amp; リスト!O3603)&gt;=1,"",IF(VLOOKUP(O3603,登録者リスト!$A$1:$D$43729,4,FALSE)=基本情報!$D$6,O3603,"")),"")</f>
        <v/>
      </c>
    </row>
    <row r="3604" spans="15:16" x14ac:dyDescent="0.15">
      <c r="O3604">
        <v>3603</v>
      </c>
      <c r="P3604" t="str">
        <f>IFERROR(IF(COUNTIF(個人情報!$BB$5:$BB$401,"登録番号" &amp; リスト!O3604)&gt;=1,"",IF(VLOOKUP(O3604,登録者リスト!$A$1:$D$43729,4,FALSE)=基本情報!$D$6,O3604,"")),"")</f>
        <v/>
      </c>
    </row>
    <row r="3605" spans="15:16" x14ac:dyDescent="0.15">
      <c r="O3605">
        <v>3604</v>
      </c>
      <c r="P3605" t="str">
        <f>IFERROR(IF(COUNTIF(個人情報!$BB$5:$BB$401,"登録番号" &amp; リスト!O3605)&gt;=1,"",IF(VLOOKUP(O3605,登録者リスト!$A$1:$D$43729,4,FALSE)=基本情報!$D$6,O3605,"")),"")</f>
        <v/>
      </c>
    </row>
    <row r="3606" spans="15:16" x14ac:dyDescent="0.15">
      <c r="O3606">
        <v>3605</v>
      </c>
      <c r="P3606" t="str">
        <f>IFERROR(IF(COUNTIF(個人情報!$BB$5:$BB$401,"登録番号" &amp; リスト!O3606)&gt;=1,"",IF(VLOOKUP(O3606,登録者リスト!$A$1:$D$43729,4,FALSE)=基本情報!$D$6,O3606,"")),"")</f>
        <v/>
      </c>
    </row>
    <row r="3607" spans="15:16" x14ac:dyDescent="0.15">
      <c r="O3607">
        <v>3606</v>
      </c>
      <c r="P3607" t="str">
        <f>IFERROR(IF(COUNTIF(個人情報!$BB$5:$BB$401,"登録番号" &amp; リスト!O3607)&gt;=1,"",IF(VLOOKUP(O3607,登録者リスト!$A$1:$D$43729,4,FALSE)=基本情報!$D$6,O3607,"")),"")</f>
        <v/>
      </c>
    </row>
    <row r="3608" spans="15:16" x14ac:dyDescent="0.15">
      <c r="O3608">
        <v>3607</v>
      </c>
      <c r="P3608" t="str">
        <f>IFERROR(IF(COUNTIF(個人情報!$BB$5:$BB$401,"登録番号" &amp; リスト!O3608)&gt;=1,"",IF(VLOOKUP(O3608,登録者リスト!$A$1:$D$43729,4,FALSE)=基本情報!$D$6,O3608,"")),"")</f>
        <v/>
      </c>
    </row>
    <row r="3609" spans="15:16" x14ac:dyDescent="0.15">
      <c r="O3609">
        <v>3608</v>
      </c>
      <c r="P3609" t="str">
        <f>IFERROR(IF(COUNTIF(個人情報!$BB$5:$BB$401,"登録番号" &amp; リスト!O3609)&gt;=1,"",IF(VLOOKUP(O3609,登録者リスト!$A$1:$D$43729,4,FALSE)=基本情報!$D$6,O3609,"")),"")</f>
        <v/>
      </c>
    </row>
    <row r="3610" spans="15:16" x14ac:dyDescent="0.15">
      <c r="O3610">
        <v>3609</v>
      </c>
      <c r="P3610" t="str">
        <f>IFERROR(IF(COUNTIF(個人情報!$BB$5:$BB$401,"登録番号" &amp; リスト!O3610)&gt;=1,"",IF(VLOOKUP(O3610,登録者リスト!$A$1:$D$43729,4,FALSE)=基本情報!$D$6,O3610,"")),"")</f>
        <v/>
      </c>
    </row>
    <row r="3611" spans="15:16" x14ac:dyDescent="0.15">
      <c r="O3611">
        <v>3610</v>
      </c>
      <c r="P3611" t="str">
        <f>IFERROR(IF(COUNTIF(個人情報!$BB$5:$BB$401,"登録番号" &amp; リスト!O3611)&gt;=1,"",IF(VLOOKUP(O3611,登録者リスト!$A$1:$D$43729,4,FALSE)=基本情報!$D$6,O3611,"")),"")</f>
        <v/>
      </c>
    </row>
    <row r="3612" spans="15:16" x14ac:dyDescent="0.15">
      <c r="O3612">
        <v>3611</v>
      </c>
      <c r="P3612" t="str">
        <f>IFERROR(IF(COUNTIF(個人情報!$BB$5:$BB$401,"登録番号" &amp; リスト!O3612)&gt;=1,"",IF(VLOOKUP(O3612,登録者リスト!$A$1:$D$43729,4,FALSE)=基本情報!$D$6,O3612,"")),"")</f>
        <v/>
      </c>
    </row>
    <row r="3613" spans="15:16" x14ac:dyDescent="0.15">
      <c r="O3613">
        <v>3612</v>
      </c>
      <c r="P3613" t="str">
        <f>IFERROR(IF(COUNTIF(個人情報!$BB$5:$BB$401,"登録番号" &amp; リスト!O3613)&gt;=1,"",IF(VLOOKUP(O3613,登録者リスト!$A$1:$D$43729,4,FALSE)=基本情報!$D$6,O3613,"")),"")</f>
        <v/>
      </c>
    </row>
    <row r="3614" spans="15:16" x14ac:dyDescent="0.15">
      <c r="O3614">
        <v>3613</v>
      </c>
      <c r="P3614" t="str">
        <f>IFERROR(IF(COUNTIF(個人情報!$BB$5:$BB$401,"登録番号" &amp; リスト!O3614)&gt;=1,"",IF(VLOOKUP(O3614,登録者リスト!$A$1:$D$43729,4,FALSE)=基本情報!$D$6,O3614,"")),"")</f>
        <v/>
      </c>
    </row>
    <row r="3615" spans="15:16" x14ac:dyDescent="0.15">
      <c r="O3615">
        <v>3614</v>
      </c>
      <c r="P3615" t="str">
        <f>IFERROR(IF(COUNTIF(個人情報!$BB$5:$BB$401,"登録番号" &amp; リスト!O3615)&gt;=1,"",IF(VLOOKUP(O3615,登録者リスト!$A$1:$D$43729,4,FALSE)=基本情報!$D$6,O3615,"")),"")</f>
        <v/>
      </c>
    </row>
    <row r="3616" spans="15:16" x14ac:dyDescent="0.15">
      <c r="O3616">
        <v>3615</v>
      </c>
      <c r="P3616" t="str">
        <f>IFERROR(IF(COUNTIF(個人情報!$BB$5:$BB$401,"登録番号" &amp; リスト!O3616)&gt;=1,"",IF(VLOOKUP(O3616,登録者リスト!$A$1:$D$43729,4,FALSE)=基本情報!$D$6,O3616,"")),"")</f>
        <v/>
      </c>
    </row>
    <row r="3617" spans="15:16" x14ac:dyDescent="0.15">
      <c r="O3617">
        <v>3616</v>
      </c>
      <c r="P3617" t="str">
        <f>IFERROR(IF(COUNTIF(個人情報!$BB$5:$BB$401,"登録番号" &amp; リスト!O3617)&gt;=1,"",IF(VLOOKUP(O3617,登録者リスト!$A$1:$D$43729,4,FALSE)=基本情報!$D$6,O3617,"")),"")</f>
        <v/>
      </c>
    </row>
    <row r="3618" spans="15:16" x14ac:dyDescent="0.15">
      <c r="O3618">
        <v>3617</v>
      </c>
      <c r="P3618" t="str">
        <f>IFERROR(IF(COUNTIF(個人情報!$BB$5:$BB$401,"登録番号" &amp; リスト!O3618)&gt;=1,"",IF(VLOOKUP(O3618,登録者リスト!$A$1:$D$43729,4,FALSE)=基本情報!$D$6,O3618,"")),"")</f>
        <v/>
      </c>
    </row>
    <row r="3619" spans="15:16" x14ac:dyDescent="0.15">
      <c r="O3619">
        <v>3618</v>
      </c>
      <c r="P3619" t="str">
        <f>IFERROR(IF(COUNTIF(個人情報!$BB$5:$BB$401,"登録番号" &amp; リスト!O3619)&gt;=1,"",IF(VLOOKUP(O3619,登録者リスト!$A$1:$D$43729,4,FALSE)=基本情報!$D$6,O3619,"")),"")</f>
        <v/>
      </c>
    </row>
    <row r="3620" spans="15:16" x14ac:dyDescent="0.15">
      <c r="O3620">
        <v>3619</v>
      </c>
      <c r="P3620" t="str">
        <f>IFERROR(IF(COUNTIF(個人情報!$BB$5:$BB$401,"登録番号" &amp; リスト!O3620)&gt;=1,"",IF(VLOOKUP(O3620,登録者リスト!$A$1:$D$43729,4,FALSE)=基本情報!$D$6,O3620,"")),"")</f>
        <v/>
      </c>
    </row>
    <row r="3621" spans="15:16" x14ac:dyDescent="0.15">
      <c r="O3621">
        <v>3620</v>
      </c>
      <c r="P3621" t="str">
        <f>IFERROR(IF(COUNTIF(個人情報!$BB$5:$BB$401,"登録番号" &amp; リスト!O3621)&gt;=1,"",IF(VLOOKUP(O3621,登録者リスト!$A$1:$D$43729,4,FALSE)=基本情報!$D$6,O3621,"")),"")</f>
        <v/>
      </c>
    </row>
    <row r="3622" spans="15:16" x14ac:dyDescent="0.15">
      <c r="O3622">
        <v>3621</v>
      </c>
      <c r="P3622" t="str">
        <f>IFERROR(IF(COUNTIF(個人情報!$BB$5:$BB$401,"登録番号" &amp; リスト!O3622)&gt;=1,"",IF(VLOOKUP(O3622,登録者リスト!$A$1:$D$43729,4,FALSE)=基本情報!$D$6,O3622,"")),"")</f>
        <v/>
      </c>
    </row>
    <row r="3623" spans="15:16" x14ac:dyDescent="0.15">
      <c r="O3623">
        <v>3622</v>
      </c>
      <c r="P3623" t="str">
        <f>IFERROR(IF(COUNTIF(個人情報!$BB$5:$BB$401,"登録番号" &amp; リスト!O3623)&gt;=1,"",IF(VLOOKUP(O3623,登録者リスト!$A$1:$D$43729,4,FALSE)=基本情報!$D$6,O3623,"")),"")</f>
        <v/>
      </c>
    </row>
    <row r="3624" spans="15:16" x14ac:dyDescent="0.15">
      <c r="O3624">
        <v>3623</v>
      </c>
      <c r="P3624" t="str">
        <f>IFERROR(IF(COUNTIF(個人情報!$BB$5:$BB$401,"登録番号" &amp; リスト!O3624)&gt;=1,"",IF(VLOOKUP(O3624,登録者リスト!$A$1:$D$43729,4,FALSE)=基本情報!$D$6,O3624,"")),"")</f>
        <v/>
      </c>
    </row>
    <row r="3625" spans="15:16" x14ac:dyDescent="0.15">
      <c r="O3625">
        <v>3624</v>
      </c>
      <c r="P3625" t="str">
        <f>IFERROR(IF(COUNTIF(個人情報!$BB$5:$BB$401,"登録番号" &amp; リスト!O3625)&gt;=1,"",IF(VLOOKUP(O3625,登録者リスト!$A$1:$D$43729,4,FALSE)=基本情報!$D$6,O3625,"")),"")</f>
        <v/>
      </c>
    </row>
    <row r="3626" spans="15:16" x14ac:dyDescent="0.15">
      <c r="O3626">
        <v>3625</v>
      </c>
      <c r="P3626" t="str">
        <f>IFERROR(IF(COUNTIF(個人情報!$BB$5:$BB$401,"登録番号" &amp; リスト!O3626)&gt;=1,"",IF(VLOOKUP(O3626,登録者リスト!$A$1:$D$43729,4,FALSE)=基本情報!$D$6,O3626,"")),"")</f>
        <v/>
      </c>
    </row>
    <row r="3627" spans="15:16" x14ac:dyDescent="0.15">
      <c r="O3627">
        <v>3626</v>
      </c>
      <c r="P3627" t="str">
        <f>IFERROR(IF(COUNTIF(個人情報!$BB$5:$BB$401,"登録番号" &amp; リスト!O3627)&gt;=1,"",IF(VLOOKUP(O3627,登録者リスト!$A$1:$D$43729,4,FALSE)=基本情報!$D$6,O3627,"")),"")</f>
        <v/>
      </c>
    </row>
    <row r="3628" spans="15:16" x14ac:dyDescent="0.15">
      <c r="O3628">
        <v>3627</v>
      </c>
      <c r="P3628" t="str">
        <f>IFERROR(IF(COUNTIF(個人情報!$BB$5:$BB$401,"登録番号" &amp; リスト!O3628)&gt;=1,"",IF(VLOOKUP(O3628,登録者リスト!$A$1:$D$43729,4,FALSE)=基本情報!$D$6,O3628,"")),"")</f>
        <v/>
      </c>
    </row>
    <row r="3629" spans="15:16" x14ac:dyDescent="0.15">
      <c r="O3629">
        <v>3628</v>
      </c>
      <c r="P3629" t="str">
        <f>IFERROR(IF(COUNTIF(個人情報!$BB$5:$BB$401,"登録番号" &amp; リスト!O3629)&gt;=1,"",IF(VLOOKUP(O3629,登録者リスト!$A$1:$D$43729,4,FALSE)=基本情報!$D$6,O3629,"")),"")</f>
        <v/>
      </c>
    </row>
    <row r="3630" spans="15:16" x14ac:dyDescent="0.15">
      <c r="O3630">
        <v>3629</v>
      </c>
      <c r="P3630" t="str">
        <f>IFERROR(IF(COUNTIF(個人情報!$BB$5:$BB$401,"登録番号" &amp; リスト!O3630)&gt;=1,"",IF(VLOOKUP(O3630,登録者リスト!$A$1:$D$43729,4,FALSE)=基本情報!$D$6,O3630,"")),"")</f>
        <v/>
      </c>
    </row>
    <row r="3631" spans="15:16" x14ac:dyDescent="0.15">
      <c r="O3631">
        <v>3630</v>
      </c>
      <c r="P3631" t="str">
        <f>IFERROR(IF(COUNTIF(個人情報!$BB$5:$BB$401,"登録番号" &amp; リスト!O3631)&gt;=1,"",IF(VLOOKUP(O3631,登録者リスト!$A$1:$D$43729,4,FALSE)=基本情報!$D$6,O3631,"")),"")</f>
        <v/>
      </c>
    </row>
    <row r="3632" spans="15:16" x14ac:dyDescent="0.15">
      <c r="O3632">
        <v>3631</v>
      </c>
      <c r="P3632" t="str">
        <f>IFERROR(IF(COUNTIF(個人情報!$BB$5:$BB$401,"登録番号" &amp; リスト!O3632)&gt;=1,"",IF(VLOOKUP(O3632,登録者リスト!$A$1:$D$43729,4,FALSE)=基本情報!$D$6,O3632,"")),"")</f>
        <v/>
      </c>
    </row>
    <row r="3633" spans="15:16" x14ac:dyDescent="0.15">
      <c r="O3633">
        <v>3632</v>
      </c>
      <c r="P3633" t="str">
        <f>IFERROR(IF(COUNTIF(個人情報!$BB$5:$BB$401,"登録番号" &amp; リスト!O3633)&gt;=1,"",IF(VLOOKUP(O3633,登録者リスト!$A$1:$D$43729,4,FALSE)=基本情報!$D$6,O3633,"")),"")</f>
        <v/>
      </c>
    </row>
    <row r="3634" spans="15:16" x14ac:dyDescent="0.15">
      <c r="O3634">
        <v>3633</v>
      </c>
      <c r="P3634" t="str">
        <f>IFERROR(IF(COUNTIF(個人情報!$BB$5:$BB$401,"登録番号" &amp; リスト!O3634)&gt;=1,"",IF(VLOOKUP(O3634,登録者リスト!$A$1:$D$43729,4,FALSE)=基本情報!$D$6,O3634,"")),"")</f>
        <v/>
      </c>
    </row>
    <row r="3635" spans="15:16" x14ac:dyDescent="0.15">
      <c r="O3635">
        <v>3634</v>
      </c>
      <c r="P3635" t="str">
        <f>IFERROR(IF(COUNTIF(個人情報!$BB$5:$BB$401,"登録番号" &amp; リスト!O3635)&gt;=1,"",IF(VLOOKUP(O3635,登録者リスト!$A$1:$D$43729,4,FALSE)=基本情報!$D$6,O3635,"")),"")</f>
        <v/>
      </c>
    </row>
    <row r="3636" spans="15:16" x14ac:dyDescent="0.15">
      <c r="O3636">
        <v>3635</v>
      </c>
      <c r="P3636" t="str">
        <f>IFERROR(IF(COUNTIF(個人情報!$BB$5:$BB$401,"登録番号" &amp; リスト!O3636)&gt;=1,"",IF(VLOOKUP(O3636,登録者リスト!$A$1:$D$43729,4,FALSE)=基本情報!$D$6,O3636,"")),"")</f>
        <v/>
      </c>
    </row>
    <row r="3637" spans="15:16" x14ac:dyDescent="0.15">
      <c r="O3637">
        <v>3636</v>
      </c>
      <c r="P3637" t="str">
        <f>IFERROR(IF(COUNTIF(個人情報!$BB$5:$BB$401,"登録番号" &amp; リスト!O3637)&gt;=1,"",IF(VLOOKUP(O3637,登録者リスト!$A$1:$D$43729,4,FALSE)=基本情報!$D$6,O3637,"")),"")</f>
        <v/>
      </c>
    </row>
    <row r="3638" spans="15:16" x14ac:dyDescent="0.15">
      <c r="O3638">
        <v>3637</v>
      </c>
      <c r="P3638" t="str">
        <f>IFERROR(IF(COUNTIF(個人情報!$BB$5:$BB$401,"登録番号" &amp; リスト!O3638)&gt;=1,"",IF(VLOOKUP(O3638,登録者リスト!$A$1:$D$43729,4,FALSE)=基本情報!$D$6,O3638,"")),"")</f>
        <v/>
      </c>
    </row>
    <row r="3639" spans="15:16" x14ac:dyDescent="0.15">
      <c r="O3639">
        <v>3638</v>
      </c>
      <c r="P3639" t="str">
        <f>IFERROR(IF(COUNTIF(個人情報!$BB$5:$BB$401,"登録番号" &amp; リスト!O3639)&gt;=1,"",IF(VLOOKUP(O3639,登録者リスト!$A$1:$D$43729,4,FALSE)=基本情報!$D$6,O3639,"")),"")</f>
        <v/>
      </c>
    </row>
    <row r="3640" spans="15:16" x14ac:dyDescent="0.15">
      <c r="O3640">
        <v>3639</v>
      </c>
      <c r="P3640" t="str">
        <f>IFERROR(IF(COUNTIF(個人情報!$BB$5:$BB$401,"登録番号" &amp; リスト!O3640)&gt;=1,"",IF(VLOOKUP(O3640,登録者リスト!$A$1:$D$43729,4,FALSE)=基本情報!$D$6,O3640,"")),"")</f>
        <v/>
      </c>
    </row>
    <row r="3641" spans="15:16" x14ac:dyDescent="0.15">
      <c r="O3641">
        <v>3640</v>
      </c>
      <c r="P3641" t="str">
        <f>IFERROR(IF(COUNTIF(個人情報!$BB$5:$BB$401,"登録番号" &amp; リスト!O3641)&gt;=1,"",IF(VLOOKUP(O3641,登録者リスト!$A$1:$D$43729,4,FALSE)=基本情報!$D$6,O3641,"")),"")</f>
        <v/>
      </c>
    </row>
    <row r="3642" spans="15:16" x14ac:dyDescent="0.15">
      <c r="O3642">
        <v>3641</v>
      </c>
      <c r="P3642" t="str">
        <f>IFERROR(IF(COUNTIF(個人情報!$BB$5:$BB$401,"登録番号" &amp; リスト!O3642)&gt;=1,"",IF(VLOOKUP(O3642,登録者リスト!$A$1:$D$43729,4,FALSE)=基本情報!$D$6,O3642,"")),"")</f>
        <v/>
      </c>
    </row>
    <row r="3643" spans="15:16" x14ac:dyDescent="0.15">
      <c r="O3643">
        <v>3642</v>
      </c>
      <c r="P3643" t="str">
        <f>IFERROR(IF(COUNTIF(個人情報!$BB$5:$BB$401,"登録番号" &amp; リスト!O3643)&gt;=1,"",IF(VLOOKUP(O3643,登録者リスト!$A$1:$D$43729,4,FALSE)=基本情報!$D$6,O3643,"")),"")</f>
        <v/>
      </c>
    </row>
    <row r="3644" spans="15:16" x14ac:dyDescent="0.15">
      <c r="O3644">
        <v>3643</v>
      </c>
      <c r="P3644" t="str">
        <f>IFERROR(IF(COUNTIF(個人情報!$BB$5:$BB$401,"登録番号" &amp; リスト!O3644)&gt;=1,"",IF(VLOOKUP(O3644,登録者リスト!$A$1:$D$43729,4,FALSE)=基本情報!$D$6,O3644,"")),"")</f>
        <v/>
      </c>
    </row>
    <row r="3645" spans="15:16" x14ac:dyDescent="0.15">
      <c r="O3645">
        <v>3644</v>
      </c>
      <c r="P3645" t="str">
        <f>IFERROR(IF(COUNTIF(個人情報!$BB$5:$BB$401,"登録番号" &amp; リスト!O3645)&gt;=1,"",IF(VLOOKUP(O3645,登録者リスト!$A$1:$D$43729,4,FALSE)=基本情報!$D$6,O3645,"")),"")</f>
        <v/>
      </c>
    </row>
    <row r="3646" spans="15:16" x14ac:dyDescent="0.15">
      <c r="O3646">
        <v>3645</v>
      </c>
      <c r="P3646" t="str">
        <f>IFERROR(IF(COUNTIF(個人情報!$BB$5:$BB$401,"登録番号" &amp; リスト!O3646)&gt;=1,"",IF(VLOOKUP(O3646,登録者リスト!$A$1:$D$43729,4,FALSE)=基本情報!$D$6,O3646,"")),"")</f>
        <v/>
      </c>
    </row>
    <row r="3647" spans="15:16" x14ac:dyDescent="0.15">
      <c r="O3647">
        <v>3646</v>
      </c>
      <c r="P3647" t="str">
        <f>IFERROR(IF(COUNTIF(個人情報!$BB$5:$BB$401,"登録番号" &amp; リスト!O3647)&gt;=1,"",IF(VLOOKUP(O3647,登録者リスト!$A$1:$D$43729,4,FALSE)=基本情報!$D$6,O3647,"")),"")</f>
        <v/>
      </c>
    </row>
    <row r="3648" spans="15:16" x14ac:dyDescent="0.15">
      <c r="O3648">
        <v>3647</v>
      </c>
      <c r="P3648" t="str">
        <f>IFERROR(IF(COUNTIF(個人情報!$BB$5:$BB$401,"登録番号" &amp; リスト!O3648)&gt;=1,"",IF(VLOOKUP(O3648,登録者リスト!$A$1:$D$43729,4,FALSE)=基本情報!$D$6,O3648,"")),"")</f>
        <v/>
      </c>
    </row>
    <row r="3649" spans="15:16" x14ac:dyDescent="0.15">
      <c r="O3649">
        <v>3648</v>
      </c>
      <c r="P3649" t="str">
        <f>IFERROR(IF(COUNTIF(個人情報!$BB$5:$BB$401,"登録番号" &amp; リスト!O3649)&gt;=1,"",IF(VLOOKUP(O3649,登録者リスト!$A$1:$D$43729,4,FALSE)=基本情報!$D$6,O3649,"")),"")</f>
        <v/>
      </c>
    </row>
    <row r="3650" spans="15:16" x14ac:dyDescent="0.15">
      <c r="O3650">
        <v>3649</v>
      </c>
      <c r="P3650" t="str">
        <f>IFERROR(IF(COUNTIF(個人情報!$BB$5:$BB$401,"登録番号" &amp; リスト!O3650)&gt;=1,"",IF(VLOOKUP(O3650,登録者リスト!$A$1:$D$43729,4,FALSE)=基本情報!$D$6,O3650,"")),"")</f>
        <v/>
      </c>
    </row>
    <row r="3651" spans="15:16" x14ac:dyDescent="0.15">
      <c r="O3651">
        <v>3650</v>
      </c>
      <c r="P3651" t="str">
        <f>IFERROR(IF(COUNTIF(個人情報!$BB$5:$BB$401,"登録番号" &amp; リスト!O3651)&gt;=1,"",IF(VLOOKUP(O3651,登録者リスト!$A$1:$D$43729,4,FALSE)=基本情報!$D$6,O3651,"")),"")</f>
        <v/>
      </c>
    </row>
    <row r="3652" spans="15:16" x14ac:dyDescent="0.15">
      <c r="O3652">
        <v>3651</v>
      </c>
      <c r="P3652" t="str">
        <f>IFERROR(IF(COUNTIF(個人情報!$BB$5:$BB$401,"登録番号" &amp; リスト!O3652)&gt;=1,"",IF(VLOOKUP(O3652,登録者リスト!$A$1:$D$43729,4,FALSE)=基本情報!$D$6,O3652,"")),"")</f>
        <v/>
      </c>
    </row>
    <row r="3653" spans="15:16" x14ac:dyDescent="0.15">
      <c r="O3653">
        <v>3652</v>
      </c>
      <c r="P3653" t="str">
        <f>IFERROR(IF(COUNTIF(個人情報!$BB$5:$BB$401,"登録番号" &amp; リスト!O3653)&gt;=1,"",IF(VLOOKUP(O3653,登録者リスト!$A$1:$D$43729,4,FALSE)=基本情報!$D$6,O3653,"")),"")</f>
        <v/>
      </c>
    </row>
    <row r="3654" spans="15:16" x14ac:dyDescent="0.15">
      <c r="O3654">
        <v>3653</v>
      </c>
      <c r="P3654" t="str">
        <f>IFERROR(IF(COUNTIF(個人情報!$BB$5:$BB$401,"登録番号" &amp; リスト!O3654)&gt;=1,"",IF(VLOOKUP(O3654,登録者リスト!$A$1:$D$43729,4,FALSE)=基本情報!$D$6,O3654,"")),"")</f>
        <v/>
      </c>
    </row>
    <row r="3655" spans="15:16" x14ac:dyDescent="0.15">
      <c r="O3655">
        <v>3654</v>
      </c>
      <c r="P3655" t="str">
        <f>IFERROR(IF(COUNTIF(個人情報!$BB$5:$BB$401,"登録番号" &amp; リスト!O3655)&gt;=1,"",IF(VLOOKUP(O3655,登録者リスト!$A$1:$D$43729,4,FALSE)=基本情報!$D$6,O3655,"")),"")</f>
        <v/>
      </c>
    </row>
    <row r="3656" spans="15:16" x14ac:dyDescent="0.15">
      <c r="O3656">
        <v>3655</v>
      </c>
      <c r="P3656" t="str">
        <f>IFERROR(IF(COUNTIF(個人情報!$BB$5:$BB$401,"登録番号" &amp; リスト!O3656)&gt;=1,"",IF(VLOOKUP(O3656,登録者リスト!$A$1:$D$43729,4,FALSE)=基本情報!$D$6,O3656,"")),"")</f>
        <v/>
      </c>
    </row>
    <row r="3657" spans="15:16" x14ac:dyDescent="0.15">
      <c r="O3657">
        <v>3656</v>
      </c>
      <c r="P3657" t="str">
        <f>IFERROR(IF(COUNTIF(個人情報!$BB$5:$BB$401,"登録番号" &amp; リスト!O3657)&gt;=1,"",IF(VLOOKUP(O3657,登録者リスト!$A$1:$D$43729,4,FALSE)=基本情報!$D$6,O3657,"")),"")</f>
        <v/>
      </c>
    </row>
    <row r="3658" spans="15:16" x14ac:dyDescent="0.15">
      <c r="O3658">
        <v>3657</v>
      </c>
      <c r="P3658" t="str">
        <f>IFERROR(IF(COUNTIF(個人情報!$BB$5:$BB$401,"登録番号" &amp; リスト!O3658)&gt;=1,"",IF(VLOOKUP(O3658,登録者リスト!$A$1:$D$43729,4,FALSE)=基本情報!$D$6,O3658,"")),"")</f>
        <v/>
      </c>
    </row>
    <row r="3659" spans="15:16" x14ac:dyDescent="0.15">
      <c r="O3659">
        <v>3658</v>
      </c>
      <c r="P3659" t="str">
        <f>IFERROR(IF(COUNTIF(個人情報!$BB$5:$BB$401,"登録番号" &amp; リスト!O3659)&gt;=1,"",IF(VLOOKUP(O3659,登録者リスト!$A$1:$D$43729,4,FALSE)=基本情報!$D$6,O3659,"")),"")</f>
        <v/>
      </c>
    </row>
    <row r="3660" spans="15:16" x14ac:dyDescent="0.15">
      <c r="O3660">
        <v>3659</v>
      </c>
      <c r="P3660" t="str">
        <f>IFERROR(IF(COUNTIF(個人情報!$BB$5:$BB$401,"登録番号" &amp; リスト!O3660)&gt;=1,"",IF(VLOOKUP(O3660,登録者リスト!$A$1:$D$43729,4,FALSE)=基本情報!$D$6,O3660,"")),"")</f>
        <v/>
      </c>
    </row>
    <row r="3661" spans="15:16" x14ac:dyDescent="0.15">
      <c r="O3661">
        <v>3660</v>
      </c>
      <c r="P3661" t="str">
        <f>IFERROR(IF(COUNTIF(個人情報!$BB$5:$BB$401,"登録番号" &amp; リスト!O3661)&gt;=1,"",IF(VLOOKUP(O3661,登録者リスト!$A$1:$D$43729,4,FALSE)=基本情報!$D$6,O3661,"")),"")</f>
        <v/>
      </c>
    </row>
    <row r="3662" spans="15:16" x14ac:dyDescent="0.15">
      <c r="O3662">
        <v>3661</v>
      </c>
      <c r="P3662" t="str">
        <f>IFERROR(IF(COUNTIF(個人情報!$BB$5:$BB$401,"登録番号" &amp; リスト!O3662)&gt;=1,"",IF(VLOOKUP(O3662,登録者リスト!$A$1:$D$43729,4,FALSE)=基本情報!$D$6,O3662,"")),"")</f>
        <v/>
      </c>
    </row>
    <row r="3663" spans="15:16" x14ac:dyDescent="0.15">
      <c r="O3663">
        <v>3662</v>
      </c>
      <c r="P3663" t="str">
        <f>IFERROR(IF(COUNTIF(個人情報!$BB$5:$BB$401,"登録番号" &amp; リスト!O3663)&gt;=1,"",IF(VLOOKUP(O3663,登録者リスト!$A$1:$D$43729,4,FALSE)=基本情報!$D$6,O3663,"")),"")</f>
        <v/>
      </c>
    </row>
    <row r="3664" spans="15:16" x14ac:dyDescent="0.15">
      <c r="O3664">
        <v>3663</v>
      </c>
      <c r="P3664" t="str">
        <f>IFERROR(IF(COUNTIF(個人情報!$BB$5:$BB$401,"登録番号" &amp; リスト!O3664)&gt;=1,"",IF(VLOOKUP(O3664,登録者リスト!$A$1:$D$43729,4,FALSE)=基本情報!$D$6,O3664,"")),"")</f>
        <v/>
      </c>
    </row>
    <row r="3665" spans="15:16" x14ac:dyDescent="0.15">
      <c r="O3665">
        <v>3664</v>
      </c>
      <c r="P3665" t="str">
        <f>IFERROR(IF(COUNTIF(個人情報!$BB$5:$BB$401,"登録番号" &amp; リスト!O3665)&gt;=1,"",IF(VLOOKUP(O3665,登録者リスト!$A$1:$D$43729,4,FALSE)=基本情報!$D$6,O3665,"")),"")</f>
        <v/>
      </c>
    </row>
    <row r="3666" spans="15:16" x14ac:dyDescent="0.15">
      <c r="O3666">
        <v>3665</v>
      </c>
      <c r="P3666" t="str">
        <f>IFERROR(IF(COUNTIF(個人情報!$BB$5:$BB$401,"登録番号" &amp; リスト!O3666)&gt;=1,"",IF(VLOOKUP(O3666,登録者リスト!$A$1:$D$43729,4,FALSE)=基本情報!$D$6,O3666,"")),"")</f>
        <v/>
      </c>
    </row>
    <row r="3667" spans="15:16" x14ac:dyDescent="0.15">
      <c r="O3667">
        <v>3666</v>
      </c>
      <c r="P3667" t="str">
        <f>IFERROR(IF(COUNTIF(個人情報!$BB$5:$BB$401,"登録番号" &amp; リスト!O3667)&gt;=1,"",IF(VLOOKUP(O3667,登録者リスト!$A$1:$D$43729,4,FALSE)=基本情報!$D$6,O3667,"")),"")</f>
        <v/>
      </c>
    </row>
    <row r="3668" spans="15:16" x14ac:dyDescent="0.15">
      <c r="O3668">
        <v>3667</v>
      </c>
      <c r="P3668" t="str">
        <f>IFERROR(IF(COUNTIF(個人情報!$BB$5:$BB$401,"登録番号" &amp; リスト!O3668)&gt;=1,"",IF(VLOOKUP(O3668,登録者リスト!$A$1:$D$43729,4,FALSE)=基本情報!$D$6,O3668,"")),"")</f>
        <v/>
      </c>
    </row>
    <row r="3669" spans="15:16" x14ac:dyDescent="0.15">
      <c r="O3669">
        <v>3668</v>
      </c>
      <c r="P3669" t="str">
        <f>IFERROR(IF(COUNTIF(個人情報!$BB$5:$BB$401,"登録番号" &amp; リスト!O3669)&gt;=1,"",IF(VLOOKUP(O3669,登録者リスト!$A$1:$D$43729,4,FALSE)=基本情報!$D$6,O3669,"")),"")</f>
        <v/>
      </c>
    </row>
    <row r="3670" spans="15:16" x14ac:dyDescent="0.15">
      <c r="O3670">
        <v>3669</v>
      </c>
      <c r="P3670" t="str">
        <f>IFERROR(IF(COUNTIF(個人情報!$BB$5:$BB$401,"登録番号" &amp; リスト!O3670)&gt;=1,"",IF(VLOOKUP(O3670,登録者リスト!$A$1:$D$43729,4,FALSE)=基本情報!$D$6,O3670,"")),"")</f>
        <v/>
      </c>
    </row>
    <row r="3671" spans="15:16" x14ac:dyDescent="0.15">
      <c r="O3671">
        <v>3670</v>
      </c>
      <c r="P3671" t="str">
        <f>IFERROR(IF(COUNTIF(個人情報!$BB$5:$BB$401,"登録番号" &amp; リスト!O3671)&gt;=1,"",IF(VLOOKUP(O3671,登録者リスト!$A$1:$D$43729,4,FALSE)=基本情報!$D$6,O3671,"")),"")</f>
        <v/>
      </c>
    </row>
    <row r="3672" spans="15:16" x14ac:dyDescent="0.15">
      <c r="O3672">
        <v>3671</v>
      </c>
      <c r="P3672" t="str">
        <f>IFERROR(IF(COUNTIF(個人情報!$BB$5:$BB$401,"登録番号" &amp; リスト!O3672)&gt;=1,"",IF(VLOOKUP(O3672,登録者リスト!$A$1:$D$43729,4,FALSE)=基本情報!$D$6,O3672,"")),"")</f>
        <v/>
      </c>
    </row>
    <row r="3673" spans="15:16" x14ac:dyDescent="0.15">
      <c r="O3673">
        <v>3672</v>
      </c>
      <c r="P3673" t="str">
        <f>IFERROR(IF(COUNTIF(個人情報!$BB$5:$BB$401,"登録番号" &amp; リスト!O3673)&gt;=1,"",IF(VLOOKUP(O3673,登録者リスト!$A$1:$D$43729,4,FALSE)=基本情報!$D$6,O3673,"")),"")</f>
        <v/>
      </c>
    </row>
    <row r="3674" spans="15:16" x14ac:dyDescent="0.15">
      <c r="O3674">
        <v>3673</v>
      </c>
      <c r="P3674" t="str">
        <f>IFERROR(IF(COUNTIF(個人情報!$BB$5:$BB$401,"登録番号" &amp; リスト!O3674)&gt;=1,"",IF(VLOOKUP(O3674,登録者リスト!$A$1:$D$43729,4,FALSE)=基本情報!$D$6,O3674,"")),"")</f>
        <v/>
      </c>
    </row>
    <row r="3675" spans="15:16" x14ac:dyDescent="0.15">
      <c r="O3675">
        <v>3674</v>
      </c>
      <c r="P3675" t="str">
        <f>IFERROR(IF(COUNTIF(個人情報!$BB$5:$BB$401,"登録番号" &amp; リスト!O3675)&gt;=1,"",IF(VLOOKUP(O3675,登録者リスト!$A$1:$D$43729,4,FALSE)=基本情報!$D$6,O3675,"")),"")</f>
        <v/>
      </c>
    </row>
    <row r="3676" spans="15:16" x14ac:dyDescent="0.15">
      <c r="O3676">
        <v>3675</v>
      </c>
      <c r="P3676" t="str">
        <f>IFERROR(IF(COUNTIF(個人情報!$BB$5:$BB$401,"登録番号" &amp; リスト!O3676)&gt;=1,"",IF(VLOOKUP(O3676,登録者リスト!$A$1:$D$43729,4,FALSE)=基本情報!$D$6,O3676,"")),"")</f>
        <v/>
      </c>
    </row>
    <row r="3677" spans="15:16" x14ac:dyDescent="0.15">
      <c r="O3677">
        <v>3676</v>
      </c>
      <c r="P3677" t="str">
        <f>IFERROR(IF(COUNTIF(個人情報!$BB$5:$BB$401,"登録番号" &amp; リスト!O3677)&gt;=1,"",IF(VLOOKUP(O3677,登録者リスト!$A$1:$D$43729,4,FALSE)=基本情報!$D$6,O3677,"")),"")</f>
        <v/>
      </c>
    </row>
    <row r="3678" spans="15:16" x14ac:dyDescent="0.15">
      <c r="O3678">
        <v>3677</v>
      </c>
      <c r="P3678" t="str">
        <f>IFERROR(IF(COUNTIF(個人情報!$BB$5:$BB$401,"登録番号" &amp; リスト!O3678)&gt;=1,"",IF(VLOOKUP(O3678,登録者リスト!$A$1:$D$43729,4,FALSE)=基本情報!$D$6,O3678,"")),"")</f>
        <v/>
      </c>
    </row>
    <row r="3679" spans="15:16" x14ac:dyDescent="0.15">
      <c r="O3679">
        <v>3678</v>
      </c>
      <c r="P3679" t="str">
        <f>IFERROR(IF(COUNTIF(個人情報!$BB$5:$BB$401,"登録番号" &amp; リスト!O3679)&gt;=1,"",IF(VLOOKUP(O3679,登録者リスト!$A$1:$D$43729,4,FALSE)=基本情報!$D$6,O3679,"")),"")</f>
        <v/>
      </c>
    </row>
    <row r="3680" spans="15:16" x14ac:dyDescent="0.15">
      <c r="O3680">
        <v>3679</v>
      </c>
      <c r="P3680" t="str">
        <f>IFERROR(IF(COUNTIF(個人情報!$BB$5:$BB$401,"登録番号" &amp; リスト!O3680)&gt;=1,"",IF(VLOOKUP(O3680,登録者リスト!$A$1:$D$43729,4,FALSE)=基本情報!$D$6,O3680,"")),"")</f>
        <v/>
      </c>
    </row>
    <row r="3681" spans="15:16" x14ac:dyDescent="0.15">
      <c r="O3681">
        <v>3680</v>
      </c>
      <c r="P3681" t="str">
        <f>IFERROR(IF(COUNTIF(個人情報!$BB$5:$BB$401,"登録番号" &amp; リスト!O3681)&gt;=1,"",IF(VLOOKUP(O3681,登録者リスト!$A$1:$D$43729,4,FALSE)=基本情報!$D$6,O3681,"")),"")</f>
        <v/>
      </c>
    </row>
    <row r="3682" spans="15:16" x14ac:dyDescent="0.15">
      <c r="O3682">
        <v>3681</v>
      </c>
      <c r="P3682" t="str">
        <f>IFERROR(IF(COUNTIF(個人情報!$BB$5:$BB$401,"登録番号" &amp; リスト!O3682)&gt;=1,"",IF(VLOOKUP(O3682,登録者リスト!$A$1:$D$43729,4,FALSE)=基本情報!$D$6,O3682,"")),"")</f>
        <v/>
      </c>
    </row>
    <row r="3683" spans="15:16" x14ac:dyDescent="0.15">
      <c r="O3683">
        <v>3682</v>
      </c>
      <c r="P3683" t="str">
        <f>IFERROR(IF(COUNTIF(個人情報!$BB$5:$BB$401,"登録番号" &amp; リスト!O3683)&gt;=1,"",IF(VLOOKUP(O3683,登録者リスト!$A$1:$D$43729,4,FALSE)=基本情報!$D$6,O3683,"")),"")</f>
        <v/>
      </c>
    </row>
    <row r="3684" spans="15:16" x14ac:dyDescent="0.15">
      <c r="O3684">
        <v>3683</v>
      </c>
      <c r="P3684" t="str">
        <f>IFERROR(IF(COUNTIF(個人情報!$BB$5:$BB$401,"登録番号" &amp; リスト!O3684)&gt;=1,"",IF(VLOOKUP(O3684,登録者リスト!$A$1:$D$43729,4,FALSE)=基本情報!$D$6,O3684,"")),"")</f>
        <v/>
      </c>
    </row>
    <row r="3685" spans="15:16" x14ac:dyDescent="0.15">
      <c r="O3685">
        <v>3684</v>
      </c>
      <c r="P3685" t="str">
        <f>IFERROR(IF(COUNTIF(個人情報!$BB$5:$BB$401,"登録番号" &amp; リスト!O3685)&gt;=1,"",IF(VLOOKUP(O3685,登録者リスト!$A$1:$D$43729,4,FALSE)=基本情報!$D$6,O3685,"")),"")</f>
        <v/>
      </c>
    </row>
    <row r="3686" spans="15:16" x14ac:dyDescent="0.15">
      <c r="O3686">
        <v>3685</v>
      </c>
      <c r="P3686" t="str">
        <f>IFERROR(IF(COUNTIF(個人情報!$BB$5:$BB$401,"登録番号" &amp; リスト!O3686)&gt;=1,"",IF(VLOOKUP(O3686,登録者リスト!$A$1:$D$43729,4,FALSE)=基本情報!$D$6,O3686,"")),"")</f>
        <v/>
      </c>
    </row>
    <row r="3687" spans="15:16" x14ac:dyDescent="0.15">
      <c r="O3687">
        <v>3686</v>
      </c>
      <c r="P3687" t="str">
        <f>IFERROR(IF(COUNTIF(個人情報!$BB$5:$BB$401,"登録番号" &amp; リスト!O3687)&gt;=1,"",IF(VLOOKUP(O3687,登録者リスト!$A$1:$D$43729,4,FALSE)=基本情報!$D$6,O3687,"")),"")</f>
        <v/>
      </c>
    </row>
    <row r="3688" spans="15:16" x14ac:dyDescent="0.15">
      <c r="O3688">
        <v>3687</v>
      </c>
      <c r="P3688" t="str">
        <f>IFERROR(IF(COUNTIF(個人情報!$BB$5:$BB$401,"登録番号" &amp; リスト!O3688)&gt;=1,"",IF(VLOOKUP(O3688,登録者リスト!$A$1:$D$43729,4,FALSE)=基本情報!$D$6,O3688,"")),"")</f>
        <v/>
      </c>
    </row>
    <row r="3689" spans="15:16" x14ac:dyDescent="0.15">
      <c r="O3689">
        <v>3688</v>
      </c>
      <c r="P3689" t="str">
        <f>IFERROR(IF(COUNTIF(個人情報!$BB$5:$BB$401,"登録番号" &amp; リスト!O3689)&gt;=1,"",IF(VLOOKUP(O3689,登録者リスト!$A$1:$D$43729,4,FALSE)=基本情報!$D$6,O3689,"")),"")</f>
        <v/>
      </c>
    </row>
    <row r="3690" spans="15:16" x14ac:dyDescent="0.15">
      <c r="O3690">
        <v>3689</v>
      </c>
      <c r="P3690" t="str">
        <f>IFERROR(IF(COUNTIF(個人情報!$BB$5:$BB$401,"登録番号" &amp; リスト!O3690)&gt;=1,"",IF(VLOOKUP(O3690,登録者リスト!$A$1:$D$43729,4,FALSE)=基本情報!$D$6,O3690,"")),"")</f>
        <v/>
      </c>
    </row>
    <row r="3691" spans="15:16" x14ac:dyDescent="0.15">
      <c r="O3691">
        <v>3690</v>
      </c>
      <c r="P3691" t="str">
        <f>IFERROR(IF(COUNTIF(個人情報!$BB$5:$BB$401,"登録番号" &amp; リスト!O3691)&gt;=1,"",IF(VLOOKUP(O3691,登録者リスト!$A$1:$D$43729,4,FALSE)=基本情報!$D$6,O3691,"")),"")</f>
        <v/>
      </c>
    </row>
    <row r="3692" spans="15:16" x14ac:dyDescent="0.15">
      <c r="O3692">
        <v>3691</v>
      </c>
      <c r="P3692" t="str">
        <f>IFERROR(IF(COUNTIF(個人情報!$BB$5:$BB$401,"登録番号" &amp; リスト!O3692)&gt;=1,"",IF(VLOOKUP(O3692,登録者リスト!$A$1:$D$43729,4,FALSE)=基本情報!$D$6,O3692,"")),"")</f>
        <v/>
      </c>
    </row>
    <row r="3693" spans="15:16" x14ac:dyDescent="0.15">
      <c r="O3693">
        <v>3692</v>
      </c>
      <c r="P3693" t="str">
        <f>IFERROR(IF(COUNTIF(個人情報!$BB$5:$BB$401,"登録番号" &amp; リスト!O3693)&gt;=1,"",IF(VLOOKUP(O3693,登録者リスト!$A$1:$D$43729,4,FALSE)=基本情報!$D$6,O3693,"")),"")</f>
        <v/>
      </c>
    </row>
    <row r="3694" spans="15:16" x14ac:dyDescent="0.15">
      <c r="O3694">
        <v>3693</v>
      </c>
      <c r="P3694" t="str">
        <f>IFERROR(IF(COUNTIF(個人情報!$BB$5:$BB$401,"登録番号" &amp; リスト!O3694)&gt;=1,"",IF(VLOOKUP(O3694,登録者リスト!$A$1:$D$43729,4,FALSE)=基本情報!$D$6,O3694,"")),"")</f>
        <v/>
      </c>
    </row>
    <row r="3695" spans="15:16" x14ac:dyDescent="0.15">
      <c r="O3695">
        <v>3694</v>
      </c>
      <c r="P3695" t="str">
        <f>IFERROR(IF(COUNTIF(個人情報!$BB$5:$BB$401,"登録番号" &amp; リスト!O3695)&gt;=1,"",IF(VLOOKUP(O3695,登録者リスト!$A$1:$D$43729,4,FALSE)=基本情報!$D$6,O3695,"")),"")</f>
        <v/>
      </c>
    </row>
    <row r="3696" spans="15:16" x14ac:dyDescent="0.15">
      <c r="O3696">
        <v>3695</v>
      </c>
      <c r="P3696" t="str">
        <f>IFERROR(IF(COUNTIF(個人情報!$BB$5:$BB$401,"登録番号" &amp; リスト!O3696)&gt;=1,"",IF(VLOOKUP(O3696,登録者リスト!$A$1:$D$43729,4,FALSE)=基本情報!$D$6,O3696,"")),"")</f>
        <v/>
      </c>
    </row>
    <row r="3697" spans="15:16" x14ac:dyDescent="0.15">
      <c r="O3697">
        <v>3696</v>
      </c>
      <c r="P3697" t="str">
        <f>IFERROR(IF(COUNTIF(個人情報!$BB$5:$BB$401,"登録番号" &amp; リスト!O3697)&gt;=1,"",IF(VLOOKUP(O3697,登録者リスト!$A$1:$D$43729,4,FALSE)=基本情報!$D$6,O3697,"")),"")</f>
        <v/>
      </c>
    </row>
    <row r="3698" spans="15:16" x14ac:dyDescent="0.15">
      <c r="O3698">
        <v>3697</v>
      </c>
      <c r="P3698" t="str">
        <f>IFERROR(IF(COUNTIF(個人情報!$BB$5:$BB$401,"登録番号" &amp; リスト!O3698)&gt;=1,"",IF(VLOOKUP(O3698,登録者リスト!$A$1:$D$43729,4,FALSE)=基本情報!$D$6,O3698,"")),"")</f>
        <v/>
      </c>
    </row>
    <row r="3699" spans="15:16" x14ac:dyDescent="0.15">
      <c r="O3699">
        <v>3698</v>
      </c>
      <c r="P3699" t="str">
        <f>IFERROR(IF(COUNTIF(個人情報!$BB$5:$BB$401,"登録番号" &amp; リスト!O3699)&gt;=1,"",IF(VLOOKUP(O3699,登録者リスト!$A$1:$D$43729,4,FALSE)=基本情報!$D$6,O3699,"")),"")</f>
        <v/>
      </c>
    </row>
    <row r="3700" spans="15:16" x14ac:dyDescent="0.15">
      <c r="O3700">
        <v>3699</v>
      </c>
      <c r="P3700" t="str">
        <f>IFERROR(IF(COUNTIF(個人情報!$BB$5:$BB$401,"登録番号" &amp; リスト!O3700)&gt;=1,"",IF(VLOOKUP(O3700,登録者リスト!$A$1:$D$43729,4,FALSE)=基本情報!$D$6,O3700,"")),"")</f>
        <v/>
      </c>
    </row>
    <row r="3701" spans="15:16" x14ac:dyDescent="0.15">
      <c r="O3701">
        <v>3700</v>
      </c>
      <c r="P3701" t="str">
        <f>IFERROR(IF(COUNTIF(個人情報!$BB$5:$BB$401,"登録番号" &amp; リスト!O3701)&gt;=1,"",IF(VLOOKUP(O3701,登録者リスト!$A$1:$D$43729,4,FALSE)=基本情報!$D$6,O3701,"")),"")</f>
        <v/>
      </c>
    </row>
    <row r="3702" spans="15:16" x14ac:dyDescent="0.15">
      <c r="O3702">
        <v>3701</v>
      </c>
      <c r="P3702" t="str">
        <f>IFERROR(IF(COUNTIF(個人情報!$BB$5:$BB$401,"登録番号" &amp; リスト!O3702)&gt;=1,"",IF(VLOOKUP(O3702,登録者リスト!$A$1:$D$43729,4,FALSE)=基本情報!$D$6,O3702,"")),"")</f>
        <v/>
      </c>
    </row>
    <row r="3703" spans="15:16" x14ac:dyDescent="0.15">
      <c r="O3703">
        <v>3702</v>
      </c>
      <c r="P3703" t="str">
        <f>IFERROR(IF(COUNTIF(個人情報!$BB$5:$BB$401,"登録番号" &amp; リスト!O3703)&gt;=1,"",IF(VLOOKUP(O3703,登録者リスト!$A$1:$D$43729,4,FALSE)=基本情報!$D$6,O3703,"")),"")</f>
        <v/>
      </c>
    </row>
    <row r="3704" spans="15:16" x14ac:dyDescent="0.15">
      <c r="O3704">
        <v>3703</v>
      </c>
      <c r="P3704" t="str">
        <f>IFERROR(IF(COUNTIF(個人情報!$BB$5:$BB$401,"登録番号" &amp; リスト!O3704)&gt;=1,"",IF(VLOOKUP(O3704,登録者リスト!$A$1:$D$43729,4,FALSE)=基本情報!$D$6,O3704,"")),"")</f>
        <v/>
      </c>
    </row>
    <row r="3705" spans="15:16" x14ac:dyDescent="0.15">
      <c r="O3705">
        <v>3704</v>
      </c>
      <c r="P3705" t="str">
        <f>IFERROR(IF(COUNTIF(個人情報!$BB$5:$BB$401,"登録番号" &amp; リスト!O3705)&gt;=1,"",IF(VLOOKUP(O3705,登録者リスト!$A$1:$D$43729,4,FALSE)=基本情報!$D$6,O3705,"")),"")</f>
        <v/>
      </c>
    </row>
    <row r="3706" spans="15:16" x14ac:dyDescent="0.15">
      <c r="O3706">
        <v>3705</v>
      </c>
      <c r="P3706" t="str">
        <f>IFERROR(IF(COUNTIF(個人情報!$BB$5:$BB$401,"登録番号" &amp; リスト!O3706)&gt;=1,"",IF(VLOOKUP(O3706,登録者リスト!$A$1:$D$43729,4,FALSE)=基本情報!$D$6,O3706,"")),"")</f>
        <v/>
      </c>
    </row>
    <row r="3707" spans="15:16" x14ac:dyDescent="0.15">
      <c r="O3707">
        <v>3706</v>
      </c>
      <c r="P3707" t="str">
        <f>IFERROR(IF(COUNTIF(個人情報!$BB$5:$BB$401,"登録番号" &amp; リスト!O3707)&gt;=1,"",IF(VLOOKUP(O3707,登録者リスト!$A$1:$D$43729,4,FALSE)=基本情報!$D$6,O3707,"")),"")</f>
        <v/>
      </c>
    </row>
    <row r="3708" spans="15:16" x14ac:dyDescent="0.15">
      <c r="O3708">
        <v>3707</v>
      </c>
      <c r="P3708" t="str">
        <f>IFERROR(IF(COUNTIF(個人情報!$BB$5:$BB$401,"登録番号" &amp; リスト!O3708)&gt;=1,"",IF(VLOOKUP(O3708,登録者リスト!$A$1:$D$43729,4,FALSE)=基本情報!$D$6,O3708,"")),"")</f>
        <v/>
      </c>
    </row>
    <row r="3709" spans="15:16" x14ac:dyDescent="0.15">
      <c r="O3709">
        <v>3708</v>
      </c>
      <c r="P3709" t="str">
        <f>IFERROR(IF(COUNTIF(個人情報!$BB$5:$BB$401,"登録番号" &amp; リスト!O3709)&gt;=1,"",IF(VLOOKUP(O3709,登録者リスト!$A$1:$D$43729,4,FALSE)=基本情報!$D$6,O3709,"")),"")</f>
        <v/>
      </c>
    </row>
    <row r="3710" spans="15:16" x14ac:dyDescent="0.15">
      <c r="O3710">
        <v>3709</v>
      </c>
      <c r="P3710" t="str">
        <f>IFERROR(IF(COUNTIF(個人情報!$BB$5:$BB$401,"登録番号" &amp; リスト!O3710)&gt;=1,"",IF(VLOOKUP(O3710,登録者リスト!$A$1:$D$43729,4,FALSE)=基本情報!$D$6,O3710,"")),"")</f>
        <v/>
      </c>
    </row>
    <row r="3711" spans="15:16" x14ac:dyDescent="0.15">
      <c r="O3711">
        <v>3710</v>
      </c>
      <c r="P3711" t="str">
        <f>IFERROR(IF(COUNTIF(個人情報!$BB$5:$BB$401,"登録番号" &amp; リスト!O3711)&gt;=1,"",IF(VLOOKUP(O3711,登録者リスト!$A$1:$D$43729,4,FALSE)=基本情報!$D$6,O3711,"")),"")</f>
        <v/>
      </c>
    </row>
    <row r="3712" spans="15:16" x14ac:dyDescent="0.15">
      <c r="O3712">
        <v>3711</v>
      </c>
      <c r="P3712" t="str">
        <f>IFERROR(IF(COUNTIF(個人情報!$BB$5:$BB$401,"登録番号" &amp; リスト!O3712)&gt;=1,"",IF(VLOOKUP(O3712,登録者リスト!$A$1:$D$43729,4,FALSE)=基本情報!$D$6,O3712,"")),"")</f>
        <v/>
      </c>
    </row>
    <row r="3713" spans="15:16" x14ac:dyDescent="0.15">
      <c r="O3713">
        <v>3712</v>
      </c>
      <c r="P3713" t="str">
        <f>IFERROR(IF(COUNTIF(個人情報!$BB$5:$BB$401,"登録番号" &amp; リスト!O3713)&gt;=1,"",IF(VLOOKUP(O3713,登録者リスト!$A$1:$D$43729,4,FALSE)=基本情報!$D$6,O3713,"")),"")</f>
        <v/>
      </c>
    </row>
    <row r="3714" spans="15:16" x14ac:dyDescent="0.15">
      <c r="O3714">
        <v>3713</v>
      </c>
      <c r="P3714" t="str">
        <f>IFERROR(IF(COUNTIF(個人情報!$BB$5:$BB$401,"登録番号" &amp; リスト!O3714)&gt;=1,"",IF(VLOOKUP(O3714,登録者リスト!$A$1:$D$43729,4,FALSE)=基本情報!$D$6,O3714,"")),"")</f>
        <v/>
      </c>
    </row>
    <row r="3715" spans="15:16" x14ac:dyDescent="0.15">
      <c r="O3715">
        <v>3714</v>
      </c>
      <c r="P3715" t="str">
        <f>IFERROR(IF(COUNTIF(個人情報!$BB$5:$BB$401,"登録番号" &amp; リスト!O3715)&gt;=1,"",IF(VLOOKUP(O3715,登録者リスト!$A$1:$D$43729,4,FALSE)=基本情報!$D$6,O3715,"")),"")</f>
        <v/>
      </c>
    </row>
    <row r="3716" spans="15:16" x14ac:dyDescent="0.15">
      <c r="O3716">
        <v>3715</v>
      </c>
      <c r="P3716" t="str">
        <f>IFERROR(IF(COUNTIF(個人情報!$BB$5:$BB$401,"登録番号" &amp; リスト!O3716)&gt;=1,"",IF(VLOOKUP(O3716,登録者リスト!$A$1:$D$43729,4,FALSE)=基本情報!$D$6,O3716,"")),"")</f>
        <v/>
      </c>
    </row>
    <row r="3717" spans="15:16" x14ac:dyDescent="0.15">
      <c r="O3717">
        <v>3716</v>
      </c>
      <c r="P3717" t="str">
        <f>IFERROR(IF(COUNTIF(個人情報!$BB$5:$BB$401,"登録番号" &amp; リスト!O3717)&gt;=1,"",IF(VLOOKUP(O3717,登録者リスト!$A$1:$D$43729,4,FALSE)=基本情報!$D$6,O3717,"")),"")</f>
        <v/>
      </c>
    </row>
    <row r="3718" spans="15:16" x14ac:dyDescent="0.15">
      <c r="O3718">
        <v>3717</v>
      </c>
      <c r="P3718" t="str">
        <f>IFERROR(IF(COUNTIF(個人情報!$BB$5:$BB$401,"登録番号" &amp; リスト!O3718)&gt;=1,"",IF(VLOOKUP(O3718,登録者リスト!$A$1:$D$43729,4,FALSE)=基本情報!$D$6,O3718,"")),"")</f>
        <v/>
      </c>
    </row>
    <row r="3719" spans="15:16" x14ac:dyDescent="0.15">
      <c r="O3719">
        <v>3718</v>
      </c>
      <c r="P3719" t="str">
        <f>IFERROR(IF(COUNTIF(個人情報!$BB$5:$BB$401,"登録番号" &amp; リスト!O3719)&gt;=1,"",IF(VLOOKUP(O3719,登録者リスト!$A$1:$D$43729,4,FALSE)=基本情報!$D$6,O3719,"")),"")</f>
        <v/>
      </c>
    </row>
    <row r="3720" spans="15:16" x14ac:dyDescent="0.15">
      <c r="O3720">
        <v>3719</v>
      </c>
      <c r="P3720" t="str">
        <f>IFERROR(IF(COUNTIF(個人情報!$BB$5:$BB$401,"登録番号" &amp; リスト!O3720)&gt;=1,"",IF(VLOOKUP(O3720,登録者リスト!$A$1:$D$43729,4,FALSE)=基本情報!$D$6,O3720,"")),"")</f>
        <v/>
      </c>
    </row>
    <row r="3721" spans="15:16" x14ac:dyDescent="0.15">
      <c r="O3721">
        <v>3720</v>
      </c>
      <c r="P3721" t="str">
        <f>IFERROR(IF(COUNTIF(個人情報!$BB$5:$BB$401,"登録番号" &amp; リスト!O3721)&gt;=1,"",IF(VLOOKUP(O3721,登録者リスト!$A$1:$D$43729,4,FALSE)=基本情報!$D$6,O3721,"")),"")</f>
        <v/>
      </c>
    </row>
    <row r="3722" spans="15:16" x14ac:dyDescent="0.15">
      <c r="O3722">
        <v>3721</v>
      </c>
      <c r="P3722" t="str">
        <f>IFERROR(IF(COUNTIF(個人情報!$BB$5:$BB$401,"登録番号" &amp; リスト!O3722)&gt;=1,"",IF(VLOOKUP(O3722,登録者リスト!$A$1:$D$43729,4,FALSE)=基本情報!$D$6,O3722,"")),"")</f>
        <v/>
      </c>
    </row>
    <row r="3723" spans="15:16" x14ac:dyDescent="0.15">
      <c r="O3723">
        <v>3722</v>
      </c>
      <c r="P3723" t="str">
        <f>IFERROR(IF(COUNTIF(個人情報!$BB$5:$BB$401,"登録番号" &amp; リスト!O3723)&gt;=1,"",IF(VLOOKUP(O3723,登録者リスト!$A$1:$D$43729,4,FALSE)=基本情報!$D$6,O3723,"")),"")</f>
        <v/>
      </c>
    </row>
    <row r="3724" spans="15:16" x14ac:dyDescent="0.15">
      <c r="O3724">
        <v>3723</v>
      </c>
      <c r="P3724" t="str">
        <f>IFERROR(IF(COUNTIF(個人情報!$BB$5:$BB$401,"登録番号" &amp; リスト!O3724)&gt;=1,"",IF(VLOOKUP(O3724,登録者リスト!$A$1:$D$43729,4,FALSE)=基本情報!$D$6,O3724,"")),"")</f>
        <v/>
      </c>
    </row>
    <row r="3725" spans="15:16" x14ac:dyDescent="0.15">
      <c r="O3725">
        <v>3724</v>
      </c>
      <c r="P3725" t="str">
        <f>IFERROR(IF(COUNTIF(個人情報!$BB$5:$BB$401,"登録番号" &amp; リスト!O3725)&gt;=1,"",IF(VLOOKUP(O3725,登録者リスト!$A$1:$D$43729,4,FALSE)=基本情報!$D$6,O3725,"")),"")</f>
        <v/>
      </c>
    </row>
    <row r="3726" spans="15:16" x14ac:dyDescent="0.15">
      <c r="O3726">
        <v>3725</v>
      </c>
      <c r="P3726" t="str">
        <f>IFERROR(IF(COUNTIF(個人情報!$BB$5:$BB$401,"登録番号" &amp; リスト!O3726)&gt;=1,"",IF(VLOOKUP(O3726,登録者リスト!$A$1:$D$43729,4,FALSE)=基本情報!$D$6,O3726,"")),"")</f>
        <v/>
      </c>
    </row>
    <row r="3727" spans="15:16" x14ac:dyDescent="0.15">
      <c r="O3727">
        <v>3726</v>
      </c>
      <c r="P3727" t="str">
        <f>IFERROR(IF(COUNTIF(個人情報!$BB$5:$BB$401,"登録番号" &amp; リスト!O3727)&gt;=1,"",IF(VLOOKUP(O3727,登録者リスト!$A$1:$D$43729,4,FALSE)=基本情報!$D$6,O3727,"")),"")</f>
        <v/>
      </c>
    </row>
    <row r="3728" spans="15:16" x14ac:dyDescent="0.15">
      <c r="O3728">
        <v>3727</v>
      </c>
      <c r="P3728" t="str">
        <f>IFERROR(IF(COUNTIF(個人情報!$BB$5:$BB$401,"登録番号" &amp; リスト!O3728)&gt;=1,"",IF(VLOOKUP(O3728,登録者リスト!$A$1:$D$43729,4,FALSE)=基本情報!$D$6,O3728,"")),"")</f>
        <v/>
      </c>
    </row>
    <row r="3729" spans="15:16" x14ac:dyDescent="0.15">
      <c r="O3729">
        <v>3728</v>
      </c>
      <c r="P3729" t="str">
        <f>IFERROR(IF(COUNTIF(個人情報!$BB$5:$BB$401,"登録番号" &amp; リスト!O3729)&gt;=1,"",IF(VLOOKUP(O3729,登録者リスト!$A$1:$D$43729,4,FALSE)=基本情報!$D$6,O3729,"")),"")</f>
        <v/>
      </c>
    </row>
    <row r="3730" spans="15:16" x14ac:dyDescent="0.15">
      <c r="O3730">
        <v>3729</v>
      </c>
      <c r="P3730" t="str">
        <f>IFERROR(IF(COUNTIF(個人情報!$BB$5:$BB$401,"登録番号" &amp; リスト!O3730)&gt;=1,"",IF(VLOOKUP(O3730,登録者リスト!$A$1:$D$43729,4,FALSE)=基本情報!$D$6,O3730,"")),"")</f>
        <v/>
      </c>
    </row>
    <row r="3731" spans="15:16" x14ac:dyDescent="0.15">
      <c r="O3731">
        <v>3730</v>
      </c>
      <c r="P3731" t="str">
        <f>IFERROR(IF(COUNTIF(個人情報!$BB$5:$BB$401,"登録番号" &amp; リスト!O3731)&gt;=1,"",IF(VLOOKUP(O3731,登録者リスト!$A$1:$D$43729,4,FALSE)=基本情報!$D$6,O3731,"")),"")</f>
        <v/>
      </c>
    </row>
    <row r="3732" spans="15:16" x14ac:dyDescent="0.15">
      <c r="O3732">
        <v>3731</v>
      </c>
      <c r="P3732" t="str">
        <f>IFERROR(IF(COUNTIF(個人情報!$BB$5:$BB$401,"登録番号" &amp; リスト!O3732)&gt;=1,"",IF(VLOOKUP(O3732,登録者リスト!$A$1:$D$43729,4,FALSE)=基本情報!$D$6,O3732,"")),"")</f>
        <v/>
      </c>
    </row>
    <row r="3733" spans="15:16" x14ac:dyDescent="0.15">
      <c r="O3733">
        <v>3732</v>
      </c>
      <c r="P3733" t="str">
        <f>IFERROR(IF(COUNTIF(個人情報!$BB$5:$BB$401,"登録番号" &amp; リスト!O3733)&gt;=1,"",IF(VLOOKUP(O3733,登録者リスト!$A$1:$D$43729,4,FALSE)=基本情報!$D$6,O3733,"")),"")</f>
        <v/>
      </c>
    </row>
    <row r="3734" spans="15:16" x14ac:dyDescent="0.15">
      <c r="O3734">
        <v>3733</v>
      </c>
      <c r="P3734" t="str">
        <f>IFERROR(IF(COUNTIF(個人情報!$BB$5:$BB$401,"登録番号" &amp; リスト!O3734)&gt;=1,"",IF(VLOOKUP(O3734,登録者リスト!$A$1:$D$43729,4,FALSE)=基本情報!$D$6,O3734,"")),"")</f>
        <v/>
      </c>
    </row>
    <row r="3735" spans="15:16" x14ac:dyDescent="0.15">
      <c r="O3735">
        <v>3734</v>
      </c>
      <c r="P3735" t="str">
        <f>IFERROR(IF(COUNTIF(個人情報!$BB$5:$BB$401,"登録番号" &amp; リスト!O3735)&gt;=1,"",IF(VLOOKUP(O3735,登録者リスト!$A$1:$D$43729,4,FALSE)=基本情報!$D$6,O3735,"")),"")</f>
        <v/>
      </c>
    </row>
    <row r="3736" spans="15:16" x14ac:dyDescent="0.15">
      <c r="O3736">
        <v>3735</v>
      </c>
      <c r="P3736" t="str">
        <f>IFERROR(IF(COUNTIF(個人情報!$BB$5:$BB$401,"登録番号" &amp; リスト!O3736)&gt;=1,"",IF(VLOOKUP(O3736,登録者リスト!$A$1:$D$43729,4,FALSE)=基本情報!$D$6,O3736,"")),"")</f>
        <v/>
      </c>
    </row>
    <row r="3737" spans="15:16" x14ac:dyDescent="0.15">
      <c r="O3737">
        <v>3736</v>
      </c>
      <c r="P3737" t="str">
        <f>IFERROR(IF(COUNTIF(個人情報!$BB$5:$BB$401,"登録番号" &amp; リスト!O3737)&gt;=1,"",IF(VLOOKUP(O3737,登録者リスト!$A$1:$D$43729,4,FALSE)=基本情報!$D$6,O3737,"")),"")</f>
        <v/>
      </c>
    </row>
    <row r="3738" spans="15:16" x14ac:dyDescent="0.15">
      <c r="O3738">
        <v>3737</v>
      </c>
      <c r="P3738" t="str">
        <f>IFERROR(IF(COUNTIF(個人情報!$BB$5:$BB$401,"登録番号" &amp; リスト!O3738)&gt;=1,"",IF(VLOOKUP(O3738,登録者リスト!$A$1:$D$43729,4,FALSE)=基本情報!$D$6,O3738,"")),"")</f>
        <v/>
      </c>
    </row>
    <row r="3739" spans="15:16" x14ac:dyDescent="0.15">
      <c r="O3739">
        <v>3738</v>
      </c>
      <c r="P3739" t="str">
        <f>IFERROR(IF(COUNTIF(個人情報!$BB$5:$BB$401,"登録番号" &amp; リスト!O3739)&gt;=1,"",IF(VLOOKUP(O3739,登録者リスト!$A$1:$D$43729,4,FALSE)=基本情報!$D$6,O3739,"")),"")</f>
        <v/>
      </c>
    </row>
    <row r="3740" spans="15:16" x14ac:dyDescent="0.15">
      <c r="O3740">
        <v>3739</v>
      </c>
      <c r="P3740" t="str">
        <f>IFERROR(IF(COUNTIF(個人情報!$BB$5:$BB$401,"登録番号" &amp; リスト!O3740)&gt;=1,"",IF(VLOOKUP(O3740,登録者リスト!$A$1:$D$43729,4,FALSE)=基本情報!$D$6,O3740,"")),"")</f>
        <v/>
      </c>
    </row>
    <row r="3741" spans="15:16" x14ac:dyDescent="0.15">
      <c r="O3741">
        <v>3740</v>
      </c>
      <c r="P3741" t="str">
        <f>IFERROR(IF(COUNTIF(個人情報!$BB$5:$BB$401,"登録番号" &amp; リスト!O3741)&gt;=1,"",IF(VLOOKUP(O3741,登録者リスト!$A$1:$D$43729,4,FALSE)=基本情報!$D$6,O3741,"")),"")</f>
        <v/>
      </c>
    </row>
    <row r="3742" spans="15:16" x14ac:dyDescent="0.15">
      <c r="O3742">
        <v>3741</v>
      </c>
      <c r="P3742" t="str">
        <f>IFERROR(IF(COUNTIF(個人情報!$BB$5:$BB$401,"登録番号" &amp; リスト!O3742)&gt;=1,"",IF(VLOOKUP(O3742,登録者リスト!$A$1:$D$43729,4,FALSE)=基本情報!$D$6,O3742,"")),"")</f>
        <v/>
      </c>
    </row>
    <row r="3743" spans="15:16" x14ac:dyDescent="0.15">
      <c r="O3743">
        <v>3742</v>
      </c>
      <c r="P3743" t="str">
        <f>IFERROR(IF(COUNTIF(個人情報!$BB$5:$BB$401,"登録番号" &amp; リスト!O3743)&gt;=1,"",IF(VLOOKUP(O3743,登録者リスト!$A$1:$D$43729,4,FALSE)=基本情報!$D$6,O3743,"")),"")</f>
        <v/>
      </c>
    </row>
    <row r="3744" spans="15:16" x14ac:dyDescent="0.15">
      <c r="O3744">
        <v>3743</v>
      </c>
      <c r="P3744" t="str">
        <f>IFERROR(IF(COUNTIF(個人情報!$BB$5:$BB$401,"登録番号" &amp; リスト!O3744)&gt;=1,"",IF(VLOOKUP(O3744,登録者リスト!$A$1:$D$43729,4,FALSE)=基本情報!$D$6,O3744,"")),"")</f>
        <v/>
      </c>
    </row>
    <row r="3745" spans="15:16" x14ac:dyDescent="0.15">
      <c r="O3745">
        <v>3744</v>
      </c>
      <c r="P3745" t="str">
        <f>IFERROR(IF(COUNTIF(個人情報!$BB$5:$BB$401,"登録番号" &amp; リスト!O3745)&gt;=1,"",IF(VLOOKUP(O3745,登録者リスト!$A$1:$D$43729,4,FALSE)=基本情報!$D$6,O3745,"")),"")</f>
        <v/>
      </c>
    </row>
    <row r="3746" spans="15:16" x14ac:dyDescent="0.15">
      <c r="O3746">
        <v>3745</v>
      </c>
      <c r="P3746" t="str">
        <f>IFERROR(IF(COUNTIF(個人情報!$BB$5:$BB$401,"登録番号" &amp; リスト!O3746)&gt;=1,"",IF(VLOOKUP(O3746,登録者リスト!$A$1:$D$43729,4,FALSE)=基本情報!$D$6,O3746,"")),"")</f>
        <v/>
      </c>
    </row>
    <row r="3747" spans="15:16" x14ac:dyDescent="0.15">
      <c r="O3747">
        <v>3746</v>
      </c>
      <c r="P3747" t="str">
        <f>IFERROR(IF(COUNTIF(個人情報!$BB$5:$BB$401,"登録番号" &amp; リスト!O3747)&gt;=1,"",IF(VLOOKUP(O3747,登録者リスト!$A$1:$D$43729,4,FALSE)=基本情報!$D$6,O3747,"")),"")</f>
        <v/>
      </c>
    </row>
    <row r="3748" spans="15:16" x14ac:dyDescent="0.15">
      <c r="O3748">
        <v>3747</v>
      </c>
      <c r="P3748" t="str">
        <f>IFERROR(IF(COUNTIF(個人情報!$BB$5:$BB$401,"登録番号" &amp; リスト!O3748)&gt;=1,"",IF(VLOOKUP(O3748,登録者リスト!$A$1:$D$43729,4,FALSE)=基本情報!$D$6,O3748,"")),"")</f>
        <v/>
      </c>
    </row>
    <row r="3749" spans="15:16" x14ac:dyDescent="0.15">
      <c r="O3749">
        <v>3748</v>
      </c>
      <c r="P3749" t="str">
        <f>IFERROR(IF(COUNTIF(個人情報!$BB$5:$BB$401,"登録番号" &amp; リスト!O3749)&gt;=1,"",IF(VLOOKUP(O3749,登録者リスト!$A$1:$D$43729,4,FALSE)=基本情報!$D$6,O3749,"")),"")</f>
        <v/>
      </c>
    </row>
    <row r="3750" spans="15:16" x14ac:dyDescent="0.15">
      <c r="O3750">
        <v>3749</v>
      </c>
      <c r="P3750" t="str">
        <f>IFERROR(IF(COUNTIF(個人情報!$BB$5:$BB$401,"登録番号" &amp; リスト!O3750)&gt;=1,"",IF(VLOOKUP(O3750,登録者リスト!$A$1:$D$43729,4,FALSE)=基本情報!$D$6,O3750,"")),"")</f>
        <v/>
      </c>
    </row>
    <row r="3751" spans="15:16" x14ac:dyDescent="0.15">
      <c r="O3751">
        <v>3750</v>
      </c>
      <c r="P3751" t="str">
        <f>IFERROR(IF(COUNTIF(個人情報!$BB$5:$BB$401,"登録番号" &amp; リスト!O3751)&gt;=1,"",IF(VLOOKUP(O3751,登録者リスト!$A$1:$D$43729,4,FALSE)=基本情報!$D$6,O3751,"")),"")</f>
        <v/>
      </c>
    </row>
    <row r="3752" spans="15:16" x14ac:dyDescent="0.15">
      <c r="O3752">
        <v>3751</v>
      </c>
      <c r="P3752" t="str">
        <f>IFERROR(IF(COUNTIF(個人情報!$BB$5:$BB$401,"登録番号" &amp; リスト!O3752)&gt;=1,"",IF(VLOOKUP(O3752,登録者リスト!$A$1:$D$43729,4,FALSE)=基本情報!$D$6,O3752,"")),"")</f>
        <v/>
      </c>
    </row>
    <row r="3753" spans="15:16" x14ac:dyDescent="0.15">
      <c r="O3753">
        <v>3752</v>
      </c>
      <c r="P3753" t="str">
        <f>IFERROR(IF(COUNTIF(個人情報!$BB$5:$BB$401,"登録番号" &amp; リスト!O3753)&gt;=1,"",IF(VLOOKUP(O3753,登録者リスト!$A$1:$D$43729,4,FALSE)=基本情報!$D$6,O3753,"")),"")</f>
        <v/>
      </c>
    </row>
    <row r="3754" spans="15:16" x14ac:dyDescent="0.15">
      <c r="O3754">
        <v>3753</v>
      </c>
      <c r="P3754" t="str">
        <f>IFERROR(IF(COUNTIF(個人情報!$BB$5:$BB$401,"登録番号" &amp; リスト!O3754)&gt;=1,"",IF(VLOOKUP(O3754,登録者リスト!$A$1:$D$43729,4,FALSE)=基本情報!$D$6,O3754,"")),"")</f>
        <v/>
      </c>
    </row>
    <row r="3755" spans="15:16" x14ac:dyDescent="0.15">
      <c r="O3755">
        <v>3754</v>
      </c>
      <c r="P3755" t="str">
        <f>IFERROR(IF(COUNTIF(個人情報!$BB$5:$BB$401,"登録番号" &amp; リスト!O3755)&gt;=1,"",IF(VLOOKUP(O3755,登録者リスト!$A$1:$D$43729,4,FALSE)=基本情報!$D$6,O3755,"")),"")</f>
        <v/>
      </c>
    </row>
    <row r="3756" spans="15:16" x14ac:dyDescent="0.15">
      <c r="O3756">
        <v>3755</v>
      </c>
      <c r="P3756" t="str">
        <f>IFERROR(IF(COUNTIF(個人情報!$BB$5:$BB$401,"登録番号" &amp; リスト!O3756)&gt;=1,"",IF(VLOOKUP(O3756,登録者リスト!$A$1:$D$43729,4,FALSE)=基本情報!$D$6,O3756,"")),"")</f>
        <v/>
      </c>
    </row>
    <row r="3757" spans="15:16" x14ac:dyDescent="0.15">
      <c r="O3757">
        <v>3756</v>
      </c>
      <c r="P3757" t="str">
        <f>IFERROR(IF(COUNTIF(個人情報!$BB$5:$BB$401,"登録番号" &amp; リスト!O3757)&gt;=1,"",IF(VLOOKUP(O3757,登録者リスト!$A$1:$D$43729,4,FALSE)=基本情報!$D$6,O3757,"")),"")</f>
        <v/>
      </c>
    </row>
    <row r="3758" spans="15:16" x14ac:dyDescent="0.15">
      <c r="O3758">
        <v>3757</v>
      </c>
      <c r="P3758" t="str">
        <f>IFERROR(IF(COUNTIF(個人情報!$BB$5:$BB$401,"登録番号" &amp; リスト!O3758)&gt;=1,"",IF(VLOOKUP(O3758,登録者リスト!$A$1:$D$43729,4,FALSE)=基本情報!$D$6,O3758,"")),"")</f>
        <v/>
      </c>
    </row>
    <row r="3759" spans="15:16" x14ac:dyDescent="0.15">
      <c r="O3759">
        <v>3758</v>
      </c>
      <c r="P3759" t="str">
        <f>IFERROR(IF(COUNTIF(個人情報!$BB$5:$BB$401,"登録番号" &amp; リスト!O3759)&gt;=1,"",IF(VLOOKUP(O3759,登録者リスト!$A$1:$D$43729,4,FALSE)=基本情報!$D$6,O3759,"")),"")</f>
        <v/>
      </c>
    </row>
    <row r="3760" spans="15:16" x14ac:dyDescent="0.15">
      <c r="O3760">
        <v>3759</v>
      </c>
      <c r="P3760" t="str">
        <f>IFERROR(IF(COUNTIF(個人情報!$BB$5:$BB$401,"登録番号" &amp; リスト!O3760)&gt;=1,"",IF(VLOOKUP(O3760,登録者リスト!$A$1:$D$43729,4,FALSE)=基本情報!$D$6,O3760,"")),"")</f>
        <v/>
      </c>
    </row>
    <row r="3761" spans="15:16" x14ac:dyDescent="0.15">
      <c r="O3761">
        <v>3760</v>
      </c>
      <c r="P3761" t="str">
        <f>IFERROR(IF(COUNTIF(個人情報!$BB$5:$BB$401,"登録番号" &amp; リスト!O3761)&gt;=1,"",IF(VLOOKUP(O3761,登録者リスト!$A$1:$D$43729,4,FALSE)=基本情報!$D$6,O3761,"")),"")</f>
        <v/>
      </c>
    </row>
    <row r="3762" spans="15:16" x14ac:dyDescent="0.15">
      <c r="O3762">
        <v>3761</v>
      </c>
      <c r="P3762" t="str">
        <f>IFERROR(IF(COUNTIF(個人情報!$BB$5:$BB$401,"登録番号" &amp; リスト!O3762)&gt;=1,"",IF(VLOOKUP(O3762,登録者リスト!$A$1:$D$43729,4,FALSE)=基本情報!$D$6,O3762,"")),"")</f>
        <v/>
      </c>
    </row>
    <row r="3763" spans="15:16" x14ac:dyDescent="0.15">
      <c r="O3763">
        <v>3762</v>
      </c>
      <c r="P3763" t="str">
        <f>IFERROR(IF(COUNTIF(個人情報!$BB$5:$BB$401,"登録番号" &amp; リスト!O3763)&gt;=1,"",IF(VLOOKUP(O3763,登録者リスト!$A$1:$D$43729,4,FALSE)=基本情報!$D$6,O3763,"")),"")</f>
        <v/>
      </c>
    </row>
    <row r="3764" spans="15:16" x14ac:dyDescent="0.15">
      <c r="O3764">
        <v>3763</v>
      </c>
      <c r="P3764" t="str">
        <f>IFERROR(IF(COUNTIF(個人情報!$BB$5:$BB$401,"登録番号" &amp; リスト!O3764)&gt;=1,"",IF(VLOOKUP(O3764,登録者リスト!$A$1:$D$43729,4,FALSE)=基本情報!$D$6,O3764,"")),"")</f>
        <v/>
      </c>
    </row>
    <row r="3765" spans="15:16" x14ac:dyDescent="0.15">
      <c r="O3765">
        <v>3764</v>
      </c>
      <c r="P3765" t="str">
        <f>IFERROR(IF(COUNTIF(個人情報!$BB$5:$BB$401,"登録番号" &amp; リスト!O3765)&gt;=1,"",IF(VLOOKUP(O3765,登録者リスト!$A$1:$D$43729,4,FALSE)=基本情報!$D$6,O3765,"")),"")</f>
        <v/>
      </c>
    </row>
    <row r="3766" spans="15:16" x14ac:dyDescent="0.15">
      <c r="O3766">
        <v>3765</v>
      </c>
      <c r="P3766" t="str">
        <f>IFERROR(IF(COUNTIF(個人情報!$BB$5:$BB$401,"登録番号" &amp; リスト!O3766)&gt;=1,"",IF(VLOOKUP(O3766,登録者リスト!$A$1:$D$43729,4,FALSE)=基本情報!$D$6,O3766,"")),"")</f>
        <v/>
      </c>
    </row>
    <row r="3767" spans="15:16" x14ac:dyDescent="0.15">
      <c r="O3767">
        <v>3766</v>
      </c>
      <c r="P3767" t="str">
        <f>IFERROR(IF(COUNTIF(個人情報!$BB$5:$BB$401,"登録番号" &amp; リスト!O3767)&gt;=1,"",IF(VLOOKUP(O3767,登録者リスト!$A$1:$D$43729,4,FALSE)=基本情報!$D$6,O3767,"")),"")</f>
        <v/>
      </c>
    </row>
    <row r="3768" spans="15:16" x14ac:dyDescent="0.15">
      <c r="O3768">
        <v>3767</v>
      </c>
      <c r="P3768" t="str">
        <f>IFERROR(IF(COUNTIF(個人情報!$BB$5:$BB$401,"登録番号" &amp; リスト!O3768)&gt;=1,"",IF(VLOOKUP(O3768,登録者リスト!$A$1:$D$43729,4,FALSE)=基本情報!$D$6,O3768,"")),"")</f>
        <v/>
      </c>
    </row>
    <row r="3769" spans="15:16" x14ac:dyDescent="0.15">
      <c r="O3769">
        <v>3768</v>
      </c>
      <c r="P3769" t="str">
        <f>IFERROR(IF(COUNTIF(個人情報!$BB$5:$BB$401,"登録番号" &amp; リスト!O3769)&gt;=1,"",IF(VLOOKUP(O3769,登録者リスト!$A$1:$D$43729,4,FALSE)=基本情報!$D$6,O3769,"")),"")</f>
        <v/>
      </c>
    </row>
    <row r="3770" spans="15:16" x14ac:dyDescent="0.15">
      <c r="O3770">
        <v>3769</v>
      </c>
      <c r="P3770" t="str">
        <f>IFERROR(IF(COUNTIF(個人情報!$BB$5:$BB$401,"登録番号" &amp; リスト!O3770)&gt;=1,"",IF(VLOOKUP(O3770,登録者リスト!$A$1:$D$43729,4,FALSE)=基本情報!$D$6,O3770,"")),"")</f>
        <v/>
      </c>
    </row>
    <row r="3771" spans="15:16" x14ac:dyDescent="0.15">
      <c r="O3771">
        <v>3770</v>
      </c>
      <c r="P3771" t="str">
        <f>IFERROR(IF(COUNTIF(個人情報!$BB$5:$BB$401,"登録番号" &amp; リスト!O3771)&gt;=1,"",IF(VLOOKUP(O3771,登録者リスト!$A$1:$D$43729,4,FALSE)=基本情報!$D$6,O3771,"")),"")</f>
        <v/>
      </c>
    </row>
    <row r="3772" spans="15:16" x14ac:dyDescent="0.15">
      <c r="O3772">
        <v>3771</v>
      </c>
      <c r="P3772" t="str">
        <f>IFERROR(IF(COUNTIF(個人情報!$BB$5:$BB$401,"登録番号" &amp; リスト!O3772)&gt;=1,"",IF(VLOOKUP(O3772,登録者リスト!$A$1:$D$43729,4,FALSE)=基本情報!$D$6,O3772,"")),"")</f>
        <v/>
      </c>
    </row>
    <row r="3773" spans="15:16" x14ac:dyDescent="0.15">
      <c r="O3773">
        <v>3772</v>
      </c>
      <c r="P3773" t="str">
        <f>IFERROR(IF(COUNTIF(個人情報!$BB$5:$BB$401,"登録番号" &amp; リスト!O3773)&gt;=1,"",IF(VLOOKUP(O3773,登録者リスト!$A$1:$D$43729,4,FALSE)=基本情報!$D$6,O3773,"")),"")</f>
        <v/>
      </c>
    </row>
    <row r="3774" spans="15:16" x14ac:dyDescent="0.15">
      <c r="O3774">
        <v>3773</v>
      </c>
      <c r="P3774" t="str">
        <f>IFERROR(IF(COUNTIF(個人情報!$BB$5:$BB$401,"登録番号" &amp; リスト!O3774)&gt;=1,"",IF(VLOOKUP(O3774,登録者リスト!$A$1:$D$43729,4,FALSE)=基本情報!$D$6,O3774,"")),"")</f>
        <v/>
      </c>
    </row>
    <row r="3775" spans="15:16" x14ac:dyDescent="0.15">
      <c r="O3775">
        <v>3774</v>
      </c>
      <c r="P3775" t="str">
        <f>IFERROR(IF(COUNTIF(個人情報!$BB$5:$BB$401,"登録番号" &amp; リスト!O3775)&gt;=1,"",IF(VLOOKUP(O3775,登録者リスト!$A$1:$D$43729,4,FALSE)=基本情報!$D$6,O3775,"")),"")</f>
        <v/>
      </c>
    </row>
    <row r="3776" spans="15:16" x14ac:dyDescent="0.15">
      <c r="O3776">
        <v>3775</v>
      </c>
      <c r="P3776" t="str">
        <f>IFERROR(IF(COUNTIF(個人情報!$BB$5:$BB$401,"登録番号" &amp; リスト!O3776)&gt;=1,"",IF(VLOOKUP(O3776,登録者リスト!$A$1:$D$43729,4,FALSE)=基本情報!$D$6,O3776,"")),"")</f>
        <v/>
      </c>
    </row>
    <row r="3777" spans="15:16" x14ac:dyDescent="0.15">
      <c r="O3777">
        <v>3776</v>
      </c>
      <c r="P3777" t="str">
        <f>IFERROR(IF(COUNTIF(個人情報!$BB$5:$BB$401,"登録番号" &amp; リスト!O3777)&gt;=1,"",IF(VLOOKUP(O3777,登録者リスト!$A$1:$D$43729,4,FALSE)=基本情報!$D$6,O3777,"")),"")</f>
        <v/>
      </c>
    </row>
    <row r="3778" spans="15:16" x14ac:dyDescent="0.15">
      <c r="O3778">
        <v>3777</v>
      </c>
      <c r="P3778" t="str">
        <f>IFERROR(IF(COUNTIF(個人情報!$BB$5:$BB$401,"登録番号" &amp; リスト!O3778)&gt;=1,"",IF(VLOOKUP(O3778,登録者リスト!$A$1:$D$43729,4,FALSE)=基本情報!$D$6,O3778,"")),"")</f>
        <v/>
      </c>
    </row>
    <row r="3779" spans="15:16" x14ac:dyDescent="0.15">
      <c r="O3779">
        <v>3778</v>
      </c>
      <c r="P3779" t="str">
        <f>IFERROR(IF(COUNTIF(個人情報!$BB$5:$BB$401,"登録番号" &amp; リスト!O3779)&gt;=1,"",IF(VLOOKUP(O3779,登録者リスト!$A$1:$D$43729,4,FALSE)=基本情報!$D$6,O3779,"")),"")</f>
        <v/>
      </c>
    </row>
    <row r="3780" spans="15:16" x14ac:dyDescent="0.15">
      <c r="O3780">
        <v>3779</v>
      </c>
      <c r="P3780" t="str">
        <f>IFERROR(IF(COUNTIF(個人情報!$BB$5:$BB$401,"登録番号" &amp; リスト!O3780)&gt;=1,"",IF(VLOOKUP(O3780,登録者リスト!$A$1:$D$43729,4,FALSE)=基本情報!$D$6,O3780,"")),"")</f>
        <v/>
      </c>
    </row>
    <row r="3781" spans="15:16" x14ac:dyDescent="0.15">
      <c r="O3781">
        <v>3780</v>
      </c>
      <c r="P3781" t="str">
        <f>IFERROR(IF(COUNTIF(個人情報!$BB$5:$BB$401,"登録番号" &amp; リスト!O3781)&gt;=1,"",IF(VLOOKUP(O3781,登録者リスト!$A$1:$D$43729,4,FALSE)=基本情報!$D$6,O3781,"")),"")</f>
        <v/>
      </c>
    </row>
    <row r="3782" spans="15:16" x14ac:dyDescent="0.15">
      <c r="O3782">
        <v>3781</v>
      </c>
      <c r="P3782" t="str">
        <f>IFERROR(IF(COUNTIF(個人情報!$BB$5:$BB$401,"登録番号" &amp; リスト!O3782)&gt;=1,"",IF(VLOOKUP(O3782,登録者リスト!$A$1:$D$43729,4,FALSE)=基本情報!$D$6,O3782,"")),"")</f>
        <v/>
      </c>
    </row>
    <row r="3783" spans="15:16" x14ac:dyDescent="0.15">
      <c r="O3783">
        <v>3782</v>
      </c>
      <c r="P3783" t="str">
        <f>IFERROR(IF(COUNTIF(個人情報!$BB$5:$BB$401,"登録番号" &amp; リスト!O3783)&gt;=1,"",IF(VLOOKUP(O3783,登録者リスト!$A$1:$D$43729,4,FALSE)=基本情報!$D$6,O3783,"")),"")</f>
        <v/>
      </c>
    </row>
    <row r="3784" spans="15:16" x14ac:dyDescent="0.15">
      <c r="O3784">
        <v>3783</v>
      </c>
      <c r="P3784" t="str">
        <f>IFERROR(IF(COUNTIF(個人情報!$BB$5:$BB$401,"登録番号" &amp; リスト!O3784)&gt;=1,"",IF(VLOOKUP(O3784,登録者リスト!$A$1:$D$43729,4,FALSE)=基本情報!$D$6,O3784,"")),"")</f>
        <v/>
      </c>
    </row>
    <row r="3785" spans="15:16" x14ac:dyDescent="0.15">
      <c r="O3785">
        <v>3784</v>
      </c>
      <c r="P3785" t="str">
        <f>IFERROR(IF(COUNTIF(個人情報!$BB$5:$BB$401,"登録番号" &amp; リスト!O3785)&gt;=1,"",IF(VLOOKUP(O3785,登録者リスト!$A$1:$D$43729,4,FALSE)=基本情報!$D$6,O3785,"")),"")</f>
        <v/>
      </c>
    </row>
    <row r="3786" spans="15:16" x14ac:dyDescent="0.15">
      <c r="O3786">
        <v>3785</v>
      </c>
      <c r="P3786" t="str">
        <f>IFERROR(IF(COUNTIF(個人情報!$BB$5:$BB$401,"登録番号" &amp; リスト!O3786)&gt;=1,"",IF(VLOOKUP(O3786,登録者リスト!$A$1:$D$43729,4,FALSE)=基本情報!$D$6,O3786,"")),"")</f>
        <v/>
      </c>
    </row>
    <row r="3787" spans="15:16" x14ac:dyDescent="0.15">
      <c r="O3787">
        <v>3786</v>
      </c>
      <c r="P3787" t="str">
        <f>IFERROR(IF(COUNTIF(個人情報!$BB$5:$BB$401,"登録番号" &amp; リスト!O3787)&gt;=1,"",IF(VLOOKUP(O3787,登録者リスト!$A$1:$D$43729,4,FALSE)=基本情報!$D$6,O3787,"")),"")</f>
        <v/>
      </c>
    </row>
    <row r="3788" spans="15:16" x14ac:dyDescent="0.15">
      <c r="O3788">
        <v>3787</v>
      </c>
      <c r="P3788" t="str">
        <f>IFERROR(IF(COUNTIF(個人情報!$BB$5:$BB$401,"登録番号" &amp; リスト!O3788)&gt;=1,"",IF(VLOOKUP(O3788,登録者リスト!$A$1:$D$43729,4,FALSE)=基本情報!$D$6,O3788,"")),"")</f>
        <v/>
      </c>
    </row>
    <row r="3789" spans="15:16" x14ac:dyDescent="0.15">
      <c r="O3789">
        <v>3788</v>
      </c>
      <c r="P3789" t="str">
        <f>IFERROR(IF(COUNTIF(個人情報!$BB$5:$BB$401,"登録番号" &amp; リスト!O3789)&gt;=1,"",IF(VLOOKUP(O3789,登録者リスト!$A$1:$D$43729,4,FALSE)=基本情報!$D$6,O3789,"")),"")</f>
        <v/>
      </c>
    </row>
    <row r="3790" spans="15:16" x14ac:dyDescent="0.15">
      <c r="O3790">
        <v>3789</v>
      </c>
      <c r="P3790" t="str">
        <f>IFERROR(IF(COUNTIF(個人情報!$BB$5:$BB$401,"登録番号" &amp; リスト!O3790)&gt;=1,"",IF(VLOOKUP(O3790,登録者リスト!$A$1:$D$43729,4,FALSE)=基本情報!$D$6,O3790,"")),"")</f>
        <v/>
      </c>
    </row>
    <row r="3791" spans="15:16" x14ac:dyDescent="0.15">
      <c r="O3791">
        <v>3790</v>
      </c>
      <c r="P3791" t="str">
        <f>IFERROR(IF(COUNTIF(個人情報!$BB$5:$BB$401,"登録番号" &amp; リスト!O3791)&gt;=1,"",IF(VLOOKUP(O3791,登録者リスト!$A$1:$D$43729,4,FALSE)=基本情報!$D$6,O3791,"")),"")</f>
        <v/>
      </c>
    </row>
    <row r="3792" spans="15:16" x14ac:dyDescent="0.15">
      <c r="O3792">
        <v>3791</v>
      </c>
      <c r="P3792" t="str">
        <f>IFERROR(IF(COUNTIF(個人情報!$BB$5:$BB$401,"登録番号" &amp; リスト!O3792)&gt;=1,"",IF(VLOOKUP(O3792,登録者リスト!$A$1:$D$43729,4,FALSE)=基本情報!$D$6,O3792,"")),"")</f>
        <v/>
      </c>
    </row>
    <row r="3793" spans="15:16" x14ac:dyDescent="0.15">
      <c r="O3793">
        <v>3792</v>
      </c>
      <c r="P3793" t="str">
        <f>IFERROR(IF(COUNTIF(個人情報!$BB$5:$BB$401,"登録番号" &amp; リスト!O3793)&gt;=1,"",IF(VLOOKUP(O3793,登録者リスト!$A$1:$D$43729,4,FALSE)=基本情報!$D$6,O3793,"")),"")</f>
        <v/>
      </c>
    </row>
    <row r="3794" spans="15:16" x14ac:dyDescent="0.15">
      <c r="O3794">
        <v>3793</v>
      </c>
      <c r="P3794" t="str">
        <f>IFERROR(IF(COUNTIF(個人情報!$BB$5:$BB$401,"登録番号" &amp; リスト!O3794)&gt;=1,"",IF(VLOOKUP(O3794,登録者リスト!$A$1:$D$43729,4,FALSE)=基本情報!$D$6,O3794,"")),"")</f>
        <v/>
      </c>
    </row>
    <row r="3795" spans="15:16" x14ac:dyDescent="0.15">
      <c r="O3795">
        <v>3794</v>
      </c>
      <c r="P3795" t="str">
        <f>IFERROR(IF(COUNTIF(個人情報!$BB$5:$BB$401,"登録番号" &amp; リスト!O3795)&gt;=1,"",IF(VLOOKUP(O3795,登録者リスト!$A$1:$D$43729,4,FALSE)=基本情報!$D$6,O3795,"")),"")</f>
        <v/>
      </c>
    </row>
    <row r="3796" spans="15:16" x14ac:dyDescent="0.15">
      <c r="O3796">
        <v>3795</v>
      </c>
      <c r="P3796" t="str">
        <f>IFERROR(IF(COUNTIF(個人情報!$BB$5:$BB$401,"登録番号" &amp; リスト!O3796)&gt;=1,"",IF(VLOOKUP(O3796,登録者リスト!$A$1:$D$43729,4,FALSE)=基本情報!$D$6,O3796,"")),"")</f>
        <v/>
      </c>
    </row>
    <row r="3797" spans="15:16" x14ac:dyDescent="0.15">
      <c r="O3797">
        <v>3796</v>
      </c>
      <c r="P3797" t="str">
        <f>IFERROR(IF(COUNTIF(個人情報!$BB$5:$BB$401,"登録番号" &amp; リスト!O3797)&gt;=1,"",IF(VLOOKUP(O3797,登録者リスト!$A$1:$D$43729,4,FALSE)=基本情報!$D$6,O3797,"")),"")</f>
        <v/>
      </c>
    </row>
    <row r="3798" spans="15:16" x14ac:dyDescent="0.15">
      <c r="O3798">
        <v>3797</v>
      </c>
      <c r="P3798" t="str">
        <f>IFERROR(IF(COUNTIF(個人情報!$BB$5:$BB$401,"登録番号" &amp; リスト!O3798)&gt;=1,"",IF(VLOOKUP(O3798,登録者リスト!$A$1:$D$43729,4,FALSE)=基本情報!$D$6,O3798,"")),"")</f>
        <v/>
      </c>
    </row>
    <row r="3799" spans="15:16" x14ac:dyDescent="0.15">
      <c r="O3799">
        <v>3798</v>
      </c>
      <c r="P3799" t="str">
        <f>IFERROR(IF(COUNTIF(個人情報!$BB$5:$BB$401,"登録番号" &amp; リスト!O3799)&gt;=1,"",IF(VLOOKUP(O3799,登録者リスト!$A$1:$D$43729,4,FALSE)=基本情報!$D$6,O3799,"")),"")</f>
        <v/>
      </c>
    </row>
    <row r="3800" spans="15:16" x14ac:dyDescent="0.15">
      <c r="O3800">
        <v>3799</v>
      </c>
      <c r="P3800" t="str">
        <f>IFERROR(IF(COUNTIF(個人情報!$BB$5:$BB$401,"登録番号" &amp; リスト!O3800)&gt;=1,"",IF(VLOOKUP(O3800,登録者リスト!$A$1:$D$43729,4,FALSE)=基本情報!$D$6,O3800,"")),"")</f>
        <v/>
      </c>
    </row>
    <row r="3801" spans="15:16" x14ac:dyDescent="0.15">
      <c r="O3801">
        <v>3800</v>
      </c>
      <c r="P3801" t="str">
        <f>IFERROR(IF(COUNTIF(個人情報!$BB$5:$BB$401,"登録番号" &amp; リスト!O3801)&gt;=1,"",IF(VLOOKUP(O3801,登録者リスト!$A$1:$D$43729,4,FALSE)=基本情報!$D$6,O3801,"")),"")</f>
        <v/>
      </c>
    </row>
    <row r="3802" spans="15:16" x14ac:dyDescent="0.15">
      <c r="O3802">
        <v>3801</v>
      </c>
      <c r="P3802" t="str">
        <f>IFERROR(IF(COUNTIF(個人情報!$BB$5:$BB$401,"登録番号" &amp; リスト!O3802)&gt;=1,"",IF(VLOOKUP(O3802,登録者リスト!$A$1:$D$43729,4,FALSE)=基本情報!$D$6,O3802,"")),"")</f>
        <v/>
      </c>
    </row>
    <row r="3803" spans="15:16" x14ac:dyDescent="0.15">
      <c r="O3803">
        <v>3802</v>
      </c>
      <c r="P3803" t="str">
        <f>IFERROR(IF(COUNTIF(個人情報!$BB$5:$BB$401,"登録番号" &amp; リスト!O3803)&gt;=1,"",IF(VLOOKUP(O3803,登録者リスト!$A$1:$D$43729,4,FALSE)=基本情報!$D$6,O3803,"")),"")</f>
        <v/>
      </c>
    </row>
    <row r="3804" spans="15:16" x14ac:dyDescent="0.15">
      <c r="O3804">
        <v>3803</v>
      </c>
      <c r="P3804" t="str">
        <f>IFERROR(IF(COUNTIF(個人情報!$BB$5:$BB$401,"登録番号" &amp; リスト!O3804)&gt;=1,"",IF(VLOOKUP(O3804,登録者リスト!$A$1:$D$43729,4,FALSE)=基本情報!$D$6,O3804,"")),"")</f>
        <v/>
      </c>
    </row>
    <row r="3805" spans="15:16" x14ac:dyDescent="0.15">
      <c r="O3805">
        <v>3804</v>
      </c>
      <c r="P3805" t="str">
        <f>IFERROR(IF(COUNTIF(個人情報!$BB$5:$BB$401,"登録番号" &amp; リスト!O3805)&gt;=1,"",IF(VLOOKUP(O3805,登録者リスト!$A$1:$D$43729,4,FALSE)=基本情報!$D$6,O3805,"")),"")</f>
        <v/>
      </c>
    </row>
    <row r="3806" spans="15:16" x14ac:dyDescent="0.15">
      <c r="O3806">
        <v>3805</v>
      </c>
      <c r="P3806" t="str">
        <f>IFERROR(IF(COUNTIF(個人情報!$BB$5:$BB$401,"登録番号" &amp; リスト!O3806)&gt;=1,"",IF(VLOOKUP(O3806,登録者リスト!$A$1:$D$43729,4,FALSE)=基本情報!$D$6,O3806,"")),"")</f>
        <v/>
      </c>
    </row>
    <row r="3807" spans="15:16" x14ac:dyDescent="0.15">
      <c r="O3807">
        <v>3806</v>
      </c>
      <c r="P3807" t="str">
        <f>IFERROR(IF(COUNTIF(個人情報!$BB$5:$BB$401,"登録番号" &amp; リスト!O3807)&gt;=1,"",IF(VLOOKUP(O3807,登録者リスト!$A$1:$D$43729,4,FALSE)=基本情報!$D$6,O3807,"")),"")</f>
        <v/>
      </c>
    </row>
    <row r="3808" spans="15:16" x14ac:dyDescent="0.15">
      <c r="O3808">
        <v>3807</v>
      </c>
      <c r="P3808" t="str">
        <f>IFERROR(IF(COUNTIF(個人情報!$BB$5:$BB$401,"登録番号" &amp; リスト!O3808)&gt;=1,"",IF(VLOOKUP(O3808,登録者リスト!$A$1:$D$43729,4,FALSE)=基本情報!$D$6,O3808,"")),"")</f>
        <v/>
      </c>
    </row>
    <row r="3809" spans="15:16" x14ac:dyDescent="0.15">
      <c r="O3809">
        <v>3808</v>
      </c>
      <c r="P3809" t="str">
        <f>IFERROR(IF(COUNTIF(個人情報!$BB$5:$BB$401,"登録番号" &amp; リスト!O3809)&gt;=1,"",IF(VLOOKUP(O3809,登録者リスト!$A$1:$D$43729,4,FALSE)=基本情報!$D$6,O3809,"")),"")</f>
        <v/>
      </c>
    </row>
    <row r="3810" spans="15:16" x14ac:dyDescent="0.15">
      <c r="O3810">
        <v>3809</v>
      </c>
      <c r="P3810" t="str">
        <f>IFERROR(IF(COUNTIF(個人情報!$BB$5:$BB$401,"登録番号" &amp; リスト!O3810)&gt;=1,"",IF(VLOOKUP(O3810,登録者リスト!$A$1:$D$43729,4,FALSE)=基本情報!$D$6,O3810,"")),"")</f>
        <v/>
      </c>
    </row>
    <row r="3811" spans="15:16" x14ac:dyDescent="0.15">
      <c r="O3811">
        <v>3810</v>
      </c>
      <c r="P3811" t="str">
        <f>IFERROR(IF(COUNTIF(個人情報!$BB$5:$BB$401,"登録番号" &amp; リスト!O3811)&gt;=1,"",IF(VLOOKUP(O3811,登録者リスト!$A$1:$D$43729,4,FALSE)=基本情報!$D$6,O3811,"")),"")</f>
        <v/>
      </c>
    </row>
    <row r="3812" spans="15:16" x14ac:dyDescent="0.15">
      <c r="O3812">
        <v>3811</v>
      </c>
      <c r="P3812" t="str">
        <f>IFERROR(IF(COUNTIF(個人情報!$BB$5:$BB$401,"登録番号" &amp; リスト!O3812)&gt;=1,"",IF(VLOOKUP(O3812,登録者リスト!$A$1:$D$43729,4,FALSE)=基本情報!$D$6,O3812,"")),"")</f>
        <v/>
      </c>
    </row>
    <row r="3813" spans="15:16" x14ac:dyDescent="0.15">
      <c r="O3813">
        <v>3812</v>
      </c>
      <c r="P3813" t="str">
        <f>IFERROR(IF(COUNTIF(個人情報!$BB$5:$BB$401,"登録番号" &amp; リスト!O3813)&gt;=1,"",IF(VLOOKUP(O3813,登録者リスト!$A$1:$D$43729,4,FALSE)=基本情報!$D$6,O3813,"")),"")</f>
        <v/>
      </c>
    </row>
    <row r="3814" spans="15:16" x14ac:dyDescent="0.15">
      <c r="O3814">
        <v>3813</v>
      </c>
      <c r="P3814" t="str">
        <f>IFERROR(IF(COUNTIF(個人情報!$BB$5:$BB$401,"登録番号" &amp; リスト!O3814)&gt;=1,"",IF(VLOOKUP(O3814,登録者リスト!$A$1:$D$43729,4,FALSE)=基本情報!$D$6,O3814,"")),"")</f>
        <v/>
      </c>
    </row>
    <row r="3815" spans="15:16" x14ac:dyDescent="0.15">
      <c r="O3815">
        <v>3814</v>
      </c>
      <c r="P3815" t="str">
        <f>IFERROR(IF(COUNTIF(個人情報!$BB$5:$BB$401,"登録番号" &amp; リスト!O3815)&gt;=1,"",IF(VLOOKUP(O3815,登録者リスト!$A$1:$D$43729,4,FALSE)=基本情報!$D$6,O3815,"")),"")</f>
        <v/>
      </c>
    </row>
    <row r="3816" spans="15:16" x14ac:dyDescent="0.15">
      <c r="O3816">
        <v>3815</v>
      </c>
      <c r="P3816" t="str">
        <f>IFERROR(IF(COUNTIF(個人情報!$BB$5:$BB$401,"登録番号" &amp; リスト!O3816)&gt;=1,"",IF(VLOOKUP(O3816,登録者リスト!$A$1:$D$43729,4,FALSE)=基本情報!$D$6,O3816,"")),"")</f>
        <v/>
      </c>
    </row>
    <row r="3817" spans="15:16" x14ac:dyDescent="0.15">
      <c r="O3817">
        <v>3816</v>
      </c>
      <c r="P3817" t="str">
        <f>IFERROR(IF(COUNTIF(個人情報!$BB$5:$BB$401,"登録番号" &amp; リスト!O3817)&gt;=1,"",IF(VLOOKUP(O3817,登録者リスト!$A$1:$D$43729,4,FALSE)=基本情報!$D$6,O3817,"")),"")</f>
        <v/>
      </c>
    </row>
    <row r="3818" spans="15:16" x14ac:dyDescent="0.15">
      <c r="O3818">
        <v>3817</v>
      </c>
      <c r="P3818" t="str">
        <f>IFERROR(IF(COUNTIF(個人情報!$BB$5:$BB$401,"登録番号" &amp; リスト!O3818)&gt;=1,"",IF(VLOOKUP(O3818,登録者リスト!$A$1:$D$43729,4,FALSE)=基本情報!$D$6,O3818,"")),"")</f>
        <v/>
      </c>
    </row>
    <row r="3819" spans="15:16" x14ac:dyDescent="0.15">
      <c r="O3819">
        <v>3818</v>
      </c>
      <c r="P3819" t="str">
        <f>IFERROR(IF(COUNTIF(個人情報!$BB$5:$BB$401,"登録番号" &amp; リスト!O3819)&gt;=1,"",IF(VLOOKUP(O3819,登録者リスト!$A$1:$D$43729,4,FALSE)=基本情報!$D$6,O3819,"")),"")</f>
        <v/>
      </c>
    </row>
    <row r="3820" spans="15:16" x14ac:dyDescent="0.15">
      <c r="O3820">
        <v>3819</v>
      </c>
      <c r="P3820" t="str">
        <f>IFERROR(IF(COUNTIF(個人情報!$BB$5:$BB$401,"登録番号" &amp; リスト!O3820)&gt;=1,"",IF(VLOOKUP(O3820,登録者リスト!$A$1:$D$43729,4,FALSE)=基本情報!$D$6,O3820,"")),"")</f>
        <v/>
      </c>
    </row>
    <row r="3821" spans="15:16" x14ac:dyDescent="0.15">
      <c r="O3821">
        <v>3820</v>
      </c>
      <c r="P3821" t="str">
        <f>IFERROR(IF(COUNTIF(個人情報!$BB$5:$BB$401,"登録番号" &amp; リスト!O3821)&gt;=1,"",IF(VLOOKUP(O3821,登録者リスト!$A$1:$D$43729,4,FALSE)=基本情報!$D$6,O3821,"")),"")</f>
        <v/>
      </c>
    </row>
    <row r="3822" spans="15:16" x14ac:dyDescent="0.15">
      <c r="O3822">
        <v>3821</v>
      </c>
      <c r="P3822" t="str">
        <f>IFERROR(IF(COUNTIF(個人情報!$BB$5:$BB$401,"登録番号" &amp; リスト!O3822)&gt;=1,"",IF(VLOOKUP(O3822,登録者リスト!$A$1:$D$43729,4,FALSE)=基本情報!$D$6,O3822,"")),"")</f>
        <v/>
      </c>
    </row>
    <row r="3823" spans="15:16" x14ac:dyDescent="0.15">
      <c r="O3823">
        <v>3822</v>
      </c>
      <c r="P3823" t="str">
        <f>IFERROR(IF(COUNTIF(個人情報!$BB$5:$BB$401,"登録番号" &amp; リスト!O3823)&gt;=1,"",IF(VLOOKUP(O3823,登録者リスト!$A$1:$D$43729,4,FALSE)=基本情報!$D$6,O3823,"")),"")</f>
        <v/>
      </c>
    </row>
    <row r="3824" spans="15:16" x14ac:dyDescent="0.15">
      <c r="O3824">
        <v>3823</v>
      </c>
      <c r="P3824" t="str">
        <f>IFERROR(IF(COUNTIF(個人情報!$BB$5:$BB$401,"登録番号" &amp; リスト!O3824)&gt;=1,"",IF(VLOOKUP(O3824,登録者リスト!$A$1:$D$43729,4,FALSE)=基本情報!$D$6,O3824,"")),"")</f>
        <v/>
      </c>
    </row>
    <row r="3825" spans="15:16" x14ac:dyDescent="0.15">
      <c r="O3825">
        <v>3824</v>
      </c>
      <c r="P3825" t="str">
        <f>IFERROR(IF(COUNTIF(個人情報!$BB$5:$BB$401,"登録番号" &amp; リスト!O3825)&gt;=1,"",IF(VLOOKUP(O3825,登録者リスト!$A$1:$D$43729,4,FALSE)=基本情報!$D$6,O3825,"")),"")</f>
        <v/>
      </c>
    </row>
    <row r="3826" spans="15:16" x14ac:dyDescent="0.15">
      <c r="O3826">
        <v>3825</v>
      </c>
      <c r="P3826" t="str">
        <f>IFERROR(IF(COUNTIF(個人情報!$BB$5:$BB$401,"登録番号" &amp; リスト!O3826)&gt;=1,"",IF(VLOOKUP(O3826,登録者リスト!$A$1:$D$43729,4,FALSE)=基本情報!$D$6,O3826,"")),"")</f>
        <v/>
      </c>
    </row>
    <row r="3827" spans="15:16" x14ac:dyDescent="0.15">
      <c r="O3827">
        <v>3826</v>
      </c>
      <c r="P3827" t="str">
        <f>IFERROR(IF(COUNTIF(個人情報!$BB$5:$BB$401,"登録番号" &amp; リスト!O3827)&gt;=1,"",IF(VLOOKUP(O3827,登録者リスト!$A$1:$D$43729,4,FALSE)=基本情報!$D$6,O3827,"")),"")</f>
        <v/>
      </c>
    </row>
    <row r="3828" spans="15:16" x14ac:dyDescent="0.15">
      <c r="O3828">
        <v>3827</v>
      </c>
      <c r="P3828" t="str">
        <f>IFERROR(IF(COUNTIF(個人情報!$BB$5:$BB$401,"登録番号" &amp; リスト!O3828)&gt;=1,"",IF(VLOOKUP(O3828,登録者リスト!$A$1:$D$43729,4,FALSE)=基本情報!$D$6,O3828,"")),"")</f>
        <v/>
      </c>
    </row>
    <row r="3829" spans="15:16" x14ac:dyDescent="0.15">
      <c r="O3829">
        <v>3828</v>
      </c>
      <c r="P3829" t="str">
        <f>IFERROR(IF(COUNTIF(個人情報!$BB$5:$BB$401,"登録番号" &amp; リスト!O3829)&gt;=1,"",IF(VLOOKUP(O3829,登録者リスト!$A$1:$D$43729,4,FALSE)=基本情報!$D$6,O3829,"")),"")</f>
        <v/>
      </c>
    </row>
    <row r="3830" spans="15:16" x14ac:dyDescent="0.15">
      <c r="O3830">
        <v>3829</v>
      </c>
      <c r="P3830" t="str">
        <f>IFERROR(IF(COUNTIF(個人情報!$BB$5:$BB$401,"登録番号" &amp; リスト!O3830)&gt;=1,"",IF(VLOOKUP(O3830,登録者リスト!$A$1:$D$43729,4,FALSE)=基本情報!$D$6,O3830,"")),"")</f>
        <v/>
      </c>
    </row>
    <row r="3831" spans="15:16" x14ac:dyDescent="0.15">
      <c r="O3831">
        <v>3830</v>
      </c>
      <c r="P3831" t="str">
        <f>IFERROR(IF(COUNTIF(個人情報!$BB$5:$BB$401,"登録番号" &amp; リスト!O3831)&gt;=1,"",IF(VLOOKUP(O3831,登録者リスト!$A$1:$D$43729,4,FALSE)=基本情報!$D$6,O3831,"")),"")</f>
        <v/>
      </c>
    </row>
    <row r="3832" spans="15:16" x14ac:dyDescent="0.15">
      <c r="O3832">
        <v>3831</v>
      </c>
      <c r="P3832" t="str">
        <f>IFERROR(IF(COUNTIF(個人情報!$BB$5:$BB$401,"登録番号" &amp; リスト!O3832)&gt;=1,"",IF(VLOOKUP(O3832,登録者リスト!$A$1:$D$43729,4,FALSE)=基本情報!$D$6,O3832,"")),"")</f>
        <v/>
      </c>
    </row>
    <row r="3833" spans="15:16" x14ac:dyDescent="0.15">
      <c r="O3833">
        <v>3832</v>
      </c>
      <c r="P3833" t="str">
        <f>IFERROR(IF(COUNTIF(個人情報!$BB$5:$BB$401,"登録番号" &amp; リスト!O3833)&gt;=1,"",IF(VLOOKUP(O3833,登録者リスト!$A$1:$D$43729,4,FALSE)=基本情報!$D$6,O3833,"")),"")</f>
        <v/>
      </c>
    </row>
    <row r="3834" spans="15:16" x14ac:dyDescent="0.15">
      <c r="O3834">
        <v>3833</v>
      </c>
      <c r="P3834" t="str">
        <f>IFERROR(IF(COUNTIF(個人情報!$BB$5:$BB$401,"登録番号" &amp; リスト!O3834)&gt;=1,"",IF(VLOOKUP(O3834,登録者リスト!$A$1:$D$43729,4,FALSE)=基本情報!$D$6,O3834,"")),"")</f>
        <v/>
      </c>
    </row>
    <row r="3835" spans="15:16" x14ac:dyDescent="0.15">
      <c r="O3835">
        <v>3834</v>
      </c>
      <c r="P3835" t="str">
        <f>IFERROR(IF(COUNTIF(個人情報!$BB$5:$BB$401,"登録番号" &amp; リスト!O3835)&gt;=1,"",IF(VLOOKUP(O3835,登録者リスト!$A$1:$D$43729,4,FALSE)=基本情報!$D$6,O3835,"")),"")</f>
        <v/>
      </c>
    </row>
    <row r="3836" spans="15:16" x14ac:dyDescent="0.15">
      <c r="O3836">
        <v>3835</v>
      </c>
      <c r="P3836" t="str">
        <f>IFERROR(IF(COUNTIF(個人情報!$BB$5:$BB$401,"登録番号" &amp; リスト!O3836)&gt;=1,"",IF(VLOOKUP(O3836,登録者リスト!$A$1:$D$43729,4,FALSE)=基本情報!$D$6,O3836,"")),"")</f>
        <v/>
      </c>
    </row>
    <row r="3837" spans="15:16" x14ac:dyDescent="0.15">
      <c r="O3837">
        <v>3836</v>
      </c>
      <c r="P3837" t="str">
        <f>IFERROR(IF(COUNTIF(個人情報!$BB$5:$BB$401,"登録番号" &amp; リスト!O3837)&gt;=1,"",IF(VLOOKUP(O3837,登録者リスト!$A$1:$D$43729,4,FALSE)=基本情報!$D$6,O3837,"")),"")</f>
        <v/>
      </c>
    </row>
    <row r="3838" spans="15:16" x14ac:dyDescent="0.15">
      <c r="O3838">
        <v>3837</v>
      </c>
      <c r="P3838" t="str">
        <f>IFERROR(IF(COUNTIF(個人情報!$BB$5:$BB$401,"登録番号" &amp; リスト!O3838)&gt;=1,"",IF(VLOOKUP(O3838,登録者リスト!$A$1:$D$43729,4,FALSE)=基本情報!$D$6,O3838,"")),"")</f>
        <v/>
      </c>
    </row>
    <row r="3839" spans="15:16" x14ac:dyDescent="0.15">
      <c r="O3839">
        <v>3838</v>
      </c>
      <c r="P3839" t="str">
        <f>IFERROR(IF(COUNTIF(個人情報!$BB$5:$BB$401,"登録番号" &amp; リスト!O3839)&gt;=1,"",IF(VLOOKUP(O3839,登録者リスト!$A$1:$D$43729,4,FALSE)=基本情報!$D$6,O3839,"")),"")</f>
        <v/>
      </c>
    </row>
    <row r="3840" spans="15:16" x14ac:dyDescent="0.15">
      <c r="O3840">
        <v>3839</v>
      </c>
      <c r="P3840" t="str">
        <f>IFERROR(IF(COUNTIF(個人情報!$BB$5:$BB$401,"登録番号" &amp; リスト!O3840)&gt;=1,"",IF(VLOOKUP(O3840,登録者リスト!$A$1:$D$43729,4,FALSE)=基本情報!$D$6,O3840,"")),"")</f>
        <v/>
      </c>
    </row>
    <row r="3841" spans="15:16" x14ac:dyDescent="0.15">
      <c r="O3841">
        <v>3840</v>
      </c>
      <c r="P3841" t="str">
        <f>IFERROR(IF(COUNTIF(個人情報!$BB$5:$BB$401,"登録番号" &amp; リスト!O3841)&gt;=1,"",IF(VLOOKUP(O3841,登録者リスト!$A$1:$D$43729,4,FALSE)=基本情報!$D$6,O3841,"")),"")</f>
        <v/>
      </c>
    </row>
    <row r="3842" spans="15:16" x14ac:dyDescent="0.15">
      <c r="O3842">
        <v>3841</v>
      </c>
      <c r="P3842" t="str">
        <f>IFERROR(IF(COUNTIF(個人情報!$BB$5:$BB$401,"登録番号" &amp; リスト!O3842)&gt;=1,"",IF(VLOOKUP(O3842,登録者リスト!$A$1:$D$43729,4,FALSE)=基本情報!$D$6,O3842,"")),"")</f>
        <v/>
      </c>
    </row>
    <row r="3843" spans="15:16" x14ac:dyDescent="0.15">
      <c r="O3843">
        <v>3842</v>
      </c>
      <c r="P3843" t="str">
        <f>IFERROR(IF(COUNTIF(個人情報!$BB$5:$BB$401,"登録番号" &amp; リスト!O3843)&gt;=1,"",IF(VLOOKUP(O3843,登録者リスト!$A$1:$D$43729,4,FALSE)=基本情報!$D$6,O3843,"")),"")</f>
        <v/>
      </c>
    </row>
    <row r="3844" spans="15:16" x14ac:dyDescent="0.15">
      <c r="O3844">
        <v>3843</v>
      </c>
      <c r="P3844" t="str">
        <f>IFERROR(IF(COUNTIF(個人情報!$BB$5:$BB$401,"登録番号" &amp; リスト!O3844)&gt;=1,"",IF(VLOOKUP(O3844,登録者リスト!$A$1:$D$43729,4,FALSE)=基本情報!$D$6,O3844,"")),"")</f>
        <v/>
      </c>
    </row>
    <row r="3845" spans="15:16" x14ac:dyDescent="0.15">
      <c r="O3845">
        <v>3844</v>
      </c>
      <c r="P3845" t="str">
        <f>IFERROR(IF(COUNTIF(個人情報!$BB$5:$BB$401,"登録番号" &amp; リスト!O3845)&gt;=1,"",IF(VLOOKUP(O3845,登録者リスト!$A$1:$D$43729,4,FALSE)=基本情報!$D$6,O3845,"")),"")</f>
        <v/>
      </c>
    </row>
    <row r="3846" spans="15:16" x14ac:dyDescent="0.15">
      <c r="O3846">
        <v>3845</v>
      </c>
      <c r="P3846" t="str">
        <f>IFERROR(IF(COUNTIF(個人情報!$BB$5:$BB$401,"登録番号" &amp; リスト!O3846)&gt;=1,"",IF(VLOOKUP(O3846,登録者リスト!$A$1:$D$43729,4,FALSE)=基本情報!$D$6,O3846,"")),"")</f>
        <v/>
      </c>
    </row>
    <row r="3847" spans="15:16" x14ac:dyDescent="0.15">
      <c r="O3847">
        <v>3846</v>
      </c>
      <c r="P3847" t="str">
        <f>IFERROR(IF(COUNTIF(個人情報!$BB$5:$BB$401,"登録番号" &amp; リスト!O3847)&gt;=1,"",IF(VLOOKUP(O3847,登録者リスト!$A$1:$D$43729,4,FALSE)=基本情報!$D$6,O3847,"")),"")</f>
        <v/>
      </c>
    </row>
    <row r="3848" spans="15:16" x14ac:dyDescent="0.15">
      <c r="O3848">
        <v>3847</v>
      </c>
      <c r="P3848" t="str">
        <f>IFERROR(IF(COUNTIF(個人情報!$BB$5:$BB$401,"登録番号" &amp; リスト!O3848)&gt;=1,"",IF(VLOOKUP(O3848,登録者リスト!$A$1:$D$43729,4,FALSE)=基本情報!$D$6,O3848,"")),"")</f>
        <v/>
      </c>
    </row>
    <row r="3849" spans="15:16" x14ac:dyDescent="0.15">
      <c r="O3849">
        <v>3848</v>
      </c>
      <c r="P3849" t="str">
        <f>IFERROR(IF(COUNTIF(個人情報!$BB$5:$BB$401,"登録番号" &amp; リスト!O3849)&gt;=1,"",IF(VLOOKUP(O3849,登録者リスト!$A$1:$D$43729,4,FALSE)=基本情報!$D$6,O3849,"")),"")</f>
        <v/>
      </c>
    </row>
    <row r="3850" spans="15:16" x14ac:dyDescent="0.15">
      <c r="O3850">
        <v>3849</v>
      </c>
      <c r="P3850" t="str">
        <f>IFERROR(IF(COUNTIF(個人情報!$BB$5:$BB$401,"登録番号" &amp; リスト!O3850)&gt;=1,"",IF(VLOOKUP(O3850,登録者リスト!$A$1:$D$43729,4,FALSE)=基本情報!$D$6,O3850,"")),"")</f>
        <v/>
      </c>
    </row>
    <row r="3851" spans="15:16" x14ac:dyDescent="0.15">
      <c r="O3851">
        <v>3850</v>
      </c>
      <c r="P3851" t="str">
        <f>IFERROR(IF(COUNTIF(個人情報!$BB$5:$BB$401,"登録番号" &amp; リスト!O3851)&gt;=1,"",IF(VLOOKUP(O3851,登録者リスト!$A$1:$D$43729,4,FALSE)=基本情報!$D$6,O3851,"")),"")</f>
        <v/>
      </c>
    </row>
    <row r="3852" spans="15:16" x14ac:dyDescent="0.15">
      <c r="O3852">
        <v>3851</v>
      </c>
      <c r="P3852" t="str">
        <f>IFERROR(IF(COUNTIF(個人情報!$BB$5:$BB$401,"登録番号" &amp; リスト!O3852)&gt;=1,"",IF(VLOOKUP(O3852,登録者リスト!$A$1:$D$43729,4,FALSE)=基本情報!$D$6,O3852,"")),"")</f>
        <v/>
      </c>
    </row>
    <row r="3853" spans="15:16" x14ac:dyDescent="0.15">
      <c r="O3853">
        <v>3852</v>
      </c>
      <c r="P3853" t="str">
        <f>IFERROR(IF(COUNTIF(個人情報!$BB$5:$BB$401,"登録番号" &amp; リスト!O3853)&gt;=1,"",IF(VLOOKUP(O3853,登録者リスト!$A$1:$D$43729,4,FALSE)=基本情報!$D$6,O3853,"")),"")</f>
        <v/>
      </c>
    </row>
    <row r="3854" spans="15:16" x14ac:dyDescent="0.15">
      <c r="O3854">
        <v>3853</v>
      </c>
      <c r="P3854" t="str">
        <f>IFERROR(IF(COUNTIF(個人情報!$BB$5:$BB$401,"登録番号" &amp; リスト!O3854)&gt;=1,"",IF(VLOOKUP(O3854,登録者リスト!$A$1:$D$43729,4,FALSE)=基本情報!$D$6,O3854,"")),"")</f>
        <v/>
      </c>
    </row>
    <row r="3855" spans="15:16" x14ac:dyDescent="0.15">
      <c r="O3855">
        <v>3854</v>
      </c>
      <c r="P3855" t="str">
        <f>IFERROR(IF(COUNTIF(個人情報!$BB$5:$BB$401,"登録番号" &amp; リスト!O3855)&gt;=1,"",IF(VLOOKUP(O3855,登録者リスト!$A$1:$D$43729,4,FALSE)=基本情報!$D$6,O3855,"")),"")</f>
        <v/>
      </c>
    </row>
    <row r="3856" spans="15:16" x14ac:dyDescent="0.15">
      <c r="O3856">
        <v>3855</v>
      </c>
      <c r="P3856" t="str">
        <f>IFERROR(IF(COUNTIF(個人情報!$BB$5:$BB$401,"登録番号" &amp; リスト!O3856)&gt;=1,"",IF(VLOOKUP(O3856,登録者リスト!$A$1:$D$43729,4,FALSE)=基本情報!$D$6,O3856,"")),"")</f>
        <v/>
      </c>
    </row>
    <row r="3857" spans="15:16" x14ac:dyDescent="0.15">
      <c r="O3857">
        <v>3856</v>
      </c>
      <c r="P3857" t="str">
        <f>IFERROR(IF(COUNTIF(個人情報!$BB$5:$BB$401,"登録番号" &amp; リスト!O3857)&gt;=1,"",IF(VLOOKUP(O3857,登録者リスト!$A$1:$D$43729,4,FALSE)=基本情報!$D$6,O3857,"")),"")</f>
        <v/>
      </c>
    </row>
    <row r="3858" spans="15:16" x14ac:dyDescent="0.15">
      <c r="O3858">
        <v>3857</v>
      </c>
      <c r="P3858" t="str">
        <f>IFERROR(IF(COUNTIF(個人情報!$BB$5:$BB$401,"登録番号" &amp; リスト!O3858)&gt;=1,"",IF(VLOOKUP(O3858,登録者リスト!$A$1:$D$43729,4,FALSE)=基本情報!$D$6,O3858,"")),"")</f>
        <v/>
      </c>
    </row>
    <row r="3859" spans="15:16" x14ac:dyDescent="0.15">
      <c r="O3859">
        <v>3858</v>
      </c>
      <c r="P3859" t="str">
        <f>IFERROR(IF(COUNTIF(個人情報!$BB$5:$BB$401,"登録番号" &amp; リスト!O3859)&gt;=1,"",IF(VLOOKUP(O3859,登録者リスト!$A$1:$D$43729,4,FALSE)=基本情報!$D$6,O3859,"")),"")</f>
        <v/>
      </c>
    </row>
    <row r="3860" spans="15:16" x14ac:dyDescent="0.15">
      <c r="O3860">
        <v>3859</v>
      </c>
      <c r="P3860" t="str">
        <f>IFERROR(IF(COUNTIF(個人情報!$BB$5:$BB$401,"登録番号" &amp; リスト!O3860)&gt;=1,"",IF(VLOOKUP(O3860,登録者リスト!$A$1:$D$43729,4,FALSE)=基本情報!$D$6,O3860,"")),"")</f>
        <v/>
      </c>
    </row>
    <row r="3861" spans="15:16" x14ac:dyDescent="0.15">
      <c r="O3861">
        <v>3860</v>
      </c>
      <c r="P3861" t="str">
        <f>IFERROR(IF(COUNTIF(個人情報!$BB$5:$BB$401,"登録番号" &amp; リスト!O3861)&gt;=1,"",IF(VLOOKUP(O3861,登録者リスト!$A$1:$D$43729,4,FALSE)=基本情報!$D$6,O3861,"")),"")</f>
        <v/>
      </c>
    </row>
    <row r="3862" spans="15:16" x14ac:dyDescent="0.15">
      <c r="O3862">
        <v>3861</v>
      </c>
      <c r="P3862" t="str">
        <f>IFERROR(IF(COUNTIF(個人情報!$BB$5:$BB$401,"登録番号" &amp; リスト!O3862)&gt;=1,"",IF(VLOOKUP(O3862,登録者リスト!$A$1:$D$43729,4,FALSE)=基本情報!$D$6,O3862,"")),"")</f>
        <v/>
      </c>
    </row>
    <row r="3863" spans="15:16" x14ac:dyDescent="0.15">
      <c r="O3863">
        <v>3862</v>
      </c>
      <c r="P3863" t="str">
        <f>IFERROR(IF(COUNTIF(個人情報!$BB$5:$BB$401,"登録番号" &amp; リスト!O3863)&gt;=1,"",IF(VLOOKUP(O3863,登録者リスト!$A$1:$D$43729,4,FALSE)=基本情報!$D$6,O3863,"")),"")</f>
        <v/>
      </c>
    </row>
    <row r="3864" spans="15:16" x14ac:dyDescent="0.15">
      <c r="O3864">
        <v>3863</v>
      </c>
      <c r="P3864" t="str">
        <f>IFERROR(IF(COUNTIF(個人情報!$BB$5:$BB$401,"登録番号" &amp; リスト!O3864)&gt;=1,"",IF(VLOOKUP(O3864,登録者リスト!$A$1:$D$43729,4,FALSE)=基本情報!$D$6,O3864,"")),"")</f>
        <v/>
      </c>
    </row>
    <row r="3865" spans="15:16" x14ac:dyDescent="0.15">
      <c r="O3865">
        <v>3864</v>
      </c>
      <c r="P3865" t="str">
        <f>IFERROR(IF(COUNTIF(個人情報!$BB$5:$BB$401,"登録番号" &amp; リスト!O3865)&gt;=1,"",IF(VLOOKUP(O3865,登録者リスト!$A$1:$D$43729,4,FALSE)=基本情報!$D$6,O3865,"")),"")</f>
        <v/>
      </c>
    </row>
    <row r="3866" spans="15:16" x14ac:dyDescent="0.15">
      <c r="O3866">
        <v>3865</v>
      </c>
      <c r="P3866" t="str">
        <f>IFERROR(IF(COUNTIF(個人情報!$BB$5:$BB$401,"登録番号" &amp; リスト!O3866)&gt;=1,"",IF(VLOOKUP(O3866,登録者リスト!$A$1:$D$43729,4,FALSE)=基本情報!$D$6,O3866,"")),"")</f>
        <v/>
      </c>
    </row>
    <row r="3867" spans="15:16" x14ac:dyDescent="0.15">
      <c r="O3867">
        <v>3866</v>
      </c>
      <c r="P3867" t="str">
        <f>IFERROR(IF(COUNTIF(個人情報!$BB$5:$BB$401,"登録番号" &amp; リスト!O3867)&gt;=1,"",IF(VLOOKUP(O3867,登録者リスト!$A$1:$D$43729,4,FALSE)=基本情報!$D$6,O3867,"")),"")</f>
        <v/>
      </c>
    </row>
    <row r="3868" spans="15:16" x14ac:dyDescent="0.15">
      <c r="O3868">
        <v>3867</v>
      </c>
      <c r="P3868" t="str">
        <f>IFERROR(IF(COUNTIF(個人情報!$BB$5:$BB$401,"登録番号" &amp; リスト!O3868)&gt;=1,"",IF(VLOOKUP(O3868,登録者リスト!$A$1:$D$43729,4,FALSE)=基本情報!$D$6,O3868,"")),"")</f>
        <v/>
      </c>
    </row>
    <row r="3869" spans="15:16" x14ac:dyDescent="0.15">
      <c r="O3869">
        <v>3868</v>
      </c>
      <c r="P3869" t="str">
        <f>IFERROR(IF(COUNTIF(個人情報!$BB$5:$BB$401,"登録番号" &amp; リスト!O3869)&gt;=1,"",IF(VLOOKUP(O3869,登録者リスト!$A$1:$D$43729,4,FALSE)=基本情報!$D$6,O3869,"")),"")</f>
        <v/>
      </c>
    </row>
    <row r="3870" spans="15:16" x14ac:dyDescent="0.15">
      <c r="O3870">
        <v>3869</v>
      </c>
      <c r="P3870" t="str">
        <f>IFERROR(IF(COUNTIF(個人情報!$BB$5:$BB$401,"登録番号" &amp; リスト!O3870)&gt;=1,"",IF(VLOOKUP(O3870,登録者リスト!$A$1:$D$43729,4,FALSE)=基本情報!$D$6,O3870,"")),"")</f>
        <v/>
      </c>
    </row>
    <row r="3871" spans="15:16" x14ac:dyDescent="0.15">
      <c r="O3871">
        <v>3870</v>
      </c>
      <c r="P3871" t="str">
        <f>IFERROR(IF(COUNTIF(個人情報!$BB$5:$BB$401,"登録番号" &amp; リスト!O3871)&gt;=1,"",IF(VLOOKUP(O3871,登録者リスト!$A$1:$D$43729,4,FALSE)=基本情報!$D$6,O3871,"")),"")</f>
        <v/>
      </c>
    </row>
    <row r="3872" spans="15:16" x14ac:dyDescent="0.15">
      <c r="O3872">
        <v>3871</v>
      </c>
      <c r="P3872" t="str">
        <f>IFERROR(IF(COUNTIF(個人情報!$BB$5:$BB$401,"登録番号" &amp; リスト!O3872)&gt;=1,"",IF(VLOOKUP(O3872,登録者リスト!$A$1:$D$43729,4,FALSE)=基本情報!$D$6,O3872,"")),"")</f>
        <v/>
      </c>
    </row>
    <row r="3873" spans="15:16" x14ac:dyDescent="0.15">
      <c r="O3873">
        <v>3872</v>
      </c>
      <c r="P3873" t="str">
        <f>IFERROR(IF(COUNTIF(個人情報!$BB$5:$BB$401,"登録番号" &amp; リスト!O3873)&gt;=1,"",IF(VLOOKUP(O3873,登録者リスト!$A$1:$D$43729,4,FALSE)=基本情報!$D$6,O3873,"")),"")</f>
        <v/>
      </c>
    </row>
    <row r="3874" spans="15:16" x14ac:dyDescent="0.15">
      <c r="O3874">
        <v>3873</v>
      </c>
      <c r="P3874" t="str">
        <f>IFERROR(IF(COUNTIF(個人情報!$BB$5:$BB$401,"登録番号" &amp; リスト!O3874)&gt;=1,"",IF(VLOOKUP(O3874,登録者リスト!$A$1:$D$43729,4,FALSE)=基本情報!$D$6,O3874,"")),"")</f>
        <v/>
      </c>
    </row>
    <row r="3875" spans="15:16" x14ac:dyDescent="0.15">
      <c r="O3875">
        <v>3874</v>
      </c>
      <c r="P3875" t="str">
        <f>IFERROR(IF(COUNTIF(個人情報!$BB$5:$BB$401,"登録番号" &amp; リスト!O3875)&gt;=1,"",IF(VLOOKUP(O3875,登録者リスト!$A$1:$D$43729,4,FALSE)=基本情報!$D$6,O3875,"")),"")</f>
        <v/>
      </c>
    </row>
    <row r="3876" spans="15:16" x14ac:dyDescent="0.15">
      <c r="O3876">
        <v>3875</v>
      </c>
      <c r="P3876" t="str">
        <f>IFERROR(IF(COUNTIF(個人情報!$BB$5:$BB$401,"登録番号" &amp; リスト!O3876)&gt;=1,"",IF(VLOOKUP(O3876,登録者リスト!$A$1:$D$43729,4,FALSE)=基本情報!$D$6,O3876,"")),"")</f>
        <v/>
      </c>
    </row>
    <row r="3877" spans="15:16" x14ac:dyDescent="0.15">
      <c r="O3877">
        <v>3876</v>
      </c>
      <c r="P3877" t="str">
        <f>IFERROR(IF(COUNTIF(個人情報!$BB$5:$BB$401,"登録番号" &amp; リスト!O3877)&gt;=1,"",IF(VLOOKUP(O3877,登録者リスト!$A$1:$D$43729,4,FALSE)=基本情報!$D$6,O3877,"")),"")</f>
        <v/>
      </c>
    </row>
    <row r="3878" spans="15:16" x14ac:dyDescent="0.15">
      <c r="O3878">
        <v>3877</v>
      </c>
      <c r="P3878" t="str">
        <f>IFERROR(IF(COUNTIF(個人情報!$BB$5:$BB$401,"登録番号" &amp; リスト!O3878)&gt;=1,"",IF(VLOOKUP(O3878,登録者リスト!$A$1:$D$43729,4,FALSE)=基本情報!$D$6,O3878,"")),"")</f>
        <v/>
      </c>
    </row>
    <row r="3879" spans="15:16" x14ac:dyDescent="0.15">
      <c r="O3879">
        <v>3878</v>
      </c>
      <c r="P3879" t="str">
        <f>IFERROR(IF(COUNTIF(個人情報!$BB$5:$BB$401,"登録番号" &amp; リスト!O3879)&gt;=1,"",IF(VLOOKUP(O3879,登録者リスト!$A$1:$D$43729,4,FALSE)=基本情報!$D$6,O3879,"")),"")</f>
        <v/>
      </c>
    </row>
    <row r="3880" spans="15:16" x14ac:dyDescent="0.15">
      <c r="O3880">
        <v>3879</v>
      </c>
      <c r="P3880" t="str">
        <f>IFERROR(IF(COUNTIF(個人情報!$BB$5:$BB$401,"登録番号" &amp; リスト!O3880)&gt;=1,"",IF(VLOOKUP(O3880,登録者リスト!$A$1:$D$43729,4,FALSE)=基本情報!$D$6,O3880,"")),"")</f>
        <v/>
      </c>
    </row>
    <row r="3881" spans="15:16" x14ac:dyDescent="0.15">
      <c r="O3881">
        <v>3880</v>
      </c>
      <c r="P3881" t="str">
        <f>IFERROR(IF(COUNTIF(個人情報!$BB$5:$BB$401,"登録番号" &amp; リスト!O3881)&gt;=1,"",IF(VLOOKUP(O3881,登録者リスト!$A$1:$D$43729,4,FALSE)=基本情報!$D$6,O3881,"")),"")</f>
        <v/>
      </c>
    </row>
    <row r="3882" spans="15:16" x14ac:dyDescent="0.15">
      <c r="O3882">
        <v>3881</v>
      </c>
      <c r="P3882" t="str">
        <f>IFERROR(IF(COUNTIF(個人情報!$BB$5:$BB$401,"登録番号" &amp; リスト!O3882)&gt;=1,"",IF(VLOOKUP(O3882,登録者リスト!$A$1:$D$43729,4,FALSE)=基本情報!$D$6,O3882,"")),"")</f>
        <v/>
      </c>
    </row>
    <row r="3883" spans="15:16" x14ac:dyDescent="0.15">
      <c r="O3883">
        <v>3882</v>
      </c>
      <c r="P3883" t="str">
        <f>IFERROR(IF(COUNTIF(個人情報!$BB$5:$BB$401,"登録番号" &amp; リスト!O3883)&gt;=1,"",IF(VLOOKUP(O3883,登録者リスト!$A$1:$D$43729,4,FALSE)=基本情報!$D$6,O3883,"")),"")</f>
        <v/>
      </c>
    </row>
    <row r="3884" spans="15:16" x14ac:dyDescent="0.15">
      <c r="O3884">
        <v>3883</v>
      </c>
      <c r="P3884" t="str">
        <f>IFERROR(IF(COUNTIF(個人情報!$BB$5:$BB$401,"登録番号" &amp; リスト!O3884)&gt;=1,"",IF(VLOOKUP(O3884,登録者リスト!$A$1:$D$43729,4,FALSE)=基本情報!$D$6,O3884,"")),"")</f>
        <v/>
      </c>
    </row>
    <row r="3885" spans="15:16" x14ac:dyDescent="0.15">
      <c r="O3885">
        <v>3884</v>
      </c>
      <c r="P3885" t="str">
        <f>IFERROR(IF(COUNTIF(個人情報!$BB$5:$BB$401,"登録番号" &amp; リスト!O3885)&gt;=1,"",IF(VLOOKUP(O3885,登録者リスト!$A$1:$D$43729,4,FALSE)=基本情報!$D$6,O3885,"")),"")</f>
        <v/>
      </c>
    </row>
    <row r="3886" spans="15:16" x14ac:dyDescent="0.15">
      <c r="O3886">
        <v>3885</v>
      </c>
      <c r="P3886" t="str">
        <f>IFERROR(IF(COUNTIF(個人情報!$BB$5:$BB$401,"登録番号" &amp; リスト!O3886)&gt;=1,"",IF(VLOOKUP(O3886,登録者リスト!$A$1:$D$43729,4,FALSE)=基本情報!$D$6,O3886,"")),"")</f>
        <v/>
      </c>
    </row>
    <row r="3887" spans="15:16" x14ac:dyDescent="0.15">
      <c r="O3887">
        <v>3886</v>
      </c>
      <c r="P3887" t="str">
        <f>IFERROR(IF(COUNTIF(個人情報!$BB$5:$BB$401,"登録番号" &amp; リスト!O3887)&gt;=1,"",IF(VLOOKUP(O3887,登録者リスト!$A$1:$D$43729,4,FALSE)=基本情報!$D$6,O3887,"")),"")</f>
        <v/>
      </c>
    </row>
    <row r="3888" spans="15:16" x14ac:dyDescent="0.15">
      <c r="O3888">
        <v>3887</v>
      </c>
      <c r="P3888" t="str">
        <f>IFERROR(IF(COUNTIF(個人情報!$BB$5:$BB$401,"登録番号" &amp; リスト!O3888)&gt;=1,"",IF(VLOOKUP(O3888,登録者リスト!$A$1:$D$43729,4,FALSE)=基本情報!$D$6,O3888,"")),"")</f>
        <v/>
      </c>
    </row>
    <row r="3889" spans="15:16" x14ac:dyDescent="0.15">
      <c r="O3889">
        <v>3888</v>
      </c>
      <c r="P3889" t="str">
        <f>IFERROR(IF(COUNTIF(個人情報!$BB$5:$BB$401,"登録番号" &amp; リスト!O3889)&gt;=1,"",IF(VLOOKUP(O3889,登録者リスト!$A$1:$D$43729,4,FALSE)=基本情報!$D$6,O3889,"")),"")</f>
        <v/>
      </c>
    </row>
    <row r="3890" spans="15:16" x14ac:dyDescent="0.15">
      <c r="O3890">
        <v>3889</v>
      </c>
      <c r="P3890" t="str">
        <f>IFERROR(IF(COUNTIF(個人情報!$BB$5:$BB$401,"登録番号" &amp; リスト!O3890)&gt;=1,"",IF(VLOOKUP(O3890,登録者リスト!$A$1:$D$43729,4,FALSE)=基本情報!$D$6,O3890,"")),"")</f>
        <v/>
      </c>
    </row>
    <row r="3891" spans="15:16" x14ac:dyDescent="0.15">
      <c r="O3891">
        <v>3890</v>
      </c>
      <c r="P3891" t="str">
        <f>IFERROR(IF(COUNTIF(個人情報!$BB$5:$BB$401,"登録番号" &amp; リスト!O3891)&gt;=1,"",IF(VLOOKUP(O3891,登録者リスト!$A$1:$D$43729,4,FALSE)=基本情報!$D$6,O3891,"")),"")</f>
        <v/>
      </c>
    </row>
    <row r="3892" spans="15:16" x14ac:dyDescent="0.15">
      <c r="O3892">
        <v>3891</v>
      </c>
      <c r="P3892" t="str">
        <f>IFERROR(IF(COUNTIF(個人情報!$BB$5:$BB$401,"登録番号" &amp; リスト!O3892)&gt;=1,"",IF(VLOOKUP(O3892,登録者リスト!$A$1:$D$43729,4,FALSE)=基本情報!$D$6,O3892,"")),"")</f>
        <v/>
      </c>
    </row>
    <row r="3893" spans="15:16" x14ac:dyDescent="0.15">
      <c r="O3893">
        <v>3892</v>
      </c>
      <c r="P3893" t="str">
        <f>IFERROR(IF(COUNTIF(個人情報!$BB$5:$BB$401,"登録番号" &amp; リスト!O3893)&gt;=1,"",IF(VLOOKUP(O3893,登録者リスト!$A$1:$D$43729,4,FALSE)=基本情報!$D$6,O3893,"")),"")</f>
        <v/>
      </c>
    </row>
    <row r="3894" spans="15:16" x14ac:dyDescent="0.15">
      <c r="O3894">
        <v>3893</v>
      </c>
      <c r="P3894" t="str">
        <f>IFERROR(IF(COUNTIF(個人情報!$BB$5:$BB$401,"登録番号" &amp; リスト!O3894)&gt;=1,"",IF(VLOOKUP(O3894,登録者リスト!$A$1:$D$43729,4,FALSE)=基本情報!$D$6,O3894,"")),"")</f>
        <v/>
      </c>
    </row>
    <row r="3895" spans="15:16" x14ac:dyDescent="0.15">
      <c r="O3895">
        <v>3894</v>
      </c>
      <c r="P3895" t="str">
        <f>IFERROR(IF(COUNTIF(個人情報!$BB$5:$BB$401,"登録番号" &amp; リスト!O3895)&gt;=1,"",IF(VLOOKUP(O3895,登録者リスト!$A$1:$D$43729,4,FALSE)=基本情報!$D$6,O3895,"")),"")</f>
        <v/>
      </c>
    </row>
    <row r="3896" spans="15:16" x14ac:dyDescent="0.15">
      <c r="O3896">
        <v>3895</v>
      </c>
      <c r="P3896" t="str">
        <f>IFERROR(IF(COUNTIF(個人情報!$BB$5:$BB$401,"登録番号" &amp; リスト!O3896)&gt;=1,"",IF(VLOOKUP(O3896,登録者リスト!$A$1:$D$43729,4,FALSE)=基本情報!$D$6,O3896,"")),"")</f>
        <v/>
      </c>
    </row>
    <row r="3897" spans="15:16" x14ac:dyDescent="0.15">
      <c r="O3897">
        <v>3896</v>
      </c>
      <c r="P3897" t="str">
        <f>IFERROR(IF(COUNTIF(個人情報!$BB$5:$BB$401,"登録番号" &amp; リスト!O3897)&gt;=1,"",IF(VLOOKUP(O3897,登録者リスト!$A$1:$D$43729,4,FALSE)=基本情報!$D$6,O3897,"")),"")</f>
        <v/>
      </c>
    </row>
    <row r="3898" spans="15:16" x14ac:dyDescent="0.15">
      <c r="O3898">
        <v>3897</v>
      </c>
      <c r="P3898" t="str">
        <f>IFERROR(IF(COUNTIF(個人情報!$BB$5:$BB$401,"登録番号" &amp; リスト!O3898)&gt;=1,"",IF(VLOOKUP(O3898,登録者リスト!$A$1:$D$43729,4,FALSE)=基本情報!$D$6,O3898,"")),"")</f>
        <v/>
      </c>
    </row>
    <row r="3899" spans="15:16" x14ac:dyDescent="0.15">
      <c r="O3899">
        <v>3898</v>
      </c>
      <c r="P3899" t="str">
        <f>IFERROR(IF(COUNTIF(個人情報!$BB$5:$BB$401,"登録番号" &amp; リスト!O3899)&gt;=1,"",IF(VLOOKUP(O3899,登録者リスト!$A$1:$D$43729,4,FALSE)=基本情報!$D$6,O3899,"")),"")</f>
        <v/>
      </c>
    </row>
    <row r="3900" spans="15:16" x14ac:dyDescent="0.15">
      <c r="O3900">
        <v>3899</v>
      </c>
      <c r="P3900" t="str">
        <f>IFERROR(IF(COUNTIF(個人情報!$BB$5:$BB$401,"登録番号" &amp; リスト!O3900)&gt;=1,"",IF(VLOOKUP(O3900,登録者リスト!$A$1:$D$43729,4,FALSE)=基本情報!$D$6,O3900,"")),"")</f>
        <v/>
      </c>
    </row>
    <row r="3901" spans="15:16" x14ac:dyDescent="0.15">
      <c r="O3901">
        <v>3900</v>
      </c>
      <c r="P3901" t="str">
        <f>IFERROR(IF(COUNTIF(個人情報!$BB$5:$BB$401,"登録番号" &amp; リスト!O3901)&gt;=1,"",IF(VLOOKUP(O3901,登録者リスト!$A$1:$D$43729,4,FALSE)=基本情報!$D$6,O3901,"")),"")</f>
        <v/>
      </c>
    </row>
    <row r="3902" spans="15:16" x14ac:dyDescent="0.15">
      <c r="O3902">
        <v>3901</v>
      </c>
      <c r="P3902" t="str">
        <f>IFERROR(IF(COUNTIF(個人情報!$BB$5:$BB$401,"登録番号" &amp; リスト!O3902)&gt;=1,"",IF(VLOOKUP(O3902,登録者リスト!$A$1:$D$43729,4,FALSE)=基本情報!$D$6,O3902,"")),"")</f>
        <v/>
      </c>
    </row>
    <row r="3903" spans="15:16" x14ac:dyDescent="0.15">
      <c r="O3903">
        <v>3902</v>
      </c>
      <c r="P3903" t="str">
        <f>IFERROR(IF(COUNTIF(個人情報!$BB$5:$BB$401,"登録番号" &amp; リスト!O3903)&gt;=1,"",IF(VLOOKUP(O3903,登録者リスト!$A$1:$D$43729,4,FALSE)=基本情報!$D$6,O3903,"")),"")</f>
        <v/>
      </c>
    </row>
    <row r="3904" spans="15:16" x14ac:dyDescent="0.15">
      <c r="O3904">
        <v>3903</v>
      </c>
      <c r="P3904" t="str">
        <f>IFERROR(IF(COUNTIF(個人情報!$BB$5:$BB$401,"登録番号" &amp; リスト!O3904)&gt;=1,"",IF(VLOOKUP(O3904,登録者リスト!$A$1:$D$43729,4,FALSE)=基本情報!$D$6,O3904,"")),"")</f>
        <v/>
      </c>
    </row>
    <row r="3905" spans="15:16" x14ac:dyDescent="0.15">
      <c r="O3905">
        <v>3904</v>
      </c>
      <c r="P3905" t="str">
        <f>IFERROR(IF(COUNTIF(個人情報!$BB$5:$BB$401,"登録番号" &amp; リスト!O3905)&gt;=1,"",IF(VLOOKUP(O3905,登録者リスト!$A$1:$D$43729,4,FALSE)=基本情報!$D$6,O3905,"")),"")</f>
        <v/>
      </c>
    </row>
    <row r="3906" spans="15:16" x14ac:dyDescent="0.15">
      <c r="O3906">
        <v>3905</v>
      </c>
      <c r="P3906" t="str">
        <f>IFERROR(IF(COUNTIF(個人情報!$BB$5:$BB$401,"登録番号" &amp; リスト!O3906)&gt;=1,"",IF(VLOOKUP(O3906,登録者リスト!$A$1:$D$43729,4,FALSE)=基本情報!$D$6,O3906,"")),"")</f>
        <v/>
      </c>
    </row>
    <row r="3907" spans="15:16" x14ac:dyDescent="0.15">
      <c r="O3907">
        <v>3906</v>
      </c>
      <c r="P3907" t="str">
        <f>IFERROR(IF(COUNTIF(個人情報!$BB$5:$BB$401,"登録番号" &amp; リスト!O3907)&gt;=1,"",IF(VLOOKUP(O3907,登録者リスト!$A$1:$D$43729,4,FALSE)=基本情報!$D$6,O3907,"")),"")</f>
        <v/>
      </c>
    </row>
    <row r="3908" spans="15:16" x14ac:dyDescent="0.15">
      <c r="O3908">
        <v>3907</v>
      </c>
      <c r="P3908" t="str">
        <f>IFERROR(IF(COUNTIF(個人情報!$BB$5:$BB$401,"登録番号" &amp; リスト!O3908)&gt;=1,"",IF(VLOOKUP(O3908,登録者リスト!$A$1:$D$43729,4,FALSE)=基本情報!$D$6,O3908,"")),"")</f>
        <v/>
      </c>
    </row>
    <row r="3909" spans="15:16" x14ac:dyDescent="0.15">
      <c r="O3909">
        <v>3908</v>
      </c>
      <c r="P3909" t="str">
        <f>IFERROR(IF(COUNTIF(個人情報!$BB$5:$BB$401,"登録番号" &amp; リスト!O3909)&gt;=1,"",IF(VLOOKUP(O3909,登録者リスト!$A$1:$D$43729,4,FALSE)=基本情報!$D$6,O3909,"")),"")</f>
        <v/>
      </c>
    </row>
    <row r="3910" spans="15:16" x14ac:dyDescent="0.15">
      <c r="O3910">
        <v>3909</v>
      </c>
      <c r="P3910" t="str">
        <f>IFERROR(IF(COUNTIF(個人情報!$BB$5:$BB$401,"登録番号" &amp; リスト!O3910)&gt;=1,"",IF(VLOOKUP(O3910,登録者リスト!$A$1:$D$43729,4,FALSE)=基本情報!$D$6,O3910,"")),"")</f>
        <v/>
      </c>
    </row>
    <row r="3911" spans="15:16" x14ac:dyDescent="0.15">
      <c r="O3911">
        <v>3910</v>
      </c>
      <c r="P3911" t="str">
        <f>IFERROR(IF(COUNTIF(個人情報!$BB$5:$BB$401,"登録番号" &amp; リスト!O3911)&gt;=1,"",IF(VLOOKUP(O3911,登録者リスト!$A$1:$D$43729,4,FALSE)=基本情報!$D$6,O3911,"")),"")</f>
        <v/>
      </c>
    </row>
    <row r="3912" spans="15:16" x14ac:dyDescent="0.15">
      <c r="O3912">
        <v>3911</v>
      </c>
      <c r="P3912" t="str">
        <f>IFERROR(IF(COUNTIF(個人情報!$BB$5:$BB$401,"登録番号" &amp; リスト!O3912)&gt;=1,"",IF(VLOOKUP(O3912,登録者リスト!$A$1:$D$43729,4,FALSE)=基本情報!$D$6,O3912,"")),"")</f>
        <v/>
      </c>
    </row>
    <row r="3913" spans="15:16" x14ac:dyDescent="0.15">
      <c r="O3913">
        <v>3912</v>
      </c>
      <c r="P3913" t="str">
        <f>IFERROR(IF(COUNTIF(個人情報!$BB$5:$BB$401,"登録番号" &amp; リスト!O3913)&gt;=1,"",IF(VLOOKUP(O3913,登録者リスト!$A$1:$D$43729,4,FALSE)=基本情報!$D$6,O3913,"")),"")</f>
        <v/>
      </c>
    </row>
    <row r="3914" spans="15:16" x14ac:dyDescent="0.15">
      <c r="O3914">
        <v>3913</v>
      </c>
      <c r="P3914" t="str">
        <f>IFERROR(IF(COUNTIF(個人情報!$BB$5:$BB$401,"登録番号" &amp; リスト!O3914)&gt;=1,"",IF(VLOOKUP(O3914,登録者リスト!$A$1:$D$43729,4,FALSE)=基本情報!$D$6,O3914,"")),"")</f>
        <v/>
      </c>
    </row>
    <row r="3915" spans="15:16" x14ac:dyDescent="0.15">
      <c r="O3915">
        <v>3914</v>
      </c>
      <c r="P3915" t="str">
        <f>IFERROR(IF(COUNTIF(個人情報!$BB$5:$BB$401,"登録番号" &amp; リスト!O3915)&gt;=1,"",IF(VLOOKUP(O3915,登録者リスト!$A$1:$D$43729,4,FALSE)=基本情報!$D$6,O3915,"")),"")</f>
        <v/>
      </c>
    </row>
    <row r="3916" spans="15:16" x14ac:dyDescent="0.15">
      <c r="O3916">
        <v>3915</v>
      </c>
      <c r="P3916" t="str">
        <f>IFERROR(IF(COUNTIF(個人情報!$BB$5:$BB$401,"登録番号" &amp; リスト!O3916)&gt;=1,"",IF(VLOOKUP(O3916,登録者リスト!$A$1:$D$43729,4,FALSE)=基本情報!$D$6,O3916,"")),"")</f>
        <v/>
      </c>
    </row>
    <row r="3917" spans="15:16" x14ac:dyDescent="0.15">
      <c r="O3917">
        <v>3916</v>
      </c>
      <c r="P3917" t="str">
        <f>IFERROR(IF(COUNTIF(個人情報!$BB$5:$BB$401,"登録番号" &amp; リスト!O3917)&gt;=1,"",IF(VLOOKUP(O3917,登録者リスト!$A$1:$D$43729,4,FALSE)=基本情報!$D$6,O3917,"")),"")</f>
        <v/>
      </c>
    </row>
    <row r="3918" spans="15:16" x14ac:dyDescent="0.15">
      <c r="O3918">
        <v>3917</v>
      </c>
      <c r="P3918" t="str">
        <f>IFERROR(IF(COUNTIF(個人情報!$BB$5:$BB$401,"登録番号" &amp; リスト!O3918)&gt;=1,"",IF(VLOOKUP(O3918,登録者リスト!$A$1:$D$43729,4,FALSE)=基本情報!$D$6,O3918,"")),"")</f>
        <v/>
      </c>
    </row>
    <row r="3919" spans="15:16" x14ac:dyDescent="0.15">
      <c r="O3919">
        <v>3918</v>
      </c>
      <c r="P3919" t="str">
        <f>IFERROR(IF(COUNTIF(個人情報!$BB$5:$BB$401,"登録番号" &amp; リスト!O3919)&gt;=1,"",IF(VLOOKUP(O3919,登録者リスト!$A$1:$D$43729,4,FALSE)=基本情報!$D$6,O3919,"")),"")</f>
        <v/>
      </c>
    </row>
    <row r="3920" spans="15:16" x14ac:dyDescent="0.15">
      <c r="O3920">
        <v>3919</v>
      </c>
      <c r="P3920" t="str">
        <f>IFERROR(IF(COUNTIF(個人情報!$BB$5:$BB$401,"登録番号" &amp; リスト!O3920)&gt;=1,"",IF(VLOOKUP(O3920,登録者リスト!$A$1:$D$43729,4,FALSE)=基本情報!$D$6,O3920,"")),"")</f>
        <v/>
      </c>
    </row>
    <row r="3921" spans="15:16" x14ac:dyDescent="0.15">
      <c r="O3921">
        <v>3920</v>
      </c>
      <c r="P3921" t="str">
        <f>IFERROR(IF(COUNTIF(個人情報!$BB$5:$BB$401,"登録番号" &amp; リスト!O3921)&gt;=1,"",IF(VLOOKUP(O3921,登録者リスト!$A$1:$D$43729,4,FALSE)=基本情報!$D$6,O3921,"")),"")</f>
        <v/>
      </c>
    </row>
    <row r="3922" spans="15:16" x14ac:dyDescent="0.15">
      <c r="O3922">
        <v>3921</v>
      </c>
      <c r="P3922" t="str">
        <f>IFERROR(IF(COUNTIF(個人情報!$BB$5:$BB$401,"登録番号" &amp; リスト!O3922)&gt;=1,"",IF(VLOOKUP(O3922,登録者リスト!$A$1:$D$43729,4,FALSE)=基本情報!$D$6,O3922,"")),"")</f>
        <v/>
      </c>
    </row>
    <row r="3923" spans="15:16" x14ac:dyDescent="0.15">
      <c r="O3923">
        <v>3922</v>
      </c>
      <c r="P3923" t="str">
        <f>IFERROR(IF(COUNTIF(個人情報!$BB$5:$BB$401,"登録番号" &amp; リスト!O3923)&gt;=1,"",IF(VLOOKUP(O3923,登録者リスト!$A$1:$D$43729,4,FALSE)=基本情報!$D$6,O3923,"")),"")</f>
        <v/>
      </c>
    </row>
    <row r="3924" spans="15:16" x14ac:dyDescent="0.15">
      <c r="O3924">
        <v>3923</v>
      </c>
      <c r="P3924" t="str">
        <f>IFERROR(IF(COUNTIF(個人情報!$BB$5:$BB$401,"登録番号" &amp; リスト!O3924)&gt;=1,"",IF(VLOOKUP(O3924,登録者リスト!$A$1:$D$43729,4,FALSE)=基本情報!$D$6,O3924,"")),"")</f>
        <v/>
      </c>
    </row>
    <row r="3925" spans="15:16" x14ac:dyDescent="0.15">
      <c r="O3925">
        <v>3924</v>
      </c>
      <c r="P3925" t="str">
        <f>IFERROR(IF(COUNTIF(個人情報!$BB$5:$BB$401,"登録番号" &amp; リスト!O3925)&gt;=1,"",IF(VLOOKUP(O3925,登録者リスト!$A$1:$D$43729,4,FALSE)=基本情報!$D$6,O3925,"")),"")</f>
        <v/>
      </c>
    </row>
    <row r="3926" spans="15:16" x14ac:dyDescent="0.15">
      <c r="O3926">
        <v>3925</v>
      </c>
      <c r="P3926" t="str">
        <f>IFERROR(IF(COUNTIF(個人情報!$BB$5:$BB$401,"登録番号" &amp; リスト!O3926)&gt;=1,"",IF(VLOOKUP(O3926,登録者リスト!$A$1:$D$43729,4,FALSE)=基本情報!$D$6,O3926,"")),"")</f>
        <v/>
      </c>
    </row>
    <row r="3927" spans="15:16" x14ac:dyDescent="0.15">
      <c r="O3927">
        <v>3926</v>
      </c>
      <c r="P3927" t="str">
        <f>IFERROR(IF(COUNTIF(個人情報!$BB$5:$BB$401,"登録番号" &amp; リスト!O3927)&gt;=1,"",IF(VLOOKUP(O3927,登録者リスト!$A$1:$D$43729,4,FALSE)=基本情報!$D$6,O3927,"")),"")</f>
        <v/>
      </c>
    </row>
    <row r="3928" spans="15:16" x14ac:dyDescent="0.15">
      <c r="O3928">
        <v>3927</v>
      </c>
      <c r="P3928" t="str">
        <f>IFERROR(IF(COUNTIF(個人情報!$BB$5:$BB$401,"登録番号" &amp; リスト!O3928)&gt;=1,"",IF(VLOOKUP(O3928,登録者リスト!$A$1:$D$43729,4,FALSE)=基本情報!$D$6,O3928,"")),"")</f>
        <v/>
      </c>
    </row>
    <row r="3929" spans="15:16" x14ac:dyDescent="0.15">
      <c r="O3929">
        <v>3928</v>
      </c>
      <c r="P3929" t="str">
        <f>IFERROR(IF(COUNTIF(個人情報!$BB$5:$BB$401,"登録番号" &amp; リスト!O3929)&gt;=1,"",IF(VLOOKUP(O3929,登録者リスト!$A$1:$D$43729,4,FALSE)=基本情報!$D$6,O3929,"")),"")</f>
        <v/>
      </c>
    </row>
    <row r="3930" spans="15:16" x14ac:dyDescent="0.15">
      <c r="O3930">
        <v>3929</v>
      </c>
      <c r="P3930" t="str">
        <f>IFERROR(IF(COUNTIF(個人情報!$BB$5:$BB$401,"登録番号" &amp; リスト!O3930)&gt;=1,"",IF(VLOOKUP(O3930,登録者リスト!$A$1:$D$43729,4,FALSE)=基本情報!$D$6,O3930,"")),"")</f>
        <v/>
      </c>
    </row>
    <row r="3931" spans="15:16" x14ac:dyDescent="0.15">
      <c r="O3931">
        <v>3930</v>
      </c>
      <c r="P3931" t="str">
        <f>IFERROR(IF(COUNTIF(個人情報!$BB$5:$BB$401,"登録番号" &amp; リスト!O3931)&gt;=1,"",IF(VLOOKUP(O3931,登録者リスト!$A$1:$D$43729,4,FALSE)=基本情報!$D$6,O3931,"")),"")</f>
        <v/>
      </c>
    </row>
    <row r="3932" spans="15:16" x14ac:dyDescent="0.15">
      <c r="O3932">
        <v>3931</v>
      </c>
      <c r="P3932" t="str">
        <f>IFERROR(IF(COUNTIF(個人情報!$BB$5:$BB$401,"登録番号" &amp; リスト!O3932)&gt;=1,"",IF(VLOOKUP(O3932,登録者リスト!$A$1:$D$43729,4,FALSE)=基本情報!$D$6,O3932,"")),"")</f>
        <v/>
      </c>
    </row>
    <row r="3933" spans="15:16" x14ac:dyDescent="0.15">
      <c r="O3933">
        <v>3932</v>
      </c>
      <c r="P3933" t="str">
        <f>IFERROR(IF(COUNTIF(個人情報!$BB$5:$BB$401,"登録番号" &amp; リスト!O3933)&gt;=1,"",IF(VLOOKUP(O3933,登録者リスト!$A$1:$D$43729,4,FALSE)=基本情報!$D$6,O3933,"")),"")</f>
        <v/>
      </c>
    </row>
    <row r="3934" spans="15:16" x14ac:dyDescent="0.15">
      <c r="O3934">
        <v>3933</v>
      </c>
      <c r="P3934" t="str">
        <f>IFERROR(IF(COUNTIF(個人情報!$BB$5:$BB$401,"登録番号" &amp; リスト!O3934)&gt;=1,"",IF(VLOOKUP(O3934,登録者リスト!$A$1:$D$43729,4,FALSE)=基本情報!$D$6,O3934,"")),"")</f>
        <v/>
      </c>
    </row>
    <row r="3935" spans="15:16" x14ac:dyDescent="0.15">
      <c r="O3935">
        <v>3934</v>
      </c>
      <c r="P3935" t="str">
        <f>IFERROR(IF(COUNTIF(個人情報!$BB$5:$BB$401,"登録番号" &amp; リスト!O3935)&gt;=1,"",IF(VLOOKUP(O3935,登録者リスト!$A$1:$D$43729,4,FALSE)=基本情報!$D$6,O3935,"")),"")</f>
        <v/>
      </c>
    </row>
    <row r="3936" spans="15:16" x14ac:dyDescent="0.15">
      <c r="O3936">
        <v>3935</v>
      </c>
      <c r="P3936" t="str">
        <f>IFERROR(IF(COUNTIF(個人情報!$BB$5:$BB$401,"登録番号" &amp; リスト!O3936)&gt;=1,"",IF(VLOOKUP(O3936,登録者リスト!$A$1:$D$43729,4,FALSE)=基本情報!$D$6,O3936,"")),"")</f>
        <v/>
      </c>
    </row>
    <row r="3937" spans="15:16" x14ac:dyDescent="0.15">
      <c r="O3937">
        <v>3936</v>
      </c>
      <c r="P3937" t="str">
        <f>IFERROR(IF(COUNTIF(個人情報!$BB$5:$BB$401,"登録番号" &amp; リスト!O3937)&gt;=1,"",IF(VLOOKUP(O3937,登録者リスト!$A$1:$D$43729,4,FALSE)=基本情報!$D$6,O3937,"")),"")</f>
        <v/>
      </c>
    </row>
    <row r="3938" spans="15:16" x14ac:dyDescent="0.15">
      <c r="O3938">
        <v>3937</v>
      </c>
      <c r="P3938" t="str">
        <f>IFERROR(IF(COUNTIF(個人情報!$BB$5:$BB$401,"登録番号" &amp; リスト!O3938)&gt;=1,"",IF(VLOOKUP(O3938,登録者リスト!$A$1:$D$43729,4,FALSE)=基本情報!$D$6,O3938,"")),"")</f>
        <v/>
      </c>
    </row>
    <row r="3939" spans="15:16" x14ac:dyDescent="0.15">
      <c r="O3939">
        <v>3938</v>
      </c>
      <c r="P3939" t="str">
        <f>IFERROR(IF(COUNTIF(個人情報!$BB$5:$BB$401,"登録番号" &amp; リスト!O3939)&gt;=1,"",IF(VLOOKUP(O3939,登録者リスト!$A$1:$D$43729,4,FALSE)=基本情報!$D$6,O3939,"")),"")</f>
        <v/>
      </c>
    </row>
    <row r="3940" spans="15:16" x14ac:dyDescent="0.15">
      <c r="O3940">
        <v>3939</v>
      </c>
      <c r="P3940" t="str">
        <f>IFERROR(IF(COUNTIF(個人情報!$BB$5:$BB$401,"登録番号" &amp; リスト!O3940)&gt;=1,"",IF(VLOOKUP(O3940,登録者リスト!$A$1:$D$43729,4,FALSE)=基本情報!$D$6,O3940,"")),"")</f>
        <v/>
      </c>
    </row>
    <row r="3941" spans="15:16" x14ac:dyDescent="0.15">
      <c r="O3941">
        <v>3940</v>
      </c>
      <c r="P3941" t="str">
        <f>IFERROR(IF(COUNTIF(個人情報!$BB$5:$BB$401,"登録番号" &amp; リスト!O3941)&gt;=1,"",IF(VLOOKUP(O3941,登録者リスト!$A$1:$D$43729,4,FALSE)=基本情報!$D$6,O3941,"")),"")</f>
        <v/>
      </c>
    </row>
    <row r="3942" spans="15:16" x14ac:dyDescent="0.15">
      <c r="O3942">
        <v>3941</v>
      </c>
      <c r="P3942" t="str">
        <f>IFERROR(IF(COUNTIF(個人情報!$BB$5:$BB$401,"登録番号" &amp; リスト!O3942)&gt;=1,"",IF(VLOOKUP(O3942,登録者リスト!$A$1:$D$43729,4,FALSE)=基本情報!$D$6,O3942,"")),"")</f>
        <v/>
      </c>
    </row>
    <row r="3943" spans="15:16" x14ac:dyDescent="0.15">
      <c r="O3943">
        <v>3942</v>
      </c>
      <c r="P3943" t="str">
        <f>IFERROR(IF(COUNTIF(個人情報!$BB$5:$BB$401,"登録番号" &amp; リスト!O3943)&gt;=1,"",IF(VLOOKUP(O3943,登録者リスト!$A$1:$D$43729,4,FALSE)=基本情報!$D$6,O3943,"")),"")</f>
        <v/>
      </c>
    </row>
    <row r="3944" spans="15:16" x14ac:dyDescent="0.15">
      <c r="O3944">
        <v>3943</v>
      </c>
      <c r="P3944" t="str">
        <f>IFERROR(IF(COUNTIF(個人情報!$BB$5:$BB$401,"登録番号" &amp; リスト!O3944)&gt;=1,"",IF(VLOOKUP(O3944,登録者リスト!$A$1:$D$43729,4,FALSE)=基本情報!$D$6,O3944,"")),"")</f>
        <v/>
      </c>
    </row>
    <row r="3945" spans="15:16" x14ac:dyDescent="0.15">
      <c r="O3945">
        <v>3944</v>
      </c>
      <c r="P3945" t="str">
        <f>IFERROR(IF(COUNTIF(個人情報!$BB$5:$BB$401,"登録番号" &amp; リスト!O3945)&gt;=1,"",IF(VLOOKUP(O3945,登録者リスト!$A$1:$D$43729,4,FALSE)=基本情報!$D$6,O3945,"")),"")</f>
        <v/>
      </c>
    </row>
    <row r="3946" spans="15:16" x14ac:dyDescent="0.15">
      <c r="O3946">
        <v>3945</v>
      </c>
      <c r="P3946" t="str">
        <f>IFERROR(IF(COUNTIF(個人情報!$BB$5:$BB$401,"登録番号" &amp; リスト!O3946)&gt;=1,"",IF(VLOOKUP(O3946,登録者リスト!$A$1:$D$43729,4,FALSE)=基本情報!$D$6,O3946,"")),"")</f>
        <v/>
      </c>
    </row>
    <row r="3947" spans="15:16" x14ac:dyDescent="0.15">
      <c r="O3947">
        <v>3946</v>
      </c>
      <c r="P3947" t="str">
        <f>IFERROR(IF(COUNTIF(個人情報!$BB$5:$BB$401,"登録番号" &amp; リスト!O3947)&gt;=1,"",IF(VLOOKUP(O3947,登録者リスト!$A$1:$D$43729,4,FALSE)=基本情報!$D$6,O3947,"")),"")</f>
        <v/>
      </c>
    </row>
    <row r="3948" spans="15:16" x14ac:dyDescent="0.15">
      <c r="O3948">
        <v>3947</v>
      </c>
      <c r="P3948" t="str">
        <f>IFERROR(IF(COUNTIF(個人情報!$BB$5:$BB$401,"登録番号" &amp; リスト!O3948)&gt;=1,"",IF(VLOOKUP(O3948,登録者リスト!$A$1:$D$43729,4,FALSE)=基本情報!$D$6,O3948,"")),"")</f>
        <v/>
      </c>
    </row>
    <row r="3949" spans="15:16" x14ac:dyDescent="0.15">
      <c r="O3949">
        <v>3948</v>
      </c>
      <c r="P3949" t="str">
        <f>IFERROR(IF(COUNTIF(個人情報!$BB$5:$BB$401,"登録番号" &amp; リスト!O3949)&gt;=1,"",IF(VLOOKUP(O3949,登録者リスト!$A$1:$D$43729,4,FALSE)=基本情報!$D$6,O3949,"")),"")</f>
        <v/>
      </c>
    </row>
    <row r="3950" spans="15:16" x14ac:dyDescent="0.15">
      <c r="O3950">
        <v>3949</v>
      </c>
      <c r="P3950" t="str">
        <f>IFERROR(IF(COUNTIF(個人情報!$BB$5:$BB$401,"登録番号" &amp; リスト!O3950)&gt;=1,"",IF(VLOOKUP(O3950,登録者リスト!$A$1:$D$43729,4,FALSE)=基本情報!$D$6,O3950,"")),"")</f>
        <v/>
      </c>
    </row>
    <row r="3951" spans="15:16" x14ac:dyDescent="0.15">
      <c r="O3951">
        <v>3950</v>
      </c>
      <c r="P3951" t="str">
        <f>IFERROR(IF(COUNTIF(個人情報!$BB$5:$BB$401,"登録番号" &amp; リスト!O3951)&gt;=1,"",IF(VLOOKUP(O3951,登録者リスト!$A$1:$D$43729,4,FALSE)=基本情報!$D$6,O3951,"")),"")</f>
        <v/>
      </c>
    </row>
    <row r="3952" spans="15:16" x14ac:dyDescent="0.15">
      <c r="O3952">
        <v>3951</v>
      </c>
      <c r="P3952" t="str">
        <f>IFERROR(IF(COUNTIF(個人情報!$BB$5:$BB$401,"登録番号" &amp; リスト!O3952)&gt;=1,"",IF(VLOOKUP(O3952,登録者リスト!$A$1:$D$43729,4,FALSE)=基本情報!$D$6,O3952,"")),"")</f>
        <v/>
      </c>
    </row>
    <row r="3953" spans="15:16" x14ac:dyDescent="0.15">
      <c r="O3953">
        <v>3952</v>
      </c>
      <c r="P3953" t="str">
        <f>IFERROR(IF(COUNTIF(個人情報!$BB$5:$BB$401,"登録番号" &amp; リスト!O3953)&gt;=1,"",IF(VLOOKUP(O3953,登録者リスト!$A$1:$D$43729,4,FALSE)=基本情報!$D$6,O3953,"")),"")</f>
        <v/>
      </c>
    </row>
    <row r="3954" spans="15:16" x14ac:dyDescent="0.15">
      <c r="O3954">
        <v>3953</v>
      </c>
      <c r="P3954" t="str">
        <f>IFERROR(IF(COUNTIF(個人情報!$BB$5:$BB$401,"登録番号" &amp; リスト!O3954)&gt;=1,"",IF(VLOOKUP(O3954,登録者リスト!$A$1:$D$43729,4,FALSE)=基本情報!$D$6,O3954,"")),"")</f>
        <v/>
      </c>
    </row>
    <row r="3955" spans="15:16" x14ac:dyDescent="0.15">
      <c r="O3955">
        <v>3954</v>
      </c>
      <c r="P3955" t="str">
        <f>IFERROR(IF(COUNTIF(個人情報!$BB$5:$BB$401,"登録番号" &amp; リスト!O3955)&gt;=1,"",IF(VLOOKUP(O3955,登録者リスト!$A$1:$D$43729,4,FALSE)=基本情報!$D$6,O3955,"")),"")</f>
        <v/>
      </c>
    </row>
    <row r="3956" spans="15:16" x14ac:dyDescent="0.15">
      <c r="O3956">
        <v>3955</v>
      </c>
      <c r="P3956" t="str">
        <f>IFERROR(IF(COUNTIF(個人情報!$BB$5:$BB$401,"登録番号" &amp; リスト!O3956)&gt;=1,"",IF(VLOOKUP(O3956,登録者リスト!$A$1:$D$43729,4,FALSE)=基本情報!$D$6,O3956,"")),"")</f>
        <v/>
      </c>
    </row>
    <row r="3957" spans="15:16" x14ac:dyDescent="0.15">
      <c r="O3957">
        <v>3956</v>
      </c>
      <c r="P3957" t="str">
        <f>IFERROR(IF(COUNTIF(個人情報!$BB$5:$BB$401,"登録番号" &amp; リスト!O3957)&gt;=1,"",IF(VLOOKUP(O3957,登録者リスト!$A$1:$D$43729,4,FALSE)=基本情報!$D$6,O3957,"")),"")</f>
        <v/>
      </c>
    </row>
    <row r="3958" spans="15:16" x14ac:dyDescent="0.15">
      <c r="O3958">
        <v>3957</v>
      </c>
      <c r="P3958" t="str">
        <f>IFERROR(IF(COUNTIF(個人情報!$BB$5:$BB$401,"登録番号" &amp; リスト!O3958)&gt;=1,"",IF(VLOOKUP(O3958,登録者リスト!$A$1:$D$43729,4,FALSE)=基本情報!$D$6,O3958,"")),"")</f>
        <v/>
      </c>
    </row>
    <row r="3959" spans="15:16" x14ac:dyDescent="0.15">
      <c r="O3959">
        <v>3958</v>
      </c>
      <c r="P3959" t="str">
        <f>IFERROR(IF(COUNTIF(個人情報!$BB$5:$BB$401,"登録番号" &amp; リスト!O3959)&gt;=1,"",IF(VLOOKUP(O3959,登録者リスト!$A$1:$D$43729,4,FALSE)=基本情報!$D$6,O3959,"")),"")</f>
        <v/>
      </c>
    </row>
    <row r="3960" spans="15:16" x14ac:dyDescent="0.15">
      <c r="O3960">
        <v>3959</v>
      </c>
      <c r="P3960" t="str">
        <f>IFERROR(IF(COUNTIF(個人情報!$BB$5:$BB$401,"登録番号" &amp; リスト!O3960)&gt;=1,"",IF(VLOOKUP(O3960,登録者リスト!$A$1:$D$43729,4,FALSE)=基本情報!$D$6,O3960,"")),"")</f>
        <v/>
      </c>
    </row>
    <row r="3961" spans="15:16" x14ac:dyDescent="0.15">
      <c r="O3961">
        <v>3960</v>
      </c>
      <c r="P3961" t="str">
        <f>IFERROR(IF(COUNTIF(個人情報!$BB$5:$BB$401,"登録番号" &amp; リスト!O3961)&gt;=1,"",IF(VLOOKUP(O3961,登録者リスト!$A$1:$D$43729,4,FALSE)=基本情報!$D$6,O3961,"")),"")</f>
        <v/>
      </c>
    </row>
    <row r="3962" spans="15:16" x14ac:dyDescent="0.15">
      <c r="O3962">
        <v>3961</v>
      </c>
      <c r="P3962" t="str">
        <f>IFERROR(IF(COUNTIF(個人情報!$BB$5:$BB$401,"登録番号" &amp; リスト!O3962)&gt;=1,"",IF(VLOOKUP(O3962,登録者リスト!$A$1:$D$43729,4,FALSE)=基本情報!$D$6,O3962,"")),"")</f>
        <v/>
      </c>
    </row>
    <row r="3963" spans="15:16" x14ac:dyDescent="0.15">
      <c r="O3963">
        <v>3962</v>
      </c>
      <c r="P3963" t="str">
        <f>IFERROR(IF(COUNTIF(個人情報!$BB$5:$BB$401,"登録番号" &amp; リスト!O3963)&gt;=1,"",IF(VLOOKUP(O3963,登録者リスト!$A$1:$D$43729,4,FALSE)=基本情報!$D$6,O3963,"")),"")</f>
        <v/>
      </c>
    </row>
    <row r="3964" spans="15:16" x14ac:dyDescent="0.15">
      <c r="O3964">
        <v>3963</v>
      </c>
      <c r="P3964" t="str">
        <f>IFERROR(IF(COUNTIF(個人情報!$BB$5:$BB$401,"登録番号" &amp; リスト!O3964)&gt;=1,"",IF(VLOOKUP(O3964,登録者リスト!$A$1:$D$43729,4,FALSE)=基本情報!$D$6,O3964,"")),"")</f>
        <v/>
      </c>
    </row>
    <row r="3965" spans="15:16" x14ac:dyDescent="0.15">
      <c r="O3965">
        <v>3964</v>
      </c>
      <c r="P3965" t="str">
        <f>IFERROR(IF(COUNTIF(個人情報!$BB$5:$BB$401,"登録番号" &amp; リスト!O3965)&gt;=1,"",IF(VLOOKUP(O3965,登録者リスト!$A$1:$D$43729,4,FALSE)=基本情報!$D$6,O3965,"")),"")</f>
        <v/>
      </c>
    </row>
    <row r="3966" spans="15:16" x14ac:dyDescent="0.15">
      <c r="O3966">
        <v>3965</v>
      </c>
      <c r="P3966" t="str">
        <f>IFERROR(IF(COUNTIF(個人情報!$BB$5:$BB$401,"登録番号" &amp; リスト!O3966)&gt;=1,"",IF(VLOOKUP(O3966,登録者リスト!$A$1:$D$43729,4,FALSE)=基本情報!$D$6,O3966,"")),"")</f>
        <v/>
      </c>
    </row>
    <row r="3967" spans="15:16" x14ac:dyDescent="0.15">
      <c r="O3967">
        <v>3966</v>
      </c>
      <c r="P3967" t="str">
        <f>IFERROR(IF(COUNTIF(個人情報!$BB$5:$BB$401,"登録番号" &amp; リスト!O3967)&gt;=1,"",IF(VLOOKUP(O3967,登録者リスト!$A$1:$D$43729,4,FALSE)=基本情報!$D$6,O3967,"")),"")</f>
        <v/>
      </c>
    </row>
    <row r="3968" spans="15:16" x14ac:dyDescent="0.15">
      <c r="O3968">
        <v>3967</v>
      </c>
      <c r="P3968" t="str">
        <f>IFERROR(IF(COUNTIF(個人情報!$BB$5:$BB$401,"登録番号" &amp; リスト!O3968)&gt;=1,"",IF(VLOOKUP(O3968,登録者リスト!$A$1:$D$43729,4,FALSE)=基本情報!$D$6,O3968,"")),"")</f>
        <v/>
      </c>
    </row>
    <row r="3969" spans="15:16" x14ac:dyDescent="0.15">
      <c r="O3969">
        <v>3968</v>
      </c>
      <c r="P3969" t="str">
        <f>IFERROR(IF(COUNTIF(個人情報!$BB$5:$BB$401,"登録番号" &amp; リスト!O3969)&gt;=1,"",IF(VLOOKUP(O3969,登録者リスト!$A$1:$D$43729,4,FALSE)=基本情報!$D$6,O3969,"")),"")</f>
        <v/>
      </c>
    </row>
    <row r="3970" spans="15:16" x14ac:dyDescent="0.15">
      <c r="O3970">
        <v>3969</v>
      </c>
      <c r="P3970" t="str">
        <f>IFERROR(IF(COUNTIF(個人情報!$BB$5:$BB$401,"登録番号" &amp; リスト!O3970)&gt;=1,"",IF(VLOOKUP(O3970,登録者リスト!$A$1:$D$43729,4,FALSE)=基本情報!$D$6,O3970,"")),"")</f>
        <v/>
      </c>
    </row>
    <row r="3971" spans="15:16" x14ac:dyDescent="0.15">
      <c r="O3971">
        <v>3970</v>
      </c>
      <c r="P3971" t="str">
        <f>IFERROR(IF(COUNTIF(個人情報!$BB$5:$BB$401,"登録番号" &amp; リスト!O3971)&gt;=1,"",IF(VLOOKUP(O3971,登録者リスト!$A$1:$D$43729,4,FALSE)=基本情報!$D$6,O3971,"")),"")</f>
        <v/>
      </c>
    </row>
    <row r="3972" spans="15:16" x14ac:dyDescent="0.15">
      <c r="O3972">
        <v>3971</v>
      </c>
      <c r="P3972" t="str">
        <f>IFERROR(IF(COUNTIF(個人情報!$BB$5:$BB$401,"登録番号" &amp; リスト!O3972)&gt;=1,"",IF(VLOOKUP(O3972,登録者リスト!$A$1:$D$43729,4,FALSE)=基本情報!$D$6,O3972,"")),"")</f>
        <v/>
      </c>
    </row>
    <row r="3973" spans="15:16" x14ac:dyDescent="0.15">
      <c r="O3973">
        <v>3972</v>
      </c>
      <c r="P3973" t="str">
        <f>IFERROR(IF(COUNTIF(個人情報!$BB$5:$BB$401,"登録番号" &amp; リスト!O3973)&gt;=1,"",IF(VLOOKUP(O3973,登録者リスト!$A$1:$D$43729,4,FALSE)=基本情報!$D$6,O3973,"")),"")</f>
        <v/>
      </c>
    </row>
    <row r="3974" spans="15:16" x14ac:dyDescent="0.15">
      <c r="O3974">
        <v>3973</v>
      </c>
      <c r="P3974" t="str">
        <f>IFERROR(IF(COUNTIF(個人情報!$BB$5:$BB$401,"登録番号" &amp; リスト!O3974)&gt;=1,"",IF(VLOOKUP(O3974,登録者リスト!$A$1:$D$43729,4,FALSE)=基本情報!$D$6,O3974,"")),"")</f>
        <v/>
      </c>
    </row>
    <row r="3975" spans="15:16" x14ac:dyDescent="0.15">
      <c r="O3975">
        <v>3974</v>
      </c>
      <c r="P3975" t="str">
        <f>IFERROR(IF(COUNTIF(個人情報!$BB$5:$BB$401,"登録番号" &amp; リスト!O3975)&gt;=1,"",IF(VLOOKUP(O3975,登録者リスト!$A$1:$D$43729,4,FALSE)=基本情報!$D$6,O3975,"")),"")</f>
        <v/>
      </c>
    </row>
    <row r="3976" spans="15:16" x14ac:dyDescent="0.15">
      <c r="O3976">
        <v>3975</v>
      </c>
      <c r="P3976" t="str">
        <f>IFERROR(IF(COUNTIF(個人情報!$BB$5:$BB$401,"登録番号" &amp; リスト!O3976)&gt;=1,"",IF(VLOOKUP(O3976,登録者リスト!$A$1:$D$43729,4,FALSE)=基本情報!$D$6,O3976,"")),"")</f>
        <v/>
      </c>
    </row>
    <row r="3977" spans="15:16" x14ac:dyDescent="0.15">
      <c r="O3977">
        <v>3976</v>
      </c>
      <c r="P3977" t="str">
        <f>IFERROR(IF(COUNTIF(個人情報!$BB$5:$BB$401,"登録番号" &amp; リスト!O3977)&gt;=1,"",IF(VLOOKUP(O3977,登録者リスト!$A$1:$D$43729,4,FALSE)=基本情報!$D$6,O3977,"")),"")</f>
        <v/>
      </c>
    </row>
    <row r="3978" spans="15:16" x14ac:dyDescent="0.15">
      <c r="O3978">
        <v>3977</v>
      </c>
      <c r="P3978" t="str">
        <f>IFERROR(IF(COUNTIF(個人情報!$BB$5:$BB$401,"登録番号" &amp; リスト!O3978)&gt;=1,"",IF(VLOOKUP(O3978,登録者リスト!$A$1:$D$43729,4,FALSE)=基本情報!$D$6,O3978,"")),"")</f>
        <v/>
      </c>
    </row>
    <row r="3979" spans="15:16" x14ac:dyDescent="0.15">
      <c r="O3979">
        <v>3978</v>
      </c>
      <c r="P3979" t="str">
        <f>IFERROR(IF(COUNTIF(個人情報!$BB$5:$BB$401,"登録番号" &amp; リスト!O3979)&gt;=1,"",IF(VLOOKUP(O3979,登録者リスト!$A$1:$D$43729,4,FALSE)=基本情報!$D$6,O3979,"")),"")</f>
        <v/>
      </c>
    </row>
    <row r="3980" spans="15:16" x14ac:dyDescent="0.15">
      <c r="O3980">
        <v>3979</v>
      </c>
      <c r="P3980" t="str">
        <f>IFERROR(IF(COUNTIF(個人情報!$BB$5:$BB$401,"登録番号" &amp; リスト!O3980)&gt;=1,"",IF(VLOOKUP(O3980,登録者リスト!$A$1:$D$43729,4,FALSE)=基本情報!$D$6,O3980,"")),"")</f>
        <v/>
      </c>
    </row>
    <row r="3981" spans="15:16" x14ac:dyDescent="0.15">
      <c r="O3981">
        <v>3980</v>
      </c>
      <c r="P3981" t="str">
        <f>IFERROR(IF(COUNTIF(個人情報!$BB$5:$BB$401,"登録番号" &amp; リスト!O3981)&gt;=1,"",IF(VLOOKUP(O3981,登録者リスト!$A$1:$D$43729,4,FALSE)=基本情報!$D$6,O3981,"")),"")</f>
        <v/>
      </c>
    </row>
    <row r="3982" spans="15:16" x14ac:dyDescent="0.15">
      <c r="O3982">
        <v>3981</v>
      </c>
      <c r="P3982" t="str">
        <f>IFERROR(IF(COUNTIF(個人情報!$BB$5:$BB$401,"登録番号" &amp; リスト!O3982)&gt;=1,"",IF(VLOOKUP(O3982,登録者リスト!$A$1:$D$43729,4,FALSE)=基本情報!$D$6,O3982,"")),"")</f>
        <v/>
      </c>
    </row>
    <row r="3983" spans="15:16" x14ac:dyDescent="0.15">
      <c r="O3983">
        <v>3982</v>
      </c>
      <c r="P3983" t="str">
        <f>IFERROR(IF(COUNTIF(個人情報!$BB$5:$BB$401,"登録番号" &amp; リスト!O3983)&gt;=1,"",IF(VLOOKUP(O3983,登録者リスト!$A$1:$D$43729,4,FALSE)=基本情報!$D$6,O3983,"")),"")</f>
        <v/>
      </c>
    </row>
    <row r="3984" spans="15:16" x14ac:dyDescent="0.15">
      <c r="O3984">
        <v>3983</v>
      </c>
      <c r="P3984" t="str">
        <f>IFERROR(IF(COUNTIF(個人情報!$BB$5:$BB$401,"登録番号" &amp; リスト!O3984)&gt;=1,"",IF(VLOOKUP(O3984,登録者リスト!$A$1:$D$43729,4,FALSE)=基本情報!$D$6,O3984,"")),"")</f>
        <v/>
      </c>
    </row>
    <row r="3985" spans="15:16" x14ac:dyDescent="0.15">
      <c r="O3985">
        <v>3984</v>
      </c>
      <c r="P3985" t="str">
        <f>IFERROR(IF(COUNTIF(個人情報!$BB$5:$BB$401,"登録番号" &amp; リスト!O3985)&gt;=1,"",IF(VLOOKUP(O3985,登録者リスト!$A$1:$D$43729,4,FALSE)=基本情報!$D$6,O3985,"")),"")</f>
        <v/>
      </c>
    </row>
    <row r="3986" spans="15:16" x14ac:dyDescent="0.15">
      <c r="O3986">
        <v>3985</v>
      </c>
      <c r="P3986" t="str">
        <f>IFERROR(IF(COUNTIF(個人情報!$BB$5:$BB$401,"登録番号" &amp; リスト!O3986)&gt;=1,"",IF(VLOOKUP(O3986,登録者リスト!$A$1:$D$43729,4,FALSE)=基本情報!$D$6,O3986,"")),"")</f>
        <v/>
      </c>
    </row>
    <row r="3987" spans="15:16" x14ac:dyDescent="0.15">
      <c r="O3987">
        <v>3986</v>
      </c>
      <c r="P3987" t="str">
        <f>IFERROR(IF(COUNTIF(個人情報!$BB$5:$BB$401,"登録番号" &amp; リスト!O3987)&gt;=1,"",IF(VLOOKUP(O3987,登録者リスト!$A$1:$D$43729,4,FALSE)=基本情報!$D$6,O3987,"")),"")</f>
        <v/>
      </c>
    </row>
    <row r="3988" spans="15:16" x14ac:dyDescent="0.15">
      <c r="O3988">
        <v>3987</v>
      </c>
      <c r="P3988" t="str">
        <f>IFERROR(IF(COUNTIF(個人情報!$BB$5:$BB$401,"登録番号" &amp; リスト!O3988)&gt;=1,"",IF(VLOOKUP(O3988,登録者リスト!$A$1:$D$43729,4,FALSE)=基本情報!$D$6,O3988,"")),"")</f>
        <v/>
      </c>
    </row>
    <row r="3989" spans="15:16" x14ac:dyDescent="0.15">
      <c r="O3989">
        <v>3988</v>
      </c>
      <c r="P3989" t="str">
        <f>IFERROR(IF(COUNTIF(個人情報!$BB$5:$BB$401,"登録番号" &amp; リスト!O3989)&gt;=1,"",IF(VLOOKUP(O3989,登録者リスト!$A$1:$D$43729,4,FALSE)=基本情報!$D$6,O3989,"")),"")</f>
        <v/>
      </c>
    </row>
    <row r="3990" spans="15:16" x14ac:dyDescent="0.15">
      <c r="O3990">
        <v>3989</v>
      </c>
      <c r="P3990" t="str">
        <f>IFERROR(IF(COUNTIF(個人情報!$BB$5:$BB$401,"登録番号" &amp; リスト!O3990)&gt;=1,"",IF(VLOOKUP(O3990,登録者リスト!$A$1:$D$43729,4,FALSE)=基本情報!$D$6,O3990,"")),"")</f>
        <v/>
      </c>
    </row>
    <row r="3991" spans="15:16" x14ac:dyDescent="0.15">
      <c r="O3991">
        <v>3990</v>
      </c>
      <c r="P3991" t="str">
        <f>IFERROR(IF(COUNTIF(個人情報!$BB$5:$BB$401,"登録番号" &amp; リスト!O3991)&gt;=1,"",IF(VLOOKUP(O3991,登録者リスト!$A$1:$D$43729,4,FALSE)=基本情報!$D$6,O3991,"")),"")</f>
        <v/>
      </c>
    </row>
    <row r="3992" spans="15:16" x14ac:dyDescent="0.15">
      <c r="O3992">
        <v>3991</v>
      </c>
      <c r="P3992" t="str">
        <f>IFERROR(IF(COUNTIF(個人情報!$BB$5:$BB$401,"登録番号" &amp; リスト!O3992)&gt;=1,"",IF(VLOOKUP(O3992,登録者リスト!$A$1:$D$43729,4,FALSE)=基本情報!$D$6,O3992,"")),"")</f>
        <v/>
      </c>
    </row>
    <row r="3993" spans="15:16" x14ac:dyDescent="0.15">
      <c r="O3993">
        <v>3992</v>
      </c>
      <c r="P3993" t="str">
        <f>IFERROR(IF(COUNTIF(個人情報!$BB$5:$BB$401,"登録番号" &amp; リスト!O3993)&gt;=1,"",IF(VLOOKUP(O3993,登録者リスト!$A$1:$D$43729,4,FALSE)=基本情報!$D$6,O3993,"")),"")</f>
        <v/>
      </c>
    </row>
    <row r="3994" spans="15:16" x14ac:dyDescent="0.15">
      <c r="O3994">
        <v>3993</v>
      </c>
      <c r="P3994" t="str">
        <f>IFERROR(IF(COUNTIF(個人情報!$BB$5:$BB$401,"登録番号" &amp; リスト!O3994)&gt;=1,"",IF(VLOOKUP(O3994,登録者リスト!$A$1:$D$43729,4,FALSE)=基本情報!$D$6,O3994,"")),"")</f>
        <v/>
      </c>
    </row>
    <row r="3995" spans="15:16" x14ac:dyDescent="0.15">
      <c r="O3995">
        <v>3994</v>
      </c>
      <c r="P3995" t="str">
        <f>IFERROR(IF(COUNTIF(個人情報!$BB$5:$BB$401,"登録番号" &amp; リスト!O3995)&gt;=1,"",IF(VLOOKUP(O3995,登録者リスト!$A$1:$D$43729,4,FALSE)=基本情報!$D$6,O3995,"")),"")</f>
        <v/>
      </c>
    </row>
    <row r="3996" spans="15:16" x14ac:dyDescent="0.15">
      <c r="O3996">
        <v>3995</v>
      </c>
      <c r="P3996" t="str">
        <f>IFERROR(IF(COUNTIF(個人情報!$BB$5:$BB$401,"登録番号" &amp; リスト!O3996)&gt;=1,"",IF(VLOOKUP(O3996,登録者リスト!$A$1:$D$43729,4,FALSE)=基本情報!$D$6,O3996,"")),"")</f>
        <v/>
      </c>
    </row>
    <row r="3997" spans="15:16" x14ac:dyDescent="0.15">
      <c r="O3997">
        <v>3996</v>
      </c>
      <c r="P3997" t="str">
        <f>IFERROR(IF(COUNTIF(個人情報!$BB$5:$BB$401,"登録番号" &amp; リスト!O3997)&gt;=1,"",IF(VLOOKUP(O3997,登録者リスト!$A$1:$D$43729,4,FALSE)=基本情報!$D$6,O3997,"")),"")</f>
        <v/>
      </c>
    </row>
    <row r="3998" spans="15:16" x14ac:dyDescent="0.15">
      <c r="O3998">
        <v>3997</v>
      </c>
      <c r="P3998" t="str">
        <f>IFERROR(IF(COUNTIF(個人情報!$BB$5:$BB$401,"登録番号" &amp; リスト!O3998)&gt;=1,"",IF(VLOOKUP(O3998,登録者リスト!$A$1:$D$43729,4,FALSE)=基本情報!$D$6,O3998,"")),"")</f>
        <v/>
      </c>
    </row>
    <row r="3999" spans="15:16" x14ac:dyDescent="0.15">
      <c r="O3999">
        <v>3998</v>
      </c>
      <c r="P3999" t="str">
        <f>IFERROR(IF(COUNTIF(個人情報!$BB$5:$BB$401,"登録番号" &amp; リスト!O3999)&gt;=1,"",IF(VLOOKUP(O3999,登録者リスト!$A$1:$D$43729,4,FALSE)=基本情報!$D$6,O3999,"")),"")</f>
        <v/>
      </c>
    </row>
    <row r="4000" spans="15:16" x14ac:dyDescent="0.15">
      <c r="O4000">
        <v>3999</v>
      </c>
      <c r="P4000" t="str">
        <f>IFERROR(IF(COUNTIF(個人情報!$BB$5:$BB$401,"登録番号" &amp; リスト!O4000)&gt;=1,"",IF(VLOOKUP(O4000,登録者リスト!$A$1:$D$43729,4,FALSE)=基本情報!$D$6,O4000,"")),"")</f>
        <v/>
      </c>
    </row>
    <row r="4001" spans="15:16" x14ac:dyDescent="0.15">
      <c r="O4001">
        <v>4000</v>
      </c>
      <c r="P4001" t="str">
        <f>IFERROR(IF(COUNTIF(個人情報!$BB$5:$BB$401,"登録番号" &amp; リスト!O4001)&gt;=1,"",IF(VLOOKUP(O4001,登録者リスト!$A$1:$D$43729,4,FALSE)=基本情報!$D$6,O4001,"")),"")</f>
        <v/>
      </c>
    </row>
    <row r="4002" spans="15:16" x14ac:dyDescent="0.15">
      <c r="O4002">
        <v>4001</v>
      </c>
      <c r="P4002" t="str">
        <f>IFERROR(IF(COUNTIF(個人情報!$BB$5:$BB$401,"登録番号" &amp; リスト!O4002)&gt;=1,"",IF(VLOOKUP(O4002,登録者リスト!$A$1:$D$43729,4,FALSE)=基本情報!$D$6,O4002,"")),"")</f>
        <v/>
      </c>
    </row>
    <row r="4003" spans="15:16" x14ac:dyDescent="0.15">
      <c r="O4003">
        <v>4002</v>
      </c>
      <c r="P4003" t="str">
        <f>IFERROR(IF(COUNTIF(個人情報!$BB$5:$BB$401,"登録番号" &amp; リスト!O4003)&gt;=1,"",IF(VLOOKUP(O4003,登録者リスト!$A$1:$D$43729,4,FALSE)=基本情報!$D$6,O4003,"")),"")</f>
        <v/>
      </c>
    </row>
    <row r="4004" spans="15:16" x14ac:dyDescent="0.15">
      <c r="O4004">
        <v>4003</v>
      </c>
      <c r="P4004" t="str">
        <f>IFERROR(IF(COUNTIF(個人情報!$BB$5:$BB$401,"登録番号" &amp; リスト!O4004)&gt;=1,"",IF(VLOOKUP(O4004,登録者リスト!$A$1:$D$43729,4,FALSE)=基本情報!$D$6,O4004,"")),"")</f>
        <v/>
      </c>
    </row>
    <row r="4005" spans="15:16" x14ac:dyDescent="0.15">
      <c r="O4005">
        <v>4004</v>
      </c>
      <c r="P4005" t="str">
        <f>IFERROR(IF(COUNTIF(個人情報!$BB$5:$BB$401,"登録番号" &amp; リスト!O4005)&gt;=1,"",IF(VLOOKUP(O4005,登録者リスト!$A$1:$D$43729,4,FALSE)=基本情報!$D$6,O4005,"")),"")</f>
        <v/>
      </c>
    </row>
    <row r="4006" spans="15:16" x14ac:dyDescent="0.15">
      <c r="O4006">
        <v>4005</v>
      </c>
      <c r="P4006" t="str">
        <f>IFERROR(IF(COUNTIF(個人情報!$BB$5:$BB$401,"登録番号" &amp; リスト!O4006)&gt;=1,"",IF(VLOOKUP(O4006,登録者リスト!$A$1:$D$43729,4,FALSE)=基本情報!$D$6,O4006,"")),"")</f>
        <v/>
      </c>
    </row>
    <row r="4007" spans="15:16" x14ac:dyDescent="0.15">
      <c r="O4007">
        <v>4006</v>
      </c>
      <c r="P4007" t="str">
        <f>IFERROR(IF(COUNTIF(個人情報!$BB$5:$BB$401,"登録番号" &amp; リスト!O4007)&gt;=1,"",IF(VLOOKUP(O4007,登録者リスト!$A$1:$D$43729,4,FALSE)=基本情報!$D$6,O4007,"")),"")</f>
        <v/>
      </c>
    </row>
    <row r="4008" spans="15:16" x14ac:dyDescent="0.15">
      <c r="O4008">
        <v>4007</v>
      </c>
      <c r="P4008" t="str">
        <f>IFERROR(IF(COUNTIF(個人情報!$BB$5:$BB$401,"登録番号" &amp; リスト!O4008)&gt;=1,"",IF(VLOOKUP(O4008,登録者リスト!$A$1:$D$43729,4,FALSE)=基本情報!$D$6,O4008,"")),"")</f>
        <v/>
      </c>
    </row>
    <row r="4009" spans="15:16" x14ac:dyDescent="0.15">
      <c r="O4009">
        <v>4008</v>
      </c>
      <c r="P4009" t="str">
        <f>IFERROR(IF(COUNTIF(個人情報!$BB$5:$BB$401,"登録番号" &amp; リスト!O4009)&gt;=1,"",IF(VLOOKUP(O4009,登録者リスト!$A$1:$D$43729,4,FALSE)=基本情報!$D$6,O4009,"")),"")</f>
        <v/>
      </c>
    </row>
    <row r="4010" spans="15:16" x14ac:dyDescent="0.15">
      <c r="O4010">
        <v>4009</v>
      </c>
      <c r="P4010" t="str">
        <f>IFERROR(IF(COUNTIF(個人情報!$BB$5:$BB$401,"登録番号" &amp; リスト!O4010)&gt;=1,"",IF(VLOOKUP(O4010,登録者リスト!$A$1:$D$43729,4,FALSE)=基本情報!$D$6,O4010,"")),"")</f>
        <v/>
      </c>
    </row>
    <row r="4011" spans="15:16" x14ac:dyDescent="0.15">
      <c r="O4011">
        <v>4010</v>
      </c>
      <c r="P4011" t="str">
        <f>IFERROR(IF(COUNTIF(個人情報!$BB$5:$BB$401,"登録番号" &amp; リスト!O4011)&gt;=1,"",IF(VLOOKUP(O4011,登録者リスト!$A$1:$D$43729,4,FALSE)=基本情報!$D$6,O4011,"")),"")</f>
        <v/>
      </c>
    </row>
    <row r="4012" spans="15:16" x14ac:dyDescent="0.15">
      <c r="O4012">
        <v>4011</v>
      </c>
      <c r="P4012" t="str">
        <f>IFERROR(IF(COUNTIF(個人情報!$BB$5:$BB$401,"登録番号" &amp; リスト!O4012)&gt;=1,"",IF(VLOOKUP(O4012,登録者リスト!$A$1:$D$43729,4,FALSE)=基本情報!$D$6,O4012,"")),"")</f>
        <v/>
      </c>
    </row>
    <row r="4013" spans="15:16" x14ac:dyDescent="0.15">
      <c r="O4013">
        <v>4012</v>
      </c>
      <c r="P4013" t="str">
        <f>IFERROR(IF(COUNTIF(個人情報!$BB$5:$BB$401,"登録番号" &amp; リスト!O4013)&gt;=1,"",IF(VLOOKUP(O4013,登録者リスト!$A$1:$D$43729,4,FALSE)=基本情報!$D$6,O4013,"")),"")</f>
        <v/>
      </c>
    </row>
    <row r="4014" spans="15:16" x14ac:dyDescent="0.15">
      <c r="O4014">
        <v>4013</v>
      </c>
      <c r="P4014" t="str">
        <f>IFERROR(IF(COUNTIF(個人情報!$BB$5:$BB$401,"登録番号" &amp; リスト!O4014)&gt;=1,"",IF(VLOOKUP(O4014,登録者リスト!$A$1:$D$43729,4,FALSE)=基本情報!$D$6,O4014,"")),"")</f>
        <v/>
      </c>
    </row>
    <row r="4015" spans="15:16" x14ac:dyDescent="0.15">
      <c r="O4015">
        <v>4014</v>
      </c>
      <c r="P4015" t="str">
        <f>IFERROR(IF(COUNTIF(個人情報!$BB$5:$BB$401,"登録番号" &amp; リスト!O4015)&gt;=1,"",IF(VLOOKUP(O4015,登録者リスト!$A$1:$D$43729,4,FALSE)=基本情報!$D$6,O4015,"")),"")</f>
        <v/>
      </c>
    </row>
    <row r="4016" spans="15:16" x14ac:dyDescent="0.15">
      <c r="O4016">
        <v>4015</v>
      </c>
      <c r="P4016" t="str">
        <f>IFERROR(IF(COUNTIF(個人情報!$BB$5:$BB$401,"登録番号" &amp; リスト!O4016)&gt;=1,"",IF(VLOOKUP(O4016,登録者リスト!$A$1:$D$43729,4,FALSE)=基本情報!$D$6,O4016,"")),"")</f>
        <v/>
      </c>
    </row>
    <row r="4017" spans="15:16" x14ac:dyDescent="0.15">
      <c r="O4017">
        <v>4016</v>
      </c>
      <c r="P4017" t="str">
        <f>IFERROR(IF(COUNTIF(個人情報!$BB$5:$BB$401,"登録番号" &amp; リスト!O4017)&gt;=1,"",IF(VLOOKUP(O4017,登録者リスト!$A$1:$D$43729,4,FALSE)=基本情報!$D$6,O4017,"")),"")</f>
        <v/>
      </c>
    </row>
    <row r="4018" spans="15:16" x14ac:dyDescent="0.15">
      <c r="O4018">
        <v>4017</v>
      </c>
      <c r="P4018" t="str">
        <f>IFERROR(IF(COUNTIF(個人情報!$BB$5:$BB$401,"登録番号" &amp; リスト!O4018)&gt;=1,"",IF(VLOOKUP(O4018,登録者リスト!$A$1:$D$43729,4,FALSE)=基本情報!$D$6,O4018,"")),"")</f>
        <v/>
      </c>
    </row>
    <row r="4019" spans="15:16" x14ac:dyDescent="0.15">
      <c r="O4019">
        <v>4018</v>
      </c>
      <c r="P4019" t="str">
        <f>IFERROR(IF(COUNTIF(個人情報!$BB$5:$BB$401,"登録番号" &amp; リスト!O4019)&gt;=1,"",IF(VLOOKUP(O4019,登録者リスト!$A$1:$D$43729,4,FALSE)=基本情報!$D$6,O4019,"")),"")</f>
        <v/>
      </c>
    </row>
    <row r="4020" spans="15:16" x14ac:dyDescent="0.15">
      <c r="O4020">
        <v>4019</v>
      </c>
      <c r="P4020" t="str">
        <f>IFERROR(IF(COUNTIF(個人情報!$BB$5:$BB$401,"登録番号" &amp; リスト!O4020)&gt;=1,"",IF(VLOOKUP(O4020,登録者リスト!$A$1:$D$43729,4,FALSE)=基本情報!$D$6,O4020,"")),"")</f>
        <v/>
      </c>
    </row>
    <row r="4021" spans="15:16" x14ac:dyDescent="0.15">
      <c r="O4021">
        <v>4020</v>
      </c>
      <c r="P4021" t="str">
        <f>IFERROR(IF(COUNTIF(個人情報!$BB$5:$BB$401,"登録番号" &amp; リスト!O4021)&gt;=1,"",IF(VLOOKUP(O4021,登録者リスト!$A$1:$D$43729,4,FALSE)=基本情報!$D$6,O4021,"")),"")</f>
        <v/>
      </c>
    </row>
    <row r="4022" spans="15:16" x14ac:dyDescent="0.15">
      <c r="O4022">
        <v>4021</v>
      </c>
      <c r="P4022" t="str">
        <f>IFERROR(IF(COUNTIF(個人情報!$BB$5:$BB$401,"登録番号" &amp; リスト!O4022)&gt;=1,"",IF(VLOOKUP(O4022,登録者リスト!$A$1:$D$43729,4,FALSE)=基本情報!$D$6,O4022,"")),"")</f>
        <v/>
      </c>
    </row>
    <row r="4023" spans="15:16" x14ac:dyDescent="0.15">
      <c r="O4023">
        <v>4022</v>
      </c>
      <c r="P4023" t="str">
        <f>IFERROR(IF(COUNTIF(個人情報!$BB$5:$BB$401,"登録番号" &amp; リスト!O4023)&gt;=1,"",IF(VLOOKUP(O4023,登録者リスト!$A$1:$D$43729,4,FALSE)=基本情報!$D$6,O4023,"")),"")</f>
        <v/>
      </c>
    </row>
    <row r="4024" spans="15:16" x14ac:dyDescent="0.15">
      <c r="O4024">
        <v>4023</v>
      </c>
      <c r="P4024" t="str">
        <f>IFERROR(IF(COUNTIF(個人情報!$BB$5:$BB$401,"登録番号" &amp; リスト!O4024)&gt;=1,"",IF(VLOOKUP(O4024,登録者リスト!$A$1:$D$43729,4,FALSE)=基本情報!$D$6,O4024,"")),"")</f>
        <v/>
      </c>
    </row>
    <row r="4025" spans="15:16" x14ac:dyDescent="0.15">
      <c r="O4025">
        <v>4024</v>
      </c>
      <c r="P4025" t="str">
        <f>IFERROR(IF(COUNTIF(個人情報!$BB$5:$BB$401,"登録番号" &amp; リスト!O4025)&gt;=1,"",IF(VLOOKUP(O4025,登録者リスト!$A$1:$D$43729,4,FALSE)=基本情報!$D$6,O4025,"")),"")</f>
        <v/>
      </c>
    </row>
    <row r="4026" spans="15:16" x14ac:dyDescent="0.15">
      <c r="O4026">
        <v>4025</v>
      </c>
      <c r="P4026" t="str">
        <f>IFERROR(IF(COUNTIF(個人情報!$BB$5:$BB$401,"登録番号" &amp; リスト!O4026)&gt;=1,"",IF(VLOOKUP(O4026,登録者リスト!$A$1:$D$43729,4,FALSE)=基本情報!$D$6,O4026,"")),"")</f>
        <v/>
      </c>
    </row>
    <row r="4027" spans="15:16" x14ac:dyDescent="0.15">
      <c r="O4027">
        <v>4026</v>
      </c>
      <c r="P4027" t="str">
        <f>IFERROR(IF(COUNTIF(個人情報!$BB$5:$BB$401,"登録番号" &amp; リスト!O4027)&gt;=1,"",IF(VLOOKUP(O4027,登録者リスト!$A$1:$D$43729,4,FALSE)=基本情報!$D$6,O4027,"")),"")</f>
        <v/>
      </c>
    </row>
    <row r="4028" spans="15:16" x14ac:dyDescent="0.15">
      <c r="O4028">
        <v>4027</v>
      </c>
      <c r="P4028" t="str">
        <f>IFERROR(IF(COUNTIF(個人情報!$BB$5:$BB$401,"登録番号" &amp; リスト!O4028)&gt;=1,"",IF(VLOOKUP(O4028,登録者リスト!$A$1:$D$43729,4,FALSE)=基本情報!$D$6,O4028,"")),"")</f>
        <v/>
      </c>
    </row>
    <row r="4029" spans="15:16" x14ac:dyDescent="0.15">
      <c r="O4029">
        <v>4028</v>
      </c>
      <c r="P4029" t="str">
        <f>IFERROR(IF(COUNTIF(個人情報!$BB$5:$BB$401,"登録番号" &amp; リスト!O4029)&gt;=1,"",IF(VLOOKUP(O4029,登録者リスト!$A$1:$D$43729,4,FALSE)=基本情報!$D$6,O4029,"")),"")</f>
        <v/>
      </c>
    </row>
    <row r="4030" spans="15:16" x14ac:dyDescent="0.15">
      <c r="O4030">
        <v>4029</v>
      </c>
      <c r="P4030" t="str">
        <f>IFERROR(IF(COUNTIF(個人情報!$BB$5:$BB$401,"登録番号" &amp; リスト!O4030)&gt;=1,"",IF(VLOOKUP(O4030,登録者リスト!$A$1:$D$43729,4,FALSE)=基本情報!$D$6,O4030,"")),"")</f>
        <v/>
      </c>
    </row>
    <row r="4031" spans="15:16" x14ac:dyDescent="0.15">
      <c r="O4031">
        <v>4030</v>
      </c>
      <c r="P4031" t="str">
        <f>IFERROR(IF(COUNTIF(個人情報!$BB$5:$BB$401,"登録番号" &amp; リスト!O4031)&gt;=1,"",IF(VLOOKUP(O4031,登録者リスト!$A$1:$D$43729,4,FALSE)=基本情報!$D$6,O4031,"")),"")</f>
        <v/>
      </c>
    </row>
    <row r="4032" spans="15:16" x14ac:dyDescent="0.15">
      <c r="O4032">
        <v>4031</v>
      </c>
      <c r="P4032" t="str">
        <f>IFERROR(IF(COUNTIF(個人情報!$BB$5:$BB$401,"登録番号" &amp; リスト!O4032)&gt;=1,"",IF(VLOOKUP(O4032,登録者リスト!$A$1:$D$43729,4,FALSE)=基本情報!$D$6,O4032,"")),"")</f>
        <v/>
      </c>
    </row>
    <row r="4033" spans="15:16" x14ac:dyDescent="0.15">
      <c r="O4033">
        <v>4032</v>
      </c>
      <c r="P4033" t="str">
        <f>IFERROR(IF(COUNTIF(個人情報!$BB$5:$BB$401,"登録番号" &amp; リスト!O4033)&gt;=1,"",IF(VLOOKUP(O4033,登録者リスト!$A$1:$D$43729,4,FALSE)=基本情報!$D$6,O4033,"")),"")</f>
        <v/>
      </c>
    </row>
    <row r="4034" spans="15:16" x14ac:dyDescent="0.15">
      <c r="O4034">
        <v>4033</v>
      </c>
      <c r="P4034" t="str">
        <f>IFERROR(IF(COUNTIF(個人情報!$BB$5:$BB$401,"登録番号" &amp; リスト!O4034)&gt;=1,"",IF(VLOOKUP(O4034,登録者リスト!$A$1:$D$43729,4,FALSE)=基本情報!$D$6,O4034,"")),"")</f>
        <v/>
      </c>
    </row>
    <row r="4035" spans="15:16" x14ac:dyDescent="0.15">
      <c r="O4035">
        <v>4034</v>
      </c>
      <c r="P4035" t="str">
        <f>IFERROR(IF(COUNTIF(個人情報!$BB$5:$BB$401,"登録番号" &amp; リスト!O4035)&gt;=1,"",IF(VLOOKUP(O4035,登録者リスト!$A$1:$D$43729,4,FALSE)=基本情報!$D$6,O4035,"")),"")</f>
        <v/>
      </c>
    </row>
    <row r="4036" spans="15:16" x14ac:dyDescent="0.15">
      <c r="O4036">
        <v>4035</v>
      </c>
      <c r="P4036" t="str">
        <f>IFERROR(IF(COUNTIF(個人情報!$BB$5:$BB$401,"登録番号" &amp; リスト!O4036)&gt;=1,"",IF(VLOOKUP(O4036,登録者リスト!$A$1:$D$43729,4,FALSE)=基本情報!$D$6,O4036,"")),"")</f>
        <v/>
      </c>
    </row>
    <row r="4037" spans="15:16" x14ac:dyDescent="0.15">
      <c r="O4037">
        <v>4036</v>
      </c>
      <c r="P4037" t="str">
        <f>IFERROR(IF(COUNTIF(個人情報!$BB$5:$BB$401,"登録番号" &amp; リスト!O4037)&gt;=1,"",IF(VLOOKUP(O4037,登録者リスト!$A$1:$D$43729,4,FALSE)=基本情報!$D$6,O4037,"")),"")</f>
        <v/>
      </c>
    </row>
    <row r="4038" spans="15:16" x14ac:dyDescent="0.15">
      <c r="O4038">
        <v>4037</v>
      </c>
      <c r="P4038" t="str">
        <f>IFERROR(IF(COUNTIF(個人情報!$BB$5:$BB$401,"登録番号" &amp; リスト!O4038)&gt;=1,"",IF(VLOOKUP(O4038,登録者リスト!$A$1:$D$43729,4,FALSE)=基本情報!$D$6,O4038,"")),"")</f>
        <v/>
      </c>
    </row>
    <row r="4039" spans="15:16" x14ac:dyDescent="0.15">
      <c r="O4039">
        <v>4038</v>
      </c>
      <c r="P4039" t="str">
        <f>IFERROR(IF(COUNTIF(個人情報!$BB$5:$BB$401,"登録番号" &amp; リスト!O4039)&gt;=1,"",IF(VLOOKUP(O4039,登録者リスト!$A$1:$D$43729,4,FALSE)=基本情報!$D$6,O4039,"")),"")</f>
        <v/>
      </c>
    </row>
    <row r="4040" spans="15:16" x14ac:dyDescent="0.15">
      <c r="O4040">
        <v>4039</v>
      </c>
      <c r="P4040" t="str">
        <f>IFERROR(IF(COUNTIF(個人情報!$BB$5:$BB$401,"登録番号" &amp; リスト!O4040)&gt;=1,"",IF(VLOOKUP(O4040,登録者リスト!$A$1:$D$43729,4,FALSE)=基本情報!$D$6,O4040,"")),"")</f>
        <v/>
      </c>
    </row>
    <row r="4041" spans="15:16" x14ac:dyDescent="0.15">
      <c r="O4041">
        <v>4040</v>
      </c>
      <c r="P4041" t="str">
        <f>IFERROR(IF(COUNTIF(個人情報!$BB$5:$BB$401,"登録番号" &amp; リスト!O4041)&gt;=1,"",IF(VLOOKUP(O4041,登録者リスト!$A$1:$D$43729,4,FALSE)=基本情報!$D$6,O4041,"")),"")</f>
        <v/>
      </c>
    </row>
    <row r="4042" spans="15:16" x14ac:dyDescent="0.15">
      <c r="O4042">
        <v>4041</v>
      </c>
      <c r="P4042" t="str">
        <f>IFERROR(IF(COUNTIF(個人情報!$BB$5:$BB$401,"登録番号" &amp; リスト!O4042)&gt;=1,"",IF(VLOOKUP(O4042,登録者リスト!$A$1:$D$43729,4,FALSE)=基本情報!$D$6,O4042,"")),"")</f>
        <v/>
      </c>
    </row>
    <row r="4043" spans="15:16" x14ac:dyDescent="0.15">
      <c r="O4043">
        <v>4042</v>
      </c>
      <c r="P4043" t="str">
        <f>IFERROR(IF(COUNTIF(個人情報!$BB$5:$BB$401,"登録番号" &amp; リスト!O4043)&gt;=1,"",IF(VLOOKUP(O4043,登録者リスト!$A$1:$D$43729,4,FALSE)=基本情報!$D$6,O4043,"")),"")</f>
        <v/>
      </c>
    </row>
    <row r="4044" spans="15:16" x14ac:dyDescent="0.15">
      <c r="O4044">
        <v>4043</v>
      </c>
      <c r="P4044" t="str">
        <f>IFERROR(IF(COUNTIF(個人情報!$BB$5:$BB$401,"登録番号" &amp; リスト!O4044)&gt;=1,"",IF(VLOOKUP(O4044,登録者リスト!$A$1:$D$43729,4,FALSE)=基本情報!$D$6,O4044,"")),"")</f>
        <v/>
      </c>
    </row>
    <row r="4045" spans="15:16" x14ac:dyDescent="0.15">
      <c r="O4045">
        <v>4044</v>
      </c>
      <c r="P4045" t="str">
        <f>IFERROR(IF(COUNTIF(個人情報!$BB$5:$BB$401,"登録番号" &amp; リスト!O4045)&gt;=1,"",IF(VLOOKUP(O4045,登録者リスト!$A$1:$D$43729,4,FALSE)=基本情報!$D$6,O4045,"")),"")</f>
        <v/>
      </c>
    </row>
    <row r="4046" spans="15:16" x14ac:dyDescent="0.15">
      <c r="O4046">
        <v>4045</v>
      </c>
      <c r="P4046" t="str">
        <f>IFERROR(IF(COUNTIF(個人情報!$BB$5:$BB$401,"登録番号" &amp; リスト!O4046)&gt;=1,"",IF(VLOOKUP(O4046,登録者リスト!$A$1:$D$43729,4,FALSE)=基本情報!$D$6,O4046,"")),"")</f>
        <v/>
      </c>
    </row>
    <row r="4047" spans="15:16" x14ac:dyDescent="0.15">
      <c r="O4047">
        <v>4046</v>
      </c>
      <c r="P4047" t="str">
        <f>IFERROR(IF(COUNTIF(個人情報!$BB$5:$BB$401,"登録番号" &amp; リスト!O4047)&gt;=1,"",IF(VLOOKUP(O4047,登録者リスト!$A$1:$D$43729,4,FALSE)=基本情報!$D$6,O4047,"")),"")</f>
        <v/>
      </c>
    </row>
    <row r="4048" spans="15:16" x14ac:dyDescent="0.15">
      <c r="O4048">
        <v>4047</v>
      </c>
      <c r="P4048" t="str">
        <f>IFERROR(IF(COUNTIF(個人情報!$BB$5:$BB$401,"登録番号" &amp; リスト!O4048)&gt;=1,"",IF(VLOOKUP(O4048,登録者リスト!$A$1:$D$43729,4,FALSE)=基本情報!$D$6,O4048,"")),"")</f>
        <v/>
      </c>
    </row>
    <row r="4049" spans="15:16" x14ac:dyDescent="0.15">
      <c r="O4049">
        <v>4048</v>
      </c>
      <c r="P4049" t="str">
        <f>IFERROR(IF(COUNTIF(個人情報!$BB$5:$BB$401,"登録番号" &amp; リスト!O4049)&gt;=1,"",IF(VLOOKUP(O4049,登録者リスト!$A$1:$D$43729,4,FALSE)=基本情報!$D$6,O4049,"")),"")</f>
        <v/>
      </c>
    </row>
    <row r="4050" spans="15:16" x14ac:dyDescent="0.15">
      <c r="O4050">
        <v>4049</v>
      </c>
      <c r="P4050" t="str">
        <f>IFERROR(IF(COUNTIF(個人情報!$BB$5:$BB$401,"登録番号" &amp; リスト!O4050)&gt;=1,"",IF(VLOOKUP(O4050,登録者リスト!$A$1:$D$43729,4,FALSE)=基本情報!$D$6,O4050,"")),"")</f>
        <v/>
      </c>
    </row>
    <row r="4051" spans="15:16" x14ac:dyDescent="0.15">
      <c r="O4051">
        <v>4050</v>
      </c>
      <c r="P4051" t="str">
        <f>IFERROR(IF(COUNTIF(個人情報!$BB$5:$BB$401,"登録番号" &amp; リスト!O4051)&gt;=1,"",IF(VLOOKUP(O4051,登録者リスト!$A$1:$D$43729,4,FALSE)=基本情報!$D$6,O4051,"")),"")</f>
        <v/>
      </c>
    </row>
    <row r="4052" spans="15:16" x14ac:dyDescent="0.15">
      <c r="O4052">
        <v>4051</v>
      </c>
      <c r="P4052" t="str">
        <f>IFERROR(IF(COUNTIF(個人情報!$BB$5:$BB$401,"登録番号" &amp; リスト!O4052)&gt;=1,"",IF(VLOOKUP(O4052,登録者リスト!$A$1:$D$43729,4,FALSE)=基本情報!$D$6,O4052,"")),"")</f>
        <v/>
      </c>
    </row>
    <row r="4053" spans="15:16" x14ac:dyDescent="0.15">
      <c r="O4053">
        <v>4052</v>
      </c>
      <c r="P4053" t="str">
        <f>IFERROR(IF(COUNTIF(個人情報!$BB$5:$BB$401,"登録番号" &amp; リスト!O4053)&gt;=1,"",IF(VLOOKUP(O4053,登録者リスト!$A$1:$D$43729,4,FALSE)=基本情報!$D$6,O4053,"")),"")</f>
        <v/>
      </c>
    </row>
    <row r="4054" spans="15:16" x14ac:dyDescent="0.15">
      <c r="O4054">
        <v>4053</v>
      </c>
      <c r="P4054" t="str">
        <f>IFERROR(IF(COUNTIF(個人情報!$BB$5:$BB$401,"登録番号" &amp; リスト!O4054)&gt;=1,"",IF(VLOOKUP(O4054,登録者リスト!$A$1:$D$43729,4,FALSE)=基本情報!$D$6,O4054,"")),"")</f>
        <v/>
      </c>
    </row>
    <row r="4055" spans="15:16" x14ac:dyDescent="0.15">
      <c r="O4055">
        <v>4054</v>
      </c>
      <c r="P4055" t="str">
        <f>IFERROR(IF(COUNTIF(個人情報!$BB$5:$BB$401,"登録番号" &amp; リスト!O4055)&gt;=1,"",IF(VLOOKUP(O4055,登録者リスト!$A$1:$D$43729,4,FALSE)=基本情報!$D$6,O4055,"")),"")</f>
        <v/>
      </c>
    </row>
    <row r="4056" spans="15:16" x14ac:dyDescent="0.15">
      <c r="O4056">
        <v>4055</v>
      </c>
      <c r="P4056" t="str">
        <f>IFERROR(IF(COUNTIF(個人情報!$BB$5:$BB$401,"登録番号" &amp; リスト!O4056)&gt;=1,"",IF(VLOOKUP(O4056,登録者リスト!$A$1:$D$43729,4,FALSE)=基本情報!$D$6,O4056,"")),"")</f>
        <v/>
      </c>
    </row>
    <row r="4057" spans="15:16" x14ac:dyDescent="0.15">
      <c r="O4057">
        <v>4056</v>
      </c>
      <c r="P4057" t="str">
        <f>IFERROR(IF(COUNTIF(個人情報!$BB$5:$BB$401,"登録番号" &amp; リスト!O4057)&gt;=1,"",IF(VLOOKUP(O4057,登録者リスト!$A$1:$D$43729,4,FALSE)=基本情報!$D$6,O4057,"")),"")</f>
        <v/>
      </c>
    </row>
    <row r="4058" spans="15:16" x14ac:dyDescent="0.15">
      <c r="O4058">
        <v>4057</v>
      </c>
      <c r="P4058" t="str">
        <f>IFERROR(IF(COUNTIF(個人情報!$BB$5:$BB$401,"登録番号" &amp; リスト!O4058)&gt;=1,"",IF(VLOOKUP(O4058,登録者リスト!$A$1:$D$43729,4,FALSE)=基本情報!$D$6,O4058,"")),"")</f>
        <v/>
      </c>
    </row>
    <row r="4059" spans="15:16" x14ac:dyDescent="0.15">
      <c r="O4059">
        <v>4058</v>
      </c>
      <c r="P4059" t="str">
        <f>IFERROR(IF(COUNTIF(個人情報!$BB$5:$BB$401,"登録番号" &amp; リスト!O4059)&gt;=1,"",IF(VLOOKUP(O4059,登録者リスト!$A$1:$D$43729,4,FALSE)=基本情報!$D$6,O4059,"")),"")</f>
        <v/>
      </c>
    </row>
    <row r="4060" spans="15:16" x14ac:dyDescent="0.15">
      <c r="O4060">
        <v>4059</v>
      </c>
      <c r="P4060" t="str">
        <f>IFERROR(IF(COUNTIF(個人情報!$BB$5:$BB$401,"登録番号" &amp; リスト!O4060)&gt;=1,"",IF(VLOOKUP(O4060,登録者リスト!$A$1:$D$43729,4,FALSE)=基本情報!$D$6,O4060,"")),"")</f>
        <v/>
      </c>
    </row>
    <row r="4061" spans="15:16" x14ac:dyDescent="0.15">
      <c r="O4061">
        <v>4060</v>
      </c>
      <c r="P4061" t="str">
        <f>IFERROR(IF(COUNTIF(個人情報!$BB$5:$BB$401,"登録番号" &amp; リスト!O4061)&gt;=1,"",IF(VLOOKUP(O4061,登録者リスト!$A$1:$D$43729,4,FALSE)=基本情報!$D$6,O4061,"")),"")</f>
        <v/>
      </c>
    </row>
    <row r="4062" spans="15:16" x14ac:dyDescent="0.15">
      <c r="O4062">
        <v>4061</v>
      </c>
      <c r="P4062" t="str">
        <f>IFERROR(IF(COUNTIF(個人情報!$BB$5:$BB$401,"登録番号" &amp; リスト!O4062)&gt;=1,"",IF(VLOOKUP(O4062,登録者リスト!$A$1:$D$43729,4,FALSE)=基本情報!$D$6,O4062,"")),"")</f>
        <v/>
      </c>
    </row>
    <row r="4063" spans="15:16" x14ac:dyDescent="0.15">
      <c r="O4063">
        <v>4062</v>
      </c>
      <c r="P4063" t="str">
        <f>IFERROR(IF(COUNTIF(個人情報!$BB$5:$BB$401,"登録番号" &amp; リスト!O4063)&gt;=1,"",IF(VLOOKUP(O4063,登録者リスト!$A$1:$D$43729,4,FALSE)=基本情報!$D$6,O4063,"")),"")</f>
        <v/>
      </c>
    </row>
    <row r="4064" spans="15:16" x14ac:dyDescent="0.15">
      <c r="O4064">
        <v>4063</v>
      </c>
      <c r="P4064" t="str">
        <f>IFERROR(IF(COUNTIF(個人情報!$BB$5:$BB$401,"登録番号" &amp; リスト!O4064)&gt;=1,"",IF(VLOOKUP(O4064,登録者リスト!$A$1:$D$43729,4,FALSE)=基本情報!$D$6,O4064,"")),"")</f>
        <v/>
      </c>
    </row>
    <row r="4065" spans="15:16" x14ac:dyDescent="0.15">
      <c r="O4065">
        <v>4064</v>
      </c>
      <c r="P4065" t="str">
        <f>IFERROR(IF(COUNTIF(個人情報!$BB$5:$BB$401,"登録番号" &amp; リスト!O4065)&gt;=1,"",IF(VLOOKUP(O4065,登録者リスト!$A$1:$D$43729,4,FALSE)=基本情報!$D$6,O4065,"")),"")</f>
        <v/>
      </c>
    </row>
    <row r="4066" spans="15:16" x14ac:dyDescent="0.15">
      <c r="O4066">
        <v>4065</v>
      </c>
      <c r="P4066" t="str">
        <f>IFERROR(IF(COUNTIF(個人情報!$BB$5:$BB$401,"登録番号" &amp; リスト!O4066)&gt;=1,"",IF(VLOOKUP(O4066,登録者リスト!$A$1:$D$43729,4,FALSE)=基本情報!$D$6,O4066,"")),"")</f>
        <v/>
      </c>
    </row>
    <row r="4067" spans="15:16" x14ac:dyDescent="0.15">
      <c r="O4067">
        <v>4066</v>
      </c>
      <c r="P4067" t="str">
        <f>IFERROR(IF(COUNTIF(個人情報!$BB$5:$BB$401,"登録番号" &amp; リスト!O4067)&gt;=1,"",IF(VLOOKUP(O4067,登録者リスト!$A$1:$D$43729,4,FALSE)=基本情報!$D$6,O4067,"")),"")</f>
        <v/>
      </c>
    </row>
    <row r="4068" spans="15:16" x14ac:dyDescent="0.15">
      <c r="O4068">
        <v>4067</v>
      </c>
      <c r="P4068" t="str">
        <f>IFERROR(IF(COUNTIF(個人情報!$BB$5:$BB$401,"登録番号" &amp; リスト!O4068)&gt;=1,"",IF(VLOOKUP(O4068,登録者リスト!$A$1:$D$43729,4,FALSE)=基本情報!$D$6,O4068,"")),"")</f>
        <v/>
      </c>
    </row>
    <row r="4069" spans="15:16" x14ac:dyDescent="0.15">
      <c r="O4069">
        <v>4068</v>
      </c>
      <c r="P4069" t="str">
        <f>IFERROR(IF(COUNTIF(個人情報!$BB$5:$BB$401,"登録番号" &amp; リスト!O4069)&gt;=1,"",IF(VLOOKUP(O4069,登録者リスト!$A$1:$D$43729,4,FALSE)=基本情報!$D$6,O4069,"")),"")</f>
        <v/>
      </c>
    </row>
    <row r="4070" spans="15:16" x14ac:dyDescent="0.15">
      <c r="O4070">
        <v>4069</v>
      </c>
      <c r="P4070" t="str">
        <f>IFERROR(IF(COUNTIF(個人情報!$BB$5:$BB$401,"登録番号" &amp; リスト!O4070)&gt;=1,"",IF(VLOOKUP(O4070,登録者リスト!$A$1:$D$43729,4,FALSE)=基本情報!$D$6,O4070,"")),"")</f>
        <v/>
      </c>
    </row>
    <row r="4071" spans="15:16" x14ac:dyDescent="0.15">
      <c r="O4071">
        <v>4070</v>
      </c>
      <c r="P4071" t="str">
        <f>IFERROR(IF(COUNTIF(個人情報!$BB$5:$BB$401,"登録番号" &amp; リスト!O4071)&gt;=1,"",IF(VLOOKUP(O4071,登録者リスト!$A$1:$D$43729,4,FALSE)=基本情報!$D$6,O4071,"")),"")</f>
        <v/>
      </c>
    </row>
    <row r="4072" spans="15:16" x14ac:dyDescent="0.15">
      <c r="O4072">
        <v>4071</v>
      </c>
      <c r="P4072" t="str">
        <f>IFERROR(IF(COUNTIF(個人情報!$BB$5:$BB$401,"登録番号" &amp; リスト!O4072)&gt;=1,"",IF(VLOOKUP(O4072,登録者リスト!$A$1:$D$43729,4,FALSE)=基本情報!$D$6,O4072,"")),"")</f>
        <v/>
      </c>
    </row>
    <row r="4073" spans="15:16" x14ac:dyDescent="0.15">
      <c r="O4073">
        <v>4072</v>
      </c>
      <c r="P4073" t="str">
        <f>IFERROR(IF(COUNTIF(個人情報!$BB$5:$BB$401,"登録番号" &amp; リスト!O4073)&gt;=1,"",IF(VLOOKUP(O4073,登録者リスト!$A$1:$D$43729,4,FALSE)=基本情報!$D$6,O4073,"")),"")</f>
        <v/>
      </c>
    </row>
    <row r="4074" spans="15:16" x14ac:dyDescent="0.15">
      <c r="O4074">
        <v>4073</v>
      </c>
      <c r="P4074" t="str">
        <f>IFERROR(IF(COUNTIF(個人情報!$BB$5:$BB$401,"登録番号" &amp; リスト!O4074)&gt;=1,"",IF(VLOOKUP(O4074,登録者リスト!$A$1:$D$43729,4,FALSE)=基本情報!$D$6,O4074,"")),"")</f>
        <v/>
      </c>
    </row>
    <row r="4075" spans="15:16" x14ac:dyDescent="0.15">
      <c r="O4075">
        <v>4074</v>
      </c>
      <c r="P4075" t="str">
        <f>IFERROR(IF(COUNTIF(個人情報!$BB$5:$BB$401,"登録番号" &amp; リスト!O4075)&gt;=1,"",IF(VLOOKUP(O4075,登録者リスト!$A$1:$D$43729,4,FALSE)=基本情報!$D$6,O4075,"")),"")</f>
        <v/>
      </c>
    </row>
    <row r="4076" spans="15:16" x14ac:dyDescent="0.15">
      <c r="O4076">
        <v>4075</v>
      </c>
      <c r="P4076" t="str">
        <f>IFERROR(IF(COUNTIF(個人情報!$BB$5:$BB$401,"登録番号" &amp; リスト!O4076)&gt;=1,"",IF(VLOOKUP(O4076,登録者リスト!$A$1:$D$43729,4,FALSE)=基本情報!$D$6,O4076,"")),"")</f>
        <v/>
      </c>
    </row>
    <row r="4077" spans="15:16" x14ac:dyDescent="0.15">
      <c r="O4077">
        <v>4076</v>
      </c>
      <c r="P4077" t="str">
        <f>IFERROR(IF(COUNTIF(個人情報!$BB$5:$BB$401,"登録番号" &amp; リスト!O4077)&gt;=1,"",IF(VLOOKUP(O4077,登録者リスト!$A$1:$D$43729,4,FALSE)=基本情報!$D$6,O4077,"")),"")</f>
        <v/>
      </c>
    </row>
    <row r="4078" spans="15:16" x14ac:dyDescent="0.15">
      <c r="O4078">
        <v>4077</v>
      </c>
      <c r="P4078" t="str">
        <f>IFERROR(IF(COUNTIF(個人情報!$BB$5:$BB$401,"登録番号" &amp; リスト!O4078)&gt;=1,"",IF(VLOOKUP(O4078,登録者リスト!$A$1:$D$43729,4,FALSE)=基本情報!$D$6,O4078,"")),"")</f>
        <v/>
      </c>
    </row>
    <row r="4079" spans="15:16" x14ac:dyDescent="0.15">
      <c r="O4079">
        <v>4078</v>
      </c>
      <c r="P4079" t="str">
        <f>IFERROR(IF(COUNTIF(個人情報!$BB$5:$BB$401,"登録番号" &amp; リスト!O4079)&gt;=1,"",IF(VLOOKUP(O4079,登録者リスト!$A$1:$D$43729,4,FALSE)=基本情報!$D$6,O4079,"")),"")</f>
        <v/>
      </c>
    </row>
    <row r="4080" spans="15:16" x14ac:dyDescent="0.15">
      <c r="O4080">
        <v>4079</v>
      </c>
      <c r="P4080" t="str">
        <f>IFERROR(IF(COUNTIF(個人情報!$BB$5:$BB$401,"登録番号" &amp; リスト!O4080)&gt;=1,"",IF(VLOOKUP(O4080,登録者リスト!$A$1:$D$43729,4,FALSE)=基本情報!$D$6,O4080,"")),"")</f>
        <v/>
      </c>
    </row>
    <row r="4081" spans="15:16" x14ac:dyDescent="0.15">
      <c r="O4081">
        <v>4080</v>
      </c>
      <c r="P4081" t="str">
        <f>IFERROR(IF(COUNTIF(個人情報!$BB$5:$BB$401,"登録番号" &amp; リスト!O4081)&gt;=1,"",IF(VLOOKUP(O4081,登録者リスト!$A$1:$D$43729,4,FALSE)=基本情報!$D$6,O4081,"")),"")</f>
        <v/>
      </c>
    </row>
    <row r="4082" spans="15:16" x14ac:dyDescent="0.15">
      <c r="O4082">
        <v>4081</v>
      </c>
      <c r="P4082" t="str">
        <f>IFERROR(IF(COUNTIF(個人情報!$BB$5:$BB$401,"登録番号" &amp; リスト!O4082)&gt;=1,"",IF(VLOOKUP(O4082,登録者リスト!$A$1:$D$43729,4,FALSE)=基本情報!$D$6,O4082,"")),"")</f>
        <v/>
      </c>
    </row>
    <row r="4083" spans="15:16" x14ac:dyDescent="0.15">
      <c r="O4083">
        <v>4082</v>
      </c>
      <c r="P4083" t="str">
        <f>IFERROR(IF(COUNTIF(個人情報!$BB$5:$BB$401,"登録番号" &amp; リスト!O4083)&gt;=1,"",IF(VLOOKUP(O4083,登録者リスト!$A$1:$D$43729,4,FALSE)=基本情報!$D$6,O4083,"")),"")</f>
        <v/>
      </c>
    </row>
    <row r="4084" spans="15:16" x14ac:dyDescent="0.15">
      <c r="O4084">
        <v>4083</v>
      </c>
      <c r="P4084" t="str">
        <f>IFERROR(IF(COUNTIF(個人情報!$BB$5:$BB$401,"登録番号" &amp; リスト!O4084)&gt;=1,"",IF(VLOOKUP(O4084,登録者リスト!$A$1:$D$43729,4,FALSE)=基本情報!$D$6,O4084,"")),"")</f>
        <v/>
      </c>
    </row>
    <row r="4085" spans="15:16" x14ac:dyDescent="0.15">
      <c r="O4085">
        <v>4084</v>
      </c>
      <c r="P4085" t="str">
        <f>IFERROR(IF(COUNTIF(個人情報!$BB$5:$BB$401,"登録番号" &amp; リスト!O4085)&gt;=1,"",IF(VLOOKUP(O4085,登録者リスト!$A$1:$D$43729,4,FALSE)=基本情報!$D$6,O4085,"")),"")</f>
        <v/>
      </c>
    </row>
    <row r="4086" spans="15:16" x14ac:dyDescent="0.15">
      <c r="O4086">
        <v>4085</v>
      </c>
      <c r="P4086" t="str">
        <f>IFERROR(IF(COUNTIF(個人情報!$BB$5:$BB$401,"登録番号" &amp; リスト!O4086)&gt;=1,"",IF(VLOOKUP(O4086,登録者リスト!$A$1:$D$43729,4,FALSE)=基本情報!$D$6,O4086,"")),"")</f>
        <v/>
      </c>
    </row>
    <row r="4087" spans="15:16" x14ac:dyDescent="0.15">
      <c r="O4087">
        <v>4086</v>
      </c>
      <c r="P4087" t="str">
        <f>IFERROR(IF(COUNTIF(個人情報!$BB$5:$BB$401,"登録番号" &amp; リスト!O4087)&gt;=1,"",IF(VLOOKUP(O4087,登録者リスト!$A$1:$D$43729,4,FALSE)=基本情報!$D$6,O4087,"")),"")</f>
        <v/>
      </c>
    </row>
    <row r="4088" spans="15:16" x14ac:dyDescent="0.15">
      <c r="O4088">
        <v>4087</v>
      </c>
      <c r="P4088" t="str">
        <f>IFERROR(IF(COUNTIF(個人情報!$BB$5:$BB$401,"登録番号" &amp; リスト!O4088)&gt;=1,"",IF(VLOOKUP(O4088,登録者リスト!$A$1:$D$43729,4,FALSE)=基本情報!$D$6,O4088,"")),"")</f>
        <v/>
      </c>
    </row>
    <row r="4089" spans="15:16" x14ac:dyDescent="0.15">
      <c r="O4089">
        <v>4088</v>
      </c>
      <c r="P4089" t="str">
        <f>IFERROR(IF(COUNTIF(個人情報!$BB$5:$BB$401,"登録番号" &amp; リスト!O4089)&gt;=1,"",IF(VLOOKUP(O4089,登録者リスト!$A$1:$D$43729,4,FALSE)=基本情報!$D$6,O4089,"")),"")</f>
        <v/>
      </c>
    </row>
    <row r="4090" spans="15:16" x14ac:dyDescent="0.15">
      <c r="O4090">
        <v>4089</v>
      </c>
      <c r="P4090" t="str">
        <f>IFERROR(IF(COUNTIF(個人情報!$BB$5:$BB$401,"登録番号" &amp; リスト!O4090)&gt;=1,"",IF(VLOOKUP(O4090,登録者リスト!$A$1:$D$43729,4,FALSE)=基本情報!$D$6,O4090,"")),"")</f>
        <v/>
      </c>
    </row>
    <row r="4091" spans="15:16" x14ac:dyDescent="0.15">
      <c r="O4091">
        <v>4090</v>
      </c>
      <c r="P4091" t="str">
        <f>IFERROR(IF(COUNTIF(個人情報!$BB$5:$BB$401,"登録番号" &amp; リスト!O4091)&gt;=1,"",IF(VLOOKUP(O4091,登録者リスト!$A$1:$D$43729,4,FALSE)=基本情報!$D$6,O4091,"")),"")</f>
        <v/>
      </c>
    </row>
    <row r="4092" spans="15:16" x14ac:dyDescent="0.15">
      <c r="O4092">
        <v>4091</v>
      </c>
      <c r="P4092" t="str">
        <f>IFERROR(IF(COUNTIF(個人情報!$BB$5:$BB$401,"登録番号" &amp; リスト!O4092)&gt;=1,"",IF(VLOOKUP(O4092,登録者リスト!$A$1:$D$43729,4,FALSE)=基本情報!$D$6,O4092,"")),"")</f>
        <v/>
      </c>
    </row>
    <row r="4093" spans="15:16" x14ac:dyDescent="0.15">
      <c r="O4093">
        <v>4092</v>
      </c>
      <c r="P4093" t="str">
        <f>IFERROR(IF(COUNTIF(個人情報!$BB$5:$BB$401,"登録番号" &amp; リスト!O4093)&gt;=1,"",IF(VLOOKUP(O4093,登録者リスト!$A$1:$D$43729,4,FALSE)=基本情報!$D$6,O4093,"")),"")</f>
        <v/>
      </c>
    </row>
    <row r="4094" spans="15:16" x14ac:dyDescent="0.15">
      <c r="O4094">
        <v>4093</v>
      </c>
      <c r="P4094" t="str">
        <f>IFERROR(IF(COUNTIF(個人情報!$BB$5:$BB$401,"登録番号" &amp; リスト!O4094)&gt;=1,"",IF(VLOOKUP(O4094,登録者リスト!$A$1:$D$43729,4,FALSE)=基本情報!$D$6,O4094,"")),"")</f>
        <v/>
      </c>
    </row>
    <row r="4095" spans="15:16" x14ac:dyDescent="0.15">
      <c r="O4095">
        <v>4094</v>
      </c>
      <c r="P4095" t="str">
        <f>IFERROR(IF(COUNTIF(個人情報!$BB$5:$BB$401,"登録番号" &amp; リスト!O4095)&gt;=1,"",IF(VLOOKUP(O4095,登録者リスト!$A$1:$D$43729,4,FALSE)=基本情報!$D$6,O4095,"")),"")</f>
        <v/>
      </c>
    </row>
    <row r="4096" spans="15:16" x14ac:dyDescent="0.15">
      <c r="O4096">
        <v>4095</v>
      </c>
      <c r="P4096" t="str">
        <f>IFERROR(IF(COUNTIF(個人情報!$BB$5:$BB$401,"登録番号" &amp; リスト!O4096)&gt;=1,"",IF(VLOOKUP(O4096,登録者リスト!$A$1:$D$43729,4,FALSE)=基本情報!$D$6,O4096,"")),"")</f>
        <v/>
      </c>
    </row>
    <row r="4097" spans="15:16" x14ac:dyDescent="0.15">
      <c r="O4097">
        <v>4096</v>
      </c>
      <c r="P4097" t="str">
        <f>IFERROR(IF(COUNTIF(個人情報!$BB$5:$BB$401,"登録番号" &amp; リスト!O4097)&gt;=1,"",IF(VLOOKUP(O4097,登録者リスト!$A$1:$D$43729,4,FALSE)=基本情報!$D$6,O4097,"")),"")</f>
        <v/>
      </c>
    </row>
    <row r="4098" spans="15:16" x14ac:dyDescent="0.15">
      <c r="O4098">
        <v>4097</v>
      </c>
      <c r="P4098" t="str">
        <f>IFERROR(IF(COUNTIF(個人情報!$BB$5:$BB$401,"登録番号" &amp; リスト!O4098)&gt;=1,"",IF(VLOOKUP(O4098,登録者リスト!$A$1:$D$43729,4,FALSE)=基本情報!$D$6,O4098,"")),"")</f>
        <v/>
      </c>
    </row>
    <row r="4099" spans="15:16" x14ac:dyDescent="0.15">
      <c r="O4099">
        <v>4098</v>
      </c>
      <c r="P4099" t="str">
        <f>IFERROR(IF(COUNTIF(個人情報!$BB$5:$BB$401,"登録番号" &amp; リスト!O4099)&gt;=1,"",IF(VLOOKUP(O4099,登録者リスト!$A$1:$D$43729,4,FALSE)=基本情報!$D$6,O4099,"")),"")</f>
        <v/>
      </c>
    </row>
    <row r="4100" spans="15:16" x14ac:dyDescent="0.15">
      <c r="O4100">
        <v>4099</v>
      </c>
      <c r="P4100" t="str">
        <f>IFERROR(IF(COUNTIF(個人情報!$BB$5:$BB$401,"登録番号" &amp; リスト!O4100)&gt;=1,"",IF(VLOOKUP(O4100,登録者リスト!$A$1:$D$43729,4,FALSE)=基本情報!$D$6,O4100,"")),"")</f>
        <v/>
      </c>
    </row>
    <row r="4101" spans="15:16" x14ac:dyDescent="0.15">
      <c r="O4101">
        <v>4100</v>
      </c>
      <c r="P4101" t="str">
        <f>IFERROR(IF(COUNTIF(個人情報!$BB$5:$BB$401,"登録番号" &amp; リスト!O4101)&gt;=1,"",IF(VLOOKUP(O4101,登録者リスト!$A$1:$D$43729,4,FALSE)=基本情報!$D$6,O4101,"")),"")</f>
        <v/>
      </c>
    </row>
    <row r="4102" spans="15:16" x14ac:dyDescent="0.15">
      <c r="O4102">
        <v>4101</v>
      </c>
      <c r="P4102" t="str">
        <f>IFERROR(IF(COUNTIF(個人情報!$BB$5:$BB$401,"登録番号" &amp; リスト!O4102)&gt;=1,"",IF(VLOOKUP(O4102,登録者リスト!$A$1:$D$43729,4,FALSE)=基本情報!$D$6,O4102,"")),"")</f>
        <v/>
      </c>
    </row>
    <row r="4103" spans="15:16" x14ac:dyDescent="0.15">
      <c r="O4103">
        <v>4102</v>
      </c>
      <c r="P4103" t="str">
        <f>IFERROR(IF(COUNTIF(個人情報!$BB$5:$BB$401,"登録番号" &amp; リスト!O4103)&gt;=1,"",IF(VLOOKUP(O4103,登録者リスト!$A$1:$D$43729,4,FALSE)=基本情報!$D$6,O4103,"")),"")</f>
        <v/>
      </c>
    </row>
    <row r="4104" spans="15:16" x14ac:dyDescent="0.15">
      <c r="O4104">
        <v>4103</v>
      </c>
      <c r="P4104" t="str">
        <f>IFERROR(IF(COUNTIF(個人情報!$BB$5:$BB$401,"登録番号" &amp; リスト!O4104)&gt;=1,"",IF(VLOOKUP(O4104,登録者リスト!$A$1:$D$43729,4,FALSE)=基本情報!$D$6,O4104,"")),"")</f>
        <v/>
      </c>
    </row>
    <row r="4105" spans="15:16" x14ac:dyDescent="0.15">
      <c r="O4105">
        <v>4104</v>
      </c>
      <c r="P4105" t="str">
        <f>IFERROR(IF(COUNTIF(個人情報!$BB$5:$BB$401,"登録番号" &amp; リスト!O4105)&gt;=1,"",IF(VLOOKUP(O4105,登録者リスト!$A$1:$D$43729,4,FALSE)=基本情報!$D$6,O4105,"")),"")</f>
        <v/>
      </c>
    </row>
    <row r="4106" spans="15:16" x14ac:dyDescent="0.15">
      <c r="O4106">
        <v>4105</v>
      </c>
      <c r="P4106" t="str">
        <f>IFERROR(IF(COUNTIF(個人情報!$BB$5:$BB$401,"登録番号" &amp; リスト!O4106)&gt;=1,"",IF(VLOOKUP(O4106,登録者リスト!$A$1:$D$43729,4,FALSE)=基本情報!$D$6,O4106,"")),"")</f>
        <v/>
      </c>
    </row>
    <row r="4107" spans="15:16" x14ac:dyDescent="0.15">
      <c r="O4107">
        <v>4106</v>
      </c>
      <c r="P4107" t="str">
        <f>IFERROR(IF(COUNTIF(個人情報!$BB$5:$BB$401,"登録番号" &amp; リスト!O4107)&gt;=1,"",IF(VLOOKUP(O4107,登録者リスト!$A$1:$D$43729,4,FALSE)=基本情報!$D$6,O4107,"")),"")</f>
        <v/>
      </c>
    </row>
    <row r="4108" spans="15:16" x14ac:dyDescent="0.15">
      <c r="O4108">
        <v>4107</v>
      </c>
      <c r="P4108" t="str">
        <f>IFERROR(IF(COUNTIF(個人情報!$BB$5:$BB$401,"登録番号" &amp; リスト!O4108)&gt;=1,"",IF(VLOOKUP(O4108,登録者リスト!$A$1:$D$43729,4,FALSE)=基本情報!$D$6,O4108,"")),"")</f>
        <v/>
      </c>
    </row>
    <row r="4109" spans="15:16" x14ac:dyDescent="0.15">
      <c r="O4109">
        <v>4108</v>
      </c>
      <c r="P4109" t="str">
        <f>IFERROR(IF(COUNTIF(個人情報!$BB$5:$BB$401,"登録番号" &amp; リスト!O4109)&gt;=1,"",IF(VLOOKUP(O4109,登録者リスト!$A$1:$D$43729,4,FALSE)=基本情報!$D$6,O4109,"")),"")</f>
        <v/>
      </c>
    </row>
    <row r="4110" spans="15:16" x14ac:dyDescent="0.15">
      <c r="O4110">
        <v>4109</v>
      </c>
      <c r="P4110" t="str">
        <f>IFERROR(IF(COUNTIF(個人情報!$BB$5:$BB$401,"登録番号" &amp; リスト!O4110)&gt;=1,"",IF(VLOOKUP(O4110,登録者リスト!$A$1:$D$43729,4,FALSE)=基本情報!$D$6,O4110,"")),"")</f>
        <v/>
      </c>
    </row>
    <row r="4111" spans="15:16" x14ac:dyDescent="0.15">
      <c r="O4111">
        <v>4110</v>
      </c>
      <c r="P4111" t="str">
        <f>IFERROR(IF(COUNTIF(個人情報!$BB$5:$BB$401,"登録番号" &amp; リスト!O4111)&gt;=1,"",IF(VLOOKUP(O4111,登録者リスト!$A$1:$D$43729,4,FALSE)=基本情報!$D$6,O4111,"")),"")</f>
        <v/>
      </c>
    </row>
    <row r="4112" spans="15:16" x14ac:dyDescent="0.15">
      <c r="O4112">
        <v>4111</v>
      </c>
      <c r="P4112" t="str">
        <f>IFERROR(IF(COUNTIF(個人情報!$BB$5:$BB$401,"登録番号" &amp; リスト!O4112)&gt;=1,"",IF(VLOOKUP(O4112,登録者リスト!$A$1:$D$43729,4,FALSE)=基本情報!$D$6,O4112,"")),"")</f>
        <v/>
      </c>
    </row>
    <row r="4113" spans="15:16" x14ac:dyDescent="0.15">
      <c r="O4113">
        <v>4112</v>
      </c>
      <c r="P4113" t="str">
        <f>IFERROR(IF(COUNTIF(個人情報!$BB$5:$BB$401,"登録番号" &amp; リスト!O4113)&gt;=1,"",IF(VLOOKUP(O4113,登録者リスト!$A$1:$D$43729,4,FALSE)=基本情報!$D$6,O4113,"")),"")</f>
        <v/>
      </c>
    </row>
    <row r="4114" spans="15:16" x14ac:dyDescent="0.15">
      <c r="O4114">
        <v>4113</v>
      </c>
      <c r="P4114" t="str">
        <f>IFERROR(IF(COUNTIF(個人情報!$BB$5:$BB$401,"登録番号" &amp; リスト!O4114)&gt;=1,"",IF(VLOOKUP(O4114,登録者リスト!$A$1:$D$43729,4,FALSE)=基本情報!$D$6,O4114,"")),"")</f>
        <v/>
      </c>
    </row>
    <row r="4115" spans="15:16" x14ac:dyDescent="0.15">
      <c r="O4115">
        <v>4114</v>
      </c>
      <c r="P4115" t="str">
        <f>IFERROR(IF(COUNTIF(個人情報!$BB$5:$BB$401,"登録番号" &amp; リスト!O4115)&gt;=1,"",IF(VLOOKUP(O4115,登録者リスト!$A$1:$D$43729,4,FALSE)=基本情報!$D$6,O4115,"")),"")</f>
        <v/>
      </c>
    </row>
    <row r="4116" spans="15:16" x14ac:dyDescent="0.15">
      <c r="O4116">
        <v>4115</v>
      </c>
      <c r="P4116" t="str">
        <f>IFERROR(IF(COUNTIF(個人情報!$BB$5:$BB$401,"登録番号" &amp; リスト!O4116)&gt;=1,"",IF(VLOOKUP(O4116,登録者リスト!$A$1:$D$43729,4,FALSE)=基本情報!$D$6,O4116,"")),"")</f>
        <v/>
      </c>
    </row>
    <row r="4117" spans="15:16" x14ac:dyDescent="0.15">
      <c r="O4117">
        <v>4116</v>
      </c>
      <c r="P4117" t="str">
        <f>IFERROR(IF(COUNTIF(個人情報!$BB$5:$BB$401,"登録番号" &amp; リスト!O4117)&gt;=1,"",IF(VLOOKUP(O4117,登録者リスト!$A$1:$D$43729,4,FALSE)=基本情報!$D$6,O4117,"")),"")</f>
        <v/>
      </c>
    </row>
    <row r="4118" spans="15:16" x14ac:dyDescent="0.15">
      <c r="O4118">
        <v>4117</v>
      </c>
      <c r="P4118" t="str">
        <f>IFERROR(IF(COUNTIF(個人情報!$BB$5:$BB$401,"登録番号" &amp; リスト!O4118)&gt;=1,"",IF(VLOOKUP(O4118,登録者リスト!$A$1:$D$43729,4,FALSE)=基本情報!$D$6,O4118,"")),"")</f>
        <v/>
      </c>
    </row>
    <row r="4119" spans="15:16" x14ac:dyDescent="0.15">
      <c r="O4119">
        <v>4118</v>
      </c>
      <c r="P4119" t="str">
        <f>IFERROR(IF(COUNTIF(個人情報!$BB$5:$BB$401,"登録番号" &amp; リスト!O4119)&gt;=1,"",IF(VLOOKUP(O4119,登録者リスト!$A$1:$D$43729,4,FALSE)=基本情報!$D$6,O4119,"")),"")</f>
        <v/>
      </c>
    </row>
    <row r="4120" spans="15:16" x14ac:dyDescent="0.15">
      <c r="O4120">
        <v>4119</v>
      </c>
      <c r="P4120" t="str">
        <f>IFERROR(IF(COUNTIF(個人情報!$BB$5:$BB$401,"登録番号" &amp; リスト!O4120)&gt;=1,"",IF(VLOOKUP(O4120,登録者リスト!$A$1:$D$43729,4,FALSE)=基本情報!$D$6,O4120,"")),"")</f>
        <v/>
      </c>
    </row>
    <row r="4121" spans="15:16" x14ac:dyDescent="0.15">
      <c r="O4121">
        <v>4120</v>
      </c>
      <c r="P4121" t="str">
        <f>IFERROR(IF(COUNTIF(個人情報!$BB$5:$BB$401,"登録番号" &amp; リスト!O4121)&gt;=1,"",IF(VLOOKUP(O4121,登録者リスト!$A$1:$D$43729,4,FALSE)=基本情報!$D$6,O4121,"")),"")</f>
        <v/>
      </c>
    </row>
    <row r="4122" spans="15:16" x14ac:dyDescent="0.15">
      <c r="O4122">
        <v>4121</v>
      </c>
      <c r="P4122" t="str">
        <f>IFERROR(IF(COUNTIF(個人情報!$BB$5:$BB$401,"登録番号" &amp; リスト!O4122)&gt;=1,"",IF(VLOOKUP(O4122,登録者リスト!$A$1:$D$43729,4,FALSE)=基本情報!$D$6,O4122,"")),"")</f>
        <v/>
      </c>
    </row>
    <row r="4123" spans="15:16" x14ac:dyDescent="0.15">
      <c r="O4123">
        <v>4122</v>
      </c>
      <c r="P4123" t="str">
        <f>IFERROR(IF(COUNTIF(個人情報!$BB$5:$BB$401,"登録番号" &amp; リスト!O4123)&gt;=1,"",IF(VLOOKUP(O4123,登録者リスト!$A$1:$D$43729,4,FALSE)=基本情報!$D$6,O4123,"")),"")</f>
        <v/>
      </c>
    </row>
    <row r="4124" spans="15:16" x14ac:dyDescent="0.15">
      <c r="O4124">
        <v>4123</v>
      </c>
      <c r="P4124" t="str">
        <f>IFERROR(IF(COUNTIF(個人情報!$BB$5:$BB$401,"登録番号" &amp; リスト!O4124)&gt;=1,"",IF(VLOOKUP(O4124,登録者リスト!$A$1:$D$43729,4,FALSE)=基本情報!$D$6,O4124,"")),"")</f>
        <v/>
      </c>
    </row>
    <row r="4125" spans="15:16" x14ac:dyDescent="0.15">
      <c r="O4125">
        <v>4124</v>
      </c>
      <c r="P4125" t="str">
        <f>IFERROR(IF(COUNTIF(個人情報!$BB$5:$BB$401,"登録番号" &amp; リスト!O4125)&gt;=1,"",IF(VLOOKUP(O4125,登録者リスト!$A$1:$D$43729,4,FALSE)=基本情報!$D$6,O4125,"")),"")</f>
        <v/>
      </c>
    </row>
    <row r="4126" spans="15:16" x14ac:dyDescent="0.15">
      <c r="O4126">
        <v>4125</v>
      </c>
      <c r="P4126" t="str">
        <f>IFERROR(IF(COUNTIF(個人情報!$BB$5:$BB$401,"登録番号" &amp; リスト!O4126)&gt;=1,"",IF(VLOOKUP(O4126,登録者リスト!$A$1:$D$43729,4,FALSE)=基本情報!$D$6,O4126,"")),"")</f>
        <v/>
      </c>
    </row>
    <row r="4127" spans="15:16" x14ac:dyDescent="0.15">
      <c r="O4127">
        <v>4126</v>
      </c>
      <c r="P4127" t="str">
        <f>IFERROR(IF(COUNTIF(個人情報!$BB$5:$BB$401,"登録番号" &amp; リスト!O4127)&gt;=1,"",IF(VLOOKUP(O4127,登録者リスト!$A$1:$D$43729,4,FALSE)=基本情報!$D$6,O4127,"")),"")</f>
        <v/>
      </c>
    </row>
    <row r="4128" spans="15:16" x14ac:dyDescent="0.15">
      <c r="O4128">
        <v>4127</v>
      </c>
      <c r="P4128" t="str">
        <f>IFERROR(IF(COUNTIF(個人情報!$BB$5:$BB$401,"登録番号" &amp; リスト!O4128)&gt;=1,"",IF(VLOOKUP(O4128,登録者リスト!$A$1:$D$43729,4,FALSE)=基本情報!$D$6,O4128,"")),"")</f>
        <v/>
      </c>
    </row>
    <row r="4129" spans="15:16" x14ac:dyDescent="0.15">
      <c r="O4129">
        <v>4128</v>
      </c>
      <c r="P4129" t="str">
        <f>IFERROR(IF(COUNTIF(個人情報!$BB$5:$BB$401,"登録番号" &amp; リスト!O4129)&gt;=1,"",IF(VLOOKUP(O4129,登録者リスト!$A$1:$D$43729,4,FALSE)=基本情報!$D$6,O4129,"")),"")</f>
        <v/>
      </c>
    </row>
    <row r="4130" spans="15:16" x14ac:dyDescent="0.15">
      <c r="O4130">
        <v>4129</v>
      </c>
      <c r="P4130" t="str">
        <f>IFERROR(IF(COUNTIF(個人情報!$BB$5:$BB$401,"登録番号" &amp; リスト!O4130)&gt;=1,"",IF(VLOOKUP(O4130,登録者リスト!$A$1:$D$43729,4,FALSE)=基本情報!$D$6,O4130,"")),"")</f>
        <v/>
      </c>
    </row>
    <row r="4131" spans="15:16" x14ac:dyDescent="0.15">
      <c r="O4131">
        <v>4130</v>
      </c>
      <c r="P4131" t="str">
        <f>IFERROR(IF(COUNTIF(個人情報!$BB$5:$BB$401,"登録番号" &amp; リスト!O4131)&gt;=1,"",IF(VLOOKUP(O4131,登録者リスト!$A$1:$D$43729,4,FALSE)=基本情報!$D$6,O4131,"")),"")</f>
        <v/>
      </c>
    </row>
    <row r="4132" spans="15:16" x14ac:dyDescent="0.15">
      <c r="O4132">
        <v>4131</v>
      </c>
      <c r="P4132" t="str">
        <f>IFERROR(IF(COUNTIF(個人情報!$BB$5:$BB$401,"登録番号" &amp; リスト!O4132)&gt;=1,"",IF(VLOOKUP(O4132,登録者リスト!$A$1:$D$43729,4,FALSE)=基本情報!$D$6,O4132,"")),"")</f>
        <v/>
      </c>
    </row>
    <row r="4133" spans="15:16" x14ac:dyDescent="0.15">
      <c r="O4133">
        <v>4132</v>
      </c>
      <c r="P4133" t="str">
        <f>IFERROR(IF(COUNTIF(個人情報!$BB$5:$BB$401,"登録番号" &amp; リスト!O4133)&gt;=1,"",IF(VLOOKUP(O4133,登録者リスト!$A$1:$D$43729,4,FALSE)=基本情報!$D$6,O4133,"")),"")</f>
        <v/>
      </c>
    </row>
    <row r="4134" spans="15:16" x14ac:dyDescent="0.15">
      <c r="O4134">
        <v>4133</v>
      </c>
      <c r="P4134" t="str">
        <f>IFERROR(IF(COUNTIF(個人情報!$BB$5:$BB$401,"登録番号" &amp; リスト!O4134)&gt;=1,"",IF(VLOOKUP(O4134,登録者リスト!$A$1:$D$43729,4,FALSE)=基本情報!$D$6,O4134,"")),"")</f>
        <v/>
      </c>
    </row>
    <row r="4135" spans="15:16" x14ac:dyDescent="0.15">
      <c r="O4135">
        <v>4134</v>
      </c>
      <c r="P4135" t="str">
        <f>IFERROR(IF(COUNTIF(個人情報!$BB$5:$BB$401,"登録番号" &amp; リスト!O4135)&gt;=1,"",IF(VLOOKUP(O4135,登録者リスト!$A$1:$D$43729,4,FALSE)=基本情報!$D$6,O4135,"")),"")</f>
        <v/>
      </c>
    </row>
    <row r="4136" spans="15:16" x14ac:dyDescent="0.15">
      <c r="O4136">
        <v>4135</v>
      </c>
      <c r="P4136" t="str">
        <f>IFERROR(IF(COUNTIF(個人情報!$BB$5:$BB$401,"登録番号" &amp; リスト!O4136)&gt;=1,"",IF(VLOOKUP(O4136,登録者リスト!$A$1:$D$43729,4,FALSE)=基本情報!$D$6,O4136,"")),"")</f>
        <v/>
      </c>
    </row>
    <row r="4137" spans="15:16" x14ac:dyDescent="0.15">
      <c r="O4137">
        <v>4136</v>
      </c>
      <c r="P4137" t="str">
        <f>IFERROR(IF(COUNTIF(個人情報!$BB$5:$BB$401,"登録番号" &amp; リスト!O4137)&gt;=1,"",IF(VLOOKUP(O4137,登録者リスト!$A$1:$D$43729,4,FALSE)=基本情報!$D$6,O4137,"")),"")</f>
        <v/>
      </c>
    </row>
    <row r="4138" spans="15:16" x14ac:dyDescent="0.15">
      <c r="O4138">
        <v>4137</v>
      </c>
      <c r="P4138" t="str">
        <f>IFERROR(IF(COUNTIF(個人情報!$BB$5:$BB$401,"登録番号" &amp; リスト!O4138)&gt;=1,"",IF(VLOOKUP(O4138,登録者リスト!$A$1:$D$43729,4,FALSE)=基本情報!$D$6,O4138,"")),"")</f>
        <v/>
      </c>
    </row>
    <row r="4139" spans="15:16" x14ac:dyDescent="0.15">
      <c r="O4139">
        <v>4138</v>
      </c>
      <c r="P4139" t="str">
        <f>IFERROR(IF(COUNTIF(個人情報!$BB$5:$BB$401,"登録番号" &amp; リスト!O4139)&gt;=1,"",IF(VLOOKUP(O4139,登録者リスト!$A$1:$D$43729,4,FALSE)=基本情報!$D$6,O4139,"")),"")</f>
        <v/>
      </c>
    </row>
    <row r="4140" spans="15:16" x14ac:dyDescent="0.15">
      <c r="O4140">
        <v>4139</v>
      </c>
      <c r="P4140" t="str">
        <f>IFERROR(IF(COUNTIF(個人情報!$BB$5:$BB$401,"登録番号" &amp; リスト!O4140)&gt;=1,"",IF(VLOOKUP(O4140,登録者リスト!$A$1:$D$43729,4,FALSE)=基本情報!$D$6,O4140,"")),"")</f>
        <v/>
      </c>
    </row>
    <row r="4141" spans="15:16" x14ac:dyDescent="0.15">
      <c r="O4141">
        <v>4140</v>
      </c>
      <c r="P4141" t="str">
        <f>IFERROR(IF(COUNTIF(個人情報!$BB$5:$BB$401,"登録番号" &amp; リスト!O4141)&gt;=1,"",IF(VLOOKUP(O4141,登録者リスト!$A$1:$D$43729,4,FALSE)=基本情報!$D$6,O4141,"")),"")</f>
        <v/>
      </c>
    </row>
    <row r="4142" spans="15:16" x14ac:dyDescent="0.15">
      <c r="O4142">
        <v>4141</v>
      </c>
      <c r="P4142" t="str">
        <f>IFERROR(IF(COUNTIF(個人情報!$BB$5:$BB$401,"登録番号" &amp; リスト!O4142)&gt;=1,"",IF(VLOOKUP(O4142,登録者リスト!$A$1:$D$43729,4,FALSE)=基本情報!$D$6,O4142,"")),"")</f>
        <v/>
      </c>
    </row>
    <row r="4143" spans="15:16" x14ac:dyDescent="0.15">
      <c r="O4143">
        <v>4142</v>
      </c>
      <c r="P4143" t="str">
        <f>IFERROR(IF(COUNTIF(個人情報!$BB$5:$BB$401,"登録番号" &amp; リスト!O4143)&gt;=1,"",IF(VLOOKUP(O4143,登録者リスト!$A$1:$D$43729,4,FALSE)=基本情報!$D$6,O4143,"")),"")</f>
        <v/>
      </c>
    </row>
    <row r="4144" spans="15:16" x14ac:dyDescent="0.15">
      <c r="O4144">
        <v>4143</v>
      </c>
      <c r="P4144" t="str">
        <f>IFERROR(IF(COUNTIF(個人情報!$BB$5:$BB$401,"登録番号" &amp; リスト!O4144)&gt;=1,"",IF(VLOOKUP(O4144,登録者リスト!$A$1:$D$43729,4,FALSE)=基本情報!$D$6,O4144,"")),"")</f>
        <v/>
      </c>
    </row>
    <row r="4145" spans="15:16" x14ac:dyDescent="0.15">
      <c r="O4145">
        <v>4144</v>
      </c>
      <c r="P4145" t="str">
        <f>IFERROR(IF(COUNTIF(個人情報!$BB$5:$BB$401,"登録番号" &amp; リスト!O4145)&gt;=1,"",IF(VLOOKUP(O4145,登録者リスト!$A$1:$D$43729,4,FALSE)=基本情報!$D$6,O4145,"")),"")</f>
        <v/>
      </c>
    </row>
    <row r="4146" spans="15:16" x14ac:dyDescent="0.15">
      <c r="O4146">
        <v>4145</v>
      </c>
      <c r="P4146" t="str">
        <f>IFERROR(IF(COUNTIF(個人情報!$BB$5:$BB$401,"登録番号" &amp; リスト!O4146)&gt;=1,"",IF(VLOOKUP(O4146,登録者リスト!$A$1:$D$43729,4,FALSE)=基本情報!$D$6,O4146,"")),"")</f>
        <v/>
      </c>
    </row>
    <row r="4147" spans="15:16" x14ac:dyDescent="0.15">
      <c r="O4147">
        <v>4146</v>
      </c>
      <c r="P4147" t="str">
        <f>IFERROR(IF(COUNTIF(個人情報!$BB$5:$BB$401,"登録番号" &amp; リスト!O4147)&gt;=1,"",IF(VLOOKUP(O4147,登録者リスト!$A$1:$D$43729,4,FALSE)=基本情報!$D$6,O4147,"")),"")</f>
        <v/>
      </c>
    </row>
    <row r="4148" spans="15:16" x14ac:dyDescent="0.15">
      <c r="O4148">
        <v>4147</v>
      </c>
      <c r="P4148" t="str">
        <f>IFERROR(IF(COUNTIF(個人情報!$BB$5:$BB$401,"登録番号" &amp; リスト!O4148)&gt;=1,"",IF(VLOOKUP(O4148,登録者リスト!$A$1:$D$43729,4,FALSE)=基本情報!$D$6,O4148,"")),"")</f>
        <v/>
      </c>
    </row>
    <row r="4149" spans="15:16" x14ac:dyDescent="0.15">
      <c r="O4149">
        <v>4148</v>
      </c>
      <c r="P4149" t="str">
        <f>IFERROR(IF(COUNTIF(個人情報!$BB$5:$BB$401,"登録番号" &amp; リスト!O4149)&gt;=1,"",IF(VLOOKUP(O4149,登録者リスト!$A$1:$D$43729,4,FALSE)=基本情報!$D$6,O4149,"")),"")</f>
        <v/>
      </c>
    </row>
    <row r="4150" spans="15:16" x14ac:dyDescent="0.15">
      <c r="O4150">
        <v>4149</v>
      </c>
      <c r="P4150" t="str">
        <f>IFERROR(IF(COUNTIF(個人情報!$BB$5:$BB$401,"登録番号" &amp; リスト!O4150)&gt;=1,"",IF(VLOOKUP(O4150,登録者リスト!$A$1:$D$43729,4,FALSE)=基本情報!$D$6,O4150,"")),"")</f>
        <v/>
      </c>
    </row>
    <row r="4151" spans="15:16" x14ac:dyDescent="0.15">
      <c r="O4151">
        <v>4150</v>
      </c>
      <c r="P4151" t="str">
        <f>IFERROR(IF(COUNTIF(個人情報!$BB$5:$BB$401,"登録番号" &amp; リスト!O4151)&gt;=1,"",IF(VLOOKUP(O4151,登録者リスト!$A$1:$D$43729,4,FALSE)=基本情報!$D$6,O4151,"")),"")</f>
        <v/>
      </c>
    </row>
    <row r="4152" spans="15:16" x14ac:dyDescent="0.15">
      <c r="O4152">
        <v>4151</v>
      </c>
      <c r="P4152" t="str">
        <f>IFERROR(IF(COUNTIF(個人情報!$BB$5:$BB$401,"登録番号" &amp; リスト!O4152)&gt;=1,"",IF(VLOOKUP(O4152,登録者リスト!$A$1:$D$43729,4,FALSE)=基本情報!$D$6,O4152,"")),"")</f>
        <v/>
      </c>
    </row>
    <row r="4153" spans="15:16" x14ac:dyDescent="0.15">
      <c r="O4153">
        <v>4152</v>
      </c>
      <c r="P4153" t="str">
        <f>IFERROR(IF(COUNTIF(個人情報!$BB$5:$BB$401,"登録番号" &amp; リスト!O4153)&gt;=1,"",IF(VLOOKUP(O4153,登録者リスト!$A$1:$D$43729,4,FALSE)=基本情報!$D$6,O4153,"")),"")</f>
        <v/>
      </c>
    </row>
    <row r="4154" spans="15:16" x14ac:dyDescent="0.15">
      <c r="O4154">
        <v>4153</v>
      </c>
      <c r="P4154" t="str">
        <f>IFERROR(IF(COUNTIF(個人情報!$BB$5:$BB$401,"登録番号" &amp; リスト!O4154)&gt;=1,"",IF(VLOOKUP(O4154,登録者リスト!$A$1:$D$43729,4,FALSE)=基本情報!$D$6,O4154,"")),"")</f>
        <v/>
      </c>
    </row>
    <row r="4155" spans="15:16" x14ac:dyDescent="0.15">
      <c r="O4155">
        <v>4154</v>
      </c>
      <c r="P4155" t="str">
        <f>IFERROR(IF(COUNTIF(個人情報!$BB$5:$BB$401,"登録番号" &amp; リスト!O4155)&gt;=1,"",IF(VLOOKUP(O4155,登録者リスト!$A$1:$D$43729,4,FALSE)=基本情報!$D$6,O4155,"")),"")</f>
        <v/>
      </c>
    </row>
    <row r="4156" spans="15:16" x14ac:dyDescent="0.15">
      <c r="O4156">
        <v>4155</v>
      </c>
      <c r="P4156" t="str">
        <f>IFERROR(IF(COUNTIF(個人情報!$BB$5:$BB$401,"登録番号" &amp; リスト!O4156)&gt;=1,"",IF(VLOOKUP(O4156,登録者リスト!$A$1:$D$43729,4,FALSE)=基本情報!$D$6,O4156,"")),"")</f>
        <v/>
      </c>
    </row>
    <row r="4157" spans="15:16" x14ac:dyDescent="0.15">
      <c r="O4157">
        <v>4156</v>
      </c>
      <c r="P4157" t="str">
        <f>IFERROR(IF(COUNTIF(個人情報!$BB$5:$BB$401,"登録番号" &amp; リスト!O4157)&gt;=1,"",IF(VLOOKUP(O4157,登録者リスト!$A$1:$D$43729,4,FALSE)=基本情報!$D$6,O4157,"")),"")</f>
        <v/>
      </c>
    </row>
    <row r="4158" spans="15:16" x14ac:dyDescent="0.15">
      <c r="O4158">
        <v>4157</v>
      </c>
      <c r="P4158" t="str">
        <f>IFERROR(IF(COUNTIF(個人情報!$BB$5:$BB$401,"登録番号" &amp; リスト!O4158)&gt;=1,"",IF(VLOOKUP(O4158,登録者リスト!$A$1:$D$43729,4,FALSE)=基本情報!$D$6,O4158,"")),"")</f>
        <v/>
      </c>
    </row>
    <row r="4159" spans="15:16" x14ac:dyDescent="0.15">
      <c r="O4159">
        <v>4158</v>
      </c>
      <c r="P4159" t="str">
        <f>IFERROR(IF(COUNTIF(個人情報!$BB$5:$BB$401,"登録番号" &amp; リスト!O4159)&gt;=1,"",IF(VLOOKUP(O4159,登録者リスト!$A$1:$D$43729,4,FALSE)=基本情報!$D$6,O4159,"")),"")</f>
        <v/>
      </c>
    </row>
    <row r="4160" spans="15:16" x14ac:dyDescent="0.15">
      <c r="O4160">
        <v>4159</v>
      </c>
      <c r="P4160" t="str">
        <f>IFERROR(IF(COUNTIF(個人情報!$BB$5:$BB$401,"登録番号" &amp; リスト!O4160)&gt;=1,"",IF(VLOOKUP(O4160,登録者リスト!$A$1:$D$43729,4,FALSE)=基本情報!$D$6,O4160,"")),"")</f>
        <v/>
      </c>
    </row>
    <row r="4161" spans="15:16" x14ac:dyDescent="0.15">
      <c r="O4161">
        <v>4160</v>
      </c>
      <c r="P4161" t="str">
        <f>IFERROR(IF(COUNTIF(個人情報!$BB$5:$BB$401,"登録番号" &amp; リスト!O4161)&gt;=1,"",IF(VLOOKUP(O4161,登録者リスト!$A$1:$D$43729,4,FALSE)=基本情報!$D$6,O4161,"")),"")</f>
        <v/>
      </c>
    </row>
    <row r="4162" spans="15:16" x14ac:dyDescent="0.15">
      <c r="O4162">
        <v>4161</v>
      </c>
      <c r="P4162" t="str">
        <f>IFERROR(IF(COUNTIF(個人情報!$BB$5:$BB$401,"登録番号" &amp; リスト!O4162)&gt;=1,"",IF(VLOOKUP(O4162,登録者リスト!$A$1:$D$43729,4,FALSE)=基本情報!$D$6,O4162,"")),"")</f>
        <v/>
      </c>
    </row>
    <row r="4163" spans="15:16" x14ac:dyDescent="0.15">
      <c r="O4163">
        <v>4162</v>
      </c>
      <c r="P4163" t="str">
        <f>IFERROR(IF(COUNTIF(個人情報!$BB$5:$BB$401,"登録番号" &amp; リスト!O4163)&gt;=1,"",IF(VLOOKUP(O4163,登録者リスト!$A$1:$D$43729,4,FALSE)=基本情報!$D$6,O4163,"")),"")</f>
        <v/>
      </c>
    </row>
    <row r="4164" spans="15:16" x14ac:dyDescent="0.15">
      <c r="O4164">
        <v>4163</v>
      </c>
      <c r="P4164" t="str">
        <f>IFERROR(IF(COUNTIF(個人情報!$BB$5:$BB$401,"登録番号" &amp; リスト!O4164)&gt;=1,"",IF(VLOOKUP(O4164,登録者リスト!$A$1:$D$43729,4,FALSE)=基本情報!$D$6,O4164,"")),"")</f>
        <v/>
      </c>
    </row>
    <row r="4165" spans="15:16" x14ac:dyDescent="0.15">
      <c r="O4165">
        <v>4164</v>
      </c>
      <c r="P4165" t="str">
        <f>IFERROR(IF(COUNTIF(個人情報!$BB$5:$BB$401,"登録番号" &amp; リスト!O4165)&gt;=1,"",IF(VLOOKUP(O4165,登録者リスト!$A$1:$D$43729,4,FALSE)=基本情報!$D$6,O4165,"")),"")</f>
        <v/>
      </c>
    </row>
    <row r="4166" spans="15:16" x14ac:dyDescent="0.15">
      <c r="O4166">
        <v>4165</v>
      </c>
      <c r="P4166" t="str">
        <f>IFERROR(IF(COUNTIF(個人情報!$BB$5:$BB$401,"登録番号" &amp; リスト!O4166)&gt;=1,"",IF(VLOOKUP(O4166,登録者リスト!$A$1:$D$43729,4,FALSE)=基本情報!$D$6,O4166,"")),"")</f>
        <v/>
      </c>
    </row>
    <row r="4167" spans="15:16" x14ac:dyDescent="0.15">
      <c r="O4167">
        <v>4166</v>
      </c>
      <c r="P4167" t="str">
        <f>IFERROR(IF(COUNTIF(個人情報!$BB$5:$BB$401,"登録番号" &amp; リスト!O4167)&gt;=1,"",IF(VLOOKUP(O4167,登録者リスト!$A$1:$D$43729,4,FALSE)=基本情報!$D$6,O4167,"")),"")</f>
        <v/>
      </c>
    </row>
    <row r="4168" spans="15:16" x14ac:dyDescent="0.15">
      <c r="O4168">
        <v>4167</v>
      </c>
      <c r="P4168" t="str">
        <f>IFERROR(IF(COUNTIF(個人情報!$BB$5:$BB$401,"登録番号" &amp; リスト!O4168)&gt;=1,"",IF(VLOOKUP(O4168,登録者リスト!$A$1:$D$43729,4,FALSE)=基本情報!$D$6,O4168,"")),"")</f>
        <v/>
      </c>
    </row>
    <row r="4169" spans="15:16" x14ac:dyDescent="0.15">
      <c r="O4169">
        <v>4168</v>
      </c>
      <c r="P4169" t="str">
        <f>IFERROR(IF(COUNTIF(個人情報!$BB$5:$BB$401,"登録番号" &amp; リスト!O4169)&gt;=1,"",IF(VLOOKUP(O4169,登録者リスト!$A$1:$D$43729,4,FALSE)=基本情報!$D$6,O4169,"")),"")</f>
        <v/>
      </c>
    </row>
    <row r="4170" spans="15:16" x14ac:dyDescent="0.15">
      <c r="O4170">
        <v>4169</v>
      </c>
      <c r="P4170" t="str">
        <f>IFERROR(IF(COUNTIF(個人情報!$BB$5:$BB$401,"登録番号" &amp; リスト!O4170)&gt;=1,"",IF(VLOOKUP(O4170,登録者リスト!$A$1:$D$43729,4,FALSE)=基本情報!$D$6,O4170,"")),"")</f>
        <v/>
      </c>
    </row>
    <row r="4171" spans="15:16" x14ac:dyDescent="0.15">
      <c r="O4171">
        <v>4170</v>
      </c>
      <c r="P4171" t="str">
        <f>IFERROR(IF(COUNTIF(個人情報!$BB$5:$BB$401,"登録番号" &amp; リスト!O4171)&gt;=1,"",IF(VLOOKUP(O4171,登録者リスト!$A$1:$D$43729,4,FALSE)=基本情報!$D$6,O4171,"")),"")</f>
        <v/>
      </c>
    </row>
    <row r="4172" spans="15:16" x14ac:dyDescent="0.15">
      <c r="O4172">
        <v>4171</v>
      </c>
      <c r="P4172" t="str">
        <f>IFERROR(IF(COUNTIF(個人情報!$BB$5:$BB$401,"登録番号" &amp; リスト!O4172)&gt;=1,"",IF(VLOOKUP(O4172,登録者リスト!$A$1:$D$43729,4,FALSE)=基本情報!$D$6,O4172,"")),"")</f>
        <v/>
      </c>
    </row>
    <row r="4173" spans="15:16" x14ac:dyDescent="0.15">
      <c r="O4173">
        <v>4172</v>
      </c>
      <c r="P4173" t="str">
        <f>IFERROR(IF(COUNTIF(個人情報!$BB$5:$BB$401,"登録番号" &amp; リスト!O4173)&gt;=1,"",IF(VLOOKUP(O4173,登録者リスト!$A$1:$D$43729,4,FALSE)=基本情報!$D$6,O4173,"")),"")</f>
        <v/>
      </c>
    </row>
    <row r="4174" spans="15:16" x14ac:dyDescent="0.15">
      <c r="O4174">
        <v>4173</v>
      </c>
      <c r="P4174" t="str">
        <f>IFERROR(IF(COUNTIF(個人情報!$BB$5:$BB$401,"登録番号" &amp; リスト!O4174)&gt;=1,"",IF(VLOOKUP(O4174,登録者リスト!$A$1:$D$43729,4,FALSE)=基本情報!$D$6,O4174,"")),"")</f>
        <v/>
      </c>
    </row>
    <row r="4175" spans="15:16" x14ac:dyDescent="0.15">
      <c r="O4175">
        <v>4174</v>
      </c>
      <c r="P4175" t="str">
        <f>IFERROR(IF(COUNTIF(個人情報!$BB$5:$BB$401,"登録番号" &amp; リスト!O4175)&gt;=1,"",IF(VLOOKUP(O4175,登録者リスト!$A$1:$D$43729,4,FALSE)=基本情報!$D$6,O4175,"")),"")</f>
        <v/>
      </c>
    </row>
    <row r="4176" spans="15:16" x14ac:dyDescent="0.15">
      <c r="O4176">
        <v>4175</v>
      </c>
      <c r="P4176" t="str">
        <f>IFERROR(IF(COUNTIF(個人情報!$BB$5:$BB$401,"登録番号" &amp; リスト!O4176)&gt;=1,"",IF(VLOOKUP(O4176,登録者リスト!$A$1:$D$43729,4,FALSE)=基本情報!$D$6,O4176,"")),"")</f>
        <v/>
      </c>
    </row>
    <row r="4177" spans="15:16" x14ac:dyDescent="0.15">
      <c r="O4177">
        <v>4176</v>
      </c>
      <c r="P4177" t="str">
        <f>IFERROR(IF(COUNTIF(個人情報!$BB$5:$BB$401,"登録番号" &amp; リスト!O4177)&gt;=1,"",IF(VLOOKUP(O4177,登録者リスト!$A$1:$D$43729,4,FALSE)=基本情報!$D$6,O4177,"")),"")</f>
        <v/>
      </c>
    </row>
    <row r="4178" spans="15:16" x14ac:dyDescent="0.15">
      <c r="O4178">
        <v>4177</v>
      </c>
      <c r="P4178" t="str">
        <f>IFERROR(IF(COUNTIF(個人情報!$BB$5:$BB$401,"登録番号" &amp; リスト!O4178)&gt;=1,"",IF(VLOOKUP(O4178,登録者リスト!$A$1:$D$43729,4,FALSE)=基本情報!$D$6,O4178,"")),"")</f>
        <v/>
      </c>
    </row>
    <row r="4179" spans="15:16" x14ac:dyDescent="0.15">
      <c r="O4179">
        <v>4178</v>
      </c>
      <c r="P4179" t="str">
        <f>IFERROR(IF(COUNTIF(個人情報!$BB$5:$BB$401,"登録番号" &amp; リスト!O4179)&gt;=1,"",IF(VLOOKUP(O4179,登録者リスト!$A$1:$D$43729,4,FALSE)=基本情報!$D$6,O4179,"")),"")</f>
        <v/>
      </c>
    </row>
    <row r="4180" spans="15:16" x14ac:dyDescent="0.15">
      <c r="O4180">
        <v>4179</v>
      </c>
      <c r="P4180" t="str">
        <f>IFERROR(IF(COUNTIF(個人情報!$BB$5:$BB$401,"登録番号" &amp; リスト!O4180)&gt;=1,"",IF(VLOOKUP(O4180,登録者リスト!$A$1:$D$43729,4,FALSE)=基本情報!$D$6,O4180,"")),"")</f>
        <v/>
      </c>
    </row>
    <row r="4181" spans="15:16" x14ac:dyDescent="0.15">
      <c r="O4181">
        <v>4180</v>
      </c>
      <c r="P4181" t="str">
        <f>IFERROR(IF(COUNTIF(個人情報!$BB$5:$BB$401,"登録番号" &amp; リスト!O4181)&gt;=1,"",IF(VLOOKUP(O4181,登録者リスト!$A$1:$D$43729,4,FALSE)=基本情報!$D$6,O4181,"")),"")</f>
        <v/>
      </c>
    </row>
    <row r="4182" spans="15:16" x14ac:dyDescent="0.15">
      <c r="O4182">
        <v>4181</v>
      </c>
      <c r="P4182" t="str">
        <f>IFERROR(IF(COUNTIF(個人情報!$BB$5:$BB$401,"登録番号" &amp; リスト!O4182)&gt;=1,"",IF(VLOOKUP(O4182,登録者リスト!$A$1:$D$43729,4,FALSE)=基本情報!$D$6,O4182,"")),"")</f>
        <v/>
      </c>
    </row>
    <row r="4183" spans="15:16" x14ac:dyDescent="0.15">
      <c r="O4183">
        <v>4182</v>
      </c>
      <c r="P4183" t="str">
        <f>IFERROR(IF(COUNTIF(個人情報!$BB$5:$BB$401,"登録番号" &amp; リスト!O4183)&gt;=1,"",IF(VLOOKUP(O4183,登録者リスト!$A$1:$D$43729,4,FALSE)=基本情報!$D$6,O4183,"")),"")</f>
        <v/>
      </c>
    </row>
    <row r="4184" spans="15:16" x14ac:dyDescent="0.15">
      <c r="O4184">
        <v>4183</v>
      </c>
      <c r="P4184" t="str">
        <f>IFERROR(IF(COUNTIF(個人情報!$BB$5:$BB$401,"登録番号" &amp; リスト!O4184)&gt;=1,"",IF(VLOOKUP(O4184,登録者リスト!$A$1:$D$43729,4,FALSE)=基本情報!$D$6,O4184,"")),"")</f>
        <v/>
      </c>
    </row>
    <row r="4185" spans="15:16" x14ac:dyDescent="0.15">
      <c r="O4185">
        <v>4184</v>
      </c>
      <c r="P4185" t="str">
        <f>IFERROR(IF(COUNTIF(個人情報!$BB$5:$BB$401,"登録番号" &amp; リスト!O4185)&gt;=1,"",IF(VLOOKUP(O4185,登録者リスト!$A$1:$D$43729,4,FALSE)=基本情報!$D$6,O4185,"")),"")</f>
        <v/>
      </c>
    </row>
    <row r="4186" spans="15:16" x14ac:dyDescent="0.15">
      <c r="O4186">
        <v>4185</v>
      </c>
      <c r="P4186" t="str">
        <f>IFERROR(IF(COUNTIF(個人情報!$BB$5:$BB$401,"登録番号" &amp; リスト!O4186)&gt;=1,"",IF(VLOOKUP(O4186,登録者リスト!$A$1:$D$43729,4,FALSE)=基本情報!$D$6,O4186,"")),"")</f>
        <v/>
      </c>
    </row>
    <row r="4187" spans="15:16" x14ac:dyDescent="0.15">
      <c r="O4187">
        <v>4186</v>
      </c>
      <c r="P4187" t="str">
        <f>IFERROR(IF(COUNTIF(個人情報!$BB$5:$BB$401,"登録番号" &amp; リスト!O4187)&gt;=1,"",IF(VLOOKUP(O4187,登録者リスト!$A$1:$D$43729,4,FALSE)=基本情報!$D$6,O4187,"")),"")</f>
        <v/>
      </c>
    </row>
    <row r="4188" spans="15:16" x14ac:dyDescent="0.15">
      <c r="O4188">
        <v>4187</v>
      </c>
      <c r="P4188" t="str">
        <f>IFERROR(IF(COUNTIF(個人情報!$BB$5:$BB$401,"登録番号" &amp; リスト!O4188)&gt;=1,"",IF(VLOOKUP(O4188,登録者リスト!$A$1:$D$43729,4,FALSE)=基本情報!$D$6,O4188,"")),"")</f>
        <v/>
      </c>
    </row>
    <row r="4189" spans="15:16" x14ac:dyDescent="0.15">
      <c r="O4189">
        <v>4188</v>
      </c>
      <c r="P4189" t="str">
        <f>IFERROR(IF(COUNTIF(個人情報!$BB$5:$BB$401,"登録番号" &amp; リスト!O4189)&gt;=1,"",IF(VLOOKUP(O4189,登録者リスト!$A$1:$D$43729,4,FALSE)=基本情報!$D$6,O4189,"")),"")</f>
        <v/>
      </c>
    </row>
    <row r="4190" spans="15:16" x14ac:dyDescent="0.15">
      <c r="O4190">
        <v>4189</v>
      </c>
      <c r="P4190" t="str">
        <f>IFERROR(IF(COUNTIF(個人情報!$BB$5:$BB$401,"登録番号" &amp; リスト!O4190)&gt;=1,"",IF(VLOOKUP(O4190,登録者リスト!$A$1:$D$43729,4,FALSE)=基本情報!$D$6,O4190,"")),"")</f>
        <v/>
      </c>
    </row>
    <row r="4191" spans="15:16" x14ac:dyDescent="0.15">
      <c r="O4191">
        <v>4190</v>
      </c>
      <c r="P4191" t="str">
        <f>IFERROR(IF(COUNTIF(個人情報!$BB$5:$BB$401,"登録番号" &amp; リスト!O4191)&gt;=1,"",IF(VLOOKUP(O4191,登録者リスト!$A$1:$D$43729,4,FALSE)=基本情報!$D$6,O4191,"")),"")</f>
        <v/>
      </c>
    </row>
    <row r="4192" spans="15:16" x14ac:dyDescent="0.15">
      <c r="O4192">
        <v>4191</v>
      </c>
      <c r="P4192" t="str">
        <f>IFERROR(IF(COUNTIF(個人情報!$BB$5:$BB$401,"登録番号" &amp; リスト!O4192)&gt;=1,"",IF(VLOOKUP(O4192,登録者リスト!$A$1:$D$43729,4,FALSE)=基本情報!$D$6,O4192,"")),"")</f>
        <v/>
      </c>
    </row>
    <row r="4193" spans="15:16" x14ac:dyDescent="0.15">
      <c r="O4193">
        <v>4192</v>
      </c>
      <c r="P4193" t="str">
        <f>IFERROR(IF(COUNTIF(個人情報!$BB$5:$BB$401,"登録番号" &amp; リスト!O4193)&gt;=1,"",IF(VLOOKUP(O4193,登録者リスト!$A$1:$D$43729,4,FALSE)=基本情報!$D$6,O4193,"")),"")</f>
        <v/>
      </c>
    </row>
    <row r="4194" spans="15:16" x14ac:dyDescent="0.15">
      <c r="O4194">
        <v>4193</v>
      </c>
      <c r="P4194" t="str">
        <f>IFERROR(IF(COUNTIF(個人情報!$BB$5:$BB$401,"登録番号" &amp; リスト!O4194)&gt;=1,"",IF(VLOOKUP(O4194,登録者リスト!$A$1:$D$43729,4,FALSE)=基本情報!$D$6,O4194,"")),"")</f>
        <v/>
      </c>
    </row>
    <row r="4195" spans="15:16" x14ac:dyDescent="0.15">
      <c r="O4195">
        <v>4194</v>
      </c>
      <c r="P4195" t="str">
        <f>IFERROR(IF(COUNTIF(個人情報!$BB$5:$BB$401,"登録番号" &amp; リスト!O4195)&gt;=1,"",IF(VLOOKUP(O4195,登録者リスト!$A$1:$D$43729,4,FALSE)=基本情報!$D$6,O4195,"")),"")</f>
        <v/>
      </c>
    </row>
    <row r="4196" spans="15:16" x14ac:dyDescent="0.15">
      <c r="O4196">
        <v>4195</v>
      </c>
      <c r="P4196" t="str">
        <f>IFERROR(IF(COUNTIF(個人情報!$BB$5:$BB$401,"登録番号" &amp; リスト!O4196)&gt;=1,"",IF(VLOOKUP(O4196,登録者リスト!$A$1:$D$43729,4,FALSE)=基本情報!$D$6,O4196,"")),"")</f>
        <v/>
      </c>
    </row>
    <row r="4197" spans="15:16" x14ac:dyDescent="0.15">
      <c r="O4197">
        <v>4196</v>
      </c>
      <c r="P4197" t="str">
        <f>IFERROR(IF(COUNTIF(個人情報!$BB$5:$BB$401,"登録番号" &amp; リスト!O4197)&gt;=1,"",IF(VLOOKUP(O4197,登録者リスト!$A$1:$D$43729,4,FALSE)=基本情報!$D$6,O4197,"")),"")</f>
        <v/>
      </c>
    </row>
    <row r="4198" spans="15:16" x14ac:dyDescent="0.15">
      <c r="O4198">
        <v>4197</v>
      </c>
      <c r="P4198" t="str">
        <f>IFERROR(IF(COUNTIF(個人情報!$BB$5:$BB$401,"登録番号" &amp; リスト!O4198)&gt;=1,"",IF(VLOOKUP(O4198,登録者リスト!$A$1:$D$43729,4,FALSE)=基本情報!$D$6,O4198,"")),"")</f>
        <v/>
      </c>
    </row>
    <row r="4199" spans="15:16" x14ac:dyDescent="0.15">
      <c r="O4199">
        <v>4198</v>
      </c>
      <c r="P4199" t="str">
        <f>IFERROR(IF(COUNTIF(個人情報!$BB$5:$BB$401,"登録番号" &amp; リスト!O4199)&gt;=1,"",IF(VLOOKUP(O4199,登録者リスト!$A$1:$D$43729,4,FALSE)=基本情報!$D$6,O4199,"")),"")</f>
        <v/>
      </c>
    </row>
    <row r="4200" spans="15:16" x14ac:dyDescent="0.15">
      <c r="O4200">
        <v>4199</v>
      </c>
      <c r="P4200" t="str">
        <f>IFERROR(IF(COUNTIF(個人情報!$BB$5:$BB$401,"登録番号" &amp; リスト!O4200)&gt;=1,"",IF(VLOOKUP(O4200,登録者リスト!$A$1:$D$43729,4,FALSE)=基本情報!$D$6,O4200,"")),"")</f>
        <v/>
      </c>
    </row>
    <row r="4201" spans="15:16" x14ac:dyDescent="0.15">
      <c r="O4201">
        <v>4200</v>
      </c>
      <c r="P4201" t="str">
        <f>IFERROR(IF(COUNTIF(個人情報!$BB$5:$BB$401,"登録番号" &amp; リスト!O4201)&gt;=1,"",IF(VLOOKUP(O4201,登録者リスト!$A$1:$D$43729,4,FALSE)=基本情報!$D$6,O4201,"")),"")</f>
        <v/>
      </c>
    </row>
    <row r="4202" spans="15:16" x14ac:dyDescent="0.15">
      <c r="O4202">
        <v>4201</v>
      </c>
      <c r="P4202" t="str">
        <f>IFERROR(IF(COUNTIF(個人情報!$BB$5:$BB$401,"登録番号" &amp; リスト!O4202)&gt;=1,"",IF(VLOOKUP(O4202,登録者リスト!$A$1:$D$43729,4,FALSE)=基本情報!$D$6,O4202,"")),"")</f>
        <v/>
      </c>
    </row>
    <row r="4203" spans="15:16" x14ac:dyDescent="0.15">
      <c r="O4203">
        <v>4202</v>
      </c>
      <c r="P4203" t="str">
        <f>IFERROR(IF(COUNTIF(個人情報!$BB$5:$BB$401,"登録番号" &amp; リスト!O4203)&gt;=1,"",IF(VLOOKUP(O4203,登録者リスト!$A$1:$D$43729,4,FALSE)=基本情報!$D$6,O4203,"")),"")</f>
        <v/>
      </c>
    </row>
    <row r="4204" spans="15:16" x14ac:dyDescent="0.15">
      <c r="O4204">
        <v>4203</v>
      </c>
      <c r="P4204" t="str">
        <f>IFERROR(IF(COUNTIF(個人情報!$BB$5:$BB$401,"登録番号" &amp; リスト!O4204)&gt;=1,"",IF(VLOOKUP(O4204,登録者リスト!$A$1:$D$43729,4,FALSE)=基本情報!$D$6,O4204,"")),"")</f>
        <v/>
      </c>
    </row>
    <row r="4205" spans="15:16" x14ac:dyDescent="0.15">
      <c r="O4205">
        <v>4204</v>
      </c>
      <c r="P4205" t="str">
        <f>IFERROR(IF(COUNTIF(個人情報!$BB$5:$BB$401,"登録番号" &amp; リスト!O4205)&gt;=1,"",IF(VLOOKUP(O4205,登録者リスト!$A$1:$D$43729,4,FALSE)=基本情報!$D$6,O4205,"")),"")</f>
        <v/>
      </c>
    </row>
    <row r="4206" spans="15:16" x14ac:dyDescent="0.15">
      <c r="O4206">
        <v>4205</v>
      </c>
      <c r="P4206" t="str">
        <f>IFERROR(IF(COUNTIF(個人情報!$BB$5:$BB$401,"登録番号" &amp; リスト!O4206)&gt;=1,"",IF(VLOOKUP(O4206,登録者リスト!$A$1:$D$43729,4,FALSE)=基本情報!$D$6,O4206,"")),"")</f>
        <v/>
      </c>
    </row>
    <row r="4207" spans="15:16" x14ac:dyDescent="0.15">
      <c r="O4207">
        <v>4206</v>
      </c>
      <c r="P4207" t="str">
        <f>IFERROR(IF(COUNTIF(個人情報!$BB$5:$BB$401,"登録番号" &amp; リスト!O4207)&gt;=1,"",IF(VLOOKUP(O4207,登録者リスト!$A$1:$D$43729,4,FALSE)=基本情報!$D$6,O4207,"")),"")</f>
        <v/>
      </c>
    </row>
    <row r="4208" spans="15:16" x14ac:dyDescent="0.15">
      <c r="O4208">
        <v>4207</v>
      </c>
      <c r="P4208" t="str">
        <f>IFERROR(IF(COUNTIF(個人情報!$BB$5:$BB$401,"登録番号" &amp; リスト!O4208)&gt;=1,"",IF(VLOOKUP(O4208,登録者リスト!$A$1:$D$43729,4,FALSE)=基本情報!$D$6,O4208,"")),"")</f>
        <v/>
      </c>
    </row>
    <row r="4209" spans="15:16" x14ac:dyDescent="0.15">
      <c r="O4209">
        <v>4208</v>
      </c>
      <c r="P4209" t="str">
        <f>IFERROR(IF(COUNTIF(個人情報!$BB$5:$BB$401,"登録番号" &amp; リスト!O4209)&gt;=1,"",IF(VLOOKUP(O4209,登録者リスト!$A$1:$D$43729,4,FALSE)=基本情報!$D$6,O4209,"")),"")</f>
        <v/>
      </c>
    </row>
    <row r="4210" spans="15:16" x14ac:dyDescent="0.15">
      <c r="O4210">
        <v>4209</v>
      </c>
      <c r="P4210" t="str">
        <f>IFERROR(IF(COUNTIF(個人情報!$BB$5:$BB$401,"登録番号" &amp; リスト!O4210)&gt;=1,"",IF(VLOOKUP(O4210,登録者リスト!$A$1:$D$43729,4,FALSE)=基本情報!$D$6,O4210,"")),"")</f>
        <v/>
      </c>
    </row>
    <row r="4211" spans="15:16" x14ac:dyDescent="0.15">
      <c r="O4211">
        <v>4210</v>
      </c>
      <c r="P4211" t="str">
        <f>IFERROR(IF(COUNTIF(個人情報!$BB$5:$BB$401,"登録番号" &amp; リスト!O4211)&gt;=1,"",IF(VLOOKUP(O4211,登録者リスト!$A$1:$D$43729,4,FALSE)=基本情報!$D$6,O4211,"")),"")</f>
        <v/>
      </c>
    </row>
    <row r="4212" spans="15:16" x14ac:dyDescent="0.15">
      <c r="O4212">
        <v>4211</v>
      </c>
      <c r="P4212" t="str">
        <f>IFERROR(IF(COUNTIF(個人情報!$BB$5:$BB$401,"登録番号" &amp; リスト!O4212)&gt;=1,"",IF(VLOOKUP(O4212,登録者リスト!$A$1:$D$43729,4,FALSE)=基本情報!$D$6,O4212,"")),"")</f>
        <v/>
      </c>
    </row>
    <row r="4213" spans="15:16" x14ac:dyDescent="0.15">
      <c r="O4213">
        <v>4212</v>
      </c>
      <c r="P4213" t="str">
        <f>IFERROR(IF(COUNTIF(個人情報!$BB$5:$BB$401,"登録番号" &amp; リスト!O4213)&gt;=1,"",IF(VLOOKUP(O4213,登録者リスト!$A$1:$D$43729,4,FALSE)=基本情報!$D$6,O4213,"")),"")</f>
        <v/>
      </c>
    </row>
    <row r="4214" spans="15:16" x14ac:dyDescent="0.15">
      <c r="O4214">
        <v>4213</v>
      </c>
      <c r="P4214" t="str">
        <f>IFERROR(IF(COUNTIF(個人情報!$BB$5:$BB$401,"登録番号" &amp; リスト!O4214)&gt;=1,"",IF(VLOOKUP(O4214,登録者リスト!$A$1:$D$43729,4,FALSE)=基本情報!$D$6,O4214,"")),"")</f>
        <v/>
      </c>
    </row>
    <row r="4215" spans="15:16" x14ac:dyDescent="0.15">
      <c r="O4215">
        <v>4214</v>
      </c>
      <c r="P4215" t="str">
        <f>IFERROR(IF(COUNTIF(個人情報!$BB$5:$BB$401,"登録番号" &amp; リスト!O4215)&gt;=1,"",IF(VLOOKUP(O4215,登録者リスト!$A$1:$D$43729,4,FALSE)=基本情報!$D$6,O4215,"")),"")</f>
        <v/>
      </c>
    </row>
    <row r="4216" spans="15:16" x14ac:dyDescent="0.15">
      <c r="O4216">
        <v>4215</v>
      </c>
      <c r="P4216" t="str">
        <f>IFERROR(IF(COUNTIF(個人情報!$BB$5:$BB$401,"登録番号" &amp; リスト!O4216)&gt;=1,"",IF(VLOOKUP(O4216,登録者リスト!$A$1:$D$43729,4,FALSE)=基本情報!$D$6,O4216,"")),"")</f>
        <v/>
      </c>
    </row>
    <row r="4217" spans="15:16" x14ac:dyDescent="0.15">
      <c r="O4217">
        <v>4216</v>
      </c>
      <c r="P4217" t="str">
        <f>IFERROR(IF(COUNTIF(個人情報!$BB$5:$BB$401,"登録番号" &amp; リスト!O4217)&gt;=1,"",IF(VLOOKUP(O4217,登録者リスト!$A$1:$D$43729,4,FALSE)=基本情報!$D$6,O4217,"")),"")</f>
        <v/>
      </c>
    </row>
    <row r="4218" spans="15:16" x14ac:dyDescent="0.15">
      <c r="O4218">
        <v>4217</v>
      </c>
      <c r="P4218" t="str">
        <f>IFERROR(IF(COUNTIF(個人情報!$BB$5:$BB$401,"登録番号" &amp; リスト!O4218)&gt;=1,"",IF(VLOOKUP(O4218,登録者リスト!$A$1:$D$43729,4,FALSE)=基本情報!$D$6,O4218,"")),"")</f>
        <v/>
      </c>
    </row>
    <row r="4219" spans="15:16" x14ac:dyDescent="0.15">
      <c r="O4219">
        <v>4218</v>
      </c>
      <c r="P4219" t="str">
        <f>IFERROR(IF(COUNTIF(個人情報!$BB$5:$BB$401,"登録番号" &amp; リスト!O4219)&gt;=1,"",IF(VLOOKUP(O4219,登録者リスト!$A$1:$D$43729,4,FALSE)=基本情報!$D$6,O4219,"")),"")</f>
        <v/>
      </c>
    </row>
    <row r="4220" spans="15:16" x14ac:dyDescent="0.15">
      <c r="O4220">
        <v>4219</v>
      </c>
      <c r="P4220" t="str">
        <f>IFERROR(IF(COUNTIF(個人情報!$BB$5:$BB$401,"登録番号" &amp; リスト!O4220)&gt;=1,"",IF(VLOOKUP(O4220,登録者リスト!$A$1:$D$43729,4,FALSE)=基本情報!$D$6,O4220,"")),"")</f>
        <v/>
      </c>
    </row>
    <row r="4221" spans="15:16" x14ac:dyDescent="0.15">
      <c r="O4221">
        <v>4220</v>
      </c>
      <c r="P4221" t="str">
        <f>IFERROR(IF(COUNTIF(個人情報!$BB$5:$BB$401,"登録番号" &amp; リスト!O4221)&gt;=1,"",IF(VLOOKUP(O4221,登録者リスト!$A$1:$D$43729,4,FALSE)=基本情報!$D$6,O4221,"")),"")</f>
        <v/>
      </c>
    </row>
    <row r="4222" spans="15:16" x14ac:dyDescent="0.15">
      <c r="O4222">
        <v>4221</v>
      </c>
      <c r="P4222" t="str">
        <f>IFERROR(IF(COUNTIF(個人情報!$BB$5:$BB$401,"登録番号" &amp; リスト!O4222)&gt;=1,"",IF(VLOOKUP(O4222,登録者リスト!$A$1:$D$43729,4,FALSE)=基本情報!$D$6,O4222,"")),"")</f>
        <v/>
      </c>
    </row>
    <row r="4223" spans="15:16" x14ac:dyDescent="0.15">
      <c r="O4223">
        <v>4222</v>
      </c>
      <c r="P4223" t="str">
        <f>IFERROR(IF(COUNTIF(個人情報!$BB$5:$BB$401,"登録番号" &amp; リスト!O4223)&gt;=1,"",IF(VLOOKUP(O4223,登録者リスト!$A$1:$D$43729,4,FALSE)=基本情報!$D$6,O4223,"")),"")</f>
        <v/>
      </c>
    </row>
    <row r="4224" spans="15:16" x14ac:dyDescent="0.15">
      <c r="O4224">
        <v>4223</v>
      </c>
      <c r="P4224" t="str">
        <f>IFERROR(IF(COUNTIF(個人情報!$BB$5:$BB$401,"登録番号" &amp; リスト!O4224)&gt;=1,"",IF(VLOOKUP(O4224,登録者リスト!$A$1:$D$43729,4,FALSE)=基本情報!$D$6,O4224,"")),"")</f>
        <v/>
      </c>
    </row>
    <row r="4225" spans="15:16" x14ac:dyDescent="0.15">
      <c r="O4225">
        <v>4224</v>
      </c>
      <c r="P4225" t="str">
        <f>IFERROR(IF(COUNTIF(個人情報!$BB$5:$BB$401,"登録番号" &amp; リスト!O4225)&gt;=1,"",IF(VLOOKUP(O4225,登録者リスト!$A$1:$D$43729,4,FALSE)=基本情報!$D$6,O4225,"")),"")</f>
        <v/>
      </c>
    </row>
    <row r="4226" spans="15:16" x14ac:dyDescent="0.15">
      <c r="O4226">
        <v>4225</v>
      </c>
      <c r="P4226" t="str">
        <f>IFERROR(IF(COUNTIF(個人情報!$BB$5:$BB$401,"登録番号" &amp; リスト!O4226)&gt;=1,"",IF(VLOOKUP(O4226,登録者リスト!$A$1:$D$43729,4,FALSE)=基本情報!$D$6,O4226,"")),"")</f>
        <v/>
      </c>
    </row>
    <row r="4227" spans="15:16" x14ac:dyDescent="0.15">
      <c r="O4227">
        <v>4226</v>
      </c>
      <c r="P4227" t="str">
        <f>IFERROR(IF(COUNTIF(個人情報!$BB$5:$BB$401,"登録番号" &amp; リスト!O4227)&gt;=1,"",IF(VLOOKUP(O4227,登録者リスト!$A$1:$D$43729,4,FALSE)=基本情報!$D$6,O4227,"")),"")</f>
        <v/>
      </c>
    </row>
    <row r="4228" spans="15:16" x14ac:dyDescent="0.15">
      <c r="O4228">
        <v>4227</v>
      </c>
      <c r="P4228" t="str">
        <f>IFERROR(IF(COUNTIF(個人情報!$BB$5:$BB$401,"登録番号" &amp; リスト!O4228)&gt;=1,"",IF(VLOOKUP(O4228,登録者リスト!$A$1:$D$43729,4,FALSE)=基本情報!$D$6,O4228,"")),"")</f>
        <v/>
      </c>
    </row>
    <row r="4229" spans="15:16" x14ac:dyDescent="0.15">
      <c r="O4229">
        <v>4228</v>
      </c>
      <c r="P4229" t="str">
        <f>IFERROR(IF(COUNTIF(個人情報!$BB$5:$BB$401,"登録番号" &amp; リスト!O4229)&gt;=1,"",IF(VLOOKUP(O4229,登録者リスト!$A$1:$D$43729,4,FALSE)=基本情報!$D$6,O4229,"")),"")</f>
        <v/>
      </c>
    </row>
    <row r="4230" spans="15:16" x14ac:dyDescent="0.15">
      <c r="O4230">
        <v>4229</v>
      </c>
      <c r="P4230" t="str">
        <f>IFERROR(IF(COUNTIF(個人情報!$BB$5:$BB$401,"登録番号" &amp; リスト!O4230)&gt;=1,"",IF(VLOOKUP(O4230,登録者リスト!$A$1:$D$43729,4,FALSE)=基本情報!$D$6,O4230,"")),"")</f>
        <v/>
      </c>
    </row>
    <row r="4231" spans="15:16" x14ac:dyDescent="0.15">
      <c r="O4231">
        <v>4230</v>
      </c>
      <c r="P4231" t="str">
        <f>IFERROR(IF(COUNTIF(個人情報!$BB$5:$BB$401,"登録番号" &amp; リスト!O4231)&gt;=1,"",IF(VLOOKUP(O4231,登録者リスト!$A$1:$D$43729,4,FALSE)=基本情報!$D$6,O4231,"")),"")</f>
        <v/>
      </c>
    </row>
    <row r="4232" spans="15:16" x14ac:dyDescent="0.15">
      <c r="O4232">
        <v>4231</v>
      </c>
      <c r="P4232" t="str">
        <f>IFERROR(IF(COUNTIF(個人情報!$BB$5:$BB$401,"登録番号" &amp; リスト!O4232)&gt;=1,"",IF(VLOOKUP(O4232,登録者リスト!$A$1:$D$43729,4,FALSE)=基本情報!$D$6,O4232,"")),"")</f>
        <v/>
      </c>
    </row>
    <row r="4233" spans="15:16" x14ac:dyDescent="0.15">
      <c r="O4233">
        <v>4232</v>
      </c>
      <c r="P4233" t="str">
        <f>IFERROR(IF(COUNTIF(個人情報!$BB$5:$BB$401,"登録番号" &amp; リスト!O4233)&gt;=1,"",IF(VLOOKUP(O4233,登録者リスト!$A$1:$D$43729,4,FALSE)=基本情報!$D$6,O4233,"")),"")</f>
        <v/>
      </c>
    </row>
    <row r="4234" spans="15:16" x14ac:dyDescent="0.15">
      <c r="O4234">
        <v>4233</v>
      </c>
      <c r="P4234" t="str">
        <f>IFERROR(IF(COUNTIF(個人情報!$BB$5:$BB$401,"登録番号" &amp; リスト!O4234)&gt;=1,"",IF(VLOOKUP(O4234,登録者リスト!$A$1:$D$43729,4,FALSE)=基本情報!$D$6,O4234,"")),"")</f>
        <v/>
      </c>
    </row>
    <row r="4235" spans="15:16" x14ac:dyDescent="0.15">
      <c r="O4235">
        <v>4234</v>
      </c>
      <c r="P4235" t="str">
        <f>IFERROR(IF(COUNTIF(個人情報!$BB$5:$BB$401,"登録番号" &amp; リスト!O4235)&gt;=1,"",IF(VLOOKUP(O4235,登録者リスト!$A$1:$D$43729,4,FALSE)=基本情報!$D$6,O4235,"")),"")</f>
        <v/>
      </c>
    </row>
    <row r="4236" spans="15:16" x14ac:dyDescent="0.15">
      <c r="O4236">
        <v>4235</v>
      </c>
      <c r="P4236" t="str">
        <f>IFERROR(IF(COUNTIF(個人情報!$BB$5:$BB$401,"登録番号" &amp; リスト!O4236)&gt;=1,"",IF(VLOOKUP(O4236,登録者リスト!$A$1:$D$43729,4,FALSE)=基本情報!$D$6,O4236,"")),"")</f>
        <v/>
      </c>
    </row>
    <row r="4237" spans="15:16" x14ac:dyDescent="0.15">
      <c r="O4237">
        <v>4236</v>
      </c>
      <c r="P4237" t="str">
        <f>IFERROR(IF(COUNTIF(個人情報!$BB$5:$BB$401,"登録番号" &amp; リスト!O4237)&gt;=1,"",IF(VLOOKUP(O4237,登録者リスト!$A$1:$D$43729,4,FALSE)=基本情報!$D$6,O4237,"")),"")</f>
        <v/>
      </c>
    </row>
    <row r="4238" spans="15:16" x14ac:dyDescent="0.15">
      <c r="O4238">
        <v>4237</v>
      </c>
      <c r="P4238" t="str">
        <f>IFERROR(IF(COUNTIF(個人情報!$BB$5:$BB$401,"登録番号" &amp; リスト!O4238)&gt;=1,"",IF(VLOOKUP(O4238,登録者リスト!$A$1:$D$43729,4,FALSE)=基本情報!$D$6,O4238,"")),"")</f>
        <v/>
      </c>
    </row>
    <row r="4239" spans="15:16" x14ac:dyDescent="0.15">
      <c r="O4239">
        <v>4238</v>
      </c>
      <c r="P4239" t="str">
        <f>IFERROR(IF(COUNTIF(個人情報!$BB$5:$BB$401,"登録番号" &amp; リスト!O4239)&gt;=1,"",IF(VLOOKUP(O4239,登録者リスト!$A$1:$D$43729,4,FALSE)=基本情報!$D$6,O4239,"")),"")</f>
        <v/>
      </c>
    </row>
    <row r="4240" spans="15:16" x14ac:dyDescent="0.15">
      <c r="O4240">
        <v>4239</v>
      </c>
      <c r="P4240" t="str">
        <f>IFERROR(IF(COUNTIF(個人情報!$BB$5:$BB$401,"登録番号" &amp; リスト!O4240)&gt;=1,"",IF(VLOOKUP(O4240,登録者リスト!$A$1:$D$43729,4,FALSE)=基本情報!$D$6,O4240,"")),"")</f>
        <v/>
      </c>
    </row>
    <row r="4241" spans="15:16" x14ac:dyDescent="0.15">
      <c r="O4241">
        <v>4240</v>
      </c>
      <c r="P4241" t="str">
        <f>IFERROR(IF(COUNTIF(個人情報!$BB$5:$BB$401,"登録番号" &amp; リスト!O4241)&gt;=1,"",IF(VLOOKUP(O4241,登録者リスト!$A$1:$D$43729,4,FALSE)=基本情報!$D$6,O4241,"")),"")</f>
        <v/>
      </c>
    </row>
    <row r="4242" spans="15:16" x14ac:dyDescent="0.15">
      <c r="O4242">
        <v>4241</v>
      </c>
      <c r="P4242" t="str">
        <f>IFERROR(IF(COUNTIF(個人情報!$BB$5:$BB$401,"登録番号" &amp; リスト!O4242)&gt;=1,"",IF(VLOOKUP(O4242,登録者リスト!$A$1:$D$43729,4,FALSE)=基本情報!$D$6,O4242,"")),"")</f>
        <v/>
      </c>
    </row>
    <row r="4243" spans="15:16" x14ac:dyDescent="0.15">
      <c r="O4243">
        <v>4242</v>
      </c>
      <c r="P4243" t="str">
        <f>IFERROR(IF(COUNTIF(個人情報!$BB$5:$BB$401,"登録番号" &amp; リスト!O4243)&gt;=1,"",IF(VLOOKUP(O4243,登録者リスト!$A$1:$D$43729,4,FALSE)=基本情報!$D$6,O4243,"")),"")</f>
        <v/>
      </c>
    </row>
    <row r="4244" spans="15:16" x14ac:dyDescent="0.15">
      <c r="O4244">
        <v>4243</v>
      </c>
      <c r="P4244" t="str">
        <f>IFERROR(IF(COUNTIF(個人情報!$BB$5:$BB$401,"登録番号" &amp; リスト!O4244)&gt;=1,"",IF(VLOOKUP(O4244,登録者リスト!$A$1:$D$43729,4,FALSE)=基本情報!$D$6,O4244,"")),"")</f>
        <v/>
      </c>
    </row>
    <row r="4245" spans="15:16" x14ac:dyDescent="0.15">
      <c r="O4245">
        <v>4244</v>
      </c>
      <c r="P4245" t="str">
        <f>IFERROR(IF(COUNTIF(個人情報!$BB$5:$BB$401,"登録番号" &amp; リスト!O4245)&gt;=1,"",IF(VLOOKUP(O4245,登録者リスト!$A$1:$D$43729,4,FALSE)=基本情報!$D$6,O4245,"")),"")</f>
        <v/>
      </c>
    </row>
    <row r="4246" spans="15:16" x14ac:dyDescent="0.15">
      <c r="O4246">
        <v>4245</v>
      </c>
      <c r="P4246" t="str">
        <f>IFERROR(IF(COUNTIF(個人情報!$BB$5:$BB$401,"登録番号" &amp; リスト!O4246)&gt;=1,"",IF(VLOOKUP(O4246,登録者リスト!$A$1:$D$43729,4,FALSE)=基本情報!$D$6,O4246,"")),"")</f>
        <v/>
      </c>
    </row>
    <row r="4247" spans="15:16" x14ac:dyDescent="0.15">
      <c r="O4247">
        <v>4246</v>
      </c>
      <c r="P4247" t="str">
        <f>IFERROR(IF(COUNTIF(個人情報!$BB$5:$BB$401,"登録番号" &amp; リスト!O4247)&gt;=1,"",IF(VLOOKUP(O4247,登録者リスト!$A$1:$D$43729,4,FALSE)=基本情報!$D$6,O4247,"")),"")</f>
        <v/>
      </c>
    </row>
    <row r="4248" spans="15:16" x14ac:dyDescent="0.15">
      <c r="O4248">
        <v>4247</v>
      </c>
      <c r="P4248" t="str">
        <f>IFERROR(IF(COUNTIF(個人情報!$BB$5:$BB$401,"登録番号" &amp; リスト!O4248)&gt;=1,"",IF(VLOOKUP(O4248,登録者リスト!$A$1:$D$43729,4,FALSE)=基本情報!$D$6,O4248,"")),"")</f>
        <v/>
      </c>
    </row>
    <row r="4249" spans="15:16" x14ac:dyDescent="0.15">
      <c r="O4249">
        <v>4248</v>
      </c>
      <c r="P4249" t="str">
        <f>IFERROR(IF(COUNTIF(個人情報!$BB$5:$BB$401,"登録番号" &amp; リスト!O4249)&gt;=1,"",IF(VLOOKUP(O4249,登録者リスト!$A$1:$D$43729,4,FALSE)=基本情報!$D$6,O4249,"")),"")</f>
        <v/>
      </c>
    </row>
    <row r="4250" spans="15:16" x14ac:dyDescent="0.15">
      <c r="O4250">
        <v>4249</v>
      </c>
      <c r="P4250" t="str">
        <f>IFERROR(IF(COUNTIF(個人情報!$BB$5:$BB$401,"登録番号" &amp; リスト!O4250)&gt;=1,"",IF(VLOOKUP(O4250,登録者リスト!$A$1:$D$43729,4,FALSE)=基本情報!$D$6,O4250,"")),"")</f>
        <v/>
      </c>
    </row>
    <row r="4251" spans="15:16" x14ac:dyDescent="0.15">
      <c r="O4251">
        <v>4250</v>
      </c>
      <c r="P4251" t="str">
        <f>IFERROR(IF(COUNTIF(個人情報!$BB$5:$BB$401,"登録番号" &amp; リスト!O4251)&gt;=1,"",IF(VLOOKUP(O4251,登録者リスト!$A$1:$D$43729,4,FALSE)=基本情報!$D$6,O4251,"")),"")</f>
        <v/>
      </c>
    </row>
    <row r="4252" spans="15:16" x14ac:dyDescent="0.15">
      <c r="O4252">
        <v>4251</v>
      </c>
      <c r="P4252" t="str">
        <f>IFERROR(IF(COUNTIF(個人情報!$BB$5:$BB$401,"登録番号" &amp; リスト!O4252)&gt;=1,"",IF(VLOOKUP(O4252,登録者リスト!$A$1:$D$43729,4,FALSE)=基本情報!$D$6,O4252,"")),"")</f>
        <v/>
      </c>
    </row>
    <row r="4253" spans="15:16" x14ac:dyDescent="0.15">
      <c r="O4253">
        <v>4252</v>
      </c>
      <c r="P4253" t="str">
        <f>IFERROR(IF(COUNTIF(個人情報!$BB$5:$BB$401,"登録番号" &amp; リスト!O4253)&gt;=1,"",IF(VLOOKUP(O4253,登録者リスト!$A$1:$D$43729,4,FALSE)=基本情報!$D$6,O4253,"")),"")</f>
        <v/>
      </c>
    </row>
    <row r="4254" spans="15:16" x14ac:dyDescent="0.15">
      <c r="O4254">
        <v>4253</v>
      </c>
      <c r="P4254" t="str">
        <f>IFERROR(IF(COUNTIF(個人情報!$BB$5:$BB$401,"登録番号" &amp; リスト!O4254)&gt;=1,"",IF(VLOOKUP(O4254,登録者リスト!$A$1:$D$43729,4,FALSE)=基本情報!$D$6,O4254,"")),"")</f>
        <v/>
      </c>
    </row>
    <row r="4255" spans="15:16" x14ac:dyDescent="0.15">
      <c r="O4255">
        <v>4254</v>
      </c>
      <c r="P4255" t="str">
        <f>IFERROR(IF(COUNTIF(個人情報!$BB$5:$BB$401,"登録番号" &amp; リスト!O4255)&gt;=1,"",IF(VLOOKUP(O4255,登録者リスト!$A$1:$D$43729,4,FALSE)=基本情報!$D$6,O4255,"")),"")</f>
        <v/>
      </c>
    </row>
    <row r="4256" spans="15:16" x14ac:dyDescent="0.15">
      <c r="O4256">
        <v>4255</v>
      </c>
      <c r="P4256" t="str">
        <f>IFERROR(IF(COUNTIF(個人情報!$BB$5:$BB$401,"登録番号" &amp; リスト!O4256)&gt;=1,"",IF(VLOOKUP(O4256,登録者リスト!$A$1:$D$43729,4,FALSE)=基本情報!$D$6,O4256,"")),"")</f>
        <v/>
      </c>
    </row>
    <row r="4257" spans="15:16" x14ac:dyDescent="0.15">
      <c r="O4257">
        <v>4256</v>
      </c>
      <c r="P4257" t="str">
        <f>IFERROR(IF(COUNTIF(個人情報!$BB$5:$BB$401,"登録番号" &amp; リスト!O4257)&gt;=1,"",IF(VLOOKUP(O4257,登録者リスト!$A$1:$D$43729,4,FALSE)=基本情報!$D$6,O4257,"")),"")</f>
        <v/>
      </c>
    </row>
    <row r="4258" spans="15:16" x14ac:dyDescent="0.15">
      <c r="O4258">
        <v>4257</v>
      </c>
      <c r="P4258" t="str">
        <f>IFERROR(IF(COUNTIF(個人情報!$BB$5:$BB$401,"登録番号" &amp; リスト!O4258)&gt;=1,"",IF(VLOOKUP(O4258,登録者リスト!$A$1:$D$43729,4,FALSE)=基本情報!$D$6,O4258,"")),"")</f>
        <v/>
      </c>
    </row>
    <row r="4259" spans="15:16" x14ac:dyDescent="0.15">
      <c r="O4259">
        <v>4258</v>
      </c>
      <c r="P4259" t="str">
        <f>IFERROR(IF(COUNTIF(個人情報!$BB$5:$BB$401,"登録番号" &amp; リスト!O4259)&gt;=1,"",IF(VLOOKUP(O4259,登録者リスト!$A$1:$D$43729,4,FALSE)=基本情報!$D$6,O4259,"")),"")</f>
        <v/>
      </c>
    </row>
    <row r="4260" spans="15:16" x14ac:dyDescent="0.15">
      <c r="O4260">
        <v>4259</v>
      </c>
      <c r="P4260" t="str">
        <f>IFERROR(IF(COUNTIF(個人情報!$BB$5:$BB$401,"登録番号" &amp; リスト!O4260)&gt;=1,"",IF(VLOOKUP(O4260,登録者リスト!$A$1:$D$43729,4,FALSE)=基本情報!$D$6,O4260,"")),"")</f>
        <v/>
      </c>
    </row>
    <row r="4261" spans="15:16" x14ac:dyDescent="0.15">
      <c r="O4261">
        <v>4260</v>
      </c>
      <c r="P4261" t="str">
        <f>IFERROR(IF(COUNTIF(個人情報!$BB$5:$BB$401,"登録番号" &amp; リスト!O4261)&gt;=1,"",IF(VLOOKUP(O4261,登録者リスト!$A$1:$D$43729,4,FALSE)=基本情報!$D$6,O4261,"")),"")</f>
        <v/>
      </c>
    </row>
    <row r="4262" spans="15:16" x14ac:dyDescent="0.15">
      <c r="O4262">
        <v>4261</v>
      </c>
      <c r="P4262" t="str">
        <f>IFERROR(IF(COUNTIF(個人情報!$BB$5:$BB$401,"登録番号" &amp; リスト!O4262)&gt;=1,"",IF(VLOOKUP(O4262,登録者リスト!$A$1:$D$43729,4,FALSE)=基本情報!$D$6,O4262,"")),"")</f>
        <v/>
      </c>
    </row>
    <row r="4263" spans="15:16" x14ac:dyDescent="0.15">
      <c r="O4263">
        <v>4262</v>
      </c>
      <c r="P4263" t="str">
        <f>IFERROR(IF(COUNTIF(個人情報!$BB$5:$BB$401,"登録番号" &amp; リスト!O4263)&gt;=1,"",IF(VLOOKUP(O4263,登録者リスト!$A$1:$D$43729,4,FALSE)=基本情報!$D$6,O4263,"")),"")</f>
        <v/>
      </c>
    </row>
    <row r="4264" spans="15:16" x14ac:dyDescent="0.15">
      <c r="O4264">
        <v>4263</v>
      </c>
      <c r="P4264" t="str">
        <f>IFERROR(IF(COUNTIF(個人情報!$BB$5:$BB$401,"登録番号" &amp; リスト!O4264)&gt;=1,"",IF(VLOOKUP(O4264,登録者リスト!$A$1:$D$43729,4,FALSE)=基本情報!$D$6,O4264,"")),"")</f>
        <v/>
      </c>
    </row>
    <row r="4265" spans="15:16" x14ac:dyDescent="0.15">
      <c r="O4265">
        <v>4264</v>
      </c>
      <c r="P4265" t="str">
        <f>IFERROR(IF(COUNTIF(個人情報!$BB$5:$BB$401,"登録番号" &amp; リスト!O4265)&gt;=1,"",IF(VLOOKUP(O4265,登録者リスト!$A$1:$D$43729,4,FALSE)=基本情報!$D$6,O4265,"")),"")</f>
        <v/>
      </c>
    </row>
    <row r="4266" spans="15:16" x14ac:dyDescent="0.15">
      <c r="O4266">
        <v>4265</v>
      </c>
      <c r="P4266" t="str">
        <f>IFERROR(IF(COUNTIF(個人情報!$BB$5:$BB$401,"登録番号" &amp; リスト!O4266)&gt;=1,"",IF(VLOOKUP(O4266,登録者リスト!$A$1:$D$43729,4,FALSE)=基本情報!$D$6,O4266,"")),"")</f>
        <v/>
      </c>
    </row>
    <row r="4267" spans="15:16" x14ac:dyDescent="0.15">
      <c r="O4267">
        <v>4266</v>
      </c>
      <c r="P4267" t="str">
        <f>IFERROR(IF(COUNTIF(個人情報!$BB$5:$BB$401,"登録番号" &amp; リスト!O4267)&gt;=1,"",IF(VLOOKUP(O4267,登録者リスト!$A$1:$D$43729,4,FALSE)=基本情報!$D$6,O4267,"")),"")</f>
        <v/>
      </c>
    </row>
    <row r="4268" spans="15:16" x14ac:dyDescent="0.15">
      <c r="O4268">
        <v>4267</v>
      </c>
      <c r="P4268" t="str">
        <f>IFERROR(IF(COUNTIF(個人情報!$BB$5:$BB$401,"登録番号" &amp; リスト!O4268)&gt;=1,"",IF(VLOOKUP(O4268,登録者リスト!$A$1:$D$43729,4,FALSE)=基本情報!$D$6,O4268,"")),"")</f>
        <v/>
      </c>
    </row>
    <row r="4269" spans="15:16" x14ac:dyDescent="0.15">
      <c r="O4269">
        <v>4268</v>
      </c>
      <c r="P4269" t="str">
        <f>IFERROR(IF(COUNTIF(個人情報!$BB$5:$BB$401,"登録番号" &amp; リスト!O4269)&gt;=1,"",IF(VLOOKUP(O4269,登録者リスト!$A$1:$D$43729,4,FALSE)=基本情報!$D$6,O4269,"")),"")</f>
        <v/>
      </c>
    </row>
    <row r="4270" spans="15:16" x14ac:dyDescent="0.15">
      <c r="O4270">
        <v>4269</v>
      </c>
      <c r="P4270" t="str">
        <f>IFERROR(IF(COUNTIF(個人情報!$BB$5:$BB$401,"登録番号" &amp; リスト!O4270)&gt;=1,"",IF(VLOOKUP(O4270,登録者リスト!$A$1:$D$43729,4,FALSE)=基本情報!$D$6,O4270,"")),"")</f>
        <v/>
      </c>
    </row>
    <row r="4271" spans="15:16" x14ac:dyDescent="0.15">
      <c r="O4271">
        <v>4270</v>
      </c>
      <c r="P4271" t="str">
        <f>IFERROR(IF(COUNTIF(個人情報!$BB$5:$BB$401,"登録番号" &amp; リスト!O4271)&gt;=1,"",IF(VLOOKUP(O4271,登録者リスト!$A$1:$D$43729,4,FALSE)=基本情報!$D$6,O4271,"")),"")</f>
        <v/>
      </c>
    </row>
    <row r="4272" spans="15:16" x14ac:dyDescent="0.15">
      <c r="O4272">
        <v>4271</v>
      </c>
      <c r="P4272" t="str">
        <f>IFERROR(IF(COUNTIF(個人情報!$BB$5:$BB$401,"登録番号" &amp; リスト!O4272)&gt;=1,"",IF(VLOOKUP(O4272,登録者リスト!$A$1:$D$43729,4,FALSE)=基本情報!$D$6,O4272,"")),"")</f>
        <v/>
      </c>
    </row>
    <row r="4273" spans="15:16" x14ac:dyDescent="0.15">
      <c r="O4273">
        <v>4272</v>
      </c>
      <c r="P4273" t="str">
        <f>IFERROR(IF(COUNTIF(個人情報!$BB$5:$BB$401,"登録番号" &amp; リスト!O4273)&gt;=1,"",IF(VLOOKUP(O4273,登録者リスト!$A$1:$D$43729,4,FALSE)=基本情報!$D$6,O4273,"")),"")</f>
        <v/>
      </c>
    </row>
    <row r="4274" spans="15:16" x14ac:dyDescent="0.15">
      <c r="O4274">
        <v>4273</v>
      </c>
      <c r="P4274" t="str">
        <f>IFERROR(IF(COUNTIF(個人情報!$BB$5:$BB$401,"登録番号" &amp; リスト!O4274)&gt;=1,"",IF(VLOOKUP(O4274,登録者リスト!$A$1:$D$43729,4,FALSE)=基本情報!$D$6,O4274,"")),"")</f>
        <v/>
      </c>
    </row>
    <row r="4275" spans="15:16" x14ac:dyDescent="0.15">
      <c r="O4275">
        <v>4274</v>
      </c>
      <c r="P4275" t="str">
        <f>IFERROR(IF(COUNTIF(個人情報!$BB$5:$BB$401,"登録番号" &amp; リスト!O4275)&gt;=1,"",IF(VLOOKUP(O4275,登録者リスト!$A$1:$D$43729,4,FALSE)=基本情報!$D$6,O4275,"")),"")</f>
        <v/>
      </c>
    </row>
    <row r="4276" spans="15:16" x14ac:dyDescent="0.15">
      <c r="O4276">
        <v>4275</v>
      </c>
      <c r="P4276" t="str">
        <f>IFERROR(IF(COUNTIF(個人情報!$BB$5:$BB$401,"登録番号" &amp; リスト!O4276)&gt;=1,"",IF(VLOOKUP(O4276,登録者リスト!$A$1:$D$43729,4,FALSE)=基本情報!$D$6,O4276,"")),"")</f>
        <v/>
      </c>
    </row>
    <row r="4277" spans="15:16" x14ac:dyDescent="0.15">
      <c r="O4277">
        <v>4276</v>
      </c>
      <c r="P4277" t="str">
        <f>IFERROR(IF(COUNTIF(個人情報!$BB$5:$BB$401,"登録番号" &amp; リスト!O4277)&gt;=1,"",IF(VLOOKUP(O4277,登録者リスト!$A$1:$D$43729,4,FALSE)=基本情報!$D$6,O4277,"")),"")</f>
        <v/>
      </c>
    </row>
    <row r="4278" spans="15:16" x14ac:dyDescent="0.15">
      <c r="O4278">
        <v>4277</v>
      </c>
      <c r="P4278" t="str">
        <f>IFERROR(IF(COUNTIF(個人情報!$BB$5:$BB$401,"登録番号" &amp; リスト!O4278)&gt;=1,"",IF(VLOOKUP(O4278,登録者リスト!$A$1:$D$43729,4,FALSE)=基本情報!$D$6,O4278,"")),"")</f>
        <v/>
      </c>
    </row>
    <row r="4279" spans="15:16" x14ac:dyDescent="0.15">
      <c r="O4279">
        <v>4278</v>
      </c>
      <c r="P4279" t="str">
        <f>IFERROR(IF(COUNTIF(個人情報!$BB$5:$BB$401,"登録番号" &amp; リスト!O4279)&gt;=1,"",IF(VLOOKUP(O4279,登録者リスト!$A$1:$D$43729,4,FALSE)=基本情報!$D$6,O4279,"")),"")</f>
        <v/>
      </c>
    </row>
    <row r="4280" spans="15:16" x14ac:dyDescent="0.15">
      <c r="O4280">
        <v>4279</v>
      </c>
      <c r="P4280" t="str">
        <f>IFERROR(IF(COUNTIF(個人情報!$BB$5:$BB$401,"登録番号" &amp; リスト!O4280)&gt;=1,"",IF(VLOOKUP(O4280,登録者リスト!$A$1:$D$43729,4,FALSE)=基本情報!$D$6,O4280,"")),"")</f>
        <v/>
      </c>
    </row>
    <row r="4281" spans="15:16" x14ac:dyDescent="0.15">
      <c r="O4281">
        <v>4280</v>
      </c>
      <c r="P4281" t="str">
        <f>IFERROR(IF(COUNTIF(個人情報!$BB$5:$BB$401,"登録番号" &amp; リスト!O4281)&gt;=1,"",IF(VLOOKUP(O4281,登録者リスト!$A$1:$D$43729,4,FALSE)=基本情報!$D$6,O4281,"")),"")</f>
        <v/>
      </c>
    </row>
    <row r="4282" spans="15:16" x14ac:dyDescent="0.15">
      <c r="O4282">
        <v>4281</v>
      </c>
      <c r="P4282" t="str">
        <f>IFERROR(IF(COUNTIF(個人情報!$BB$5:$BB$401,"登録番号" &amp; リスト!O4282)&gt;=1,"",IF(VLOOKUP(O4282,登録者リスト!$A$1:$D$43729,4,FALSE)=基本情報!$D$6,O4282,"")),"")</f>
        <v/>
      </c>
    </row>
    <row r="4283" spans="15:16" x14ac:dyDescent="0.15">
      <c r="O4283">
        <v>4282</v>
      </c>
      <c r="P4283" t="str">
        <f>IFERROR(IF(COUNTIF(個人情報!$BB$5:$BB$401,"登録番号" &amp; リスト!O4283)&gt;=1,"",IF(VLOOKUP(O4283,登録者リスト!$A$1:$D$43729,4,FALSE)=基本情報!$D$6,O4283,"")),"")</f>
        <v/>
      </c>
    </row>
    <row r="4284" spans="15:16" x14ac:dyDescent="0.15">
      <c r="O4284">
        <v>4283</v>
      </c>
      <c r="P4284" t="str">
        <f>IFERROR(IF(COUNTIF(個人情報!$BB$5:$BB$401,"登録番号" &amp; リスト!O4284)&gt;=1,"",IF(VLOOKUP(O4284,登録者リスト!$A$1:$D$43729,4,FALSE)=基本情報!$D$6,O4284,"")),"")</f>
        <v/>
      </c>
    </row>
    <row r="4285" spans="15:16" x14ac:dyDescent="0.15">
      <c r="O4285">
        <v>4284</v>
      </c>
      <c r="P4285" t="str">
        <f>IFERROR(IF(COUNTIF(個人情報!$BB$5:$BB$401,"登録番号" &amp; リスト!O4285)&gt;=1,"",IF(VLOOKUP(O4285,登録者リスト!$A$1:$D$43729,4,FALSE)=基本情報!$D$6,O4285,"")),"")</f>
        <v/>
      </c>
    </row>
    <row r="4286" spans="15:16" x14ac:dyDescent="0.15">
      <c r="O4286">
        <v>4285</v>
      </c>
      <c r="P4286" t="str">
        <f>IFERROR(IF(COUNTIF(個人情報!$BB$5:$BB$401,"登録番号" &amp; リスト!O4286)&gt;=1,"",IF(VLOOKUP(O4286,登録者リスト!$A$1:$D$43729,4,FALSE)=基本情報!$D$6,O4286,"")),"")</f>
        <v/>
      </c>
    </row>
    <row r="4287" spans="15:16" x14ac:dyDescent="0.15">
      <c r="O4287">
        <v>4286</v>
      </c>
      <c r="P4287" t="str">
        <f>IFERROR(IF(COUNTIF(個人情報!$BB$5:$BB$401,"登録番号" &amp; リスト!O4287)&gt;=1,"",IF(VLOOKUP(O4287,登録者リスト!$A$1:$D$43729,4,FALSE)=基本情報!$D$6,O4287,"")),"")</f>
        <v/>
      </c>
    </row>
    <row r="4288" spans="15:16" x14ac:dyDescent="0.15">
      <c r="O4288">
        <v>4287</v>
      </c>
      <c r="P4288" t="str">
        <f>IFERROR(IF(COUNTIF(個人情報!$BB$5:$BB$401,"登録番号" &amp; リスト!O4288)&gt;=1,"",IF(VLOOKUP(O4288,登録者リスト!$A$1:$D$43729,4,FALSE)=基本情報!$D$6,O4288,"")),"")</f>
        <v/>
      </c>
    </row>
    <row r="4289" spans="15:16" x14ac:dyDescent="0.15">
      <c r="O4289">
        <v>4288</v>
      </c>
      <c r="P4289" t="str">
        <f>IFERROR(IF(COUNTIF(個人情報!$BB$5:$BB$401,"登録番号" &amp; リスト!O4289)&gt;=1,"",IF(VLOOKUP(O4289,登録者リスト!$A$1:$D$43729,4,FALSE)=基本情報!$D$6,O4289,"")),"")</f>
        <v/>
      </c>
    </row>
    <row r="4290" spans="15:16" x14ac:dyDescent="0.15">
      <c r="O4290">
        <v>4289</v>
      </c>
      <c r="P4290" t="str">
        <f>IFERROR(IF(COUNTIF(個人情報!$BB$5:$BB$401,"登録番号" &amp; リスト!O4290)&gt;=1,"",IF(VLOOKUP(O4290,登録者リスト!$A$1:$D$43729,4,FALSE)=基本情報!$D$6,O4290,"")),"")</f>
        <v/>
      </c>
    </row>
    <row r="4291" spans="15:16" x14ac:dyDescent="0.15">
      <c r="O4291">
        <v>4290</v>
      </c>
      <c r="P4291" t="str">
        <f>IFERROR(IF(COUNTIF(個人情報!$BB$5:$BB$401,"登録番号" &amp; リスト!O4291)&gt;=1,"",IF(VLOOKUP(O4291,登録者リスト!$A$1:$D$43729,4,FALSE)=基本情報!$D$6,O4291,"")),"")</f>
        <v/>
      </c>
    </row>
    <row r="4292" spans="15:16" x14ac:dyDescent="0.15">
      <c r="O4292">
        <v>4291</v>
      </c>
      <c r="P4292" t="str">
        <f>IFERROR(IF(COUNTIF(個人情報!$BB$5:$BB$401,"登録番号" &amp; リスト!O4292)&gt;=1,"",IF(VLOOKUP(O4292,登録者リスト!$A$1:$D$43729,4,FALSE)=基本情報!$D$6,O4292,"")),"")</f>
        <v/>
      </c>
    </row>
    <row r="4293" spans="15:16" x14ac:dyDescent="0.15">
      <c r="O4293">
        <v>4292</v>
      </c>
      <c r="P4293" t="str">
        <f>IFERROR(IF(COUNTIF(個人情報!$BB$5:$BB$401,"登録番号" &amp; リスト!O4293)&gt;=1,"",IF(VLOOKUP(O4293,登録者リスト!$A$1:$D$43729,4,FALSE)=基本情報!$D$6,O4293,"")),"")</f>
        <v/>
      </c>
    </row>
    <row r="4294" spans="15:16" x14ac:dyDescent="0.15">
      <c r="O4294">
        <v>4293</v>
      </c>
      <c r="P4294" t="str">
        <f>IFERROR(IF(COUNTIF(個人情報!$BB$5:$BB$401,"登録番号" &amp; リスト!O4294)&gt;=1,"",IF(VLOOKUP(O4294,登録者リスト!$A$1:$D$43729,4,FALSE)=基本情報!$D$6,O4294,"")),"")</f>
        <v/>
      </c>
    </row>
    <row r="4295" spans="15:16" x14ac:dyDescent="0.15">
      <c r="O4295">
        <v>4294</v>
      </c>
      <c r="P4295" t="str">
        <f>IFERROR(IF(COUNTIF(個人情報!$BB$5:$BB$401,"登録番号" &amp; リスト!O4295)&gt;=1,"",IF(VLOOKUP(O4295,登録者リスト!$A$1:$D$43729,4,FALSE)=基本情報!$D$6,O4295,"")),"")</f>
        <v/>
      </c>
    </row>
    <row r="4296" spans="15:16" x14ac:dyDescent="0.15">
      <c r="O4296">
        <v>4295</v>
      </c>
      <c r="P4296" t="str">
        <f>IFERROR(IF(COUNTIF(個人情報!$BB$5:$BB$401,"登録番号" &amp; リスト!O4296)&gt;=1,"",IF(VLOOKUP(O4296,登録者リスト!$A$1:$D$43729,4,FALSE)=基本情報!$D$6,O4296,"")),"")</f>
        <v/>
      </c>
    </row>
    <row r="4297" spans="15:16" x14ac:dyDescent="0.15">
      <c r="O4297">
        <v>4296</v>
      </c>
      <c r="P4297" t="str">
        <f>IFERROR(IF(COUNTIF(個人情報!$BB$5:$BB$401,"登録番号" &amp; リスト!O4297)&gt;=1,"",IF(VLOOKUP(O4297,登録者リスト!$A$1:$D$43729,4,FALSE)=基本情報!$D$6,O4297,"")),"")</f>
        <v/>
      </c>
    </row>
    <row r="4298" spans="15:16" x14ac:dyDescent="0.15">
      <c r="O4298">
        <v>4297</v>
      </c>
      <c r="P4298" t="str">
        <f>IFERROR(IF(COUNTIF(個人情報!$BB$5:$BB$401,"登録番号" &amp; リスト!O4298)&gt;=1,"",IF(VLOOKUP(O4298,登録者リスト!$A$1:$D$43729,4,FALSE)=基本情報!$D$6,O4298,"")),"")</f>
        <v/>
      </c>
    </row>
    <row r="4299" spans="15:16" x14ac:dyDescent="0.15">
      <c r="O4299">
        <v>4298</v>
      </c>
      <c r="P4299" t="str">
        <f>IFERROR(IF(COUNTIF(個人情報!$BB$5:$BB$401,"登録番号" &amp; リスト!O4299)&gt;=1,"",IF(VLOOKUP(O4299,登録者リスト!$A$1:$D$43729,4,FALSE)=基本情報!$D$6,O4299,"")),"")</f>
        <v/>
      </c>
    </row>
    <row r="4300" spans="15:16" x14ac:dyDescent="0.15">
      <c r="O4300">
        <v>4299</v>
      </c>
      <c r="P4300" t="str">
        <f>IFERROR(IF(COUNTIF(個人情報!$BB$5:$BB$401,"登録番号" &amp; リスト!O4300)&gt;=1,"",IF(VLOOKUP(O4300,登録者リスト!$A$1:$D$43729,4,FALSE)=基本情報!$D$6,O4300,"")),"")</f>
        <v/>
      </c>
    </row>
    <row r="4301" spans="15:16" x14ac:dyDescent="0.15">
      <c r="O4301">
        <v>4300</v>
      </c>
      <c r="P4301" t="str">
        <f>IFERROR(IF(COUNTIF(個人情報!$BB$5:$BB$401,"登録番号" &amp; リスト!O4301)&gt;=1,"",IF(VLOOKUP(O4301,登録者リスト!$A$1:$D$43729,4,FALSE)=基本情報!$D$6,O4301,"")),"")</f>
        <v/>
      </c>
    </row>
    <row r="4302" spans="15:16" x14ac:dyDescent="0.15">
      <c r="O4302">
        <v>4301</v>
      </c>
      <c r="P4302" t="str">
        <f>IFERROR(IF(COUNTIF(個人情報!$BB$5:$BB$401,"登録番号" &amp; リスト!O4302)&gt;=1,"",IF(VLOOKUP(O4302,登録者リスト!$A$1:$D$43729,4,FALSE)=基本情報!$D$6,O4302,"")),"")</f>
        <v/>
      </c>
    </row>
    <row r="4303" spans="15:16" x14ac:dyDescent="0.15">
      <c r="O4303">
        <v>4302</v>
      </c>
      <c r="P4303" t="str">
        <f>IFERROR(IF(COUNTIF(個人情報!$BB$5:$BB$401,"登録番号" &amp; リスト!O4303)&gt;=1,"",IF(VLOOKUP(O4303,登録者リスト!$A$1:$D$43729,4,FALSE)=基本情報!$D$6,O4303,"")),"")</f>
        <v/>
      </c>
    </row>
    <row r="4304" spans="15:16" x14ac:dyDescent="0.15">
      <c r="O4304">
        <v>4303</v>
      </c>
      <c r="P4304" t="str">
        <f>IFERROR(IF(COUNTIF(個人情報!$BB$5:$BB$401,"登録番号" &amp; リスト!O4304)&gt;=1,"",IF(VLOOKUP(O4304,登録者リスト!$A$1:$D$43729,4,FALSE)=基本情報!$D$6,O4304,"")),"")</f>
        <v/>
      </c>
    </row>
    <row r="4305" spans="15:16" x14ac:dyDescent="0.15">
      <c r="O4305">
        <v>4304</v>
      </c>
      <c r="P4305" t="str">
        <f>IFERROR(IF(COUNTIF(個人情報!$BB$5:$BB$401,"登録番号" &amp; リスト!O4305)&gt;=1,"",IF(VLOOKUP(O4305,登録者リスト!$A$1:$D$43729,4,FALSE)=基本情報!$D$6,O4305,"")),"")</f>
        <v/>
      </c>
    </row>
    <row r="4306" spans="15:16" x14ac:dyDescent="0.15">
      <c r="O4306">
        <v>4305</v>
      </c>
      <c r="P4306" t="str">
        <f>IFERROR(IF(COUNTIF(個人情報!$BB$5:$BB$401,"登録番号" &amp; リスト!O4306)&gt;=1,"",IF(VLOOKUP(O4306,登録者リスト!$A$1:$D$43729,4,FALSE)=基本情報!$D$6,O4306,"")),"")</f>
        <v/>
      </c>
    </row>
    <row r="4307" spans="15:16" x14ac:dyDescent="0.15">
      <c r="O4307">
        <v>4306</v>
      </c>
      <c r="P4307" t="str">
        <f>IFERROR(IF(COUNTIF(個人情報!$BB$5:$BB$401,"登録番号" &amp; リスト!O4307)&gt;=1,"",IF(VLOOKUP(O4307,登録者リスト!$A$1:$D$43729,4,FALSE)=基本情報!$D$6,O4307,"")),"")</f>
        <v/>
      </c>
    </row>
    <row r="4308" spans="15:16" x14ac:dyDescent="0.15">
      <c r="O4308">
        <v>4307</v>
      </c>
      <c r="P4308" t="str">
        <f>IFERROR(IF(COUNTIF(個人情報!$BB$5:$BB$401,"登録番号" &amp; リスト!O4308)&gt;=1,"",IF(VLOOKUP(O4308,登録者リスト!$A$1:$D$43729,4,FALSE)=基本情報!$D$6,O4308,"")),"")</f>
        <v/>
      </c>
    </row>
    <row r="4309" spans="15:16" x14ac:dyDescent="0.15">
      <c r="O4309">
        <v>4308</v>
      </c>
      <c r="P4309" t="str">
        <f>IFERROR(IF(COUNTIF(個人情報!$BB$5:$BB$401,"登録番号" &amp; リスト!O4309)&gt;=1,"",IF(VLOOKUP(O4309,登録者リスト!$A$1:$D$43729,4,FALSE)=基本情報!$D$6,O4309,"")),"")</f>
        <v/>
      </c>
    </row>
    <row r="4310" spans="15:16" x14ac:dyDescent="0.15">
      <c r="O4310">
        <v>4309</v>
      </c>
      <c r="P4310" t="str">
        <f>IFERROR(IF(COUNTIF(個人情報!$BB$5:$BB$401,"登録番号" &amp; リスト!O4310)&gt;=1,"",IF(VLOOKUP(O4310,登録者リスト!$A$1:$D$43729,4,FALSE)=基本情報!$D$6,O4310,"")),"")</f>
        <v/>
      </c>
    </row>
    <row r="4311" spans="15:16" x14ac:dyDescent="0.15">
      <c r="O4311">
        <v>4310</v>
      </c>
      <c r="P4311" t="str">
        <f>IFERROR(IF(COUNTIF(個人情報!$BB$5:$BB$401,"登録番号" &amp; リスト!O4311)&gt;=1,"",IF(VLOOKUP(O4311,登録者リスト!$A$1:$D$43729,4,FALSE)=基本情報!$D$6,O4311,"")),"")</f>
        <v/>
      </c>
    </row>
    <row r="4312" spans="15:16" x14ac:dyDescent="0.15">
      <c r="O4312">
        <v>4311</v>
      </c>
      <c r="P4312" t="str">
        <f>IFERROR(IF(COUNTIF(個人情報!$BB$5:$BB$401,"登録番号" &amp; リスト!O4312)&gt;=1,"",IF(VLOOKUP(O4312,登録者リスト!$A$1:$D$43729,4,FALSE)=基本情報!$D$6,O4312,"")),"")</f>
        <v/>
      </c>
    </row>
    <row r="4313" spans="15:16" x14ac:dyDescent="0.15">
      <c r="O4313">
        <v>4312</v>
      </c>
      <c r="P4313" t="str">
        <f>IFERROR(IF(COUNTIF(個人情報!$BB$5:$BB$401,"登録番号" &amp; リスト!O4313)&gt;=1,"",IF(VLOOKUP(O4313,登録者リスト!$A$1:$D$43729,4,FALSE)=基本情報!$D$6,O4313,"")),"")</f>
        <v/>
      </c>
    </row>
    <row r="4314" spans="15:16" x14ac:dyDescent="0.15">
      <c r="O4314">
        <v>4313</v>
      </c>
      <c r="P4314" t="str">
        <f>IFERROR(IF(COUNTIF(個人情報!$BB$5:$BB$401,"登録番号" &amp; リスト!O4314)&gt;=1,"",IF(VLOOKUP(O4314,登録者リスト!$A$1:$D$43729,4,FALSE)=基本情報!$D$6,O4314,"")),"")</f>
        <v/>
      </c>
    </row>
    <row r="4315" spans="15:16" x14ac:dyDescent="0.15">
      <c r="O4315">
        <v>4314</v>
      </c>
      <c r="P4315" t="str">
        <f>IFERROR(IF(COUNTIF(個人情報!$BB$5:$BB$401,"登録番号" &amp; リスト!O4315)&gt;=1,"",IF(VLOOKUP(O4315,登録者リスト!$A$1:$D$43729,4,FALSE)=基本情報!$D$6,O4315,"")),"")</f>
        <v/>
      </c>
    </row>
    <row r="4316" spans="15:16" x14ac:dyDescent="0.15">
      <c r="O4316">
        <v>4315</v>
      </c>
      <c r="P4316" t="str">
        <f>IFERROR(IF(COUNTIF(個人情報!$BB$5:$BB$401,"登録番号" &amp; リスト!O4316)&gt;=1,"",IF(VLOOKUP(O4316,登録者リスト!$A$1:$D$43729,4,FALSE)=基本情報!$D$6,O4316,"")),"")</f>
        <v/>
      </c>
    </row>
    <row r="4317" spans="15:16" x14ac:dyDescent="0.15">
      <c r="O4317">
        <v>4316</v>
      </c>
      <c r="P4317" t="str">
        <f>IFERROR(IF(COUNTIF(個人情報!$BB$5:$BB$401,"登録番号" &amp; リスト!O4317)&gt;=1,"",IF(VLOOKUP(O4317,登録者リスト!$A$1:$D$43729,4,FALSE)=基本情報!$D$6,O4317,"")),"")</f>
        <v/>
      </c>
    </row>
    <row r="4318" spans="15:16" x14ac:dyDescent="0.15">
      <c r="O4318">
        <v>4317</v>
      </c>
      <c r="P4318" t="str">
        <f>IFERROR(IF(COUNTIF(個人情報!$BB$5:$BB$401,"登録番号" &amp; リスト!O4318)&gt;=1,"",IF(VLOOKUP(O4318,登録者リスト!$A$1:$D$43729,4,FALSE)=基本情報!$D$6,O4318,"")),"")</f>
        <v/>
      </c>
    </row>
    <row r="4319" spans="15:16" x14ac:dyDescent="0.15">
      <c r="O4319">
        <v>4318</v>
      </c>
      <c r="P4319" t="str">
        <f>IFERROR(IF(COUNTIF(個人情報!$BB$5:$BB$401,"登録番号" &amp; リスト!O4319)&gt;=1,"",IF(VLOOKUP(O4319,登録者リスト!$A$1:$D$43729,4,FALSE)=基本情報!$D$6,O4319,"")),"")</f>
        <v/>
      </c>
    </row>
    <row r="4320" spans="15:16" x14ac:dyDescent="0.15">
      <c r="O4320">
        <v>4319</v>
      </c>
      <c r="P4320" t="str">
        <f>IFERROR(IF(COUNTIF(個人情報!$BB$5:$BB$401,"登録番号" &amp; リスト!O4320)&gt;=1,"",IF(VLOOKUP(O4320,登録者リスト!$A$1:$D$43729,4,FALSE)=基本情報!$D$6,O4320,"")),"")</f>
        <v/>
      </c>
    </row>
    <row r="4321" spans="15:16" x14ac:dyDescent="0.15">
      <c r="O4321">
        <v>4320</v>
      </c>
      <c r="P4321" t="str">
        <f>IFERROR(IF(COUNTIF(個人情報!$BB$5:$BB$401,"登録番号" &amp; リスト!O4321)&gt;=1,"",IF(VLOOKUP(O4321,登録者リスト!$A$1:$D$43729,4,FALSE)=基本情報!$D$6,O4321,"")),"")</f>
        <v/>
      </c>
    </row>
    <row r="4322" spans="15:16" x14ac:dyDescent="0.15">
      <c r="O4322">
        <v>4321</v>
      </c>
      <c r="P4322" t="str">
        <f>IFERROR(IF(COUNTIF(個人情報!$BB$5:$BB$401,"登録番号" &amp; リスト!O4322)&gt;=1,"",IF(VLOOKUP(O4322,登録者リスト!$A$1:$D$43729,4,FALSE)=基本情報!$D$6,O4322,"")),"")</f>
        <v/>
      </c>
    </row>
    <row r="4323" spans="15:16" x14ac:dyDescent="0.15">
      <c r="O4323">
        <v>4322</v>
      </c>
      <c r="P4323" t="str">
        <f>IFERROR(IF(COUNTIF(個人情報!$BB$5:$BB$401,"登録番号" &amp; リスト!O4323)&gt;=1,"",IF(VLOOKUP(O4323,登録者リスト!$A$1:$D$43729,4,FALSE)=基本情報!$D$6,O4323,"")),"")</f>
        <v/>
      </c>
    </row>
    <row r="4324" spans="15:16" x14ac:dyDescent="0.15">
      <c r="O4324">
        <v>4323</v>
      </c>
      <c r="P4324" t="str">
        <f>IFERROR(IF(COUNTIF(個人情報!$BB$5:$BB$401,"登録番号" &amp; リスト!O4324)&gt;=1,"",IF(VLOOKUP(O4324,登録者リスト!$A$1:$D$43729,4,FALSE)=基本情報!$D$6,O4324,"")),"")</f>
        <v/>
      </c>
    </row>
    <row r="4325" spans="15:16" x14ac:dyDescent="0.15">
      <c r="O4325">
        <v>4324</v>
      </c>
      <c r="P4325" t="str">
        <f>IFERROR(IF(COUNTIF(個人情報!$BB$5:$BB$401,"登録番号" &amp; リスト!O4325)&gt;=1,"",IF(VLOOKUP(O4325,登録者リスト!$A$1:$D$43729,4,FALSE)=基本情報!$D$6,O4325,"")),"")</f>
        <v/>
      </c>
    </row>
    <row r="4326" spans="15:16" x14ac:dyDescent="0.15">
      <c r="O4326">
        <v>4325</v>
      </c>
      <c r="P4326" t="str">
        <f>IFERROR(IF(COUNTIF(個人情報!$BB$5:$BB$401,"登録番号" &amp; リスト!O4326)&gt;=1,"",IF(VLOOKUP(O4326,登録者リスト!$A$1:$D$43729,4,FALSE)=基本情報!$D$6,O4326,"")),"")</f>
        <v/>
      </c>
    </row>
    <row r="4327" spans="15:16" x14ac:dyDescent="0.15">
      <c r="O4327">
        <v>4326</v>
      </c>
      <c r="P4327" t="str">
        <f>IFERROR(IF(COUNTIF(個人情報!$BB$5:$BB$401,"登録番号" &amp; リスト!O4327)&gt;=1,"",IF(VLOOKUP(O4327,登録者リスト!$A$1:$D$43729,4,FALSE)=基本情報!$D$6,O4327,"")),"")</f>
        <v/>
      </c>
    </row>
    <row r="4328" spans="15:16" x14ac:dyDescent="0.15">
      <c r="O4328">
        <v>4327</v>
      </c>
      <c r="P4328" t="str">
        <f>IFERROR(IF(COUNTIF(個人情報!$BB$5:$BB$401,"登録番号" &amp; リスト!O4328)&gt;=1,"",IF(VLOOKUP(O4328,登録者リスト!$A$1:$D$43729,4,FALSE)=基本情報!$D$6,O4328,"")),"")</f>
        <v/>
      </c>
    </row>
    <row r="4329" spans="15:16" x14ac:dyDescent="0.15">
      <c r="O4329">
        <v>4328</v>
      </c>
      <c r="P4329" t="str">
        <f>IFERROR(IF(COUNTIF(個人情報!$BB$5:$BB$401,"登録番号" &amp; リスト!O4329)&gt;=1,"",IF(VLOOKUP(O4329,登録者リスト!$A$1:$D$43729,4,FALSE)=基本情報!$D$6,O4329,"")),"")</f>
        <v/>
      </c>
    </row>
    <row r="4330" spans="15:16" x14ac:dyDescent="0.15">
      <c r="O4330">
        <v>4329</v>
      </c>
      <c r="P4330" t="str">
        <f>IFERROR(IF(COUNTIF(個人情報!$BB$5:$BB$401,"登録番号" &amp; リスト!O4330)&gt;=1,"",IF(VLOOKUP(O4330,登録者リスト!$A$1:$D$43729,4,FALSE)=基本情報!$D$6,O4330,"")),"")</f>
        <v/>
      </c>
    </row>
    <row r="4331" spans="15:16" x14ac:dyDescent="0.15">
      <c r="O4331">
        <v>4330</v>
      </c>
      <c r="P4331" t="str">
        <f>IFERROR(IF(COUNTIF(個人情報!$BB$5:$BB$401,"登録番号" &amp; リスト!O4331)&gt;=1,"",IF(VLOOKUP(O4331,登録者リスト!$A$1:$D$43729,4,FALSE)=基本情報!$D$6,O4331,"")),"")</f>
        <v/>
      </c>
    </row>
    <row r="4332" spans="15:16" x14ac:dyDescent="0.15">
      <c r="O4332">
        <v>4331</v>
      </c>
      <c r="P4332" t="str">
        <f>IFERROR(IF(COUNTIF(個人情報!$BB$5:$BB$401,"登録番号" &amp; リスト!O4332)&gt;=1,"",IF(VLOOKUP(O4332,登録者リスト!$A$1:$D$43729,4,FALSE)=基本情報!$D$6,O4332,"")),"")</f>
        <v/>
      </c>
    </row>
    <row r="4333" spans="15:16" x14ac:dyDescent="0.15">
      <c r="O4333">
        <v>4332</v>
      </c>
      <c r="P4333" t="str">
        <f>IFERROR(IF(COUNTIF(個人情報!$BB$5:$BB$401,"登録番号" &amp; リスト!O4333)&gt;=1,"",IF(VLOOKUP(O4333,登録者リスト!$A$1:$D$43729,4,FALSE)=基本情報!$D$6,O4333,"")),"")</f>
        <v/>
      </c>
    </row>
    <row r="4334" spans="15:16" x14ac:dyDescent="0.15">
      <c r="O4334">
        <v>4333</v>
      </c>
      <c r="P4334" t="str">
        <f>IFERROR(IF(COUNTIF(個人情報!$BB$5:$BB$401,"登録番号" &amp; リスト!O4334)&gt;=1,"",IF(VLOOKUP(O4334,登録者リスト!$A$1:$D$43729,4,FALSE)=基本情報!$D$6,O4334,"")),"")</f>
        <v/>
      </c>
    </row>
    <row r="4335" spans="15:16" x14ac:dyDescent="0.15">
      <c r="O4335">
        <v>4334</v>
      </c>
      <c r="P4335" t="str">
        <f>IFERROR(IF(COUNTIF(個人情報!$BB$5:$BB$401,"登録番号" &amp; リスト!O4335)&gt;=1,"",IF(VLOOKUP(O4335,登録者リスト!$A$1:$D$43729,4,FALSE)=基本情報!$D$6,O4335,"")),"")</f>
        <v/>
      </c>
    </row>
    <row r="4336" spans="15:16" x14ac:dyDescent="0.15">
      <c r="O4336">
        <v>4335</v>
      </c>
      <c r="P4336" t="str">
        <f>IFERROR(IF(COUNTIF(個人情報!$BB$5:$BB$401,"登録番号" &amp; リスト!O4336)&gt;=1,"",IF(VLOOKUP(O4336,登録者リスト!$A$1:$D$43729,4,FALSE)=基本情報!$D$6,O4336,"")),"")</f>
        <v/>
      </c>
    </row>
    <row r="4337" spans="15:16" x14ac:dyDescent="0.15">
      <c r="O4337">
        <v>4336</v>
      </c>
      <c r="P4337" t="str">
        <f>IFERROR(IF(COUNTIF(個人情報!$BB$5:$BB$401,"登録番号" &amp; リスト!O4337)&gt;=1,"",IF(VLOOKUP(O4337,登録者リスト!$A$1:$D$43729,4,FALSE)=基本情報!$D$6,O4337,"")),"")</f>
        <v/>
      </c>
    </row>
    <row r="4338" spans="15:16" x14ac:dyDescent="0.15">
      <c r="O4338">
        <v>4337</v>
      </c>
      <c r="P4338" t="str">
        <f>IFERROR(IF(COUNTIF(個人情報!$BB$5:$BB$401,"登録番号" &amp; リスト!O4338)&gt;=1,"",IF(VLOOKUP(O4338,登録者リスト!$A$1:$D$43729,4,FALSE)=基本情報!$D$6,O4338,"")),"")</f>
        <v/>
      </c>
    </row>
    <row r="4339" spans="15:16" x14ac:dyDescent="0.15">
      <c r="O4339">
        <v>4338</v>
      </c>
      <c r="P4339" t="str">
        <f>IFERROR(IF(COUNTIF(個人情報!$BB$5:$BB$401,"登録番号" &amp; リスト!O4339)&gt;=1,"",IF(VLOOKUP(O4339,登録者リスト!$A$1:$D$43729,4,FALSE)=基本情報!$D$6,O4339,"")),"")</f>
        <v/>
      </c>
    </row>
    <row r="4340" spans="15:16" x14ac:dyDescent="0.15">
      <c r="O4340">
        <v>4339</v>
      </c>
      <c r="P4340" t="str">
        <f>IFERROR(IF(COUNTIF(個人情報!$BB$5:$BB$401,"登録番号" &amp; リスト!O4340)&gt;=1,"",IF(VLOOKUP(O4340,登録者リスト!$A$1:$D$43729,4,FALSE)=基本情報!$D$6,O4340,"")),"")</f>
        <v/>
      </c>
    </row>
    <row r="4341" spans="15:16" x14ac:dyDescent="0.15">
      <c r="O4341">
        <v>4340</v>
      </c>
      <c r="P4341" t="str">
        <f>IFERROR(IF(COUNTIF(個人情報!$BB$5:$BB$401,"登録番号" &amp; リスト!O4341)&gt;=1,"",IF(VLOOKUP(O4341,登録者リスト!$A$1:$D$43729,4,FALSE)=基本情報!$D$6,O4341,"")),"")</f>
        <v/>
      </c>
    </row>
    <row r="4342" spans="15:16" x14ac:dyDescent="0.15">
      <c r="O4342">
        <v>4341</v>
      </c>
      <c r="P4342" t="str">
        <f>IFERROR(IF(COUNTIF(個人情報!$BB$5:$BB$401,"登録番号" &amp; リスト!O4342)&gt;=1,"",IF(VLOOKUP(O4342,登録者リスト!$A$1:$D$43729,4,FALSE)=基本情報!$D$6,O4342,"")),"")</f>
        <v/>
      </c>
    </row>
    <row r="4343" spans="15:16" x14ac:dyDescent="0.15">
      <c r="O4343">
        <v>4342</v>
      </c>
      <c r="P4343" t="str">
        <f>IFERROR(IF(COUNTIF(個人情報!$BB$5:$BB$401,"登録番号" &amp; リスト!O4343)&gt;=1,"",IF(VLOOKUP(O4343,登録者リスト!$A$1:$D$43729,4,FALSE)=基本情報!$D$6,O4343,"")),"")</f>
        <v/>
      </c>
    </row>
    <row r="4344" spans="15:16" x14ac:dyDescent="0.15">
      <c r="O4344">
        <v>4343</v>
      </c>
      <c r="P4344" t="str">
        <f>IFERROR(IF(COUNTIF(個人情報!$BB$5:$BB$401,"登録番号" &amp; リスト!O4344)&gt;=1,"",IF(VLOOKUP(O4344,登録者リスト!$A$1:$D$43729,4,FALSE)=基本情報!$D$6,O4344,"")),"")</f>
        <v/>
      </c>
    </row>
    <row r="4345" spans="15:16" x14ac:dyDescent="0.15">
      <c r="O4345">
        <v>4344</v>
      </c>
      <c r="P4345" t="str">
        <f>IFERROR(IF(COUNTIF(個人情報!$BB$5:$BB$401,"登録番号" &amp; リスト!O4345)&gt;=1,"",IF(VLOOKUP(O4345,登録者リスト!$A$1:$D$43729,4,FALSE)=基本情報!$D$6,O4345,"")),"")</f>
        <v/>
      </c>
    </row>
    <row r="4346" spans="15:16" x14ac:dyDescent="0.15">
      <c r="O4346">
        <v>4345</v>
      </c>
      <c r="P4346" t="str">
        <f>IFERROR(IF(COUNTIF(個人情報!$BB$5:$BB$401,"登録番号" &amp; リスト!O4346)&gt;=1,"",IF(VLOOKUP(O4346,登録者リスト!$A$1:$D$43729,4,FALSE)=基本情報!$D$6,O4346,"")),"")</f>
        <v/>
      </c>
    </row>
    <row r="4347" spans="15:16" x14ac:dyDescent="0.15">
      <c r="O4347">
        <v>4346</v>
      </c>
      <c r="P4347" t="str">
        <f>IFERROR(IF(COUNTIF(個人情報!$BB$5:$BB$401,"登録番号" &amp; リスト!O4347)&gt;=1,"",IF(VLOOKUP(O4347,登録者リスト!$A$1:$D$43729,4,FALSE)=基本情報!$D$6,O4347,"")),"")</f>
        <v/>
      </c>
    </row>
    <row r="4348" spans="15:16" x14ac:dyDescent="0.15">
      <c r="O4348">
        <v>4347</v>
      </c>
      <c r="P4348" t="str">
        <f>IFERROR(IF(COUNTIF(個人情報!$BB$5:$BB$401,"登録番号" &amp; リスト!O4348)&gt;=1,"",IF(VLOOKUP(O4348,登録者リスト!$A$1:$D$43729,4,FALSE)=基本情報!$D$6,O4348,"")),"")</f>
        <v/>
      </c>
    </row>
    <row r="4349" spans="15:16" x14ac:dyDescent="0.15">
      <c r="O4349">
        <v>4348</v>
      </c>
      <c r="P4349" t="str">
        <f>IFERROR(IF(COUNTIF(個人情報!$BB$5:$BB$401,"登録番号" &amp; リスト!O4349)&gt;=1,"",IF(VLOOKUP(O4349,登録者リスト!$A$1:$D$43729,4,FALSE)=基本情報!$D$6,O4349,"")),"")</f>
        <v/>
      </c>
    </row>
    <row r="4350" spans="15:16" x14ac:dyDescent="0.15">
      <c r="O4350">
        <v>4349</v>
      </c>
      <c r="P4350" t="str">
        <f>IFERROR(IF(COUNTIF(個人情報!$BB$5:$BB$401,"登録番号" &amp; リスト!O4350)&gt;=1,"",IF(VLOOKUP(O4350,登録者リスト!$A$1:$D$43729,4,FALSE)=基本情報!$D$6,O4350,"")),"")</f>
        <v/>
      </c>
    </row>
    <row r="4351" spans="15:16" x14ac:dyDescent="0.15">
      <c r="O4351">
        <v>4350</v>
      </c>
      <c r="P4351" t="str">
        <f>IFERROR(IF(COUNTIF(個人情報!$BB$5:$BB$401,"登録番号" &amp; リスト!O4351)&gt;=1,"",IF(VLOOKUP(O4351,登録者リスト!$A$1:$D$43729,4,FALSE)=基本情報!$D$6,O4351,"")),"")</f>
        <v/>
      </c>
    </row>
    <row r="4352" spans="15:16" x14ac:dyDescent="0.15">
      <c r="O4352">
        <v>4351</v>
      </c>
      <c r="P4352" t="str">
        <f>IFERROR(IF(COUNTIF(個人情報!$BB$5:$BB$401,"登録番号" &amp; リスト!O4352)&gt;=1,"",IF(VLOOKUP(O4352,登録者リスト!$A$1:$D$43729,4,FALSE)=基本情報!$D$6,O4352,"")),"")</f>
        <v/>
      </c>
    </row>
    <row r="4353" spans="15:16" x14ac:dyDescent="0.15">
      <c r="O4353">
        <v>4352</v>
      </c>
      <c r="P4353" t="str">
        <f>IFERROR(IF(COUNTIF(個人情報!$BB$5:$BB$401,"登録番号" &amp; リスト!O4353)&gt;=1,"",IF(VLOOKUP(O4353,登録者リスト!$A$1:$D$43729,4,FALSE)=基本情報!$D$6,O4353,"")),"")</f>
        <v/>
      </c>
    </row>
    <row r="4354" spans="15:16" x14ac:dyDescent="0.15">
      <c r="O4354">
        <v>4353</v>
      </c>
      <c r="P4354" t="str">
        <f>IFERROR(IF(COUNTIF(個人情報!$BB$5:$BB$401,"登録番号" &amp; リスト!O4354)&gt;=1,"",IF(VLOOKUP(O4354,登録者リスト!$A$1:$D$43729,4,FALSE)=基本情報!$D$6,O4354,"")),"")</f>
        <v/>
      </c>
    </row>
    <row r="4355" spans="15:16" x14ac:dyDescent="0.15">
      <c r="O4355">
        <v>4354</v>
      </c>
      <c r="P4355" t="str">
        <f>IFERROR(IF(COUNTIF(個人情報!$BB$5:$BB$401,"登録番号" &amp; リスト!O4355)&gt;=1,"",IF(VLOOKUP(O4355,登録者リスト!$A$1:$D$43729,4,FALSE)=基本情報!$D$6,O4355,"")),"")</f>
        <v/>
      </c>
    </row>
    <row r="4356" spans="15:16" x14ac:dyDescent="0.15">
      <c r="O4356">
        <v>4355</v>
      </c>
      <c r="P4356" t="str">
        <f>IFERROR(IF(COUNTIF(個人情報!$BB$5:$BB$401,"登録番号" &amp; リスト!O4356)&gt;=1,"",IF(VLOOKUP(O4356,登録者リスト!$A$1:$D$43729,4,FALSE)=基本情報!$D$6,O4356,"")),"")</f>
        <v/>
      </c>
    </row>
    <row r="4357" spans="15:16" x14ac:dyDescent="0.15">
      <c r="O4357">
        <v>4356</v>
      </c>
      <c r="P4357" t="str">
        <f>IFERROR(IF(COUNTIF(個人情報!$BB$5:$BB$401,"登録番号" &amp; リスト!O4357)&gt;=1,"",IF(VLOOKUP(O4357,登録者リスト!$A$1:$D$43729,4,FALSE)=基本情報!$D$6,O4357,"")),"")</f>
        <v/>
      </c>
    </row>
    <row r="4358" spans="15:16" x14ac:dyDescent="0.15">
      <c r="O4358">
        <v>4357</v>
      </c>
      <c r="P4358" t="str">
        <f>IFERROR(IF(COUNTIF(個人情報!$BB$5:$BB$401,"登録番号" &amp; リスト!O4358)&gt;=1,"",IF(VLOOKUP(O4358,登録者リスト!$A$1:$D$43729,4,FALSE)=基本情報!$D$6,O4358,"")),"")</f>
        <v/>
      </c>
    </row>
    <row r="4359" spans="15:16" x14ac:dyDescent="0.15">
      <c r="O4359">
        <v>4358</v>
      </c>
      <c r="P4359" t="str">
        <f>IFERROR(IF(COUNTIF(個人情報!$BB$5:$BB$401,"登録番号" &amp; リスト!O4359)&gt;=1,"",IF(VLOOKUP(O4359,登録者リスト!$A$1:$D$43729,4,FALSE)=基本情報!$D$6,O4359,"")),"")</f>
        <v/>
      </c>
    </row>
    <row r="4360" spans="15:16" x14ac:dyDescent="0.15">
      <c r="O4360">
        <v>4359</v>
      </c>
      <c r="P4360" t="str">
        <f>IFERROR(IF(COUNTIF(個人情報!$BB$5:$BB$401,"登録番号" &amp; リスト!O4360)&gt;=1,"",IF(VLOOKUP(O4360,登録者リスト!$A$1:$D$43729,4,FALSE)=基本情報!$D$6,O4360,"")),"")</f>
        <v/>
      </c>
    </row>
    <row r="4361" spans="15:16" x14ac:dyDescent="0.15">
      <c r="O4361">
        <v>4360</v>
      </c>
      <c r="P4361" t="str">
        <f>IFERROR(IF(COUNTIF(個人情報!$BB$5:$BB$401,"登録番号" &amp; リスト!O4361)&gt;=1,"",IF(VLOOKUP(O4361,登録者リスト!$A$1:$D$43729,4,FALSE)=基本情報!$D$6,O4361,"")),"")</f>
        <v/>
      </c>
    </row>
    <row r="4362" spans="15:16" x14ac:dyDescent="0.15">
      <c r="O4362">
        <v>4361</v>
      </c>
      <c r="P4362" t="str">
        <f>IFERROR(IF(COUNTIF(個人情報!$BB$5:$BB$401,"登録番号" &amp; リスト!O4362)&gt;=1,"",IF(VLOOKUP(O4362,登録者リスト!$A$1:$D$43729,4,FALSE)=基本情報!$D$6,O4362,"")),"")</f>
        <v/>
      </c>
    </row>
    <row r="4363" spans="15:16" x14ac:dyDescent="0.15">
      <c r="O4363">
        <v>4362</v>
      </c>
      <c r="P4363" t="str">
        <f>IFERROR(IF(COUNTIF(個人情報!$BB$5:$BB$401,"登録番号" &amp; リスト!O4363)&gt;=1,"",IF(VLOOKUP(O4363,登録者リスト!$A$1:$D$43729,4,FALSE)=基本情報!$D$6,O4363,"")),"")</f>
        <v/>
      </c>
    </row>
    <row r="4364" spans="15:16" x14ac:dyDescent="0.15">
      <c r="O4364">
        <v>4363</v>
      </c>
      <c r="P4364" t="str">
        <f>IFERROR(IF(COUNTIF(個人情報!$BB$5:$BB$401,"登録番号" &amp; リスト!O4364)&gt;=1,"",IF(VLOOKUP(O4364,登録者リスト!$A$1:$D$43729,4,FALSE)=基本情報!$D$6,O4364,"")),"")</f>
        <v/>
      </c>
    </row>
    <row r="4365" spans="15:16" x14ac:dyDescent="0.15">
      <c r="O4365">
        <v>4364</v>
      </c>
      <c r="P4365" t="str">
        <f>IFERROR(IF(COUNTIF(個人情報!$BB$5:$BB$401,"登録番号" &amp; リスト!O4365)&gt;=1,"",IF(VLOOKUP(O4365,登録者リスト!$A$1:$D$43729,4,FALSE)=基本情報!$D$6,O4365,"")),"")</f>
        <v/>
      </c>
    </row>
    <row r="4366" spans="15:16" x14ac:dyDescent="0.15">
      <c r="O4366">
        <v>4365</v>
      </c>
      <c r="P4366" t="str">
        <f>IFERROR(IF(COUNTIF(個人情報!$BB$5:$BB$401,"登録番号" &amp; リスト!O4366)&gt;=1,"",IF(VLOOKUP(O4366,登録者リスト!$A$1:$D$43729,4,FALSE)=基本情報!$D$6,O4366,"")),"")</f>
        <v/>
      </c>
    </row>
    <row r="4367" spans="15:16" x14ac:dyDescent="0.15">
      <c r="O4367">
        <v>4366</v>
      </c>
      <c r="P4367" t="str">
        <f>IFERROR(IF(COUNTIF(個人情報!$BB$5:$BB$401,"登録番号" &amp; リスト!O4367)&gt;=1,"",IF(VLOOKUP(O4367,登録者リスト!$A$1:$D$43729,4,FALSE)=基本情報!$D$6,O4367,"")),"")</f>
        <v/>
      </c>
    </row>
    <row r="4368" spans="15:16" x14ac:dyDescent="0.15">
      <c r="O4368">
        <v>4367</v>
      </c>
      <c r="P4368" t="str">
        <f>IFERROR(IF(COUNTIF(個人情報!$BB$5:$BB$401,"登録番号" &amp; リスト!O4368)&gt;=1,"",IF(VLOOKUP(O4368,登録者リスト!$A$1:$D$43729,4,FALSE)=基本情報!$D$6,O4368,"")),"")</f>
        <v/>
      </c>
    </row>
    <row r="4369" spans="15:16" x14ac:dyDescent="0.15">
      <c r="O4369">
        <v>4368</v>
      </c>
      <c r="P4369" t="str">
        <f>IFERROR(IF(COUNTIF(個人情報!$BB$5:$BB$401,"登録番号" &amp; リスト!O4369)&gt;=1,"",IF(VLOOKUP(O4369,登録者リスト!$A$1:$D$43729,4,FALSE)=基本情報!$D$6,O4369,"")),"")</f>
        <v/>
      </c>
    </row>
    <row r="4370" spans="15:16" x14ac:dyDescent="0.15">
      <c r="O4370">
        <v>4369</v>
      </c>
      <c r="P4370" t="str">
        <f>IFERROR(IF(COUNTIF(個人情報!$BB$5:$BB$401,"登録番号" &amp; リスト!O4370)&gt;=1,"",IF(VLOOKUP(O4370,登録者リスト!$A$1:$D$43729,4,FALSE)=基本情報!$D$6,O4370,"")),"")</f>
        <v/>
      </c>
    </row>
    <row r="4371" spans="15:16" x14ac:dyDescent="0.15">
      <c r="O4371">
        <v>4370</v>
      </c>
      <c r="P4371" t="str">
        <f>IFERROR(IF(COUNTIF(個人情報!$BB$5:$BB$401,"登録番号" &amp; リスト!O4371)&gt;=1,"",IF(VLOOKUP(O4371,登録者リスト!$A$1:$D$43729,4,FALSE)=基本情報!$D$6,O4371,"")),"")</f>
        <v/>
      </c>
    </row>
    <row r="4372" spans="15:16" x14ac:dyDescent="0.15">
      <c r="O4372">
        <v>4371</v>
      </c>
      <c r="P4372" t="str">
        <f>IFERROR(IF(COUNTIF(個人情報!$BB$5:$BB$401,"登録番号" &amp; リスト!O4372)&gt;=1,"",IF(VLOOKUP(O4372,登録者リスト!$A$1:$D$43729,4,FALSE)=基本情報!$D$6,O4372,"")),"")</f>
        <v/>
      </c>
    </row>
    <row r="4373" spans="15:16" x14ac:dyDescent="0.15">
      <c r="O4373">
        <v>4372</v>
      </c>
      <c r="P4373" t="str">
        <f>IFERROR(IF(COUNTIF(個人情報!$BB$5:$BB$401,"登録番号" &amp; リスト!O4373)&gt;=1,"",IF(VLOOKUP(O4373,登録者リスト!$A$1:$D$43729,4,FALSE)=基本情報!$D$6,O4373,"")),"")</f>
        <v/>
      </c>
    </row>
    <row r="4374" spans="15:16" x14ac:dyDescent="0.15">
      <c r="O4374">
        <v>4373</v>
      </c>
      <c r="P4374" t="str">
        <f>IFERROR(IF(COUNTIF(個人情報!$BB$5:$BB$401,"登録番号" &amp; リスト!O4374)&gt;=1,"",IF(VLOOKUP(O4374,登録者リスト!$A$1:$D$43729,4,FALSE)=基本情報!$D$6,O4374,"")),"")</f>
        <v/>
      </c>
    </row>
    <row r="4375" spans="15:16" x14ac:dyDescent="0.15">
      <c r="O4375">
        <v>4374</v>
      </c>
      <c r="P4375" t="str">
        <f>IFERROR(IF(COUNTIF(個人情報!$BB$5:$BB$401,"登録番号" &amp; リスト!O4375)&gt;=1,"",IF(VLOOKUP(O4375,登録者リスト!$A$1:$D$43729,4,FALSE)=基本情報!$D$6,O4375,"")),"")</f>
        <v/>
      </c>
    </row>
    <row r="4376" spans="15:16" x14ac:dyDescent="0.15">
      <c r="O4376">
        <v>4375</v>
      </c>
      <c r="P4376" t="str">
        <f>IFERROR(IF(COUNTIF(個人情報!$BB$5:$BB$401,"登録番号" &amp; リスト!O4376)&gt;=1,"",IF(VLOOKUP(O4376,登録者リスト!$A$1:$D$43729,4,FALSE)=基本情報!$D$6,O4376,"")),"")</f>
        <v/>
      </c>
    </row>
    <row r="4377" spans="15:16" x14ac:dyDescent="0.15">
      <c r="O4377">
        <v>4376</v>
      </c>
      <c r="P4377" t="str">
        <f>IFERROR(IF(COUNTIF(個人情報!$BB$5:$BB$401,"登録番号" &amp; リスト!O4377)&gt;=1,"",IF(VLOOKUP(O4377,登録者リスト!$A$1:$D$43729,4,FALSE)=基本情報!$D$6,O4377,"")),"")</f>
        <v/>
      </c>
    </row>
    <row r="4378" spans="15:16" x14ac:dyDescent="0.15">
      <c r="O4378">
        <v>4377</v>
      </c>
      <c r="P4378" t="str">
        <f>IFERROR(IF(COUNTIF(個人情報!$BB$5:$BB$401,"登録番号" &amp; リスト!O4378)&gt;=1,"",IF(VLOOKUP(O4378,登録者リスト!$A$1:$D$43729,4,FALSE)=基本情報!$D$6,O4378,"")),"")</f>
        <v/>
      </c>
    </row>
    <row r="4379" spans="15:16" x14ac:dyDescent="0.15">
      <c r="O4379">
        <v>4378</v>
      </c>
      <c r="P4379" t="str">
        <f>IFERROR(IF(COUNTIF(個人情報!$BB$5:$BB$401,"登録番号" &amp; リスト!O4379)&gt;=1,"",IF(VLOOKUP(O4379,登録者リスト!$A$1:$D$43729,4,FALSE)=基本情報!$D$6,O4379,"")),"")</f>
        <v/>
      </c>
    </row>
    <row r="4380" spans="15:16" x14ac:dyDescent="0.15">
      <c r="O4380">
        <v>4379</v>
      </c>
      <c r="P4380" t="str">
        <f>IFERROR(IF(COUNTIF(個人情報!$BB$5:$BB$401,"登録番号" &amp; リスト!O4380)&gt;=1,"",IF(VLOOKUP(O4380,登録者リスト!$A$1:$D$43729,4,FALSE)=基本情報!$D$6,O4380,"")),"")</f>
        <v/>
      </c>
    </row>
    <row r="4381" spans="15:16" x14ac:dyDescent="0.15">
      <c r="O4381">
        <v>4380</v>
      </c>
      <c r="P4381" t="str">
        <f>IFERROR(IF(COUNTIF(個人情報!$BB$5:$BB$401,"登録番号" &amp; リスト!O4381)&gt;=1,"",IF(VLOOKUP(O4381,登録者リスト!$A$1:$D$43729,4,FALSE)=基本情報!$D$6,O4381,"")),"")</f>
        <v/>
      </c>
    </row>
    <row r="4382" spans="15:16" x14ac:dyDescent="0.15">
      <c r="O4382">
        <v>4381</v>
      </c>
      <c r="P4382" t="str">
        <f>IFERROR(IF(COUNTIF(個人情報!$BB$5:$BB$401,"登録番号" &amp; リスト!O4382)&gt;=1,"",IF(VLOOKUP(O4382,登録者リスト!$A$1:$D$43729,4,FALSE)=基本情報!$D$6,O4382,"")),"")</f>
        <v/>
      </c>
    </row>
    <row r="4383" spans="15:16" x14ac:dyDescent="0.15">
      <c r="O4383">
        <v>4382</v>
      </c>
      <c r="P4383" t="str">
        <f>IFERROR(IF(COUNTIF(個人情報!$BB$5:$BB$401,"登録番号" &amp; リスト!O4383)&gt;=1,"",IF(VLOOKUP(O4383,登録者リスト!$A$1:$D$43729,4,FALSE)=基本情報!$D$6,O4383,"")),"")</f>
        <v/>
      </c>
    </row>
    <row r="4384" spans="15:16" x14ac:dyDescent="0.15">
      <c r="O4384">
        <v>4383</v>
      </c>
      <c r="P4384" t="str">
        <f>IFERROR(IF(COUNTIF(個人情報!$BB$5:$BB$401,"登録番号" &amp; リスト!O4384)&gt;=1,"",IF(VLOOKUP(O4384,登録者リスト!$A$1:$D$43729,4,FALSE)=基本情報!$D$6,O4384,"")),"")</f>
        <v/>
      </c>
    </row>
    <row r="4385" spans="15:16" x14ac:dyDescent="0.15">
      <c r="O4385">
        <v>4384</v>
      </c>
      <c r="P4385" t="str">
        <f>IFERROR(IF(COUNTIF(個人情報!$BB$5:$BB$401,"登録番号" &amp; リスト!O4385)&gt;=1,"",IF(VLOOKUP(O4385,登録者リスト!$A$1:$D$43729,4,FALSE)=基本情報!$D$6,O4385,"")),"")</f>
        <v/>
      </c>
    </row>
    <row r="4386" spans="15:16" x14ac:dyDescent="0.15">
      <c r="O4386">
        <v>4385</v>
      </c>
      <c r="P4386" t="str">
        <f>IFERROR(IF(COUNTIF(個人情報!$BB$5:$BB$401,"登録番号" &amp; リスト!O4386)&gt;=1,"",IF(VLOOKUP(O4386,登録者リスト!$A$1:$D$43729,4,FALSE)=基本情報!$D$6,O4386,"")),"")</f>
        <v/>
      </c>
    </row>
    <row r="4387" spans="15:16" x14ac:dyDescent="0.15">
      <c r="O4387">
        <v>4386</v>
      </c>
      <c r="P4387" t="str">
        <f>IFERROR(IF(COUNTIF(個人情報!$BB$5:$BB$401,"登録番号" &amp; リスト!O4387)&gt;=1,"",IF(VLOOKUP(O4387,登録者リスト!$A$1:$D$43729,4,FALSE)=基本情報!$D$6,O4387,"")),"")</f>
        <v/>
      </c>
    </row>
    <row r="4388" spans="15:16" x14ac:dyDescent="0.15">
      <c r="O4388">
        <v>4387</v>
      </c>
      <c r="P4388" t="str">
        <f>IFERROR(IF(COUNTIF(個人情報!$BB$5:$BB$401,"登録番号" &amp; リスト!O4388)&gt;=1,"",IF(VLOOKUP(O4388,登録者リスト!$A$1:$D$43729,4,FALSE)=基本情報!$D$6,O4388,"")),"")</f>
        <v/>
      </c>
    </row>
    <row r="4389" spans="15:16" x14ac:dyDescent="0.15">
      <c r="O4389">
        <v>4388</v>
      </c>
      <c r="P4389" t="str">
        <f>IFERROR(IF(COUNTIF(個人情報!$BB$5:$BB$401,"登録番号" &amp; リスト!O4389)&gt;=1,"",IF(VLOOKUP(O4389,登録者リスト!$A$1:$D$43729,4,FALSE)=基本情報!$D$6,O4389,"")),"")</f>
        <v/>
      </c>
    </row>
    <row r="4390" spans="15:16" x14ac:dyDescent="0.15">
      <c r="O4390">
        <v>4389</v>
      </c>
      <c r="P4390" t="str">
        <f>IFERROR(IF(COUNTIF(個人情報!$BB$5:$BB$401,"登録番号" &amp; リスト!O4390)&gt;=1,"",IF(VLOOKUP(O4390,登録者リスト!$A$1:$D$43729,4,FALSE)=基本情報!$D$6,O4390,"")),"")</f>
        <v/>
      </c>
    </row>
    <row r="4391" spans="15:16" x14ac:dyDescent="0.15">
      <c r="O4391">
        <v>4390</v>
      </c>
      <c r="P4391" t="str">
        <f>IFERROR(IF(COUNTIF(個人情報!$BB$5:$BB$401,"登録番号" &amp; リスト!O4391)&gt;=1,"",IF(VLOOKUP(O4391,登録者リスト!$A$1:$D$43729,4,FALSE)=基本情報!$D$6,O4391,"")),"")</f>
        <v/>
      </c>
    </row>
    <row r="4392" spans="15:16" x14ac:dyDescent="0.15">
      <c r="O4392">
        <v>4391</v>
      </c>
      <c r="P4392" t="str">
        <f>IFERROR(IF(COUNTIF(個人情報!$BB$5:$BB$401,"登録番号" &amp; リスト!O4392)&gt;=1,"",IF(VLOOKUP(O4392,登録者リスト!$A$1:$D$43729,4,FALSE)=基本情報!$D$6,O4392,"")),"")</f>
        <v/>
      </c>
    </row>
    <row r="4393" spans="15:16" x14ac:dyDescent="0.15">
      <c r="O4393">
        <v>4392</v>
      </c>
      <c r="P4393" t="str">
        <f>IFERROR(IF(COUNTIF(個人情報!$BB$5:$BB$401,"登録番号" &amp; リスト!O4393)&gt;=1,"",IF(VLOOKUP(O4393,登録者リスト!$A$1:$D$43729,4,FALSE)=基本情報!$D$6,O4393,"")),"")</f>
        <v/>
      </c>
    </row>
    <row r="4394" spans="15:16" x14ac:dyDescent="0.15">
      <c r="O4394">
        <v>4393</v>
      </c>
      <c r="P4394" t="str">
        <f>IFERROR(IF(COUNTIF(個人情報!$BB$5:$BB$401,"登録番号" &amp; リスト!O4394)&gt;=1,"",IF(VLOOKUP(O4394,登録者リスト!$A$1:$D$43729,4,FALSE)=基本情報!$D$6,O4394,"")),"")</f>
        <v/>
      </c>
    </row>
    <row r="4395" spans="15:16" x14ac:dyDescent="0.15">
      <c r="O4395">
        <v>4394</v>
      </c>
      <c r="P4395" t="str">
        <f>IFERROR(IF(COUNTIF(個人情報!$BB$5:$BB$401,"登録番号" &amp; リスト!O4395)&gt;=1,"",IF(VLOOKUP(O4395,登録者リスト!$A$1:$D$43729,4,FALSE)=基本情報!$D$6,O4395,"")),"")</f>
        <v/>
      </c>
    </row>
    <row r="4396" spans="15:16" x14ac:dyDescent="0.15">
      <c r="O4396">
        <v>4395</v>
      </c>
      <c r="P4396" t="str">
        <f>IFERROR(IF(COUNTIF(個人情報!$BB$5:$BB$401,"登録番号" &amp; リスト!O4396)&gt;=1,"",IF(VLOOKUP(O4396,登録者リスト!$A$1:$D$43729,4,FALSE)=基本情報!$D$6,O4396,"")),"")</f>
        <v/>
      </c>
    </row>
    <row r="4397" spans="15:16" x14ac:dyDescent="0.15">
      <c r="O4397">
        <v>4396</v>
      </c>
      <c r="P4397" t="str">
        <f>IFERROR(IF(COUNTIF(個人情報!$BB$5:$BB$401,"登録番号" &amp; リスト!O4397)&gt;=1,"",IF(VLOOKUP(O4397,登録者リスト!$A$1:$D$43729,4,FALSE)=基本情報!$D$6,O4397,"")),"")</f>
        <v/>
      </c>
    </row>
    <row r="4398" spans="15:16" x14ac:dyDescent="0.15">
      <c r="O4398">
        <v>4397</v>
      </c>
      <c r="P4398" t="str">
        <f>IFERROR(IF(COUNTIF(個人情報!$BB$5:$BB$401,"登録番号" &amp; リスト!O4398)&gt;=1,"",IF(VLOOKUP(O4398,登録者リスト!$A$1:$D$43729,4,FALSE)=基本情報!$D$6,O4398,"")),"")</f>
        <v/>
      </c>
    </row>
    <row r="4399" spans="15:16" x14ac:dyDescent="0.15">
      <c r="O4399">
        <v>4398</v>
      </c>
      <c r="P4399" t="str">
        <f>IFERROR(IF(COUNTIF(個人情報!$BB$5:$BB$401,"登録番号" &amp; リスト!O4399)&gt;=1,"",IF(VLOOKUP(O4399,登録者リスト!$A$1:$D$43729,4,FALSE)=基本情報!$D$6,O4399,"")),"")</f>
        <v/>
      </c>
    </row>
    <row r="4400" spans="15:16" x14ac:dyDescent="0.15">
      <c r="O4400">
        <v>4399</v>
      </c>
      <c r="P4400" t="str">
        <f>IFERROR(IF(COUNTIF(個人情報!$BB$5:$BB$401,"登録番号" &amp; リスト!O4400)&gt;=1,"",IF(VLOOKUP(O4400,登録者リスト!$A$1:$D$43729,4,FALSE)=基本情報!$D$6,O4400,"")),"")</f>
        <v/>
      </c>
    </row>
    <row r="4401" spans="15:16" x14ac:dyDescent="0.15">
      <c r="O4401">
        <v>4400</v>
      </c>
      <c r="P4401" t="str">
        <f>IFERROR(IF(COUNTIF(個人情報!$BB$5:$BB$401,"登録番号" &amp; リスト!O4401)&gt;=1,"",IF(VLOOKUP(O4401,登録者リスト!$A$1:$D$43729,4,FALSE)=基本情報!$D$6,O4401,"")),"")</f>
        <v/>
      </c>
    </row>
    <row r="4402" spans="15:16" x14ac:dyDescent="0.15">
      <c r="O4402">
        <v>4401</v>
      </c>
      <c r="P4402" t="str">
        <f>IFERROR(IF(COUNTIF(個人情報!$BB$5:$BB$401,"登録番号" &amp; リスト!O4402)&gt;=1,"",IF(VLOOKUP(O4402,登録者リスト!$A$1:$D$43729,4,FALSE)=基本情報!$D$6,O4402,"")),"")</f>
        <v/>
      </c>
    </row>
    <row r="4403" spans="15:16" x14ac:dyDescent="0.15">
      <c r="O4403">
        <v>4402</v>
      </c>
      <c r="P4403" t="str">
        <f>IFERROR(IF(COUNTIF(個人情報!$BB$5:$BB$401,"登録番号" &amp; リスト!O4403)&gt;=1,"",IF(VLOOKUP(O4403,登録者リスト!$A$1:$D$43729,4,FALSE)=基本情報!$D$6,O4403,"")),"")</f>
        <v/>
      </c>
    </row>
    <row r="4404" spans="15:16" x14ac:dyDescent="0.15">
      <c r="O4404">
        <v>4403</v>
      </c>
      <c r="P4404" t="str">
        <f>IFERROR(IF(COUNTIF(個人情報!$BB$5:$BB$401,"登録番号" &amp; リスト!O4404)&gt;=1,"",IF(VLOOKUP(O4404,登録者リスト!$A$1:$D$43729,4,FALSE)=基本情報!$D$6,O4404,"")),"")</f>
        <v/>
      </c>
    </row>
    <row r="4405" spans="15:16" x14ac:dyDescent="0.15">
      <c r="O4405">
        <v>4404</v>
      </c>
      <c r="P4405" t="str">
        <f>IFERROR(IF(COUNTIF(個人情報!$BB$5:$BB$401,"登録番号" &amp; リスト!O4405)&gt;=1,"",IF(VLOOKUP(O4405,登録者リスト!$A$1:$D$43729,4,FALSE)=基本情報!$D$6,O4405,"")),"")</f>
        <v/>
      </c>
    </row>
    <row r="4406" spans="15:16" x14ac:dyDescent="0.15">
      <c r="O4406">
        <v>4405</v>
      </c>
      <c r="P4406" t="str">
        <f>IFERROR(IF(COUNTIF(個人情報!$BB$5:$BB$401,"登録番号" &amp; リスト!O4406)&gt;=1,"",IF(VLOOKUP(O4406,登録者リスト!$A$1:$D$43729,4,FALSE)=基本情報!$D$6,O4406,"")),"")</f>
        <v/>
      </c>
    </row>
    <row r="4407" spans="15:16" x14ac:dyDescent="0.15">
      <c r="O4407">
        <v>4406</v>
      </c>
      <c r="P4407" t="str">
        <f>IFERROR(IF(COUNTIF(個人情報!$BB$5:$BB$401,"登録番号" &amp; リスト!O4407)&gt;=1,"",IF(VLOOKUP(O4407,登録者リスト!$A$1:$D$43729,4,FALSE)=基本情報!$D$6,O4407,"")),"")</f>
        <v/>
      </c>
    </row>
    <row r="4408" spans="15:16" x14ac:dyDescent="0.15">
      <c r="O4408">
        <v>4407</v>
      </c>
      <c r="P4408" t="str">
        <f>IFERROR(IF(COUNTIF(個人情報!$BB$5:$BB$401,"登録番号" &amp; リスト!O4408)&gt;=1,"",IF(VLOOKUP(O4408,登録者リスト!$A$1:$D$43729,4,FALSE)=基本情報!$D$6,O4408,"")),"")</f>
        <v/>
      </c>
    </row>
    <row r="4409" spans="15:16" x14ac:dyDescent="0.15">
      <c r="O4409">
        <v>4408</v>
      </c>
      <c r="P4409" t="str">
        <f>IFERROR(IF(COUNTIF(個人情報!$BB$5:$BB$401,"登録番号" &amp; リスト!O4409)&gt;=1,"",IF(VLOOKUP(O4409,登録者リスト!$A$1:$D$43729,4,FALSE)=基本情報!$D$6,O4409,"")),"")</f>
        <v/>
      </c>
    </row>
    <row r="4410" spans="15:16" x14ac:dyDescent="0.15">
      <c r="O4410">
        <v>4409</v>
      </c>
      <c r="P4410" t="str">
        <f>IFERROR(IF(COUNTIF(個人情報!$BB$5:$BB$401,"登録番号" &amp; リスト!O4410)&gt;=1,"",IF(VLOOKUP(O4410,登録者リスト!$A$1:$D$43729,4,FALSE)=基本情報!$D$6,O4410,"")),"")</f>
        <v/>
      </c>
    </row>
    <row r="4411" spans="15:16" x14ac:dyDescent="0.15">
      <c r="O4411">
        <v>4410</v>
      </c>
      <c r="P4411" t="str">
        <f>IFERROR(IF(COUNTIF(個人情報!$BB$5:$BB$401,"登録番号" &amp; リスト!O4411)&gt;=1,"",IF(VLOOKUP(O4411,登録者リスト!$A$1:$D$43729,4,FALSE)=基本情報!$D$6,O4411,"")),"")</f>
        <v/>
      </c>
    </row>
    <row r="4412" spans="15:16" x14ac:dyDescent="0.15">
      <c r="O4412">
        <v>4411</v>
      </c>
      <c r="P4412" t="str">
        <f>IFERROR(IF(COUNTIF(個人情報!$BB$5:$BB$401,"登録番号" &amp; リスト!O4412)&gt;=1,"",IF(VLOOKUP(O4412,登録者リスト!$A$1:$D$43729,4,FALSE)=基本情報!$D$6,O4412,"")),"")</f>
        <v/>
      </c>
    </row>
    <row r="4413" spans="15:16" x14ac:dyDescent="0.15">
      <c r="O4413">
        <v>4412</v>
      </c>
      <c r="P4413" t="str">
        <f>IFERROR(IF(COUNTIF(個人情報!$BB$5:$BB$401,"登録番号" &amp; リスト!O4413)&gt;=1,"",IF(VLOOKUP(O4413,登録者リスト!$A$1:$D$43729,4,FALSE)=基本情報!$D$6,O4413,"")),"")</f>
        <v/>
      </c>
    </row>
    <row r="4414" spans="15:16" x14ac:dyDescent="0.15">
      <c r="O4414">
        <v>4413</v>
      </c>
      <c r="P4414" t="str">
        <f>IFERROR(IF(COUNTIF(個人情報!$BB$5:$BB$401,"登録番号" &amp; リスト!O4414)&gt;=1,"",IF(VLOOKUP(O4414,登録者リスト!$A$1:$D$43729,4,FALSE)=基本情報!$D$6,O4414,"")),"")</f>
        <v/>
      </c>
    </row>
    <row r="4415" spans="15:16" x14ac:dyDescent="0.15">
      <c r="O4415">
        <v>4414</v>
      </c>
      <c r="P4415" t="str">
        <f>IFERROR(IF(COUNTIF(個人情報!$BB$5:$BB$401,"登録番号" &amp; リスト!O4415)&gt;=1,"",IF(VLOOKUP(O4415,登録者リスト!$A$1:$D$43729,4,FALSE)=基本情報!$D$6,O4415,"")),"")</f>
        <v/>
      </c>
    </row>
    <row r="4416" spans="15:16" x14ac:dyDescent="0.15">
      <c r="O4416">
        <v>4415</v>
      </c>
      <c r="P4416" t="str">
        <f>IFERROR(IF(COUNTIF(個人情報!$BB$5:$BB$401,"登録番号" &amp; リスト!O4416)&gt;=1,"",IF(VLOOKUP(O4416,登録者リスト!$A$1:$D$43729,4,FALSE)=基本情報!$D$6,O4416,"")),"")</f>
        <v/>
      </c>
    </row>
    <row r="4417" spans="15:16" x14ac:dyDescent="0.15">
      <c r="O4417">
        <v>4416</v>
      </c>
      <c r="P4417" t="str">
        <f>IFERROR(IF(COUNTIF(個人情報!$BB$5:$BB$401,"登録番号" &amp; リスト!O4417)&gt;=1,"",IF(VLOOKUP(O4417,登録者リスト!$A$1:$D$43729,4,FALSE)=基本情報!$D$6,O4417,"")),"")</f>
        <v/>
      </c>
    </row>
    <row r="4418" spans="15:16" x14ac:dyDescent="0.15">
      <c r="O4418">
        <v>4417</v>
      </c>
      <c r="P4418" t="str">
        <f>IFERROR(IF(COUNTIF(個人情報!$BB$5:$BB$401,"登録番号" &amp; リスト!O4418)&gt;=1,"",IF(VLOOKUP(O4418,登録者リスト!$A$1:$D$43729,4,FALSE)=基本情報!$D$6,O4418,"")),"")</f>
        <v/>
      </c>
    </row>
    <row r="4419" spans="15:16" x14ac:dyDescent="0.15">
      <c r="O4419">
        <v>4418</v>
      </c>
      <c r="P4419" t="str">
        <f>IFERROR(IF(COUNTIF(個人情報!$BB$5:$BB$401,"登録番号" &amp; リスト!O4419)&gt;=1,"",IF(VLOOKUP(O4419,登録者リスト!$A$1:$D$43729,4,FALSE)=基本情報!$D$6,O4419,"")),"")</f>
        <v/>
      </c>
    </row>
    <row r="4420" spans="15:16" x14ac:dyDescent="0.15">
      <c r="O4420">
        <v>4419</v>
      </c>
      <c r="P4420" t="str">
        <f>IFERROR(IF(COUNTIF(個人情報!$BB$5:$BB$401,"登録番号" &amp; リスト!O4420)&gt;=1,"",IF(VLOOKUP(O4420,登録者リスト!$A$1:$D$43729,4,FALSE)=基本情報!$D$6,O4420,"")),"")</f>
        <v/>
      </c>
    </row>
    <row r="4421" spans="15:16" x14ac:dyDescent="0.15">
      <c r="O4421">
        <v>4420</v>
      </c>
      <c r="P4421" t="str">
        <f>IFERROR(IF(COUNTIF(個人情報!$BB$5:$BB$401,"登録番号" &amp; リスト!O4421)&gt;=1,"",IF(VLOOKUP(O4421,登録者リスト!$A$1:$D$43729,4,FALSE)=基本情報!$D$6,O4421,"")),"")</f>
        <v/>
      </c>
    </row>
    <row r="4422" spans="15:16" x14ac:dyDescent="0.15">
      <c r="O4422">
        <v>4421</v>
      </c>
      <c r="P4422" t="str">
        <f>IFERROR(IF(COUNTIF(個人情報!$BB$5:$BB$401,"登録番号" &amp; リスト!O4422)&gt;=1,"",IF(VLOOKUP(O4422,登録者リスト!$A$1:$D$43729,4,FALSE)=基本情報!$D$6,O4422,"")),"")</f>
        <v/>
      </c>
    </row>
    <row r="4423" spans="15:16" x14ac:dyDescent="0.15">
      <c r="O4423">
        <v>4422</v>
      </c>
      <c r="P4423" t="str">
        <f>IFERROR(IF(COUNTIF(個人情報!$BB$5:$BB$401,"登録番号" &amp; リスト!O4423)&gt;=1,"",IF(VLOOKUP(O4423,登録者リスト!$A$1:$D$43729,4,FALSE)=基本情報!$D$6,O4423,"")),"")</f>
        <v/>
      </c>
    </row>
    <row r="4424" spans="15:16" x14ac:dyDescent="0.15">
      <c r="O4424">
        <v>4423</v>
      </c>
      <c r="P4424" t="str">
        <f>IFERROR(IF(COUNTIF(個人情報!$BB$5:$BB$401,"登録番号" &amp; リスト!O4424)&gt;=1,"",IF(VLOOKUP(O4424,登録者リスト!$A$1:$D$43729,4,FALSE)=基本情報!$D$6,O4424,"")),"")</f>
        <v/>
      </c>
    </row>
    <row r="4425" spans="15:16" x14ac:dyDescent="0.15">
      <c r="O4425">
        <v>4424</v>
      </c>
      <c r="P4425" t="str">
        <f>IFERROR(IF(COUNTIF(個人情報!$BB$5:$BB$401,"登録番号" &amp; リスト!O4425)&gt;=1,"",IF(VLOOKUP(O4425,登録者リスト!$A$1:$D$43729,4,FALSE)=基本情報!$D$6,O4425,"")),"")</f>
        <v/>
      </c>
    </row>
    <row r="4426" spans="15:16" x14ac:dyDescent="0.15">
      <c r="O4426">
        <v>4425</v>
      </c>
      <c r="P4426" t="str">
        <f>IFERROR(IF(COUNTIF(個人情報!$BB$5:$BB$401,"登録番号" &amp; リスト!O4426)&gt;=1,"",IF(VLOOKUP(O4426,登録者リスト!$A$1:$D$43729,4,FALSE)=基本情報!$D$6,O4426,"")),"")</f>
        <v/>
      </c>
    </row>
    <row r="4427" spans="15:16" x14ac:dyDescent="0.15">
      <c r="O4427">
        <v>4426</v>
      </c>
      <c r="P4427" t="str">
        <f>IFERROR(IF(COUNTIF(個人情報!$BB$5:$BB$401,"登録番号" &amp; リスト!O4427)&gt;=1,"",IF(VLOOKUP(O4427,登録者リスト!$A$1:$D$43729,4,FALSE)=基本情報!$D$6,O4427,"")),"")</f>
        <v/>
      </c>
    </row>
    <row r="4428" spans="15:16" x14ac:dyDescent="0.15">
      <c r="O4428">
        <v>4427</v>
      </c>
      <c r="P4428" t="str">
        <f>IFERROR(IF(COUNTIF(個人情報!$BB$5:$BB$401,"登録番号" &amp; リスト!O4428)&gt;=1,"",IF(VLOOKUP(O4428,登録者リスト!$A$1:$D$43729,4,FALSE)=基本情報!$D$6,O4428,"")),"")</f>
        <v/>
      </c>
    </row>
    <row r="4429" spans="15:16" x14ac:dyDescent="0.15">
      <c r="O4429">
        <v>4428</v>
      </c>
      <c r="P4429" t="str">
        <f>IFERROR(IF(COUNTIF(個人情報!$BB$5:$BB$401,"登録番号" &amp; リスト!O4429)&gt;=1,"",IF(VLOOKUP(O4429,登録者リスト!$A$1:$D$43729,4,FALSE)=基本情報!$D$6,O4429,"")),"")</f>
        <v/>
      </c>
    </row>
    <row r="4430" spans="15:16" x14ac:dyDescent="0.15">
      <c r="O4430">
        <v>4429</v>
      </c>
      <c r="P4430" t="str">
        <f>IFERROR(IF(COUNTIF(個人情報!$BB$5:$BB$401,"登録番号" &amp; リスト!O4430)&gt;=1,"",IF(VLOOKUP(O4430,登録者リスト!$A$1:$D$43729,4,FALSE)=基本情報!$D$6,O4430,"")),"")</f>
        <v/>
      </c>
    </row>
    <row r="4431" spans="15:16" x14ac:dyDescent="0.15">
      <c r="O4431">
        <v>4430</v>
      </c>
      <c r="P4431" t="str">
        <f>IFERROR(IF(COUNTIF(個人情報!$BB$5:$BB$401,"登録番号" &amp; リスト!O4431)&gt;=1,"",IF(VLOOKUP(O4431,登録者リスト!$A$1:$D$43729,4,FALSE)=基本情報!$D$6,O4431,"")),"")</f>
        <v/>
      </c>
    </row>
    <row r="4432" spans="15:16" x14ac:dyDescent="0.15">
      <c r="O4432">
        <v>4431</v>
      </c>
      <c r="P4432" t="str">
        <f>IFERROR(IF(COUNTIF(個人情報!$BB$5:$BB$401,"登録番号" &amp; リスト!O4432)&gt;=1,"",IF(VLOOKUP(O4432,登録者リスト!$A$1:$D$43729,4,FALSE)=基本情報!$D$6,O4432,"")),"")</f>
        <v/>
      </c>
    </row>
    <row r="4433" spans="15:16" x14ac:dyDescent="0.15">
      <c r="O4433">
        <v>4432</v>
      </c>
      <c r="P4433" t="str">
        <f>IFERROR(IF(COUNTIF(個人情報!$BB$5:$BB$401,"登録番号" &amp; リスト!O4433)&gt;=1,"",IF(VLOOKUP(O4433,登録者リスト!$A$1:$D$43729,4,FALSE)=基本情報!$D$6,O4433,"")),"")</f>
        <v/>
      </c>
    </row>
    <row r="4434" spans="15:16" x14ac:dyDescent="0.15">
      <c r="O4434">
        <v>4433</v>
      </c>
      <c r="P4434" t="str">
        <f>IFERROR(IF(COUNTIF(個人情報!$BB$5:$BB$401,"登録番号" &amp; リスト!O4434)&gt;=1,"",IF(VLOOKUP(O4434,登録者リスト!$A$1:$D$43729,4,FALSE)=基本情報!$D$6,O4434,"")),"")</f>
        <v/>
      </c>
    </row>
    <row r="4435" spans="15:16" x14ac:dyDescent="0.15">
      <c r="O4435">
        <v>4434</v>
      </c>
      <c r="P4435" t="str">
        <f>IFERROR(IF(COUNTIF(個人情報!$BB$5:$BB$401,"登録番号" &amp; リスト!O4435)&gt;=1,"",IF(VLOOKUP(O4435,登録者リスト!$A$1:$D$43729,4,FALSE)=基本情報!$D$6,O4435,"")),"")</f>
        <v/>
      </c>
    </row>
    <row r="4436" spans="15:16" x14ac:dyDescent="0.15">
      <c r="O4436">
        <v>4435</v>
      </c>
      <c r="P4436" t="str">
        <f>IFERROR(IF(COUNTIF(個人情報!$BB$5:$BB$401,"登録番号" &amp; リスト!O4436)&gt;=1,"",IF(VLOOKUP(O4436,登録者リスト!$A$1:$D$43729,4,FALSE)=基本情報!$D$6,O4436,"")),"")</f>
        <v/>
      </c>
    </row>
    <row r="4437" spans="15:16" x14ac:dyDescent="0.15">
      <c r="O4437">
        <v>4436</v>
      </c>
      <c r="P4437" t="str">
        <f>IFERROR(IF(COUNTIF(個人情報!$BB$5:$BB$401,"登録番号" &amp; リスト!O4437)&gt;=1,"",IF(VLOOKUP(O4437,登録者リスト!$A$1:$D$43729,4,FALSE)=基本情報!$D$6,O4437,"")),"")</f>
        <v/>
      </c>
    </row>
    <row r="4438" spans="15:16" x14ac:dyDescent="0.15">
      <c r="O4438">
        <v>4437</v>
      </c>
      <c r="P4438" t="str">
        <f>IFERROR(IF(COUNTIF(個人情報!$BB$5:$BB$401,"登録番号" &amp; リスト!O4438)&gt;=1,"",IF(VLOOKUP(O4438,登録者リスト!$A$1:$D$43729,4,FALSE)=基本情報!$D$6,O4438,"")),"")</f>
        <v/>
      </c>
    </row>
    <row r="4439" spans="15:16" x14ac:dyDescent="0.15">
      <c r="O4439">
        <v>4438</v>
      </c>
      <c r="P4439" t="str">
        <f>IFERROR(IF(COUNTIF(個人情報!$BB$5:$BB$401,"登録番号" &amp; リスト!O4439)&gt;=1,"",IF(VLOOKUP(O4439,登録者リスト!$A$1:$D$43729,4,FALSE)=基本情報!$D$6,O4439,"")),"")</f>
        <v/>
      </c>
    </row>
    <row r="4440" spans="15:16" x14ac:dyDescent="0.15">
      <c r="O4440">
        <v>4439</v>
      </c>
      <c r="P4440" t="str">
        <f>IFERROR(IF(COUNTIF(個人情報!$BB$5:$BB$401,"登録番号" &amp; リスト!O4440)&gt;=1,"",IF(VLOOKUP(O4440,登録者リスト!$A$1:$D$43729,4,FALSE)=基本情報!$D$6,O4440,"")),"")</f>
        <v/>
      </c>
    </row>
    <row r="4441" spans="15:16" x14ac:dyDescent="0.15">
      <c r="O4441">
        <v>4440</v>
      </c>
      <c r="P4441" t="str">
        <f>IFERROR(IF(COUNTIF(個人情報!$BB$5:$BB$401,"登録番号" &amp; リスト!O4441)&gt;=1,"",IF(VLOOKUP(O4441,登録者リスト!$A$1:$D$43729,4,FALSE)=基本情報!$D$6,O4441,"")),"")</f>
        <v/>
      </c>
    </row>
    <row r="4442" spans="15:16" x14ac:dyDescent="0.15">
      <c r="O4442">
        <v>4441</v>
      </c>
      <c r="P4442" t="str">
        <f>IFERROR(IF(COUNTIF(個人情報!$BB$5:$BB$401,"登録番号" &amp; リスト!O4442)&gt;=1,"",IF(VLOOKUP(O4442,登録者リスト!$A$1:$D$43729,4,FALSE)=基本情報!$D$6,O4442,"")),"")</f>
        <v/>
      </c>
    </row>
    <row r="4443" spans="15:16" x14ac:dyDescent="0.15">
      <c r="O4443">
        <v>4442</v>
      </c>
      <c r="P4443" t="str">
        <f>IFERROR(IF(COUNTIF(個人情報!$BB$5:$BB$401,"登録番号" &amp; リスト!O4443)&gt;=1,"",IF(VLOOKUP(O4443,登録者リスト!$A$1:$D$43729,4,FALSE)=基本情報!$D$6,O4443,"")),"")</f>
        <v/>
      </c>
    </row>
    <row r="4444" spans="15:16" x14ac:dyDescent="0.15">
      <c r="O4444">
        <v>4443</v>
      </c>
      <c r="P4444" t="str">
        <f>IFERROR(IF(COUNTIF(個人情報!$BB$5:$BB$401,"登録番号" &amp; リスト!O4444)&gt;=1,"",IF(VLOOKUP(O4444,登録者リスト!$A$1:$D$43729,4,FALSE)=基本情報!$D$6,O4444,"")),"")</f>
        <v/>
      </c>
    </row>
    <row r="4445" spans="15:16" x14ac:dyDescent="0.15">
      <c r="O4445">
        <v>4444</v>
      </c>
      <c r="P4445" t="str">
        <f>IFERROR(IF(COUNTIF(個人情報!$BB$5:$BB$401,"登録番号" &amp; リスト!O4445)&gt;=1,"",IF(VLOOKUP(O4445,登録者リスト!$A$1:$D$43729,4,FALSE)=基本情報!$D$6,O4445,"")),"")</f>
        <v/>
      </c>
    </row>
    <row r="4446" spans="15:16" x14ac:dyDescent="0.15">
      <c r="O4446">
        <v>4445</v>
      </c>
      <c r="P4446" t="str">
        <f>IFERROR(IF(COUNTIF(個人情報!$BB$5:$BB$401,"登録番号" &amp; リスト!O4446)&gt;=1,"",IF(VLOOKUP(O4446,登録者リスト!$A$1:$D$43729,4,FALSE)=基本情報!$D$6,O4446,"")),"")</f>
        <v/>
      </c>
    </row>
    <row r="4447" spans="15:16" x14ac:dyDescent="0.15">
      <c r="O4447">
        <v>4446</v>
      </c>
      <c r="P4447" t="str">
        <f>IFERROR(IF(COUNTIF(個人情報!$BB$5:$BB$401,"登録番号" &amp; リスト!O4447)&gt;=1,"",IF(VLOOKUP(O4447,登録者リスト!$A$1:$D$43729,4,FALSE)=基本情報!$D$6,O4447,"")),"")</f>
        <v/>
      </c>
    </row>
    <row r="4448" spans="15:16" x14ac:dyDescent="0.15">
      <c r="O4448">
        <v>4447</v>
      </c>
      <c r="P4448" t="str">
        <f>IFERROR(IF(COUNTIF(個人情報!$BB$5:$BB$401,"登録番号" &amp; リスト!O4448)&gt;=1,"",IF(VLOOKUP(O4448,登録者リスト!$A$1:$D$43729,4,FALSE)=基本情報!$D$6,O4448,"")),"")</f>
        <v/>
      </c>
    </row>
    <row r="4449" spans="15:16" x14ac:dyDescent="0.15">
      <c r="O4449">
        <v>4448</v>
      </c>
      <c r="P4449" t="str">
        <f>IFERROR(IF(COUNTIF(個人情報!$BB$5:$BB$401,"登録番号" &amp; リスト!O4449)&gt;=1,"",IF(VLOOKUP(O4449,登録者リスト!$A$1:$D$43729,4,FALSE)=基本情報!$D$6,O4449,"")),"")</f>
        <v/>
      </c>
    </row>
    <row r="4450" spans="15:16" x14ac:dyDescent="0.15">
      <c r="O4450">
        <v>4449</v>
      </c>
      <c r="P4450" t="str">
        <f>IFERROR(IF(COUNTIF(個人情報!$BB$5:$BB$401,"登録番号" &amp; リスト!O4450)&gt;=1,"",IF(VLOOKUP(O4450,登録者リスト!$A$1:$D$43729,4,FALSE)=基本情報!$D$6,O4450,"")),"")</f>
        <v/>
      </c>
    </row>
    <row r="4451" spans="15:16" x14ac:dyDescent="0.15">
      <c r="O4451">
        <v>4450</v>
      </c>
      <c r="P4451" t="str">
        <f>IFERROR(IF(COUNTIF(個人情報!$BB$5:$BB$401,"登録番号" &amp; リスト!O4451)&gt;=1,"",IF(VLOOKUP(O4451,登録者リスト!$A$1:$D$43729,4,FALSE)=基本情報!$D$6,O4451,"")),"")</f>
        <v/>
      </c>
    </row>
    <row r="4452" spans="15:16" x14ac:dyDescent="0.15">
      <c r="O4452">
        <v>4451</v>
      </c>
      <c r="P4452" t="str">
        <f>IFERROR(IF(COUNTIF(個人情報!$BB$5:$BB$401,"登録番号" &amp; リスト!O4452)&gt;=1,"",IF(VLOOKUP(O4452,登録者リスト!$A$1:$D$43729,4,FALSE)=基本情報!$D$6,O4452,"")),"")</f>
        <v/>
      </c>
    </row>
    <row r="4453" spans="15:16" x14ac:dyDescent="0.15">
      <c r="O4453">
        <v>4452</v>
      </c>
      <c r="P4453" t="str">
        <f>IFERROR(IF(COUNTIF(個人情報!$BB$5:$BB$401,"登録番号" &amp; リスト!O4453)&gt;=1,"",IF(VLOOKUP(O4453,登録者リスト!$A$1:$D$43729,4,FALSE)=基本情報!$D$6,O4453,"")),"")</f>
        <v/>
      </c>
    </row>
    <row r="4454" spans="15:16" x14ac:dyDescent="0.15">
      <c r="O4454">
        <v>4453</v>
      </c>
      <c r="P4454" t="str">
        <f>IFERROR(IF(COUNTIF(個人情報!$BB$5:$BB$401,"登録番号" &amp; リスト!O4454)&gt;=1,"",IF(VLOOKUP(O4454,登録者リスト!$A$1:$D$43729,4,FALSE)=基本情報!$D$6,O4454,"")),"")</f>
        <v/>
      </c>
    </row>
    <row r="4455" spans="15:16" x14ac:dyDescent="0.15">
      <c r="O4455">
        <v>4454</v>
      </c>
      <c r="P4455" t="str">
        <f>IFERROR(IF(COUNTIF(個人情報!$BB$5:$BB$401,"登録番号" &amp; リスト!O4455)&gt;=1,"",IF(VLOOKUP(O4455,登録者リスト!$A$1:$D$43729,4,FALSE)=基本情報!$D$6,O4455,"")),"")</f>
        <v/>
      </c>
    </row>
    <row r="4456" spans="15:16" x14ac:dyDescent="0.15">
      <c r="O4456">
        <v>4455</v>
      </c>
      <c r="P4456" t="str">
        <f>IFERROR(IF(COUNTIF(個人情報!$BB$5:$BB$401,"登録番号" &amp; リスト!O4456)&gt;=1,"",IF(VLOOKUP(O4456,登録者リスト!$A$1:$D$43729,4,FALSE)=基本情報!$D$6,O4456,"")),"")</f>
        <v/>
      </c>
    </row>
    <row r="4457" spans="15:16" x14ac:dyDescent="0.15">
      <c r="O4457">
        <v>4456</v>
      </c>
      <c r="P4457" t="str">
        <f>IFERROR(IF(COUNTIF(個人情報!$BB$5:$BB$401,"登録番号" &amp; リスト!O4457)&gt;=1,"",IF(VLOOKUP(O4457,登録者リスト!$A$1:$D$43729,4,FALSE)=基本情報!$D$6,O4457,"")),"")</f>
        <v/>
      </c>
    </row>
    <row r="4458" spans="15:16" x14ac:dyDescent="0.15">
      <c r="O4458">
        <v>4457</v>
      </c>
      <c r="P4458" t="str">
        <f>IFERROR(IF(COUNTIF(個人情報!$BB$5:$BB$401,"登録番号" &amp; リスト!O4458)&gt;=1,"",IF(VLOOKUP(O4458,登録者リスト!$A$1:$D$43729,4,FALSE)=基本情報!$D$6,O4458,"")),"")</f>
        <v/>
      </c>
    </row>
    <row r="4459" spans="15:16" x14ac:dyDescent="0.15">
      <c r="O4459">
        <v>4458</v>
      </c>
      <c r="P4459" t="str">
        <f>IFERROR(IF(COUNTIF(個人情報!$BB$5:$BB$401,"登録番号" &amp; リスト!O4459)&gt;=1,"",IF(VLOOKUP(O4459,登録者リスト!$A$1:$D$43729,4,FALSE)=基本情報!$D$6,O4459,"")),"")</f>
        <v/>
      </c>
    </row>
    <row r="4460" spans="15:16" x14ac:dyDescent="0.15">
      <c r="O4460">
        <v>4459</v>
      </c>
      <c r="P4460" t="str">
        <f>IFERROR(IF(COUNTIF(個人情報!$BB$5:$BB$401,"登録番号" &amp; リスト!O4460)&gt;=1,"",IF(VLOOKUP(O4460,登録者リスト!$A$1:$D$43729,4,FALSE)=基本情報!$D$6,O4460,"")),"")</f>
        <v/>
      </c>
    </row>
    <row r="4461" spans="15:16" x14ac:dyDescent="0.15">
      <c r="O4461">
        <v>4460</v>
      </c>
      <c r="P4461" t="str">
        <f>IFERROR(IF(COUNTIF(個人情報!$BB$5:$BB$401,"登録番号" &amp; リスト!O4461)&gt;=1,"",IF(VLOOKUP(O4461,登録者リスト!$A$1:$D$43729,4,FALSE)=基本情報!$D$6,O4461,"")),"")</f>
        <v/>
      </c>
    </row>
    <row r="4462" spans="15:16" x14ac:dyDescent="0.15">
      <c r="O4462">
        <v>4461</v>
      </c>
      <c r="P4462" t="str">
        <f>IFERROR(IF(COUNTIF(個人情報!$BB$5:$BB$401,"登録番号" &amp; リスト!O4462)&gt;=1,"",IF(VLOOKUP(O4462,登録者リスト!$A$1:$D$43729,4,FALSE)=基本情報!$D$6,O4462,"")),"")</f>
        <v/>
      </c>
    </row>
    <row r="4463" spans="15:16" x14ac:dyDescent="0.15">
      <c r="O4463">
        <v>4462</v>
      </c>
      <c r="P4463" t="str">
        <f>IFERROR(IF(COUNTIF(個人情報!$BB$5:$BB$401,"登録番号" &amp; リスト!O4463)&gt;=1,"",IF(VLOOKUP(O4463,登録者リスト!$A$1:$D$43729,4,FALSE)=基本情報!$D$6,O4463,"")),"")</f>
        <v/>
      </c>
    </row>
    <row r="4464" spans="15:16" x14ac:dyDescent="0.15">
      <c r="O4464">
        <v>4463</v>
      </c>
      <c r="P4464" t="str">
        <f>IFERROR(IF(COUNTIF(個人情報!$BB$5:$BB$401,"登録番号" &amp; リスト!O4464)&gt;=1,"",IF(VLOOKUP(O4464,登録者リスト!$A$1:$D$43729,4,FALSE)=基本情報!$D$6,O4464,"")),"")</f>
        <v/>
      </c>
    </row>
    <row r="4465" spans="15:16" x14ac:dyDescent="0.15">
      <c r="O4465">
        <v>4464</v>
      </c>
      <c r="P4465" t="str">
        <f>IFERROR(IF(COUNTIF(個人情報!$BB$5:$BB$401,"登録番号" &amp; リスト!O4465)&gt;=1,"",IF(VLOOKUP(O4465,登録者リスト!$A$1:$D$43729,4,FALSE)=基本情報!$D$6,O4465,"")),"")</f>
        <v/>
      </c>
    </row>
    <row r="4466" spans="15:16" x14ac:dyDescent="0.15">
      <c r="O4466">
        <v>4465</v>
      </c>
      <c r="P4466" t="str">
        <f>IFERROR(IF(COUNTIF(個人情報!$BB$5:$BB$401,"登録番号" &amp; リスト!O4466)&gt;=1,"",IF(VLOOKUP(O4466,登録者リスト!$A$1:$D$43729,4,FALSE)=基本情報!$D$6,O4466,"")),"")</f>
        <v/>
      </c>
    </row>
    <row r="4467" spans="15:16" x14ac:dyDescent="0.15">
      <c r="O4467">
        <v>4466</v>
      </c>
      <c r="P4467" t="str">
        <f>IFERROR(IF(COUNTIF(個人情報!$BB$5:$BB$401,"登録番号" &amp; リスト!O4467)&gt;=1,"",IF(VLOOKUP(O4467,登録者リスト!$A$1:$D$43729,4,FALSE)=基本情報!$D$6,O4467,"")),"")</f>
        <v/>
      </c>
    </row>
    <row r="4468" spans="15:16" x14ac:dyDescent="0.15">
      <c r="O4468">
        <v>4467</v>
      </c>
      <c r="P4468" t="str">
        <f>IFERROR(IF(COUNTIF(個人情報!$BB$5:$BB$401,"登録番号" &amp; リスト!O4468)&gt;=1,"",IF(VLOOKUP(O4468,登録者リスト!$A$1:$D$43729,4,FALSE)=基本情報!$D$6,O4468,"")),"")</f>
        <v/>
      </c>
    </row>
    <row r="4469" spans="15:16" x14ac:dyDescent="0.15">
      <c r="O4469">
        <v>4468</v>
      </c>
      <c r="P4469" t="str">
        <f>IFERROR(IF(COUNTIF(個人情報!$BB$5:$BB$401,"登録番号" &amp; リスト!O4469)&gt;=1,"",IF(VLOOKUP(O4469,登録者リスト!$A$1:$D$43729,4,FALSE)=基本情報!$D$6,O4469,"")),"")</f>
        <v/>
      </c>
    </row>
    <row r="4470" spans="15:16" x14ac:dyDescent="0.15">
      <c r="O4470">
        <v>4469</v>
      </c>
      <c r="P4470" t="str">
        <f>IFERROR(IF(COUNTIF(個人情報!$BB$5:$BB$401,"登録番号" &amp; リスト!O4470)&gt;=1,"",IF(VLOOKUP(O4470,登録者リスト!$A$1:$D$43729,4,FALSE)=基本情報!$D$6,O4470,"")),"")</f>
        <v/>
      </c>
    </row>
    <row r="4471" spans="15:16" x14ac:dyDescent="0.15">
      <c r="O4471">
        <v>4470</v>
      </c>
      <c r="P4471" t="str">
        <f>IFERROR(IF(COUNTIF(個人情報!$BB$5:$BB$401,"登録番号" &amp; リスト!O4471)&gt;=1,"",IF(VLOOKUP(O4471,登録者リスト!$A$1:$D$43729,4,FALSE)=基本情報!$D$6,O4471,"")),"")</f>
        <v/>
      </c>
    </row>
    <row r="4472" spans="15:16" x14ac:dyDescent="0.15">
      <c r="O4472">
        <v>4471</v>
      </c>
      <c r="P4472" t="str">
        <f>IFERROR(IF(COUNTIF(個人情報!$BB$5:$BB$401,"登録番号" &amp; リスト!O4472)&gt;=1,"",IF(VLOOKUP(O4472,登録者リスト!$A$1:$D$43729,4,FALSE)=基本情報!$D$6,O4472,"")),"")</f>
        <v/>
      </c>
    </row>
    <row r="4473" spans="15:16" x14ac:dyDescent="0.15">
      <c r="O4473">
        <v>4472</v>
      </c>
      <c r="P4473" t="str">
        <f>IFERROR(IF(COUNTIF(個人情報!$BB$5:$BB$401,"登録番号" &amp; リスト!O4473)&gt;=1,"",IF(VLOOKUP(O4473,登録者リスト!$A$1:$D$43729,4,FALSE)=基本情報!$D$6,O4473,"")),"")</f>
        <v/>
      </c>
    </row>
    <row r="4474" spans="15:16" x14ac:dyDescent="0.15">
      <c r="O4474">
        <v>4473</v>
      </c>
      <c r="P4474" t="str">
        <f>IFERROR(IF(COUNTIF(個人情報!$BB$5:$BB$401,"登録番号" &amp; リスト!O4474)&gt;=1,"",IF(VLOOKUP(O4474,登録者リスト!$A$1:$D$43729,4,FALSE)=基本情報!$D$6,O4474,"")),"")</f>
        <v/>
      </c>
    </row>
    <row r="4475" spans="15:16" x14ac:dyDescent="0.15">
      <c r="O4475">
        <v>4474</v>
      </c>
      <c r="P4475" t="str">
        <f>IFERROR(IF(COUNTIF(個人情報!$BB$5:$BB$401,"登録番号" &amp; リスト!O4475)&gt;=1,"",IF(VLOOKUP(O4475,登録者リスト!$A$1:$D$43729,4,FALSE)=基本情報!$D$6,O4475,"")),"")</f>
        <v/>
      </c>
    </row>
    <row r="4476" spans="15:16" x14ac:dyDescent="0.15">
      <c r="O4476">
        <v>4475</v>
      </c>
      <c r="P4476" t="str">
        <f>IFERROR(IF(COUNTIF(個人情報!$BB$5:$BB$401,"登録番号" &amp; リスト!O4476)&gt;=1,"",IF(VLOOKUP(O4476,登録者リスト!$A$1:$D$43729,4,FALSE)=基本情報!$D$6,O4476,"")),"")</f>
        <v/>
      </c>
    </row>
    <row r="4477" spans="15:16" x14ac:dyDescent="0.15">
      <c r="O4477">
        <v>4476</v>
      </c>
      <c r="P4477" t="str">
        <f>IFERROR(IF(COUNTIF(個人情報!$BB$5:$BB$401,"登録番号" &amp; リスト!O4477)&gt;=1,"",IF(VLOOKUP(O4477,登録者リスト!$A$1:$D$43729,4,FALSE)=基本情報!$D$6,O4477,"")),"")</f>
        <v/>
      </c>
    </row>
    <row r="4478" spans="15:16" x14ac:dyDescent="0.15">
      <c r="O4478">
        <v>4477</v>
      </c>
      <c r="P4478" t="str">
        <f>IFERROR(IF(COUNTIF(個人情報!$BB$5:$BB$401,"登録番号" &amp; リスト!O4478)&gt;=1,"",IF(VLOOKUP(O4478,登録者リスト!$A$1:$D$43729,4,FALSE)=基本情報!$D$6,O4478,"")),"")</f>
        <v/>
      </c>
    </row>
    <row r="4479" spans="15:16" x14ac:dyDescent="0.15">
      <c r="O4479">
        <v>4478</v>
      </c>
      <c r="P4479" t="str">
        <f>IFERROR(IF(COUNTIF(個人情報!$BB$5:$BB$401,"登録番号" &amp; リスト!O4479)&gt;=1,"",IF(VLOOKUP(O4479,登録者リスト!$A$1:$D$43729,4,FALSE)=基本情報!$D$6,O4479,"")),"")</f>
        <v/>
      </c>
    </row>
    <row r="4480" spans="15:16" x14ac:dyDescent="0.15">
      <c r="O4480">
        <v>4479</v>
      </c>
      <c r="P4480" t="str">
        <f>IFERROR(IF(COUNTIF(個人情報!$BB$5:$BB$401,"登録番号" &amp; リスト!O4480)&gt;=1,"",IF(VLOOKUP(O4480,登録者リスト!$A$1:$D$43729,4,FALSE)=基本情報!$D$6,O4480,"")),"")</f>
        <v/>
      </c>
    </row>
    <row r="4481" spans="15:16" x14ac:dyDescent="0.15">
      <c r="O4481">
        <v>4480</v>
      </c>
      <c r="P4481" t="str">
        <f>IFERROR(IF(COUNTIF(個人情報!$BB$5:$BB$401,"登録番号" &amp; リスト!O4481)&gt;=1,"",IF(VLOOKUP(O4481,登録者リスト!$A$1:$D$43729,4,FALSE)=基本情報!$D$6,O4481,"")),"")</f>
        <v/>
      </c>
    </row>
    <row r="4482" spans="15:16" x14ac:dyDescent="0.15">
      <c r="O4482">
        <v>4481</v>
      </c>
      <c r="P4482" t="str">
        <f>IFERROR(IF(COUNTIF(個人情報!$BB$5:$BB$401,"登録番号" &amp; リスト!O4482)&gt;=1,"",IF(VLOOKUP(O4482,登録者リスト!$A$1:$D$43729,4,FALSE)=基本情報!$D$6,O4482,"")),"")</f>
        <v/>
      </c>
    </row>
    <row r="4483" spans="15:16" x14ac:dyDescent="0.15">
      <c r="O4483">
        <v>4482</v>
      </c>
      <c r="P4483" t="str">
        <f>IFERROR(IF(COUNTIF(個人情報!$BB$5:$BB$401,"登録番号" &amp; リスト!O4483)&gt;=1,"",IF(VLOOKUP(O4483,登録者リスト!$A$1:$D$43729,4,FALSE)=基本情報!$D$6,O4483,"")),"")</f>
        <v/>
      </c>
    </row>
    <row r="4484" spans="15:16" x14ac:dyDescent="0.15">
      <c r="O4484">
        <v>4483</v>
      </c>
      <c r="P4484" t="str">
        <f>IFERROR(IF(COUNTIF(個人情報!$BB$5:$BB$401,"登録番号" &amp; リスト!O4484)&gt;=1,"",IF(VLOOKUP(O4484,登録者リスト!$A$1:$D$43729,4,FALSE)=基本情報!$D$6,O4484,"")),"")</f>
        <v/>
      </c>
    </row>
    <row r="4485" spans="15:16" x14ac:dyDescent="0.15">
      <c r="O4485">
        <v>4484</v>
      </c>
      <c r="P4485" t="str">
        <f>IFERROR(IF(COUNTIF(個人情報!$BB$5:$BB$401,"登録番号" &amp; リスト!O4485)&gt;=1,"",IF(VLOOKUP(O4485,登録者リスト!$A$1:$D$43729,4,FALSE)=基本情報!$D$6,O4485,"")),"")</f>
        <v/>
      </c>
    </row>
    <row r="4486" spans="15:16" x14ac:dyDescent="0.15">
      <c r="O4486">
        <v>4485</v>
      </c>
      <c r="P4486" t="str">
        <f>IFERROR(IF(COUNTIF(個人情報!$BB$5:$BB$401,"登録番号" &amp; リスト!O4486)&gt;=1,"",IF(VLOOKUP(O4486,登録者リスト!$A$1:$D$43729,4,FALSE)=基本情報!$D$6,O4486,"")),"")</f>
        <v/>
      </c>
    </row>
    <row r="4487" spans="15:16" x14ac:dyDescent="0.15">
      <c r="O4487">
        <v>4486</v>
      </c>
      <c r="P4487" t="str">
        <f>IFERROR(IF(COUNTIF(個人情報!$BB$5:$BB$401,"登録番号" &amp; リスト!O4487)&gt;=1,"",IF(VLOOKUP(O4487,登録者リスト!$A$1:$D$43729,4,FALSE)=基本情報!$D$6,O4487,"")),"")</f>
        <v/>
      </c>
    </row>
    <row r="4488" spans="15:16" x14ac:dyDescent="0.15">
      <c r="O4488">
        <v>4487</v>
      </c>
      <c r="P4488" t="str">
        <f>IFERROR(IF(COUNTIF(個人情報!$BB$5:$BB$401,"登録番号" &amp; リスト!O4488)&gt;=1,"",IF(VLOOKUP(O4488,登録者リスト!$A$1:$D$43729,4,FALSE)=基本情報!$D$6,O4488,"")),"")</f>
        <v/>
      </c>
    </row>
    <row r="4489" spans="15:16" x14ac:dyDescent="0.15">
      <c r="O4489">
        <v>4488</v>
      </c>
      <c r="P4489" t="str">
        <f>IFERROR(IF(COUNTIF(個人情報!$BB$5:$BB$401,"登録番号" &amp; リスト!O4489)&gt;=1,"",IF(VLOOKUP(O4489,登録者リスト!$A$1:$D$43729,4,FALSE)=基本情報!$D$6,O4489,"")),"")</f>
        <v/>
      </c>
    </row>
    <row r="4490" spans="15:16" x14ac:dyDescent="0.15">
      <c r="O4490">
        <v>4489</v>
      </c>
      <c r="P4490" t="str">
        <f>IFERROR(IF(COUNTIF(個人情報!$BB$5:$BB$401,"登録番号" &amp; リスト!O4490)&gt;=1,"",IF(VLOOKUP(O4490,登録者リスト!$A$1:$D$43729,4,FALSE)=基本情報!$D$6,O4490,"")),"")</f>
        <v/>
      </c>
    </row>
    <row r="4491" spans="15:16" x14ac:dyDescent="0.15">
      <c r="O4491">
        <v>4490</v>
      </c>
      <c r="P4491" t="str">
        <f>IFERROR(IF(COUNTIF(個人情報!$BB$5:$BB$401,"登録番号" &amp; リスト!O4491)&gt;=1,"",IF(VLOOKUP(O4491,登録者リスト!$A$1:$D$43729,4,FALSE)=基本情報!$D$6,O4491,"")),"")</f>
        <v/>
      </c>
    </row>
    <row r="4492" spans="15:16" x14ac:dyDescent="0.15">
      <c r="O4492">
        <v>4491</v>
      </c>
      <c r="P4492" t="str">
        <f>IFERROR(IF(COUNTIF(個人情報!$BB$5:$BB$401,"登録番号" &amp; リスト!O4492)&gt;=1,"",IF(VLOOKUP(O4492,登録者リスト!$A$1:$D$43729,4,FALSE)=基本情報!$D$6,O4492,"")),"")</f>
        <v/>
      </c>
    </row>
    <row r="4493" spans="15:16" x14ac:dyDescent="0.15">
      <c r="O4493">
        <v>4492</v>
      </c>
      <c r="P4493" t="str">
        <f>IFERROR(IF(COUNTIF(個人情報!$BB$5:$BB$401,"登録番号" &amp; リスト!O4493)&gt;=1,"",IF(VLOOKUP(O4493,登録者リスト!$A$1:$D$43729,4,FALSE)=基本情報!$D$6,O4493,"")),"")</f>
        <v/>
      </c>
    </row>
    <row r="4494" spans="15:16" x14ac:dyDescent="0.15">
      <c r="O4494">
        <v>4493</v>
      </c>
      <c r="P4494" t="str">
        <f>IFERROR(IF(COUNTIF(個人情報!$BB$5:$BB$401,"登録番号" &amp; リスト!O4494)&gt;=1,"",IF(VLOOKUP(O4494,登録者リスト!$A$1:$D$43729,4,FALSE)=基本情報!$D$6,O4494,"")),"")</f>
        <v/>
      </c>
    </row>
    <row r="4495" spans="15:16" x14ac:dyDescent="0.15">
      <c r="O4495">
        <v>4494</v>
      </c>
      <c r="P4495" t="str">
        <f>IFERROR(IF(COUNTIF(個人情報!$BB$5:$BB$401,"登録番号" &amp; リスト!O4495)&gt;=1,"",IF(VLOOKUP(O4495,登録者リスト!$A$1:$D$43729,4,FALSE)=基本情報!$D$6,O4495,"")),"")</f>
        <v/>
      </c>
    </row>
    <row r="4496" spans="15:16" x14ac:dyDescent="0.15">
      <c r="O4496">
        <v>4495</v>
      </c>
      <c r="P4496" t="str">
        <f>IFERROR(IF(COUNTIF(個人情報!$BB$5:$BB$401,"登録番号" &amp; リスト!O4496)&gt;=1,"",IF(VLOOKUP(O4496,登録者リスト!$A$1:$D$43729,4,FALSE)=基本情報!$D$6,O4496,"")),"")</f>
        <v/>
      </c>
    </row>
    <row r="4497" spans="15:16" x14ac:dyDescent="0.15">
      <c r="O4497">
        <v>4496</v>
      </c>
      <c r="P4497" t="str">
        <f>IFERROR(IF(COUNTIF(個人情報!$BB$5:$BB$401,"登録番号" &amp; リスト!O4497)&gt;=1,"",IF(VLOOKUP(O4497,登録者リスト!$A$1:$D$43729,4,FALSE)=基本情報!$D$6,O4497,"")),"")</f>
        <v/>
      </c>
    </row>
    <row r="4498" spans="15:16" x14ac:dyDescent="0.15">
      <c r="O4498">
        <v>4497</v>
      </c>
      <c r="P4498" t="str">
        <f>IFERROR(IF(COUNTIF(個人情報!$BB$5:$BB$401,"登録番号" &amp; リスト!O4498)&gt;=1,"",IF(VLOOKUP(O4498,登録者リスト!$A$1:$D$43729,4,FALSE)=基本情報!$D$6,O4498,"")),"")</f>
        <v/>
      </c>
    </row>
    <row r="4499" spans="15:16" x14ac:dyDescent="0.15">
      <c r="O4499">
        <v>4498</v>
      </c>
      <c r="P4499" t="str">
        <f>IFERROR(IF(COUNTIF(個人情報!$BB$5:$BB$401,"登録番号" &amp; リスト!O4499)&gt;=1,"",IF(VLOOKUP(O4499,登録者リスト!$A$1:$D$43729,4,FALSE)=基本情報!$D$6,O4499,"")),"")</f>
        <v/>
      </c>
    </row>
    <row r="4500" spans="15:16" x14ac:dyDescent="0.15">
      <c r="O4500">
        <v>4499</v>
      </c>
      <c r="P4500" t="str">
        <f>IFERROR(IF(COUNTIF(個人情報!$BB$5:$BB$401,"登録番号" &amp; リスト!O4500)&gt;=1,"",IF(VLOOKUP(O4500,登録者リスト!$A$1:$D$43729,4,FALSE)=基本情報!$D$6,O4500,"")),"")</f>
        <v/>
      </c>
    </row>
    <row r="4501" spans="15:16" x14ac:dyDescent="0.15">
      <c r="O4501">
        <v>4500</v>
      </c>
      <c r="P4501" t="str">
        <f>IFERROR(IF(COUNTIF(個人情報!$BB$5:$BB$401,"登録番号" &amp; リスト!O4501)&gt;=1,"",IF(VLOOKUP(O4501,登録者リスト!$A$1:$D$43729,4,FALSE)=基本情報!$D$6,O4501,"")),"")</f>
        <v/>
      </c>
    </row>
    <row r="4502" spans="15:16" x14ac:dyDescent="0.15">
      <c r="O4502">
        <v>4501</v>
      </c>
      <c r="P4502" t="str">
        <f>IFERROR(IF(COUNTIF(個人情報!$BB$5:$BB$401,"登録番号" &amp; リスト!O4502)&gt;=1,"",IF(VLOOKUP(O4502,登録者リスト!$A$1:$D$43729,4,FALSE)=基本情報!$D$6,O4502,"")),"")</f>
        <v/>
      </c>
    </row>
    <row r="4503" spans="15:16" x14ac:dyDescent="0.15">
      <c r="O4503">
        <v>4502</v>
      </c>
      <c r="P4503" t="str">
        <f>IFERROR(IF(COUNTIF(個人情報!$BB$5:$BB$401,"登録番号" &amp; リスト!O4503)&gt;=1,"",IF(VLOOKUP(O4503,登録者リスト!$A$1:$D$43729,4,FALSE)=基本情報!$D$6,O4503,"")),"")</f>
        <v/>
      </c>
    </row>
    <row r="4504" spans="15:16" x14ac:dyDescent="0.15">
      <c r="O4504">
        <v>4503</v>
      </c>
      <c r="P4504" t="str">
        <f>IFERROR(IF(COUNTIF(個人情報!$BB$5:$BB$401,"登録番号" &amp; リスト!O4504)&gt;=1,"",IF(VLOOKUP(O4504,登録者リスト!$A$1:$D$43729,4,FALSE)=基本情報!$D$6,O4504,"")),"")</f>
        <v/>
      </c>
    </row>
    <row r="4505" spans="15:16" x14ac:dyDescent="0.15">
      <c r="O4505">
        <v>4504</v>
      </c>
      <c r="P4505" t="str">
        <f>IFERROR(IF(COUNTIF(個人情報!$BB$5:$BB$401,"登録番号" &amp; リスト!O4505)&gt;=1,"",IF(VLOOKUP(O4505,登録者リスト!$A$1:$D$43729,4,FALSE)=基本情報!$D$6,O4505,"")),"")</f>
        <v/>
      </c>
    </row>
    <row r="4506" spans="15:16" x14ac:dyDescent="0.15">
      <c r="O4506">
        <v>4505</v>
      </c>
      <c r="P4506" t="str">
        <f>IFERROR(IF(COUNTIF(個人情報!$BB$5:$BB$401,"登録番号" &amp; リスト!O4506)&gt;=1,"",IF(VLOOKUP(O4506,登録者リスト!$A$1:$D$43729,4,FALSE)=基本情報!$D$6,O4506,"")),"")</f>
        <v/>
      </c>
    </row>
    <row r="4507" spans="15:16" x14ac:dyDescent="0.15">
      <c r="O4507">
        <v>4506</v>
      </c>
      <c r="P4507" t="str">
        <f>IFERROR(IF(COUNTIF(個人情報!$BB$5:$BB$401,"登録番号" &amp; リスト!O4507)&gt;=1,"",IF(VLOOKUP(O4507,登録者リスト!$A$1:$D$43729,4,FALSE)=基本情報!$D$6,O4507,"")),"")</f>
        <v/>
      </c>
    </row>
    <row r="4508" spans="15:16" x14ac:dyDescent="0.15">
      <c r="O4508">
        <v>4507</v>
      </c>
      <c r="P4508" t="str">
        <f>IFERROR(IF(COUNTIF(個人情報!$BB$5:$BB$401,"登録番号" &amp; リスト!O4508)&gt;=1,"",IF(VLOOKUP(O4508,登録者リスト!$A$1:$D$43729,4,FALSE)=基本情報!$D$6,O4508,"")),"")</f>
        <v/>
      </c>
    </row>
    <row r="4509" spans="15:16" x14ac:dyDescent="0.15">
      <c r="O4509">
        <v>4508</v>
      </c>
      <c r="P4509" t="str">
        <f>IFERROR(IF(COUNTIF(個人情報!$BB$5:$BB$401,"登録番号" &amp; リスト!O4509)&gt;=1,"",IF(VLOOKUP(O4509,登録者リスト!$A$1:$D$43729,4,FALSE)=基本情報!$D$6,O4509,"")),"")</f>
        <v/>
      </c>
    </row>
    <row r="4510" spans="15:16" x14ac:dyDescent="0.15">
      <c r="O4510">
        <v>4509</v>
      </c>
      <c r="P4510" t="str">
        <f>IFERROR(IF(COUNTIF(個人情報!$BB$5:$BB$401,"登録番号" &amp; リスト!O4510)&gt;=1,"",IF(VLOOKUP(O4510,登録者リスト!$A$1:$D$43729,4,FALSE)=基本情報!$D$6,O4510,"")),"")</f>
        <v/>
      </c>
    </row>
    <row r="4511" spans="15:16" x14ac:dyDescent="0.15">
      <c r="O4511">
        <v>4510</v>
      </c>
      <c r="P4511" t="str">
        <f>IFERROR(IF(COUNTIF(個人情報!$BB$5:$BB$401,"登録番号" &amp; リスト!O4511)&gt;=1,"",IF(VLOOKUP(O4511,登録者リスト!$A$1:$D$43729,4,FALSE)=基本情報!$D$6,O4511,"")),"")</f>
        <v/>
      </c>
    </row>
    <row r="4512" spans="15:16" x14ac:dyDescent="0.15">
      <c r="O4512">
        <v>4511</v>
      </c>
      <c r="P4512" t="str">
        <f>IFERROR(IF(COUNTIF(個人情報!$BB$5:$BB$401,"登録番号" &amp; リスト!O4512)&gt;=1,"",IF(VLOOKUP(O4512,登録者リスト!$A$1:$D$43729,4,FALSE)=基本情報!$D$6,O4512,"")),"")</f>
        <v/>
      </c>
    </row>
    <row r="4513" spans="15:16" x14ac:dyDescent="0.15">
      <c r="O4513">
        <v>4512</v>
      </c>
      <c r="P4513" t="str">
        <f>IFERROR(IF(COUNTIF(個人情報!$BB$5:$BB$401,"登録番号" &amp; リスト!O4513)&gt;=1,"",IF(VLOOKUP(O4513,登録者リスト!$A$1:$D$43729,4,FALSE)=基本情報!$D$6,O4513,"")),"")</f>
        <v/>
      </c>
    </row>
    <row r="4514" spans="15:16" x14ac:dyDescent="0.15">
      <c r="O4514">
        <v>4513</v>
      </c>
      <c r="P4514" t="str">
        <f>IFERROR(IF(COUNTIF(個人情報!$BB$5:$BB$401,"登録番号" &amp; リスト!O4514)&gt;=1,"",IF(VLOOKUP(O4514,登録者リスト!$A$1:$D$43729,4,FALSE)=基本情報!$D$6,O4514,"")),"")</f>
        <v/>
      </c>
    </row>
    <row r="4515" spans="15:16" x14ac:dyDescent="0.15">
      <c r="O4515">
        <v>4514</v>
      </c>
      <c r="P4515" t="str">
        <f>IFERROR(IF(COUNTIF(個人情報!$BB$5:$BB$401,"登録番号" &amp; リスト!O4515)&gt;=1,"",IF(VLOOKUP(O4515,登録者リスト!$A$1:$D$43729,4,FALSE)=基本情報!$D$6,O4515,"")),"")</f>
        <v/>
      </c>
    </row>
    <row r="4516" spans="15:16" x14ac:dyDescent="0.15">
      <c r="O4516">
        <v>4515</v>
      </c>
      <c r="P4516" t="str">
        <f>IFERROR(IF(COUNTIF(個人情報!$BB$5:$BB$401,"登録番号" &amp; リスト!O4516)&gt;=1,"",IF(VLOOKUP(O4516,登録者リスト!$A$1:$D$43729,4,FALSE)=基本情報!$D$6,O4516,"")),"")</f>
        <v/>
      </c>
    </row>
    <row r="4517" spans="15:16" x14ac:dyDescent="0.15">
      <c r="O4517">
        <v>4516</v>
      </c>
      <c r="P4517" t="str">
        <f>IFERROR(IF(COUNTIF(個人情報!$BB$5:$BB$401,"登録番号" &amp; リスト!O4517)&gt;=1,"",IF(VLOOKUP(O4517,登録者リスト!$A$1:$D$43729,4,FALSE)=基本情報!$D$6,O4517,"")),"")</f>
        <v/>
      </c>
    </row>
    <row r="4518" spans="15:16" x14ac:dyDescent="0.15">
      <c r="O4518">
        <v>4517</v>
      </c>
      <c r="P4518" t="str">
        <f>IFERROR(IF(COUNTIF(個人情報!$BB$5:$BB$401,"登録番号" &amp; リスト!O4518)&gt;=1,"",IF(VLOOKUP(O4518,登録者リスト!$A$1:$D$43729,4,FALSE)=基本情報!$D$6,O4518,"")),"")</f>
        <v/>
      </c>
    </row>
    <row r="4519" spans="15:16" x14ac:dyDescent="0.15">
      <c r="O4519">
        <v>4518</v>
      </c>
      <c r="P4519" t="str">
        <f>IFERROR(IF(COUNTIF(個人情報!$BB$5:$BB$401,"登録番号" &amp; リスト!O4519)&gt;=1,"",IF(VLOOKUP(O4519,登録者リスト!$A$1:$D$43729,4,FALSE)=基本情報!$D$6,O4519,"")),"")</f>
        <v/>
      </c>
    </row>
    <row r="4520" spans="15:16" x14ac:dyDescent="0.15">
      <c r="O4520">
        <v>4519</v>
      </c>
      <c r="P4520" t="str">
        <f>IFERROR(IF(COUNTIF(個人情報!$BB$5:$BB$401,"登録番号" &amp; リスト!O4520)&gt;=1,"",IF(VLOOKUP(O4520,登録者リスト!$A$1:$D$43729,4,FALSE)=基本情報!$D$6,O4520,"")),"")</f>
        <v/>
      </c>
    </row>
    <row r="4521" spans="15:16" x14ac:dyDescent="0.15">
      <c r="O4521">
        <v>4520</v>
      </c>
      <c r="P4521" t="str">
        <f>IFERROR(IF(COUNTIF(個人情報!$BB$5:$BB$401,"登録番号" &amp; リスト!O4521)&gt;=1,"",IF(VLOOKUP(O4521,登録者リスト!$A$1:$D$43729,4,FALSE)=基本情報!$D$6,O4521,"")),"")</f>
        <v/>
      </c>
    </row>
    <row r="4522" spans="15:16" x14ac:dyDescent="0.15">
      <c r="O4522">
        <v>4521</v>
      </c>
      <c r="P4522" t="str">
        <f>IFERROR(IF(COUNTIF(個人情報!$BB$5:$BB$401,"登録番号" &amp; リスト!O4522)&gt;=1,"",IF(VLOOKUP(O4522,登録者リスト!$A$1:$D$43729,4,FALSE)=基本情報!$D$6,O4522,"")),"")</f>
        <v/>
      </c>
    </row>
    <row r="4523" spans="15:16" x14ac:dyDescent="0.15">
      <c r="O4523">
        <v>4522</v>
      </c>
      <c r="P4523" t="str">
        <f>IFERROR(IF(COUNTIF(個人情報!$BB$5:$BB$401,"登録番号" &amp; リスト!O4523)&gt;=1,"",IF(VLOOKUP(O4523,登録者リスト!$A$1:$D$43729,4,FALSE)=基本情報!$D$6,O4523,"")),"")</f>
        <v/>
      </c>
    </row>
    <row r="4524" spans="15:16" x14ac:dyDescent="0.15">
      <c r="O4524">
        <v>4523</v>
      </c>
      <c r="P4524" t="str">
        <f>IFERROR(IF(COUNTIF(個人情報!$BB$5:$BB$401,"登録番号" &amp; リスト!O4524)&gt;=1,"",IF(VLOOKUP(O4524,登録者リスト!$A$1:$D$43729,4,FALSE)=基本情報!$D$6,O4524,"")),"")</f>
        <v/>
      </c>
    </row>
    <row r="4525" spans="15:16" x14ac:dyDescent="0.15">
      <c r="O4525">
        <v>4524</v>
      </c>
      <c r="P4525" t="str">
        <f>IFERROR(IF(COUNTIF(個人情報!$BB$5:$BB$401,"登録番号" &amp; リスト!O4525)&gt;=1,"",IF(VLOOKUP(O4525,登録者リスト!$A$1:$D$43729,4,FALSE)=基本情報!$D$6,O4525,"")),"")</f>
        <v/>
      </c>
    </row>
    <row r="4526" spans="15:16" x14ac:dyDescent="0.15">
      <c r="O4526">
        <v>4525</v>
      </c>
      <c r="P4526" t="str">
        <f>IFERROR(IF(COUNTIF(個人情報!$BB$5:$BB$401,"登録番号" &amp; リスト!O4526)&gt;=1,"",IF(VLOOKUP(O4526,登録者リスト!$A$1:$D$43729,4,FALSE)=基本情報!$D$6,O4526,"")),"")</f>
        <v/>
      </c>
    </row>
    <row r="4527" spans="15:16" x14ac:dyDescent="0.15">
      <c r="O4527">
        <v>4526</v>
      </c>
      <c r="P4527" t="str">
        <f>IFERROR(IF(COUNTIF(個人情報!$BB$5:$BB$401,"登録番号" &amp; リスト!O4527)&gt;=1,"",IF(VLOOKUP(O4527,登録者リスト!$A$1:$D$43729,4,FALSE)=基本情報!$D$6,O4527,"")),"")</f>
        <v/>
      </c>
    </row>
    <row r="4528" spans="15:16" x14ac:dyDescent="0.15">
      <c r="O4528">
        <v>4527</v>
      </c>
      <c r="P4528" t="str">
        <f>IFERROR(IF(COUNTIF(個人情報!$BB$5:$BB$401,"登録番号" &amp; リスト!O4528)&gt;=1,"",IF(VLOOKUP(O4528,登録者リスト!$A$1:$D$43729,4,FALSE)=基本情報!$D$6,O4528,"")),"")</f>
        <v/>
      </c>
    </row>
    <row r="4529" spans="15:16" x14ac:dyDescent="0.15">
      <c r="O4529">
        <v>4528</v>
      </c>
      <c r="P4529" t="str">
        <f>IFERROR(IF(COUNTIF(個人情報!$BB$5:$BB$401,"登録番号" &amp; リスト!O4529)&gt;=1,"",IF(VLOOKUP(O4529,登録者リスト!$A$1:$D$43729,4,FALSE)=基本情報!$D$6,O4529,"")),"")</f>
        <v/>
      </c>
    </row>
    <row r="4530" spans="15:16" x14ac:dyDescent="0.15">
      <c r="O4530">
        <v>4529</v>
      </c>
      <c r="P4530" t="str">
        <f>IFERROR(IF(COUNTIF(個人情報!$BB$5:$BB$401,"登録番号" &amp; リスト!O4530)&gt;=1,"",IF(VLOOKUP(O4530,登録者リスト!$A$1:$D$43729,4,FALSE)=基本情報!$D$6,O4530,"")),"")</f>
        <v/>
      </c>
    </row>
    <row r="4531" spans="15:16" x14ac:dyDescent="0.15">
      <c r="O4531">
        <v>4530</v>
      </c>
      <c r="P4531" t="str">
        <f>IFERROR(IF(COUNTIF(個人情報!$BB$5:$BB$401,"登録番号" &amp; リスト!O4531)&gt;=1,"",IF(VLOOKUP(O4531,登録者リスト!$A$1:$D$43729,4,FALSE)=基本情報!$D$6,O4531,"")),"")</f>
        <v/>
      </c>
    </row>
    <row r="4532" spans="15:16" x14ac:dyDescent="0.15">
      <c r="O4532">
        <v>4531</v>
      </c>
      <c r="P4532" t="str">
        <f>IFERROR(IF(COUNTIF(個人情報!$BB$5:$BB$401,"登録番号" &amp; リスト!O4532)&gt;=1,"",IF(VLOOKUP(O4532,登録者リスト!$A$1:$D$43729,4,FALSE)=基本情報!$D$6,O4532,"")),"")</f>
        <v/>
      </c>
    </row>
    <row r="4533" spans="15:16" x14ac:dyDescent="0.15">
      <c r="O4533">
        <v>4532</v>
      </c>
      <c r="P4533" t="str">
        <f>IFERROR(IF(COUNTIF(個人情報!$BB$5:$BB$401,"登録番号" &amp; リスト!O4533)&gt;=1,"",IF(VLOOKUP(O4533,登録者リスト!$A$1:$D$43729,4,FALSE)=基本情報!$D$6,O4533,"")),"")</f>
        <v/>
      </c>
    </row>
    <row r="4534" spans="15:16" x14ac:dyDescent="0.15">
      <c r="O4534">
        <v>4533</v>
      </c>
      <c r="P4534" t="str">
        <f>IFERROR(IF(COUNTIF(個人情報!$BB$5:$BB$401,"登録番号" &amp; リスト!O4534)&gt;=1,"",IF(VLOOKUP(O4534,登録者リスト!$A$1:$D$43729,4,FALSE)=基本情報!$D$6,O4534,"")),"")</f>
        <v/>
      </c>
    </row>
    <row r="4535" spans="15:16" x14ac:dyDescent="0.15">
      <c r="O4535">
        <v>4534</v>
      </c>
      <c r="P4535" t="str">
        <f>IFERROR(IF(COUNTIF(個人情報!$BB$5:$BB$401,"登録番号" &amp; リスト!O4535)&gt;=1,"",IF(VLOOKUP(O4535,登録者リスト!$A$1:$D$43729,4,FALSE)=基本情報!$D$6,O4535,"")),"")</f>
        <v/>
      </c>
    </row>
    <row r="4536" spans="15:16" x14ac:dyDescent="0.15">
      <c r="O4536">
        <v>4535</v>
      </c>
      <c r="P4536" t="str">
        <f>IFERROR(IF(COUNTIF(個人情報!$BB$5:$BB$401,"登録番号" &amp; リスト!O4536)&gt;=1,"",IF(VLOOKUP(O4536,登録者リスト!$A$1:$D$43729,4,FALSE)=基本情報!$D$6,O4536,"")),"")</f>
        <v/>
      </c>
    </row>
    <row r="4537" spans="15:16" x14ac:dyDescent="0.15">
      <c r="O4537">
        <v>4536</v>
      </c>
      <c r="P4537" t="str">
        <f>IFERROR(IF(COUNTIF(個人情報!$BB$5:$BB$401,"登録番号" &amp; リスト!O4537)&gt;=1,"",IF(VLOOKUP(O4537,登録者リスト!$A$1:$D$43729,4,FALSE)=基本情報!$D$6,O4537,"")),"")</f>
        <v/>
      </c>
    </row>
    <row r="4538" spans="15:16" x14ac:dyDescent="0.15">
      <c r="O4538">
        <v>4537</v>
      </c>
      <c r="P4538" t="str">
        <f>IFERROR(IF(COUNTIF(個人情報!$BB$5:$BB$401,"登録番号" &amp; リスト!O4538)&gt;=1,"",IF(VLOOKUP(O4538,登録者リスト!$A$1:$D$43729,4,FALSE)=基本情報!$D$6,O4538,"")),"")</f>
        <v/>
      </c>
    </row>
    <row r="4539" spans="15:16" x14ac:dyDescent="0.15">
      <c r="O4539">
        <v>4538</v>
      </c>
      <c r="P4539" t="str">
        <f>IFERROR(IF(COUNTIF(個人情報!$BB$5:$BB$401,"登録番号" &amp; リスト!O4539)&gt;=1,"",IF(VLOOKUP(O4539,登録者リスト!$A$1:$D$43729,4,FALSE)=基本情報!$D$6,O4539,"")),"")</f>
        <v/>
      </c>
    </row>
    <row r="4540" spans="15:16" x14ac:dyDescent="0.15">
      <c r="O4540">
        <v>4539</v>
      </c>
      <c r="P4540" t="str">
        <f>IFERROR(IF(COUNTIF(個人情報!$BB$5:$BB$401,"登録番号" &amp; リスト!O4540)&gt;=1,"",IF(VLOOKUP(O4540,登録者リスト!$A$1:$D$43729,4,FALSE)=基本情報!$D$6,O4540,"")),"")</f>
        <v/>
      </c>
    </row>
    <row r="4541" spans="15:16" x14ac:dyDescent="0.15">
      <c r="O4541">
        <v>4540</v>
      </c>
      <c r="P4541" t="str">
        <f>IFERROR(IF(COUNTIF(個人情報!$BB$5:$BB$401,"登録番号" &amp; リスト!O4541)&gt;=1,"",IF(VLOOKUP(O4541,登録者リスト!$A$1:$D$43729,4,FALSE)=基本情報!$D$6,O4541,"")),"")</f>
        <v/>
      </c>
    </row>
    <row r="4542" spans="15:16" x14ac:dyDescent="0.15">
      <c r="O4542">
        <v>4541</v>
      </c>
      <c r="P4542" t="str">
        <f>IFERROR(IF(COUNTIF(個人情報!$BB$5:$BB$401,"登録番号" &amp; リスト!O4542)&gt;=1,"",IF(VLOOKUP(O4542,登録者リスト!$A$1:$D$43729,4,FALSE)=基本情報!$D$6,O4542,"")),"")</f>
        <v/>
      </c>
    </row>
    <row r="4543" spans="15:16" x14ac:dyDescent="0.15">
      <c r="O4543">
        <v>4542</v>
      </c>
      <c r="P4543" t="str">
        <f>IFERROR(IF(COUNTIF(個人情報!$BB$5:$BB$401,"登録番号" &amp; リスト!O4543)&gt;=1,"",IF(VLOOKUP(O4543,登録者リスト!$A$1:$D$43729,4,FALSE)=基本情報!$D$6,O4543,"")),"")</f>
        <v/>
      </c>
    </row>
    <row r="4544" spans="15:16" x14ac:dyDescent="0.15">
      <c r="O4544">
        <v>4543</v>
      </c>
      <c r="P4544" t="str">
        <f>IFERROR(IF(COUNTIF(個人情報!$BB$5:$BB$401,"登録番号" &amp; リスト!O4544)&gt;=1,"",IF(VLOOKUP(O4544,登録者リスト!$A$1:$D$43729,4,FALSE)=基本情報!$D$6,O4544,"")),"")</f>
        <v/>
      </c>
    </row>
    <row r="4545" spans="15:16" x14ac:dyDescent="0.15">
      <c r="O4545">
        <v>4544</v>
      </c>
      <c r="P4545" t="str">
        <f>IFERROR(IF(COUNTIF(個人情報!$BB$5:$BB$401,"登録番号" &amp; リスト!O4545)&gt;=1,"",IF(VLOOKUP(O4545,登録者リスト!$A$1:$D$43729,4,FALSE)=基本情報!$D$6,O4545,"")),"")</f>
        <v/>
      </c>
    </row>
    <row r="4546" spans="15:16" x14ac:dyDescent="0.15">
      <c r="O4546">
        <v>4545</v>
      </c>
      <c r="P4546" t="str">
        <f>IFERROR(IF(COUNTIF(個人情報!$BB$5:$BB$401,"登録番号" &amp; リスト!O4546)&gt;=1,"",IF(VLOOKUP(O4546,登録者リスト!$A$1:$D$43729,4,FALSE)=基本情報!$D$6,O4546,"")),"")</f>
        <v/>
      </c>
    </row>
    <row r="4547" spans="15:16" x14ac:dyDescent="0.15">
      <c r="O4547">
        <v>4546</v>
      </c>
      <c r="P4547" t="str">
        <f>IFERROR(IF(COUNTIF(個人情報!$BB$5:$BB$401,"登録番号" &amp; リスト!O4547)&gt;=1,"",IF(VLOOKUP(O4547,登録者リスト!$A$1:$D$43729,4,FALSE)=基本情報!$D$6,O4547,"")),"")</f>
        <v/>
      </c>
    </row>
    <row r="4548" spans="15:16" x14ac:dyDescent="0.15">
      <c r="O4548">
        <v>4547</v>
      </c>
      <c r="P4548" t="str">
        <f>IFERROR(IF(COUNTIF(個人情報!$BB$5:$BB$401,"登録番号" &amp; リスト!O4548)&gt;=1,"",IF(VLOOKUP(O4548,登録者リスト!$A$1:$D$43729,4,FALSE)=基本情報!$D$6,O4548,"")),"")</f>
        <v/>
      </c>
    </row>
    <row r="4549" spans="15:16" x14ac:dyDescent="0.15">
      <c r="O4549">
        <v>4548</v>
      </c>
      <c r="P4549" t="str">
        <f>IFERROR(IF(COUNTIF(個人情報!$BB$5:$BB$401,"登録番号" &amp; リスト!O4549)&gt;=1,"",IF(VLOOKUP(O4549,登録者リスト!$A$1:$D$43729,4,FALSE)=基本情報!$D$6,O4549,"")),"")</f>
        <v/>
      </c>
    </row>
    <row r="4550" spans="15:16" x14ac:dyDescent="0.15">
      <c r="O4550">
        <v>4549</v>
      </c>
      <c r="P4550" t="str">
        <f>IFERROR(IF(COUNTIF(個人情報!$BB$5:$BB$401,"登録番号" &amp; リスト!O4550)&gt;=1,"",IF(VLOOKUP(O4550,登録者リスト!$A$1:$D$43729,4,FALSE)=基本情報!$D$6,O4550,"")),"")</f>
        <v/>
      </c>
    </row>
    <row r="4551" spans="15:16" x14ac:dyDescent="0.15">
      <c r="O4551">
        <v>4550</v>
      </c>
      <c r="P4551" t="str">
        <f>IFERROR(IF(COUNTIF(個人情報!$BB$5:$BB$401,"登録番号" &amp; リスト!O4551)&gt;=1,"",IF(VLOOKUP(O4551,登録者リスト!$A$1:$D$43729,4,FALSE)=基本情報!$D$6,O4551,"")),"")</f>
        <v/>
      </c>
    </row>
    <row r="4552" spans="15:16" x14ac:dyDescent="0.15">
      <c r="O4552">
        <v>4551</v>
      </c>
      <c r="P4552" t="str">
        <f>IFERROR(IF(COUNTIF(個人情報!$BB$5:$BB$401,"登録番号" &amp; リスト!O4552)&gt;=1,"",IF(VLOOKUP(O4552,登録者リスト!$A$1:$D$43729,4,FALSE)=基本情報!$D$6,O4552,"")),"")</f>
        <v/>
      </c>
    </row>
    <row r="4553" spans="15:16" x14ac:dyDescent="0.15">
      <c r="O4553">
        <v>4552</v>
      </c>
      <c r="P4553" t="str">
        <f>IFERROR(IF(COUNTIF(個人情報!$BB$5:$BB$401,"登録番号" &amp; リスト!O4553)&gt;=1,"",IF(VLOOKUP(O4553,登録者リスト!$A$1:$D$43729,4,FALSE)=基本情報!$D$6,O4553,"")),"")</f>
        <v/>
      </c>
    </row>
    <row r="4554" spans="15:16" x14ac:dyDescent="0.15">
      <c r="O4554">
        <v>4553</v>
      </c>
      <c r="P4554" t="str">
        <f>IFERROR(IF(COUNTIF(個人情報!$BB$5:$BB$401,"登録番号" &amp; リスト!O4554)&gt;=1,"",IF(VLOOKUP(O4554,登録者リスト!$A$1:$D$43729,4,FALSE)=基本情報!$D$6,O4554,"")),"")</f>
        <v/>
      </c>
    </row>
    <row r="4555" spans="15:16" x14ac:dyDescent="0.15">
      <c r="O4555">
        <v>4554</v>
      </c>
      <c r="P4555" t="str">
        <f>IFERROR(IF(COUNTIF(個人情報!$BB$5:$BB$401,"登録番号" &amp; リスト!O4555)&gt;=1,"",IF(VLOOKUP(O4555,登録者リスト!$A$1:$D$43729,4,FALSE)=基本情報!$D$6,O4555,"")),"")</f>
        <v/>
      </c>
    </row>
    <row r="4556" spans="15:16" x14ac:dyDescent="0.15">
      <c r="O4556">
        <v>4555</v>
      </c>
      <c r="P4556" t="str">
        <f>IFERROR(IF(COUNTIF(個人情報!$BB$5:$BB$401,"登録番号" &amp; リスト!O4556)&gt;=1,"",IF(VLOOKUP(O4556,登録者リスト!$A$1:$D$43729,4,FALSE)=基本情報!$D$6,O4556,"")),"")</f>
        <v/>
      </c>
    </row>
    <row r="4557" spans="15:16" x14ac:dyDescent="0.15">
      <c r="O4557">
        <v>4556</v>
      </c>
      <c r="P4557" t="str">
        <f>IFERROR(IF(COUNTIF(個人情報!$BB$5:$BB$401,"登録番号" &amp; リスト!O4557)&gt;=1,"",IF(VLOOKUP(O4557,登録者リスト!$A$1:$D$43729,4,FALSE)=基本情報!$D$6,O4557,"")),"")</f>
        <v/>
      </c>
    </row>
    <row r="4558" spans="15:16" x14ac:dyDescent="0.15">
      <c r="O4558">
        <v>4557</v>
      </c>
      <c r="P4558" t="str">
        <f>IFERROR(IF(COUNTIF(個人情報!$BB$5:$BB$401,"登録番号" &amp; リスト!O4558)&gt;=1,"",IF(VLOOKUP(O4558,登録者リスト!$A$1:$D$43729,4,FALSE)=基本情報!$D$6,O4558,"")),"")</f>
        <v/>
      </c>
    </row>
    <row r="4559" spans="15:16" x14ac:dyDescent="0.15">
      <c r="O4559">
        <v>4558</v>
      </c>
      <c r="P4559" t="str">
        <f>IFERROR(IF(COUNTIF(個人情報!$BB$5:$BB$401,"登録番号" &amp; リスト!O4559)&gt;=1,"",IF(VLOOKUP(O4559,登録者リスト!$A$1:$D$43729,4,FALSE)=基本情報!$D$6,O4559,"")),"")</f>
        <v/>
      </c>
    </row>
    <row r="4560" spans="15:16" x14ac:dyDescent="0.15">
      <c r="O4560">
        <v>4559</v>
      </c>
      <c r="P4560" t="str">
        <f>IFERROR(IF(COUNTIF(個人情報!$BB$5:$BB$401,"登録番号" &amp; リスト!O4560)&gt;=1,"",IF(VLOOKUP(O4560,登録者リスト!$A$1:$D$43729,4,FALSE)=基本情報!$D$6,O4560,"")),"")</f>
        <v/>
      </c>
    </row>
    <row r="4561" spans="15:16" x14ac:dyDescent="0.15">
      <c r="O4561">
        <v>4560</v>
      </c>
      <c r="P4561" t="str">
        <f>IFERROR(IF(COUNTIF(個人情報!$BB$5:$BB$401,"登録番号" &amp; リスト!O4561)&gt;=1,"",IF(VLOOKUP(O4561,登録者リスト!$A$1:$D$43729,4,FALSE)=基本情報!$D$6,O4561,"")),"")</f>
        <v/>
      </c>
    </row>
    <row r="4562" spans="15:16" x14ac:dyDescent="0.15">
      <c r="O4562">
        <v>4561</v>
      </c>
      <c r="P4562" t="str">
        <f>IFERROR(IF(COUNTIF(個人情報!$BB$5:$BB$401,"登録番号" &amp; リスト!O4562)&gt;=1,"",IF(VLOOKUP(O4562,登録者リスト!$A$1:$D$43729,4,FALSE)=基本情報!$D$6,O4562,"")),"")</f>
        <v/>
      </c>
    </row>
    <row r="4563" spans="15:16" x14ac:dyDescent="0.15">
      <c r="O4563">
        <v>4562</v>
      </c>
      <c r="P4563" t="str">
        <f>IFERROR(IF(COUNTIF(個人情報!$BB$5:$BB$401,"登録番号" &amp; リスト!O4563)&gt;=1,"",IF(VLOOKUP(O4563,登録者リスト!$A$1:$D$43729,4,FALSE)=基本情報!$D$6,O4563,"")),"")</f>
        <v/>
      </c>
    </row>
    <row r="4564" spans="15:16" x14ac:dyDescent="0.15">
      <c r="O4564">
        <v>4563</v>
      </c>
      <c r="P4564" t="str">
        <f>IFERROR(IF(COUNTIF(個人情報!$BB$5:$BB$401,"登録番号" &amp; リスト!O4564)&gt;=1,"",IF(VLOOKUP(O4564,登録者リスト!$A$1:$D$43729,4,FALSE)=基本情報!$D$6,O4564,"")),"")</f>
        <v/>
      </c>
    </row>
    <row r="4565" spans="15:16" x14ac:dyDescent="0.15">
      <c r="O4565">
        <v>4564</v>
      </c>
      <c r="P4565" t="str">
        <f>IFERROR(IF(COUNTIF(個人情報!$BB$5:$BB$401,"登録番号" &amp; リスト!O4565)&gt;=1,"",IF(VLOOKUP(O4565,登録者リスト!$A$1:$D$43729,4,FALSE)=基本情報!$D$6,O4565,"")),"")</f>
        <v/>
      </c>
    </row>
    <row r="4566" spans="15:16" x14ac:dyDescent="0.15">
      <c r="O4566">
        <v>4565</v>
      </c>
      <c r="P4566" t="str">
        <f>IFERROR(IF(COUNTIF(個人情報!$BB$5:$BB$401,"登録番号" &amp; リスト!O4566)&gt;=1,"",IF(VLOOKUP(O4566,登録者リスト!$A$1:$D$43729,4,FALSE)=基本情報!$D$6,O4566,"")),"")</f>
        <v/>
      </c>
    </row>
    <row r="4567" spans="15:16" x14ac:dyDescent="0.15">
      <c r="O4567">
        <v>4566</v>
      </c>
      <c r="P4567" t="str">
        <f>IFERROR(IF(COUNTIF(個人情報!$BB$5:$BB$401,"登録番号" &amp; リスト!O4567)&gt;=1,"",IF(VLOOKUP(O4567,登録者リスト!$A$1:$D$43729,4,FALSE)=基本情報!$D$6,O4567,"")),"")</f>
        <v/>
      </c>
    </row>
    <row r="4568" spans="15:16" x14ac:dyDescent="0.15">
      <c r="O4568">
        <v>4567</v>
      </c>
      <c r="P4568" t="str">
        <f>IFERROR(IF(COUNTIF(個人情報!$BB$5:$BB$401,"登録番号" &amp; リスト!O4568)&gt;=1,"",IF(VLOOKUP(O4568,登録者リスト!$A$1:$D$43729,4,FALSE)=基本情報!$D$6,O4568,"")),"")</f>
        <v/>
      </c>
    </row>
    <row r="4569" spans="15:16" x14ac:dyDescent="0.15">
      <c r="O4569">
        <v>4568</v>
      </c>
      <c r="P4569" t="str">
        <f>IFERROR(IF(COUNTIF(個人情報!$BB$5:$BB$401,"登録番号" &amp; リスト!O4569)&gt;=1,"",IF(VLOOKUP(O4569,登録者リスト!$A$1:$D$43729,4,FALSE)=基本情報!$D$6,O4569,"")),"")</f>
        <v/>
      </c>
    </row>
    <row r="4570" spans="15:16" x14ac:dyDescent="0.15">
      <c r="O4570">
        <v>4569</v>
      </c>
      <c r="P4570" t="str">
        <f>IFERROR(IF(COUNTIF(個人情報!$BB$5:$BB$401,"登録番号" &amp; リスト!O4570)&gt;=1,"",IF(VLOOKUP(O4570,登録者リスト!$A$1:$D$43729,4,FALSE)=基本情報!$D$6,O4570,"")),"")</f>
        <v/>
      </c>
    </row>
    <row r="4571" spans="15:16" x14ac:dyDescent="0.15">
      <c r="O4571">
        <v>4570</v>
      </c>
      <c r="P4571" t="str">
        <f>IFERROR(IF(COUNTIF(個人情報!$BB$5:$BB$401,"登録番号" &amp; リスト!O4571)&gt;=1,"",IF(VLOOKUP(O4571,登録者リスト!$A$1:$D$43729,4,FALSE)=基本情報!$D$6,O4571,"")),"")</f>
        <v/>
      </c>
    </row>
    <row r="4572" spans="15:16" x14ac:dyDescent="0.15">
      <c r="O4572">
        <v>4571</v>
      </c>
      <c r="P4572" t="str">
        <f>IFERROR(IF(COUNTIF(個人情報!$BB$5:$BB$401,"登録番号" &amp; リスト!O4572)&gt;=1,"",IF(VLOOKUP(O4572,登録者リスト!$A$1:$D$43729,4,FALSE)=基本情報!$D$6,O4572,"")),"")</f>
        <v/>
      </c>
    </row>
    <row r="4573" spans="15:16" x14ac:dyDescent="0.15">
      <c r="O4573">
        <v>4572</v>
      </c>
      <c r="P4573" t="str">
        <f>IFERROR(IF(COUNTIF(個人情報!$BB$5:$BB$401,"登録番号" &amp; リスト!O4573)&gt;=1,"",IF(VLOOKUP(O4573,登録者リスト!$A$1:$D$43729,4,FALSE)=基本情報!$D$6,O4573,"")),"")</f>
        <v/>
      </c>
    </row>
    <row r="4574" spans="15:16" x14ac:dyDescent="0.15">
      <c r="O4574">
        <v>4573</v>
      </c>
      <c r="P4574" t="str">
        <f>IFERROR(IF(COUNTIF(個人情報!$BB$5:$BB$401,"登録番号" &amp; リスト!O4574)&gt;=1,"",IF(VLOOKUP(O4574,登録者リスト!$A$1:$D$43729,4,FALSE)=基本情報!$D$6,O4574,"")),"")</f>
        <v/>
      </c>
    </row>
    <row r="4575" spans="15:16" x14ac:dyDescent="0.15">
      <c r="O4575">
        <v>4574</v>
      </c>
      <c r="P4575" t="str">
        <f>IFERROR(IF(COUNTIF(個人情報!$BB$5:$BB$401,"登録番号" &amp; リスト!O4575)&gt;=1,"",IF(VLOOKUP(O4575,登録者リスト!$A$1:$D$43729,4,FALSE)=基本情報!$D$6,O4575,"")),"")</f>
        <v/>
      </c>
    </row>
    <row r="4576" spans="15:16" x14ac:dyDescent="0.15">
      <c r="O4576">
        <v>4575</v>
      </c>
      <c r="P4576" t="str">
        <f>IFERROR(IF(COUNTIF(個人情報!$BB$5:$BB$401,"登録番号" &amp; リスト!O4576)&gt;=1,"",IF(VLOOKUP(O4576,登録者リスト!$A$1:$D$43729,4,FALSE)=基本情報!$D$6,O4576,"")),"")</f>
        <v/>
      </c>
    </row>
    <row r="4577" spans="15:16" x14ac:dyDescent="0.15">
      <c r="O4577">
        <v>4576</v>
      </c>
      <c r="P4577" t="str">
        <f>IFERROR(IF(COUNTIF(個人情報!$BB$5:$BB$401,"登録番号" &amp; リスト!O4577)&gt;=1,"",IF(VLOOKUP(O4577,登録者リスト!$A$1:$D$43729,4,FALSE)=基本情報!$D$6,O4577,"")),"")</f>
        <v/>
      </c>
    </row>
    <row r="4578" spans="15:16" x14ac:dyDescent="0.15">
      <c r="O4578">
        <v>4577</v>
      </c>
      <c r="P4578" t="str">
        <f>IFERROR(IF(COUNTIF(個人情報!$BB$5:$BB$401,"登録番号" &amp; リスト!O4578)&gt;=1,"",IF(VLOOKUP(O4578,登録者リスト!$A$1:$D$43729,4,FALSE)=基本情報!$D$6,O4578,"")),"")</f>
        <v/>
      </c>
    </row>
    <row r="4579" spans="15:16" x14ac:dyDescent="0.15">
      <c r="O4579">
        <v>4578</v>
      </c>
      <c r="P4579" t="str">
        <f>IFERROR(IF(COUNTIF(個人情報!$BB$5:$BB$401,"登録番号" &amp; リスト!O4579)&gt;=1,"",IF(VLOOKUP(O4579,登録者リスト!$A$1:$D$43729,4,FALSE)=基本情報!$D$6,O4579,"")),"")</f>
        <v/>
      </c>
    </row>
    <row r="4580" spans="15:16" x14ac:dyDescent="0.15">
      <c r="O4580">
        <v>4579</v>
      </c>
      <c r="P4580" t="str">
        <f>IFERROR(IF(COUNTIF(個人情報!$BB$5:$BB$401,"登録番号" &amp; リスト!O4580)&gt;=1,"",IF(VLOOKUP(O4580,登録者リスト!$A$1:$D$43729,4,FALSE)=基本情報!$D$6,O4580,"")),"")</f>
        <v/>
      </c>
    </row>
    <row r="4581" spans="15:16" x14ac:dyDescent="0.15">
      <c r="O4581">
        <v>4580</v>
      </c>
      <c r="P4581" t="str">
        <f>IFERROR(IF(COUNTIF(個人情報!$BB$5:$BB$401,"登録番号" &amp; リスト!O4581)&gt;=1,"",IF(VLOOKUP(O4581,登録者リスト!$A$1:$D$43729,4,FALSE)=基本情報!$D$6,O4581,"")),"")</f>
        <v/>
      </c>
    </row>
    <row r="4582" spans="15:16" x14ac:dyDescent="0.15">
      <c r="O4582">
        <v>4581</v>
      </c>
      <c r="P4582" t="str">
        <f>IFERROR(IF(COUNTIF(個人情報!$BB$5:$BB$401,"登録番号" &amp; リスト!O4582)&gt;=1,"",IF(VLOOKUP(O4582,登録者リスト!$A$1:$D$43729,4,FALSE)=基本情報!$D$6,O4582,"")),"")</f>
        <v/>
      </c>
    </row>
    <row r="4583" spans="15:16" x14ac:dyDescent="0.15">
      <c r="O4583">
        <v>4582</v>
      </c>
      <c r="P4583" t="str">
        <f>IFERROR(IF(COUNTIF(個人情報!$BB$5:$BB$401,"登録番号" &amp; リスト!O4583)&gt;=1,"",IF(VLOOKUP(O4583,登録者リスト!$A$1:$D$43729,4,FALSE)=基本情報!$D$6,O4583,"")),"")</f>
        <v/>
      </c>
    </row>
    <row r="4584" spans="15:16" x14ac:dyDescent="0.15">
      <c r="O4584">
        <v>4583</v>
      </c>
      <c r="P4584" t="str">
        <f>IFERROR(IF(COUNTIF(個人情報!$BB$5:$BB$401,"登録番号" &amp; リスト!O4584)&gt;=1,"",IF(VLOOKUP(O4584,登録者リスト!$A$1:$D$43729,4,FALSE)=基本情報!$D$6,O4584,"")),"")</f>
        <v/>
      </c>
    </row>
    <row r="4585" spans="15:16" x14ac:dyDescent="0.15">
      <c r="O4585">
        <v>4584</v>
      </c>
      <c r="P4585" t="str">
        <f>IFERROR(IF(COUNTIF(個人情報!$BB$5:$BB$401,"登録番号" &amp; リスト!O4585)&gt;=1,"",IF(VLOOKUP(O4585,登録者リスト!$A$1:$D$43729,4,FALSE)=基本情報!$D$6,O4585,"")),"")</f>
        <v/>
      </c>
    </row>
    <row r="4586" spans="15:16" x14ac:dyDescent="0.15">
      <c r="O4586">
        <v>4585</v>
      </c>
      <c r="P4586" t="str">
        <f>IFERROR(IF(COUNTIF(個人情報!$BB$5:$BB$401,"登録番号" &amp; リスト!O4586)&gt;=1,"",IF(VLOOKUP(O4586,登録者リスト!$A$1:$D$43729,4,FALSE)=基本情報!$D$6,O4586,"")),"")</f>
        <v/>
      </c>
    </row>
    <row r="4587" spans="15:16" x14ac:dyDescent="0.15">
      <c r="O4587">
        <v>4586</v>
      </c>
      <c r="P4587" t="str">
        <f>IFERROR(IF(COUNTIF(個人情報!$BB$5:$BB$401,"登録番号" &amp; リスト!O4587)&gt;=1,"",IF(VLOOKUP(O4587,登録者リスト!$A$1:$D$43729,4,FALSE)=基本情報!$D$6,O4587,"")),"")</f>
        <v/>
      </c>
    </row>
    <row r="4588" spans="15:16" x14ac:dyDescent="0.15">
      <c r="O4588">
        <v>4587</v>
      </c>
      <c r="P4588" t="str">
        <f>IFERROR(IF(COUNTIF(個人情報!$BB$5:$BB$401,"登録番号" &amp; リスト!O4588)&gt;=1,"",IF(VLOOKUP(O4588,登録者リスト!$A$1:$D$43729,4,FALSE)=基本情報!$D$6,O4588,"")),"")</f>
        <v/>
      </c>
    </row>
    <row r="4589" spans="15:16" x14ac:dyDescent="0.15">
      <c r="O4589">
        <v>4588</v>
      </c>
      <c r="P4589" t="str">
        <f>IFERROR(IF(COUNTIF(個人情報!$BB$5:$BB$401,"登録番号" &amp; リスト!O4589)&gt;=1,"",IF(VLOOKUP(O4589,登録者リスト!$A$1:$D$43729,4,FALSE)=基本情報!$D$6,O4589,"")),"")</f>
        <v/>
      </c>
    </row>
    <row r="4590" spans="15:16" x14ac:dyDescent="0.15">
      <c r="O4590">
        <v>4589</v>
      </c>
      <c r="P4590" t="str">
        <f>IFERROR(IF(COUNTIF(個人情報!$BB$5:$BB$401,"登録番号" &amp; リスト!O4590)&gt;=1,"",IF(VLOOKUP(O4590,登録者リスト!$A$1:$D$43729,4,FALSE)=基本情報!$D$6,O4590,"")),"")</f>
        <v/>
      </c>
    </row>
    <row r="4591" spans="15:16" x14ac:dyDescent="0.15">
      <c r="O4591">
        <v>4590</v>
      </c>
      <c r="P4591" t="str">
        <f>IFERROR(IF(COUNTIF(個人情報!$BB$5:$BB$401,"登録番号" &amp; リスト!O4591)&gt;=1,"",IF(VLOOKUP(O4591,登録者リスト!$A$1:$D$43729,4,FALSE)=基本情報!$D$6,O4591,"")),"")</f>
        <v/>
      </c>
    </row>
    <row r="4592" spans="15:16" x14ac:dyDescent="0.15">
      <c r="O4592">
        <v>4591</v>
      </c>
      <c r="P4592" t="str">
        <f>IFERROR(IF(COUNTIF(個人情報!$BB$5:$BB$401,"登録番号" &amp; リスト!O4592)&gt;=1,"",IF(VLOOKUP(O4592,登録者リスト!$A$1:$D$43729,4,FALSE)=基本情報!$D$6,O4592,"")),"")</f>
        <v/>
      </c>
    </row>
    <row r="4593" spans="15:16" x14ac:dyDescent="0.15">
      <c r="O4593">
        <v>4592</v>
      </c>
      <c r="P4593" t="str">
        <f>IFERROR(IF(COUNTIF(個人情報!$BB$5:$BB$401,"登録番号" &amp; リスト!O4593)&gt;=1,"",IF(VLOOKUP(O4593,登録者リスト!$A$1:$D$43729,4,FALSE)=基本情報!$D$6,O4593,"")),"")</f>
        <v/>
      </c>
    </row>
    <row r="4594" spans="15:16" x14ac:dyDescent="0.15">
      <c r="O4594">
        <v>4593</v>
      </c>
      <c r="P4594" t="str">
        <f>IFERROR(IF(COUNTIF(個人情報!$BB$5:$BB$401,"登録番号" &amp; リスト!O4594)&gt;=1,"",IF(VLOOKUP(O4594,登録者リスト!$A$1:$D$43729,4,FALSE)=基本情報!$D$6,O4594,"")),"")</f>
        <v/>
      </c>
    </row>
    <row r="4595" spans="15:16" x14ac:dyDescent="0.15">
      <c r="O4595">
        <v>4594</v>
      </c>
      <c r="P4595" t="str">
        <f>IFERROR(IF(COUNTIF(個人情報!$BB$5:$BB$401,"登録番号" &amp; リスト!O4595)&gt;=1,"",IF(VLOOKUP(O4595,登録者リスト!$A$1:$D$43729,4,FALSE)=基本情報!$D$6,O4595,"")),"")</f>
        <v/>
      </c>
    </row>
    <row r="4596" spans="15:16" x14ac:dyDescent="0.15">
      <c r="O4596">
        <v>4595</v>
      </c>
      <c r="P4596" t="str">
        <f>IFERROR(IF(COUNTIF(個人情報!$BB$5:$BB$401,"登録番号" &amp; リスト!O4596)&gt;=1,"",IF(VLOOKUP(O4596,登録者リスト!$A$1:$D$43729,4,FALSE)=基本情報!$D$6,O4596,"")),"")</f>
        <v/>
      </c>
    </row>
    <row r="4597" spans="15:16" x14ac:dyDescent="0.15">
      <c r="O4597">
        <v>4596</v>
      </c>
      <c r="P4597" t="str">
        <f>IFERROR(IF(COUNTIF(個人情報!$BB$5:$BB$401,"登録番号" &amp; リスト!O4597)&gt;=1,"",IF(VLOOKUP(O4597,登録者リスト!$A$1:$D$43729,4,FALSE)=基本情報!$D$6,O4597,"")),"")</f>
        <v/>
      </c>
    </row>
    <row r="4598" spans="15:16" x14ac:dyDescent="0.15">
      <c r="O4598">
        <v>4597</v>
      </c>
      <c r="P4598" t="str">
        <f>IFERROR(IF(COUNTIF(個人情報!$BB$5:$BB$401,"登録番号" &amp; リスト!O4598)&gt;=1,"",IF(VLOOKUP(O4598,登録者リスト!$A$1:$D$43729,4,FALSE)=基本情報!$D$6,O4598,"")),"")</f>
        <v/>
      </c>
    </row>
    <row r="4599" spans="15:16" x14ac:dyDescent="0.15">
      <c r="O4599">
        <v>4598</v>
      </c>
      <c r="P4599" t="str">
        <f>IFERROR(IF(COUNTIF(個人情報!$BB$5:$BB$401,"登録番号" &amp; リスト!O4599)&gt;=1,"",IF(VLOOKUP(O4599,登録者リスト!$A$1:$D$43729,4,FALSE)=基本情報!$D$6,O4599,"")),"")</f>
        <v/>
      </c>
    </row>
    <row r="4600" spans="15:16" x14ac:dyDescent="0.15">
      <c r="O4600">
        <v>4599</v>
      </c>
      <c r="P4600" t="str">
        <f>IFERROR(IF(COUNTIF(個人情報!$BB$5:$BB$401,"登録番号" &amp; リスト!O4600)&gt;=1,"",IF(VLOOKUP(O4600,登録者リスト!$A$1:$D$43729,4,FALSE)=基本情報!$D$6,O4600,"")),"")</f>
        <v/>
      </c>
    </row>
    <row r="4601" spans="15:16" x14ac:dyDescent="0.15">
      <c r="O4601">
        <v>4600</v>
      </c>
      <c r="P4601" t="str">
        <f>IFERROR(IF(COUNTIF(個人情報!$BB$5:$BB$401,"登録番号" &amp; リスト!O4601)&gt;=1,"",IF(VLOOKUP(O4601,登録者リスト!$A$1:$D$43729,4,FALSE)=基本情報!$D$6,O4601,"")),"")</f>
        <v/>
      </c>
    </row>
    <row r="4602" spans="15:16" x14ac:dyDescent="0.15">
      <c r="O4602">
        <v>4601</v>
      </c>
      <c r="P4602" t="str">
        <f>IFERROR(IF(COUNTIF(個人情報!$BB$5:$BB$401,"登録番号" &amp; リスト!O4602)&gt;=1,"",IF(VLOOKUP(O4602,登録者リスト!$A$1:$D$43729,4,FALSE)=基本情報!$D$6,O4602,"")),"")</f>
        <v/>
      </c>
    </row>
    <row r="4603" spans="15:16" x14ac:dyDescent="0.15">
      <c r="O4603">
        <v>4602</v>
      </c>
      <c r="P4603" t="str">
        <f>IFERROR(IF(COUNTIF(個人情報!$BB$5:$BB$401,"登録番号" &amp; リスト!O4603)&gt;=1,"",IF(VLOOKUP(O4603,登録者リスト!$A$1:$D$43729,4,FALSE)=基本情報!$D$6,O4603,"")),"")</f>
        <v/>
      </c>
    </row>
    <row r="4604" spans="15:16" x14ac:dyDescent="0.15">
      <c r="O4604">
        <v>4603</v>
      </c>
      <c r="P4604" t="str">
        <f>IFERROR(IF(COUNTIF(個人情報!$BB$5:$BB$401,"登録番号" &amp; リスト!O4604)&gt;=1,"",IF(VLOOKUP(O4604,登録者リスト!$A$1:$D$43729,4,FALSE)=基本情報!$D$6,O4604,"")),"")</f>
        <v/>
      </c>
    </row>
    <row r="4605" spans="15:16" x14ac:dyDescent="0.15">
      <c r="O4605">
        <v>4604</v>
      </c>
      <c r="P4605" t="str">
        <f>IFERROR(IF(COUNTIF(個人情報!$BB$5:$BB$401,"登録番号" &amp; リスト!O4605)&gt;=1,"",IF(VLOOKUP(O4605,登録者リスト!$A$1:$D$43729,4,FALSE)=基本情報!$D$6,O4605,"")),"")</f>
        <v/>
      </c>
    </row>
    <row r="4606" spans="15:16" x14ac:dyDescent="0.15">
      <c r="O4606">
        <v>4605</v>
      </c>
      <c r="P4606" t="str">
        <f>IFERROR(IF(COUNTIF(個人情報!$BB$5:$BB$401,"登録番号" &amp; リスト!O4606)&gt;=1,"",IF(VLOOKUP(O4606,登録者リスト!$A$1:$D$43729,4,FALSE)=基本情報!$D$6,O4606,"")),"")</f>
        <v/>
      </c>
    </row>
    <row r="4607" spans="15:16" x14ac:dyDescent="0.15">
      <c r="O4607">
        <v>4606</v>
      </c>
      <c r="P4607" t="str">
        <f>IFERROR(IF(COUNTIF(個人情報!$BB$5:$BB$401,"登録番号" &amp; リスト!O4607)&gt;=1,"",IF(VLOOKUP(O4607,登録者リスト!$A$1:$D$43729,4,FALSE)=基本情報!$D$6,O4607,"")),"")</f>
        <v/>
      </c>
    </row>
    <row r="4608" spans="15:16" x14ac:dyDescent="0.15">
      <c r="O4608">
        <v>4607</v>
      </c>
      <c r="P4608" t="str">
        <f>IFERROR(IF(COUNTIF(個人情報!$BB$5:$BB$401,"登録番号" &amp; リスト!O4608)&gt;=1,"",IF(VLOOKUP(O4608,登録者リスト!$A$1:$D$43729,4,FALSE)=基本情報!$D$6,O4608,"")),"")</f>
        <v/>
      </c>
    </row>
    <row r="4609" spans="15:16" x14ac:dyDescent="0.15">
      <c r="O4609">
        <v>4608</v>
      </c>
      <c r="P4609" t="str">
        <f>IFERROR(IF(COUNTIF(個人情報!$BB$5:$BB$401,"登録番号" &amp; リスト!O4609)&gt;=1,"",IF(VLOOKUP(O4609,登録者リスト!$A$1:$D$43729,4,FALSE)=基本情報!$D$6,O4609,"")),"")</f>
        <v/>
      </c>
    </row>
    <row r="4610" spans="15:16" x14ac:dyDescent="0.15">
      <c r="O4610">
        <v>4609</v>
      </c>
      <c r="P4610" t="str">
        <f>IFERROR(IF(COUNTIF(個人情報!$BB$5:$BB$401,"登録番号" &amp; リスト!O4610)&gt;=1,"",IF(VLOOKUP(O4610,登録者リスト!$A$1:$D$43729,4,FALSE)=基本情報!$D$6,O4610,"")),"")</f>
        <v/>
      </c>
    </row>
    <row r="4611" spans="15:16" x14ac:dyDescent="0.15">
      <c r="O4611">
        <v>4610</v>
      </c>
      <c r="P4611" t="str">
        <f>IFERROR(IF(COUNTIF(個人情報!$BB$5:$BB$401,"登録番号" &amp; リスト!O4611)&gt;=1,"",IF(VLOOKUP(O4611,登録者リスト!$A$1:$D$43729,4,FALSE)=基本情報!$D$6,O4611,"")),"")</f>
        <v/>
      </c>
    </row>
    <row r="4612" spans="15:16" x14ac:dyDescent="0.15">
      <c r="O4612">
        <v>4611</v>
      </c>
      <c r="P4612" t="str">
        <f>IFERROR(IF(COUNTIF(個人情報!$BB$5:$BB$401,"登録番号" &amp; リスト!O4612)&gt;=1,"",IF(VLOOKUP(O4612,登録者リスト!$A$1:$D$43729,4,FALSE)=基本情報!$D$6,O4612,"")),"")</f>
        <v/>
      </c>
    </row>
    <row r="4613" spans="15:16" x14ac:dyDescent="0.15">
      <c r="O4613">
        <v>4612</v>
      </c>
      <c r="P4613" t="str">
        <f>IFERROR(IF(COUNTIF(個人情報!$BB$5:$BB$401,"登録番号" &amp; リスト!O4613)&gt;=1,"",IF(VLOOKUP(O4613,登録者リスト!$A$1:$D$43729,4,FALSE)=基本情報!$D$6,O4613,"")),"")</f>
        <v/>
      </c>
    </row>
    <row r="4614" spans="15:16" x14ac:dyDescent="0.15">
      <c r="O4614">
        <v>4613</v>
      </c>
      <c r="P4614" t="str">
        <f>IFERROR(IF(COUNTIF(個人情報!$BB$5:$BB$401,"登録番号" &amp; リスト!O4614)&gt;=1,"",IF(VLOOKUP(O4614,登録者リスト!$A$1:$D$43729,4,FALSE)=基本情報!$D$6,O4614,"")),"")</f>
        <v/>
      </c>
    </row>
    <row r="4615" spans="15:16" x14ac:dyDescent="0.15">
      <c r="O4615">
        <v>4614</v>
      </c>
      <c r="P4615" t="str">
        <f>IFERROR(IF(COUNTIF(個人情報!$BB$5:$BB$401,"登録番号" &amp; リスト!O4615)&gt;=1,"",IF(VLOOKUP(O4615,登録者リスト!$A$1:$D$43729,4,FALSE)=基本情報!$D$6,O4615,"")),"")</f>
        <v/>
      </c>
    </row>
    <row r="4616" spans="15:16" x14ac:dyDescent="0.15">
      <c r="O4616">
        <v>4615</v>
      </c>
      <c r="P4616" t="str">
        <f>IFERROR(IF(COUNTIF(個人情報!$BB$5:$BB$401,"登録番号" &amp; リスト!O4616)&gt;=1,"",IF(VLOOKUP(O4616,登録者リスト!$A$1:$D$43729,4,FALSE)=基本情報!$D$6,O4616,"")),"")</f>
        <v/>
      </c>
    </row>
    <row r="4617" spans="15:16" x14ac:dyDescent="0.15">
      <c r="O4617">
        <v>4616</v>
      </c>
      <c r="P4617" t="str">
        <f>IFERROR(IF(COUNTIF(個人情報!$BB$5:$BB$401,"登録番号" &amp; リスト!O4617)&gt;=1,"",IF(VLOOKUP(O4617,登録者リスト!$A$1:$D$43729,4,FALSE)=基本情報!$D$6,O4617,"")),"")</f>
        <v/>
      </c>
    </row>
    <row r="4618" spans="15:16" x14ac:dyDescent="0.15">
      <c r="O4618">
        <v>4617</v>
      </c>
      <c r="P4618" t="str">
        <f>IFERROR(IF(COUNTIF(個人情報!$BB$5:$BB$401,"登録番号" &amp; リスト!O4618)&gt;=1,"",IF(VLOOKUP(O4618,登録者リスト!$A$1:$D$43729,4,FALSE)=基本情報!$D$6,O4618,"")),"")</f>
        <v/>
      </c>
    </row>
    <row r="4619" spans="15:16" x14ac:dyDescent="0.15">
      <c r="O4619">
        <v>4618</v>
      </c>
      <c r="P4619" t="str">
        <f>IFERROR(IF(COUNTIF(個人情報!$BB$5:$BB$401,"登録番号" &amp; リスト!O4619)&gt;=1,"",IF(VLOOKUP(O4619,登録者リスト!$A$1:$D$43729,4,FALSE)=基本情報!$D$6,O4619,"")),"")</f>
        <v/>
      </c>
    </row>
    <row r="4620" spans="15:16" x14ac:dyDescent="0.15">
      <c r="O4620">
        <v>4619</v>
      </c>
      <c r="P4620" t="str">
        <f>IFERROR(IF(COUNTIF(個人情報!$BB$5:$BB$401,"登録番号" &amp; リスト!O4620)&gt;=1,"",IF(VLOOKUP(O4620,登録者リスト!$A$1:$D$43729,4,FALSE)=基本情報!$D$6,O4620,"")),"")</f>
        <v/>
      </c>
    </row>
    <row r="4621" spans="15:16" x14ac:dyDescent="0.15">
      <c r="O4621">
        <v>4620</v>
      </c>
      <c r="P4621" t="str">
        <f>IFERROR(IF(COUNTIF(個人情報!$BB$5:$BB$401,"登録番号" &amp; リスト!O4621)&gt;=1,"",IF(VLOOKUP(O4621,登録者リスト!$A$1:$D$43729,4,FALSE)=基本情報!$D$6,O4621,"")),"")</f>
        <v/>
      </c>
    </row>
    <row r="4622" spans="15:16" x14ac:dyDescent="0.15">
      <c r="O4622">
        <v>4621</v>
      </c>
      <c r="P4622" t="str">
        <f>IFERROR(IF(COUNTIF(個人情報!$BB$5:$BB$401,"登録番号" &amp; リスト!O4622)&gt;=1,"",IF(VLOOKUP(O4622,登録者リスト!$A$1:$D$43729,4,FALSE)=基本情報!$D$6,O4622,"")),"")</f>
        <v/>
      </c>
    </row>
    <row r="4623" spans="15:16" x14ac:dyDescent="0.15">
      <c r="O4623">
        <v>4622</v>
      </c>
      <c r="P4623" t="str">
        <f>IFERROR(IF(COUNTIF(個人情報!$BB$5:$BB$401,"登録番号" &amp; リスト!O4623)&gt;=1,"",IF(VLOOKUP(O4623,登録者リスト!$A$1:$D$43729,4,FALSE)=基本情報!$D$6,O4623,"")),"")</f>
        <v/>
      </c>
    </row>
    <row r="4624" spans="15:16" x14ac:dyDescent="0.15">
      <c r="O4624">
        <v>4623</v>
      </c>
      <c r="P4624" t="str">
        <f>IFERROR(IF(COUNTIF(個人情報!$BB$5:$BB$401,"登録番号" &amp; リスト!O4624)&gt;=1,"",IF(VLOOKUP(O4624,登録者リスト!$A$1:$D$43729,4,FALSE)=基本情報!$D$6,O4624,"")),"")</f>
        <v/>
      </c>
    </row>
    <row r="4625" spans="15:16" x14ac:dyDescent="0.15">
      <c r="O4625">
        <v>4624</v>
      </c>
      <c r="P4625" t="str">
        <f>IFERROR(IF(COUNTIF(個人情報!$BB$5:$BB$401,"登録番号" &amp; リスト!O4625)&gt;=1,"",IF(VLOOKUP(O4625,登録者リスト!$A$1:$D$43729,4,FALSE)=基本情報!$D$6,O4625,"")),"")</f>
        <v/>
      </c>
    </row>
    <row r="4626" spans="15:16" x14ac:dyDescent="0.15">
      <c r="O4626">
        <v>4625</v>
      </c>
      <c r="P4626" t="str">
        <f>IFERROR(IF(COUNTIF(個人情報!$BB$5:$BB$401,"登録番号" &amp; リスト!O4626)&gt;=1,"",IF(VLOOKUP(O4626,登録者リスト!$A$1:$D$43729,4,FALSE)=基本情報!$D$6,O4626,"")),"")</f>
        <v/>
      </c>
    </row>
    <row r="4627" spans="15:16" x14ac:dyDescent="0.15">
      <c r="O4627">
        <v>4626</v>
      </c>
      <c r="P4627" t="str">
        <f>IFERROR(IF(COUNTIF(個人情報!$BB$5:$BB$401,"登録番号" &amp; リスト!O4627)&gt;=1,"",IF(VLOOKUP(O4627,登録者リスト!$A$1:$D$43729,4,FALSE)=基本情報!$D$6,O4627,"")),"")</f>
        <v/>
      </c>
    </row>
    <row r="4628" spans="15:16" x14ac:dyDescent="0.15">
      <c r="O4628">
        <v>4627</v>
      </c>
      <c r="P4628" t="str">
        <f>IFERROR(IF(COUNTIF(個人情報!$BB$5:$BB$401,"登録番号" &amp; リスト!O4628)&gt;=1,"",IF(VLOOKUP(O4628,登録者リスト!$A$1:$D$43729,4,FALSE)=基本情報!$D$6,O4628,"")),"")</f>
        <v/>
      </c>
    </row>
    <row r="4629" spans="15:16" x14ac:dyDescent="0.15">
      <c r="O4629">
        <v>4628</v>
      </c>
      <c r="P4629" t="str">
        <f>IFERROR(IF(COUNTIF(個人情報!$BB$5:$BB$401,"登録番号" &amp; リスト!O4629)&gt;=1,"",IF(VLOOKUP(O4629,登録者リスト!$A$1:$D$43729,4,FALSE)=基本情報!$D$6,O4629,"")),"")</f>
        <v/>
      </c>
    </row>
    <row r="4630" spans="15:16" x14ac:dyDescent="0.15">
      <c r="O4630">
        <v>4629</v>
      </c>
      <c r="P4630" t="str">
        <f>IFERROR(IF(COUNTIF(個人情報!$BB$5:$BB$401,"登録番号" &amp; リスト!O4630)&gt;=1,"",IF(VLOOKUP(O4630,登録者リスト!$A$1:$D$43729,4,FALSE)=基本情報!$D$6,O4630,"")),"")</f>
        <v/>
      </c>
    </row>
    <row r="4631" spans="15:16" x14ac:dyDescent="0.15">
      <c r="O4631">
        <v>4630</v>
      </c>
      <c r="P4631" t="str">
        <f>IFERROR(IF(COUNTIF(個人情報!$BB$5:$BB$401,"登録番号" &amp; リスト!O4631)&gt;=1,"",IF(VLOOKUP(O4631,登録者リスト!$A$1:$D$43729,4,FALSE)=基本情報!$D$6,O4631,"")),"")</f>
        <v/>
      </c>
    </row>
    <row r="4632" spans="15:16" x14ac:dyDescent="0.15">
      <c r="O4632">
        <v>4631</v>
      </c>
      <c r="P4632" t="str">
        <f>IFERROR(IF(COUNTIF(個人情報!$BB$5:$BB$401,"登録番号" &amp; リスト!O4632)&gt;=1,"",IF(VLOOKUP(O4632,登録者リスト!$A$1:$D$43729,4,FALSE)=基本情報!$D$6,O4632,"")),"")</f>
        <v/>
      </c>
    </row>
    <row r="4633" spans="15:16" x14ac:dyDescent="0.15">
      <c r="O4633">
        <v>4632</v>
      </c>
      <c r="P4633" t="str">
        <f>IFERROR(IF(COUNTIF(個人情報!$BB$5:$BB$401,"登録番号" &amp; リスト!O4633)&gt;=1,"",IF(VLOOKUP(O4633,登録者リスト!$A$1:$D$43729,4,FALSE)=基本情報!$D$6,O4633,"")),"")</f>
        <v/>
      </c>
    </row>
    <row r="4634" spans="15:16" x14ac:dyDescent="0.15">
      <c r="O4634">
        <v>4633</v>
      </c>
      <c r="P4634" t="str">
        <f>IFERROR(IF(COUNTIF(個人情報!$BB$5:$BB$401,"登録番号" &amp; リスト!O4634)&gt;=1,"",IF(VLOOKUP(O4634,登録者リスト!$A$1:$D$43729,4,FALSE)=基本情報!$D$6,O4634,"")),"")</f>
        <v/>
      </c>
    </row>
    <row r="4635" spans="15:16" x14ac:dyDescent="0.15">
      <c r="O4635">
        <v>4634</v>
      </c>
      <c r="P4635" t="str">
        <f>IFERROR(IF(COUNTIF(個人情報!$BB$5:$BB$401,"登録番号" &amp; リスト!O4635)&gt;=1,"",IF(VLOOKUP(O4635,登録者リスト!$A$1:$D$43729,4,FALSE)=基本情報!$D$6,O4635,"")),"")</f>
        <v/>
      </c>
    </row>
    <row r="4636" spans="15:16" x14ac:dyDescent="0.15">
      <c r="O4636">
        <v>4635</v>
      </c>
      <c r="P4636" t="str">
        <f>IFERROR(IF(COUNTIF(個人情報!$BB$5:$BB$401,"登録番号" &amp; リスト!O4636)&gt;=1,"",IF(VLOOKUP(O4636,登録者リスト!$A$1:$D$43729,4,FALSE)=基本情報!$D$6,O4636,"")),"")</f>
        <v/>
      </c>
    </row>
    <row r="4637" spans="15:16" x14ac:dyDescent="0.15">
      <c r="O4637">
        <v>4636</v>
      </c>
      <c r="P4637" t="str">
        <f>IFERROR(IF(COUNTIF(個人情報!$BB$5:$BB$401,"登録番号" &amp; リスト!O4637)&gt;=1,"",IF(VLOOKUP(O4637,登録者リスト!$A$1:$D$43729,4,FALSE)=基本情報!$D$6,O4637,"")),"")</f>
        <v/>
      </c>
    </row>
    <row r="4638" spans="15:16" x14ac:dyDescent="0.15">
      <c r="O4638">
        <v>4637</v>
      </c>
      <c r="P4638" t="str">
        <f>IFERROR(IF(COUNTIF(個人情報!$BB$5:$BB$401,"登録番号" &amp; リスト!O4638)&gt;=1,"",IF(VLOOKUP(O4638,登録者リスト!$A$1:$D$43729,4,FALSE)=基本情報!$D$6,O4638,"")),"")</f>
        <v/>
      </c>
    </row>
    <row r="4639" spans="15:16" x14ac:dyDescent="0.15">
      <c r="O4639">
        <v>4638</v>
      </c>
      <c r="P4639" t="str">
        <f>IFERROR(IF(COUNTIF(個人情報!$BB$5:$BB$401,"登録番号" &amp; リスト!O4639)&gt;=1,"",IF(VLOOKUP(O4639,登録者リスト!$A$1:$D$43729,4,FALSE)=基本情報!$D$6,O4639,"")),"")</f>
        <v/>
      </c>
    </row>
    <row r="4640" spans="15:16" x14ac:dyDescent="0.15">
      <c r="O4640">
        <v>4639</v>
      </c>
      <c r="P4640" t="str">
        <f>IFERROR(IF(COUNTIF(個人情報!$BB$5:$BB$401,"登録番号" &amp; リスト!O4640)&gt;=1,"",IF(VLOOKUP(O4640,登録者リスト!$A$1:$D$43729,4,FALSE)=基本情報!$D$6,O4640,"")),"")</f>
        <v/>
      </c>
    </row>
    <row r="4641" spans="15:16" x14ac:dyDescent="0.15">
      <c r="O4641">
        <v>4640</v>
      </c>
      <c r="P4641" t="str">
        <f>IFERROR(IF(COUNTIF(個人情報!$BB$5:$BB$401,"登録番号" &amp; リスト!O4641)&gt;=1,"",IF(VLOOKUP(O4641,登録者リスト!$A$1:$D$43729,4,FALSE)=基本情報!$D$6,O4641,"")),"")</f>
        <v/>
      </c>
    </row>
    <row r="4642" spans="15:16" x14ac:dyDescent="0.15">
      <c r="O4642">
        <v>4641</v>
      </c>
      <c r="P4642" t="str">
        <f>IFERROR(IF(COUNTIF(個人情報!$BB$5:$BB$401,"登録番号" &amp; リスト!O4642)&gt;=1,"",IF(VLOOKUP(O4642,登録者リスト!$A$1:$D$43729,4,FALSE)=基本情報!$D$6,O4642,"")),"")</f>
        <v/>
      </c>
    </row>
    <row r="4643" spans="15:16" x14ac:dyDescent="0.15">
      <c r="O4643">
        <v>4642</v>
      </c>
      <c r="P4643" t="str">
        <f>IFERROR(IF(COUNTIF(個人情報!$BB$5:$BB$401,"登録番号" &amp; リスト!O4643)&gt;=1,"",IF(VLOOKUP(O4643,登録者リスト!$A$1:$D$43729,4,FALSE)=基本情報!$D$6,O4643,"")),"")</f>
        <v/>
      </c>
    </row>
    <row r="4644" spans="15:16" x14ac:dyDescent="0.15">
      <c r="O4644">
        <v>4643</v>
      </c>
      <c r="P4644" t="str">
        <f>IFERROR(IF(COUNTIF(個人情報!$BB$5:$BB$401,"登録番号" &amp; リスト!O4644)&gt;=1,"",IF(VLOOKUP(O4644,登録者リスト!$A$1:$D$43729,4,FALSE)=基本情報!$D$6,O4644,"")),"")</f>
        <v/>
      </c>
    </row>
    <row r="4645" spans="15:16" x14ac:dyDescent="0.15">
      <c r="O4645">
        <v>4644</v>
      </c>
      <c r="P4645" t="str">
        <f>IFERROR(IF(COUNTIF(個人情報!$BB$5:$BB$401,"登録番号" &amp; リスト!O4645)&gt;=1,"",IF(VLOOKUP(O4645,登録者リスト!$A$1:$D$43729,4,FALSE)=基本情報!$D$6,O4645,"")),"")</f>
        <v/>
      </c>
    </row>
    <row r="4646" spans="15:16" x14ac:dyDescent="0.15">
      <c r="O4646">
        <v>4645</v>
      </c>
      <c r="P4646" t="str">
        <f>IFERROR(IF(COUNTIF(個人情報!$BB$5:$BB$401,"登録番号" &amp; リスト!O4646)&gt;=1,"",IF(VLOOKUP(O4646,登録者リスト!$A$1:$D$43729,4,FALSE)=基本情報!$D$6,O4646,"")),"")</f>
        <v/>
      </c>
    </row>
    <row r="4647" spans="15:16" x14ac:dyDescent="0.15">
      <c r="O4647">
        <v>4646</v>
      </c>
      <c r="P4647" t="str">
        <f>IFERROR(IF(COUNTIF(個人情報!$BB$5:$BB$401,"登録番号" &amp; リスト!O4647)&gt;=1,"",IF(VLOOKUP(O4647,登録者リスト!$A$1:$D$43729,4,FALSE)=基本情報!$D$6,O4647,"")),"")</f>
        <v/>
      </c>
    </row>
    <row r="4648" spans="15:16" x14ac:dyDescent="0.15">
      <c r="O4648">
        <v>4647</v>
      </c>
      <c r="P4648" t="str">
        <f>IFERROR(IF(COUNTIF(個人情報!$BB$5:$BB$401,"登録番号" &amp; リスト!O4648)&gt;=1,"",IF(VLOOKUP(O4648,登録者リスト!$A$1:$D$43729,4,FALSE)=基本情報!$D$6,O4648,"")),"")</f>
        <v/>
      </c>
    </row>
    <row r="4649" spans="15:16" x14ac:dyDescent="0.15">
      <c r="O4649">
        <v>4648</v>
      </c>
      <c r="P4649" t="str">
        <f>IFERROR(IF(COUNTIF(個人情報!$BB$5:$BB$401,"登録番号" &amp; リスト!O4649)&gt;=1,"",IF(VLOOKUP(O4649,登録者リスト!$A$1:$D$43729,4,FALSE)=基本情報!$D$6,O4649,"")),"")</f>
        <v/>
      </c>
    </row>
    <row r="4650" spans="15:16" x14ac:dyDescent="0.15">
      <c r="O4650">
        <v>4649</v>
      </c>
      <c r="P4650" t="str">
        <f>IFERROR(IF(COUNTIF(個人情報!$BB$5:$BB$401,"登録番号" &amp; リスト!O4650)&gt;=1,"",IF(VLOOKUP(O4650,登録者リスト!$A$1:$D$43729,4,FALSE)=基本情報!$D$6,O4650,"")),"")</f>
        <v/>
      </c>
    </row>
    <row r="4651" spans="15:16" x14ac:dyDescent="0.15">
      <c r="O4651">
        <v>4650</v>
      </c>
      <c r="P4651" t="str">
        <f>IFERROR(IF(COUNTIF(個人情報!$BB$5:$BB$401,"登録番号" &amp; リスト!O4651)&gt;=1,"",IF(VLOOKUP(O4651,登録者リスト!$A$1:$D$43729,4,FALSE)=基本情報!$D$6,O4651,"")),"")</f>
        <v/>
      </c>
    </row>
    <row r="4652" spans="15:16" x14ac:dyDescent="0.15">
      <c r="O4652">
        <v>4651</v>
      </c>
      <c r="P4652" t="str">
        <f>IFERROR(IF(COUNTIF(個人情報!$BB$5:$BB$401,"登録番号" &amp; リスト!O4652)&gt;=1,"",IF(VLOOKUP(O4652,登録者リスト!$A$1:$D$43729,4,FALSE)=基本情報!$D$6,O4652,"")),"")</f>
        <v/>
      </c>
    </row>
    <row r="4653" spans="15:16" x14ac:dyDescent="0.15">
      <c r="O4653">
        <v>4652</v>
      </c>
      <c r="P4653" t="str">
        <f>IFERROR(IF(COUNTIF(個人情報!$BB$5:$BB$401,"登録番号" &amp; リスト!O4653)&gt;=1,"",IF(VLOOKUP(O4653,登録者リスト!$A$1:$D$43729,4,FALSE)=基本情報!$D$6,O4653,"")),"")</f>
        <v/>
      </c>
    </row>
    <row r="4654" spans="15:16" x14ac:dyDescent="0.15">
      <c r="O4654">
        <v>4653</v>
      </c>
      <c r="P4654" t="str">
        <f>IFERROR(IF(COUNTIF(個人情報!$BB$5:$BB$401,"登録番号" &amp; リスト!O4654)&gt;=1,"",IF(VLOOKUP(O4654,登録者リスト!$A$1:$D$43729,4,FALSE)=基本情報!$D$6,O4654,"")),"")</f>
        <v/>
      </c>
    </row>
    <row r="4655" spans="15:16" x14ac:dyDescent="0.15">
      <c r="O4655">
        <v>4654</v>
      </c>
      <c r="P4655" t="str">
        <f>IFERROR(IF(COUNTIF(個人情報!$BB$5:$BB$401,"登録番号" &amp; リスト!O4655)&gt;=1,"",IF(VLOOKUP(O4655,登録者リスト!$A$1:$D$43729,4,FALSE)=基本情報!$D$6,O4655,"")),"")</f>
        <v/>
      </c>
    </row>
    <row r="4656" spans="15:16" x14ac:dyDescent="0.15">
      <c r="O4656">
        <v>4655</v>
      </c>
      <c r="P4656" t="str">
        <f>IFERROR(IF(COUNTIF(個人情報!$BB$5:$BB$401,"登録番号" &amp; リスト!O4656)&gt;=1,"",IF(VLOOKUP(O4656,登録者リスト!$A$1:$D$43729,4,FALSE)=基本情報!$D$6,O4656,"")),"")</f>
        <v/>
      </c>
    </row>
    <row r="4657" spans="15:16" x14ac:dyDescent="0.15">
      <c r="O4657">
        <v>4656</v>
      </c>
      <c r="P4657" t="str">
        <f>IFERROR(IF(COUNTIF(個人情報!$BB$5:$BB$401,"登録番号" &amp; リスト!O4657)&gt;=1,"",IF(VLOOKUP(O4657,登録者リスト!$A$1:$D$43729,4,FALSE)=基本情報!$D$6,O4657,"")),"")</f>
        <v/>
      </c>
    </row>
    <row r="4658" spans="15:16" x14ac:dyDescent="0.15">
      <c r="O4658">
        <v>4657</v>
      </c>
      <c r="P4658" t="str">
        <f>IFERROR(IF(COUNTIF(個人情報!$BB$5:$BB$401,"登録番号" &amp; リスト!O4658)&gt;=1,"",IF(VLOOKUP(O4658,登録者リスト!$A$1:$D$43729,4,FALSE)=基本情報!$D$6,O4658,"")),"")</f>
        <v/>
      </c>
    </row>
    <row r="4659" spans="15:16" x14ac:dyDescent="0.15">
      <c r="O4659">
        <v>4658</v>
      </c>
      <c r="P4659" t="str">
        <f>IFERROR(IF(COUNTIF(個人情報!$BB$5:$BB$401,"登録番号" &amp; リスト!O4659)&gt;=1,"",IF(VLOOKUP(O4659,登録者リスト!$A$1:$D$43729,4,FALSE)=基本情報!$D$6,O4659,"")),"")</f>
        <v/>
      </c>
    </row>
    <row r="4660" spans="15:16" x14ac:dyDescent="0.15">
      <c r="O4660">
        <v>4659</v>
      </c>
      <c r="P4660" t="str">
        <f>IFERROR(IF(COUNTIF(個人情報!$BB$5:$BB$401,"登録番号" &amp; リスト!O4660)&gt;=1,"",IF(VLOOKUP(O4660,登録者リスト!$A$1:$D$43729,4,FALSE)=基本情報!$D$6,O4660,"")),"")</f>
        <v/>
      </c>
    </row>
    <row r="4661" spans="15:16" x14ac:dyDescent="0.15">
      <c r="O4661">
        <v>4660</v>
      </c>
      <c r="P4661" t="str">
        <f>IFERROR(IF(COUNTIF(個人情報!$BB$5:$BB$401,"登録番号" &amp; リスト!O4661)&gt;=1,"",IF(VLOOKUP(O4661,登録者リスト!$A$1:$D$43729,4,FALSE)=基本情報!$D$6,O4661,"")),"")</f>
        <v/>
      </c>
    </row>
    <row r="4662" spans="15:16" x14ac:dyDescent="0.15">
      <c r="O4662">
        <v>4661</v>
      </c>
      <c r="P4662" t="str">
        <f>IFERROR(IF(COUNTIF(個人情報!$BB$5:$BB$401,"登録番号" &amp; リスト!O4662)&gt;=1,"",IF(VLOOKUP(O4662,登録者リスト!$A$1:$D$43729,4,FALSE)=基本情報!$D$6,O4662,"")),"")</f>
        <v/>
      </c>
    </row>
    <row r="4663" spans="15:16" x14ac:dyDescent="0.15">
      <c r="O4663">
        <v>4662</v>
      </c>
      <c r="P4663" t="str">
        <f>IFERROR(IF(COUNTIF(個人情報!$BB$5:$BB$401,"登録番号" &amp; リスト!O4663)&gt;=1,"",IF(VLOOKUP(O4663,登録者リスト!$A$1:$D$43729,4,FALSE)=基本情報!$D$6,O4663,"")),"")</f>
        <v/>
      </c>
    </row>
    <row r="4664" spans="15:16" x14ac:dyDescent="0.15">
      <c r="O4664">
        <v>4663</v>
      </c>
      <c r="P4664" t="str">
        <f>IFERROR(IF(COUNTIF(個人情報!$BB$5:$BB$401,"登録番号" &amp; リスト!O4664)&gt;=1,"",IF(VLOOKUP(O4664,登録者リスト!$A$1:$D$43729,4,FALSE)=基本情報!$D$6,O4664,"")),"")</f>
        <v/>
      </c>
    </row>
    <row r="4665" spans="15:16" x14ac:dyDescent="0.15">
      <c r="O4665">
        <v>4664</v>
      </c>
      <c r="P4665" t="str">
        <f>IFERROR(IF(COUNTIF(個人情報!$BB$5:$BB$401,"登録番号" &amp; リスト!O4665)&gt;=1,"",IF(VLOOKUP(O4665,登録者リスト!$A$1:$D$43729,4,FALSE)=基本情報!$D$6,O4665,"")),"")</f>
        <v/>
      </c>
    </row>
    <row r="4666" spans="15:16" x14ac:dyDescent="0.15">
      <c r="O4666">
        <v>4665</v>
      </c>
      <c r="P4666" t="str">
        <f>IFERROR(IF(COUNTIF(個人情報!$BB$5:$BB$401,"登録番号" &amp; リスト!O4666)&gt;=1,"",IF(VLOOKUP(O4666,登録者リスト!$A$1:$D$43729,4,FALSE)=基本情報!$D$6,O4666,"")),"")</f>
        <v/>
      </c>
    </row>
    <row r="4667" spans="15:16" x14ac:dyDescent="0.15">
      <c r="O4667">
        <v>4666</v>
      </c>
      <c r="P4667" t="str">
        <f>IFERROR(IF(COUNTIF(個人情報!$BB$5:$BB$401,"登録番号" &amp; リスト!O4667)&gt;=1,"",IF(VLOOKUP(O4667,登録者リスト!$A$1:$D$43729,4,FALSE)=基本情報!$D$6,O4667,"")),"")</f>
        <v/>
      </c>
    </row>
    <row r="4668" spans="15:16" x14ac:dyDescent="0.15">
      <c r="O4668">
        <v>4667</v>
      </c>
      <c r="P4668" t="str">
        <f>IFERROR(IF(COUNTIF(個人情報!$BB$5:$BB$401,"登録番号" &amp; リスト!O4668)&gt;=1,"",IF(VLOOKUP(O4668,登録者リスト!$A$1:$D$43729,4,FALSE)=基本情報!$D$6,O4668,"")),"")</f>
        <v/>
      </c>
    </row>
    <row r="4669" spans="15:16" x14ac:dyDescent="0.15">
      <c r="O4669">
        <v>4668</v>
      </c>
      <c r="P4669" t="str">
        <f>IFERROR(IF(COUNTIF(個人情報!$BB$5:$BB$401,"登録番号" &amp; リスト!O4669)&gt;=1,"",IF(VLOOKUP(O4669,登録者リスト!$A$1:$D$43729,4,FALSE)=基本情報!$D$6,O4669,"")),"")</f>
        <v/>
      </c>
    </row>
    <row r="4670" spans="15:16" x14ac:dyDescent="0.15">
      <c r="O4670">
        <v>4669</v>
      </c>
      <c r="P4670" t="str">
        <f>IFERROR(IF(COUNTIF(個人情報!$BB$5:$BB$401,"登録番号" &amp; リスト!O4670)&gt;=1,"",IF(VLOOKUP(O4670,登録者リスト!$A$1:$D$43729,4,FALSE)=基本情報!$D$6,O4670,"")),"")</f>
        <v/>
      </c>
    </row>
    <row r="4671" spans="15:16" x14ac:dyDescent="0.15">
      <c r="O4671">
        <v>4670</v>
      </c>
      <c r="P4671" t="str">
        <f>IFERROR(IF(COUNTIF(個人情報!$BB$5:$BB$401,"登録番号" &amp; リスト!O4671)&gt;=1,"",IF(VLOOKUP(O4671,登録者リスト!$A$1:$D$43729,4,FALSE)=基本情報!$D$6,O4671,"")),"")</f>
        <v/>
      </c>
    </row>
    <row r="4672" spans="15:16" x14ac:dyDescent="0.15">
      <c r="O4672">
        <v>4671</v>
      </c>
      <c r="P4672" t="str">
        <f>IFERROR(IF(COUNTIF(個人情報!$BB$5:$BB$401,"登録番号" &amp; リスト!O4672)&gt;=1,"",IF(VLOOKUP(O4672,登録者リスト!$A$1:$D$43729,4,FALSE)=基本情報!$D$6,O4672,"")),"")</f>
        <v/>
      </c>
    </row>
    <row r="4673" spans="15:16" x14ac:dyDescent="0.15">
      <c r="O4673">
        <v>4672</v>
      </c>
      <c r="P4673" t="str">
        <f>IFERROR(IF(COUNTIF(個人情報!$BB$5:$BB$401,"登録番号" &amp; リスト!O4673)&gt;=1,"",IF(VLOOKUP(O4673,登録者リスト!$A$1:$D$43729,4,FALSE)=基本情報!$D$6,O4673,"")),"")</f>
        <v/>
      </c>
    </row>
    <row r="4674" spans="15:16" x14ac:dyDescent="0.15">
      <c r="O4674">
        <v>4673</v>
      </c>
      <c r="P4674" t="str">
        <f>IFERROR(IF(COUNTIF(個人情報!$BB$5:$BB$401,"登録番号" &amp; リスト!O4674)&gt;=1,"",IF(VLOOKUP(O4674,登録者リスト!$A$1:$D$43729,4,FALSE)=基本情報!$D$6,O4674,"")),"")</f>
        <v/>
      </c>
    </row>
    <row r="4675" spans="15:16" x14ac:dyDescent="0.15">
      <c r="O4675">
        <v>4674</v>
      </c>
      <c r="P4675" t="str">
        <f>IFERROR(IF(COUNTIF(個人情報!$BB$5:$BB$401,"登録番号" &amp; リスト!O4675)&gt;=1,"",IF(VLOOKUP(O4675,登録者リスト!$A$1:$D$43729,4,FALSE)=基本情報!$D$6,O4675,"")),"")</f>
        <v/>
      </c>
    </row>
    <row r="4676" spans="15:16" x14ac:dyDescent="0.15">
      <c r="O4676">
        <v>4675</v>
      </c>
      <c r="P4676" t="str">
        <f>IFERROR(IF(COUNTIF(個人情報!$BB$5:$BB$401,"登録番号" &amp; リスト!O4676)&gt;=1,"",IF(VLOOKUP(O4676,登録者リスト!$A$1:$D$43729,4,FALSE)=基本情報!$D$6,O4676,"")),"")</f>
        <v/>
      </c>
    </row>
    <row r="4677" spans="15:16" x14ac:dyDescent="0.15">
      <c r="O4677">
        <v>4676</v>
      </c>
      <c r="P4677" t="str">
        <f>IFERROR(IF(COUNTIF(個人情報!$BB$5:$BB$401,"登録番号" &amp; リスト!O4677)&gt;=1,"",IF(VLOOKUP(O4677,登録者リスト!$A$1:$D$43729,4,FALSE)=基本情報!$D$6,O4677,"")),"")</f>
        <v/>
      </c>
    </row>
    <row r="4678" spans="15:16" x14ac:dyDescent="0.15">
      <c r="O4678">
        <v>4677</v>
      </c>
      <c r="P4678" t="str">
        <f>IFERROR(IF(COUNTIF(個人情報!$BB$5:$BB$401,"登録番号" &amp; リスト!O4678)&gt;=1,"",IF(VLOOKUP(O4678,登録者リスト!$A$1:$D$43729,4,FALSE)=基本情報!$D$6,O4678,"")),"")</f>
        <v/>
      </c>
    </row>
    <row r="4679" spans="15:16" x14ac:dyDescent="0.15">
      <c r="O4679">
        <v>4678</v>
      </c>
      <c r="P4679" t="str">
        <f>IFERROR(IF(COUNTIF(個人情報!$BB$5:$BB$401,"登録番号" &amp; リスト!O4679)&gt;=1,"",IF(VLOOKUP(O4679,登録者リスト!$A$1:$D$43729,4,FALSE)=基本情報!$D$6,O4679,"")),"")</f>
        <v/>
      </c>
    </row>
    <row r="4680" spans="15:16" x14ac:dyDescent="0.15">
      <c r="O4680">
        <v>4679</v>
      </c>
      <c r="P4680" t="str">
        <f>IFERROR(IF(COUNTIF(個人情報!$BB$5:$BB$401,"登録番号" &amp; リスト!O4680)&gt;=1,"",IF(VLOOKUP(O4680,登録者リスト!$A$1:$D$43729,4,FALSE)=基本情報!$D$6,O4680,"")),"")</f>
        <v/>
      </c>
    </row>
    <row r="4681" spans="15:16" x14ac:dyDescent="0.15">
      <c r="O4681">
        <v>4680</v>
      </c>
      <c r="P4681" t="str">
        <f>IFERROR(IF(COUNTIF(個人情報!$BB$5:$BB$401,"登録番号" &amp; リスト!O4681)&gt;=1,"",IF(VLOOKUP(O4681,登録者リスト!$A$1:$D$43729,4,FALSE)=基本情報!$D$6,O4681,"")),"")</f>
        <v/>
      </c>
    </row>
    <row r="4682" spans="15:16" x14ac:dyDescent="0.15">
      <c r="O4682">
        <v>4681</v>
      </c>
      <c r="P4682" t="str">
        <f>IFERROR(IF(COUNTIF(個人情報!$BB$5:$BB$401,"登録番号" &amp; リスト!O4682)&gt;=1,"",IF(VLOOKUP(O4682,登録者リスト!$A$1:$D$43729,4,FALSE)=基本情報!$D$6,O4682,"")),"")</f>
        <v/>
      </c>
    </row>
    <row r="4683" spans="15:16" x14ac:dyDescent="0.15">
      <c r="O4683">
        <v>4682</v>
      </c>
      <c r="P4683" t="str">
        <f>IFERROR(IF(COUNTIF(個人情報!$BB$5:$BB$401,"登録番号" &amp; リスト!O4683)&gt;=1,"",IF(VLOOKUP(O4683,登録者リスト!$A$1:$D$43729,4,FALSE)=基本情報!$D$6,O4683,"")),"")</f>
        <v/>
      </c>
    </row>
    <row r="4684" spans="15:16" x14ac:dyDescent="0.15">
      <c r="O4684">
        <v>4683</v>
      </c>
      <c r="P4684" t="str">
        <f>IFERROR(IF(COUNTIF(個人情報!$BB$5:$BB$401,"登録番号" &amp; リスト!O4684)&gt;=1,"",IF(VLOOKUP(O4684,登録者リスト!$A$1:$D$43729,4,FALSE)=基本情報!$D$6,O4684,"")),"")</f>
        <v/>
      </c>
    </row>
    <row r="4685" spans="15:16" x14ac:dyDescent="0.15">
      <c r="O4685">
        <v>4684</v>
      </c>
      <c r="P4685" t="str">
        <f>IFERROR(IF(COUNTIF(個人情報!$BB$5:$BB$401,"登録番号" &amp; リスト!O4685)&gt;=1,"",IF(VLOOKUP(O4685,登録者リスト!$A$1:$D$43729,4,FALSE)=基本情報!$D$6,O4685,"")),"")</f>
        <v/>
      </c>
    </row>
    <row r="4686" spans="15:16" x14ac:dyDescent="0.15">
      <c r="O4686">
        <v>4685</v>
      </c>
      <c r="P4686" t="str">
        <f>IFERROR(IF(COUNTIF(個人情報!$BB$5:$BB$401,"登録番号" &amp; リスト!O4686)&gt;=1,"",IF(VLOOKUP(O4686,登録者リスト!$A$1:$D$43729,4,FALSE)=基本情報!$D$6,O4686,"")),"")</f>
        <v/>
      </c>
    </row>
    <row r="4687" spans="15:16" x14ac:dyDescent="0.15">
      <c r="O4687">
        <v>4686</v>
      </c>
      <c r="P4687" t="str">
        <f>IFERROR(IF(COUNTIF(個人情報!$BB$5:$BB$401,"登録番号" &amp; リスト!O4687)&gt;=1,"",IF(VLOOKUP(O4687,登録者リスト!$A$1:$D$43729,4,FALSE)=基本情報!$D$6,O4687,"")),"")</f>
        <v/>
      </c>
    </row>
    <row r="4688" spans="15:16" x14ac:dyDescent="0.15">
      <c r="O4688">
        <v>4687</v>
      </c>
      <c r="P4688" t="str">
        <f>IFERROR(IF(COUNTIF(個人情報!$BB$5:$BB$401,"登録番号" &amp; リスト!O4688)&gt;=1,"",IF(VLOOKUP(O4688,登録者リスト!$A$1:$D$43729,4,FALSE)=基本情報!$D$6,O4688,"")),"")</f>
        <v/>
      </c>
    </row>
    <row r="4689" spans="15:16" x14ac:dyDescent="0.15">
      <c r="O4689">
        <v>4688</v>
      </c>
      <c r="P4689" t="str">
        <f>IFERROR(IF(COUNTIF(個人情報!$BB$5:$BB$401,"登録番号" &amp; リスト!O4689)&gt;=1,"",IF(VLOOKUP(O4689,登録者リスト!$A$1:$D$43729,4,FALSE)=基本情報!$D$6,O4689,"")),"")</f>
        <v/>
      </c>
    </row>
    <row r="4690" spans="15:16" x14ac:dyDescent="0.15">
      <c r="O4690">
        <v>4689</v>
      </c>
      <c r="P4690" t="str">
        <f>IFERROR(IF(COUNTIF(個人情報!$BB$5:$BB$401,"登録番号" &amp; リスト!O4690)&gt;=1,"",IF(VLOOKUP(O4690,登録者リスト!$A$1:$D$43729,4,FALSE)=基本情報!$D$6,O4690,"")),"")</f>
        <v/>
      </c>
    </row>
    <row r="4691" spans="15:16" x14ac:dyDescent="0.15">
      <c r="O4691">
        <v>4690</v>
      </c>
      <c r="P4691" t="str">
        <f>IFERROR(IF(COUNTIF(個人情報!$BB$5:$BB$401,"登録番号" &amp; リスト!O4691)&gt;=1,"",IF(VLOOKUP(O4691,登録者リスト!$A$1:$D$43729,4,FALSE)=基本情報!$D$6,O4691,"")),"")</f>
        <v/>
      </c>
    </row>
    <row r="4692" spans="15:16" x14ac:dyDescent="0.15">
      <c r="O4692">
        <v>4691</v>
      </c>
      <c r="P4692" t="str">
        <f>IFERROR(IF(COUNTIF(個人情報!$BB$5:$BB$401,"登録番号" &amp; リスト!O4692)&gt;=1,"",IF(VLOOKUP(O4692,登録者リスト!$A$1:$D$43729,4,FALSE)=基本情報!$D$6,O4692,"")),"")</f>
        <v/>
      </c>
    </row>
    <row r="4693" spans="15:16" x14ac:dyDescent="0.15">
      <c r="O4693">
        <v>4692</v>
      </c>
      <c r="P4693" t="str">
        <f>IFERROR(IF(COUNTIF(個人情報!$BB$5:$BB$401,"登録番号" &amp; リスト!O4693)&gt;=1,"",IF(VLOOKUP(O4693,登録者リスト!$A$1:$D$43729,4,FALSE)=基本情報!$D$6,O4693,"")),"")</f>
        <v/>
      </c>
    </row>
    <row r="4694" spans="15:16" x14ac:dyDescent="0.15">
      <c r="O4694">
        <v>4693</v>
      </c>
      <c r="P4694" t="str">
        <f>IFERROR(IF(COUNTIF(個人情報!$BB$5:$BB$401,"登録番号" &amp; リスト!O4694)&gt;=1,"",IF(VLOOKUP(O4694,登録者リスト!$A$1:$D$43729,4,FALSE)=基本情報!$D$6,O4694,"")),"")</f>
        <v/>
      </c>
    </row>
    <row r="4695" spans="15:16" x14ac:dyDescent="0.15">
      <c r="O4695">
        <v>4694</v>
      </c>
      <c r="P4695" t="str">
        <f>IFERROR(IF(COUNTIF(個人情報!$BB$5:$BB$401,"登録番号" &amp; リスト!O4695)&gt;=1,"",IF(VLOOKUP(O4695,登録者リスト!$A$1:$D$43729,4,FALSE)=基本情報!$D$6,O4695,"")),"")</f>
        <v/>
      </c>
    </row>
    <row r="4696" spans="15:16" x14ac:dyDescent="0.15">
      <c r="O4696">
        <v>4695</v>
      </c>
      <c r="P4696" t="str">
        <f>IFERROR(IF(COUNTIF(個人情報!$BB$5:$BB$401,"登録番号" &amp; リスト!O4696)&gt;=1,"",IF(VLOOKUP(O4696,登録者リスト!$A$1:$D$43729,4,FALSE)=基本情報!$D$6,O4696,"")),"")</f>
        <v/>
      </c>
    </row>
    <row r="4697" spans="15:16" x14ac:dyDescent="0.15">
      <c r="O4697">
        <v>4696</v>
      </c>
      <c r="P4697" t="str">
        <f>IFERROR(IF(COUNTIF(個人情報!$BB$5:$BB$401,"登録番号" &amp; リスト!O4697)&gt;=1,"",IF(VLOOKUP(O4697,登録者リスト!$A$1:$D$43729,4,FALSE)=基本情報!$D$6,O4697,"")),"")</f>
        <v/>
      </c>
    </row>
    <row r="4698" spans="15:16" x14ac:dyDescent="0.15">
      <c r="O4698">
        <v>4697</v>
      </c>
      <c r="P4698" t="str">
        <f>IFERROR(IF(COUNTIF(個人情報!$BB$5:$BB$401,"登録番号" &amp; リスト!O4698)&gt;=1,"",IF(VLOOKUP(O4698,登録者リスト!$A$1:$D$43729,4,FALSE)=基本情報!$D$6,O4698,"")),"")</f>
        <v/>
      </c>
    </row>
    <row r="4699" spans="15:16" x14ac:dyDescent="0.15">
      <c r="O4699">
        <v>4698</v>
      </c>
      <c r="P4699" t="str">
        <f>IFERROR(IF(COUNTIF(個人情報!$BB$5:$BB$401,"登録番号" &amp; リスト!O4699)&gt;=1,"",IF(VLOOKUP(O4699,登録者リスト!$A$1:$D$43729,4,FALSE)=基本情報!$D$6,O4699,"")),"")</f>
        <v/>
      </c>
    </row>
    <row r="4700" spans="15:16" x14ac:dyDescent="0.15">
      <c r="O4700">
        <v>4699</v>
      </c>
      <c r="P4700" t="str">
        <f>IFERROR(IF(COUNTIF(個人情報!$BB$5:$BB$401,"登録番号" &amp; リスト!O4700)&gt;=1,"",IF(VLOOKUP(O4700,登録者リスト!$A$1:$D$43729,4,FALSE)=基本情報!$D$6,O4700,"")),"")</f>
        <v/>
      </c>
    </row>
    <row r="4701" spans="15:16" x14ac:dyDescent="0.15">
      <c r="O4701">
        <v>4700</v>
      </c>
      <c r="P4701" t="str">
        <f>IFERROR(IF(COUNTIF(個人情報!$BB$5:$BB$401,"登録番号" &amp; リスト!O4701)&gt;=1,"",IF(VLOOKUP(O4701,登録者リスト!$A$1:$D$43729,4,FALSE)=基本情報!$D$6,O4701,"")),"")</f>
        <v/>
      </c>
    </row>
    <row r="4702" spans="15:16" x14ac:dyDescent="0.15">
      <c r="O4702">
        <v>4701</v>
      </c>
      <c r="P4702" t="str">
        <f>IFERROR(IF(COUNTIF(個人情報!$BB$5:$BB$401,"登録番号" &amp; リスト!O4702)&gt;=1,"",IF(VLOOKUP(O4702,登録者リスト!$A$1:$D$43729,4,FALSE)=基本情報!$D$6,O4702,"")),"")</f>
        <v/>
      </c>
    </row>
    <row r="4703" spans="15:16" x14ac:dyDescent="0.15">
      <c r="O4703">
        <v>4702</v>
      </c>
      <c r="P4703" t="str">
        <f>IFERROR(IF(COUNTIF(個人情報!$BB$5:$BB$401,"登録番号" &amp; リスト!O4703)&gt;=1,"",IF(VLOOKUP(O4703,登録者リスト!$A$1:$D$43729,4,FALSE)=基本情報!$D$6,O4703,"")),"")</f>
        <v/>
      </c>
    </row>
    <row r="4704" spans="15:16" x14ac:dyDescent="0.15">
      <c r="O4704">
        <v>4703</v>
      </c>
      <c r="P4704" t="str">
        <f>IFERROR(IF(COUNTIF(個人情報!$BB$5:$BB$401,"登録番号" &amp; リスト!O4704)&gt;=1,"",IF(VLOOKUP(O4704,登録者リスト!$A$1:$D$43729,4,FALSE)=基本情報!$D$6,O4704,"")),"")</f>
        <v/>
      </c>
    </row>
    <row r="4705" spans="15:16" x14ac:dyDescent="0.15">
      <c r="O4705">
        <v>4704</v>
      </c>
      <c r="P4705" t="str">
        <f>IFERROR(IF(COUNTIF(個人情報!$BB$5:$BB$401,"登録番号" &amp; リスト!O4705)&gt;=1,"",IF(VLOOKUP(O4705,登録者リスト!$A$1:$D$43729,4,FALSE)=基本情報!$D$6,O4705,"")),"")</f>
        <v/>
      </c>
    </row>
    <row r="4706" spans="15:16" x14ac:dyDescent="0.15">
      <c r="O4706">
        <v>4705</v>
      </c>
      <c r="P4706" t="str">
        <f>IFERROR(IF(COUNTIF(個人情報!$BB$5:$BB$401,"登録番号" &amp; リスト!O4706)&gt;=1,"",IF(VLOOKUP(O4706,登録者リスト!$A$1:$D$43729,4,FALSE)=基本情報!$D$6,O4706,"")),"")</f>
        <v/>
      </c>
    </row>
    <row r="4707" spans="15:16" x14ac:dyDescent="0.15">
      <c r="O4707">
        <v>4706</v>
      </c>
      <c r="P4707" t="str">
        <f>IFERROR(IF(COUNTIF(個人情報!$BB$5:$BB$401,"登録番号" &amp; リスト!O4707)&gt;=1,"",IF(VLOOKUP(O4707,登録者リスト!$A$1:$D$43729,4,FALSE)=基本情報!$D$6,O4707,"")),"")</f>
        <v/>
      </c>
    </row>
    <row r="4708" spans="15:16" x14ac:dyDescent="0.15">
      <c r="O4708">
        <v>4707</v>
      </c>
      <c r="P4708" t="str">
        <f>IFERROR(IF(COUNTIF(個人情報!$BB$5:$BB$401,"登録番号" &amp; リスト!O4708)&gt;=1,"",IF(VLOOKUP(O4708,登録者リスト!$A$1:$D$43729,4,FALSE)=基本情報!$D$6,O4708,"")),"")</f>
        <v/>
      </c>
    </row>
    <row r="4709" spans="15:16" x14ac:dyDescent="0.15">
      <c r="O4709">
        <v>4708</v>
      </c>
      <c r="P4709" t="str">
        <f>IFERROR(IF(COUNTIF(個人情報!$BB$5:$BB$401,"登録番号" &amp; リスト!O4709)&gt;=1,"",IF(VLOOKUP(O4709,登録者リスト!$A$1:$D$43729,4,FALSE)=基本情報!$D$6,O4709,"")),"")</f>
        <v/>
      </c>
    </row>
    <row r="4710" spans="15:16" x14ac:dyDescent="0.15">
      <c r="O4710">
        <v>4709</v>
      </c>
      <c r="P4710" t="str">
        <f>IFERROR(IF(COUNTIF(個人情報!$BB$5:$BB$401,"登録番号" &amp; リスト!O4710)&gt;=1,"",IF(VLOOKUP(O4710,登録者リスト!$A$1:$D$43729,4,FALSE)=基本情報!$D$6,O4710,"")),"")</f>
        <v/>
      </c>
    </row>
    <row r="4711" spans="15:16" x14ac:dyDescent="0.15">
      <c r="O4711">
        <v>4710</v>
      </c>
      <c r="P4711" t="str">
        <f>IFERROR(IF(COUNTIF(個人情報!$BB$5:$BB$401,"登録番号" &amp; リスト!O4711)&gt;=1,"",IF(VLOOKUP(O4711,登録者リスト!$A$1:$D$43729,4,FALSE)=基本情報!$D$6,O4711,"")),"")</f>
        <v/>
      </c>
    </row>
    <row r="4712" spans="15:16" x14ac:dyDescent="0.15">
      <c r="O4712">
        <v>4711</v>
      </c>
      <c r="P4712" t="str">
        <f>IFERROR(IF(COUNTIF(個人情報!$BB$5:$BB$401,"登録番号" &amp; リスト!O4712)&gt;=1,"",IF(VLOOKUP(O4712,登録者リスト!$A$1:$D$43729,4,FALSE)=基本情報!$D$6,O4712,"")),"")</f>
        <v/>
      </c>
    </row>
    <row r="4713" spans="15:16" x14ac:dyDescent="0.15">
      <c r="O4713">
        <v>4712</v>
      </c>
      <c r="P4713" t="str">
        <f>IFERROR(IF(COUNTIF(個人情報!$BB$5:$BB$401,"登録番号" &amp; リスト!O4713)&gt;=1,"",IF(VLOOKUP(O4713,登録者リスト!$A$1:$D$43729,4,FALSE)=基本情報!$D$6,O4713,"")),"")</f>
        <v/>
      </c>
    </row>
    <row r="4714" spans="15:16" x14ac:dyDescent="0.15">
      <c r="O4714">
        <v>4713</v>
      </c>
      <c r="P4714" t="str">
        <f>IFERROR(IF(COUNTIF(個人情報!$BB$5:$BB$401,"登録番号" &amp; リスト!O4714)&gt;=1,"",IF(VLOOKUP(O4714,登録者リスト!$A$1:$D$43729,4,FALSE)=基本情報!$D$6,O4714,"")),"")</f>
        <v/>
      </c>
    </row>
    <row r="4715" spans="15:16" x14ac:dyDescent="0.15">
      <c r="O4715">
        <v>4714</v>
      </c>
      <c r="P4715" t="str">
        <f>IFERROR(IF(COUNTIF(個人情報!$BB$5:$BB$401,"登録番号" &amp; リスト!O4715)&gt;=1,"",IF(VLOOKUP(O4715,登録者リスト!$A$1:$D$43729,4,FALSE)=基本情報!$D$6,O4715,"")),"")</f>
        <v/>
      </c>
    </row>
    <row r="4716" spans="15:16" x14ac:dyDescent="0.15">
      <c r="O4716">
        <v>4715</v>
      </c>
      <c r="P4716" t="str">
        <f>IFERROR(IF(COUNTIF(個人情報!$BB$5:$BB$401,"登録番号" &amp; リスト!O4716)&gt;=1,"",IF(VLOOKUP(O4716,登録者リスト!$A$1:$D$43729,4,FALSE)=基本情報!$D$6,O4716,"")),"")</f>
        <v/>
      </c>
    </row>
    <row r="4717" spans="15:16" x14ac:dyDescent="0.15">
      <c r="O4717">
        <v>4716</v>
      </c>
      <c r="P4717" t="str">
        <f>IFERROR(IF(COUNTIF(個人情報!$BB$5:$BB$401,"登録番号" &amp; リスト!O4717)&gt;=1,"",IF(VLOOKUP(O4717,登録者リスト!$A$1:$D$43729,4,FALSE)=基本情報!$D$6,O4717,"")),"")</f>
        <v/>
      </c>
    </row>
    <row r="4718" spans="15:16" x14ac:dyDescent="0.15">
      <c r="O4718">
        <v>4717</v>
      </c>
      <c r="P4718" t="str">
        <f>IFERROR(IF(COUNTIF(個人情報!$BB$5:$BB$401,"登録番号" &amp; リスト!O4718)&gt;=1,"",IF(VLOOKUP(O4718,登録者リスト!$A$1:$D$43729,4,FALSE)=基本情報!$D$6,O4718,"")),"")</f>
        <v/>
      </c>
    </row>
    <row r="4719" spans="15:16" x14ac:dyDescent="0.15">
      <c r="O4719">
        <v>4718</v>
      </c>
      <c r="P4719" t="str">
        <f>IFERROR(IF(COUNTIF(個人情報!$BB$5:$BB$401,"登録番号" &amp; リスト!O4719)&gt;=1,"",IF(VLOOKUP(O4719,登録者リスト!$A$1:$D$43729,4,FALSE)=基本情報!$D$6,O4719,"")),"")</f>
        <v/>
      </c>
    </row>
    <row r="4720" spans="15:16" x14ac:dyDescent="0.15">
      <c r="O4720">
        <v>4719</v>
      </c>
      <c r="P4720" t="str">
        <f>IFERROR(IF(COUNTIF(個人情報!$BB$5:$BB$401,"登録番号" &amp; リスト!O4720)&gt;=1,"",IF(VLOOKUP(O4720,登録者リスト!$A$1:$D$43729,4,FALSE)=基本情報!$D$6,O4720,"")),"")</f>
        <v/>
      </c>
    </row>
    <row r="4721" spans="15:16" x14ac:dyDescent="0.15">
      <c r="O4721">
        <v>4720</v>
      </c>
      <c r="P4721" t="str">
        <f>IFERROR(IF(COUNTIF(個人情報!$BB$5:$BB$401,"登録番号" &amp; リスト!O4721)&gt;=1,"",IF(VLOOKUP(O4721,登録者リスト!$A$1:$D$43729,4,FALSE)=基本情報!$D$6,O4721,"")),"")</f>
        <v/>
      </c>
    </row>
    <row r="4722" spans="15:16" x14ac:dyDescent="0.15">
      <c r="O4722">
        <v>4721</v>
      </c>
      <c r="P4722" t="str">
        <f>IFERROR(IF(COUNTIF(個人情報!$BB$5:$BB$401,"登録番号" &amp; リスト!O4722)&gt;=1,"",IF(VLOOKUP(O4722,登録者リスト!$A$1:$D$43729,4,FALSE)=基本情報!$D$6,O4722,"")),"")</f>
        <v/>
      </c>
    </row>
    <row r="4723" spans="15:16" x14ac:dyDescent="0.15">
      <c r="O4723">
        <v>4722</v>
      </c>
      <c r="P4723" t="str">
        <f>IFERROR(IF(COUNTIF(個人情報!$BB$5:$BB$401,"登録番号" &amp; リスト!O4723)&gt;=1,"",IF(VLOOKUP(O4723,登録者リスト!$A$1:$D$43729,4,FALSE)=基本情報!$D$6,O4723,"")),"")</f>
        <v/>
      </c>
    </row>
    <row r="4724" spans="15:16" x14ac:dyDescent="0.15">
      <c r="O4724">
        <v>4723</v>
      </c>
      <c r="P4724" t="str">
        <f>IFERROR(IF(COUNTIF(個人情報!$BB$5:$BB$401,"登録番号" &amp; リスト!O4724)&gt;=1,"",IF(VLOOKUP(O4724,登録者リスト!$A$1:$D$43729,4,FALSE)=基本情報!$D$6,O4724,"")),"")</f>
        <v/>
      </c>
    </row>
    <row r="4725" spans="15:16" x14ac:dyDescent="0.15">
      <c r="O4725">
        <v>4724</v>
      </c>
      <c r="P4725" t="str">
        <f>IFERROR(IF(COUNTIF(個人情報!$BB$5:$BB$401,"登録番号" &amp; リスト!O4725)&gt;=1,"",IF(VLOOKUP(O4725,登録者リスト!$A$1:$D$43729,4,FALSE)=基本情報!$D$6,O4725,"")),"")</f>
        <v/>
      </c>
    </row>
    <row r="4726" spans="15:16" x14ac:dyDescent="0.15">
      <c r="O4726">
        <v>4725</v>
      </c>
      <c r="P4726" t="str">
        <f>IFERROR(IF(COUNTIF(個人情報!$BB$5:$BB$401,"登録番号" &amp; リスト!O4726)&gt;=1,"",IF(VLOOKUP(O4726,登録者リスト!$A$1:$D$43729,4,FALSE)=基本情報!$D$6,O4726,"")),"")</f>
        <v/>
      </c>
    </row>
    <row r="4727" spans="15:16" x14ac:dyDescent="0.15">
      <c r="O4727">
        <v>4726</v>
      </c>
      <c r="P4727" t="str">
        <f>IFERROR(IF(COUNTIF(個人情報!$BB$5:$BB$401,"登録番号" &amp; リスト!O4727)&gt;=1,"",IF(VLOOKUP(O4727,登録者リスト!$A$1:$D$43729,4,FALSE)=基本情報!$D$6,O4727,"")),"")</f>
        <v/>
      </c>
    </row>
    <row r="4728" spans="15:16" x14ac:dyDescent="0.15">
      <c r="O4728">
        <v>4727</v>
      </c>
      <c r="P4728" t="str">
        <f>IFERROR(IF(COUNTIF(個人情報!$BB$5:$BB$401,"登録番号" &amp; リスト!O4728)&gt;=1,"",IF(VLOOKUP(O4728,登録者リスト!$A$1:$D$43729,4,FALSE)=基本情報!$D$6,O4728,"")),"")</f>
        <v/>
      </c>
    </row>
    <row r="4729" spans="15:16" x14ac:dyDescent="0.15">
      <c r="O4729">
        <v>4728</v>
      </c>
      <c r="P4729" t="str">
        <f>IFERROR(IF(COUNTIF(個人情報!$BB$5:$BB$401,"登録番号" &amp; リスト!O4729)&gt;=1,"",IF(VLOOKUP(O4729,登録者リスト!$A$1:$D$43729,4,FALSE)=基本情報!$D$6,O4729,"")),"")</f>
        <v/>
      </c>
    </row>
    <row r="4730" spans="15:16" x14ac:dyDescent="0.15">
      <c r="O4730">
        <v>4729</v>
      </c>
      <c r="P4730" t="str">
        <f>IFERROR(IF(COUNTIF(個人情報!$BB$5:$BB$401,"登録番号" &amp; リスト!O4730)&gt;=1,"",IF(VLOOKUP(O4730,登録者リスト!$A$1:$D$43729,4,FALSE)=基本情報!$D$6,O4730,"")),"")</f>
        <v/>
      </c>
    </row>
    <row r="4731" spans="15:16" x14ac:dyDescent="0.15">
      <c r="O4731">
        <v>4730</v>
      </c>
      <c r="P4731" t="str">
        <f>IFERROR(IF(COUNTIF(個人情報!$BB$5:$BB$401,"登録番号" &amp; リスト!O4731)&gt;=1,"",IF(VLOOKUP(O4731,登録者リスト!$A$1:$D$43729,4,FALSE)=基本情報!$D$6,O4731,"")),"")</f>
        <v/>
      </c>
    </row>
    <row r="4732" spans="15:16" x14ac:dyDescent="0.15">
      <c r="O4732">
        <v>4731</v>
      </c>
      <c r="P4732" t="str">
        <f>IFERROR(IF(COUNTIF(個人情報!$BB$5:$BB$401,"登録番号" &amp; リスト!O4732)&gt;=1,"",IF(VLOOKUP(O4732,登録者リスト!$A$1:$D$43729,4,FALSE)=基本情報!$D$6,O4732,"")),"")</f>
        <v/>
      </c>
    </row>
    <row r="4733" spans="15:16" x14ac:dyDescent="0.15">
      <c r="O4733">
        <v>4732</v>
      </c>
      <c r="P4733" t="str">
        <f>IFERROR(IF(COUNTIF(個人情報!$BB$5:$BB$401,"登録番号" &amp; リスト!O4733)&gt;=1,"",IF(VLOOKUP(O4733,登録者リスト!$A$1:$D$43729,4,FALSE)=基本情報!$D$6,O4733,"")),"")</f>
        <v/>
      </c>
    </row>
    <row r="4734" spans="15:16" x14ac:dyDescent="0.15">
      <c r="O4734">
        <v>4733</v>
      </c>
      <c r="P4734" t="str">
        <f>IFERROR(IF(COUNTIF(個人情報!$BB$5:$BB$401,"登録番号" &amp; リスト!O4734)&gt;=1,"",IF(VLOOKUP(O4734,登録者リスト!$A$1:$D$43729,4,FALSE)=基本情報!$D$6,O4734,"")),"")</f>
        <v/>
      </c>
    </row>
    <row r="4735" spans="15:16" x14ac:dyDescent="0.15">
      <c r="O4735">
        <v>4734</v>
      </c>
      <c r="P4735" t="str">
        <f>IFERROR(IF(COUNTIF(個人情報!$BB$5:$BB$401,"登録番号" &amp; リスト!O4735)&gt;=1,"",IF(VLOOKUP(O4735,登録者リスト!$A$1:$D$43729,4,FALSE)=基本情報!$D$6,O4735,"")),"")</f>
        <v/>
      </c>
    </row>
    <row r="4736" spans="15:16" x14ac:dyDescent="0.15">
      <c r="O4736">
        <v>4735</v>
      </c>
      <c r="P4736" t="str">
        <f>IFERROR(IF(COUNTIF(個人情報!$BB$5:$BB$401,"登録番号" &amp; リスト!O4736)&gt;=1,"",IF(VLOOKUP(O4736,登録者リスト!$A$1:$D$43729,4,FALSE)=基本情報!$D$6,O4736,"")),"")</f>
        <v/>
      </c>
    </row>
    <row r="4737" spans="15:16" x14ac:dyDescent="0.15">
      <c r="O4737">
        <v>4736</v>
      </c>
      <c r="P4737" t="str">
        <f>IFERROR(IF(COUNTIF(個人情報!$BB$5:$BB$401,"登録番号" &amp; リスト!O4737)&gt;=1,"",IF(VLOOKUP(O4737,登録者リスト!$A$1:$D$43729,4,FALSE)=基本情報!$D$6,O4737,"")),"")</f>
        <v/>
      </c>
    </row>
    <row r="4738" spans="15:16" x14ac:dyDescent="0.15">
      <c r="O4738">
        <v>4737</v>
      </c>
      <c r="P4738" t="str">
        <f>IFERROR(IF(COUNTIF(個人情報!$BB$5:$BB$401,"登録番号" &amp; リスト!O4738)&gt;=1,"",IF(VLOOKUP(O4738,登録者リスト!$A$1:$D$43729,4,FALSE)=基本情報!$D$6,O4738,"")),"")</f>
        <v/>
      </c>
    </row>
    <row r="4739" spans="15:16" x14ac:dyDescent="0.15">
      <c r="O4739">
        <v>4738</v>
      </c>
      <c r="P4739" t="str">
        <f>IFERROR(IF(COUNTIF(個人情報!$BB$5:$BB$401,"登録番号" &amp; リスト!O4739)&gt;=1,"",IF(VLOOKUP(O4739,登録者リスト!$A$1:$D$43729,4,FALSE)=基本情報!$D$6,O4739,"")),"")</f>
        <v/>
      </c>
    </row>
    <row r="4740" spans="15:16" x14ac:dyDescent="0.15">
      <c r="O4740">
        <v>4739</v>
      </c>
      <c r="P4740" t="str">
        <f>IFERROR(IF(COUNTIF(個人情報!$BB$5:$BB$401,"登録番号" &amp; リスト!O4740)&gt;=1,"",IF(VLOOKUP(O4740,登録者リスト!$A$1:$D$43729,4,FALSE)=基本情報!$D$6,O4740,"")),"")</f>
        <v/>
      </c>
    </row>
    <row r="4741" spans="15:16" x14ac:dyDescent="0.15">
      <c r="O4741">
        <v>4740</v>
      </c>
      <c r="P4741" t="str">
        <f>IFERROR(IF(COUNTIF(個人情報!$BB$5:$BB$401,"登録番号" &amp; リスト!O4741)&gt;=1,"",IF(VLOOKUP(O4741,登録者リスト!$A$1:$D$43729,4,FALSE)=基本情報!$D$6,O4741,"")),"")</f>
        <v/>
      </c>
    </row>
    <row r="4742" spans="15:16" x14ac:dyDescent="0.15">
      <c r="O4742">
        <v>4741</v>
      </c>
      <c r="P4742" t="str">
        <f>IFERROR(IF(COUNTIF(個人情報!$BB$5:$BB$401,"登録番号" &amp; リスト!O4742)&gt;=1,"",IF(VLOOKUP(O4742,登録者リスト!$A$1:$D$43729,4,FALSE)=基本情報!$D$6,O4742,"")),"")</f>
        <v/>
      </c>
    </row>
    <row r="4743" spans="15:16" x14ac:dyDescent="0.15">
      <c r="O4743">
        <v>4742</v>
      </c>
      <c r="P4743" t="str">
        <f>IFERROR(IF(COUNTIF(個人情報!$BB$5:$BB$401,"登録番号" &amp; リスト!O4743)&gt;=1,"",IF(VLOOKUP(O4743,登録者リスト!$A$1:$D$43729,4,FALSE)=基本情報!$D$6,O4743,"")),"")</f>
        <v/>
      </c>
    </row>
    <row r="4744" spans="15:16" x14ac:dyDescent="0.15">
      <c r="O4744">
        <v>4743</v>
      </c>
      <c r="P4744" t="str">
        <f>IFERROR(IF(COUNTIF(個人情報!$BB$5:$BB$401,"登録番号" &amp; リスト!O4744)&gt;=1,"",IF(VLOOKUP(O4744,登録者リスト!$A$1:$D$43729,4,FALSE)=基本情報!$D$6,O4744,"")),"")</f>
        <v/>
      </c>
    </row>
    <row r="4745" spans="15:16" x14ac:dyDescent="0.15">
      <c r="O4745">
        <v>4744</v>
      </c>
      <c r="P4745" t="str">
        <f>IFERROR(IF(COUNTIF(個人情報!$BB$5:$BB$401,"登録番号" &amp; リスト!O4745)&gt;=1,"",IF(VLOOKUP(O4745,登録者リスト!$A$1:$D$43729,4,FALSE)=基本情報!$D$6,O4745,"")),"")</f>
        <v/>
      </c>
    </row>
    <row r="4746" spans="15:16" x14ac:dyDescent="0.15">
      <c r="O4746">
        <v>4745</v>
      </c>
      <c r="P4746" t="str">
        <f>IFERROR(IF(COUNTIF(個人情報!$BB$5:$BB$401,"登録番号" &amp; リスト!O4746)&gt;=1,"",IF(VLOOKUP(O4746,登録者リスト!$A$1:$D$43729,4,FALSE)=基本情報!$D$6,O4746,"")),"")</f>
        <v/>
      </c>
    </row>
    <row r="4747" spans="15:16" x14ac:dyDescent="0.15">
      <c r="O4747">
        <v>4746</v>
      </c>
      <c r="P4747" t="str">
        <f>IFERROR(IF(COUNTIF(個人情報!$BB$5:$BB$401,"登録番号" &amp; リスト!O4747)&gt;=1,"",IF(VLOOKUP(O4747,登録者リスト!$A$1:$D$43729,4,FALSE)=基本情報!$D$6,O4747,"")),"")</f>
        <v/>
      </c>
    </row>
    <row r="4748" spans="15:16" x14ac:dyDescent="0.15">
      <c r="O4748">
        <v>4747</v>
      </c>
      <c r="P4748" t="str">
        <f>IFERROR(IF(COUNTIF(個人情報!$BB$5:$BB$401,"登録番号" &amp; リスト!O4748)&gt;=1,"",IF(VLOOKUP(O4748,登録者リスト!$A$1:$D$43729,4,FALSE)=基本情報!$D$6,O4748,"")),"")</f>
        <v/>
      </c>
    </row>
    <row r="4749" spans="15:16" x14ac:dyDescent="0.15">
      <c r="O4749">
        <v>4748</v>
      </c>
      <c r="P4749" t="str">
        <f>IFERROR(IF(COUNTIF(個人情報!$BB$5:$BB$401,"登録番号" &amp; リスト!O4749)&gt;=1,"",IF(VLOOKUP(O4749,登録者リスト!$A$1:$D$43729,4,FALSE)=基本情報!$D$6,O4749,"")),"")</f>
        <v/>
      </c>
    </row>
    <row r="4750" spans="15:16" x14ac:dyDescent="0.15">
      <c r="O4750">
        <v>4749</v>
      </c>
      <c r="P4750" t="str">
        <f>IFERROR(IF(COUNTIF(個人情報!$BB$5:$BB$401,"登録番号" &amp; リスト!O4750)&gt;=1,"",IF(VLOOKUP(O4750,登録者リスト!$A$1:$D$43729,4,FALSE)=基本情報!$D$6,O4750,"")),"")</f>
        <v/>
      </c>
    </row>
    <row r="4751" spans="15:16" x14ac:dyDescent="0.15">
      <c r="O4751">
        <v>4750</v>
      </c>
      <c r="P4751" t="str">
        <f>IFERROR(IF(COUNTIF(個人情報!$BB$5:$BB$401,"登録番号" &amp; リスト!O4751)&gt;=1,"",IF(VLOOKUP(O4751,登録者リスト!$A$1:$D$43729,4,FALSE)=基本情報!$D$6,O4751,"")),"")</f>
        <v/>
      </c>
    </row>
    <row r="4752" spans="15:16" x14ac:dyDescent="0.15">
      <c r="O4752">
        <v>4751</v>
      </c>
      <c r="P4752" t="str">
        <f>IFERROR(IF(COUNTIF(個人情報!$BB$5:$BB$401,"登録番号" &amp; リスト!O4752)&gt;=1,"",IF(VLOOKUP(O4752,登録者リスト!$A$1:$D$43729,4,FALSE)=基本情報!$D$6,O4752,"")),"")</f>
        <v/>
      </c>
    </row>
    <row r="4753" spans="15:16" x14ac:dyDescent="0.15">
      <c r="O4753">
        <v>4752</v>
      </c>
      <c r="P4753" t="str">
        <f>IFERROR(IF(COUNTIF(個人情報!$BB$5:$BB$401,"登録番号" &amp; リスト!O4753)&gt;=1,"",IF(VLOOKUP(O4753,登録者リスト!$A$1:$D$43729,4,FALSE)=基本情報!$D$6,O4753,"")),"")</f>
        <v/>
      </c>
    </row>
    <row r="4754" spans="15:16" x14ac:dyDescent="0.15">
      <c r="O4754">
        <v>4753</v>
      </c>
      <c r="P4754" t="str">
        <f>IFERROR(IF(COUNTIF(個人情報!$BB$5:$BB$401,"登録番号" &amp; リスト!O4754)&gt;=1,"",IF(VLOOKUP(O4754,登録者リスト!$A$1:$D$43729,4,FALSE)=基本情報!$D$6,O4754,"")),"")</f>
        <v/>
      </c>
    </row>
    <row r="4755" spans="15:16" x14ac:dyDescent="0.15">
      <c r="O4755">
        <v>4754</v>
      </c>
      <c r="P4755" t="str">
        <f>IFERROR(IF(COUNTIF(個人情報!$BB$5:$BB$401,"登録番号" &amp; リスト!O4755)&gt;=1,"",IF(VLOOKUP(O4755,登録者リスト!$A$1:$D$43729,4,FALSE)=基本情報!$D$6,O4755,"")),"")</f>
        <v/>
      </c>
    </row>
    <row r="4756" spans="15:16" x14ac:dyDescent="0.15">
      <c r="O4756">
        <v>4755</v>
      </c>
      <c r="P4756" t="str">
        <f>IFERROR(IF(COUNTIF(個人情報!$BB$5:$BB$401,"登録番号" &amp; リスト!O4756)&gt;=1,"",IF(VLOOKUP(O4756,登録者リスト!$A$1:$D$43729,4,FALSE)=基本情報!$D$6,O4756,"")),"")</f>
        <v/>
      </c>
    </row>
    <row r="4757" spans="15:16" x14ac:dyDescent="0.15">
      <c r="O4757">
        <v>4756</v>
      </c>
      <c r="P4757" t="str">
        <f>IFERROR(IF(COUNTIF(個人情報!$BB$5:$BB$401,"登録番号" &amp; リスト!O4757)&gt;=1,"",IF(VLOOKUP(O4757,登録者リスト!$A$1:$D$43729,4,FALSE)=基本情報!$D$6,O4757,"")),"")</f>
        <v/>
      </c>
    </row>
    <row r="4758" spans="15:16" x14ac:dyDescent="0.15">
      <c r="O4758">
        <v>4757</v>
      </c>
      <c r="P4758" t="str">
        <f>IFERROR(IF(COUNTIF(個人情報!$BB$5:$BB$401,"登録番号" &amp; リスト!O4758)&gt;=1,"",IF(VLOOKUP(O4758,登録者リスト!$A$1:$D$43729,4,FALSE)=基本情報!$D$6,O4758,"")),"")</f>
        <v/>
      </c>
    </row>
    <row r="4759" spans="15:16" x14ac:dyDescent="0.15">
      <c r="O4759">
        <v>4758</v>
      </c>
      <c r="P4759" t="str">
        <f>IFERROR(IF(COUNTIF(個人情報!$BB$5:$BB$401,"登録番号" &amp; リスト!O4759)&gt;=1,"",IF(VLOOKUP(O4759,登録者リスト!$A$1:$D$43729,4,FALSE)=基本情報!$D$6,O4759,"")),"")</f>
        <v/>
      </c>
    </row>
    <row r="4760" spans="15:16" x14ac:dyDescent="0.15">
      <c r="O4760">
        <v>4759</v>
      </c>
      <c r="P4760" t="str">
        <f>IFERROR(IF(COUNTIF(個人情報!$BB$5:$BB$401,"登録番号" &amp; リスト!O4760)&gt;=1,"",IF(VLOOKUP(O4760,登録者リスト!$A$1:$D$43729,4,FALSE)=基本情報!$D$6,O4760,"")),"")</f>
        <v/>
      </c>
    </row>
    <row r="4761" spans="15:16" x14ac:dyDescent="0.15">
      <c r="O4761">
        <v>4760</v>
      </c>
      <c r="P4761" t="str">
        <f>IFERROR(IF(COUNTIF(個人情報!$BB$5:$BB$401,"登録番号" &amp; リスト!O4761)&gt;=1,"",IF(VLOOKUP(O4761,登録者リスト!$A$1:$D$43729,4,FALSE)=基本情報!$D$6,O4761,"")),"")</f>
        <v/>
      </c>
    </row>
    <row r="4762" spans="15:16" x14ac:dyDescent="0.15">
      <c r="O4762">
        <v>4761</v>
      </c>
      <c r="P4762" t="str">
        <f>IFERROR(IF(COUNTIF(個人情報!$BB$5:$BB$401,"登録番号" &amp; リスト!O4762)&gt;=1,"",IF(VLOOKUP(O4762,登録者リスト!$A$1:$D$43729,4,FALSE)=基本情報!$D$6,O4762,"")),"")</f>
        <v/>
      </c>
    </row>
    <row r="4763" spans="15:16" x14ac:dyDescent="0.15">
      <c r="O4763">
        <v>4762</v>
      </c>
      <c r="P4763" t="str">
        <f>IFERROR(IF(COUNTIF(個人情報!$BB$5:$BB$401,"登録番号" &amp; リスト!O4763)&gt;=1,"",IF(VLOOKUP(O4763,登録者リスト!$A$1:$D$43729,4,FALSE)=基本情報!$D$6,O4763,"")),"")</f>
        <v/>
      </c>
    </row>
    <row r="4764" spans="15:16" x14ac:dyDescent="0.15">
      <c r="O4764">
        <v>4763</v>
      </c>
      <c r="P4764" t="str">
        <f>IFERROR(IF(COUNTIF(個人情報!$BB$5:$BB$401,"登録番号" &amp; リスト!O4764)&gt;=1,"",IF(VLOOKUP(O4764,登録者リスト!$A$1:$D$43729,4,FALSE)=基本情報!$D$6,O4764,"")),"")</f>
        <v/>
      </c>
    </row>
    <row r="4765" spans="15:16" x14ac:dyDescent="0.15">
      <c r="O4765">
        <v>4764</v>
      </c>
      <c r="P4765" t="str">
        <f>IFERROR(IF(COUNTIF(個人情報!$BB$5:$BB$401,"登録番号" &amp; リスト!O4765)&gt;=1,"",IF(VLOOKUP(O4765,登録者リスト!$A$1:$D$43729,4,FALSE)=基本情報!$D$6,O4765,"")),"")</f>
        <v/>
      </c>
    </row>
    <row r="4766" spans="15:16" x14ac:dyDescent="0.15">
      <c r="O4766">
        <v>4765</v>
      </c>
      <c r="P4766" t="str">
        <f>IFERROR(IF(COUNTIF(個人情報!$BB$5:$BB$401,"登録番号" &amp; リスト!O4766)&gt;=1,"",IF(VLOOKUP(O4766,登録者リスト!$A$1:$D$43729,4,FALSE)=基本情報!$D$6,O4766,"")),"")</f>
        <v/>
      </c>
    </row>
    <row r="4767" spans="15:16" x14ac:dyDescent="0.15">
      <c r="O4767">
        <v>4766</v>
      </c>
      <c r="P4767" t="str">
        <f>IFERROR(IF(COUNTIF(個人情報!$BB$5:$BB$401,"登録番号" &amp; リスト!O4767)&gt;=1,"",IF(VLOOKUP(O4767,登録者リスト!$A$1:$D$43729,4,FALSE)=基本情報!$D$6,O4767,"")),"")</f>
        <v/>
      </c>
    </row>
    <row r="4768" spans="15:16" x14ac:dyDescent="0.15">
      <c r="O4768">
        <v>4767</v>
      </c>
      <c r="P4768" t="str">
        <f>IFERROR(IF(COUNTIF(個人情報!$BB$5:$BB$401,"登録番号" &amp; リスト!O4768)&gt;=1,"",IF(VLOOKUP(O4768,登録者リスト!$A$1:$D$43729,4,FALSE)=基本情報!$D$6,O4768,"")),"")</f>
        <v/>
      </c>
    </row>
    <row r="4769" spans="15:16" x14ac:dyDescent="0.15">
      <c r="O4769">
        <v>4768</v>
      </c>
      <c r="P4769" t="str">
        <f>IFERROR(IF(COUNTIF(個人情報!$BB$5:$BB$401,"登録番号" &amp; リスト!O4769)&gt;=1,"",IF(VLOOKUP(O4769,登録者リスト!$A$1:$D$43729,4,FALSE)=基本情報!$D$6,O4769,"")),"")</f>
        <v/>
      </c>
    </row>
    <row r="4770" spans="15:16" x14ac:dyDescent="0.15">
      <c r="O4770">
        <v>4769</v>
      </c>
      <c r="P4770" t="str">
        <f>IFERROR(IF(COUNTIF(個人情報!$BB$5:$BB$401,"登録番号" &amp; リスト!O4770)&gt;=1,"",IF(VLOOKUP(O4770,登録者リスト!$A$1:$D$43729,4,FALSE)=基本情報!$D$6,O4770,"")),"")</f>
        <v/>
      </c>
    </row>
    <row r="4771" spans="15:16" x14ac:dyDescent="0.15">
      <c r="O4771">
        <v>4770</v>
      </c>
      <c r="P4771" t="str">
        <f>IFERROR(IF(COUNTIF(個人情報!$BB$5:$BB$401,"登録番号" &amp; リスト!O4771)&gt;=1,"",IF(VLOOKUP(O4771,登録者リスト!$A$1:$D$43729,4,FALSE)=基本情報!$D$6,O4771,"")),"")</f>
        <v/>
      </c>
    </row>
    <row r="4772" spans="15:16" x14ac:dyDescent="0.15">
      <c r="O4772">
        <v>4771</v>
      </c>
      <c r="P4772" t="str">
        <f>IFERROR(IF(COUNTIF(個人情報!$BB$5:$BB$401,"登録番号" &amp; リスト!O4772)&gt;=1,"",IF(VLOOKUP(O4772,登録者リスト!$A$1:$D$43729,4,FALSE)=基本情報!$D$6,O4772,"")),"")</f>
        <v/>
      </c>
    </row>
    <row r="4773" spans="15:16" x14ac:dyDescent="0.15">
      <c r="O4773">
        <v>4772</v>
      </c>
      <c r="P4773" t="str">
        <f>IFERROR(IF(COUNTIF(個人情報!$BB$5:$BB$401,"登録番号" &amp; リスト!O4773)&gt;=1,"",IF(VLOOKUP(O4773,登録者リスト!$A$1:$D$43729,4,FALSE)=基本情報!$D$6,O4773,"")),"")</f>
        <v/>
      </c>
    </row>
    <row r="4774" spans="15:16" x14ac:dyDescent="0.15">
      <c r="O4774">
        <v>4773</v>
      </c>
      <c r="P4774" t="str">
        <f>IFERROR(IF(COUNTIF(個人情報!$BB$5:$BB$401,"登録番号" &amp; リスト!O4774)&gt;=1,"",IF(VLOOKUP(O4774,登録者リスト!$A$1:$D$43729,4,FALSE)=基本情報!$D$6,O4774,"")),"")</f>
        <v/>
      </c>
    </row>
    <row r="4775" spans="15:16" x14ac:dyDescent="0.15">
      <c r="O4775">
        <v>4774</v>
      </c>
      <c r="P4775" t="str">
        <f>IFERROR(IF(COUNTIF(個人情報!$BB$5:$BB$401,"登録番号" &amp; リスト!O4775)&gt;=1,"",IF(VLOOKUP(O4775,登録者リスト!$A$1:$D$43729,4,FALSE)=基本情報!$D$6,O4775,"")),"")</f>
        <v/>
      </c>
    </row>
    <row r="4776" spans="15:16" x14ac:dyDescent="0.15">
      <c r="O4776">
        <v>4775</v>
      </c>
      <c r="P4776" t="str">
        <f>IFERROR(IF(COUNTIF(個人情報!$BB$5:$BB$401,"登録番号" &amp; リスト!O4776)&gt;=1,"",IF(VLOOKUP(O4776,登録者リスト!$A$1:$D$43729,4,FALSE)=基本情報!$D$6,O4776,"")),"")</f>
        <v/>
      </c>
    </row>
    <row r="4777" spans="15:16" x14ac:dyDescent="0.15">
      <c r="O4777">
        <v>4776</v>
      </c>
      <c r="P4777" t="str">
        <f>IFERROR(IF(COUNTIF(個人情報!$BB$5:$BB$401,"登録番号" &amp; リスト!O4777)&gt;=1,"",IF(VLOOKUP(O4777,登録者リスト!$A$1:$D$43729,4,FALSE)=基本情報!$D$6,O4777,"")),"")</f>
        <v/>
      </c>
    </row>
    <row r="4778" spans="15:16" x14ac:dyDescent="0.15">
      <c r="O4778">
        <v>4777</v>
      </c>
      <c r="P4778" t="str">
        <f>IFERROR(IF(COUNTIF(個人情報!$BB$5:$BB$401,"登録番号" &amp; リスト!O4778)&gt;=1,"",IF(VLOOKUP(O4778,登録者リスト!$A$1:$D$43729,4,FALSE)=基本情報!$D$6,O4778,"")),"")</f>
        <v/>
      </c>
    </row>
    <row r="4779" spans="15:16" x14ac:dyDescent="0.15">
      <c r="O4779">
        <v>4778</v>
      </c>
      <c r="P4779" t="str">
        <f>IFERROR(IF(COUNTIF(個人情報!$BB$5:$BB$401,"登録番号" &amp; リスト!O4779)&gt;=1,"",IF(VLOOKUP(O4779,登録者リスト!$A$1:$D$43729,4,FALSE)=基本情報!$D$6,O4779,"")),"")</f>
        <v/>
      </c>
    </row>
    <row r="4780" spans="15:16" x14ac:dyDescent="0.15">
      <c r="O4780">
        <v>4779</v>
      </c>
      <c r="P4780" t="str">
        <f>IFERROR(IF(COUNTIF(個人情報!$BB$5:$BB$401,"登録番号" &amp; リスト!O4780)&gt;=1,"",IF(VLOOKUP(O4780,登録者リスト!$A$1:$D$43729,4,FALSE)=基本情報!$D$6,O4780,"")),"")</f>
        <v/>
      </c>
    </row>
    <row r="4781" spans="15:16" x14ac:dyDescent="0.15">
      <c r="O4781">
        <v>4780</v>
      </c>
      <c r="P4781" t="str">
        <f>IFERROR(IF(COUNTIF(個人情報!$BB$5:$BB$401,"登録番号" &amp; リスト!O4781)&gt;=1,"",IF(VLOOKUP(O4781,登録者リスト!$A$1:$D$43729,4,FALSE)=基本情報!$D$6,O4781,"")),"")</f>
        <v/>
      </c>
    </row>
    <row r="4782" spans="15:16" x14ac:dyDescent="0.15">
      <c r="O4782">
        <v>4781</v>
      </c>
      <c r="P4782" t="str">
        <f>IFERROR(IF(COUNTIF(個人情報!$BB$5:$BB$401,"登録番号" &amp; リスト!O4782)&gt;=1,"",IF(VLOOKUP(O4782,登録者リスト!$A$1:$D$43729,4,FALSE)=基本情報!$D$6,O4782,"")),"")</f>
        <v/>
      </c>
    </row>
    <row r="4783" spans="15:16" x14ac:dyDescent="0.15">
      <c r="O4783">
        <v>4782</v>
      </c>
      <c r="P4783" t="str">
        <f>IFERROR(IF(COUNTIF(個人情報!$BB$5:$BB$401,"登録番号" &amp; リスト!O4783)&gt;=1,"",IF(VLOOKUP(O4783,登録者リスト!$A$1:$D$43729,4,FALSE)=基本情報!$D$6,O4783,"")),"")</f>
        <v/>
      </c>
    </row>
    <row r="4784" spans="15:16" x14ac:dyDescent="0.15">
      <c r="O4784">
        <v>4783</v>
      </c>
      <c r="P4784" t="str">
        <f>IFERROR(IF(COUNTIF(個人情報!$BB$5:$BB$401,"登録番号" &amp; リスト!O4784)&gt;=1,"",IF(VLOOKUP(O4784,登録者リスト!$A$1:$D$43729,4,FALSE)=基本情報!$D$6,O4784,"")),"")</f>
        <v/>
      </c>
    </row>
    <row r="4785" spans="15:16" x14ac:dyDescent="0.15">
      <c r="O4785">
        <v>4784</v>
      </c>
      <c r="P4785" t="str">
        <f>IFERROR(IF(COUNTIF(個人情報!$BB$5:$BB$401,"登録番号" &amp; リスト!O4785)&gt;=1,"",IF(VLOOKUP(O4785,登録者リスト!$A$1:$D$43729,4,FALSE)=基本情報!$D$6,O4785,"")),"")</f>
        <v/>
      </c>
    </row>
    <row r="4786" spans="15:16" x14ac:dyDescent="0.15">
      <c r="O4786">
        <v>4785</v>
      </c>
      <c r="P4786" t="str">
        <f>IFERROR(IF(COUNTIF(個人情報!$BB$5:$BB$401,"登録番号" &amp; リスト!O4786)&gt;=1,"",IF(VLOOKUP(O4786,登録者リスト!$A$1:$D$43729,4,FALSE)=基本情報!$D$6,O4786,"")),"")</f>
        <v/>
      </c>
    </row>
    <row r="4787" spans="15:16" x14ac:dyDescent="0.15">
      <c r="O4787">
        <v>4786</v>
      </c>
      <c r="P4787" t="str">
        <f>IFERROR(IF(COUNTIF(個人情報!$BB$5:$BB$401,"登録番号" &amp; リスト!O4787)&gt;=1,"",IF(VLOOKUP(O4787,登録者リスト!$A$1:$D$43729,4,FALSE)=基本情報!$D$6,O4787,"")),"")</f>
        <v/>
      </c>
    </row>
    <row r="4788" spans="15:16" x14ac:dyDescent="0.15">
      <c r="O4788">
        <v>4787</v>
      </c>
      <c r="P4788" t="str">
        <f>IFERROR(IF(COUNTIF(個人情報!$BB$5:$BB$401,"登録番号" &amp; リスト!O4788)&gt;=1,"",IF(VLOOKUP(O4788,登録者リスト!$A$1:$D$43729,4,FALSE)=基本情報!$D$6,O4788,"")),"")</f>
        <v/>
      </c>
    </row>
    <row r="4789" spans="15:16" x14ac:dyDescent="0.15">
      <c r="O4789">
        <v>4788</v>
      </c>
      <c r="P4789" t="str">
        <f>IFERROR(IF(COUNTIF(個人情報!$BB$5:$BB$401,"登録番号" &amp; リスト!O4789)&gt;=1,"",IF(VLOOKUP(O4789,登録者リスト!$A$1:$D$43729,4,FALSE)=基本情報!$D$6,O4789,"")),"")</f>
        <v/>
      </c>
    </row>
    <row r="4790" spans="15:16" x14ac:dyDescent="0.15">
      <c r="O4790">
        <v>4789</v>
      </c>
      <c r="P4790" t="str">
        <f>IFERROR(IF(COUNTIF(個人情報!$BB$5:$BB$401,"登録番号" &amp; リスト!O4790)&gt;=1,"",IF(VLOOKUP(O4790,登録者リスト!$A$1:$D$43729,4,FALSE)=基本情報!$D$6,O4790,"")),"")</f>
        <v/>
      </c>
    </row>
    <row r="4791" spans="15:16" x14ac:dyDescent="0.15">
      <c r="O4791">
        <v>4790</v>
      </c>
      <c r="P4791" t="str">
        <f>IFERROR(IF(COUNTIF(個人情報!$BB$5:$BB$401,"登録番号" &amp; リスト!O4791)&gt;=1,"",IF(VLOOKUP(O4791,登録者リスト!$A$1:$D$43729,4,FALSE)=基本情報!$D$6,O4791,"")),"")</f>
        <v/>
      </c>
    </row>
    <row r="4792" spans="15:16" x14ac:dyDescent="0.15">
      <c r="O4792">
        <v>4791</v>
      </c>
      <c r="P4792" t="str">
        <f>IFERROR(IF(COUNTIF(個人情報!$BB$5:$BB$401,"登録番号" &amp; リスト!O4792)&gt;=1,"",IF(VLOOKUP(O4792,登録者リスト!$A$1:$D$43729,4,FALSE)=基本情報!$D$6,O4792,"")),"")</f>
        <v/>
      </c>
    </row>
    <row r="4793" spans="15:16" x14ac:dyDescent="0.15">
      <c r="O4793">
        <v>4792</v>
      </c>
      <c r="P4793" t="str">
        <f>IFERROR(IF(COUNTIF(個人情報!$BB$5:$BB$401,"登録番号" &amp; リスト!O4793)&gt;=1,"",IF(VLOOKUP(O4793,登録者リスト!$A$1:$D$43729,4,FALSE)=基本情報!$D$6,O4793,"")),"")</f>
        <v/>
      </c>
    </row>
    <row r="4794" spans="15:16" x14ac:dyDescent="0.15">
      <c r="O4794">
        <v>4793</v>
      </c>
      <c r="P4794" t="str">
        <f>IFERROR(IF(COUNTIF(個人情報!$BB$5:$BB$401,"登録番号" &amp; リスト!O4794)&gt;=1,"",IF(VLOOKUP(O4794,登録者リスト!$A$1:$D$43729,4,FALSE)=基本情報!$D$6,O4794,"")),"")</f>
        <v/>
      </c>
    </row>
    <row r="4795" spans="15:16" x14ac:dyDescent="0.15">
      <c r="O4795">
        <v>4794</v>
      </c>
      <c r="P4795" t="str">
        <f>IFERROR(IF(COUNTIF(個人情報!$BB$5:$BB$401,"登録番号" &amp; リスト!O4795)&gt;=1,"",IF(VLOOKUP(O4795,登録者リスト!$A$1:$D$43729,4,FALSE)=基本情報!$D$6,O4795,"")),"")</f>
        <v/>
      </c>
    </row>
    <row r="4796" spans="15:16" x14ac:dyDescent="0.15">
      <c r="O4796">
        <v>4795</v>
      </c>
      <c r="P4796" t="str">
        <f>IFERROR(IF(COUNTIF(個人情報!$BB$5:$BB$401,"登録番号" &amp; リスト!O4796)&gt;=1,"",IF(VLOOKUP(O4796,登録者リスト!$A$1:$D$43729,4,FALSE)=基本情報!$D$6,O4796,"")),"")</f>
        <v/>
      </c>
    </row>
    <row r="4797" spans="15:16" x14ac:dyDescent="0.15">
      <c r="O4797">
        <v>4796</v>
      </c>
      <c r="P4797" t="str">
        <f>IFERROR(IF(COUNTIF(個人情報!$BB$5:$BB$401,"登録番号" &amp; リスト!O4797)&gt;=1,"",IF(VLOOKUP(O4797,登録者リスト!$A$1:$D$43729,4,FALSE)=基本情報!$D$6,O4797,"")),"")</f>
        <v/>
      </c>
    </row>
    <row r="4798" spans="15:16" x14ac:dyDescent="0.15">
      <c r="O4798">
        <v>4797</v>
      </c>
      <c r="P4798" t="str">
        <f>IFERROR(IF(COUNTIF(個人情報!$BB$5:$BB$401,"登録番号" &amp; リスト!O4798)&gt;=1,"",IF(VLOOKUP(O4798,登録者リスト!$A$1:$D$43729,4,FALSE)=基本情報!$D$6,O4798,"")),"")</f>
        <v/>
      </c>
    </row>
    <row r="4799" spans="15:16" x14ac:dyDescent="0.15">
      <c r="O4799">
        <v>4798</v>
      </c>
      <c r="P4799" t="str">
        <f>IFERROR(IF(COUNTIF(個人情報!$BB$5:$BB$401,"登録番号" &amp; リスト!O4799)&gt;=1,"",IF(VLOOKUP(O4799,登録者リスト!$A$1:$D$43729,4,FALSE)=基本情報!$D$6,O4799,"")),"")</f>
        <v/>
      </c>
    </row>
    <row r="4800" spans="15:16" x14ac:dyDescent="0.15">
      <c r="O4800">
        <v>4799</v>
      </c>
      <c r="P4800" t="str">
        <f>IFERROR(IF(COUNTIF(個人情報!$BB$5:$BB$401,"登録番号" &amp; リスト!O4800)&gt;=1,"",IF(VLOOKUP(O4800,登録者リスト!$A$1:$D$43729,4,FALSE)=基本情報!$D$6,O4800,"")),"")</f>
        <v/>
      </c>
    </row>
    <row r="4801" spans="15:16" x14ac:dyDescent="0.15">
      <c r="O4801">
        <v>4800</v>
      </c>
      <c r="P4801" t="str">
        <f>IFERROR(IF(COUNTIF(個人情報!$BB$5:$BB$401,"登録番号" &amp; リスト!O4801)&gt;=1,"",IF(VLOOKUP(O4801,登録者リスト!$A$1:$D$43729,4,FALSE)=基本情報!$D$6,O4801,"")),"")</f>
        <v/>
      </c>
    </row>
    <row r="4802" spans="15:16" x14ac:dyDescent="0.15">
      <c r="O4802">
        <v>4801</v>
      </c>
      <c r="P4802" t="str">
        <f>IFERROR(IF(COUNTIF(個人情報!$BB$5:$BB$401,"登録番号" &amp; リスト!O4802)&gt;=1,"",IF(VLOOKUP(O4802,登録者リスト!$A$1:$D$43729,4,FALSE)=基本情報!$D$6,O4802,"")),"")</f>
        <v/>
      </c>
    </row>
    <row r="4803" spans="15:16" x14ac:dyDescent="0.15">
      <c r="O4803">
        <v>4802</v>
      </c>
      <c r="P4803" t="str">
        <f>IFERROR(IF(COUNTIF(個人情報!$BB$5:$BB$401,"登録番号" &amp; リスト!O4803)&gt;=1,"",IF(VLOOKUP(O4803,登録者リスト!$A$1:$D$43729,4,FALSE)=基本情報!$D$6,O4803,"")),"")</f>
        <v/>
      </c>
    </row>
    <row r="4804" spans="15:16" x14ac:dyDescent="0.15">
      <c r="O4804">
        <v>4803</v>
      </c>
      <c r="P4804" t="str">
        <f>IFERROR(IF(COUNTIF(個人情報!$BB$5:$BB$401,"登録番号" &amp; リスト!O4804)&gt;=1,"",IF(VLOOKUP(O4804,登録者リスト!$A$1:$D$43729,4,FALSE)=基本情報!$D$6,O4804,"")),"")</f>
        <v/>
      </c>
    </row>
    <row r="4805" spans="15:16" x14ac:dyDescent="0.15">
      <c r="O4805">
        <v>4804</v>
      </c>
      <c r="P4805" t="str">
        <f>IFERROR(IF(COUNTIF(個人情報!$BB$5:$BB$401,"登録番号" &amp; リスト!O4805)&gt;=1,"",IF(VLOOKUP(O4805,登録者リスト!$A$1:$D$43729,4,FALSE)=基本情報!$D$6,O4805,"")),"")</f>
        <v/>
      </c>
    </row>
    <row r="4806" spans="15:16" x14ac:dyDescent="0.15">
      <c r="O4806">
        <v>4805</v>
      </c>
      <c r="P4806" t="str">
        <f>IFERROR(IF(COUNTIF(個人情報!$BB$5:$BB$401,"登録番号" &amp; リスト!O4806)&gt;=1,"",IF(VLOOKUP(O4806,登録者リスト!$A$1:$D$43729,4,FALSE)=基本情報!$D$6,O4806,"")),"")</f>
        <v/>
      </c>
    </row>
    <row r="4807" spans="15:16" x14ac:dyDescent="0.15">
      <c r="O4807">
        <v>4806</v>
      </c>
      <c r="P4807" t="str">
        <f>IFERROR(IF(COUNTIF(個人情報!$BB$5:$BB$401,"登録番号" &amp; リスト!O4807)&gt;=1,"",IF(VLOOKUP(O4807,登録者リスト!$A$1:$D$43729,4,FALSE)=基本情報!$D$6,O4807,"")),"")</f>
        <v/>
      </c>
    </row>
    <row r="4808" spans="15:16" x14ac:dyDescent="0.15">
      <c r="O4808">
        <v>4807</v>
      </c>
      <c r="P4808" t="str">
        <f>IFERROR(IF(COUNTIF(個人情報!$BB$5:$BB$401,"登録番号" &amp; リスト!O4808)&gt;=1,"",IF(VLOOKUP(O4808,登録者リスト!$A$1:$D$43729,4,FALSE)=基本情報!$D$6,O4808,"")),"")</f>
        <v/>
      </c>
    </row>
    <row r="4809" spans="15:16" x14ac:dyDescent="0.15">
      <c r="O4809">
        <v>4808</v>
      </c>
      <c r="P4809" t="str">
        <f>IFERROR(IF(COUNTIF(個人情報!$BB$5:$BB$401,"登録番号" &amp; リスト!O4809)&gt;=1,"",IF(VLOOKUP(O4809,登録者リスト!$A$1:$D$43729,4,FALSE)=基本情報!$D$6,O4809,"")),"")</f>
        <v/>
      </c>
    </row>
    <row r="4810" spans="15:16" x14ac:dyDescent="0.15">
      <c r="O4810">
        <v>4809</v>
      </c>
      <c r="P4810" t="str">
        <f>IFERROR(IF(COUNTIF(個人情報!$BB$5:$BB$401,"登録番号" &amp; リスト!O4810)&gt;=1,"",IF(VLOOKUP(O4810,登録者リスト!$A$1:$D$43729,4,FALSE)=基本情報!$D$6,O4810,"")),"")</f>
        <v/>
      </c>
    </row>
    <row r="4811" spans="15:16" x14ac:dyDescent="0.15">
      <c r="O4811">
        <v>4810</v>
      </c>
      <c r="P4811" t="str">
        <f>IFERROR(IF(COUNTIF(個人情報!$BB$5:$BB$401,"登録番号" &amp; リスト!O4811)&gt;=1,"",IF(VLOOKUP(O4811,登録者リスト!$A$1:$D$43729,4,FALSE)=基本情報!$D$6,O4811,"")),"")</f>
        <v/>
      </c>
    </row>
    <row r="4812" spans="15:16" x14ac:dyDescent="0.15">
      <c r="O4812">
        <v>4811</v>
      </c>
      <c r="P4812" t="str">
        <f>IFERROR(IF(COUNTIF(個人情報!$BB$5:$BB$401,"登録番号" &amp; リスト!O4812)&gt;=1,"",IF(VLOOKUP(O4812,登録者リスト!$A$1:$D$43729,4,FALSE)=基本情報!$D$6,O4812,"")),"")</f>
        <v/>
      </c>
    </row>
    <row r="4813" spans="15:16" x14ac:dyDescent="0.15">
      <c r="O4813">
        <v>4812</v>
      </c>
      <c r="P4813" t="str">
        <f>IFERROR(IF(COUNTIF(個人情報!$BB$5:$BB$401,"登録番号" &amp; リスト!O4813)&gt;=1,"",IF(VLOOKUP(O4813,登録者リスト!$A$1:$D$43729,4,FALSE)=基本情報!$D$6,O4813,"")),"")</f>
        <v/>
      </c>
    </row>
    <row r="4814" spans="15:16" x14ac:dyDescent="0.15">
      <c r="O4814">
        <v>4813</v>
      </c>
      <c r="P4814" t="str">
        <f>IFERROR(IF(COUNTIF(個人情報!$BB$5:$BB$401,"登録番号" &amp; リスト!O4814)&gt;=1,"",IF(VLOOKUP(O4814,登録者リスト!$A$1:$D$43729,4,FALSE)=基本情報!$D$6,O4814,"")),"")</f>
        <v/>
      </c>
    </row>
    <row r="4815" spans="15:16" x14ac:dyDescent="0.15">
      <c r="O4815">
        <v>4814</v>
      </c>
      <c r="P4815" t="str">
        <f>IFERROR(IF(COUNTIF(個人情報!$BB$5:$BB$401,"登録番号" &amp; リスト!O4815)&gt;=1,"",IF(VLOOKUP(O4815,登録者リスト!$A$1:$D$43729,4,FALSE)=基本情報!$D$6,O4815,"")),"")</f>
        <v/>
      </c>
    </row>
    <row r="4816" spans="15:16" x14ac:dyDescent="0.15">
      <c r="O4816">
        <v>4815</v>
      </c>
      <c r="P4816" t="str">
        <f>IFERROR(IF(COUNTIF(個人情報!$BB$5:$BB$401,"登録番号" &amp; リスト!O4816)&gt;=1,"",IF(VLOOKUP(O4816,登録者リスト!$A$1:$D$43729,4,FALSE)=基本情報!$D$6,O4816,"")),"")</f>
        <v/>
      </c>
    </row>
    <row r="4817" spans="15:16" x14ac:dyDescent="0.15">
      <c r="O4817">
        <v>4816</v>
      </c>
      <c r="P4817" t="str">
        <f>IFERROR(IF(COUNTIF(個人情報!$BB$5:$BB$401,"登録番号" &amp; リスト!O4817)&gt;=1,"",IF(VLOOKUP(O4817,登録者リスト!$A$1:$D$43729,4,FALSE)=基本情報!$D$6,O4817,"")),"")</f>
        <v/>
      </c>
    </row>
    <row r="4818" spans="15:16" x14ac:dyDescent="0.15">
      <c r="O4818">
        <v>4817</v>
      </c>
      <c r="P4818" t="str">
        <f>IFERROR(IF(COUNTIF(個人情報!$BB$5:$BB$401,"登録番号" &amp; リスト!O4818)&gt;=1,"",IF(VLOOKUP(O4818,登録者リスト!$A$1:$D$43729,4,FALSE)=基本情報!$D$6,O4818,"")),"")</f>
        <v/>
      </c>
    </row>
    <row r="4819" spans="15:16" x14ac:dyDescent="0.15">
      <c r="O4819">
        <v>4818</v>
      </c>
      <c r="P4819" t="str">
        <f>IFERROR(IF(COUNTIF(個人情報!$BB$5:$BB$401,"登録番号" &amp; リスト!O4819)&gt;=1,"",IF(VLOOKUP(O4819,登録者リスト!$A$1:$D$43729,4,FALSE)=基本情報!$D$6,O4819,"")),"")</f>
        <v/>
      </c>
    </row>
    <row r="4820" spans="15:16" x14ac:dyDescent="0.15">
      <c r="O4820">
        <v>4819</v>
      </c>
      <c r="P4820" t="str">
        <f>IFERROR(IF(COUNTIF(個人情報!$BB$5:$BB$401,"登録番号" &amp; リスト!O4820)&gt;=1,"",IF(VLOOKUP(O4820,登録者リスト!$A$1:$D$43729,4,FALSE)=基本情報!$D$6,O4820,"")),"")</f>
        <v/>
      </c>
    </row>
    <row r="4821" spans="15:16" x14ac:dyDescent="0.15">
      <c r="O4821">
        <v>4820</v>
      </c>
      <c r="P4821" t="str">
        <f>IFERROR(IF(COUNTIF(個人情報!$BB$5:$BB$401,"登録番号" &amp; リスト!O4821)&gt;=1,"",IF(VLOOKUP(O4821,登録者リスト!$A$1:$D$43729,4,FALSE)=基本情報!$D$6,O4821,"")),"")</f>
        <v/>
      </c>
    </row>
    <row r="4822" spans="15:16" x14ac:dyDescent="0.15">
      <c r="O4822">
        <v>4821</v>
      </c>
      <c r="P4822" t="str">
        <f>IFERROR(IF(COUNTIF(個人情報!$BB$5:$BB$401,"登録番号" &amp; リスト!O4822)&gt;=1,"",IF(VLOOKUP(O4822,登録者リスト!$A$1:$D$43729,4,FALSE)=基本情報!$D$6,O4822,"")),"")</f>
        <v/>
      </c>
    </row>
    <row r="4823" spans="15:16" x14ac:dyDescent="0.15">
      <c r="O4823">
        <v>4822</v>
      </c>
      <c r="P4823" t="str">
        <f>IFERROR(IF(COUNTIF(個人情報!$BB$5:$BB$401,"登録番号" &amp; リスト!O4823)&gt;=1,"",IF(VLOOKUP(O4823,登録者リスト!$A$1:$D$43729,4,FALSE)=基本情報!$D$6,O4823,"")),"")</f>
        <v/>
      </c>
    </row>
    <row r="4824" spans="15:16" x14ac:dyDescent="0.15">
      <c r="O4824">
        <v>4823</v>
      </c>
      <c r="P4824" t="str">
        <f>IFERROR(IF(COUNTIF(個人情報!$BB$5:$BB$401,"登録番号" &amp; リスト!O4824)&gt;=1,"",IF(VLOOKUP(O4824,登録者リスト!$A$1:$D$43729,4,FALSE)=基本情報!$D$6,O4824,"")),"")</f>
        <v/>
      </c>
    </row>
    <row r="4825" spans="15:16" x14ac:dyDescent="0.15">
      <c r="O4825">
        <v>4824</v>
      </c>
      <c r="P4825" t="str">
        <f>IFERROR(IF(COUNTIF(個人情報!$BB$5:$BB$401,"登録番号" &amp; リスト!O4825)&gt;=1,"",IF(VLOOKUP(O4825,登録者リスト!$A$1:$D$43729,4,FALSE)=基本情報!$D$6,O4825,"")),"")</f>
        <v/>
      </c>
    </row>
    <row r="4826" spans="15:16" x14ac:dyDescent="0.15">
      <c r="O4826">
        <v>4825</v>
      </c>
      <c r="P4826" t="str">
        <f>IFERROR(IF(COUNTIF(個人情報!$BB$5:$BB$401,"登録番号" &amp; リスト!O4826)&gt;=1,"",IF(VLOOKUP(O4826,登録者リスト!$A$1:$D$43729,4,FALSE)=基本情報!$D$6,O4826,"")),"")</f>
        <v/>
      </c>
    </row>
    <row r="4827" spans="15:16" x14ac:dyDescent="0.15">
      <c r="O4827">
        <v>4826</v>
      </c>
      <c r="P4827" t="str">
        <f>IFERROR(IF(COUNTIF(個人情報!$BB$5:$BB$401,"登録番号" &amp; リスト!O4827)&gt;=1,"",IF(VLOOKUP(O4827,登録者リスト!$A$1:$D$43729,4,FALSE)=基本情報!$D$6,O4827,"")),"")</f>
        <v/>
      </c>
    </row>
    <row r="4828" spans="15:16" x14ac:dyDescent="0.15">
      <c r="O4828">
        <v>4827</v>
      </c>
      <c r="P4828" t="str">
        <f>IFERROR(IF(COUNTIF(個人情報!$BB$5:$BB$401,"登録番号" &amp; リスト!O4828)&gt;=1,"",IF(VLOOKUP(O4828,登録者リスト!$A$1:$D$43729,4,FALSE)=基本情報!$D$6,O4828,"")),"")</f>
        <v/>
      </c>
    </row>
    <row r="4829" spans="15:16" x14ac:dyDescent="0.15">
      <c r="O4829">
        <v>4828</v>
      </c>
      <c r="P4829" t="str">
        <f>IFERROR(IF(COUNTIF(個人情報!$BB$5:$BB$401,"登録番号" &amp; リスト!O4829)&gt;=1,"",IF(VLOOKUP(O4829,登録者リスト!$A$1:$D$43729,4,FALSE)=基本情報!$D$6,O4829,"")),"")</f>
        <v/>
      </c>
    </row>
    <row r="4830" spans="15:16" x14ac:dyDescent="0.15">
      <c r="O4830">
        <v>4829</v>
      </c>
      <c r="P4830" t="str">
        <f>IFERROR(IF(COUNTIF(個人情報!$BB$5:$BB$401,"登録番号" &amp; リスト!O4830)&gt;=1,"",IF(VLOOKUP(O4830,登録者リスト!$A$1:$D$43729,4,FALSE)=基本情報!$D$6,O4830,"")),"")</f>
        <v/>
      </c>
    </row>
    <row r="4831" spans="15:16" x14ac:dyDescent="0.15">
      <c r="O4831">
        <v>4830</v>
      </c>
      <c r="P4831" t="str">
        <f>IFERROR(IF(COUNTIF(個人情報!$BB$5:$BB$401,"登録番号" &amp; リスト!O4831)&gt;=1,"",IF(VLOOKUP(O4831,登録者リスト!$A$1:$D$43729,4,FALSE)=基本情報!$D$6,O4831,"")),"")</f>
        <v/>
      </c>
    </row>
    <row r="4832" spans="15:16" x14ac:dyDescent="0.15">
      <c r="O4832">
        <v>4831</v>
      </c>
      <c r="P4832" t="str">
        <f>IFERROR(IF(COUNTIF(個人情報!$BB$5:$BB$401,"登録番号" &amp; リスト!O4832)&gt;=1,"",IF(VLOOKUP(O4832,登録者リスト!$A$1:$D$43729,4,FALSE)=基本情報!$D$6,O4832,"")),"")</f>
        <v/>
      </c>
    </row>
    <row r="4833" spans="15:16" x14ac:dyDescent="0.15">
      <c r="O4833">
        <v>4832</v>
      </c>
      <c r="P4833" t="str">
        <f>IFERROR(IF(COUNTIF(個人情報!$BB$5:$BB$401,"登録番号" &amp; リスト!O4833)&gt;=1,"",IF(VLOOKUP(O4833,登録者リスト!$A$1:$D$43729,4,FALSE)=基本情報!$D$6,O4833,"")),"")</f>
        <v/>
      </c>
    </row>
    <row r="4834" spans="15:16" x14ac:dyDescent="0.15">
      <c r="O4834">
        <v>4833</v>
      </c>
      <c r="P4834" t="str">
        <f>IFERROR(IF(COUNTIF(個人情報!$BB$5:$BB$401,"登録番号" &amp; リスト!O4834)&gt;=1,"",IF(VLOOKUP(O4834,登録者リスト!$A$1:$D$43729,4,FALSE)=基本情報!$D$6,O4834,"")),"")</f>
        <v/>
      </c>
    </row>
    <row r="4835" spans="15:16" x14ac:dyDescent="0.15">
      <c r="O4835">
        <v>4834</v>
      </c>
      <c r="P4835" t="str">
        <f>IFERROR(IF(COUNTIF(個人情報!$BB$5:$BB$401,"登録番号" &amp; リスト!O4835)&gt;=1,"",IF(VLOOKUP(O4835,登録者リスト!$A$1:$D$43729,4,FALSE)=基本情報!$D$6,O4835,"")),"")</f>
        <v/>
      </c>
    </row>
    <row r="4836" spans="15:16" x14ac:dyDescent="0.15">
      <c r="O4836">
        <v>4835</v>
      </c>
      <c r="P4836" t="str">
        <f>IFERROR(IF(COUNTIF(個人情報!$BB$5:$BB$401,"登録番号" &amp; リスト!O4836)&gt;=1,"",IF(VLOOKUP(O4836,登録者リスト!$A$1:$D$43729,4,FALSE)=基本情報!$D$6,O4836,"")),"")</f>
        <v/>
      </c>
    </row>
    <row r="4837" spans="15:16" x14ac:dyDescent="0.15">
      <c r="O4837">
        <v>4836</v>
      </c>
      <c r="P4837" t="str">
        <f>IFERROR(IF(COUNTIF(個人情報!$BB$5:$BB$401,"登録番号" &amp; リスト!O4837)&gt;=1,"",IF(VLOOKUP(O4837,登録者リスト!$A$1:$D$43729,4,FALSE)=基本情報!$D$6,O4837,"")),"")</f>
        <v/>
      </c>
    </row>
    <row r="4838" spans="15:16" x14ac:dyDescent="0.15">
      <c r="O4838">
        <v>4837</v>
      </c>
      <c r="P4838" t="str">
        <f>IFERROR(IF(COUNTIF(個人情報!$BB$5:$BB$401,"登録番号" &amp; リスト!O4838)&gt;=1,"",IF(VLOOKUP(O4838,登録者リスト!$A$1:$D$43729,4,FALSE)=基本情報!$D$6,O4838,"")),"")</f>
        <v/>
      </c>
    </row>
    <row r="4839" spans="15:16" x14ac:dyDescent="0.15">
      <c r="O4839">
        <v>4838</v>
      </c>
      <c r="P4839" t="str">
        <f>IFERROR(IF(COUNTIF(個人情報!$BB$5:$BB$401,"登録番号" &amp; リスト!O4839)&gt;=1,"",IF(VLOOKUP(O4839,登録者リスト!$A$1:$D$43729,4,FALSE)=基本情報!$D$6,O4839,"")),"")</f>
        <v/>
      </c>
    </row>
    <row r="4840" spans="15:16" x14ac:dyDescent="0.15">
      <c r="O4840">
        <v>4839</v>
      </c>
      <c r="P4840" t="str">
        <f>IFERROR(IF(COUNTIF(個人情報!$BB$5:$BB$401,"登録番号" &amp; リスト!O4840)&gt;=1,"",IF(VLOOKUP(O4840,登録者リスト!$A$1:$D$43729,4,FALSE)=基本情報!$D$6,O4840,"")),"")</f>
        <v/>
      </c>
    </row>
    <row r="4841" spans="15:16" x14ac:dyDescent="0.15">
      <c r="O4841">
        <v>4840</v>
      </c>
      <c r="P4841" t="str">
        <f>IFERROR(IF(COUNTIF(個人情報!$BB$5:$BB$401,"登録番号" &amp; リスト!O4841)&gt;=1,"",IF(VLOOKUP(O4841,登録者リスト!$A$1:$D$43729,4,FALSE)=基本情報!$D$6,O4841,"")),"")</f>
        <v/>
      </c>
    </row>
    <row r="4842" spans="15:16" x14ac:dyDescent="0.15">
      <c r="O4842">
        <v>4841</v>
      </c>
      <c r="P4842" t="str">
        <f>IFERROR(IF(COUNTIF(個人情報!$BB$5:$BB$401,"登録番号" &amp; リスト!O4842)&gt;=1,"",IF(VLOOKUP(O4842,登録者リスト!$A$1:$D$43729,4,FALSE)=基本情報!$D$6,O4842,"")),"")</f>
        <v/>
      </c>
    </row>
    <row r="4843" spans="15:16" x14ac:dyDescent="0.15">
      <c r="O4843">
        <v>4842</v>
      </c>
      <c r="P4843" t="str">
        <f>IFERROR(IF(COUNTIF(個人情報!$BB$5:$BB$401,"登録番号" &amp; リスト!O4843)&gt;=1,"",IF(VLOOKUP(O4843,登録者リスト!$A$1:$D$43729,4,FALSE)=基本情報!$D$6,O4843,"")),"")</f>
        <v/>
      </c>
    </row>
    <row r="4844" spans="15:16" x14ac:dyDescent="0.15">
      <c r="O4844">
        <v>4843</v>
      </c>
      <c r="P4844" t="str">
        <f>IFERROR(IF(COUNTIF(個人情報!$BB$5:$BB$401,"登録番号" &amp; リスト!O4844)&gt;=1,"",IF(VLOOKUP(O4844,登録者リスト!$A$1:$D$43729,4,FALSE)=基本情報!$D$6,O4844,"")),"")</f>
        <v/>
      </c>
    </row>
    <row r="4845" spans="15:16" x14ac:dyDescent="0.15">
      <c r="O4845">
        <v>4844</v>
      </c>
      <c r="P4845" t="str">
        <f>IFERROR(IF(COUNTIF(個人情報!$BB$5:$BB$401,"登録番号" &amp; リスト!O4845)&gt;=1,"",IF(VLOOKUP(O4845,登録者リスト!$A$1:$D$43729,4,FALSE)=基本情報!$D$6,O4845,"")),"")</f>
        <v/>
      </c>
    </row>
    <row r="4846" spans="15:16" x14ac:dyDescent="0.15">
      <c r="O4846">
        <v>4845</v>
      </c>
      <c r="P4846" t="str">
        <f>IFERROR(IF(COUNTIF(個人情報!$BB$5:$BB$401,"登録番号" &amp; リスト!O4846)&gt;=1,"",IF(VLOOKUP(O4846,登録者リスト!$A$1:$D$43729,4,FALSE)=基本情報!$D$6,O4846,"")),"")</f>
        <v/>
      </c>
    </row>
    <row r="4847" spans="15:16" x14ac:dyDescent="0.15">
      <c r="O4847">
        <v>4846</v>
      </c>
      <c r="P4847" t="str">
        <f>IFERROR(IF(COUNTIF(個人情報!$BB$5:$BB$401,"登録番号" &amp; リスト!O4847)&gt;=1,"",IF(VLOOKUP(O4847,登録者リスト!$A$1:$D$43729,4,FALSE)=基本情報!$D$6,O4847,"")),"")</f>
        <v/>
      </c>
    </row>
    <row r="4848" spans="15:16" x14ac:dyDescent="0.15">
      <c r="O4848">
        <v>4847</v>
      </c>
      <c r="P4848" t="str">
        <f>IFERROR(IF(COUNTIF(個人情報!$BB$5:$BB$401,"登録番号" &amp; リスト!O4848)&gt;=1,"",IF(VLOOKUP(O4848,登録者リスト!$A$1:$D$43729,4,FALSE)=基本情報!$D$6,O4848,"")),"")</f>
        <v/>
      </c>
    </row>
    <row r="4849" spans="15:16" x14ac:dyDescent="0.15">
      <c r="O4849">
        <v>4848</v>
      </c>
      <c r="P4849" t="str">
        <f>IFERROR(IF(COUNTIF(個人情報!$BB$5:$BB$401,"登録番号" &amp; リスト!O4849)&gt;=1,"",IF(VLOOKUP(O4849,登録者リスト!$A$1:$D$43729,4,FALSE)=基本情報!$D$6,O4849,"")),"")</f>
        <v/>
      </c>
    </row>
    <row r="4850" spans="15:16" x14ac:dyDescent="0.15">
      <c r="O4850">
        <v>4849</v>
      </c>
      <c r="P4850" t="str">
        <f>IFERROR(IF(COUNTIF(個人情報!$BB$5:$BB$401,"登録番号" &amp; リスト!O4850)&gt;=1,"",IF(VLOOKUP(O4850,登録者リスト!$A$1:$D$43729,4,FALSE)=基本情報!$D$6,O4850,"")),"")</f>
        <v/>
      </c>
    </row>
    <row r="4851" spans="15:16" x14ac:dyDescent="0.15">
      <c r="O4851">
        <v>4850</v>
      </c>
      <c r="P4851" t="str">
        <f>IFERROR(IF(COUNTIF(個人情報!$BB$5:$BB$401,"登録番号" &amp; リスト!O4851)&gt;=1,"",IF(VLOOKUP(O4851,登録者リスト!$A$1:$D$43729,4,FALSE)=基本情報!$D$6,O4851,"")),"")</f>
        <v/>
      </c>
    </row>
    <row r="4852" spans="15:16" x14ac:dyDescent="0.15">
      <c r="O4852">
        <v>4851</v>
      </c>
      <c r="P4852" t="str">
        <f>IFERROR(IF(COUNTIF(個人情報!$BB$5:$BB$401,"登録番号" &amp; リスト!O4852)&gt;=1,"",IF(VLOOKUP(O4852,登録者リスト!$A$1:$D$43729,4,FALSE)=基本情報!$D$6,O4852,"")),"")</f>
        <v/>
      </c>
    </row>
    <row r="4853" spans="15:16" x14ac:dyDescent="0.15">
      <c r="O4853">
        <v>4852</v>
      </c>
      <c r="P4853" t="str">
        <f>IFERROR(IF(COUNTIF(個人情報!$BB$5:$BB$401,"登録番号" &amp; リスト!O4853)&gt;=1,"",IF(VLOOKUP(O4853,登録者リスト!$A$1:$D$43729,4,FALSE)=基本情報!$D$6,O4853,"")),"")</f>
        <v/>
      </c>
    </row>
    <row r="4854" spans="15:16" x14ac:dyDescent="0.15">
      <c r="O4854">
        <v>4853</v>
      </c>
      <c r="P4854" t="str">
        <f>IFERROR(IF(COUNTIF(個人情報!$BB$5:$BB$401,"登録番号" &amp; リスト!O4854)&gt;=1,"",IF(VLOOKUP(O4854,登録者リスト!$A$1:$D$43729,4,FALSE)=基本情報!$D$6,O4854,"")),"")</f>
        <v/>
      </c>
    </row>
    <row r="4855" spans="15:16" x14ac:dyDescent="0.15">
      <c r="O4855">
        <v>4854</v>
      </c>
      <c r="P4855" t="str">
        <f>IFERROR(IF(COUNTIF(個人情報!$BB$5:$BB$401,"登録番号" &amp; リスト!O4855)&gt;=1,"",IF(VLOOKUP(O4855,登録者リスト!$A$1:$D$43729,4,FALSE)=基本情報!$D$6,O4855,"")),"")</f>
        <v/>
      </c>
    </row>
    <row r="4856" spans="15:16" x14ac:dyDescent="0.15">
      <c r="O4856">
        <v>4855</v>
      </c>
      <c r="P4856" t="str">
        <f>IFERROR(IF(COUNTIF(個人情報!$BB$5:$BB$401,"登録番号" &amp; リスト!O4856)&gt;=1,"",IF(VLOOKUP(O4856,登録者リスト!$A$1:$D$43729,4,FALSE)=基本情報!$D$6,O4856,"")),"")</f>
        <v/>
      </c>
    </row>
    <row r="4857" spans="15:16" x14ac:dyDescent="0.15">
      <c r="O4857">
        <v>4856</v>
      </c>
      <c r="P4857" t="str">
        <f>IFERROR(IF(COUNTIF(個人情報!$BB$5:$BB$401,"登録番号" &amp; リスト!O4857)&gt;=1,"",IF(VLOOKUP(O4857,登録者リスト!$A$1:$D$43729,4,FALSE)=基本情報!$D$6,O4857,"")),"")</f>
        <v/>
      </c>
    </row>
    <row r="4858" spans="15:16" x14ac:dyDescent="0.15">
      <c r="O4858">
        <v>4857</v>
      </c>
      <c r="P4858" t="str">
        <f>IFERROR(IF(COUNTIF(個人情報!$BB$5:$BB$401,"登録番号" &amp; リスト!O4858)&gt;=1,"",IF(VLOOKUP(O4858,登録者リスト!$A$1:$D$43729,4,FALSE)=基本情報!$D$6,O4858,"")),"")</f>
        <v/>
      </c>
    </row>
    <row r="4859" spans="15:16" x14ac:dyDescent="0.15">
      <c r="O4859">
        <v>4858</v>
      </c>
      <c r="P4859" t="str">
        <f>IFERROR(IF(COUNTIF(個人情報!$BB$5:$BB$401,"登録番号" &amp; リスト!O4859)&gt;=1,"",IF(VLOOKUP(O4859,登録者リスト!$A$1:$D$43729,4,FALSE)=基本情報!$D$6,O4859,"")),"")</f>
        <v/>
      </c>
    </row>
    <row r="4860" spans="15:16" x14ac:dyDescent="0.15">
      <c r="O4860">
        <v>4859</v>
      </c>
      <c r="P4860" t="str">
        <f>IFERROR(IF(COUNTIF(個人情報!$BB$5:$BB$401,"登録番号" &amp; リスト!O4860)&gt;=1,"",IF(VLOOKUP(O4860,登録者リスト!$A$1:$D$43729,4,FALSE)=基本情報!$D$6,O4860,"")),"")</f>
        <v/>
      </c>
    </row>
    <row r="4861" spans="15:16" x14ac:dyDescent="0.15">
      <c r="O4861">
        <v>4860</v>
      </c>
      <c r="P4861" t="str">
        <f>IFERROR(IF(COUNTIF(個人情報!$BB$5:$BB$401,"登録番号" &amp; リスト!O4861)&gt;=1,"",IF(VLOOKUP(O4861,登録者リスト!$A$1:$D$43729,4,FALSE)=基本情報!$D$6,O4861,"")),"")</f>
        <v/>
      </c>
    </row>
    <row r="4862" spans="15:16" x14ac:dyDescent="0.15">
      <c r="O4862">
        <v>4861</v>
      </c>
      <c r="P4862" t="str">
        <f>IFERROR(IF(COUNTIF(個人情報!$BB$5:$BB$401,"登録番号" &amp; リスト!O4862)&gt;=1,"",IF(VLOOKUP(O4862,登録者リスト!$A$1:$D$43729,4,FALSE)=基本情報!$D$6,O4862,"")),"")</f>
        <v/>
      </c>
    </row>
    <row r="4863" spans="15:16" x14ac:dyDescent="0.15">
      <c r="O4863">
        <v>4862</v>
      </c>
      <c r="P4863" t="str">
        <f>IFERROR(IF(COUNTIF(個人情報!$BB$5:$BB$401,"登録番号" &amp; リスト!O4863)&gt;=1,"",IF(VLOOKUP(O4863,登録者リスト!$A$1:$D$43729,4,FALSE)=基本情報!$D$6,O4863,"")),"")</f>
        <v/>
      </c>
    </row>
    <row r="4864" spans="15:16" x14ac:dyDescent="0.15">
      <c r="O4864">
        <v>4863</v>
      </c>
      <c r="P4864" t="str">
        <f>IFERROR(IF(COUNTIF(個人情報!$BB$5:$BB$401,"登録番号" &amp; リスト!O4864)&gt;=1,"",IF(VLOOKUP(O4864,登録者リスト!$A$1:$D$43729,4,FALSE)=基本情報!$D$6,O4864,"")),"")</f>
        <v/>
      </c>
    </row>
    <row r="4865" spans="15:16" x14ac:dyDescent="0.15">
      <c r="O4865">
        <v>4864</v>
      </c>
      <c r="P4865" t="str">
        <f>IFERROR(IF(COUNTIF(個人情報!$BB$5:$BB$401,"登録番号" &amp; リスト!O4865)&gt;=1,"",IF(VLOOKUP(O4865,登録者リスト!$A$1:$D$43729,4,FALSE)=基本情報!$D$6,O4865,"")),"")</f>
        <v/>
      </c>
    </row>
    <row r="4866" spans="15:16" x14ac:dyDescent="0.15">
      <c r="O4866">
        <v>4865</v>
      </c>
      <c r="P4866" t="str">
        <f>IFERROR(IF(COUNTIF(個人情報!$BB$5:$BB$401,"登録番号" &amp; リスト!O4866)&gt;=1,"",IF(VLOOKUP(O4866,登録者リスト!$A$1:$D$43729,4,FALSE)=基本情報!$D$6,O4866,"")),"")</f>
        <v/>
      </c>
    </row>
    <row r="4867" spans="15:16" x14ac:dyDescent="0.15">
      <c r="O4867">
        <v>4866</v>
      </c>
      <c r="P4867" t="str">
        <f>IFERROR(IF(COUNTIF(個人情報!$BB$5:$BB$401,"登録番号" &amp; リスト!O4867)&gt;=1,"",IF(VLOOKUP(O4867,登録者リスト!$A$1:$D$43729,4,FALSE)=基本情報!$D$6,O4867,"")),"")</f>
        <v/>
      </c>
    </row>
    <row r="4868" spans="15:16" x14ac:dyDescent="0.15">
      <c r="O4868">
        <v>4867</v>
      </c>
      <c r="P4868" t="str">
        <f>IFERROR(IF(COUNTIF(個人情報!$BB$5:$BB$401,"登録番号" &amp; リスト!O4868)&gt;=1,"",IF(VLOOKUP(O4868,登録者リスト!$A$1:$D$43729,4,FALSE)=基本情報!$D$6,O4868,"")),"")</f>
        <v/>
      </c>
    </row>
    <row r="4869" spans="15:16" x14ac:dyDescent="0.15">
      <c r="O4869">
        <v>4868</v>
      </c>
      <c r="P4869" t="str">
        <f>IFERROR(IF(COUNTIF(個人情報!$BB$5:$BB$401,"登録番号" &amp; リスト!O4869)&gt;=1,"",IF(VLOOKUP(O4869,登録者リスト!$A$1:$D$43729,4,FALSE)=基本情報!$D$6,O4869,"")),"")</f>
        <v/>
      </c>
    </row>
    <row r="4870" spans="15:16" x14ac:dyDescent="0.15">
      <c r="O4870">
        <v>4869</v>
      </c>
      <c r="P4870" t="str">
        <f>IFERROR(IF(COUNTIF(個人情報!$BB$5:$BB$401,"登録番号" &amp; リスト!O4870)&gt;=1,"",IF(VLOOKUP(O4870,登録者リスト!$A$1:$D$43729,4,FALSE)=基本情報!$D$6,O4870,"")),"")</f>
        <v/>
      </c>
    </row>
    <row r="4871" spans="15:16" x14ac:dyDescent="0.15">
      <c r="O4871">
        <v>4870</v>
      </c>
      <c r="P4871" t="str">
        <f>IFERROR(IF(COUNTIF(個人情報!$BB$5:$BB$401,"登録番号" &amp; リスト!O4871)&gt;=1,"",IF(VLOOKUP(O4871,登録者リスト!$A$1:$D$43729,4,FALSE)=基本情報!$D$6,O4871,"")),"")</f>
        <v/>
      </c>
    </row>
    <row r="4872" spans="15:16" x14ac:dyDescent="0.15">
      <c r="O4872">
        <v>4871</v>
      </c>
      <c r="P4872" t="str">
        <f>IFERROR(IF(COUNTIF(個人情報!$BB$5:$BB$401,"登録番号" &amp; リスト!O4872)&gt;=1,"",IF(VLOOKUP(O4872,登録者リスト!$A$1:$D$43729,4,FALSE)=基本情報!$D$6,O4872,"")),"")</f>
        <v/>
      </c>
    </row>
    <row r="4873" spans="15:16" x14ac:dyDescent="0.15">
      <c r="O4873">
        <v>4872</v>
      </c>
      <c r="P4873" t="str">
        <f>IFERROR(IF(COUNTIF(個人情報!$BB$5:$BB$401,"登録番号" &amp; リスト!O4873)&gt;=1,"",IF(VLOOKUP(O4873,登録者リスト!$A$1:$D$43729,4,FALSE)=基本情報!$D$6,O4873,"")),"")</f>
        <v/>
      </c>
    </row>
    <row r="4874" spans="15:16" x14ac:dyDescent="0.15">
      <c r="O4874">
        <v>4873</v>
      </c>
      <c r="P4874" t="str">
        <f>IFERROR(IF(COUNTIF(個人情報!$BB$5:$BB$401,"登録番号" &amp; リスト!O4874)&gt;=1,"",IF(VLOOKUP(O4874,登録者リスト!$A$1:$D$43729,4,FALSE)=基本情報!$D$6,O4874,"")),"")</f>
        <v/>
      </c>
    </row>
    <row r="4875" spans="15:16" x14ac:dyDescent="0.15">
      <c r="O4875">
        <v>4874</v>
      </c>
      <c r="P4875" t="str">
        <f>IFERROR(IF(COUNTIF(個人情報!$BB$5:$BB$401,"登録番号" &amp; リスト!O4875)&gt;=1,"",IF(VLOOKUP(O4875,登録者リスト!$A$1:$D$43729,4,FALSE)=基本情報!$D$6,O4875,"")),"")</f>
        <v/>
      </c>
    </row>
    <row r="4876" spans="15:16" x14ac:dyDescent="0.15">
      <c r="O4876">
        <v>4875</v>
      </c>
      <c r="P4876" t="str">
        <f>IFERROR(IF(COUNTIF(個人情報!$BB$5:$BB$401,"登録番号" &amp; リスト!O4876)&gt;=1,"",IF(VLOOKUP(O4876,登録者リスト!$A$1:$D$43729,4,FALSE)=基本情報!$D$6,O4876,"")),"")</f>
        <v/>
      </c>
    </row>
    <row r="4877" spans="15:16" x14ac:dyDescent="0.15">
      <c r="O4877">
        <v>4876</v>
      </c>
      <c r="P4877" t="str">
        <f>IFERROR(IF(COUNTIF(個人情報!$BB$5:$BB$401,"登録番号" &amp; リスト!O4877)&gt;=1,"",IF(VLOOKUP(O4877,登録者リスト!$A$1:$D$43729,4,FALSE)=基本情報!$D$6,O4877,"")),"")</f>
        <v/>
      </c>
    </row>
    <row r="4878" spans="15:16" x14ac:dyDescent="0.15">
      <c r="O4878">
        <v>4877</v>
      </c>
      <c r="P4878" t="str">
        <f>IFERROR(IF(COUNTIF(個人情報!$BB$5:$BB$401,"登録番号" &amp; リスト!O4878)&gt;=1,"",IF(VLOOKUP(O4878,登録者リスト!$A$1:$D$43729,4,FALSE)=基本情報!$D$6,O4878,"")),"")</f>
        <v/>
      </c>
    </row>
    <row r="4879" spans="15:16" x14ac:dyDescent="0.15">
      <c r="O4879">
        <v>4878</v>
      </c>
      <c r="P4879" t="str">
        <f>IFERROR(IF(COUNTIF(個人情報!$BB$5:$BB$401,"登録番号" &amp; リスト!O4879)&gt;=1,"",IF(VLOOKUP(O4879,登録者リスト!$A$1:$D$43729,4,FALSE)=基本情報!$D$6,O4879,"")),"")</f>
        <v/>
      </c>
    </row>
    <row r="4880" spans="15:16" x14ac:dyDescent="0.15">
      <c r="O4880">
        <v>4879</v>
      </c>
      <c r="P4880" t="str">
        <f>IFERROR(IF(COUNTIF(個人情報!$BB$5:$BB$401,"登録番号" &amp; リスト!O4880)&gt;=1,"",IF(VLOOKUP(O4880,登録者リスト!$A$1:$D$43729,4,FALSE)=基本情報!$D$6,O4880,"")),"")</f>
        <v/>
      </c>
    </row>
    <row r="4881" spans="15:16" x14ac:dyDescent="0.15">
      <c r="O4881">
        <v>4880</v>
      </c>
      <c r="P4881" t="str">
        <f>IFERROR(IF(COUNTIF(個人情報!$BB$5:$BB$401,"登録番号" &amp; リスト!O4881)&gt;=1,"",IF(VLOOKUP(O4881,登録者リスト!$A$1:$D$43729,4,FALSE)=基本情報!$D$6,O4881,"")),"")</f>
        <v/>
      </c>
    </row>
    <row r="4882" spans="15:16" x14ac:dyDescent="0.15">
      <c r="O4882">
        <v>4881</v>
      </c>
      <c r="P4882" t="str">
        <f>IFERROR(IF(COUNTIF(個人情報!$BB$5:$BB$401,"登録番号" &amp; リスト!O4882)&gt;=1,"",IF(VLOOKUP(O4882,登録者リスト!$A$1:$D$43729,4,FALSE)=基本情報!$D$6,O4882,"")),"")</f>
        <v/>
      </c>
    </row>
    <row r="4883" spans="15:16" x14ac:dyDescent="0.15">
      <c r="O4883">
        <v>4882</v>
      </c>
      <c r="P4883" t="str">
        <f>IFERROR(IF(COUNTIF(個人情報!$BB$5:$BB$401,"登録番号" &amp; リスト!O4883)&gt;=1,"",IF(VLOOKUP(O4883,登録者リスト!$A$1:$D$43729,4,FALSE)=基本情報!$D$6,O4883,"")),"")</f>
        <v/>
      </c>
    </row>
    <row r="4884" spans="15:16" x14ac:dyDescent="0.15">
      <c r="O4884">
        <v>4883</v>
      </c>
      <c r="P4884" t="str">
        <f>IFERROR(IF(COUNTIF(個人情報!$BB$5:$BB$401,"登録番号" &amp; リスト!O4884)&gt;=1,"",IF(VLOOKUP(O4884,登録者リスト!$A$1:$D$43729,4,FALSE)=基本情報!$D$6,O4884,"")),"")</f>
        <v/>
      </c>
    </row>
    <row r="4885" spans="15:16" x14ac:dyDescent="0.15">
      <c r="O4885">
        <v>4884</v>
      </c>
      <c r="P4885" t="str">
        <f>IFERROR(IF(COUNTIF(個人情報!$BB$5:$BB$401,"登録番号" &amp; リスト!O4885)&gt;=1,"",IF(VLOOKUP(O4885,登録者リスト!$A$1:$D$43729,4,FALSE)=基本情報!$D$6,O4885,"")),"")</f>
        <v/>
      </c>
    </row>
    <row r="4886" spans="15:16" x14ac:dyDescent="0.15">
      <c r="O4886">
        <v>4885</v>
      </c>
      <c r="P4886" t="str">
        <f>IFERROR(IF(COUNTIF(個人情報!$BB$5:$BB$401,"登録番号" &amp; リスト!O4886)&gt;=1,"",IF(VLOOKUP(O4886,登録者リスト!$A$1:$D$43729,4,FALSE)=基本情報!$D$6,O4886,"")),"")</f>
        <v/>
      </c>
    </row>
    <row r="4887" spans="15:16" x14ac:dyDescent="0.15">
      <c r="O4887">
        <v>4886</v>
      </c>
      <c r="P4887" t="str">
        <f>IFERROR(IF(COUNTIF(個人情報!$BB$5:$BB$401,"登録番号" &amp; リスト!O4887)&gt;=1,"",IF(VLOOKUP(O4887,登録者リスト!$A$1:$D$43729,4,FALSE)=基本情報!$D$6,O4887,"")),"")</f>
        <v/>
      </c>
    </row>
    <row r="4888" spans="15:16" x14ac:dyDescent="0.15">
      <c r="O4888">
        <v>4887</v>
      </c>
      <c r="P4888" t="str">
        <f>IFERROR(IF(COUNTIF(個人情報!$BB$5:$BB$401,"登録番号" &amp; リスト!O4888)&gt;=1,"",IF(VLOOKUP(O4888,登録者リスト!$A$1:$D$43729,4,FALSE)=基本情報!$D$6,O4888,"")),"")</f>
        <v/>
      </c>
    </row>
    <row r="4889" spans="15:16" x14ac:dyDescent="0.15">
      <c r="O4889">
        <v>4888</v>
      </c>
      <c r="P4889" t="str">
        <f>IFERROR(IF(COUNTIF(個人情報!$BB$5:$BB$401,"登録番号" &amp; リスト!O4889)&gt;=1,"",IF(VLOOKUP(O4889,登録者リスト!$A$1:$D$43729,4,FALSE)=基本情報!$D$6,O4889,"")),"")</f>
        <v/>
      </c>
    </row>
    <row r="4890" spans="15:16" x14ac:dyDescent="0.15">
      <c r="O4890">
        <v>4889</v>
      </c>
      <c r="P4890" t="str">
        <f>IFERROR(IF(COUNTIF(個人情報!$BB$5:$BB$401,"登録番号" &amp; リスト!O4890)&gt;=1,"",IF(VLOOKUP(O4890,登録者リスト!$A$1:$D$43729,4,FALSE)=基本情報!$D$6,O4890,"")),"")</f>
        <v/>
      </c>
    </row>
    <row r="4891" spans="15:16" x14ac:dyDescent="0.15">
      <c r="O4891">
        <v>4890</v>
      </c>
      <c r="P4891" t="str">
        <f>IFERROR(IF(COUNTIF(個人情報!$BB$5:$BB$401,"登録番号" &amp; リスト!O4891)&gt;=1,"",IF(VLOOKUP(O4891,登録者リスト!$A$1:$D$43729,4,FALSE)=基本情報!$D$6,O4891,"")),"")</f>
        <v/>
      </c>
    </row>
    <row r="4892" spans="15:16" x14ac:dyDescent="0.15">
      <c r="O4892">
        <v>4891</v>
      </c>
      <c r="P4892" t="str">
        <f>IFERROR(IF(COUNTIF(個人情報!$BB$5:$BB$401,"登録番号" &amp; リスト!O4892)&gt;=1,"",IF(VLOOKUP(O4892,登録者リスト!$A$1:$D$43729,4,FALSE)=基本情報!$D$6,O4892,"")),"")</f>
        <v/>
      </c>
    </row>
    <row r="4893" spans="15:16" x14ac:dyDescent="0.15">
      <c r="O4893">
        <v>4892</v>
      </c>
      <c r="P4893" t="str">
        <f>IFERROR(IF(COUNTIF(個人情報!$BB$5:$BB$401,"登録番号" &amp; リスト!O4893)&gt;=1,"",IF(VLOOKUP(O4893,登録者リスト!$A$1:$D$43729,4,FALSE)=基本情報!$D$6,O4893,"")),"")</f>
        <v/>
      </c>
    </row>
    <row r="4894" spans="15:16" x14ac:dyDescent="0.15">
      <c r="O4894">
        <v>4893</v>
      </c>
      <c r="P4894" t="str">
        <f>IFERROR(IF(COUNTIF(個人情報!$BB$5:$BB$401,"登録番号" &amp; リスト!O4894)&gt;=1,"",IF(VLOOKUP(O4894,登録者リスト!$A$1:$D$43729,4,FALSE)=基本情報!$D$6,O4894,"")),"")</f>
        <v/>
      </c>
    </row>
    <row r="4895" spans="15:16" x14ac:dyDescent="0.15">
      <c r="O4895">
        <v>4894</v>
      </c>
      <c r="P4895" t="str">
        <f>IFERROR(IF(COUNTIF(個人情報!$BB$5:$BB$401,"登録番号" &amp; リスト!O4895)&gt;=1,"",IF(VLOOKUP(O4895,登録者リスト!$A$1:$D$43729,4,FALSE)=基本情報!$D$6,O4895,"")),"")</f>
        <v/>
      </c>
    </row>
    <row r="4896" spans="15:16" x14ac:dyDescent="0.15">
      <c r="O4896">
        <v>4895</v>
      </c>
      <c r="P4896" t="str">
        <f>IFERROR(IF(COUNTIF(個人情報!$BB$5:$BB$401,"登録番号" &amp; リスト!O4896)&gt;=1,"",IF(VLOOKUP(O4896,登録者リスト!$A$1:$D$43729,4,FALSE)=基本情報!$D$6,O4896,"")),"")</f>
        <v/>
      </c>
    </row>
    <row r="4897" spans="15:16" x14ac:dyDescent="0.15">
      <c r="O4897">
        <v>4896</v>
      </c>
      <c r="P4897" t="str">
        <f>IFERROR(IF(COUNTIF(個人情報!$BB$5:$BB$401,"登録番号" &amp; リスト!O4897)&gt;=1,"",IF(VLOOKUP(O4897,登録者リスト!$A$1:$D$43729,4,FALSE)=基本情報!$D$6,O4897,"")),"")</f>
        <v/>
      </c>
    </row>
    <row r="4898" spans="15:16" x14ac:dyDescent="0.15">
      <c r="O4898">
        <v>4897</v>
      </c>
      <c r="P4898" t="str">
        <f>IFERROR(IF(COUNTIF(個人情報!$BB$5:$BB$401,"登録番号" &amp; リスト!O4898)&gt;=1,"",IF(VLOOKUP(O4898,登録者リスト!$A$1:$D$43729,4,FALSE)=基本情報!$D$6,O4898,"")),"")</f>
        <v/>
      </c>
    </row>
    <row r="4899" spans="15:16" x14ac:dyDescent="0.15">
      <c r="O4899">
        <v>4898</v>
      </c>
      <c r="P4899" t="str">
        <f>IFERROR(IF(COUNTIF(個人情報!$BB$5:$BB$401,"登録番号" &amp; リスト!O4899)&gt;=1,"",IF(VLOOKUP(O4899,登録者リスト!$A$1:$D$43729,4,FALSE)=基本情報!$D$6,O4899,"")),"")</f>
        <v/>
      </c>
    </row>
    <row r="4900" spans="15:16" x14ac:dyDescent="0.15">
      <c r="O4900">
        <v>4899</v>
      </c>
      <c r="P4900" t="str">
        <f>IFERROR(IF(COUNTIF(個人情報!$BB$5:$BB$401,"登録番号" &amp; リスト!O4900)&gt;=1,"",IF(VLOOKUP(O4900,登録者リスト!$A$1:$D$43729,4,FALSE)=基本情報!$D$6,O4900,"")),"")</f>
        <v/>
      </c>
    </row>
    <row r="4901" spans="15:16" x14ac:dyDescent="0.15">
      <c r="O4901">
        <v>4900</v>
      </c>
      <c r="P4901" t="str">
        <f>IFERROR(IF(COUNTIF(個人情報!$BB$5:$BB$401,"登録番号" &amp; リスト!O4901)&gt;=1,"",IF(VLOOKUP(O4901,登録者リスト!$A$1:$D$43729,4,FALSE)=基本情報!$D$6,O4901,"")),"")</f>
        <v/>
      </c>
    </row>
    <row r="4902" spans="15:16" x14ac:dyDescent="0.15">
      <c r="O4902">
        <v>4901</v>
      </c>
      <c r="P4902" t="str">
        <f>IFERROR(IF(COUNTIF(個人情報!$BB$5:$BB$401,"登録番号" &amp; リスト!O4902)&gt;=1,"",IF(VLOOKUP(O4902,登録者リスト!$A$1:$D$43729,4,FALSE)=基本情報!$D$6,O4902,"")),"")</f>
        <v/>
      </c>
    </row>
    <row r="4903" spans="15:16" x14ac:dyDescent="0.15">
      <c r="O4903">
        <v>4902</v>
      </c>
      <c r="P4903" t="str">
        <f>IFERROR(IF(COUNTIF(個人情報!$BB$5:$BB$401,"登録番号" &amp; リスト!O4903)&gt;=1,"",IF(VLOOKUP(O4903,登録者リスト!$A$1:$D$43729,4,FALSE)=基本情報!$D$6,O4903,"")),"")</f>
        <v/>
      </c>
    </row>
    <row r="4904" spans="15:16" x14ac:dyDescent="0.15">
      <c r="O4904">
        <v>4903</v>
      </c>
      <c r="P4904" t="str">
        <f>IFERROR(IF(COUNTIF(個人情報!$BB$5:$BB$401,"登録番号" &amp; リスト!O4904)&gt;=1,"",IF(VLOOKUP(O4904,登録者リスト!$A$1:$D$43729,4,FALSE)=基本情報!$D$6,O4904,"")),"")</f>
        <v/>
      </c>
    </row>
    <row r="4905" spans="15:16" x14ac:dyDescent="0.15">
      <c r="O4905">
        <v>4904</v>
      </c>
      <c r="P4905" t="str">
        <f>IFERROR(IF(COUNTIF(個人情報!$BB$5:$BB$401,"登録番号" &amp; リスト!O4905)&gt;=1,"",IF(VLOOKUP(O4905,登録者リスト!$A$1:$D$43729,4,FALSE)=基本情報!$D$6,O4905,"")),"")</f>
        <v/>
      </c>
    </row>
    <row r="4906" spans="15:16" x14ac:dyDescent="0.15">
      <c r="O4906">
        <v>4905</v>
      </c>
      <c r="P4906" t="str">
        <f>IFERROR(IF(COUNTIF(個人情報!$BB$5:$BB$401,"登録番号" &amp; リスト!O4906)&gt;=1,"",IF(VLOOKUP(O4906,登録者リスト!$A$1:$D$43729,4,FALSE)=基本情報!$D$6,O4906,"")),"")</f>
        <v/>
      </c>
    </row>
    <row r="4907" spans="15:16" x14ac:dyDescent="0.15">
      <c r="O4907">
        <v>4906</v>
      </c>
      <c r="P4907" t="str">
        <f>IFERROR(IF(COUNTIF(個人情報!$BB$5:$BB$401,"登録番号" &amp; リスト!O4907)&gt;=1,"",IF(VLOOKUP(O4907,登録者リスト!$A$1:$D$43729,4,FALSE)=基本情報!$D$6,O4907,"")),"")</f>
        <v/>
      </c>
    </row>
    <row r="4908" spans="15:16" x14ac:dyDescent="0.15">
      <c r="O4908">
        <v>4907</v>
      </c>
      <c r="P4908" t="str">
        <f>IFERROR(IF(COUNTIF(個人情報!$BB$5:$BB$401,"登録番号" &amp; リスト!O4908)&gt;=1,"",IF(VLOOKUP(O4908,登録者リスト!$A$1:$D$43729,4,FALSE)=基本情報!$D$6,O4908,"")),"")</f>
        <v/>
      </c>
    </row>
    <row r="4909" spans="15:16" x14ac:dyDescent="0.15">
      <c r="O4909">
        <v>4908</v>
      </c>
      <c r="P4909" t="str">
        <f>IFERROR(IF(COUNTIF(個人情報!$BB$5:$BB$401,"登録番号" &amp; リスト!O4909)&gt;=1,"",IF(VLOOKUP(O4909,登録者リスト!$A$1:$D$43729,4,FALSE)=基本情報!$D$6,O4909,"")),"")</f>
        <v/>
      </c>
    </row>
    <row r="4910" spans="15:16" x14ac:dyDescent="0.15">
      <c r="O4910">
        <v>4909</v>
      </c>
      <c r="P4910" t="str">
        <f>IFERROR(IF(COUNTIF(個人情報!$BB$5:$BB$401,"登録番号" &amp; リスト!O4910)&gt;=1,"",IF(VLOOKUP(O4910,登録者リスト!$A$1:$D$43729,4,FALSE)=基本情報!$D$6,O4910,"")),"")</f>
        <v/>
      </c>
    </row>
    <row r="4911" spans="15:16" x14ac:dyDescent="0.15">
      <c r="O4911">
        <v>4910</v>
      </c>
      <c r="P4911" t="str">
        <f>IFERROR(IF(COUNTIF(個人情報!$BB$5:$BB$401,"登録番号" &amp; リスト!O4911)&gt;=1,"",IF(VLOOKUP(O4911,登録者リスト!$A$1:$D$43729,4,FALSE)=基本情報!$D$6,O4911,"")),"")</f>
        <v/>
      </c>
    </row>
    <row r="4912" spans="15:16" x14ac:dyDescent="0.15">
      <c r="O4912">
        <v>4911</v>
      </c>
      <c r="P4912" t="str">
        <f>IFERROR(IF(COUNTIF(個人情報!$BB$5:$BB$401,"登録番号" &amp; リスト!O4912)&gt;=1,"",IF(VLOOKUP(O4912,登録者リスト!$A$1:$D$43729,4,FALSE)=基本情報!$D$6,O4912,"")),"")</f>
        <v/>
      </c>
    </row>
    <row r="4913" spans="15:16" x14ac:dyDescent="0.15">
      <c r="O4913">
        <v>4912</v>
      </c>
      <c r="P4913" t="str">
        <f>IFERROR(IF(COUNTIF(個人情報!$BB$5:$BB$401,"登録番号" &amp; リスト!O4913)&gt;=1,"",IF(VLOOKUP(O4913,登録者リスト!$A$1:$D$43729,4,FALSE)=基本情報!$D$6,O4913,"")),"")</f>
        <v/>
      </c>
    </row>
    <row r="4914" spans="15:16" x14ac:dyDescent="0.15">
      <c r="O4914">
        <v>4913</v>
      </c>
      <c r="P4914" t="str">
        <f>IFERROR(IF(COUNTIF(個人情報!$BB$5:$BB$401,"登録番号" &amp; リスト!O4914)&gt;=1,"",IF(VLOOKUP(O4914,登録者リスト!$A$1:$D$43729,4,FALSE)=基本情報!$D$6,O4914,"")),"")</f>
        <v/>
      </c>
    </row>
    <row r="4915" spans="15:16" x14ac:dyDescent="0.15">
      <c r="O4915">
        <v>4914</v>
      </c>
      <c r="P4915" t="str">
        <f>IFERROR(IF(COUNTIF(個人情報!$BB$5:$BB$401,"登録番号" &amp; リスト!O4915)&gt;=1,"",IF(VLOOKUP(O4915,登録者リスト!$A$1:$D$43729,4,FALSE)=基本情報!$D$6,O4915,"")),"")</f>
        <v/>
      </c>
    </row>
    <row r="4916" spans="15:16" x14ac:dyDescent="0.15">
      <c r="O4916">
        <v>4915</v>
      </c>
      <c r="P4916" t="str">
        <f>IFERROR(IF(COUNTIF(個人情報!$BB$5:$BB$401,"登録番号" &amp; リスト!O4916)&gt;=1,"",IF(VLOOKUP(O4916,登録者リスト!$A$1:$D$43729,4,FALSE)=基本情報!$D$6,O4916,"")),"")</f>
        <v/>
      </c>
    </row>
    <row r="4917" spans="15:16" x14ac:dyDescent="0.15">
      <c r="O4917">
        <v>4916</v>
      </c>
      <c r="P4917" t="str">
        <f>IFERROR(IF(COUNTIF(個人情報!$BB$5:$BB$401,"登録番号" &amp; リスト!O4917)&gt;=1,"",IF(VLOOKUP(O4917,登録者リスト!$A$1:$D$43729,4,FALSE)=基本情報!$D$6,O4917,"")),"")</f>
        <v/>
      </c>
    </row>
    <row r="4918" spans="15:16" x14ac:dyDescent="0.15">
      <c r="O4918">
        <v>4917</v>
      </c>
      <c r="P4918" t="str">
        <f>IFERROR(IF(COUNTIF(個人情報!$BB$5:$BB$401,"登録番号" &amp; リスト!O4918)&gt;=1,"",IF(VLOOKUP(O4918,登録者リスト!$A$1:$D$43729,4,FALSE)=基本情報!$D$6,O4918,"")),"")</f>
        <v/>
      </c>
    </row>
    <row r="4919" spans="15:16" x14ac:dyDescent="0.15">
      <c r="O4919">
        <v>4918</v>
      </c>
      <c r="P4919" t="str">
        <f>IFERROR(IF(COUNTIF(個人情報!$BB$5:$BB$401,"登録番号" &amp; リスト!O4919)&gt;=1,"",IF(VLOOKUP(O4919,登録者リスト!$A$1:$D$43729,4,FALSE)=基本情報!$D$6,O4919,"")),"")</f>
        <v/>
      </c>
    </row>
    <row r="4920" spans="15:16" x14ac:dyDescent="0.15">
      <c r="O4920">
        <v>4919</v>
      </c>
      <c r="P4920" t="str">
        <f>IFERROR(IF(COUNTIF(個人情報!$BB$5:$BB$401,"登録番号" &amp; リスト!O4920)&gt;=1,"",IF(VLOOKUP(O4920,登録者リスト!$A$1:$D$43729,4,FALSE)=基本情報!$D$6,O4920,"")),"")</f>
        <v/>
      </c>
    </row>
    <row r="4921" spans="15:16" x14ac:dyDescent="0.15">
      <c r="O4921">
        <v>4920</v>
      </c>
      <c r="P4921" t="str">
        <f>IFERROR(IF(COUNTIF(個人情報!$BB$5:$BB$401,"登録番号" &amp; リスト!O4921)&gt;=1,"",IF(VLOOKUP(O4921,登録者リスト!$A$1:$D$43729,4,FALSE)=基本情報!$D$6,O4921,"")),"")</f>
        <v/>
      </c>
    </row>
    <row r="4922" spans="15:16" x14ac:dyDescent="0.15">
      <c r="O4922">
        <v>4921</v>
      </c>
      <c r="P4922" t="str">
        <f>IFERROR(IF(COUNTIF(個人情報!$BB$5:$BB$401,"登録番号" &amp; リスト!O4922)&gt;=1,"",IF(VLOOKUP(O4922,登録者リスト!$A$1:$D$43729,4,FALSE)=基本情報!$D$6,O4922,"")),"")</f>
        <v/>
      </c>
    </row>
    <row r="4923" spans="15:16" x14ac:dyDescent="0.15">
      <c r="O4923">
        <v>4922</v>
      </c>
      <c r="P4923" t="str">
        <f>IFERROR(IF(COUNTIF(個人情報!$BB$5:$BB$401,"登録番号" &amp; リスト!O4923)&gt;=1,"",IF(VLOOKUP(O4923,登録者リスト!$A$1:$D$43729,4,FALSE)=基本情報!$D$6,O4923,"")),"")</f>
        <v/>
      </c>
    </row>
    <row r="4924" spans="15:16" x14ac:dyDescent="0.15">
      <c r="O4924">
        <v>4923</v>
      </c>
      <c r="P4924" t="str">
        <f>IFERROR(IF(COUNTIF(個人情報!$BB$5:$BB$401,"登録番号" &amp; リスト!O4924)&gt;=1,"",IF(VLOOKUP(O4924,登録者リスト!$A$1:$D$43729,4,FALSE)=基本情報!$D$6,O4924,"")),"")</f>
        <v/>
      </c>
    </row>
    <row r="4925" spans="15:16" x14ac:dyDescent="0.15">
      <c r="O4925">
        <v>4924</v>
      </c>
      <c r="P4925" t="str">
        <f>IFERROR(IF(COUNTIF(個人情報!$BB$5:$BB$401,"登録番号" &amp; リスト!O4925)&gt;=1,"",IF(VLOOKUP(O4925,登録者リスト!$A$1:$D$43729,4,FALSE)=基本情報!$D$6,O4925,"")),"")</f>
        <v/>
      </c>
    </row>
    <row r="4926" spans="15:16" x14ac:dyDescent="0.15">
      <c r="O4926">
        <v>4925</v>
      </c>
      <c r="P4926" t="str">
        <f>IFERROR(IF(COUNTIF(個人情報!$BB$5:$BB$401,"登録番号" &amp; リスト!O4926)&gt;=1,"",IF(VLOOKUP(O4926,登録者リスト!$A$1:$D$43729,4,FALSE)=基本情報!$D$6,O4926,"")),"")</f>
        <v/>
      </c>
    </row>
    <row r="4927" spans="15:16" x14ac:dyDescent="0.15">
      <c r="O4927">
        <v>4926</v>
      </c>
      <c r="P4927" t="str">
        <f>IFERROR(IF(COUNTIF(個人情報!$BB$5:$BB$401,"登録番号" &amp; リスト!O4927)&gt;=1,"",IF(VLOOKUP(O4927,登録者リスト!$A$1:$D$43729,4,FALSE)=基本情報!$D$6,O4927,"")),"")</f>
        <v/>
      </c>
    </row>
    <row r="4928" spans="15:16" x14ac:dyDescent="0.15">
      <c r="O4928">
        <v>4927</v>
      </c>
      <c r="P4928" t="str">
        <f>IFERROR(IF(COUNTIF(個人情報!$BB$5:$BB$401,"登録番号" &amp; リスト!O4928)&gt;=1,"",IF(VLOOKUP(O4928,登録者リスト!$A$1:$D$43729,4,FALSE)=基本情報!$D$6,O4928,"")),"")</f>
        <v/>
      </c>
    </row>
    <row r="4929" spans="15:16" x14ac:dyDescent="0.15">
      <c r="O4929">
        <v>4928</v>
      </c>
      <c r="P4929" t="str">
        <f>IFERROR(IF(COUNTIF(個人情報!$BB$5:$BB$401,"登録番号" &amp; リスト!O4929)&gt;=1,"",IF(VLOOKUP(O4929,登録者リスト!$A$1:$D$43729,4,FALSE)=基本情報!$D$6,O4929,"")),"")</f>
        <v/>
      </c>
    </row>
    <row r="4930" spans="15:16" x14ac:dyDescent="0.15">
      <c r="O4930">
        <v>4929</v>
      </c>
      <c r="P4930" t="str">
        <f>IFERROR(IF(COUNTIF(個人情報!$BB$5:$BB$401,"登録番号" &amp; リスト!O4930)&gt;=1,"",IF(VLOOKUP(O4930,登録者リスト!$A$1:$D$43729,4,FALSE)=基本情報!$D$6,O4930,"")),"")</f>
        <v/>
      </c>
    </row>
    <row r="4931" spans="15:16" x14ac:dyDescent="0.15">
      <c r="O4931">
        <v>4930</v>
      </c>
      <c r="P4931" t="str">
        <f>IFERROR(IF(COUNTIF(個人情報!$BB$5:$BB$401,"登録番号" &amp; リスト!O4931)&gt;=1,"",IF(VLOOKUP(O4931,登録者リスト!$A$1:$D$43729,4,FALSE)=基本情報!$D$6,O4931,"")),"")</f>
        <v/>
      </c>
    </row>
    <row r="4932" spans="15:16" x14ac:dyDescent="0.15">
      <c r="O4932">
        <v>4931</v>
      </c>
      <c r="P4932" t="str">
        <f>IFERROR(IF(COUNTIF(個人情報!$BB$5:$BB$401,"登録番号" &amp; リスト!O4932)&gt;=1,"",IF(VLOOKUP(O4932,登録者リスト!$A$1:$D$43729,4,FALSE)=基本情報!$D$6,O4932,"")),"")</f>
        <v/>
      </c>
    </row>
    <row r="4933" spans="15:16" x14ac:dyDescent="0.15">
      <c r="O4933">
        <v>4932</v>
      </c>
      <c r="P4933" t="str">
        <f>IFERROR(IF(COUNTIF(個人情報!$BB$5:$BB$401,"登録番号" &amp; リスト!O4933)&gt;=1,"",IF(VLOOKUP(O4933,登録者リスト!$A$1:$D$43729,4,FALSE)=基本情報!$D$6,O4933,"")),"")</f>
        <v/>
      </c>
    </row>
    <row r="4934" spans="15:16" x14ac:dyDescent="0.15">
      <c r="O4934">
        <v>4933</v>
      </c>
      <c r="P4934" t="str">
        <f>IFERROR(IF(COUNTIF(個人情報!$BB$5:$BB$401,"登録番号" &amp; リスト!O4934)&gt;=1,"",IF(VLOOKUP(O4934,登録者リスト!$A$1:$D$43729,4,FALSE)=基本情報!$D$6,O4934,"")),"")</f>
        <v/>
      </c>
    </row>
    <row r="4935" spans="15:16" x14ac:dyDescent="0.15">
      <c r="O4935">
        <v>4934</v>
      </c>
      <c r="P4935" t="str">
        <f>IFERROR(IF(COUNTIF(個人情報!$BB$5:$BB$401,"登録番号" &amp; リスト!O4935)&gt;=1,"",IF(VLOOKUP(O4935,登録者リスト!$A$1:$D$43729,4,FALSE)=基本情報!$D$6,O4935,"")),"")</f>
        <v/>
      </c>
    </row>
    <row r="4936" spans="15:16" x14ac:dyDescent="0.15">
      <c r="O4936">
        <v>4935</v>
      </c>
      <c r="P4936" t="str">
        <f>IFERROR(IF(COUNTIF(個人情報!$BB$5:$BB$401,"登録番号" &amp; リスト!O4936)&gt;=1,"",IF(VLOOKUP(O4936,登録者リスト!$A$1:$D$43729,4,FALSE)=基本情報!$D$6,O4936,"")),"")</f>
        <v/>
      </c>
    </row>
    <row r="4937" spans="15:16" x14ac:dyDescent="0.15">
      <c r="O4937">
        <v>4936</v>
      </c>
      <c r="P4937" t="str">
        <f>IFERROR(IF(COUNTIF(個人情報!$BB$5:$BB$401,"登録番号" &amp; リスト!O4937)&gt;=1,"",IF(VLOOKUP(O4937,登録者リスト!$A$1:$D$43729,4,FALSE)=基本情報!$D$6,O4937,"")),"")</f>
        <v/>
      </c>
    </row>
    <row r="4938" spans="15:16" x14ac:dyDescent="0.15">
      <c r="O4938">
        <v>4937</v>
      </c>
      <c r="P4938" t="str">
        <f>IFERROR(IF(COUNTIF(個人情報!$BB$5:$BB$401,"登録番号" &amp; リスト!O4938)&gt;=1,"",IF(VLOOKUP(O4938,登録者リスト!$A$1:$D$43729,4,FALSE)=基本情報!$D$6,O4938,"")),"")</f>
        <v/>
      </c>
    </row>
    <row r="4939" spans="15:16" x14ac:dyDescent="0.15">
      <c r="O4939">
        <v>4938</v>
      </c>
      <c r="P4939" t="str">
        <f>IFERROR(IF(COUNTIF(個人情報!$BB$5:$BB$401,"登録番号" &amp; リスト!O4939)&gt;=1,"",IF(VLOOKUP(O4939,登録者リスト!$A$1:$D$43729,4,FALSE)=基本情報!$D$6,O4939,"")),"")</f>
        <v/>
      </c>
    </row>
    <row r="4940" spans="15:16" x14ac:dyDescent="0.15">
      <c r="O4940">
        <v>4939</v>
      </c>
      <c r="P4940" t="str">
        <f>IFERROR(IF(COUNTIF(個人情報!$BB$5:$BB$401,"登録番号" &amp; リスト!O4940)&gt;=1,"",IF(VLOOKUP(O4940,登録者リスト!$A$1:$D$43729,4,FALSE)=基本情報!$D$6,O4940,"")),"")</f>
        <v/>
      </c>
    </row>
    <row r="4941" spans="15:16" x14ac:dyDescent="0.15">
      <c r="O4941">
        <v>4940</v>
      </c>
      <c r="P4941" t="str">
        <f>IFERROR(IF(COUNTIF(個人情報!$BB$5:$BB$401,"登録番号" &amp; リスト!O4941)&gt;=1,"",IF(VLOOKUP(O4941,登録者リスト!$A$1:$D$43729,4,FALSE)=基本情報!$D$6,O4941,"")),"")</f>
        <v/>
      </c>
    </row>
    <row r="4942" spans="15:16" x14ac:dyDescent="0.15">
      <c r="O4942">
        <v>4941</v>
      </c>
      <c r="P4942" t="str">
        <f>IFERROR(IF(COUNTIF(個人情報!$BB$5:$BB$401,"登録番号" &amp; リスト!O4942)&gt;=1,"",IF(VLOOKUP(O4942,登録者リスト!$A$1:$D$43729,4,FALSE)=基本情報!$D$6,O4942,"")),"")</f>
        <v/>
      </c>
    </row>
    <row r="4943" spans="15:16" x14ac:dyDescent="0.15">
      <c r="O4943">
        <v>4942</v>
      </c>
      <c r="P4943" t="str">
        <f>IFERROR(IF(COUNTIF(個人情報!$BB$5:$BB$401,"登録番号" &amp; リスト!O4943)&gt;=1,"",IF(VLOOKUP(O4943,登録者リスト!$A$1:$D$43729,4,FALSE)=基本情報!$D$6,O4943,"")),"")</f>
        <v/>
      </c>
    </row>
    <row r="4944" spans="15:16" x14ac:dyDescent="0.15">
      <c r="O4944">
        <v>4943</v>
      </c>
      <c r="P4944" t="str">
        <f>IFERROR(IF(COUNTIF(個人情報!$BB$5:$BB$401,"登録番号" &amp; リスト!O4944)&gt;=1,"",IF(VLOOKUP(O4944,登録者リスト!$A$1:$D$43729,4,FALSE)=基本情報!$D$6,O4944,"")),"")</f>
        <v/>
      </c>
    </row>
    <row r="4945" spans="15:16" x14ac:dyDescent="0.15">
      <c r="O4945">
        <v>4944</v>
      </c>
      <c r="P4945" t="str">
        <f>IFERROR(IF(COUNTIF(個人情報!$BB$5:$BB$401,"登録番号" &amp; リスト!O4945)&gt;=1,"",IF(VLOOKUP(O4945,登録者リスト!$A$1:$D$43729,4,FALSE)=基本情報!$D$6,O4945,"")),"")</f>
        <v/>
      </c>
    </row>
    <row r="4946" spans="15:16" x14ac:dyDescent="0.15">
      <c r="O4946">
        <v>4945</v>
      </c>
      <c r="P4946" t="str">
        <f>IFERROR(IF(COUNTIF(個人情報!$BB$5:$BB$401,"登録番号" &amp; リスト!O4946)&gt;=1,"",IF(VLOOKUP(O4946,登録者リスト!$A$1:$D$43729,4,FALSE)=基本情報!$D$6,O4946,"")),"")</f>
        <v/>
      </c>
    </row>
    <row r="4947" spans="15:16" x14ac:dyDescent="0.15">
      <c r="O4947">
        <v>4946</v>
      </c>
      <c r="P4947" t="str">
        <f>IFERROR(IF(COUNTIF(個人情報!$BB$5:$BB$401,"登録番号" &amp; リスト!O4947)&gt;=1,"",IF(VLOOKUP(O4947,登録者リスト!$A$1:$D$43729,4,FALSE)=基本情報!$D$6,O4947,"")),"")</f>
        <v/>
      </c>
    </row>
    <row r="4948" spans="15:16" x14ac:dyDescent="0.15">
      <c r="O4948">
        <v>4947</v>
      </c>
      <c r="P4948" t="str">
        <f>IFERROR(IF(COUNTIF(個人情報!$BB$5:$BB$401,"登録番号" &amp; リスト!O4948)&gt;=1,"",IF(VLOOKUP(O4948,登録者リスト!$A$1:$D$43729,4,FALSE)=基本情報!$D$6,O4948,"")),"")</f>
        <v/>
      </c>
    </row>
    <row r="4949" spans="15:16" x14ac:dyDescent="0.15">
      <c r="O4949">
        <v>4948</v>
      </c>
      <c r="P4949" t="str">
        <f>IFERROR(IF(COUNTIF(個人情報!$BB$5:$BB$401,"登録番号" &amp; リスト!O4949)&gt;=1,"",IF(VLOOKUP(O4949,登録者リスト!$A$1:$D$43729,4,FALSE)=基本情報!$D$6,O4949,"")),"")</f>
        <v/>
      </c>
    </row>
    <row r="4950" spans="15:16" x14ac:dyDescent="0.15">
      <c r="O4950">
        <v>4949</v>
      </c>
      <c r="P4950" t="str">
        <f>IFERROR(IF(COUNTIF(個人情報!$BB$5:$BB$401,"登録番号" &amp; リスト!O4950)&gt;=1,"",IF(VLOOKUP(O4950,登録者リスト!$A$1:$D$43729,4,FALSE)=基本情報!$D$6,O4950,"")),"")</f>
        <v/>
      </c>
    </row>
    <row r="4951" spans="15:16" x14ac:dyDescent="0.15">
      <c r="O4951">
        <v>4950</v>
      </c>
      <c r="P4951" t="str">
        <f>IFERROR(IF(COUNTIF(個人情報!$BB$5:$BB$401,"登録番号" &amp; リスト!O4951)&gt;=1,"",IF(VLOOKUP(O4951,登録者リスト!$A$1:$D$43729,4,FALSE)=基本情報!$D$6,O4951,"")),"")</f>
        <v/>
      </c>
    </row>
    <row r="4952" spans="15:16" x14ac:dyDescent="0.15">
      <c r="O4952">
        <v>4951</v>
      </c>
      <c r="P4952" t="str">
        <f>IFERROR(IF(COUNTIF(個人情報!$BB$5:$BB$401,"登録番号" &amp; リスト!O4952)&gt;=1,"",IF(VLOOKUP(O4952,登録者リスト!$A$1:$D$43729,4,FALSE)=基本情報!$D$6,O4952,"")),"")</f>
        <v/>
      </c>
    </row>
    <row r="4953" spans="15:16" x14ac:dyDescent="0.15">
      <c r="O4953">
        <v>4952</v>
      </c>
      <c r="P4953" t="str">
        <f>IFERROR(IF(COUNTIF(個人情報!$BB$5:$BB$401,"登録番号" &amp; リスト!O4953)&gt;=1,"",IF(VLOOKUP(O4953,登録者リスト!$A$1:$D$43729,4,FALSE)=基本情報!$D$6,O4953,"")),"")</f>
        <v/>
      </c>
    </row>
    <row r="4954" spans="15:16" x14ac:dyDescent="0.15">
      <c r="O4954">
        <v>4953</v>
      </c>
      <c r="P4954" t="str">
        <f>IFERROR(IF(COUNTIF(個人情報!$BB$5:$BB$401,"登録番号" &amp; リスト!O4954)&gt;=1,"",IF(VLOOKUP(O4954,登録者リスト!$A$1:$D$43729,4,FALSE)=基本情報!$D$6,O4954,"")),"")</f>
        <v/>
      </c>
    </row>
    <row r="4955" spans="15:16" x14ac:dyDescent="0.15">
      <c r="O4955">
        <v>4954</v>
      </c>
      <c r="P4955" t="str">
        <f>IFERROR(IF(COUNTIF(個人情報!$BB$5:$BB$401,"登録番号" &amp; リスト!O4955)&gt;=1,"",IF(VLOOKUP(O4955,登録者リスト!$A$1:$D$43729,4,FALSE)=基本情報!$D$6,O4955,"")),"")</f>
        <v/>
      </c>
    </row>
    <row r="4956" spans="15:16" x14ac:dyDescent="0.15">
      <c r="O4956">
        <v>4955</v>
      </c>
      <c r="P4956" t="str">
        <f>IFERROR(IF(COUNTIF(個人情報!$BB$5:$BB$401,"登録番号" &amp; リスト!O4956)&gt;=1,"",IF(VLOOKUP(O4956,登録者リスト!$A$1:$D$43729,4,FALSE)=基本情報!$D$6,O4956,"")),"")</f>
        <v/>
      </c>
    </row>
    <row r="4957" spans="15:16" x14ac:dyDescent="0.15">
      <c r="O4957">
        <v>4956</v>
      </c>
      <c r="P4957" t="str">
        <f>IFERROR(IF(COUNTIF(個人情報!$BB$5:$BB$401,"登録番号" &amp; リスト!O4957)&gt;=1,"",IF(VLOOKUP(O4957,登録者リスト!$A$1:$D$43729,4,FALSE)=基本情報!$D$6,O4957,"")),"")</f>
        <v/>
      </c>
    </row>
    <row r="4958" spans="15:16" x14ac:dyDescent="0.15">
      <c r="O4958">
        <v>4957</v>
      </c>
      <c r="P4958" t="str">
        <f>IFERROR(IF(COUNTIF(個人情報!$BB$5:$BB$401,"登録番号" &amp; リスト!O4958)&gt;=1,"",IF(VLOOKUP(O4958,登録者リスト!$A$1:$D$43729,4,FALSE)=基本情報!$D$6,O4958,"")),"")</f>
        <v/>
      </c>
    </row>
    <row r="4959" spans="15:16" x14ac:dyDescent="0.15">
      <c r="O4959">
        <v>4958</v>
      </c>
      <c r="P4959" t="str">
        <f>IFERROR(IF(COUNTIF(個人情報!$BB$5:$BB$401,"登録番号" &amp; リスト!O4959)&gt;=1,"",IF(VLOOKUP(O4959,登録者リスト!$A$1:$D$43729,4,FALSE)=基本情報!$D$6,O4959,"")),"")</f>
        <v/>
      </c>
    </row>
    <row r="4960" spans="15:16" x14ac:dyDescent="0.15">
      <c r="O4960">
        <v>4959</v>
      </c>
      <c r="P4960" t="str">
        <f>IFERROR(IF(COUNTIF(個人情報!$BB$5:$BB$401,"登録番号" &amp; リスト!O4960)&gt;=1,"",IF(VLOOKUP(O4960,登録者リスト!$A$1:$D$43729,4,FALSE)=基本情報!$D$6,O4960,"")),"")</f>
        <v/>
      </c>
    </row>
    <row r="4961" spans="15:16" x14ac:dyDescent="0.15">
      <c r="O4961">
        <v>4960</v>
      </c>
      <c r="P4961" t="str">
        <f>IFERROR(IF(COUNTIF(個人情報!$BB$5:$BB$401,"登録番号" &amp; リスト!O4961)&gt;=1,"",IF(VLOOKUP(O4961,登録者リスト!$A$1:$D$43729,4,FALSE)=基本情報!$D$6,O4961,"")),"")</f>
        <v/>
      </c>
    </row>
    <row r="4962" spans="15:16" x14ac:dyDescent="0.15">
      <c r="O4962">
        <v>4961</v>
      </c>
      <c r="P4962" t="str">
        <f>IFERROR(IF(COUNTIF(個人情報!$BB$5:$BB$401,"登録番号" &amp; リスト!O4962)&gt;=1,"",IF(VLOOKUP(O4962,登録者リスト!$A$1:$D$43729,4,FALSE)=基本情報!$D$6,O4962,"")),"")</f>
        <v/>
      </c>
    </row>
    <row r="4963" spans="15:16" x14ac:dyDescent="0.15">
      <c r="O4963">
        <v>4962</v>
      </c>
      <c r="P4963" t="str">
        <f>IFERROR(IF(COUNTIF(個人情報!$BB$5:$BB$401,"登録番号" &amp; リスト!O4963)&gt;=1,"",IF(VLOOKUP(O4963,登録者リスト!$A$1:$D$43729,4,FALSE)=基本情報!$D$6,O4963,"")),"")</f>
        <v/>
      </c>
    </row>
    <row r="4964" spans="15:16" x14ac:dyDescent="0.15">
      <c r="O4964">
        <v>4963</v>
      </c>
      <c r="P4964" t="str">
        <f>IFERROR(IF(COUNTIF(個人情報!$BB$5:$BB$401,"登録番号" &amp; リスト!O4964)&gt;=1,"",IF(VLOOKUP(O4964,登録者リスト!$A$1:$D$43729,4,FALSE)=基本情報!$D$6,O4964,"")),"")</f>
        <v/>
      </c>
    </row>
    <row r="4965" spans="15:16" x14ac:dyDescent="0.15">
      <c r="O4965">
        <v>4964</v>
      </c>
      <c r="P4965" t="str">
        <f>IFERROR(IF(COUNTIF(個人情報!$BB$5:$BB$401,"登録番号" &amp; リスト!O4965)&gt;=1,"",IF(VLOOKUP(O4965,登録者リスト!$A$1:$D$43729,4,FALSE)=基本情報!$D$6,O4965,"")),"")</f>
        <v/>
      </c>
    </row>
    <row r="4966" spans="15:16" x14ac:dyDescent="0.15">
      <c r="O4966">
        <v>4965</v>
      </c>
      <c r="P4966" t="str">
        <f>IFERROR(IF(COUNTIF(個人情報!$BB$5:$BB$401,"登録番号" &amp; リスト!O4966)&gt;=1,"",IF(VLOOKUP(O4966,登録者リスト!$A$1:$D$43729,4,FALSE)=基本情報!$D$6,O4966,"")),"")</f>
        <v/>
      </c>
    </row>
    <row r="4967" spans="15:16" x14ac:dyDescent="0.15">
      <c r="O4967">
        <v>4966</v>
      </c>
      <c r="P4967" t="str">
        <f>IFERROR(IF(COUNTIF(個人情報!$BB$5:$BB$401,"登録番号" &amp; リスト!O4967)&gt;=1,"",IF(VLOOKUP(O4967,登録者リスト!$A$1:$D$43729,4,FALSE)=基本情報!$D$6,O4967,"")),"")</f>
        <v/>
      </c>
    </row>
    <row r="4968" spans="15:16" x14ac:dyDescent="0.15">
      <c r="O4968">
        <v>4967</v>
      </c>
      <c r="P4968" t="str">
        <f>IFERROR(IF(COUNTIF(個人情報!$BB$5:$BB$401,"登録番号" &amp; リスト!O4968)&gt;=1,"",IF(VLOOKUP(O4968,登録者リスト!$A$1:$D$43729,4,FALSE)=基本情報!$D$6,O4968,"")),"")</f>
        <v/>
      </c>
    </row>
    <row r="4969" spans="15:16" x14ac:dyDescent="0.15">
      <c r="O4969">
        <v>4968</v>
      </c>
      <c r="P4969" t="str">
        <f>IFERROR(IF(COUNTIF(個人情報!$BB$5:$BB$401,"登録番号" &amp; リスト!O4969)&gt;=1,"",IF(VLOOKUP(O4969,登録者リスト!$A$1:$D$43729,4,FALSE)=基本情報!$D$6,O4969,"")),"")</f>
        <v/>
      </c>
    </row>
    <row r="4970" spans="15:16" x14ac:dyDescent="0.15">
      <c r="O4970">
        <v>4969</v>
      </c>
      <c r="P4970" t="str">
        <f>IFERROR(IF(COUNTIF(個人情報!$BB$5:$BB$401,"登録番号" &amp; リスト!O4970)&gt;=1,"",IF(VLOOKUP(O4970,登録者リスト!$A$1:$D$43729,4,FALSE)=基本情報!$D$6,O4970,"")),"")</f>
        <v/>
      </c>
    </row>
    <row r="4971" spans="15:16" x14ac:dyDescent="0.15">
      <c r="O4971">
        <v>4970</v>
      </c>
      <c r="P4971" t="str">
        <f>IFERROR(IF(COUNTIF(個人情報!$BB$5:$BB$401,"登録番号" &amp; リスト!O4971)&gt;=1,"",IF(VLOOKUP(O4971,登録者リスト!$A$1:$D$43729,4,FALSE)=基本情報!$D$6,O4971,"")),"")</f>
        <v/>
      </c>
    </row>
    <row r="4972" spans="15:16" x14ac:dyDescent="0.15">
      <c r="O4972">
        <v>4971</v>
      </c>
      <c r="P4972" t="str">
        <f>IFERROR(IF(COUNTIF(個人情報!$BB$5:$BB$401,"登録番号" &amp; リスト!O4972)&gt;=1,"",IF(VLOOKUP(O4972,登録者リスト!$A$1:$D$43729,4,FALSE)=基本情報!$D$6,O4972,"")),"")</f>
        <v/>
      </c>
    </row>
    <row r="4973" spans="15:16" x14ac:dyDescent="0.15">
      <c r="O4973">
        <v>4972</v>
      </c>
      <c r="P4973" t="str">
        <f>IFERROR(IF(COUNTIF(個人情報!$BB$5:$BB$401,"登録番号" &amp; リスト!O4973)&gt;=1,"",IF(VLOOKUP(O4973,登録者リスト!$A$1:$D$43729,4,FALSE)=基本情報!$D$6,O4973,"")),"")</f>
        <v/>
      </c>
    </row>
    <row r="4974" spans="15:16" x14ac:dyDescent="0.15">
      <c r="O4974">
        <v>4973</v>
      </c>
      <c r="P4974" t="str">
        <f>IFERROR(IF(COUNTIF(個人情報!$BB$5:$BB$401,"登録番号" &amp; リスト!O4974)&gt;=1,"",IF(VLOOKUP(O4974,登録者リスト!$A$1:$D$43729,4,FALSE)=基本情報!$D$6,O4974,"")),"")</f>
        <v/>
      </c>
    </row>
    <row r="4975" spans="15:16" x14ac:dyDescent="0.15">
      <c r="O4975">
        <v>4974</v>
      </c>
      <c r="P4975" t="str">
        <f>IFERROR(IF(COUNTIF(個人情報!$BB$5:$BB$401,"登録番号" &amp; リスト!O4975)&gt;=1,"",IF(VLOOKUP(O4975,登録者リスト!$A$1:$D$43729,4,FALSE)=基本情報!$D$6,O4975,"")),"")</f>
        <v/>
      </c>
    </row>
    <row r="4976" spans="15:16" x14ac:dyDescent="0.15">
      <c r="O4976">
        <v>4975</v>
      </c>
      <c r="P4976" t="str">
        <f>IFERROR(IF(COUNTIF(個人情報!$BB$5:$BB$401,"登録番号" &amp; リスト!O4976)&gt;=1,"",IF(VLOOKUP(O4976,登録者リスト!$A$1:$D$43729,4,FALSE)=基本情報!$D$6,O4976,"")),"")</f>
        <v/>
      </c>
    </row>
    <row r="4977" spans="15:16" x14ac:dyDescent="0.15">
      <c r="O4977">
        <v>4976</v>
      </c>
      <c r="P4977" t="str">
        <f>IFERROR(IF(COUNTIF(個人情報!$BB$5:$BB$401,"登録番号" &amp; リスト!O4977)&gt;=1,"",IF(VLOOKUP(O4977,登録者リスト!$A$1:$D$43729,4,FALSE)=基本情報!$D$6,O4977,"")),"")</f>
        <v/>
      </c>
    </row>
    <row r="4978" spans="15:16" x14ac:dyDescent="0.15">
      <c r="O4978">
        <v>4977</v>
      </c>
      <c r="P4978" t="str">
        <f>IFERROR(IF(COUNTIF(個人情報!$BB$5:$BB$401,"登録番号" &amp; リスト!O4978)&gt;=1,"",IF(VLOOKUP(O4978,登録者リスト!$A$1:$D$43729,4,FALSE)=基本情報!$D$6,O4978,"")),"")</f>
        <v/>
      </c>
    </row>
    <row r="4979" spans="15:16" x14ac:dyDescent="0.15">
      <c r="O4979">
        <v>4978</v>
      </c>
      <c r="P4979" t="str">
        <f>IFERROR(IF(COUNTIF(個人情報!$BB$5:$BB$401,"登録番号" &amp; リスト!O4979)&gt;=1,"",IF(VLOOKUP(O4979,登録者リスト!$A$1:$D$43729,4,FALSE)=基本情報!$D$6,O4979,"")),"")</f>
        <v/>
      </c>
    </row>
    <row r="4980" spans="15:16" x14ac:dyDescent="0.15">
      <c r="O4980">
        <v>4979</v>
      </c>
      <c r="P4980" t="str">
        <f>IFERROR(IF(COUNTIF(個人情報!$BB$5:$BB$401,"登録番号" &amp; リスト!O4980)&gt;=1,"",IF(VLOOKUP(O4980,登録者リスト!$A$1:$D$43729,4,FALSE)=基本情報!$D$6,O4980,"")),"")</f>
        <v/>
      </c>
    </row>
    <row r="4981" spans="15:16" x14ac:dyDescent="0.15">
      <c r="O4981">
        <v>4980</v>
      </c>
      <c r="P4981" t="str">
        <f>IFERROR(IF(COUNTIF(個人情報!$BB$5:$BB$401,"登録番号" &amp; リスト!O4981)&gt;=1,"",IF(VLOOKUP(O4981,登録者リスト!$A$1:$D$43729,4,FALSE)=基本情報!$D$6,O4981,"")),"")</f>
        <v/>
      </c>
    </row>
    <row r="4982" spans="15:16" x14ac:dyDescent="0.15">
      <c r="O4982">
        <v>4981</v>
      </c>
      <c r="P4982" t="str">
        <f>IFERROR(IF(COUNTIF(個人情報!$BB$5:$BB$401,"登録番号" &amp; リスト!O4982)&gt;=1,"",IF(VLOOKUP(O4982,登録者リスト!$A$1:$D$43729,4,FALSE)=基本情報!$D$6,O4982,"")),"")</f>
        <v/>
      </c>
    </row>
    <row r="4983" spans="15:16" x14ac:dyDescent="0.15">
      <c r="O4983">
        <v>4982</v>
      </c>
      <c r="P4983" t="str">
        <f>IFERROR(IF(COUNTIF(個人情報!$BB$5:$BB$401,"登録番号" &amp; リスト!O4983)&gt;=1,"",IF(VLOOKUP(O4983,登録者リスト!$A$1:$D$43729,4,FALSE)=基本情報!$D$6,O4983,"")),"")</f>
        <v/>
      </c>
    </row>
    <row r="4984" spans="15:16" x14ac:dyDescent="0.15">
      <c r="O4984">
        <v>4983</v>
      </c>
      <c r="P4984" t="str">
        <f>IFERROR(IF(COUNTIF(個人情報!$BB$5:$BB$401,"登録番号" &amp; リスト!O4984)&gt;=1,"",IF(VLOOKUP(O4984,登録者リスト!$A$1:$D$43729,4,FALSE)=基本情報!$D$6,O4984,"")),"")</f>
        <v/>
      </c>
    </row>
    <row r="4985" spans="15:16" x14ac:dyDescent="0.15">
      <c r="O4985">
        <v>4984</v>
      </c>
      <c r="P4985" t="str">
        <f>IFERROR(IF(COUNTIF(個人情報!$BB$5:$BB$401,"登録番号" &amp; リスト!O4985)&gt;=1,"",IF(VLOOKUP(O4985,登録者リスト!$A$1:$D$43729,4,FALSE)=基本情報!$D$6,O4985,"")),"")</f>
        <v/>
      </c>
    </row>
    <row r="4986" spans="15:16" x14ac:dyDescent="0.15">
      <c r="O4986">
        <v>4985</v>
      </c>
      <c r="P4986" t="str">
        <f>IFERROR(IF(COUNTIF(個人情報!$BB$5:$BB$401,"登録番号" &amp; リスト!O4986)&gt;=1,"",IF(VLOOKUP(O4986,登録者リスト!$A$1:$D$43729,4,FALSE)=基本情報!$D$6,O4986,"")),"")</f>
        <v/>
      </c>
    </row>
    <row r="4987" spans="15:16" x14ac:dyDescent="0.15">
      <c r="O4987">
        <v>4986</v>
      </c>
      <c r="P4987" t="str">
        <f>IFERROR(IF(COUNTIF(個人情報!$BB$5:$BB$401,"登録番号" &amp; リスト!O4987)&gt;=1,"",IF(VLOOKUP(O4987,登録者リスト!$A$1:$D$43729,4,FALSE)=基本情報!$D$6,O4987,"")),"")</f>
        <v/>
      </c>
    </row>
    <row r="4988" spans="15:16" x14ac:dyDescent="0.15">
      <c r="O4988">
        <v>4987</v>
      </c>
      <c r="P4988" t="str">
        <f>IFERROR(IF(COUNTIF(個人情報!$BB$5:$BB$401,"登録番号" &amp; リスト!O4988)&gt;=1,"",IF(VLOOKUP(O4988,登録者リスト!$A$1:$D$43729,4,FALSE)=基本情報!$D$6,O4988,"")),"")</f>
        <v/>
      </c>
    </row>
    <row r="4989" spans="15:16" x14ac:dyDescent="0.15">
      <c r="O4989">
        <v>4988</v>
      </c>
      <c r="P4989" t="str">
        <f>IFERROR(IF(COUNTIF(個人情報!$BB$5:$BB$401,"登録番号" &amp; リスト!O4989)&gt;=1,"",IF(VLOOKUP(O4989,登録者リスト!$A$1:$D$43729,4,FALSE)=基本情報!$D$6,O4989,"")),"")</f>
        <v/>
      </c>
    </row>
    <row r="4990" spans="15:16" x14ac:dyDescent="0.15">
      <c r="O4990">
        <v>4989</v>
      </c>
      <c r="P4990" t="str">
        <f>IFERROR(IF(COUNTIF(個人情報!$BB$5:$BB$401,"登録番号" &amp; リスト!O4990)&gt;=1,"",IF(VLOOKUP(O4990,登録者リスト!$A$1:$D$43729,4,FALSE)=基本情報!$D$6,O4990,"")),"")</f>
        <v/>
      </c>
    </row>
    <row r="4991" spans="15:16" x14ac:dyDescent="0.15">
      <c r="O4991">
        <v>4990</v>
      </c>
      <c r="P4991" t="str">
        <f>IFERROR(IF(COUNTIF(個人情報!$BB$5:$BB$401,"登録番号" &amp; リスト!O4991)&gt;=1,"",IF(VLOOKUP(O4991,登録者リスト!$A$1:$D$43729,4,FALSE)=基本情報!$D$6,O4991,"")),"")</f>
        <v/>
      </c>
    </row>
    <row r="4992" spans="15:16" x14ac:dyDescent="0.15">
      <c r="O4992">
        <v>4991</v>
      </c>
      <c r="P4992" t="str">
        <f>IFERROR(IF(COUNTIF(個人情報!$BB$5:$BB$401,"登録番号" &amp; リスト!O4992)&gt;=1,"",IF(VLOOKUP(O4992,登録者リスト!$A$1:$D$43729,4,FALSE)=基本情報!$D$6,O4992,"")),"")</f>
        <v/>
      </c>
    </row>
    <row r="4993" spans="15:16" x14ac:dyDescent="0.15">
      <c r="O4993">
        <v>4992</v>
      </c>
      <c r="P4993" t="str">
        <f>IFERROR(IF(COUNTIF(個人情報!$BB$5:$BB$401,"登録番号" &amp; リスト!O4993)&gt;=1,"",IF(VLOOKUP(O4993,登録者リスト!$A$1:$D$43729,4,FALSE)=基本情報!$D$6,O4993,"")),"")</f>
        <v/>
      </c>
    </row>
    <row r="4994" spans="15:16" x14ac:dyDescent="0.15">
      <c r="O4994">
        <v>4993</v>
      </c>
      <c r="P4994" t="str">
        <f>IFERROR(IF(COUNTIF(個人情報!$BB$5:$BB$401,"登録番号" &amp; リスト!O4994)&gt;=1,"",IF(VLOOKUP(O4994,登録者リスト!$A$1:$D$43729,4,FALSE)=基本情報!$D$6,O4994,"")),"")</f>
        <v/>
      </c>
    </row>
    <row r="4995" spans="15:16" x14ac:dyDescent="0.15">
      <c r="O4995">
        <v>4994</v>
      </c>
      <c r="P4995" t="str">
        <f>IFERROR(IF(COUNTIF(個人情報!$BB$5:$BB$401,"登録番号" &amp; リスト!O4995)&gt;=1,"",IF(VLOOKUP(O4995,登録者リスト!$A$1:$D$43729,4,FALSE)=基本情報!$D$6,O4995,"")),"")</f>
        <v/>
      </c>
    </row>
    <row r="4996" spans="15:16" x14ac:dyDescent="0.15">
      <c r="O4996">
        <v>4995</v>
      </c>
      <c r="P4996" t="str">
        <f>IFERROR(IF(COUNTIF(個人情報!$BB$5:$BB$401,"登録番号" &amp; リスト!O4996)&gt;=1,"",IF(VLOOKUP(O4996,登録者リスト!$A$1:$D$43729,4,FALSE)=基本情報!$D$6,O4996,"")),"")</f>
        <v/>
      </c>
    </row>
    <row r="4997" spans="15:16" x14ac:dyDescent="0.15">
      <c r="O4997">
        <v>4996</v>
      </c>
      <c r="P4997" t="str">
        <f>IFERROR(IF(COUNTIF(個人情報!$BB$5:$BB$401,"登録番号" &amp; リスト!O4997)&gt;=1,"",IF(VLOOKUP(O4997,登録者リスト!$A$1:$D$43729,4,FALSE)=基本情報!$D$6,O4997,"")),"")</f>
        <v/>
      </c>
    </row>
    <row r="4998" spans="15:16" x14ac:dyDescent="0.15">
      <c r="O4998">
        <v>4997</v>
      </c>
      <c r="P4998" t="str">
        <f>IFERROR(IF(COUNTIF(個人情報!$BB$5:$BB$401,"登録番号" &amp; リスト!O4998)&gt;=1,"",IF(VLOOKUP(O4998,登録者リスト!$A$1:$D$43729,4,FALSE)=基本情報!$D$6,O4998,"")),"")</f>
        <v/>
      </c>
    </row>
    <row r="4999" spans="15:16" x14ac:dyDescent="0.15">
      <c r="O4999">
        <v>4998</v>
      </c>
      <c r="P4999" t="str">
        <f>IFERROR(IF(COUNTIF(個人情報!$BB$5:$BB$401,"登録番号" &amp; リスト!O4999)&gt;=1,"",IF(VLOOKUP(O4999,登録者リスト!$A$1:$D$43729,4,FALSE)=基本情報!$D$6,O4999,"")),"")</f>
        <v/>
      </c>
    </row>
    <row r="5000" spans="15:16" x14ac:dyDescent="0.15">
      <c r="O5000">
        <v>4999</v>
      </c>
      <c r="P5000" t="str">
        <f>IFERROR(IF(COUNTIF(個人情報!$BB$5:$BB$401,"登録番号" &amp; リスト!O5000)&gt;=1,"",IF(VLOOKUP(O5000,登録者リスト!$A$1:$D$43729,4,FALSE)=基本情報!$D$6,O5000,"")),"")</f>
        <v/>
      </c>
    </row>
    <row r="5001" spans="15:16" x14ac:dyDescent="0.15">
      <c r="O5001">
        <v>5000</v>
      </c>
      <c r="P5001" t="str">
        <f>IFERROR(IF(COUNTIF(個人情報!$BB$5:$BB$401,"登録番号" &amp; リスト!O5001)&gt;=1,"",IF(VLOOKUP(O5001,登録者リスト!$A$1:$D$43729,4,FALSE)=基本情報!$D$6,O5001,"")),"")</f>
        <v/>
      </c>
    </row>
    <row r="5002" spans="15:16" x14ac:dyDescent="0.15">
      <c r="O5002">
        <v>5001</v>
      </c>
      <c r="P5002" t="str">
        <f>IFERROR(IF(COUNTIF(個人情報!$BB$5:$BB$401,"登録番号" &amp; リスト!O5002)&gt;=1,"",IF(VLOOKUP(O5002,登録者リスト!$A$1:$D$43729,4,FALSE)=基本情報!$D$6,O5002,"")),"")</f>
        <v/>
      </c>
    </row>
    <row r="5003" spans="15:16" x14ac:dyDescent="0.15">
      <c r="O5003">
        <v>5002</v>
      </c>
      <c r="P5003" t="str">
        <f>IFERROR(IF(COUNTIF(個人情報!$BB$5:$BB$401,"登録番号" &amp; リスト!O5003)&gt;=1,"",IF(VLOOKUP(O5003,登録者リスト!$A$1:$D$43729,4,FALSE)=基本情報!$D$6,O5003,"")),"")</f>
        <v/>
      </c>
    </row>
    <row r="5004" spans="15:16" x14ac:dyDescent="0.15">
      <c r="O5004">
        <v>5003</v>
      </c>
      <c r="P5004" t="str">
        <f>IFERROR(IF(COUNTIF(個人情報!$BB$5:$BB$401,"登録番号" &amp; リスト!O5004)&gt;=1,"",IF(VLOOKUP(O5004,登録者リスト!$A$1:$D$43729,4,FALSE)=基本情報!$D$6,O5004,"")),"")</f>
        <v/>
      </c>
    </row>
    <row r="5005" spans="15:16" x14ac:dyDescent="0.15">
      <c r="O5005">
        <v>5004</v>
      </c>
      <c r="P5005" t="str">
        <f>IFERROR(IF(COUNTIF(個人情報!$BB$5:$BB$401,"登録番号" &amp; リスト!O5005)&gt;=1,"",IF(VLOOKUP(O5005,登録者リスト!$A$1:$D$43729,4,FALSE)=基本情報!$D$6,O5005,"")),"")</f>
        <v/>
      </c>
    </row>
    <row r="5006" spans="15:16" x14ac:dyDescent="0.15">
      <c r="O5006">
        <v>5005</v>
      </c>
      <c r="P5006" t="str">
        <f>IFERROR(IF(COUNTIF(個人情報!$BB$5:$BB$401,"登録番号" &amp; リスト!O5006)&gt;=1,"",IF(VLOOKUP(O5006,登録者リスト!$A$1:$D$43729,4,FALSE)=基本情報!$D$6,O5006,"")),"")</f>
        <v/>
      </c>
    </row>
    <row r="5007" spans="15:16" x14ac:dyDescent="0.15">
      <c r="O5007">
        <v>5006</v>
      </c>
      <c r="P5007" t="str">
        <f>IFERROR(IF(COUNTIF(個人情報!$BB$5:$BB$401,"登録番号" &amp; リスト!O5007)&gt;=1,"",IF(VLOOKUP(O5007,登録者リスト!$A$1:$D$43729,4,FALSE)=基本情報!$D$6,O5007,"")),"")</f>
        <v/>
      </c>
    </row>
    <row r="5008" spans="15:16" x14ac:dyDescent="0.15">
      <c r="O5008">
        <v>5007</v>
      </c>
      <c r="P5008" t="str">
        <f>IFERROR(IF(COUNTIF(個人情報!$BB$5:$BB$401,"登録番号" &amp; リスト!O5008)&gt;=1,"",IF(VLOOKUP(O5008,登録者リスト!$A$1:$D$43729,4,FALSE)=基本情報!$D$6,O5008,"")),"")</f>
        <v/>
      </c>
    </row>
    <row r="5009" spans="15:16" x14ac:dyDescent="0.15">
      <c r="O5009">
        <v>5008</v>
      </c>
      <c r="P5009" t="str">
        <f>IFERROR(IF(COUNTIF(個人情報!$BB$5:$BB$401,"登録番号" &amp; リスト!O5009)&gt;=1,"",IF(VLOOKUP(O5009,登録者リスト!$A$1:$D$43729,4,FALSE)=基本情報!$D$6,O5009,"")),"")</f>
        <v/>
      </c>
    </row>
    <row r="5010" spans="15:16" x14ac:dyDescent="0.15">
      <c r="O5010">
        <v>5009</v>
      </c>
      <c r="P5010" t="str">
        <f>IFERROR(IF(COUNTIF(個人情報!$BB$5:$BB$401,"登録番号" &amp; リスト!O5010)&gt;=1,"",IF(VLOOKUP(O5010,登録者リスト!$A$1:$D$43729,4,FALSE)=基本情報!$D$6,O5010,"")),"")</f>
        <v/>
      </c>
    </row>
    <row r="5011" spans="15:16" x14ac:dyDescent="0.15">
      <c r="O5011">
        <v>5010</v>
      </c>
      <c r="P5011" t="str">
        <f>IFERROR(IF(COUNTIF(個人情報!$BB$5:$BB$401,"登録番号" &amp; リスト!O5011)&gt;=1,"",IF(VLOOKUP(O5011,登録者リスト!$A$1:$D$43729,4,FALSE)=基本情報!$D$6,O5011,"")),"")</f>
        <v/>
      </c>
    </row>
    <row r="5012" spans="15:16" x14ac:dyDescent="0.15">
      <c r="O5012">
        <v>5011</v>
      </c>
      <c r="P5012" t="str">
        <f>IFERROR(IF(COUNTIF(個人情報!$BB$5:$BB$401,"登録番号" &amp; リスト!O5012)&gt;=1,"",IF(VLOOKUP(O5012,登録者リスト!$A$1:$D$43729,4,FALSE)=基本情報!$D$6,O5012,"")),"")</f>
        <v/>
      </c>
    </row>
    <row r="5013" spans="15:16" x14ac:dyDescent="0.15">
      <c r="O5013">
        <v>5012</v>
      </c>
      <c r="P5013" t="str">
        <f>IFERROR(IF(COUNTIF(個人情報!$BB$5:$BB$401,"登録番号" &amp; リスト!O5013)&gt;=1,"",IF(VLOOKUP(O5013,登録者リスト!$A$1:$D$43729,4,FALSE)=基本情報!$D$6,O5013,"")),"")</f>
        <v/>
      </c>
    </row>
    <row r="5014" spans="15:16" x14ac:dyDescent="0.15">
      <c r="O5014">
        <v>5013</v>
      </c>
      <c r="P5014" t="str">
        <f>IFERROR(IF(COUNTIF(個人情報!$BB$5:$BB$401,"登録番号" &amp; リスト!O5014)&gt;=1,"",IF(VLOOKUP(O5014,登録者リスト!$A$1:$D$43729,4,FALSE)=基本情報!$D$6,O5014,"")),"")</f>
        <v/>
      </c>
    </row>
    <row r="5015" spans="15:16" x14ac:dyDescent="0.15">
      <c r="O5015">
        <v>5014</v>
      </c>
      <c r="P5015" t="str">
        <f>IFERROR(IF(COUNTIF(個人情報!$BB$5:$BB$401,"登録番号" &amp; リスト!O5015)&gt;=1,"",IF(VLOOKUP(O5015,登録者リスト!$A$1:$D$43729,4,FALSE)=基本情報!$D$6,O5015,"")),"")</f>
        <v/>
      </c>
    </row>
    <row r="5016" spans="15:16" x14ac:dyDescent="0.15">
      <c r="O5016">
        <v>5015</v>
      </c>
      <c r="P5016" t="str">
        <f>IFERROR(IF(COUNTIF(個人情報!$BB$5:$BB$401,"登録番号" &amp; リスト!O5016)&gt;=1,"",IF(VLOOKUP(O5016,登録者リスト!$A$1:$D$43729,4,FALSE)=基本情報!$D$6,O5016,"")),"")</f>
        <v/>
      </c>
    </row>
    <row r="5017" spans="15:16" x14ac:dyDescent="0.15">
      <c r="O5017">
        <v>5016</v>
      </c>
      <c r="P5017" t="str">
        <f>IFERROR(IF(COUNTIF(個人情報!$BB$5:$BB$401,"登録番号" &amp; リスト!O5017)&gt;=1,"",IF(VLOOKUP(O5017,登録者リスト!$A$1:$D$43729,4,FALSE)=基本情報!$D$6,O5017,"")),"")</f>
        <v/>
      </c>
    </row>
    <row r="5018" spans="15:16" x14ac:dyDescent="0.15">
      <c r="O5018">
        <v>5017</v>
      </c>
      <c r="P5018" t="str">
        <f>IFERROR(IF(COUNTIF(個人情報!$BB$5:$BB$401,"登録番号" &amp; リスト!O5018)&gt;=1,"",IF(VLOOKUP(O5018,登録者リスト!$A$1:$D$43729,4,FALSE)=基本情報!$D$6,O5018,"")),"")</f>
        <v/>
      </c>
    </row>
    <row r="5019" spans="15:16" x14ac:dyDescent="0.15">
      <c r="O5019">
        <v>5018</v>
      </c>
      <c r="P5019" t="str">
        <f>IFERROR(IF(COUNTIF(個人情報!$BB$5:$BB$401,"登録番号" &amp; リスト!O5019)&gt;=1,"",IF(VLOOKUP(O5019,登録者リスト!$A$1:$D$43729,4,FALSE)=基本情報!$D$6,O5019,"")),"")</f>
        <v/>
      </c>
    </row>
    <row r="5020" spans="15:16" x14ac:dyDescent="0.15">
      <c r="O5020">
        <v>5019</v>
      </c>
      <c r="P5020" t="str">
        <f>IFERROR(IF(COUNTIF(個人情報!$BB$5:$BB$401,"登録番号" &amp; リスト!O5020)&gt;=1,"",IF(VLOOKUP(O5020,登録者リスト!$A$1:$D$43729,4,FALSE)=基本情報!$D$6,O5020,"")),"")</f>
        <v/>
      </c>
    </row>
    <row r="5021" spans="15:16" x14ac:dyDescent="0.15">
      <c r="O5021">
        <v>5020</v>
      </c>
      <c r="P5021" t="str">
        <f>IFERROR(IF(COUNTIF(個人情報!$BB$5:$BB$401,"登録番号" &amp; リスト!O5021)&gt;=1,"",IF(VLOOKUP(O5021,登録者リスト!$A$1:$D$43729,4,FALSE)=基本情報!$D$6,O5021,"")),"")</f>
        <v/>
      </c>
    </row>
    <row r="5022" spans="15:16" x14ac:dyDescent="0.15">
      <c r="O5022">
        <v>5021</v>
      </c>
      <c r="P5022" t="str">
        <f>IFERROR(IF(COUNTIF(個人情報!$BB$5:$BB$401,"登録番号" &amp; リスト!O5022)&gt;=1,"",IF(VLOOKUP(O5022,登録者リスト!$A$1:$D$43729,4,FALSE)=基本情報!$D$6,O5022,"")),"")</f>
        <v/>
      </c>
    </row>
    <row r="5023" spans="15:16" x14ac:dyDescent="0.15">
      <c r="O5023">
        <v>5022</v>
      </c>
      <c r="P5023" t="str">
        <f>IFERROR(IF(COUNTIF(個人情報!$BB$5:$BB$401,"登録番号" &amp; リスト!O5023)&gt;=1,"",IF(VLOOKUP(O5023,登録者リスト!$A$1:$D$43729,4,FALSE)=基本情報!$D$6,O5023,"")),"")</f>
        <v/>
      </c>
    </row>
    <row r="5024" spans="15:16" x14ac:dyDescent="0.15">
      <c r="O5024">
        <v>5023</v>
      </c>
      <c r="P5024" t="str">
        <f>IFERROR(IF(COUNTIF(個人情報!$BB$5:$BB$401,"登録番号" &amp; リスト!O5024)&gt;=1,"",IF(VLOOKUP(O5024,登録者リスト!$A$1:$D$43729,4,FALSE)=基本情報!$D$6,O5024,"")),"")</f>
        <v/>
      </c>
    </row>
    <row r="5025" spans="15:16" x14ac:dyDescent="0.15">
      <c r="O5025">
        <v>5024</v>
      </c>
      <c r="P5025" t="str">
        <f>IFERROR(IF(COUNTIF(個人情報!$BB$5:$BB$401,"登録番号" &amp; リスト!O5025)&gt;=1,"",IF(VLOOKUP(O5025,登録者リスト!$A$1:$D$43729,4,FALSE)=基本情報!$D$6,O5025,"")),"")</f>
        <v/>
      </c>
    </row>
    <row r="5026" spans="15:16" x14ac:dyDescent="0.15">
      <c r="O5026">
        <v>5025</v>
      </c>
      <c r="P5026" t="str">
        <f>IFERROR(IF(COUNTIF(個人情報!$BB$5:$BB$401,"登録番号" &amp; リスト!O5026)&gt;=1,"",IF(VLOOKUP(O5026,登録者リスト!$A$1:$D$43729,4,FALSE)=基本情報!$D$6,O5026,"")),"")</f>
        <v/>
      </c>
    </row>
    <row r="5027" spans="15:16" x14ac:dyDescent="0.15">
      <c r="O5027">
        <v>5026</v>
      </c>
      <c r="P5027" t="str">
        <f>IFERROR(IF(COUNTIF(個人情報!$BB$5:$BB$401,"登録番号" &amp; リスト!O5027)&gt;=1,"",IF(VLOOKUP(O5027,登録者リスト!$A$1:$D$43729,4,FALSE)=基本情報!$D$6,O5027,"")),"")</f>
        <v/>
      </c>
    </row>
    <row r="5028" spans="15:16" x14ac:dyDescent="0.15">
      <c r="O5028">
        <v>5027</v>
      </c>
      <c r="P5028" t="str">
        <f>IFERROR(IF(COUNTIF(個人情報!$BB$5:$BB$401,"登録番号" &amp; リスト!O5028)&gt;=1,"",IF(VLOOKUP(O5028,登録者リスト!$A$1:$D$43729,4,FALSE)=基本情報!$D$6,O5028,"")),"")</f>
        <v/>
      </c>
    </row>
    <row r="5029" spans="15:16" x14ac:dyDescent="0.15">
      <c r="O5029">
        <v>5028</v>
      </c>
      <c r="P5029" t="str">
        <f>IFERROR(IF(COUNTIF(個人情報!$BB$5:$BB$401,"登録番号" &amp; リスト!O5029)&gt;=1,"",IF(VLOOKUP(O5029,登録者リスト!$A$1:$D$43729,4,FALSE)=基本情報!$D$6,O5029,"")),"")</f>
        <v/>
      </c>
    </row>
    <row r="5030" spans="15:16" x14ac:dyDescent="0.15">
      <c r="O5030">
        <v>5029</v>
      </c>
      <c r="P5030" t="str">
        <f>IFERROR(IF(COUNTIF(個人情報!$BB$5:$BB$401,"登録番号" &amp; リスト!O5030)&gt;=1,"",IF(VLOOKUP(O5030,登録者リスト!$A$1:$D$43729,4,FALSE)=基本情報!$D$6,O5030,"")),"")</f>
        <v/>
      </c>
    </row>
    <row r="5031" spans="15:16" x14ac:dyDescent="0.15">
      <c r="O5031">
        <v>5030</v>
      </c>
      <c r="P5031" t="str">
        <f>IFERROR(IF(COUNTIF(個人情報!$BB$5:$BB$401,"登録番号" &amp; リスト!O5031)&gt;=1,"",IF(VLOOKUP(O5031,登録者リスト!$A$1:$D$43729,4,FALSE)=基本情報!$D$6,O5031,"")),"")</f>
        <v/>
      </c>
    </row>
    <row r="5032" spans="15:16" x14ac:dyDescent="0.15">
      <c r="O5032">
        <v>5031</v>
      </c>
      <c r="P5032" t="str">
        <f>IFERROR(IF(COUNTIF(個人情報!$BB$5:$BB$401,"登録番号" &amp; リスト!O5032)&gt;=1,"",IF(VLOOKUP(O5032,登録者リスト!$A$1:$D$43729,4,FALSE)=基本情報!$D$6,O5032,"")),"")</f>
        <v/>
      </c>
    </row>
    <row r="5033" spans="15:16" x14ac:dyDescent="0.15">
      <c r="O5033">
        <v>5032</v>
      </c>
      <c r="P5033" t="str">
        <f>IFERROR(IF(COUNTIF(個人情報!$BB$5:$BB$401,"登録番号" &amp; リスト!O5033)&gt;=1,"",IF(VLOOKUP(O5033,登録者リスト!$A$1:$D$43729,4,FALSE)=基本情報!$D$6,O5033,"")),"")</f>
        <v/>
      </c>
    </row>
    <row r="5034" spans="15:16" x14ac:dyDescent="0.15">
      <c r="O5034">
        <v>5033</v>
      </c>
      <c r="P5034" t="str">
        <f>IFERROR(IF(COUNTIF(個人情報!$BB$5:$BB$401,"登録番号" &amp; リスト!O5034)&gt;=1,"",IF(VLOOKUP(O5034,登録者リスト!$A$1:$D$43729,4,FALSE)=基本情報!$D$6,O5034,"")),"")</f>
        <v/>
      </c>
    </row>
    <row r="5035" spans="15:16" x14ac:dyDescent="0.15">
      <c r="O5035">
        <v>5034</v>
      </c>
      <c r="P5035" t="str">
        <f>IFERROR(IF(COUNTIF(個人情報!$BB$5:$BB$401,"登録番号" &amp; リスト!O5035)&gt;=1,"",IF(VLOOKUP(O5035,登録者リスト!$A$1:$D$43729,4,FALSE)=基本情報!$D$6,O5035,"")),"")</f>
        <v/>
      </c>
    </row>
    <row r="5036" spans="15:16" x14ac:dyDescent="0.15">
      <c r="O5036">
        <v>5035</v>
      </c>
      <c r="P5036" t="str">
        <f>IFERROR(IF(COUNTIF(個人情報!$BB$5:$BB$401,"登録番号" &amp; リスト!O5036)&gt;=1,"",IF(VLOOKUP(O5036,登録者リスト!$A$1:$D$43729,4,FALSE)=基本情報!$D$6,O5036,"")),"")</f>
        <v/>
      </c>
    </row>
    <row r="5037" spans="15:16" x14ac:dyDescent="0.15">
      <c r="O5037">
        <v>5036</v>
      </c>
      <c r="P5037" t="str">
        <f>IFERROR(IF(COUNTIF(個人情報!$BB$5:$BB$401,"登録番号" &amp; リスト!O5037)&gt;=1,"",IF(VLOOKUP(O5037,登録者リスト!$A$1:$D$43729,4,FALSE)=基本情報!$D$6,O5037,"")),"")</f>
        <v/>
      </c>
    </row>
    <row r="5038" spans="15:16" x14ac:dyDescent="0.15">
      <c r="O5038">
        <v>5037</v>
      </c>
      <c r="P5038" t="str">
        <f>IFERROR(IF(COUNTIF(個人情報!$BB$5:$BB$401,"登録番号" &amp; リスト!O5038)&gt;=1,"",IF(VLOOKUP(O5038,登録者リスト!$A$1:$D$43729,4,FALSE)=基本情報!$D$6,O5038,"")),"")</f>
        <v/>
      </c>
    </row>
    <row r="5039" spans="15:16" x14ac:dyDescent="0.15">
      <c r="O5039">
        <v>5038</v>
      </c>
      <c r="P5039" t="str">
        <f>IFERROR(IF(COUNTIF(個人情報!$BB$5:$BB$401,"登録番号" &amp; リスト!O5039)&gt;=1,"",IF(VLOOKUP(O5039,登録者リスト!$A$1:$D$43729,4,FALSE)=基本情報!$D$6,O5039,"")),"")</f>
        <v/>
      </c>
    </row>
    <row r="5040" spans="15:16" x14ac:dyDescent="0.15">
      <c r="O5040">
        <v>5039</v>
      </c>
      <c r="P5040" t="str">
        <f>IFERROR(IF(COUNTIF(個人情報!$BB$5:$BB$401,"登録番号" &amp; リスト!O5040)&gt;=1,"",IF(VLOOKUP(O5040,登録者リスト!$A$1:$D$43729,4,FALSE)=基本情報!$D$6,O5040,"")),"")</f>
        <v/>
      </c>
    </row>
    <row r="5041" spans="15:16" x14ac:dyDescent="0.15">
      <c r="O5041">
        <v>5040</v>
      </c>
      <c r="P5041" t="str">
        <f>IFERROR(IF(COUNTIF(個人情報!$BB$5:$BB$401,"登録番号" &amp; リスト!O5041)&gt;=1,"",IF(VLOOKUP(O5041,登録者リスト!$A$1:$D$43729,4,FALSE)=基本情報!$D$6,O5041,"")),"")</f>
        <v/>
      </c>
    </row>
    <row r="5042" spans="15:16" x14ac:dyDescent="0.15">
      <c r="O5042">
        <v>5041</v>
      </c>
      <c r="P5042" t="str">
        <f>IFERROR(IF(COUNTIF(個人情報!$BB$5:$BB$401,"登録番号" &amp; リスト!O5042)&gt;=1,"",IF(VLOOKUP(O5042,登録者リスト!$A$1:$D$43729,4,FALSE)=基本情報!$D$6,O5042,"")),"")</f>
        <v/>
      </c>
    </row>
    <row r="5043" spans="15:16" x14ac:dyDescent="0.15">
      <c r="O5043">
        <v>5042</v>
      </c>
      <c r="P5043" t="str">
        <f>IFERROR(IF(COUNTIF(個人情報!$BB$5:$BB$401,"登録番号" &amp; リスト!O5043)&gt;=1,"",IF(VLOOKUP(O5043,登録者リスト!$A$1:$D$43729,4,FALSE)=基本情報!$D$6,O5043,"")),"")</f>
        <v/>
      </c>
    </row>
    <row r="5044" spans="15:16" x14ac:dyDescent="0.15">
      <c r="O5044">
        <v>5043</v>
      </c>
      <c r="P5044" t="str">
        <f>IFERROR(IF(COUNTIF(個人情報!$BB$5:$BB$401,"登録番号" &amp; リスト!O5044)&gt;=1,"",IF(VLOOKUP(O5044,登録者リスト!$A$1:$D$43729,4,FALSE)=基本情報!$D$6,O5044,"")),"")</f>
        <v/>
      </c>
    </row>
    <row r="5045" spans="15:16" x14ac:dyDescent="0.15">
      <c r="O5045">
        <v>5044</v>
      </c>
      <c r="P5045" t="str">
        <f>IFERROR(IF(COUNTIF(個人情報!$BB$5:$BB$401,"登録番号" &amp; リスト!O5045)&gt;=1,"",IF(VLOOKUP(O5045,登録者リスト!$A$1:$D$43729,4,FALSE)=基本情報!$D$6,O5045,"")),"")</f>
        <v/>
      </c>
    </row>
    <row r="5046" spans="15:16" x14ac:dyDescent="0.15">
      <c r="O5046">
        <v>5045</v>
      </c>
      <c r="P5046" t="str">
        <f>IFERROR(IF(COUNTIF(個人情報!$BB$5:$BB$401,"登録番号" &amp; リスト!O5046)&gt;=1,"",IF(VLOOKUP(O5046,登録者リスト!$A$1:$D$43729,4,FALSE)=基本情報!$D$6,O5046,"")),"")</f>
        <v/>
      </c>
    </row>
    <row r="5047" spans="15:16" x14ac:dyDescent="0.15">
      <c r="O5047">
        <v>5046</v>
      </c>
      <c r="P5047" t="str">
        <f>IFERROR(IF(COUNTIF(個人情報!$BB$5:$BB$401,"登録番号" &amp; リスト!O5047)&gt;=1,"",IF(VLOOKUP(O5047,登録者リスト!$A$1:$D$43729,4,FALSE)=基本情報!$D$6,O5047,"")),"")</f>
        <v/>
      </c>
    </row>
    <row r="5048" spans="15:16" x14ac:dyDescent="0.15">
      <c r="O5048">
        <v>5047</v>
      </c>
      <c r="P5048" t="str">
        <f>IFERROR(IF(COUNTIF(個人情報!$BB$5:$BB$401,"登録番号" &amp; リスト!O5048)&gt;=1,"",IF(VLOOKUP(O5048,登録者リスト!$A$1:$D$43729,4,FALSE)=基本情報!$D$6,O5048,"")),"")</f>
        <v/>
      </c>
    </row>
    <row r="5049" spans="15:16" x14ac:dyDescent="0.15">
      <c r="O5049">
        <v>5048</v>
      </c>
      <c r="P5049" t="str">
        <f>IFERROR(IF(COUNTIF(個人情報!$BB$5:$BB$401,"登録番号" &amp; リスト!O5049)&gt;=1,"",IF(VLOOKUP(O5049,登録者リスト!$A$1:$D$43729,4,FALSE)=基本情報!$D$6,O5049,"")),"")</f>
        <v/>
      </c>
    </row>
    <row r="5050" spans="15:16" x14ac:dyDescent="0.15">
      <c r="O5050">
        <v>5049</v>
      </c>
      <c r="P5050" t="str">
        <f>IFERROR(IF(COUNTIF(個人情報!$BB$5:$BB$401,"登録番号" &amp; リスト!O5050)&gt;=1,"",IF(VLOOKUP(O5050,登録者リスト!$A$1:$D$43729,4,FALSE)=基本情報!$D$6,O5050,"")),"")</f>
        <v/>
      </c>
    </row>
    <row r="5051" spans="15:16" x14ac:dyDescent="0.15">
      <c r="O5051">
        <v>5050</v>
      </c>
      <c r="P5051" t="str">
        <f>IFERROR(IF(COUNTIF(個人情報!$BB$5:$BB$401,"登録番号" &amp; リスト!O5051)&gt;=1,"",IF(VLOOKUP(O5051,登録者リスト!$A$1:$D$43729,4,FALSE)=基本情報!$D$6,O5051,"")),"")</f>
        <v/>
      </c>
    </row>
    <row r="5052" spans="15:16" x14ac:dyDescent="0.15">
      <c r="O5052">
        <v>5051</v>
      </c>
      <c r="P5052" t="str">
        <f>IFERROR(IF(COUNTIF(個人情報!$BB$5:$BB$401,"登録番号" &amp; リスト!O5052)&gt;=1,"",IF(VLOOKUP(O5052,登録者リスト!$A$1:$D$43729,4,FALSE)=基本情報!$D$6,O5052,"")),"")</f>
        <v/>
      </c>
    </row>
    <row r="5053" spans="15:16" x14ac:dyDescent="0.15">
      <c r="O5053">
        <v>5052</v>
      </c>
      <c r="P5053" t="str">
        <f>IFERROR(IF(COUNTIF(個人情報!$BB$5:$BB$401,"登録番号" &amp; リスト!O5053)&gt;=1,"",IF(VLOOKUP(O5053,登録者リスト!$A$1:$D$43729,4,FALSE)=基本情報!$D$6,O5053,"")),"")</f>
        <v/>
      </c>
    </row>
    <row r="5054" spans="15:16" x14ac:dyDescent="0.15">
      <c r="O5054">
        <v>5053</v>
      </c>
      <c r="P5054" t="str">
        <f>IFERROR(IF(COUNTIF(個人情報!$BB$5:$BB$401,"登録番号" &amp; リスト!O5054)&gt;=1,"",IF(VLOOKUP(O5054,登録者リスト!$A$1:$D$43729,4,FALSE)=基本情報!$D$6,O5054,"")),"")</f>
        <v/>
      </c>
    </row>
    <row r="5055" spans="15:16" x14ac:dyDescent="0.15">
      <c r="O5055">
        <v>5054</v>
      </c>
      <c r="P5055" t="str">
        <f>IFERROR(IF(COUNTIF(個人情報!$BB$5:$BB$401,"登録番号" &amp; リスト!O5055)&gt;=1,"",IF(VLOOKUP(O5055,登録者リスト!$A$1:$D$43729,4,FALSE)=基本情報!$D$6,O5055,"")),"")</f>
        <v/>
      </c>
    </row>
    <row r="5056" spans="15:16" x14ac:dyDescent="0.15">
      <c r="O5056">
        <v>5055</v>
      </c>
      <c r="P5056" t="str">
        <f>IFERROR(IF(COUNTIF(個人情報!$BB$5:$BB$401,"登録番号" &amp; リスト!O5056)&gt;=1,"",IF(VLOOKUP(O5056,登録者リスト!$A$1:$D$43729,4,FALSE)=基本情報!$D$6,O5056,"")),"")</f>
        <v/>
      </c>
    </row>
    <row r="5057" spans="15:16" x14ac:dyDescent="0.15">
      <c r="O5057">
        <v>5056</v>
      </c>
      <c r="P5057" t="str">
        <f>IFERROR(IF(COUNTIF(個人情報!$BB$5:$BB$401,"登録番号" &amp; リスト!O5057)&gt;=1,"",IF(VLOOKUP(O5057,登録者リスト!$A$1:$D$43729,4,FALSE)=基本情報!$D$6,O5057,"")),"")</f>
        <v/>
      </c>
    </row>
    <row r="5058" spans="15:16" x14ac:dyDescent="0.15">
      <c r="O5058">
        <v>5057</v>
      </c>
      <c r="P5058" t="str">
        <f>IFERROR(IF(COUNTIF(個人情報!$BB$5:$BB$401,"登録番号" &amp; リスト!O5058)&gt;=1,"",IF(VLOOKUP(O5058,登録者リスト!$A$1:$D$43729,4,FALSE)=基本情報!$D$6,O5058,"")),"")</f>
        <v/>
      </c>
    </row>
    <row r="5059" spans="15:16" x14ac:dyDescent="0.15">
      <c r="O5059">
        <v>5058</v>
      </c>
      <c r="P5059" t="str">
        <f>IFERROR(IF(COUNTIF(個人情報!$BB$5:$BB$401,"登録番号" &amp; リスト!O5059)&gt;=1,"",IF(VLOOKUP(O5059,登録者リスト!$A$1:$D$43729,4,FALSE)=基本情報!$D$6,O5059,"")),"")</f>
        <v/>
      </c>
    </row>
    <row r="5060" spans="15:16" x14ac:dyDescent="0.15">
      <c r="O5060">
        <v>5059</v>
      </c>
      <c r="P5060" t="str">
        <f>IFERROR(IF(COUNTIF(個人情報!$BB$5:$BB$401,"登録番号" &amp; リスト!O5060)&gt;=1,"",IF(VLOOKUP(O5060,登録者リスト!$A$1:$D$43729,4,FALSE)=基本情報!$D$6,O5060,"")),"")</f>
        <v/>
      </c>
    </row>
    <row r="5061" spans="15:16" x14ac:dyDescent="0.15">
      <c r="O5061">
        <v>5060</v>
      </c>
      <c r="P5061" t="str">
        <f>IFERROR(IF(COUNTIF(個人情報!$BB$5:$BB$401,"登録番号" &amp; リスト!O5061)&gt;=1,"",IF(VLOOKUP(O5061,登録者リスト!$A$1:$D$43729,4,FALSE)=基本情報!$D$6,O5061,"")),"")</f>
        <v/>
      </c>
    </row>
    <row r="5062" spans="15:16" x14ac:dyDescent="0.15">
      <c r="O5062">
        <v>5061</v>
      </c>
      <c r="P5062" t="str">
        <f>IFERROR(IF(COUNTIF(個人情報!$BB$5:$BB$401,"登録番号" &amp; リスト!O5062)&gt;=1,"",IF(VLOOKUP(O5062,登録者リスト!$A$1:$D$43729,4,FALSE)=基本情報!$D$6,O5062,"")),"")</f>
        <v/>
      </c>
    </row>
    <row r="5063" spans="15:16" x14ac:dyDescent="0.15">
      <c r="O5063">
        <v>5062</v>
      </c>
      <c r="P5063" t="str">
        <f>IFERROR(IF(COUNTIF(個人情報!$BB$5:$BB$401,"登録番号" &amp; リスト!O5063)&gt;=1,"",IF(VLOOKUP(O5063,登録者リスト!$A$1:$D$43729,4,FALSE)=基本情報!$D$6,O5063,"")),"")</f>
        <v/>
      </c>
    </row>
    <row r="5064" spans="15:16" x14ac:dyDescent="0.15">
      <c r="O5064">
        <v>5063</v>
      </c>
      <c r="P5064" t="str">
        <f>IFERROR(IF(COUNTIF(個人情報!$BB$5:$BB$401,"登録番号" &amp; リスト!O5064)&gt;=1,"",IF(VLOOKUP(O5064,登録者リスト!$A$1:$D$43729,4,FALSE)=基本情報!$D$6,O5064,"")),"")</f>
        <v/>
      </c>
    </row>
    <row r="5065" spans="15:16" x14ac:dyDescent="0.15">
      <c r="O5065">
        <v>5064</v>
      </c>
      <c r="P5065" t="str">
        <f>IFERROR(IF(COUNTIF(個人情報!$BB$5:$BB$401,"登録番号" &amp; リスト!O5065)&gt;=1,"",IF(VLOOKUP(O5065,登録者リスト!$A$1:$D$43729,4,FALSE)=基本情報!$D$6,O5065,"")),"")</f>
        <v/>
      </c>
    </row>
    <row r="5066" spans="15:16" x14ac:dyDescent="0.15">
      <c r="O5066">
        <v>5065</v>
      </c>
      <c r="P5066" t="str">
        <f>IFERROR(IF(COUNTIF(個人情報!$BB$5:$BB$401,"登録番号" &amp; リスト!O5066)&gt;=1,"",IF(VLOOKUP(O5066,登録者リスト!$A$1:$D$43729,4,FALSE)=基本情報!$D$6,O5066,"")),"")</f>
        <v/>
      </c>
    </row>
    <row r="5067" spans="15:16" x14ac:dyDescent="0.15">
      <c r="O5067">
        <v>5066</v>
      </c>
      <c r="P5067" t="str">
        <f>IFERROR(IF(COUNTIF(個人情報!$BB$5:$BB$401,"登録番号" &amp; リスト!O5067)&gt;=1,"",IF(VLOOKUP(O5067,登録者リスト!$A$1:$D$43729,4,FALSE)=基本情報!$D$6,O5067,"")),"")</f>
        <v/>
      </c>
    </row>
    <row r="5068" spans="15:16" x14ac:dyDescent="0.15">
      <c r="O5068">
        <v>5067</v>
      </c>
      <c r="P5068" t="str">
        <f>IFERROR(IF(COUNTIF(個人情報!$BB$5:$BB$401,"登録番号" &amp; リスト!O5068)&gt;=1,"",IF(VLOOKUP(O5068,登録者リスト!$A$1:$D$43729,4,FALSE)=基本情報!$D$6,O5068,"")),"")</f>
        <v/>
      </c>
    </row>
    <row r="5069" spans="15:16" x14ac:dyDescent="0.15">
      <c r="O5069">
        <v>5068</v>
      </c>
      <c r="P5069" t="str">
        <f>IFERROR(IF(COUNTIF(個人情報!$BB$5:$BB$401,"登録番号" &amp; リスト!O5069)&gt;=1,"",IF(VLOOKUP(O5069,登録者リスト!$A$1:$D$43729,4,FALSE)=基本情報!$D$6,O5069,"")),"")</f>
        <v/>
      </c>
    </row>
    <row r="5070" spans="15:16" x14ac:dyDescent="0.15">
      <c r="O5070">
        <v>5069</v>
      </c>
      <c r="P5070" t="str">
        <f>IFERROR(IF(COUNTIF(個人情報!$BB$5:$BB$401,"登録番号" &amp; リスト!O5070)&gt;=1,"",IF(VLOOKUP(O5070,登録者リスト!$A$1:$D$43729,4,FALSE)=基本情報!$D$6,O5070,"")),"")</f>
        <v/>
      </c>
    </row>
    <row r="5071" spans="15:16" x14ac:dyDescent="0.15">
      <c r="O5071">
        <v>5070</v>
      </c>
      <c r="P5071" t="str">
        <f>IFERROR(IF(COUNTIF(個人情報!$BB$5:$BB$401,"登録番号" &amp; リスト!O5071)&gt;=1,"",IF(VLOOKUP(O5071,登録者リスト!$A$1:$D$43729,4,FALSE)=基本情報!$D$6,O5071,"")),"")</f>
        <v/>
      </c>
    </row>
    <row r="5072" spans="15:16" x14ac:dyDescent="0.15">
      <c r="O5072">
        <v>5071</v>
      </c>
      <c r="P5072" t="str">
        <f>IFERROR(IF(COUNTIF(個人情報!$BB$5:$BB$401,"登録番号" &amp; リスト!O5072)&gt;=1,"",IF(VLOOKUP(O5072,登録者リスト!$A$1:$D$43729,4,FALSE)=基本情報!$D$6,O5072,"")),"")</f>
        <v/>
      </c>
    </row>
    <row r="5073" spans="15:16" x14ac:dyDescent="0.15">
      <c r="O5073">
        <v>5072</v>
      </c>
      <c r="P5073" t="str">
        <f>IFERROR(IF(COUNTIF(個人情報!$BB$5:$BB$401,"登録番号" &amp; リスト!O5073)&gt;=1,"",IF(VLOOKUP(O5073,登録者リスト!$A$1:$D$43729,4,FALSE)=基本情報!$D$6,O5073,"")),"")</f>
        <v/>
      </c>
    </row>
    <row r="5074" spans="15:16" x14ac:dyDescent="0.15">
      <c r="O5074">
        <v>5073</v>
      </c>
      <c r="P5074" t="str">
        <f>IFERROR(IF(COUNTIF(個人情報!$BB$5:$BB$401,"登録番号" &amp; リスト!O5074)&gt;=1,"",IF(VLOOKUP(O5074,登録者リスト!$A$1:$D$43729,4,FALSE)=基本情報!$D$6,O5074,"")),"")</f>
        <v/>
      </c>
    </row>
    <row r="5075" spans="15:16" x14ac:dyDescent="0.15">
      <c r="O5075">
        <v>5074</v>
      </c>
      <c r="P5075" t="str">
        <f>IFERROR(IF(COUNTIF(個人情報!$BB$5:$BB$401,"登録番号" &amp; リスト!O5075)&gt;=1,"",IF(VLOOKUP(O5075,登録者リスト!$A$1:$D$43729,4,FALSE)=基本情報!$D$6,O5075,"")),"")</f>
        <v/>
      </c>
    </row>
    <row r="5076" spans="15:16" x14ac:dyDescent="0.15">
      <c r="O5076">
        <v>5075</v>
      </c>
      <c r="P5076" t="str">
        <f>IFERROR(IF(COUNTIF(個人情報!$BB$5:$BB$401,"登録番号" &amp; リスト!O5076)&gt;=1,"",IF(VLOOKUP(O5076,登録者リスト!$A$1:$D$43729,4,FALSE)=基本情報!$D$6,O5076,"")),"")</f>
        <v/>
      </c>
    </row>
    <row r="5077" spans="15:16" x14ac:dyDescent="0.15">
      <c r="O5077">
        <v>5076</v>
      </c>
      <c r="P5077" t="str">
        <f>IFERROR(IF(COUNTIF(個人情報!$BB$5:$BB$401,"登録番号" &amp; リスト!O5077)&gt;=1,"",IF(VLOOKUP(O5077,登録者リスト!$A$1:$D$43729,4,FALSE)=基本情報!$D$6,O5077,"")),"")</f>
        <v/>
      </c>
    </row>
    <row r="5078" spans="15:16" x14ac:dyDescent="0.15">
      <c r="O5078">
        <v>5077</v>
      </c>
      <c r="P5078" t="str">
        <f>IFERROR(IF(COUNTIF(個人情報!$BB$5:$BB$401,"登録番号" &amp; リスト!O5078)&gt;=1,"",IF(VLOOKUP(O5078,登録者リスト!$A$1:$D$43729,4,FALSE)=基本情報!$D$6,O5078,"")),"")</f>
        <v/>
      </c>
    </row>
    <row r="5079" spans="15:16" x14ac:dyDescent="0.15">
      <c r="O5079">
        <v>5078</v>
      </c>
      <c r="P5079" t="str">
        <f>IFERROR(IF(COUNTIF(個人情報!$BB$5:$BB$401,"登録番号" &amp; リスト!O5079)&gt;=1,"",IF(VLOOKUP(O5079,登録者リスト!$A$1:$D$43729,4,FALSE)=基本情報!$D$6,O5079,"")),"")</f>
        <v/>
      </c>
    </row>
    <row r="5080" spans="15:16" x14ac:dyDescent="0.15">
      <c r="O5080">
        <v>5079</v>
      </c>
      <c r="P5080" t="str">
        <f>IFERROR(IF(COUNTIF(個人情報!$BB$5:$BB$401,"登録番号" &amp; リスト!O5080)&gt;=1,"",IF(VLOOKUP(O5080,登録者リスト!$A$1:$D$43729,4,FALSE)=基本情報!$D$6,O5080,"")),"")</f>
        <v/>
      </c>
    </row>
    <row r="5081" spans="15:16" x14ac:dyDescent="0.15">
      <c r="O5081">
        <v>5080</v>
      </c>
      <c r="P5081" t="str">
        <f>IFERROR(IF(COUNTIF(個人情報!$BB$5:$BB$401,"登録番号" &amp; リスト!O5081)&gt;=1,"",IF(VLOOKUP(O5081,登録者リスト!$A$1:$D$43729,4,FALSE)=基本情報!$D$6,O5081,"")),"")</f>
        <v/>
      </c>
    </row>
    <row r="5082" spans="15:16" x14ac:dyDescent="0.15">
      <c r="O5082">
        <v>5081</v>
      </c>
      <c r="P5082" t="str">
        <f>IFERROR(IF(COUNTIF(個人情報!$BB$5:$BB$401,"登録番号" &amp; リスト!O5082)&gt;=1,"",IF(VLOOKUP(O5082,登録者リスト!$A$1:$D$43729,4,FALSE)=基本情報!$D$6,O5082,"")),"")</f>
        <v/>
      </c>
    </row>
    <row r="5083" spans="15:16" x14ac:dyDescent="0.15">
      <c r="O5083">
        <v>5082</v>
      </c>
      <c r="P5083" t="str">
        <f>IFERROR(IF(COUNTIF(個人情報!$BB$5:$BB$401,"登録番号" &amp; リスト!O5083)&gt;=1,"",IF(VLOOKUP(O5083,登録者リスト!$A$1:$D$43729,4,FALSE)=基本情報!$D$6,O5083,"")),"")</f>
        <v/>
      </c>
    </row>
    <row r="5084" spans="15:16" x14ac:dyDescent="0.15">
      <c r="O5084">
        <v>5083</v>
      </c>
      <c r="P5084" t="str">
        <f>IFERROR(IF(COUNTIF(個人情報!$BB$5:$BB$401,"登録番号" &amp; リスト!O5084)&gt;=1,"",IF(VLOOKUP(O5084,登録者リスト!$A$1:$D$43729,4,FALSE)=基本情報!$D$6,O5084,"")),"")</f>
        <v/>
      </c>
    </row>
    <row r="5085" spans="15:16" x14ac:dyDescent="0.15">
      <c r="O5085">
        <v>5084</v>
      </c>
      <c r="P5085" t="str">
        <f>IFERROR(IF(COUNTIF(個人情報!$BB$5:$BB$401,"登録番号" &amp; リスト!O5085)&gt;=1,"",IF(VLOOKUP(O5085,登録者リスト!$A$1:$D$43729,4,FALSE)=基本情報!$D$6,O5085,"")),"")</f>
        <v/>
      </c>
    </row>
    <row r="5086" spans="15:16" x14ac:dyDescent="0.15">
      <c r="O5086">
        <v>5085</v>
      </c>
      <c r="P5086" t="str">
        <f>IFERROR(IF(COUNTIF(個人情報!$BB$5:$BB$401,"登録番号" &amp; リスト!O5086)&gt;=1,"",IF(VLOOKUP(O5086,登録者リスト!$A$1:$D$43729,4,FALSE)=基本情報!$D$6,O5086,"")),"")</f>
        <v/>
      </c>
    </row>
    <row r="5087" spans="15:16" x14ac:dyDescent="0.15">
      <c r="O5087">
        <v>5086</v>
      </c>
      <c r="P5087" t="str">
        <f>IFERROR(IF(COUNTIF(個人情報!$BB$5:$BB$401,"登録番号" &amp; リスト!O5087)&gt;=1,"",IF(VLOOKUP(O5087,登録者リスト!$A$1:$D$43729,4,FALSE)=基本情報!$D$6,O5087,"")),"")</f>
        <v/>
      </c>
    </row>
    <row r="5088" spans="15:16" x14ac:dyDescent="0.15">
      <c r="O5088">
        <v>5087</v>
      </c>
      <c r="P5088" t="str">
        <f>IFERROR(IF(COUNTIF(個人情報!$BB$5:$BB$401,"登録番号" &amp; リスト!O5088)&gt;=1,"",IF(VLOOKUP(O5088,登録者リスト!$A$1:$D$43729,4,FALSE)=基本情報!$D$6,O5088,"")),"")</f>
        <v/>
      </c>
    </row>
    <row r="5089" spans="15:16" x14ac:dyDescent="0.15">
      <c r="O5089">
        <v>5088</v>
      </c>
      <c r="P5089" t="str">
        <f>IFERROR(IF(COUNTIF(個人情報!$BB$5:$BB$401,"登録番号" &amp; リスト!O5089)&gt;=1,"",IF(VLOOKUP(O5089,登録者リスト!$A$1:$D$43729,4,FALSE)=基本情報!$D$6,O5089,"")),"")</f>
        <v/>
      </c>
    </row>
    <row r="5090" spans="15:16" x14ac:dyDescent="0.15">
      <c r="O5090">
        <v>5089</v>
      </c>
      <c r="P5090" t="str">
        <f>IFERROR(IF(COUNTIF(個人情報!$BB$5:$BB$401,"登録番号" &amp; リスト!O5090)&gt;=1,"",IF(VLOOKUP(O5090,登録者リスト!$A$1:$D$43729,4,FALSE)=基本情報!$D$6,O5090,"")),"")</f>
        <v/>
      </c>
    </row>
    <row r="5091" spans="15:16" x14ac:dyDescent="0.15">
      <c r="O5091">
        <v>5090</v>
      </c>
      <c r="P5091" t="str">
        <f>IFERROR(IF(COUNTIF(個人情報!$BB$5:$BB$401,"登録番号" &amp; リスト!O5091)&gt;=1,"",IF(VLOOKUP(O5091,登録者リスト!$A$1:$D$43729,4,FALSE)=基本情報!$D$6,O5091,"")),"")</f>
        <v/>
      </c>
    </row>
    <row r="5092" spans="15:16" x14ac:dyDescent="0.15">
      <c r="O5092">
        <v>5091</v>
      </c>
      <c r="P5092" t="str">
        <f>IFERROR(IF(COUNTIF(個人情報!$BB$5:$BB$401,"登録番号" &amp; リスト!O5092)&gt;=1,"",IF(VLOOKUP(O5092,登録者リスト!$A$1:$D$43729,4,FALSE)=基本情報!$D$6,O5092,"")),"")</f>
        <v/>
      </c>
    </row>
    <row r="5093" spans="15:16" x14ac:dyDescent="0.15">
      <c r="O5093">
        <v>5092</v>
      </c>
      <c r="P5093" t="str">
        <f>IFERROR(IF(COUNTIF(個人情報!$BB$5:$BB$401,"登録番号" &amp; リスト!O5093)&gt;=1,"",IF(VLOOKUP(O5093,登録者リスト!$A$1:$D$43729,4,FALSE)=基本情報!$D$6,O5093,"")),"")</f>
        <v/>
      </c>
    </row>
    <row r="5094" spans="15:16" x14ac:dyDescent="0.15">
      <c r="O5094">
        <v>5093</v>
      </c>
      <c r="P5094" t="str">
        <f>IFERROR(IF(COUNTIF(個人情報!$BB$5:$BB$401,"登録番号" &amp; リスト!O5094)&gt;=1,"",IF(VLOOKUP(O5094,登録者リスト!$A$1:$D$43729,4,FALSE)=基本情報!$D$6,O5094,"")),"")</f>
        <v/>
      </c>
    </row>
    <row r="5095" spans="15:16" x14ac:dyDescent="0.15">
      <c r="O5095">
        <v>5094</v>
      </c>
      <c r="P5095" t="str">
        <f>IFERROR(IF(COUNTIF(個人情報!$BB$5:$BB$401,"登録番号" &amp; リスト!O5095)&gt;=1,"",IF(VLOOKUP(O5095,登録者リスト!$A$1:$D$43729,4,FALSE)=基本情報!$D$6,O5095,"")),"")</f>
        <v/>
      </c>
    </row>
    <row r="5096" spans="15:16" x14ac:dyDescent="0.15">
      <c r="O5096">
        <v>5095</v>
      </c>
      <c r="P5096" t="str">
        <f>IFERROR(IF(COUNTIF(個人情報!$BB$5:$BB$401,"登録番号" &amp; リスト!O5096)&gt;=1,"",IF(VLOOKUP(O5096,登録者リスト!$A$1:$D$43729,4,FALSE)=基本情報!$D$6,O5096,"")),"")</f>
        <v/>
      </c>
    </row>
    <row r="5097" spans="15:16" x14ac:dyDescent="0.15">
      <c r="O5097">
        <v>5096</v>
      </c>
      <c r="P5097" t="str">
        <f>IFERROR(IF(COUNTIF(個人情報!$BB$5:$BB$401,"登録番号" &amp; リスト!O5097)&gt;=1,"",IF(VLOOKUP(O5097,登録者リスト!$A$1:$D$43729,4,FALSE)=基本情報!$D$6,O5097,"")),"")</f>
        <v/>
      </c>
    </row>
    <row r="5098" spans="15:16" x14ac:dyDescent="0.15">
      <c r="O5098">
        <v>5097</v>
      </c>
      <c r="P5098" t="str">
        <f>IFERROR(IF(COUNTIF(個人情報!$BB$5:$BB$401,"登録番号" &amp; リスト!O5098)&gt;=1,"",IF(VLOOKUP(O5098,登録者リスト!$A$1:$D$43729,4,FALSE)=基本情報!$D$6,O5098,"")),"")</f>
        <v/>
      </c>
    </row>
    <row r="5099" spans="15:16" x14ac:dyDescent="0.15">
      <c r="O5099">
        <v>5098</v>
      </c>
      <c r="P5099" t="str">
        <f>IFERROR(IF(COUNTIF(個人情報!$BB$5:$BB$401,"登録番号" &amp; リスト!O5099)&gt;=1,"",IF(VLOOKUP(O5099,登録者リスト!$A$1:$D$43729,4,FALSE)=基本情報!$D$6,O5099,"")),"")</f>
        <v/>
      </c>
    </row>
    <row r="5100" spans="15:16" x14ac:dyDescent="0.15">
      <c r="O5100">
        <v>5099</v>
      </c>
      <c r="P5100" t="str">
        <f>IFERROR(IF(COUNTIF(個人情報!$BB$5:$BB$401,"登録番号" &amp; リスト!O5100)&gt;=1,"",IF(VLOOKUP(O5100,登録者リスト!$A$1:$D$43729,4,FALSE)=基本情報!$D$6,O5100,"")),"")</f>
        <v/>
      </c>
    </row>
    <row r="5101" spans="15:16" x14ac:dyDescent="0.15">
      <c r="O5101">
        <v>5100</v>
      </c>
      <c r="P5101" t="str">
        <f>IFERROR(IF(COUNTIF(個人情報!$BB$5:$BB$401,"登録番号" &amp; リスト!O5101)&gt;=1,"",IF(VLOOKUP(O5101,登録者リスト!$A$1:$D$43729,4,FALSE)=基本情報!$D$6,O5101,"")),"")</f>
        <v/>
      </c>
    </row>
    <row r="5102" spans="15:16" x14ac:dyDescent="0.15">
      <c r="O5102">
        <v>5101</v>
      </c>
      <c r="P5102" t="str">
        <f>IFERROR(IF(COUNTIF(個人情報!$BB$5:$BB$401,"登録番号" &amp; リスト!O5102)&gt;=1,"",IF(VLOOKUP(O5102,登録者リスト!$A$1:$D$43729,4,FALSE)=基本情報!$D$6,O5102,"")),"")</f>
        <v/>
      </c>
    </row>
    <row r="5103" spans="15:16" x14ac:dyDescent="0.15">
      <c r="O5103">
        <v>5102</v>
      </c>
      <c r="P5103" t="str">
        <f>IFERROR(IF(COUNTIF(個人情報!$BB$5:$BB$401,"登録番号" &amp; リスト!O5103)&gt;=1,"",IF(VLOOKUP(O5103,登録者リスト!$A$1:$D$43729,4,FALSE)=基本情報!$D$6,O5103,"")),"")</f>
        <v/>
      </c>
    </row>
    <row r="5104" spans="15:16" x14ac:dyDescent="0.15">
      <c r="O5104">
        <v>5103</v>
      </c>
      <c r="P5104" t="str">
        <f>IFERROR(IF(COUNTIF(個人情報!$BB$5:$BB$401,"登録番号" &amp; リスト!O5104)&gt;=1,"",IF(VLOOKUP(O5104,登録者リスト!$A$1:$D$43729,4,FALSE)=基本情報!$D$6,O5104,"")),"")</f>
        <v/>
      </c>
    </row>
    <row r="5105" spans="15:16" x14ac:dyDescent="0.15">
      <c r="O5105">
        <v>5104</v>
      </c>
      <c r="P5105" t="str">
        <f>IFERROR(IF(COUNTIF(個人情報!$BB$5:$BB$401,"登録番号" &amp; リスト!O5105)&gt;=1,"",IF(VLOOKUP(O5105,登録者リスト!$A$1:$D$43729,4,FALSE)=基本情報!$D$6,O5105,"")),"")</f>
        <v/>
      </c>
    </row>
    <row r="5106" spans="15:16" x14ac:dyDescent="0.15">
      <c r="O5106">
        <v>5105</v>
      </c>
      <c r="P5106" t="str">
        <f>IFERROR(IF(COUNTIF(個人情報!$BB$5:$BB$401,"登録番号" &amp; リスト!O5106)&gt;=1,"",IF(VLOOKUP(O5106,登録者リスト!$A$1:$D$43729,4,FALSE)=基本情報!$D$6,O5106,"")),"")</f>
        <v/>
      </c>
    </row>
    <row r="5107" spans="15:16" x14ac:dyDescent="0.15">
      <c r="O5107">
        <v>5106</v>
      </c>
      <c r="P5107" t="str">
        <f>IFERROR(IF(COUNTIF(個人情報!$BB$5:$BB$401,"登録番号" &amp; リスト!O5107)&gt;=1,"",IF(VLOOKUP(O5107,登録者リスト!$A$1:$D$43729,4,FALSE)=基本情報!$D$6,O5107,"")),"")</f>
        <v/>
      </c>
    </row>
    <row r="5108" spans="15:16" x14ac:dyDescent="0.15">
      <c r="O5108">
        <v>5107</v>
      </c>
      <c r="P5108" t="str">
        <f>IFERROR(IF(COUNTIF(個人情報!$BB$5:$BB$401,"登録番号" &amp; リスト!O5108)&gt;=1,"",IF(VLOOKUP(O5108,登録者リスト!$A$1:$D$43729,4,FALSE)=基本情報!$D$6,O5108,"")),"")</f>
        <v/>
      </c>
    </row>
    <row r="5109" spans="15:16" x14ac:dyDescent="0.15">
      <c r="O5109">
        <v>5108</v>
      </c>
      <c r="P5109" t="str">
        <f>IFERROR(IF(COUNTIF(個人情報!$BB$5:$BB$401,"登録番号" &amp; リスト!O5109)&gt;=1,"",IF(VLOOKUP(O5109,登録者リスト!$A$1:$D$43729,4,FALSE)=基本情報!$D$6,O5109,"")),"")</f>
        <v/>
      </c>
    </row>
    <row r="5110" spans="15:16" x14ac:dyDescent="0.15">
      <c r="O5110">
        <v>5109</v>
      </c>
      <c r="P5110" t="str">
        <f>IFERROR(IF(COUNTIF(個人情報!$BB$5:$BB$401,"登録番号" &amp; リスト!O5110)&gt;=1,"",IF(VLOOKUP(O5110,登録者リスト!$A$1:$D$43729,4,FALSE)=基本情報!$D$6,O5110,"")),"")</f>
        <v/>
      </c>
    </row>
    <row r="5111" spans="15:16" x14ac:dyDescent="0.15">
      <c r="O5111">
        <v>5110</v>
      </c>
      <c r="P5111" t="str">
        <f>IFERROR(IF(COUNTIF(個人情報!$BB$5:$BB$401,"登録番号" &amp; リスト!O5111)&gt;=1,"",IF(VLOOKUP(O5111,登録者リスト!$A$1:$D$43729,4,FALSE)=基本情報!$D$6,O5111,"")),"")</f>
        <v/>
      </c>
    </row>
    <row r="5112" spans="15:16" x14ac:dyDescent="0.15">
      <c r="O5112">
        <v>5111</v>
      </c>
      <c r="P5112" t="str">
        <f>IFERROR(IF(COUNTIF(個人情報!$BB$5:$BB$401,"登録番号" &amp; リスト!O5112)&gt;=1,"",IF(VLOOKUP(O5112,登録者リスト!$A$1:$D$43729,4,FALSE)=基本情報!$D$6,O5112,"")),"")</f>
        <v/>
      </c>
    </row>
    <row r="5113" spans="15:16" x14ac:dyDescent="0.15">
      <c r="O5113">
        <v>5112</v>
      </c>
      <c r="P5113" t="str">
        <f>IFERROR(IF(COUNTIF(個人情報!$BB$5:$BB$401,"登録番号" &amp; リスト!O5113)&gt;=1,"",IF(VLOOKUP(O5113,登録者リスト!$A$1:$D$43729,4,FALSE)=基本情報!$D$6,O5113,"")),"")</f>
        <v/>
      </c>
    </row>
    <row r="5114" spans="15:16" x14ac:dyDescent="0.15">
      <c r="O5114">
        <v>5113</v>
      </c>
      <c r="P5114" t="str">
        <f>IFERROR(IF(COUNTIF(個人情報!$BB$5:$BB$401,"登録番号" &amp; リスト!O5114)&gt;=1,"",IF(VLOOKUP(O5114,登録者リスト!$A$1:$D$43729,4,FALSE)=基本情報!$D$6,O5114,"")),"")</f>
        <v/>
      </c>
    </row>
    <row r="5115" spans="15:16" x14ac:dyDescent="0.15">
      <c r="O5115">
        <v>5114</v>
      </c>
      <c r="P5115" t="str">
        <f>IFERROR(IF(COUNTIF(個人情報!$BB$5:$BB$401,"登録番号" &amp; リスト!O5115)&gt;=1,"",IF(VLOOKUP(O5115,登録者リスト!$A$1:$D$43729,4,FALSE)=基本情報!$D$6,O5115,"")),"")</f>
        <v/>
      </c>
    </row>
    <row r="5116" spans="15:16" x14ac:dyDescent="0.15">
      <c r="O5116">
        <v>5115</v>
      </c>
      <c r="P5116" t="str">
        <f>IFERROR(IF(COUNTIF(個人情報!$BB$5:$BB$401,"登録番号" &amp; リスト!O5116)&gt;=1,"",IF(VLOOKUP(O5116,登録者リスト!$A$1:$D$43729,4,FALSE)=基本情報!$D$6,O5116,"")),"")</f>
        <v/>
      </c>
    </row>
    <row r="5117" spans="15:16" x14ac:dyDescent="0.15">
      <c r="O5117">
        <v>5116</v>
      </c>
      <c r="P5117" t="str">
        <f>IFERROR(IF(COUNTIF(個人情報!$BB$5:$BB$401,"登録番号" &amp; リスト!O5117)&gt;=1,"",IF(VLOOKUP(O5117,登録者リスト!$A$1:$D$43729,4,FALSE)=基本情報!$D$6,O5117,"")),"")</f>
        <v/>
      </c>
    </row>
    <row r="5118" spans="15:16" x14ac:dyDescent="0.15">
      <c r="O5118">
        <v>5117</v>
      </c>
      <c r="P5118" t="str">
        <f>IFERROR(IF(COUNTIF(個人情報!$BB$5:$BB$401,"登録番号" &amp; リスト!O5118)&gt;=1,"",IF(VLOOKUP(O5118,登録者リスト!$A$1:$D$43729,4,FALSE)=基本情報!$D$6,O5118,"")),"")</f>
        <v/>
      </c>
    </row>
    <row r="5119" spans="15:16" x14ac:dyDescent="0.15">
      <c r="O5119">
        <v>5118</v>
      </c>
      <c r="P5119" t="str">
        <f>IFERROR(IF(COUNTIF(個人情報!$BB$5:$BB$401,"登録番号" &amp; リスト!O5119)&gt;=1,"",IF(VLOOKUP(O5119,登録者リスト!$A$1:$D$43729,4,FALSE)=基本情報!$D$6,O5119,"")),"")</f>
        <v/>
      </c>
    </row>
    <row r="5120" spans="15:16" x14ac:dyDescent="0.15">
      <c r="O5120">
        <v>5119</v>
      </c>
      <c r="P5120" t="str">
        <f>IFERROR(IF(COUNTIF(個人情報!$BB$5:$BB$401,"登録番号" &amp; リスト!O5120)&gt;=1,"",IF(VLOOKUP(O5120,登録者リスト!$A$1:$D$43729,4,FALSE)=基本情報!$D$6,O5120,"")),"")</f>
        <v/>
      </c>
    </row>
    <row r="5121" spans="15:16" x14ac:dyDescent="0.15">
      <c r="O5121">
        <v>5120</v>
      </c>
      <c r="P5121" t="str">
        <f>IFERROR(IF(COUNTIF(個人情報!$BB$5:$BB$401,"登録番号" &amp; リスト!O5121)&gt;=1,"",IF(VLOOKUP(O5121,登録者リスト!$A$1:$D$43729,4,FALSE)=基本情報!$D$6,O5121,"")),"")</f>
        <v/>
      </c>
    </row>
    <row r="5122" spans="15:16" x14ac:dyDescent="0.15">
      <c r="O5122">
        <v>5121</v>
      </c>
      <c r="P5122" t="str">
        <f>IFERROR(IF(COUNTIF(個人情報!$BB$5:$BB$401,"登録番号" &amp; リスト!O5122)&gt;=1,"",IF(VLOOKUP(O5122,登録者リスト!$A$1:$D$43729,4,FALSE)=基本情報!$D$6,O5122,"")),"")</f>
        <v/>
      </c>
    </row>
    <row r="5123" spans="15:16" x14ac:dyDescent="0.15">
      <c r="O5123">
        <v>5122</v>
      </c>
      <c r="P5123" t="str">
        <f>IFERROR(IF(COUNTIF(個人情報!$BB$5:$BB$401,"登録番号" &amp; リスト!O5123)&gt;=1,"",IF(VLOOKUP(O5123,登録者リスト!$A$1:$D$43729,4,FALSE)=基本情報!$D$6,O5123,"")),"")</f>
        <v/>
      </c>
    </row>
    <row r="5124" spans="15:16" x14ac:dyDescent="0.15">
      <c r="O5124">
        <v>5123</v>
      </c>
      <c r="P5124" t="str">
        <f>IFERROR(IF(COUNTIF(個人情報!$BB$5:$BB$401,"登録番号" &amp; リスト!O5124)&gt;=1,"",IF(VLOOKUP(O5124,登録者リスト!$A$1:$D$43729,4,FALSE)=基本情報!$D$6,O5124,"")),"")</f>
        <v/>
      </c>
    </row>
    <row r="5125" spans="15:16" x14ac:dyDescent="0.15">
      <c r="O5125">
        <v>5124</v>
      </c>
      <c r="P5125" t="str">
        <f>IFERROR(IF(COUNTIF(個人情報!$BB$5:$BB$401,"登録番号" &amp; リスト!O5125)&gt;=1,"",IF(VLOOKUP(O5125,登録者リスト!$A$1:$D$43729,4,FALSE)=基本情報!$D$6,O5125,"")),"")</f>
        <v/>
      </c>
    </row>
    <row r="5126" spans="15:16" x14ac:dyDescent="0.15">
      <c r="O5126">
        <v>5125</v>
      </c>
      <c r="P5126" t="str">
        <f>IFERROR(IF(COUNTIF(個人情報!$BB$5:$BB$401,"登録番号" &amp; リスト!O5126)&gt;=1,"",IF(VLOOKUP(O5126,登録者リスト!$A$1:$D$43729,4,FALSE)=基本情報!$D$6,O5126,"")),"")</f>
        <v/>
      </c>
    </row>
    <row r="5127" spans="15:16" x14ac:dyDescent="0.15">
      <c r="O5127">
        <v>5126</v>
      </c>
      <c r="P5127" t="str">
        <f>IFERROR(IF(COUNTIF(個人情報!$BB$5:$BB$401,"登録番号" &amp; リスト!O5127)&gt;=1,"",IF(VLOOKUP(O5127,登録者リスト!$A$1:$D$43729,4,FALSE)=基本情報!$D$6,O5127,"")),"")</f>
        <v/>
      </c>
    </row>
    <row r="5128" spans="15:16" x14ac:dyDescent="0.15">
      <c r="O5128">
        <v>5127</v>
      </c>
      <c r="P5128" t="str">
        <f>IFERROR(IF(COUNTIF(個人情報!$BB$5:$BB$401,"登録番号" &amp; リスト!O5128)&gt;=1,"",IF(VLOOKUP(O5128,登録者リスト!$A$1:$D$43729,4,FALSE)=基本情報!$D$6,O5128,"")),"")</f>
        <v/>
      </c>
    </row>
    <row r="5129" spans="15:16" x14ac:dyDescent="0.15">
      <c r="O5129">
        <v>5128</v>
      </c>
      <c r="P5129" t="str">
        <f>IFERROR(IF(COUNTIF(個人情報!$BB$5:$BB$401,"登録番号" &amp; リスト!O5129)&gt;=1,"",IF(VLOOKUP(O5129,登録者リスト!$A$1:$D$43729,4,FALSE)=基本情報!$D$6,O5129,"")),"")</f>
        <v/>
      </c>
    </row>
    <row r="5130" spans="15:16" x14ac:dyDescent="0.15">
      <c r="O5130">
        <v>5129</v>
      </c>
      <c r="P5130" t="str">
        <f>IFERROR(IF(COUNTIF(個人情報!$BB$5:$BB$401,"登録番号" &amp; リスト!O5130)&gt;=1,"",IF(VLOOKUP(O5130,登録者リスト!$A$1:$D$43729,4,FALSE)=基本情報!$D$6,O5130,"")),"")</f>
        <v/>
      </c>
    </row>
    <row r="5131" spans="15:16" x14ac:dyDescent="0.15">
      <c r="O5131">
        <v>5130</v>
      </c>
      <c r="P5131" t="str">
        <f>IFERROR(IF(COUNTIF(個人情報!$BB$5:$BB$401,"登録番号" &amp; リスト!O5131)&gt;=1,"",IF(VLOOKUP(O5131,登録者リスト!$A$1:$D$43729,4,FALSE)=基本情報!$D$6,O5131,"")),"")</f>
        <v/>
      </c>
    </row>
    <row r="5132" spans="15:16" x14ac:dyDescent="0.15">
      <c r="O5132">
        <v>5131</v>
      </c>
      <c r="P5132" t="str">
        <f>IFERROR(IF(COUNTIF(個人情報!$BB$5:$BB$401,"登録番号" &amp; リスト!O5132)&gt;=1,"",IF(VLOOKUP(O5132,登録者リスト!$A$1:$D$43729,4,FALSE)=基本情報!$D$6,O5132,"")),"")</f>
        <v/>
      </c>
    </row>
    <row r="5133" spans="15:16" x14ac:dyDescent="0.15">
      <c r="O5133">
        <v>5132</v>
      </c>
      <c r="P5133" t="str">
        <f>IFERROR(IF(COUNTIF(個人情報!$BB$5:$BB$401,"登録番号" &amp; リスト!O5133)&gt;=1,"",IF(VLOOKUP(O5133,登録者リスト!$A$1:$D$43729,4,FALSE)=基本情報!$D$6,O5133,"")),"")</f>
        <v/>
      </c>
    </row>
    <row r="5134" spans="15:16" x14ac:dyDescent="0.15">
      <c r="O5134">
        <v>5133</v>
      </c>
      <c r="P5134" t="str">
        <f>IFERROR(IF(COUNTIF(個人情報!$BB$5:$BB$401,"登録番号" &amp; リスト!O5134)&gt;=1,"",IF(VLOOKUP(O5134,登録者リスト!$A$1:$D$43729,4,FALSE)=基本情報!$D$6,O5134,"")),"")</f>
        <v/>
      </c>
    </row>
    <row r="5135" spans="15:16" x14ac:dyDescent="0.15">
      <c r="O5135">
        <v>5134</v>
      </c>
      <c r="P5135" t="str">
        <f>IFERROR(IF(COUNTIF(個人情報!$BB$5:$BB$401,"登録番号" &amp; リスト!O5135)&gt;=1,"",IF(VLOOKUP(O5135,登録者リスト!$A$1:$D$43729,4,FALSE)=基本情報!$D$6,O5135,"")),"")</f>
        <v/>
      </c>
    </row>
    <row r="5136" spans="15:16" x14ac:dyDescent="0.15">
      <c r="O5136">
        <v>5135</v>
      </c>
      <c r="P5136" t="str">
        <f>IFERROR(IF(COUNTIF(個人情報!$BB$5:$BB$401,"登録番号" &amp; リスト!O5136)&gt;=1,"",IF(VLOOKUP(O5136,登録者リスト!$A$1:$D$43729,4,FALSE)=基本情報!$D$6,O5136,"")),"")</f>
        <v/>
      </c>
    </row>
    <row r="5137" spans="15:16" x14ac:dyDescent="0.15">
      <c r="O5137">
        <v>5136</v>
      </c>
      <c r="P5137" t="str">
        <f>IFERROR(IF(COUNTIF(個人情報!$BB$5:$BB$401,"登録番号" &amp; リスト!O5137)&gt;=1,"",IF(VLOOKUP(O5137,登録者リスト!$A$1:$D$43729,4,FALSE)=基本情報!$D$6,O5137,"")),"")</f>
        <v/>
      </c>
    </row>
    <row r="5138" spans="15:16" x14ac:dyDescent="0.15">
      <c r="O5138">
        <v>5137</v>
      </c>
      <c r="P5138" t="str">
        <f>IFERROR(IF(COUNTIF(個人情報!$BB$5:$BB$401,"登録番号" &amp; リスト!O5138)&gt;=1,"",IF(VLOOKUP(O5138,登録者リスト!$A$1:$D$43729,4,FALSE)=基本情報!$D$6,O5138,"")),"")</f>
        <v/>
      </c>
    </row>
    <row r="5139" spans="15:16" x14ac:dyDescent="0.15">
      <c r="O5139">
        <v>5138</v>
      </c>
      <c r="P5139" t="str">
        <f>IFERROR(IF(COUNTIF(個人情報!$BB$5:$BB$401,"登録番号" &amp; リスト!O5139)&gt;=1,"",IF(VLOOKUP(O5139,登録者リスト!$A$1:$D$43729,4,FALSE)=基本情報!$D$6,O5139,"")),"")</f>
        <v/>
      </c>
    </row>
    <row r="5140" spans="15:16" x14ac:dyDescent="0.15">
      <c r="O5140">
        <v>5139</v>
      </c>
      <c r="P5140" t="str">
        <f>IFERROR(IF(COUNTIF(個人情報!$BB$5:$BB$401,"登録番号" &amp; リスト!O5140)&gt;=1,"",IF(VLOOKUP(O5140,登録者リスト!$A$1:$D$43729,4,FALSE)=基本情報!$D$6,O5140,"")),"")</f>
        <v/>
      </c>
    </row>
    <row r="5141" spans="15:16" x14ac:dyDescent="0.15">
      <c r="O5141">
        <v>5140</v>
      </c>
      <c r="P5141" t="str">
        <f>IFERROR(IF(COUNTIF(個人情報!$BB$5:$BB$401,"登録番号" &amp; リスト!O5141)&gt;=1,"",IF(VLOOKUP(O5141,登録者リスト!$A$1:$D$43729,4,FALSE)=基本情報!$D$6,O5141,"")),"")</f>
        <v/>
      </c>
    </row>
    <row r="5142" spans="15:16" x14ac:dyDescent="0.15">
      <c r="O5142">
        <v>5141</v>
      </c>
      <c r="P5142" t="str">
        <f>IFERROR(IF(COUNTIF(個人情報!$BB$5:$BB$401,"登録番号" &amp; リスト!O5142)&gt;=1,"",IF(VLOOKUP(O5142,登録者リスト!$A$1:$D$43729,4,FALSE)=基本情報!$D$6,O5142,"")),"")</f>
        <v/>
      </c>
    </row>
    <row r="5143" spans="15:16" x14ac:dyDescent="0.15">
      <c r="O5143">
        <v>5142</v>
      </c>
      <c r="P5143" t="str">
        <f>IFERROR(IF(COUNTIF(個人情報!$BB$5:$BB$401,"登録番号" &amp; リスト!O5143)&gt;=1,"",IF(VLOOKUP(O5143,登録者リスト!$A$1:$D$43729,4,FALSE)=基本情報!$D$6,O5143,"")),"")</f>
        <v/>
      </c>
    </row>
    <row r="5144" spans="15:16" x14ac:dyDescent="0.15">
      <c r="O5144">
        <v>5143</v>
      </c>
      <c r="P5144" t="str">
        <f>IFERROR(IF(COUNTIF(個人情報!$BB$5:$BB$401,"登録番号" &amp; リスト!O5144)&gt;=1,"",IF(VLOOKUP(O5144,登録者リスト!$A$1:$D$43729,4,FALSE)=基本情報!$D$6,O5144,"")),"")</f>
        <v/>
      </c>
    </row>
    <row r="5145" spans="15:16" x14ac:dyDescent="0.15">
      <c r="O5145">
        <v>5144</v>
      </c>
      <c r="P5145" t="str">
        <f>IFERROR(IF(COUNTIF(個人情報!$BB$5:$BB$401,"登録番号" &amp; リスト!O5145)&gt;=1,"",IF(VLOOKUP(O5145,登録者リスト!$A$1:$D$43729,4,FALSE)=基本情報!$D$6,O5145,"")),"")</f>
        <v/>
      </c>
    </row>
    <row r="5146" spans="15:16" x14ac:dyDescent="0.15">
      <c r="O5146">
        <v>5145</v>
      </c>
      <c r="P5146" t="str">
        <f>IFERROR(IF(COUNTIF(個人情報!$BB$5:$BB$401,"登録番号" &amp; リスト!O5146)&gt;=1,"",IF(VLOOKUP(O5146,登録者リスト!$A$1:$D$43729,4,FALSE)=基本情報!$D$6,O5146,"")),"")</f>
        <v/>
      </c>
    </row>
    <row r="5147" spans="15:16" x14ac:dyDescent="0.15">
      <c r="O5147">
        <v>5146</v>
      </c>
      <c r="P5147" t="str">
        <f>IFERROR(IF(COUNTIF(個人情報!$BB$5:$BB$401,"登録番号" &amp; リスト!O5147)&gt;=1,"",IF(VLOOKUP(O5147,登録者リスト!$A$1:$D$43729,4,FALSE)=基本情報!$D$6,O5147,"")),"")</f>
        <v/>
      </c>
    </row>
    <row r="5148" spans="15:16" x14ac:dyDescent="0.15">
      <c r="O5148">
        <v>5147</v>
      </c>
      <c r="P5148" t="str">
        <f>IFERROR(IF(COUNTIF(個人情報!$BB$5:$BB$401,"登録番号" &amp; リスト!O5148)&gt;=1,"",IF(VLOOKUP(O5148,登録者リスト!$A$1:$D$43729,4,FALSE)=基本情報!$D$6,O5148,"")),"")</f>
        <v/>
      </c>
    </row>
    <row r="5149" spans="15:16" x14ac:dyDescent="0.15">
      <c r="O5149">
        <v>5148</v>
      </c>
      <c r="P5149" t="str">
        <f>IFERROR(IF(COUNTIF(個人情報!$BB$5:$BB$401,"登録番号" &amp; リスト!O5149)&gt;=1,"",IF(VLOOKUP(O5149,登録者リスト!$A$1:$D$43729,4,FALSE)=基本情報!$D$6,O5149,"")),"")</f>
        <v/>
      </c>
    </row>
    <row r="5150" spans="15:16" x14ac:dyDescent="0.15">
      <c r="O5150">
        <v>5149</v>
      </c>
      <c r="P5150" t="str">
        <f>IFERROR(IF(COUNTIF(個人情報!$BB$5:$BB$401,"登録番号" &amp; リスト!O5150)&gt;=1,"",IF(VLOOKUP(O5150,登録者リスト!$A$1:$D$43729,4,FALSE)=基本情報!$D$6,O5150,"")),"")</f>
        <v/>
      </c>
    </row>
    <row r="5151" spans="15:16" x14ac:dyDescent="0.15">
      <c r="O5151">
        <v>5150</v>
      </c>
      <c r="P5151" t="str">
        <f>IFERROR(IF(COUNTIF(個人情報!$BB$5:$BB$401,"登録番号" &amp; リスト!O5151)&gt;=1,"",IF(VLOOKUP(O5151,登録者リスト!$A$1:$D$43729,4,FALSE)=基本情報!$D$6,O5151,"")),"")</f>
        <v/>
      </c>
    </row>
    <row r="5152" spans="15:16" x14ac:dyDescent="0.15">
      <c r="O5152">
        <v>5151</v>
      </c>
      <c r="P5152" t="str">
        <f>IFERROR(IF(COUNTIF(個人情報!$BB$5:$BB$401,"登録番号" &amp; リスト!O5152)&gt;=1,"",IF(VLOOKUP(O5152,登録者リスト!$A$1:$D$43729,4,FALSE)=基本情報!$D$6,O5152,"")),"")</f>
        <v/>
      </c>
    </row>
    <row r="5153" spans="15:16" x14ac:dyDescent="0.15">
      <c r="O5153">
        <v>5152</v>
      </c>
      <c r="P5153" t="str">
        <f>IFERROR(IF(COUNTIF(個人情報!$BB$5:$BB$401,"登録番号" &amp; リスト!O5153)&gt;=1,"",IF(VLOOKUP(O5153,登録者リスト!$A$1:$D$43729,4,FALSE)=基本情報!$D$6,O5153,"")),"")</f>
        <v/>
      </c>
    </row>
    <row r="5154" spans="15:16" x14ac:dyDescent="0.15">
      <c r="O5154">
        <v>5153</v>
      </c>
      <c r="P5154" t="str">
        <f>IFERROR(IF(COUNTIF(個人情報!$BB$5:$BB$401,"登録番号" &amp; リスト!O5154)&gt;=1,"",IF(VLOOKUP(O5154,登録者リスト!$A$1:$D$43729,4,FALSE)=基本情報!$D$6,O5154,"")),"")</f>
        <v/>
      </c>
    </row>
    <row r="5155" spans="15:16" x14ac:dyDescent="0.15">
      <c r="O5155">
        <v>5154</v>
      </c>
      <c r="P5155" t="str">
        <f>IFERROR(IF(COUNTIF(個人情報!$BB$5:$BB$401,"登録番号" &amp; リスト!O5155)&gt;=1,"",IF(VLOOKUP(O5155,登録者リスト!$A$1:$D$43729,4,FALSE)=基本情報!$D$6,O5155,"")),"")</f>
        <v/>
      </c>
    </row>
    <row r="5156" spans="15:16" x14ac:dyDescent="0.15">
      <c r="O5156">
        <v>5155</v>
      </c>
      <c r="P5156" t="str">
        <f>IFERROR(IF(COUNTIF(個人情報!$BB$5:$BB$401,"登録番号" &amp; リスト!O5156)&gt;=1,"",IF(VLOOKUP(O5156,登録者リスト!$A$1:$D$43729,4,FALSE)=基本情報!$D$6,O5156,"")),"")</f>
        <v/>
      </c>
    </row>
    <row r="5157" spans="15:16" x14ac:dyDescent="0.15">
      <c r="O5157">
        <v>5156</v>
      </c>
      <c r="P5157" t="str">
        <f>IFERROR(IF(COUNTIF(個人情報!$BB$5:$BB$401,"登録番号" &amp; リスト!O5157)&gt;=1,"",IF(VLOOKUP(O5157,登録者リスト!$A$1:$D$43729,4,FALSE)=基本情報!$D$6,O5157,"")),"")</f>
        <v/>
      </c>
    </row>
    <row r="5158" spans="15:16" x14ac:dyDescent="0.15">
      <c r="O5158">
        <v>5157</v>
      </c>
      <c r="P5158" t="str">
        <f>IFERROR(IF(COUNTIF(個人情報!$BB$5:$BB$401,"登録番号" &amp; リスト!O5158)&gt;=1,"",IF(VLOOKUP(O5158,登録者リスト!$A$1:$D$43729,4,FALSE)=基本情報!$D$6,O5158,"")),"")</f>
        <v/>
      </c>
    </row>
    <row r="5159" spans="15:16" x14ac:dyDescent="0.15">
      <c r="O5159">
        <v>5158</v>
      </c>
      <c r="P5159" t="str">
        <f>IFERROR(IF(COUNTIF(個人情報!$BB$5:$BB$401,"登録番号" &amp; リスト!O5159)&gt;=1,"",IF(VLOOKUP(O5159,登録者リスト!$A$1:$D$43729,4,FALSE)=基本情報!$D$6,O5159,"")),"")</f>
        <v/>
      </c>
    </row>
    <row r="5160" spans="15:16" x14ac:dyDescent="0.15">
      <c r="O5160">
        <v>5159</v>
      </c>
      <c r="P5160" t="str">
        <f>IFERROR(IF(COUNTIF(個人情報!$BB$5:$BB$401,"登録番号" &amp; リスト!O5160)&gt;=1,"",IF(VLOOKUP(O5160,登録者リスト!$A$1:$D$43729,4,FALSE)=基本情報!$D$6,O5160,"")),"")</f>
        <v/>
      </c>
    </row>
    <row r="5161" spans="15:16" x14ac:dyDescent="0.15">
      <c r="O5161">
        <v>5160</v>
      </c>
      <c r="P5161" t="str">
        <f>IFERROR(IF(COUNTIF(個人情報!$BB$5:$BB$401,"登録番号" &amp; リスト!O5161)&gt;=1,"",IF(VLOOKUP(O5161,登録者リスト!$A$1:$D$43729,4,FALSE)=基本情報!$D$6,O5161,"")),"")</f>
        <v/>
      </c>
    </row>
    <row r="5162" spans="15:16" x14ac:dyDescent="0.15">
      <c r="O5162">
        <v>5161</v>
      </c>
      <c r="P5162" t="str">
        <f>IFERROR(IF(COUNTIF(個人情報!$BB$5:$BB$401,"登録番号" &amp; リスト!O5162)&gt;=1,"",IF(VLOOKUP(O5162,登録者リスト!$A$1:$D$43729,4,FALSE)=基本情報!$D$6,O5162,"")),"")</f>
        <v/>
      </c>
    </row>
    <row r="5163" spans="15:16" x14ac:dyDescent="0.15">
      <c r="O5163">
        <v>5162</v>
      </c>
      <c r="P5163" t="str">
        <f>IFERROR(IF(COUNTIF(個人情報!$BB$5:$BB$401,"登録番号" &amp; リスト!O5163)&gt;=1,"",IF(VLOOKUP(O5163,登録者リスト!$A$1:$D$43729,4,FALSE)=基本情報!$D$6,O5163,"")),"")</f>
        <v/>
      </c>
    </row>
    <row r="5164" spans="15:16" x14ac:dyDescent="0.15">
      <c r="O5164">
        <v>5163</v>
      </c>
      <c r="P5164" t="str">
        <f>IFERROR(IF(COUNTIF(個人情報!$BB$5:$BB$401,"登録番号" &amp; リスト!O5164)&gt;=1,"",IF(VLOOKUP(O5164,登録者リスト!$A$1:$D$43729,4,FALSE)=基本情報!$D$6,O5164,"")),"")</f>
        <v/>
      </c>
    </row>
    <row r="5165" spans="15:16" x14ac:dyDescent="0.15">
      <c r="O5165">
        <v>5164</v>
      </c>
      <c r="P5165" t="str">
        <f>IFERROR(IF(COUNTIF(個人情報!$BB$5:$BB$401,"登録番号" &amp; リスト!O5165)&gt;=1,"",IF(VLOOKUP(O5165,登録者リスト!$A$1:$D$43729,4,FALSE)=基本情報!$D$6,O5165,"")),"")</f>
        <v/>
      </c>
    </row>
    <row r="5166" spans="15:16" x14ac:dyDescent="0.15">
      <c r="O5166">
        <v>5165</v>
      </c>
      <c r="P5166" t="str">
        <f>IFERROR(IF(COUNTIF(個人情報!$BB$5:$BB$401,"登録番号" &amp; リスト!O5166)&gt;=1,"",IF(VLOOKUP(O5166,登録者リスト!$A$1:$D$43729,4,FALSE)=基本情報!$D$6,O5166,"")),"")</f>
        <v/>
      </c>
    </row>
    <row r="5167" spans="15:16" x14ac:dyDescent="0.15">
      <c r="O5167">
        <v>5166</v>
      </c>
      <c r="P5167" t="str">
        <f>IFERROR(IF(COUNTIF(個人情報!$BB$5:$BB$401,"登録番号" &amp; リスト!O5167)&gt;=1,"",IF(VLOOKUP(O5167,登録者リスト!$A$1:$D$43729,4,FALSE)=基本情報!$D$6,O5167,"")),"")</f>
        <v/>
      </c>
    </row>
    <row r="5168" spans="15:16" x14ac:dyDescent="0.15">
      <c r="O5168">
        <v>5167</v>
      </c>
      <c r="P5168" t="str">
        <f>IFERROR(IF(COUNTIF(個人情報!$BB$5:$BB$401,"登録番号" &amp; リスト!O5168)&gt;=1,"",IF(VLOOKUP(O5168,登録者リスト!$A$1:$D$43729,4,FALSE)=基本情報!$D$6,O5168,"")),"")</f>
        <v/>
      </c>
    </row>
    <row r="5169" spans="15:16" x14ac:dyDescent="0.15">
      <c r="O5169">
        <v>5168</v>
      </c>
      <c r="P5169" t="str">
        <f>IFERROR(IF(COUNTIF(個人情報!$BB$5:$BB$401,"登録番号" &amp; リスト!O5169)&gt;=1,"",IF(VLOOKUP(O5169,登録者リスト!$A$1:$D$43729,4,FALSE)=基本情報!$D$6,O5169,"")),"")</f>
        <v/>
      </c>
    </row>
    <row r="5170" spans="15:16" x14ac:dyDescent="0.15">
      <c r="O5170">
        <v>5169</v>
      </c>
      <c r="P5170" t="str">
        <f>IFERROR(IF(COUNTIF(個人情報!$BB$5:$BB$401,"登録番号" &amp; リスト!O5170)&gt;=1,"",IF(VLOOKUP(O5170,登録者リスト!$A$1:$D$43729,4,FALSE)=基本情報!$D$6,O5170,"")),"")</f>
        <v/>
      </c>
    </row>
    <row r="5171" spans="15:16" x14ac:dyDescent="0.15">
      <c r="O5171">
        <v>5170</v>
      </c>
      <c r="P5171" t="str">
        <f>IFERROR(IF(COUNTIF(個人情報!$BB$5:$BB$401,"登録番号" &amp; リスト!O5171)&gt;=1,"",IF(VLOOKUP(O5171,登録者リスト!$A$1:$D$43729,4,FALSE)=基本情報!$D$6,O5171,"")),"")</f>
        <v/>
      </c>
    </row>
    <row r="5172" spans="15:16" x14ac:dyDescent="0.15">
      <c r="O5172">
        <v>5171</v>
      </c>
      <c r="P5172" t="str">
        <f>IFERROR(IF(COUNTIF(個人情報!$BB$5:$BB$401,"登録番号" &amp; リスト!O5172)&gt;=1,"",IF(VLOOKUP(O5172,登録者リスト!$A$1:$D$43729,4,FALSE)=基本情報!$D$6,O5172,"")),"")</f>
        <v/>
      </c>
    </row>
    <row r="5173" spans="15:16" x14ac:dyDescent="0.15">
      <c r="O5173">
        <v>5172</v>
      </c>
      <c r="P5173" t="str">
        <f>IFERROR(IF(COUNTIF(個人情報!$BB$5:$BB$401,"登録番号" &amp; リスト!O5173)&gt;=1,"",IF(VLOOKUP(O5173,登録者リスト!$A$1:$D$43729,4,FALSE)=基本情報!$D$6,O5173,"")),"")</f>
        <v/>
      </c>
    </row>
    <row r="5174" spans="15:16" x14ac:dyDescent="0.15">
      <c r="O5174">
        <v>5173</v>
      </c>
      <c r="P5174" t="str">
        <f>IFERROR(IF(COUNTIF(個人情報!$BB$5:$BB$401,"登録番号" &amp; リスト!O5174)&gt;=1,"",IF(VLOOKUP(O5174,登録者リスト!$A$1:$D$43729,4,FALSE)=基本情報!$D$6,O5174,"")),"")</f>
        <v/>
      </c>
    </row>
    <row r="5175" spans="15:16" x14ac:dyDescent="0.15">
      <c r="O5175">
        <v>5174</v>
      </c>
      <c r="P5175" t="str">
        <f>IFERROR(IF(COUNTIF(個人情報!$BB$5:$BB$401,"登録番号" &amp; リスト!O5175)&gt;=1,"",IF(VLOOKUP(O5175,登録者リスト!$A$1:$D$43729,4,FALSE)=基本情報!$D$6,O5175,"")),"")</f>
        <v/>
      </c>
    </row>
    <row r="5176" spans="15:16" x14ac:dyDescent="0.15">
      <c r="O5176">
        <v>5175</v>
      </c>
      <c r="P5176" t="str">
        <f>IFERROR(IF(COUNTIF(個人情報!$BB$5:$BB$401,"登録番号" &amp; リスト!O5176)&gt;=1,"",IF(VLOOKUP(O5176,登録者リスト!$A$1:$D$43729,4,FALSE)=基本情報!$D$6,O5176,"")),"")</f>
        <v/>
      </c>
    </row>
    <row r="5177" spans="15:16" x14ac:dyDescent="0.15">
      <c r="O5177">
        <v>5176</v>
      </c>
      <c r="P5177" t="str">
        <f>IFERROR(IF(COUNTIF(個人情報!$BB$5:$BB$401,"登録番号" &amp; リスト!O5177)&gt;=1,"",IF(VLOOKUP(O5177,登録者リスト!$A$1:$D$43729,4,FALSE)=基本情報!$D$6,O5177,"")),"")</f>
        <v/>
      </c>
    </row>
    <row r="5178" spans="15:16" x14ac:dyDescent="0.15">
      <c r="O5178">
        <v>5177</v>
      </c>
      <c r="P5178" t="str">
        <f>IFERROR(IF(COUNTIF(個人情報!$BB$5:$BB$401,"登録番号" &amp; リスト!O5178)&gt;=1,"",IF(VLOOKUP(O5178,登録者リスト!$A$1:$D$43729,4,FALSE)=基本情報!$D$6,O5178,"")),"")</f>
        <v/>
      </c>
    </row>
    <row r="5179" spans="15:16" x14ac:dyDescent="0.15">
      <c r="O5179">
        <v>5178</v>
      </c>
      <c r="P5179" t="str">
        <f>IFERROR(IF(COUNTIF(個人情報!$BB$5:$BB$401,"登録番号" &amp; リスト!O5179)&gt;=1,"",IF(VLOOKUP(O5179,登録者リスト!$A$1:$D$43729,4,FALSE)=基本情報!$D$6,O5179,"")),"")</f>
        <v/>
      </c>
    </row>
    <row r="5180" spans="15:16" x14ac:dyDescent="0.15">
      <c r="O5180">
        <v>5179</v>
      </c>
      <c r="P5180" t="str">
        <f>IFERROR(IF(COUNTIF(個人情報!$BB$5:$BB$401,"登録番号" &amp; リスト!O5180)&gt;=1,"",IF(VLOOKUP(O5180,登録者リスト!$A$1:$D$43729,4,FALSE)=基本情報!$D$6,O5180,"")),"")</f>
        <v/>
      </c>
    </row>
    <row r="5181" spans="15:16" x14ac:dyDescent="0.15">
      <c r="O5181">
        <v>5180</v>
      </c>
      <c r="P5181" t="str">
        <f>IFERROR(IF(COUNTIF(個人情報!$BB$5:$BB$401,"登録番号" &amp; リスト!O5181)&gt;=1,"",IF(VLOOKUP(O5181,登録者リスト!$A$1:$D$43729,4,FALSE)=基本情報!$D$6,O5181,"")),"")</f>
        <v/>
      </c>
    </row>
    <row r="5182" spans="15:16" x14ac:dyDescent="0.15">
      <c r="O5182">
        <v>5181</v>
      </c>
      <c r="P5182" t="str">
        <f>IFERROR(IF(COUNTIF(個人情報!$BB$5:$BB$401,"登録番号" &amp; リスト!O5182)&gt;=1,"",IF(VLOOKUP(O5182,登録者リスト!$A$1:$D$43729,4,FALSE)=基本情報!$D$6,O5182,"")),"")</f>
        <v/>
      </c>
    </row>
    <row r="5183" spans="15:16" x14ac:dyDescent="0.15">
      <c r="O5183">
        <v>5182</v>
      </c>
      <c r="P5183" t="str">
        <f>IFERROR(IF(COUNTIF(個人情報!$BB$5:$BB$401,"登録番号" &amp; リスト!O5183)&gt;=1,"",IF(VLOOKUP(O5183,登録者リスト!$A$1:$D$43729,4,FALSE)=基本情報!$D$6,O5183,"")),"")</f>
        <v/>
      </c>
    </row>
    <row r="5184" spans="15:16" x14ac:dyDescent="0.15">
      <c r="O5184">
        <v>5183</v>
      </c>
      <c r="P5184" t="str">
        <f>IFERROR(IF(COUNTIF(個人情報!$BB$5:$BB$401,"登録番号" &amp; リスト!O5184)&gt;=1,"",IF(VLOOKUP(O5184,登録者リスト!$A$1:$D$43729,4,FALSE)=基本情報!$D$6,O5184,"")),"")</f>
        <v/>
      </c>
    </row>
    <row r="5185" spans="15:16" x14ac:dyDescent="0.15">
      <c r="O5185">
        <v>5184</v>
      </c>
      <c r="P5185" t="str">
        <f>IFERROR(IF(COUNTIF(個人情報!$BB$5:$BB$401,"登録番号" &amp; リスト!O5185)&gt;=1,"",IF(VLOOKUP(O5185,登録者リスト!$A$1:$D$43729,4,FALSE)=基本情報!$D$6,O5185,"")),"")</f>
        <v/>
      </c>
    </row>
    <row r="5186" spans="15:16" x14ac:dyDescent="0.15">
      <c r="O5186">
        <v>5185</v>
      </c>
      <c r="P5186" t="str">
        <f>IFERROR(IF(COUNTIF(個人情報!$BB$5:$BB$401,"登録番号" &amp; リスト!O5186)&gt;=1,"",IF(VLOOKUP(O5186,登録者リスト!$A$1:$D$43729,4,FALSE)=基本情報!$D$6,O5186,"")),"")</f>
        <v/>
      </c>
    </row>
    <row r="5187" spans="15:16" x14ac:dyDescent="0.15">
      <c r="O5187">
        <v>5186</v>
      </c>
      <c r="P5187" t="str">
        <f>IFERROR(IF(COUNTIF(個人情報!$BB$5:$BB$401,"登録番号" &amp; リスト!O5187)&gt;=1,"",IF(VLOOKUP(O5187,登録者リスト!$A$1:$D$43729,4,FALSE)=基本情報!$D$6,O5187,"")),"")</f>
        <v/>
      </c>
    </row>
    <row r="5188" spans="15:16" x14ac:dyDescent="0.15">
      <c r="O5188">
        <v>5187</v>
      </c>
      <c r="P5188" t="str">
        <f>IFERROR(IF(COUNTIF(個人情報!$BB$5:$BB$401,"登録番号" &amp; リスト!O5188)&gt;=1,"",IF(VLOOKUP(O5188,登録者リスト!$A$1:$D$43729,4,FALSE)=基本情報!$D$6,O5188,"")),"")</f>
        <v/>
      </c>
    </row>
    <row r="5189" spans="15:16" x14ac:dyDescent="0.15">
      <c r="O5189">
        <v>5188</v>
      </c>
      <c r="P5189" t="str">
        <f>IFERROR(IF(COUNTIF(個人情報!$BB$5:$BB$401,"登録番号" &amp; リスト!O5189)&gt;=1,"",IF(VLOOKUP(O5189,登録者リスト!$A$1:$D$43729,4,FALSE)=基本情報!$D$6,O5189,"")),"")</f>
        <v/>
      </c>
    </row>
    <row r="5190" spans="15:16" x14ac:dyDescent="0.15">
      <c r="O5190">
        <v>5189</v>
      </c>
      <c r="P5190" t="str">
        <f>IFERROR(IF(COUNTIF(個人情報!$BB$5:$BB$401,"登録番号" &amp; リスト!O5190)&gt;=1,"",IF(VLOOKUP(O5190,登録者リスト!$A$1:$D$43729,4,FALSE)=基本情報!$D$6,O5190,"")),"")</f>
        <v/>
      </c>
    </row>
    <row r="5191" spans="15:16" x14ac:dyDescent="0.15">
      <c r="O5191">
        <v>5190</v>
      </c>
      <c r="P5191" t="str">
        <f>IFERROR(IF(COUNTIF(個人情報!$BB$5:$BB$401,"登録番号" &amp; リスト!O5191)&gt;=1,"",IF(VLOOKUP(O5191,登録者リスト!$A$1:$D$43729,4,FALSE)=基本情報!$D$6,O5191,"")),"")</f>
        <v/>
      </c>
    </row>
    <row r="5192" spans="15:16" x14ac:dyDescent="0.15">
      <c r="O5192">
        <v>5191</v>
      </c>
      <c r="P5192" t="str">
        <f>IFERROR(IF(COUNTIF(個人情報!$BB$5:$BB$401,"登録番号" &amp; リスト!O5192)&gt;=1,"",IF(VLOOKUP(O5192,登録者リスト!$A$1:$D$43729,4,FALSE)=基本情報!$D$6,O5192,"")),"")</f>
        <v/>
      </c>
    </row>
    <row r="5193" spans="15:16" x14ac:dyDescent="0.15">
      <c r="O5193">
        <v>5192</v>
      </c>
      <c r="P5193" t="str">
        <f>IFERROR(IF(COUNTIF(個人情報!$BB$5:$BB$401,"登録番号" &amp; リスト!O5193)&gt;=1,"",IF(VLOOKUP(O5193,登録者リスト!$A$1:$D$43729,4,FALSE)=基本情報!$D$6,O5193,"")),"")</f>
        <v/>
      </c>
    </row>
    <row r="5194" spans="15:16" x14ac:dyDescent="0.15">
      <c r="O5194">
        <v>5193</v>
      </c>
      <c r="P5194" t="str">
        <f>IFERROR(IF(COUNTIF(個人情報!$BB$5:$BB$401,"登録番号" &amp; リスト!O5194)&gt;=1,"",IF(VLOOKUP(O5194,登録者リスト!$A$1:$D$43729,4,FALSE)=基本情報!$D$6,O5194,"")),"")</f>
        <v/>
      </c>
    </row>
    <row r="5195" spans="15:16" x14ac:dyDescent="0.15">
      <c r="O5195">
        <v>5194</v>
      </c>
      <c r="P5195" t="str">
        <f>IFERROR(IF(COUNTIF(個人情報!$BB$5:$BB$401,"登録番号" &amp; リスト!O5195)&gt;=1,"",IF(VLOOKUP(O5195,登録者リスト!$A$1:$D$43729,4,FALSE)=基本情報!$D$6,O5195,"")),"")</f>
        <v/>
      </c>
    </row>
    <row r="5196" spans="15:16" x14ac:dyDescent="0.15">
      <c r="O5196">
        <v>5195</v>
      </c>
      <c r="P5196" t="str">
        <f>IFERROR(IF(COUNTIF(個人情報!$BB$5:$BB$401,"登録番号" &amp; リスト!O5196)&gt;=1,"",IF(VLOOKUP(O5196,登録者リスト!$A$1:$D$43729,4,FALSE)=基本情報!$D$6,O5196,"")),"")</f>
        <v/>
      </c>
    </row>
    <row r="5197" spans="15:16" x14ac:dyDescent="0.15">
      <c r="O5197">
        <v>5196</v>
      </c>
      <c r="P5197" t="str">
        <f>IFERROR(IF(COUNTIF(個人情報!$BB$5:$BB$401,"登録番号" &amp; リスト!O5197)&gt;=1,"",IF(VLOOKUP(O5197,登録者リスト!$A$1:$D$43729,4,FALSE)=基本情報!$D$6,O5197,"")),"")</f>
        <v/>
      </c>
    </row>
    <row r="5198" spans="15:16" x14ac:dyDescent="0.15">
      <c r="O5198">
        <v>5197</v>
      </c>
      <c r="P5198" t="str">
        <f>IFERROR(IF(COUNTIF(個人情報!$BB$5:$BB$401,"登録番号" &amp; リスト!O5198)&gt;=1,"",IF(VLOOKUP(O5198,登録者リスト!$A$1:$D$43729,4,FALSE)=基本情報!$D$6,O5198,"")),"")</f>
        <v/>
      </c>
    </row>
    <row r="5199" spans="15:16" x14ac:dyDescent="0.15">
      <c r="O5199">
        <v>5198</v>
      </c>
      <c r="P5199" t="str">
        <f>IFERROR(IF(COUNTIF(個人情報!$BB$5:$BB$401,"登録番号" &amp; リスト!O5199)&gt;=1,"",IF(VLOOKUP(O5199,登録者リスト!$A$1:$D$43729,4,FALSE)=基本情報!$D$6,O5199,"")),"")</f>
        <v/>
      </c>
    </row>
    <row r="5200" spans="15:16" x14ac:dyDescent="0.15">
      <c r="O5200">
        <v>5199</v>
      </c>
      <c r="P5200" t="str">
        <f>IFERROR(IF(COUNTIF(個人情報!$BB$5:$BB$401,"登録番号" &amp; リスト!O5200)&gt;=1,"",IF(VLOOKUP(O5200,登録者リスト!$A$1:$D$43729,4,FALSE)=基本情報!$D$6,O5200,"")),"")</f>
        <v/>
      </c>
    </row>
    <row r="5201" spans="15:16" x14ac:dyDescent="0.15">
      <c r="O5201">
        <v>5200</v>
      </c>
      <c r="P5201" t="str">
        <f>IFERROR(IF(COUNTIF(個人情報!$BB$5:$BB$401,"登録番号" &amp; リスト!O5201)&gt;=1,"",IF(VLOOKUP(O5201,登録者リスト!$A$1:$D$43729,4,FALSE)=基本情報!$D$6,O5201,"")),"")</f>
        <v/>
      </c>
    </row>
    <row r="5202" spans="15:16" x14ac:dyDescent="0.15">
      <c r="O5202">
        <v>5201</v>
      </c>
      <c r="P5202" t="str">
        <f>IFERROR(IF(COUNTIF(個人情報!$BB$5:$BB$401,"登録番号" &amp; リスト!O5202)&gt;=1,"",IF(VLOOKUP(O5202,登録者リスト!$A$1:$D$43729,4,FALSE)=基本情報!$D$6,O5202,"")),"")</f>
        <v/>
      </c>
    </row>
    <row r="5203" spans="15:16" x14ac:dyDescent="0.15">
      <c r="O5203">
        <v>5202</v>
      </c>
      <c r="P5203" t="str">
        <f>IFERROR(IF(COUNTIF(個人情報!$BB$5:$BB$401,"登録番号" &amp; リスト!O5203)&gt;=1,"",IF(VLOOKUP(O5203,登録者リスト!$A$1:$D$43729,4,FALSE)=基本情報!$D$6,O5203,"")),"")</f>
        <v/>
      </c>
    </row>
    <row r="5204" spans="15:16" x14ac:dyDescent="0.15">
      <c r="O5204">
        <v>5203</v>
      </c>
      <c r="P5204" t="str">
        <f>IFERROR(IF(COUNTIF(個人情報!$BB$5:$BB$401,"登録番号" &amp; リスト!O5204)&gt;=1,"",IF(VLOOKUP(O5204,登録者リスト!$A$1:$D$43729,4,FALSE)=基本情報!$D$6,O5204,"")),"")</f>
        <v/>
      </c>
    </row>
    <row r="5205" spans="15:16" x14ac:dyDescent="0.15">
      <c r="O5205">
        <v>5204</v>
      </c>
      <c r="P5205" t="str">
        <f>IFERROR(IF(COUNTIF(個人情報!$BB$5:$BB$401,"登録番号" &amp; リスト!O5205)&gt;=1,"",IF(VLOOKUP(O5205,登録者リスト!$A$1:$D$43729,4,FALSE)=基本情報!$D$6,O5205,"")),"")</f>
        <v/>
      </c>
    </row>
    <row r="5206" spans="15:16" x14ac:dyDescent="0.15">
      <c r="O5206">
        <v>5205</v>
      </c>
      <c r="P5206" t="str">
        <f>IFERROR(IF(COUNTIF(個人情報!$BB$5:$BB$401,"登録番号" &amp; リスト!O5206)&gt;=1,"",IF(VLOOKUP(O5206,登録者リスト!$A$1:$D$43729,4,FALSE)=基本情報!$D$6,O5206,"")),"")</f>
        <v/>
      </c>
    </row>
    <row r="5207" spans="15:16" x14ac:dyDescent="0.15">
      <c r="O5207">
        <v>5206</v>
      </c>
      <c r="P5207" t="str">
        <f>IFERROR(IF(COUNTIF(個人情報!$BB$5:$BB$401,"登録番号" &amp; リスト!O5207)&gt;=1,"",IF(VLOOKUP(O5207,登録者リスト!$A$1:$D$43729,4,FALSE)=基本情報!$D$6,O5207,"")),"")</f>
        <v/>
      </c>
    </row>
    <row r="5208" spans="15:16" x14ac:dyDescent="0.15">
      <c r="O5208">
        <v>5207</v>
      </c>
      <c r="P5208" t="str">
        <f>IFERROR(IF(COUNTIF(個人情報!$BB$5:$BB$401,"登録番号" &amp; リスト!O5208)&gt;=1,"",IF(VLOOKUP(O5208,登録者リスト!$A$1:$D$43729,4,FALSE)=基本情報!$D$6,O5208,"")),"")</f>
        <v/>
      </c>
    </row>
    <row r="5209" spans="15:16" x14ac:dyDescent="0.15">
      <c r="O5209">
        <v>5208</v>
      </c>
      <c r="P5209" t="str">
        <f>IFERROR(IF(COUNTIF(個人情報!$BB$5:$BB$401,"登録番号" &amp; リスト!O5209)&gt;=1,"",IF(VLOOKUP(O5209,登録者リスト!$A$1:$D$43729,4,FALSE)=基本情報!$D$6,O5209,"")),"")</f>
        <v/>
      </c>
    </row>
    <row r="5210" spans="15:16" x14ac:dyDescent="0.15">
      <c r="O5210">
        <v>5209</v>
      </c>
      <c r="P5210" t="str">
        <f>IFERROR(IF(COUNTIF(個人情報!$BB$5:$BB$401,"登録番号" &amp; リスト!O5210)&gt;=1,"",IF(VLOOKUP(O5210,登録者リスト!$A$1:$D$43729,4,FALSE)=基本情報!$D$6,O5210,"")),"")</f>
        <v/>
      </c>
    </row>
    <row r="5211" spans="15:16" x14ac:dyDescent="0.15">
      <c r="O5211">
        <v>5210</v>
      </c>
      <c r="P5211" t="str">
        <f>IFERROR(IF(COUNTIF(個人情報!$BB$5:$BB$401,"登録番号" &amp; リスト!O5211)&gt;=1,"",IF(VLOOKUP(O5211,登録者リスト!$A$1:$D$43729,4,FALSE)=基本情報!$D$6,O5211,"")),"")</f>
        <v/>
      </c>
    </row>
    <row r="5212" spans="15:16" x14ac:dyDescent="0.15">
      <c r="O5212">
        <v>5211</v>
      </c>
      <c r="P5212" t="str">
        <f>IFERROR(IF(COUNTIF(個人情報!$BB$5:$BB$401,"登録番号" &amp; リスト!O5212)&gt;=1,"",IF(VLOOKUP(O5212,登録者リスト!$A$1:$D$43729,4,FALSE)=基本情報!$D$6,O5212,"")),"")</f>
        <v/>
      </c>
    </row>
    <row r="5213" spans="15:16" x14ac:dyDescent="0.15">
      <c r="O5213">
        <v>5212</v>
      </c>
      <c r="P5213" t="str">
        <f>IFERROR(IF(COUNTIF(個人情報!$BB$5:$BB$401,"登録番号" &amp; リスト!O5213)&gt;=1,"",IF(VLOOKUP(O5213,登録者リスト!$A$1:$D$43729,4,FALSE)=基本情報!$D$6,O5213,"")),"")</f>
        <v/>
      </c>
    </row>
    <row r="5214" spans="15:16" x14ac:dyDescent="0.15">
      <c r="O5214">
        <v>5213</v>
      </c>
      <c r="P5214" t="str">
        <f>IFERROR(IF(COUNTIF(個人情報!$BB$5:$BB$401,"登録番号" &amp; リスト!O5214)&gt;=1,"",IF(VLOOKUP(O5214,登録者リスト!$A$1:$D$43729,4,FALSE)=基本情報!$D$6,O5214,"")),"")</f>
        <v/>
      </c>
    </row>
    <row r="5215" spans="15:16" x14ac:dyDescent="0.15">
      <c r="O5215">
        <v>5214</v>
      </c>
      <c r="P5215" t="str">
        <f>IFERROR(IF(COUNTIF(個人情報!$BB$5:$BB$401,"登録番号" &amp; リスト!O5215)&gt;=1,"",IF(VLOOKUP(O5215,登録者リスト!$A$1:$D$43729,4,FALSE)=基本情報!$D$6,O5215,"")),"")</f>
        <v/>
      </c>
    </row>
    <row r="5216" spans="15:16" x14ac:dyDescent="0.15">
      <c r="O5216">
        <v>5215</v>
      </c>
      <c r="P5216" t="str">
        <f>IFERROR(IF(COUNTIF(個人情報!$BB$5:$BB$401,"登録番号" &amp; リスト!O5216)&gt;=1,"",IF(VLOOKUP(O5216,登録者リスト!$A$1:$D$43729,4,FALSE)=基本情報!$D$6,O5216,"")),"")</f>
        <v/>
      </c>
    </row>
    <row r="5217" spans="15:16" x14ac:dyDescent="0.15">
      <c r="O5217">
        <v>5216</v>
      </c>
      <c r="P5217" t="str">
        <f>IFERROR(IF(COUNTIF(個人情報!$BB$5:$BB$401,"登録番号" &amp; リスト!O5217)&gt;=1,"",IF(VLOOKUP(O5217,登録者リスト!$A$1:$D$43729,4,FALSE)=基本情報!$D$6,O5217,"")),"")</f>
        <v/>
      </c>
    </row>
    <row r="5218" spans="15:16" x14ac:dyDescent="0.15">
      <c r="O5218">
        <v>5217</v>
      </c>
      <c r="P5218" t="str">
        <f>IFERROR(IF(COUNTIF(個人情報!$BB$5:$BB$401,"登録番号" &amp; リスト!O5218)&gt;=1,"",IF(VLOOKUP(O5218,登録者リスト!$A$1:$D$43729,4,FALSE)=基本情報!$D$6,O5218,"")),"")</f>
        <v/>
      </c>
    </row>
    <row r="5219" spans="15:16" x14ac:dyDescent="0.15">
      <c r="O5219">
        <v>5218</v>
      </c>
      <c r="P5219" t="str">
        <f>IFERROR(IF(COUNTIF(個人情報!$BB$5:$BB$401,"登録番号" &amp; リスト!O5219)&gt;=1,"",IF(VLOOKUP(O5219,登録者リスト!$A$1:$D$43729,4,FALSE)=基本情報!$D$6,O5219,"")),"")</f>
        <v/>
      </c>
    </row>
    <row r="5220" spans="15:16" x14ac:dyDescent="0.15">
      <c r="O5220">
        <v>5219</v>
      </c>
      <c r="P5220" t="str">
        <f>IFERROR(IF(COUNTIF(個人情報!$BB$5:$BB$401,"登録番号" &amp; リスト!O5220)&gt;=1,"",IF(VLOOKUP(O5220,登録者リスト!$A$1:$D$43729,4,FALSE)=基本情報!$D$6,O5220,"")),"")</f>
        <v/>
      </c>
    </row>
    <row r="5221" spans="15:16" x14ac:dyDescent="0.15">
      <c r="O5221">
        <v>5220</v>
      </c>
      <c r="P5221" t="str">
        <f>IFERROR(IF(COUNTIF(個人情報!$BB$5:$BB$401,"登録番号" &amp; リスト!O5221)&gt;=1,"",IF(VLOOKUP(O5221,登録者リスト!$A$1:$D$43729,4,FALSE)=基本情報!$D$6,O5221,"")),"")</f>
        <v/>
      </c>
    </row>
    <row r="5222" spans="15:16" x14ac:dyDescent="0.15">
      <c r="O5222">
        <v>5221</v>
      </c>
      <c r="P5222" t="str">
        <f>IFERROR(IF(COUNTIF(個人情報!$BB$5:$BB$401,"登録番号" &amp; リスト!O5222)&gt;=1,"",IF(VLOOKUP(O5222,登録者リスト!$A$1:$D$43729,4,FALSE)=基本情報!$D$6,O5222,"")),"")</f>
        <v/>
      </c>
    </row>
    <row r="5223" spans="15:16" x14ac:dyDescent="0.15">
      <c r="O5223">
        <v>5222</v>
      </c>
      <c r="P5223" t="str">
        <f>IFERROR(IF(COUNTIF(個人情報!$BB$5:$BB$401,"登録番号" &amp; リスト!O5223)&gt;=1,"",IF(VLOOKUP(O5223,登録者リスト!$A$1:$D$43729,4,FALSE)=基本情報!$D$6,O5223,"")),"")</f>
        <v/>
      </c>
    </row>
    <row r="5224" spans="15:16" x14ac:dyDescent="0.15">
      <c r="O5224">
        <v>5223</v>
      </c>
      <c r="P5224" t="str">
        <f>IFERROR(IF(COUNTIF(個人情報!$BB$5:$BB$401,"登録番号" &amp; リスト!O5224)&gt;=1,"",IF(VLOOKUP(O5224,登録者リスト!$A$1:$D$43729,4,FALSE)=基本情報!$D$6,O5224,"")),"")</f>
        <v/>
      </c>
    </row>
    <row r="5225" spans="15:16" x14ac:dyDescent="0.15">
      <c r="O5225">
        <v>5224</v>
      </c>
      <c r="P5225" t="str">
        <f>IFERROR(IF(COUNTIF(個人情報!$BB$5:$BB$401,"登録番号" &amp; リスト!O5225)&gt;=1,"",IF(VLOOKUP(O5225,登録者リスト!$A$1:$D$43729,4,FALSE)=基本情報!$D$6,O5225,"")),"")</f>
        <v/>
      </c>
    </row>
    <row r="5226" spans="15:16" x14ac:dyDescent="0.15">
      <c r="O5226">
        <v>5225</v>
      </c>
      <c r="P5226" t="str">
        <f>IFERROR(IF(COUNTIF(個人情報!$BB$5:$BB$401,"登録番号" &amp; リスト!O5226)&gt;=1,"",IF(VLOOKUP(O5226,登録者リスト!$A$1:$D$43729,4,FALSE)=基本情報!$D$6,O5226,"")),"")</f>
        <v/>
      </c>
    </row>
    <row r="5227" spans="15:16" x14ac:dyDescent="0.15">
      <c r="O5227">
        <v>5226</v>
      </c>
      <c r="P5227" t="str">
        <f>IFERROR(IF(COUNTIF(個人情報!$BB$5:$BB$401,"登録番号" &amp; リスト!O5227)&gt;=1,"",IF(VLOOKUP(O5227,登録者リスト!$A$1:$D$43729,4,FALSE)=基本情報!$D$6,O5227,"")),"")</f>
        <v/>
      </c>
    </row>
    <row r="5228" spans="15:16" x14ac:dyDescent="0.15">
      <c r="O5228">
        <v>5227</v>
      </c>
      <c r="P5228" t="str">
        <f>IFERROR(IF(COUNTIF(個人情報!$BB$5:$BB$401,"登録番号" &amp; リスト!O5228)&gt;=1,"",IF(VLOOKUP(O5228,登録者リスト!$A$1:$D$43729,4,FALSE)=基本情報!$D$6,O5228,"")),"")</f>
        <v/>
      </c>
    </row>
    <row r="5229" spans="15:16" x14ac:dyDescent="0.15">
      <c r="O5229">
        <v>5228</v>
      </c>
      <c r="P5229" t="str">
        <f>IFERROR(IF(COUNTIF(個人情報!$BB$5:$BB$401,"登録番号" &amp; リスト!O5229)&gt;=1,"",IF(VLOOKUP(O5229,登録者リスト!$A$1:$D$43729,4,FALSE)=基本情報!$D$6,O5229,"")),"")</f>
        <v/>
      </c>
    </row>
    <row r="5230" spans="15:16" x14ac:dyDescent="0.15">
      <c r="O5230">
        <v>5229</v>
      </c>
      <c r="P5230" t="str">
        <f>IFERROR(IF(COUNTIF(個人情報!$BB$5:$BB$401,"登録番号" &amp; リスト!O5230)&gt;=1,"",IF(VLOOKUP(O5230,登録者リスト!$A$1:$D$43729,4,FALSE)=基本情報!$D$6,O5230,"")),"")</f>
        <v/>
      </c>
    </row>
    <row r="5231" spans="15:16" x14ac:dyDescent="0.15">
      <c r="O5231">
        <v>5230</v>
      </c>
      <c r="P5231" t="str">
        <f>IFERROR(IF(COUNTIF(個人情報!$BB$5:$BB$401,"登録番号" &amp; リスト!O5231)&gt;=1,"",IF(VLOOKUP(O5231,登録者リスト!$A$1:$D$43729,4,FALSE)=基本情報!$D$6,O5231,"")),"")</f>
        <v/>
      </c>
    </row>
    <row r="5232" spans="15:16" x14ac:dyDescent="0.15">
      <c r="O5232">
        <v>5231</v>
      </c>
      <c r="P5232" t="str">
        <f>IFERROR(IF(COUNTIF(個人情報!$BB$5:$BB$401,"登録番号" &amp; リスト!O5232)&gt;=1,"",IF(VLOOKUP(O5232,登録者リスト!$A$1:$D$43729,4,FALSE)=基本情報!$D$6,O5232,"")),"")</f>
        <v/>
      </c>
    </row>
    <row r="5233" spans="15:16" x14ac:dyDescent="0.15">
      <c r="O5233">
        <v>5232</v>
      </c>
      <c r="P5233" t="str">
        <f>IFERROR(IF(COUNTIF(個人情報!$BB$5:$BB$401,"登録番号" &amp; リスト!O5233)&gt;=1,"",IF(VLOOKUP(O5233,登録者リスト!$A$1:$D$43729,4,FALSE)=基本情報!$D$6,O5233,"")),"")</f>
        <v/>
      </c>
    </row>
    <row r="5234" spans="15:16" x14ac:dyDescent="0.15">
      <c r="O5234">
        <v>5233</v>
      </c>
      <c r="P5234" t="str">
        <f>IFERROR(IF(COUNTIF(個人情報!$BB$5:$BB$401,"登録番号" &amp; リスト!O5234)&gt;=1,"",IF(VLOOKUP(O5234,登録者リスト!$A$1:$D$43729,4,FALSE)=基本情報!$D$6,O5234,"")),"")</f>
        <v/>
      </c>
    </row>
    <row r="5235" spans="15:16" x14ac:dyDescent="0.15">
      <c r="O5235">
        <v>5234</v>
      </c>
      <c r="P5235" t="str">
        <f>IFERROR(IF(COUNTIF(個人情報!$BB$5:$BB$401,"登録番号" &amp; リスト!O5235)&gt;=1,"",IF(VLOOKUP(O5235,登録者リスト!$A$1:$D$43729,4,FALSE)=基本情報!$D$6,O5235,"")),"")</f>
        <v/>
      </c>
    </row>
    <row r="5236" spans="15:16" x14ac:dyDescent="0.15">
      <c r="O5236">
        <v>5235</v>
      </c>
      <c r="P5236" t="str">
        <f>IFERROR(IF(COUNTIF(個人情報!$BB$5:$BB$401,"登録番号" &amp; リスト!O5236)&gt;=1,"",IF(VLOOKUP(O5236,登録者リスト!$A$1:$D$43729,4,FALSE)=基本情報!$D$6,O5236,"")),"")</f>
        <v/>
      </c>
    </row>
    <row r="5237" spans="15:16" x14ac:dyDescent="0.15">
      <c r="O5237">
        <v>5236</v>
      </c>
      <c r="P5237" t="str">
        <f>IFERROR(IF(COUNTIF(個人情報!$BB$5:$BB$401,"登録番号" &amp; リスト!O5237)&gt;=1,"",IF(VLOOKUP(O5237,登録者リスト!$A$1:$D$43729,4,FALSE)=基本情報!$D$6,O5237,"")),"")</f>
        <v/>
      </c>
    </row>
    <row r="5238" spans="15:16" x14ac:dyDescent="0.15">
      <c r="O5238">
        <v>5237</v>
      </c>
      <c r="P5238" t="str">
        <f>IFERROR(IF(COUNTIF(個人情報!$BB$5:$BB$401,"登録番号" &amp; リスト!O5238)&gt;=1,"",IF(VLOOKUP(O5238,登録者リスト!$A$1:$D$43729,4,FALSE)=基本情報!$D$6,O5238,"")),"")</f>
        <v/>
      </c>
    </row>
    <row r="5239" spans="15:16" x14ac:dyDescent="0.15">
      <c r="O5239">
        <v>5238</v>
      </c>
      <c r="P5239" t="str">
        <f>IFERROR(IF(COUNTIF(個人情報!$BB$5:$BB$401,"登録番号" &amp; リスト!O5239)&gt;=1,"",IF(VLOOKUP(O5239,登録者リスト!$A$1:$D$43729,4,FALSE)=基本情報!$D$6,O5239,"")),"")</f>
        <v/>
      </c>
    </row>
    <row r="5240" spans="15:16" x14ac:dyDescent="0.15">
      <c r="O5240">
        <v>5239</v>
      </c>
      <c r="P5240" t="str">
        <f>IFERROR(IF(COUNTIF(個人情報!$BB$5:$BB$401,"登録番号" &amp; リスト!O5240)&gt;=1,"",IF(VLOOKUP(O5240,登録者リスト!$A$1:$D$43729,4,FALSE)=基本情報!$D$6,O5240,"")),"")</f>
        <v/>
      </c>
    </row>
    <row r="5241" spans="15:16" x14ac:dyDescent="0.15">
      <c r="O5241">
        <v>5240</v>
      </c>
      <c r="P5241" t="str">
        <f>IFERROR(IF(COUNTIF(個人情報!$BB$5:$BB$401,"登録番号" &amp; リスト!O5241)&gt;=1,"",IF(VLOOKUP(O5241,登録者リスト!$A$1:$D$43729,4,FALSE)=基本情報!$D$6,O5241,"")),"")</f>
        <v/>
      </c>
    </row>
    <row r="5242" spans="15:16" x14ac:dyDescent="0.15">
      <c r="O5242">
        <v>5241</v>
      </c>
      <c r="P5242" t="str">
        <f>IFERROR(IF(COUNTIF(個人情報!$BB$5:$BB$401,"登録番号" &amp; リスト!O5242)&gt;=1,"",IF(VLOOKUP(O5242,登録者リスト!$A$1:$D$43729,4,FALSE)=基本情報!$D$6,O5242,"")),"")</f>
        <v/>
      </c>
    </row>
    <row r="5243" spans="15:16" x14ac:dyDescent="0.15">
      <c r="O5243">
        <v>5242</v>
      </c>
      <c r="P5243" t="str">
        <f>IFERROR(IF(COUNTIF(個人情報!$BB$5:$BB$401,"登録番号" &amp; リスト!O5243)&gt;=1,"",IF(VLOOKUP(O5243,登録者リスト!$A$1:$D$43729,4,FALSE)=基本情報!$D$6,O5243,"")),"")</f>
        <v/>
      </c>
    </row>
    <row r="5244" spans="15:16" x14ac:dyDescent="0.15">
      <c r="O5244">
        <v>5243</v>
      </c>
      <c r="P5244" t="str">
        <f>IFERROR(IF(COUNTIF(個人情報!$BB$5:$BB$401,"登録番号" &amp; リスト!O5244)&gt;=1,"",IF(VLOOKUP(O5244,登録者リスト!$A$1:$D$43729,4,FALSE)=基本情報!$D$6,O5244,"")),"")</f>
        <v/>
      </c>
    </row>
    <row r="5245" spans="15:16" x14ac:dyDescent="0.15">
      <c r="O5245">
        <v>5244</v>
      </c>
      <c r="P5245" t="str">
        <f>IFERROR(IF(COUNTIF(個人情報!$BB$5:$BB$401,"登録番号" &amp; リスト!O5245)&gt;=1,"",IF(VLOOKUP(O5245,登録者リスト!$A$1:$D$43729,4,FALSE)=基本情報!$D$6,O5245,"")),"")</f>
        <v/>
      </c>
    </row>
    <row r="5246" spans="15:16" x14ac:dyDescent="0.15">
      <c r="O5246">
        <v>5245</v>
      </c>
      <c r="P5246" t="str">
        <f>IFERROR(IF(COUNTIF(個人情報!$BB$5:$BB$401,"登録番号" &amp; リスト!O5246)&gt;=1,"",IF(VLOOKUP(O5246,登録者リスト!$A$1:$D$43729,4,FALSE)=基本情報!$D$6,O5246,"")),"")</f>
        <v/>
      </c>
    </row>
    <row r="5247" spans="15:16" x14ac:dyDescent="0.15">
      <c r="O5247">
        <v>5246</v>
      </c>
      <c r="P5247" t="str">
        <f>IFERROR(IF(COUNTIF(個人情報!$BB$5:$BB$401,"登録番号" &amp; リスト!O5247)&gt;=1,"",IF(VLOOKUP(O5247,登録者リスト!$A$1:$D$43729,4,FALSE)=基本情報!$D$6,O5247,"")),"")</f>
        <v/>
      </c>
    </row>
    <row r="5248" spans="15:16" x14ac:dyDescent="0.15">
      <c r="O5248">
        <v>5247</v>
      </c>
      <c r="P5248" t="str">
        <f>IFERROR(IF(COUNTIF(個人情報!$BB$5:$BB$401,"登録番号" &amp; リスト!O5248)&gt;=1,"",IF(VLOOKUP(O5248,登録者リスト!$A$1:$D$43729,4,FALSE)=基本情報!$D$6,O5248,"")),"")</f>
        <v/>
      </c>
    </row>
    <row r="5249" spans="15:16" x14ac:dyDescent="0.15">
      <c r="O5249">
        <v>5248</v>
      </c>
      <c r="P5249" t="str">
        <f>IFERROR(IF(COUNTIF(個人情報!$BB$5:$BB$401,"登録番号" &amp; リスト!O5249)&gt;=1,"",IF(VLOOKUP(O5249,登録者リスト!$A$1:$D$43729,4,FALSE)=基本情報!$D$6,O5249,"")),"")</f>
        <v/>
      </c>
    </row>
    <row r="5250" spans="15:16" x14ac:dyDescent="0.15">
      <c r="O5250">
        <v>5249</v>
      </c>
      <c r="P5250" t="str">
        <f>IFERROR(IF(COUNTIF(個人情報!$BB$5:$BB$401,"登録番号" &amp; リスト!O5250)&gt;=1,"",IF(VLOOKUP(O5250,登録者リスト!$A$1:$D$43729,4,FALSE)=基本情報!$D$6,O5250,"")),"")</f>
        <v/>
      </c>
    </row>
    <row r="5251" spans="15:16" x14ac:dyDescent="0.15">
      <c r="O5251">
        <v>5250</v>
      </c>
      <c r="P5251" t="str">
        <f>IFERROR(IF(COUNTIF(個人情報!$BB$5:$BB$401,"登録番号" &amp; リスト!O5251)&gt;=1,"",IF(VLOOKUP(O5251,登録者リスト!$A$1:$D$43729,4,FALSE)=基本情報!$D$6,O5251,"")),"")</f>
        <v/>
      </c>
    </row>
    <row r="5252" spans="15:16" x14ac:dyDescent="0.15">
      <c r="O5252">
        <v>5251</v>
      </c>
      <c r="P5252" t="str">
        <f>IFERROR(IF(COUNTIF(個人情報!$BB$5:$BB$401,"登録番号" &amp; リスト!O5252)&gt;=1,"",IF(VLOOKUP(O5252,登録者リスト!$A$1:$D$43729,4,FALSE)=基本情報!$D$6,O5252,"")),"")</f>
        <v/>
      </c>
    </row>
    <row r="5253" spans="15:16" x14ac:dyDescent="0.15">
      <c r="O5253">
        <v>5252</v>
      </c>
      <c r="P5253" t="str">
        <f>IFERROR(IF(COUNTIF(個人情報!$BB$5:$BB$401,"登録番号" &amp; リスト!O5253)&gt;=1,"",IF(VLOOKUP(O5253,登録者リスト!$A$1:$D$43729,4,FALSE)=基本情報!$D$6,O5253,"")),"")</f>
        <v/>
      </c>
    </row>
    <row r="5254" spans="15:16" x14ac:dyDescent="0.15">
      <c r="O5254">
        <v>5253</v>
      </c>
      <c r="P5254" t="str">
        <f>IFERROR(IF(COUNTIF(個人情報!$BB$5:$BB$401,"登録番号" &amp; リスト!O5254)&gt;=1,"",IF(VLOOKUP(O5254,登録者リスト!$A$1:$D$43729,4,FALSE)=基本情報!$D$6,O5254,"")),"")</f>
        <v/>
      </c>
    </row>
    <row r="5255" spans="15:16" x14ac:dyDescent="0.15">
      <c r="O5255">
        <v>5254</v>
      </c>
      <c r="P5255" t="str">
        <f>IFERROR(IF(COUNTIF(個人情報!$BB$5:$BB$401,"登録番号" &amp; リスト!O5255)&gt;=1,"",IF(VLOOKUP(O5255,登録者リスト!$A$1:$D$43729,4,FALSE)=基本情報!$D$6,O5255,"")),"")</f>
        <v/>
      </c>
    </row>
    <row r="5256" spans="15:16" x14ac:dyDescent="0.15">
      <c r="O5256">
        <v>5255</v>
      </c>
      <c r="P5256" t="str">
        <f>IFERROR(IF(COUNTIF(個人情報!$BB$5:$BB$401,"登録番号" &amp; リスト!O5256)&gt;=1,"",IF(VLOOKUP(O5256,登録者リスト!$A$1:$D$43729,4,FALSE)=基本情報!$D$6,O5256,"")),"")</f>
        <v/>
      </c>
    </row>
    <row r="5257" spans="15:16" x14ac:dyDescent="0.15">
      <c r="O5257">
        <v>5256</v>
      </c>
      <c r="P5257" t="str">
        <f>IFERROR(IF(COUNTIF(個人情報!$BB$5:$BB$401,"登録番号" &amp; リスト!O5257)&gt;=1,"",IF(VLOOKUP(O5257,登録者リスト!$A$1:$D$43729,4,FALSE)=基本情報!$D$6,O5257,"")),"")</f>
        <v/>
      </c>
    </row>
    <row r="5258" spans="15:16" x14ac:dyDescent="0.15">
      <c r="O5258">
        <v>5257</v>
      </c>
      <c r="P5258" t="str">
        <f>IFERROR(IF(COUNTIF(個人情報!$BB$5:$BB$401,"登録番号" &amp; リスト!O5258)&gt;=1,"",IF(VLOOKUP(O5258,登録者リスト!$A$1:$D$43729,4,FALSE)=基本情報!$D$6,O5258,"")),"")</f>
        <v/>
      </c>
    </row>
    <row r="5259" spans="15:16" x14ac:dyDescent="0.15">
      <c r="O5259">
        <v>5258</v>
      </c>
      <c r="P5259" t="str">
        <f>IFERROR(IF(COUNTIF(個人情報!$BB$5:$BB$401,"登録番号" &amp; リスト!O5259)&gt;=1,"",IF(VLOOKUP(O5259,登録者リスト!$A$1:$D$43729,4,FALSE)=基本情報!$D$6,O5259,"")),"")</f>
        <v/>
      </c>
    </row>
    <row r="5260" spans="15:16" x14ac:dyDescent="0.15">
      <c r="O5260">
        <v>5259</v>
      </c>
      <c r="P5260" t="str">
        <f>IFERROR(IF(COUNTIF(個人情報!$BB$5:$BB$401,"登録番号" &amp; リスト!O5260)&gt;=1,"",IF(VLOOKUP(O5260,登録者リスト!$A$1:$D$43729,4,FALSE)=基本情報!$D$6,O5260,"")),"")</f>
        <v/>
      </c>
    </row>
    <row r="5261" spans="15:16" x14ac:dyDescent="0.15">
      <c r="O5261">
        <v>5260</v>
      </c>
      <c r="P5261" t="str">
        <f>IFERROR(IF(COUNTIF(個人情報!$BB$5:$BB$401,"登録番号" &amp; リスト!O5261)&gt;=1,"",IF(VLOOKUP(O5261,登録者リスト!$A$1:$D$43729,4,FALSE)=基本情報!$D$6,O5261,"")),"")</f>
        <v/>
      </c>
    </row>
    <row r="5262" spans="15:16" x14ac:dyDescent="0.15">
      <c r="O5262">
        <v>5261</v>
      </c>
      <c r="P5262" t="str">
        <f>IFERROR(IF(COUNTIF(個人情報!$BB$5:$BB$401,"登録番号" &amp; リスト!O5262)&gt;=1,"",IF(VLOOKUP(O5262,登録者リスト!$A$1:$D$43729,4,FALSE)=基本情報!$D$6,O5262,"")),"")</f>
        <v/>
      </c>
    </row>
    <row r="5263" spans="15:16" x14ac:dyDescent="0.15">
      <c r="O5263">
        <v>5262</v>
      </c>
      <c r="P5263" t="str">
        <f>IFERROR(IF(COUNTIF(個人情報!$BB$5:$BB$401,"登録番号" &amp; リスト!O5263)&gt;=1,"",IF(VLOOKUP(O5263,登録者リスト!$A$1:$D$43729,4,FALSE)=基本情報!$D$6,O5263,"")),"")</f>
        <v/>
      </c>
    </row>
    <row r="5264" spans="15:16" x14ac:dyDescent="0.15">
      <c r="O5264">
        <v>5263</v>
      </c>
      <c r="P5264" t="str">
        <f>IFERROR(IF(COUNTIF(個人情報!$BB$5:$BB$401,"登録番号" &amp; リスト!O5264)&gt;=1,"",IF(VLOOKUP(O5264,登録者リスト!$A$1:$D$43729,4,FALSE)=基本情報!$D$6,O5264,"")),"")</f>
        <v/>
      </c>
    </row>
    <row r="5265" spans="15:16" x14ac:dyDescent="0.15">
      <c r="O5265">
        <v>5264</v>
      </c>
      <c r="P5265" t="str">
        <f>IFERROR(IF(COUNTIF(個人情報!$BB$5:$BB$401,"登録番号" &amp; リスト!O5265)&gt;=1,"",IF(VLOOKUP(O5265,登録者リスト!$A$1:$D$43729,4,FALSE)=基本情報!$D$6,O5265,"")),"")</f>
        <v/>
      </c>
    </row>
    <row r="5266" spans="15:16" x14ac:dyDescent="0.15">
      <c r="O5266">
        <v>5265</v>
      </c>
      <c r="P5266" t="str">
        <f>IFERROR(IF(COUNTIF(個人情報!$BB$5:$BB$401,"登録番号" &amp; リスト!O5266)&gt;=1,"",IF(VLOOKUP(O5266,登録者リスト!$A$1:$D$43729,4,FALSE)=基本情報!$D$6,O5266,"")),"")</f>
        <v/>
      </c>
    </row>
    <row r="5267" spans="15:16" x14ac:dyDescent="0.15">
      <c r="O5267">
        <v>5266</v>
      </c>
      <c r="P5267" t="str">
        <f>IFERROR(IF(COUNTIF(個人情報!$BB$5:$BB$401,"登録番号" &amp; リスト!O5267)&gt;=1,"",IF(VLOOKUP(O5267,登録者リスト!$A$1:$D$43729,4,FALSE)=基本情報!$D$6,O5267,"")),"")</f>
        <v/>
      </c>
    </row>
    <row r="5268" spans="15:16" x14ac:dyDescent="0.15">
      <c r="O5268">
        <v>5267</v>
      </c>
      <c r="P5268" t="str">
        <f>IFERROR(IF(COUNTIF(個人情報!$BB$5:$BB$401,"登録番号" &amp; リスト!O5268)&gt;=1,"",IF(VLOOKUP(O5268,登録者リスト!$A$1:$D$43729,4,FALSE)=基本情報!$D$6,O5268,"")),"")</f>
        <v/>
      </c>
    </row>
    <row r="5269" spans="15:16" x14ac:dyDescent="0.15">
      <c r="O5269">
        <v>5268</v>
      </c>
      <c r="P5269" t="str">
        <f>IFERROR(IF(COUNTIF(個人情報!$BB$5:$BB$401,"登録番号" &amp; リスト!O5269)&gt;=1,"",IF(VLOOKUP(O5269,登録者リスト!$A$1:$D$43729,4,FALSE)=基本情報!$D$6,O5269,"")),"")</f>
        <v/>
      </c>
    </row>
    <row r="5270" spans="15:16" x14ac:dyDescent="0.15">
      <c r="O5270">
        <v>5269</v>
      </c>
      <c r="P5270" t="str">
        <f>IFERROR(IF(COUNTIF(個人情報!$BB$5:$BB$401,"登録番号" &amp; リスト!O5270)&gt;=1,"",IF(VLOOKUP(O5270,登録者リスト!$A$1:$D$43729,4,FALSE)=基本情報!$D$6,O5270,"")),"")</f>
        <v/>
      </c>
    </row>
    <row r="5271" spans="15:16" x14ac:dyDescent="0.15">
      <c r="O5271">
        <v>5270</v>
      </c>
      <c r="P5271" t="str">
        <f>IFERROR(IF(COUNTIF(個人情報!$BB$5:$BB$401,"登録番号" &amp; リスト!O5271)&gt;=1,"",IF(VLOOKUP(O5271,登録者リスト!$A$1:$D$43729,4,FALSE)=基本情報!$D$6,O5271,"")),"")</f>
        <v/>
      </c>
    </row>
    <row r="5272" spans="15:16" x14ac:dyDescent="0.15">
      <c r="O5272">
        <v>5271</v>
      </c>
      <c r="P5272" t="str">
        <f>IFERROR(IF(COUNTIF(個人情報!$BB$5:$BB$401,"登録番号" &amp; リスト!O5272)&gt;=1,"",IF(VLOOKUP(O5272,登録者リスト!$A$1:$D$43729,4,FALSE)=基本情報!$D$6,O5272,"")),"")</f>
        <v/>
      </c>
    </row>
    <row r="5273" spans="15:16" x14ac:dyDescent="0.15">
      <c r="O5273">
        <v>5272</v>
      </c>
      <c r="P5273" t="str">
        <f>IFERROR(IF(COUNTIF(個人情報!$BB$5:$BB$401,"登録番号" &amp; リスト!O5273)&gt;=1,"",IF(VLOOKUP(O5273,登録者リスト!$A$1:$D$43729,4,FALSE)=基本情報!$D$6,O5273,"")),"")</f>
        <v/>
      </c>
    </row>
    <row r="5274" spans="15:16" x14ac:dyDescent="0.15">
      <c r="O5274">
        <v>5273</v>
      </c>
      <c r="P5274" t="str">
        <f>IFERROR(IF(COUNTIF(個人情報!$BB$5:$BB$401,"登録番号" &amp; リスト!O5274)&gt;=1,"",IF(VLOOKUP(O5274,登録者リスト!$A$1:$D$43729,4,FALSE)=基本情報!$D$6,O5274,"")),"")</f>
        <v/>
      </c>
    </row>
    <row r="5275" spans="15:16" x14ac:dyDescent="0.15">
      <c r="O5275">
        <v>5274</v>
      </c>
      <c r="P5275" t="str">
        <f>IFERROR(IF(COUNTIF(個人情報!$BB$5:$BB$401,"登録番号" &amp; リスト!O5275)&gt;=1,"",IF(VLOOKUP(O5275,登録者リスト!$A$1:$D$43729,4,FALSE)=基本情報!$D$6,O5275,"")),"")</f>
        <v/>
      </c>
    </row>
    <row r="5276" spans="15:16" x14ac:dyDescent="0.15">
      <c r="O5276">
        <v>5275</v>
      </c>
      <c r="P5276" t="str">
        <f>IFERROR(IF(COUNTIF(個人情報!$BB$5:$BB$401,"登録番号" &amp; リスト!O5276)&gt;=1,"",IF(VLOOKUP(O5276,登録者リスト!$A$1:$D$43729,4,FALSE)=基本情報!$D$6,O5276,"")),"")</f>
        <v/>
      </c>
    </row>
    <row r="5277" spans="15:16" x14ac:dyDescent="0.15">
      <c r="O5277">
        <v>5276</v>
      </c>
      <c r="P5277" t="str">
        <f>IFERROR(IF(COUNTIF(個人情報!$BB$5:$BB$401,"登録番号" &amp; リスト!O5277)&gt;=1,"",IF(VLOOKUP(O5277,登録者リスト!$A$1:$D$43729,4,FALSE)=基本情報!$D$6,O5277,"")),"")</f>
        <v/>
      </c>
    </row>
    <row r="5278" spans="15:16" x14ac:dyDescent="0.15">
      <c r="O5278">
        <v>5277</v>
      </c>
      <c r="P5278" t="str">
        <f>IFERROR(IF(COUNTIF(個人情報!$BB$5:$BB$401,"登録番号" &amp; リスト!O5278)&gt;=1,"",IF(VLOOKUP(O5278,登録者リスト!$A$1:$D$43729,4,FALSE)=基本情報!$D$6,O5278,"")),"")</f>
        <v/>
      </c>
    </row>
    <row r="5279" spans="15:16" x14ac:dyDescent="0.15">
      <c r="O5279">
        <v>5278</v>
      </c>
      <c r="P5279" t="str">
        <f>IFERROR(IF(COUNTIF(個人情報!$BB$5:$BB$401,"登録番号" &amp; リスト!O5279)&gt;=1,"",IF(VLOOKUP(O5279,登録者リスト!$A$1:$D$43729,4,FALSE)=基本情報!$D$6,O5279,"")),"")</f>
        <v/>
      </c>
    </row>
    <row r="5280" spans="15:16" x14ac:dyDescent="0.15">
      <c r="O5280">
        <v>5279</v>
      </c>
      <c r="P5280" t="str">
        <f>IFERROR(IF(COUNTIF(個人情報!$BB$5:$BB$401,"登録番号" &amp; リスト!O5280)&gt;=1,"",IF(VLOOKUP(O5280,登録者リスト!$A$1:$D$43729,4,FALSE)=基本情報!$D$6,O5280,"")),"")</f>
        <v/>
      </c>
    </row>
    <row r="5281" spans="15:16" x14ac:dyDescent="0.15">
      <c r="O5281">
        <v>5280</v>
      </c>
      <c r="P5281" t="str">
        <f>IFERROR(IF(COUNTIF(個人情報!$BB$5:$BB$401,"登録番号" &amp; リスト!O5281)&gt;=1,"",IF(VLOOKUP(O5281,登録者リスト!$A$1:$D$43729,4,FALSE)=基本情報!$D$6,O5281,"")),"")</f>
        <v/>
      </c>
    </row>
    <row r="5282" spans="15:16" x14ac:dyDescent="0.15">
      <c r="O5282">
        <v>5281</v>
      </c>
      <c r="P5282" t="str">
        <f>IFERROR(IF(COUNTIF(個人情報!$BB$5:$BB$401,"登録番号" &amp; リスト!O5282)&gt;=1,"",IF(VLOOKUP(O5282,登録者リスト!$A$1:$D$43729,4,FALSE)=基本情報!$D$6,O5282,"")),"")</f>
        <v/>
      </c>
    </row>
    <row r="5283" spans="15:16" x14ac:dyDescent="0.15">
      <c r="O5283">
        <v>5282</v>
      </c>
      <c r="P5283" t="str">
        <f>IFERROR(IF(COUNTIF(個人情報!$BB$5:$BB$401,"登録番号" &amp; リスト!O5283)&gt;=1,"",IF(VLOOKUP(O5283,登録者リスト!$A$1:$D$43729,4,FALSE)=基本情報!$D$6,O5283,"")),"")</f>
        <v/>
      </c>
    </row>
    <row r="5284" spans="15:16" x14ac:dyDescent="0.15">
      <c r="O5284">
        <v>5283</v>
      </c>
      <c r="P5284" t="str">
        <f>IFERROR(IF(COUNTIF(個人情報!$BB$5:$BB$401,"登録番号" &amp; リスト!O5284)&gt;=1,"",IF(VLOOKUP(O5284,登録者リスト!$A$1:$D$43729,4,FALSE)=基本情報!$D$6,O5284,"")),"")</f>
        <v/>
      </c>
    </row>
    <row r="5285" spans="15:16" x14ac:dyDescent="0.15">
      <c r="O5285">
        <v>5284</v>
      </c>
      <c r="P5285" t="str">
        <f>IFERROR(IF(COUNTIF(個人情報!$BB$5:$BB$401,"登録番号" &amp; リスト!O5285)&gt;=1,"",IF(VLOOKUP(O5285,登録者リスト!$A$1:$D$43729,4,FALSE)=基本情報!$D$6,O5285,"")),"")</f>
        <v/>
      </c>
    </row>
    <row r="5286" spans="15:16" x14ac:dyDescent="0.15">
      <c r="O5286">
        <v>5285</v>
      </c>
      <c r="P5286" t="str">
        <f>IFERROR(IF(COUNTIF(個人情報!$BB$5:$BB$401,"登録番号" &amp; リスト!O5286)&gt;=1,"",IF(VLOOKUP(O5286,登録者リスト!$A$1:$D$43729,4,FALSE)=基本情報!$D$6,O5286,"")),"")</f>
        <v/>
      </c>
    </row>
    <row r="5287" spans="15:16" x14ac:dyDescent="0.15">
      <c r="O5287">
        <v>5286</v>
      </c>
      <c r="P5287" t="str">
        <f>IFERROR(IF(COUNTIF(個人情報!$BB$5:$BB$401,"登録番号" &amp; リスト!O5287)&gt;=1,"",IF(VLOOKUP(O5287,登録者リスト!$A$1:$D$43729,4,FALSE)=基本情報!$D$6,O5287,"")),"")</f>
        <v/>
      </c>
    </row>
    <row r="5288" spans="15:16" x14ac:dyDescent="0.15">
      <c r="O5288">
        <v>5287</v>
      </c>
      <c r="P5288" t="str">
        <f>IFERROR(IF(COUNTIF(個人情報!$BB$5:$BB$401,"登録番号" &amp; リスト!O5288)&gt;=1,"",IF(VLOOKUP(O5288,登録者リスト!$A$1:$D$43729,4,FALSE)=基本情報!$D$6,O5288,"")),"")</f>
        <v/>
      </c>
    </row>
    <row r="5289" spans="15:16" x14ac:dyDescent="0.15">
      <c r="O5289">
        <v>5288</v>
      </c>
      <c r="P5289" t="str">
        <f>IFERROR(IF(COUNTIF(個人情報!$BB$5:$BB$401,"登録番号" &amp; リスト!O5289)&gt;=1,"",IF(VLOOKUP(O5289,登録者リスト!$A$1:$D$43729,4,FALSE)=基本情報!$D$6,O5289,"")),"")</f>
        <v/>
      </c>
    </row>
    <row r="5290" spans="15:16" x14ac:dyDescent="0.15">
      <c r="O5290">
        <v>5289</v>
      </c>
      <c r="P5290" t="str">
        <f>IFERROR(IF(COUNTIF(個人情報!$BB$5:$BB$401,"登録番号" &amp; リスト!O5290)&gt;=1,"",IF(VLOOKUP(O5290,登録者リスト!$A$1:$D$43729,4,FALSE)=基本情報!$D$6,O5290,"")),"")</f>
        <v/>
      </c>
    </row>
    <row r="5291" spans="15:16" x14ac:dyDescent="0.15">
      <c r="O5291">
        <v>5290</v>
      </c>
      <c r="P5291" t="str">
        <f>IFERROR(IF(COUNTIF(個人情報!$BB$5:$BB$401,"登録番号" &amp; リスト!O5291)&gt;=1,"",IF(VLOOKUP(O5291,登録者リスト!$A$1:$D$43729,4,FALSE)=基本情報!$D$6,O5291,"")),"")</f>
        <v/>
      </c>
    </row>
    <row r="5292" spans="15:16" x14ac:dyDescent="0.15">
      <c r="O5292">
        <v>5291</v>
      </c>
      <c r="P5292" t="str">
        <f>IFERROR(IF(COUNTIF(個人情報!$BB$5:$BB$401,"登録番号" &amp; リスト!O5292)&gt;=1,"",IF(VLOOKUP(O5292,登録者リスト!$A$1:$D$43729,4,FALSE)=基本情報!$D$6,O5292,"")),"")</f>
        <v/>
      </c>
    </row>
    <row r="5293" spans="15:16" x14ac:dyDescent="0.15">
      <c r="O5293">
        <v>5292</v>
      </c>
      <c r="P5293" t="str">
        <f>IFERROR(IF(COUNTIF(個人情報!$BB$5:$BB$401,"登録番号" &amp; リスト!O5293)&gt;=1,"",IF(VLOOKUP(O5293,登録者リスト!$A$1:$D$43729,4,FALSE)=基本情報!$D$6,O5293,"")),"")</f>
        <v/>
      </c>
    </row>
    <row r="5294" spans="15:16" x14ac:dyDescent="0.15">
      <c r="O5294">
        <v>5293</v>
      </c>
      <c r="P5294" t="str">
        <f>IFERROR(IF(COUNTIF(個人情報!$BB$5:$BB$401,"登録番号" &amp; リスト!O5294)&gt;=1,"",IF(VLOOKUP(O5294,登録者リスト!$A$1:$D$43729,4,FALSE)=基本情報!$D$6,O5294,"")),"")</f>
        <v/>
      </c>
    </row>
    <row r="5295" spans="15:16" x14ac:dyDescent="0.15">
      <c r="O5295">
        <v>5294</v>
      </c>
      <c r="P5295" t="str">
        <f>IFERROR(IF(COUNTIF(個人情報!$BB$5:$BB$401,"登録番号" &amp; リスト!O5295)&gt;=1,"",IF(VLOOKUP(O5295,登録者リスト!$A$1:$D$43729,4,FALSE)=基本情報!$D$6,O5295,"")),"")</f>
        <v/>
      </c>
    </row>
    <row r="5296" spans="15:16" x14ac:dyDescent="0.15">
      <c r="O5296">
        <v>5295</v>
      </c>
      <c r="P5296" t="str">
        <f>IFERROR(IF(COUNTIF(個人情報!$BB$5:$BB$401,"登録番号" &amp; リスト!O5296)&gt;=1,"",IF(VLOOKUP(O5296,登録者リスト!$A$1:$D$43729,4,FALSE)=基本情報!$D$6,O5296,"")),"")</f>
        <v/>
      </c>
    </row>
    <row r="5297" spans="15:16" x14ac:dyDescent="0.15">
      <c r="O5297">
        <v>5296</v>
      </c>
      <c r="P5297" t="str">
        <f>IFERROR(IF(COUNTIF(個人情報!$BB$5:$BB$401,"登録番号" &amp; リスト!O5297)&gt;=1,"",IF(VLOOKUP(O5297,登録者リスト!$A$1:$D$43729,4,FALSE)=基本情報!$D$6,O5297,"")),"")</f>
        <v/>
      </c>
    </row>
    <row r="5298" spans="15:16" x14ac:dyDescent="0.15">
      <c r="O5298">
        <v>5297</v>
      </c>
      <c r="P5298" t="str">
        <f>IFERROR(IF(COUNTIF(個人情報!$BB$5:$BB$401,"登録番号" &amp; リスト!O5298)&gt;=1,"",IF(VLOOKUP(O5298,登録者リスト!$A$1:$D$43729,4,FALSE)=基本情報!$D$6,O5298,"")),"")</f>
        <v/>
      </c>
    </row>
    <row r="5299" spans="15:16" x14ac:dyDescent="0.15">
      <c r="O5299">
        <v>5298</v>
      </c>
      <c r="P5299" t="str">
        <f>IFERROR(IF(COUNTIF(個人情報!$BB$5:$BB$401,"登録番号" &amp; リスト!O5299)&gt;=1,"",IF(VLOOKUP(O5299,登録者リスト!$A$1:$D$43729,4,FALSE)=基本情報!$D$6,O5299,"")),"")</f>
        <v/>
      </c>
    </row>
    <row r="5300" spans="15:16" x14ac:dyDescent="0.15">
      <c r="O5300">
        <v>5299</v>
      </c>
      <c r="P5300" t="str">
        <f>IFERROR(IF(COUNTIF(個人情報!$BB$5:$BB$401,"登録番号" &amp; リスト!O5300)&gt;=1,"",IF(VLOOKUP(O5300,登録者リスト!$A$1:$D$43729,4,FALSE)=基本情報!$D$6,O5300,"")),"")</f>
        <v/>
      </c>
    </row>
    <row r="5301" spans="15:16" x14ac:dyDescent="0.15">
      <c r="O5301">
        <v>5300</v>
      </c>
      <c r="P5301" t="str">
        <f>IFERROR(IF(COUNTIF(個人情報!$BB$5:$BB$401,"登録番号" &amp; リスト!O5301)&gt;=1,"",IF(VLOOKUP(O5301,登録者リスト!$A$1:$D$43729,4,FALSE)=基本情報!$D$6,O5301,"")),"")</f>
        <v/>
      </c>
    </row>
    <row r="5302" spans="15:16" x14ac:dyDescent="0.15">
      <c r="O5302">
        <v>5301</v>
      </c>
      <c r="P5302" t="str">
        <f>IFERROR(IF(COUNTIF(個人情報!$BB$5:$BB$401,"登録番号" &amp; リスト!O5302)&gt;=1,"",IF(VLOOKUP(O5302,登録者リスト!$A$1:$D$43729,4,FALSE)=基本情報!$D$6,O5302,"")),"")</f>
        <v/>
      </c>
    </row>
    <row r="5303" spans="15:16" x14ac:dyDescent="0.15">
      <c r="O5303">
        <v>5302</v>
      </c>
      <c r="P5303" t="str">
        <f>IFERROR(IF(COUNTIF(個人情報!$BB$5:$BB$401,"登録番号" &amp; リスト!O5303)&gt;=1,"",IF(VLOOKUP(O5303,登録者リスト!$A$1:$D$43729,4,FALSE)=基本情報!$D$6,O5303,"")),"")</f>
        <v/>
      </c>
    </row>
    <row r="5304" spans="15:16" x14ac:dyDescent="0.15">
      <c r="O5304">
        <v>5303</v>
      </c>
      <c r="P5304" t="str">
        <f>IFERROR(IF(COUNTIF(個人情報!$BB$5:$BB$401,"登録番号" &amp; リスト!O5304)&gt;=1,"",IF(VLOOKUP(O5304,登録者リスト!$A$1:$D$43729,4,FALSE)=基本情報!$D$6,O5304,"")),"")</f>
        <v/>
      </c>
    </row>
    <row r="5305" spans="15:16" x14ac:dyDescent="0.15">
      <c r="O5305">
        <v>5304</v>
      </c>
      <c r="P5305" t="str">
        <f>IFERROR(IF(COUNTIF(個人情報!$BB$5:$BB$401,"登録番号" &amp; リスト!O5305)&gt;=1,"",IF(VLOOKUP(O5305,登録者リスト!$A$1:$D$43729,4,FALSE)=基本情報!$D$6,O5305,"")),"")</f>
        <v/>
      </c>
    </row>
    <row r="5306" spans="15:16" x14ac:dyDescent="0.15">
      <c r="O5306">
        <v>5305</v>
      </c>
      <c r="P5306" t="str">
        <f>IFERROR(IF(COUNTIF(個人情報!$BB$5:$BB$401,"登録番号" &amp; リスト!O5306)&gt;=1,"",IF(VLOOKUP(O5306,登録者リスト!$A$1:$D$43729,4,FALSE)=基本情報!$D$6,O5306,"")),"")</f>
        <v/>
      </c>
    </row>
    <row r="5307" spans="15:16" x14ac:dyDescent="0.15">
      <c r="O5307">
        <v>5306</v>
      </c>
      <c r="P5307" t="str">
        <f>IFERROR(IF(COUNTIF(個人情報!$BB$5:$BB$401,"登録番号" &amp; リスト!O5307)&gt;=1,"",IF(VLOOKUP(O5307,登録者リスト!$A$1:$D$43729,4,FALSE)=基本情報!$D$6,O5307,"")),"")</f>
        <v/>
      </c>
    </row>
    <row r="5308" spans="15:16" x14ac:dyDescent="0.15">
      <c r="O5308">
        <v>5307</v>
      </c>
      <c r="P5308" t="str">
        <f>IFERROR(IF(COUNTIF(個人情報!$BB$5:$BB$401,"登録番号" &amp; リスト!O5308)&gt;=1,"",IF(VLOOKUP(O5308,登録者リスト!$A$1:$D$43729,4,FALSE)=基本情報!$D$6,O5308,"")),"")</f>
        <v/>
      </c>
    </row>
    <row r="5309" spans="15:16" x14ac:dyDescent="0.15">
      <c r="O5309">
        <v>5308</v>
      </c>
      <c r="P5309" t="str">
        <f>IFERROR(IF(COUNTIF(個人情報!$BB$5:$BB$401,"登録番号" &amp; リスト!O5309)&gt;=1,"",IF(VLOOKUP(O5309,登録者リスト!$A$1:$D$43729,4,FALSE)=基本情報!$D$6,O5309,"")),"")</f>
        <v/>
      </c>
    </row>
    <row r="5310" spans="15:16" x14ac:dyDescent="0.15">
      <c r="O5310">
        <v>5309</v>
      </c>
      <c r="P5310" t="str">
        <f>IFERROR(IF(COUNTIF(個人情報!$BB$5:$BB$401,"登録番号" &amp; リスト!O5310)&gt;=1,"",IF(VLOOKUP(O5310,登録者リスト!$A$1:$D$43729,4,FALSE)=基本情報!$D$6,O5310,"")),"")</f>
        <v/>
      </c>
    </row>
    <row r="5311" spans="15:16" x14ac:dyDescent="0.15">
      <c r="O5311">
        <v>5310</v>
      </c>
      <c r="P5311" t="str">
        <f>IFERROR(IF(COUNTIF(個人情報!$BB$5:$BB$401,"登録番号" &amp; リスト!O5311)&gt;=1,"",IF(VLOOKUP(O5311,登録者リスト!$A$1:$D$43729,4,FALSE)=基本情報!$D$6,O5311,"")),"")</f>
        <v/>
      </c>
    </row>
    <row r="5312" spans="15:16" x14ac:dyDescent="0.15">
      <c r="O5312">
        <v>5311</v>
      </c>
      <c r="P5312" t="str">
        <f>IFERROR(IF(COUNTIF(個人情報!$BB$5:$BB$401,"登録番号" &amp; リスト!O5312)&gt;=1,"",IF(VLOOKUP(O5312,登録者リスト!$A$1:$D$43729,4,FALSE)=基本情報!$D$6,O5312,"")),"")</f>
        <v/>
      </c>
    </row>
    <row r="5313" spans="15:16" x14ac:dyDescent="0.15">
      <c r="O5313">
        <v>5312</v>
      </c>
      <c r="P5313" t="str">
        <f>IFERROR(IF(COUNTIF(個人情報!$BB$5:$BB$401,"登録番号" &amp; リスト!O5313)&gt;=1,"",IF(VLOOKUP(O5313,登録者リスト!$A$1:$D$43729,4,FALSE)=基本情報!$D$6,O5313,"")),"")</f>
        <v/>
      </c>
    </row>
    <row r="5314" spans="15:16" x14ac:dyDescent="0.15">
      <c r="O5314">
        <v>5313</v>
      </c>
      <c r="P5314" t="str">
        <f>IFERROR(IF(COUNTIF(個人情報!$BB$5:$BB$401,"登録番号" &amp; リスト!O5314)&gt;=1,"",IF(VLOOKUP(O5314,登録者リスト!$A$1:$D$43729,4,FALSE)=基本情報!$D$6,O5314,"")),"")</f>
        <v/>
      </c>
    </row>
    <row r="5315" spans="15:16" x14ac:dyDescent="0.15">
      <c r="O5315">
        <v>5314</v>
      </c>
      <c r="P5315" t="str">
        <f>IFERROR(IF(COUNTIF(個人情報!$BB$5:$BB$401,"登録番号" &amp; リスト!O5315)&gt;=1,"",IF(VLOOKUP(O5315,登録者リスト!$A$1:$D$43729,4,FALSE)=基本情報!$D$6,O5315,"")),"")</f>
        <v/>
      </c>
    </row>
    <row r="5316" spans="15:16" x14ac:dyDescent="0.15">
      <c r="O5316">
        <v>5315</v>
      </c>
      <c r="P5316" t="str">
        <f>IFERROR(IF(COUNTIF(個人情報!$BB$5:$BB$401,"登録番号" &amp; リスト!O5316)&gt;=1,"",IF(VLOOKUP(O5316,登録者リスト!$A$1:$D$43729,4,FALSE)=基本情報!$D$6,O5316,"")),"")</f>
        <v/>
      </c>
    </row>
    <row r="5317" spans="15:16" x14ac:dyDescent="0.15">
      <c r="O5317">
        <v>5316</v>
      </c>
      <c r="P5317" t="str">
        <f>IFERROR(IF(COUNTIF(個人情報!$BB$5:$BB$401,"登録番号" &amp; リスト!O5317)&gt;=1,"",IF(VLOOKUP(O5317,登録者リスト!$A$1:$D$43729,4,FALSE)=基本情報!$D$6,O5317,"")),"")</f>
        <v/>
      </c>
    </row>
    <row r="5318" spans="15:16" x14ac:dyDescent="0.15">
      <c r="O5318">
        <v>5317</v>
      </c>
      <c r="P5318" t="str">
        <f>IFERROR(IF(COUNTIF(個人情報!$BB$5:$BB$401,"登録番号" &amp; リスト!O5318)&gt;=1,"",IF(VLOOKUP(O5318,登録者リスト!$A$1:$D$43729,4,FALSE)=基本情報!$D$6,O5318,"")),"")</f>
        <v/>
      </c>
    </row>
    <row r="5319" spans="15:16" x14ac:dyDescent="0.15">
      <c r="O5319">
        <v>5318</v>
      </c>
      <c r="P5319" t="str">
        <f>IFERROR(IF(COUNTIF(個人情報!$BB$5:$BB$401,"登録番号" &amp; リスト!O5319)&gt;=1,"",IF(VLOOKUP(O5319,登録者リスト!$A$1:$D$43729,4,FALSE)=基本情報!$D$6,O5319,"")),"")</f>
        <v/>
      </c>
    </row>
    <row r="5320" spans="15:16" x14ac:dyDescent="0.15">
      <c r="O5320">
        <v>5319</v>
      </c>
      <c r="P5320" t="str">
        <f>IFERROR(IF(COUNTIF(個人情報!$BB$5:$BB$401,"登録番号" &amp; リスト!O5320)&gt;=1,"",IF(VLOOKUP(O5320,登録者リスト!$A$1:$D$43729,4,FALSE)=基本情報!$D$6,O5320,"")),"")</f>
        <v/>
      </c>
    </row>
    <row r="5321" spans="15:16" x14ac:dyDescent="0.15">
      <c r="O5321">
        <v>5320</v>
      </c>
      <c r="P5321" t="str">
        <f>IFERROR(IF(COUNTIF(個人情報!$BB$5:$BB$401,"登録番号" &amp; リスト!O5321)&gt;=1,"",IF(VLOOKUP(O5321,登録者リスト!$A$1:$D$43729,4,FALSE)=基本情報!$D$6,O5321,"")),"")</f>
        <v/>
      </c>
    </row>
    <row r="5322" spans="15:16" x14ac:dyDescent="0.15">
      <c r="O5322">
        <v>5321</v>
      </c>
      <c r="P5322" t="str">
        <f>IFERROR(IF(COUNTIF(個人情報!$BB$5:$BB$401,"登録番号" &amp; リスト!O5322)&gt;=1,"",IF(VLOOKUP(O5322,登録者リスト!$A$1:$D$43729,4,FALSE)=基本情報!$D$6,O5322,"")),"")</f>
        <v/>
      </c>
    </row>
    <row r="5323" spans="15:16" x14ac:dyDescent="0.15">
      <c r="O5323">
        <v>5322</v>
      </c>
      <c r="P5323" t="str">
        <f>IFERROR(IF(COUNTIF(個人情報!$BB$5:$BB$401,"登録番号" &amp; リスト!O5323)&gt;=1,"",IF(VLOOKUP(O5323,登録者リスト!$A$1:$D$43729,4,FALSE)=基本情報!$D$6,O5323,"")),"")</f>
        <v/>
      </c>
    </row>
    <row r="5324" spans="15:16" x14ac:dyDescent="0.15">
      <c r="O5324">
        <v>5323</v>
      </c>
      <c r="P5324" t="str">
        <f>IFERROR(IF(COUNTIF(個人情報!$BB$5:$BB$401,"登録番号" &amp; リスト!O5324)&gt;=1,"",IF(VLOOKUP(O5324,登録者リスト!$A$1:$D$43729,4,FALSE)=基本情報!$D$6,O5324,"")),"")</f>
        <v/>
      </c>
    </row>
    <row r="5325" spans="15:16" x14ac:dyDescent="0.15">
      <c r="O5325">
        <v>5324</v>
      </c>
      <c r="P5325" t="str">
        <f>IFERROR(IF(COUNTIF(個人情報!$BB$5:$BB$401,"登録番号" &amp; リスト!O5325)&gt;=1,"",IF(VLOOKUP(O5325,登録者リスト!$A$1:$D$43729,4,FALSE)=基本情報!$D$6,O5325,"")),"")</f>
        <v/>
      </c>
    </row>
    <row r="5326" spans="15:16" x14ac:dyDescent="0.15">
      <c r="O5326">
        <v>5325</v>
      </c>
      <c r="P5326" t="str">
        <f>IFERROR(IF(COUNTIF(個人情報!$BB$5:$BB$401,"登録番号" &amp; リスト!O5326)&gt;=1,"",IF(VLOOKUP(O5326,登録者リスト!$A$1:$D$43729,4,FALSE)=基本情報!$D$6,O5326,"")),"")</f>
        <v/>
      </c>
    </row>
    <row r="5327" spans="15:16" x14ac:dyDescent="0.15">
      <c r="O5327">
        <v>5326</v>
      </c>
      <c r="P5327" t="str">
        <f>IFERROR(IF(COUNTIF(個人情報!$BB$5:$BB$401,"登録番号" &amp; リスト!O5327)&gt;=1,"",IF(VLOOKUP(O5327,登録者リスト!$A$1:$D$43729,4,FALSE)=基本情報!$D$6,O5327,"")),"")</f>
        <v/>
      </c>
    </row>
    <row r="5328" spans="15:16" x14ac:dyDescent="0.15">
      <c r="O5328">
        <v>5327</v>
      </c>
      <c r="P5328" t="str">
        <f>IFERROR(IF(COUNTIF(個人情報!$BB$5:$BB$401,"登録番号" &amp; リスト!O5328)&gt;=1,"",IF(VLOOKUP(O5328,登録者リスト!$A$1:$D$43729,4,FALSE)=基本情報!$D$6,O5328,"")),"")</f>
        <v/>
      </c>
    </row>
    <row r="5329" spans="15:16" x14ac:dyDescent="0.15">
      <c r="O5329">
        <v>5328</v>
      </c>
      <c r="P5329" t="str">
        <f>IFERROR(IF(COUNTIF(個人情報!$BB$5:$BB$401,"登録番号" &amp; リスト!O5329)&gt;=1,"",IF(VLOOKUP(O5329,登録者リスト!$A$1:$D$43729,4,FALSE)=基本情報!$D$6,O5329,"")),"")</f>
        <v/>
      </c>
    </row>
    <row r="5330" spans="15:16" x14ac:dyDescent="0.15">
      <c r="O5330">
        <v>5329</v>
      </c>
      <c r="P5330" t="str">
        <f>IFERROR(IF(COUNTIF(個人情報!$BB$5:$BB$401,"登録番号" &amp; リスト!O5330)&gt;=1,"",IF(VLOOKUP(O5330,登録者リスト!$A$1:$D$43729,4,FALSE)=基本情報!$D$6,O5330,"")),"")</f>
        <v/>
      </c>
    </row>
    <row r="5331" spans="15:16" x14ac:dyDescent="0.15">
      <c r="O5331">
        <v>5330</v>
      </c>
      <c r="P5331" t="str">
        <f>IFERROR(IF(COUNTIF(個人情報!$BB$5:$BB$401,"登録番号" &amp; リスト!O5331)&gt;=1,"",IF(VLOOKUP(O5331,登録者リスト!$A$1:$D$43729,4,FALSE)=基本情報!$D$6,O5331,"")),"")</f>
        <v/>
      </c>
    </row>
    <row r="5332" spans="15:16" x14ac:dyDescent="0.15">
      <c r="O5332">
        <v>5331</v>
      </c>
      <c r="P5332" t="str">
        <f>IFERROR(IF(COUNTIF(個人情報!$BB$5:$BB$401,"登録番号" &amp; リスト!O5332)&gt;=1,"",IF(VLOOKUP(O5332,登録者リスト!$A$1:$D$43729,4,FALSE)=基本情報!$D$6,O5332,"")),"")</f>
        <v/>
      </c>
    </row>
    <row r="5333" spans="15:16" x14ac:dyDescent="0.15">
      <c r="O5333">
        <v>5332</v>
      </c>
      <c r="P5333" t="str">
        <f>IFERROR(IF(COUNTIF(個人情報!$BB$5:$BB$401,"登録番号" &amp; リスト!O5333)&gt;=1,"",IF(VLOOKUP(O5333,登録者リスト!$A$1:$D$43729,4,FALSE)=基本情報!$D$6,O5333,"")),"")</f>
        <v/>
      </c>
    </row>
    <row r="5334" spans="15:16" x14ac:dyDescent="0.15">
      <c r="O5334">
        <v>5333</v>
      </c>
      <c r="P5334" t="str">
        <f>IFERROR(IF(COUNTIF(個人情報!$BB$5:$BB$401,"登録番号" &amp; リスト!O5334)&gt;=1,"",IF(VLOOKUP(O5334,登録者リスト!$A$1:$D$43729,4,FALSE)=基本情報!$D$6,O5334,"")),"")</f>
        <v/>
      </c>
    </row>
    <row r="5335" spans="15:16" x14ac:dyDescent="0.15">
      <c r="O5335">
        <v>5334</v>
      </c>
      <c r="P5335" t="str">
        <f>IFERROR(IF(COUNTIF(個人情報!$BB$5:$BB$401,"登録番号" &amp; リスト!O5335)&gt;=1,"",IF(VLOOKUP(O5335,登録者リスト!$A$1:$D$43729,4,FALSE)=基本情報!$D$6,O5335,"")),"")</f>
        <v/>
      </c>
    </row>
    <row r="5336" spans="15:16" x14ac:dyDescent="0.15">
      <c r="O5336">
        <v>5335</v>
      </c>
      <c r="P5336" t="str">
        <f>IFERROR(IF(COUNTIF(個人情報!$BB$5:$BB$401,"登録番号" &amp; リスト!O5336)&gt;=1,"",IF(VLOOKUP(O5336,登録者リスト!$A$1:$D$43729,4,FALSE)=基本情報!$D$6,O5336,"")),"")</f>
        <v/>
      </c>
    </row>
    <row r="5337" spans="15:16" x14ac:dyDescent="0.15">
      <c r="O5337">
        <v>5336</v>
      </c>
      <c r="P5337" t="str">
        <f>IFERROR(IF(COUNTIF(個人情報!$BB$5:$BB$401,"登録番号" &amp; リスト!O5337)&gt;=1,"",IF(VLOOKUP(O5337,登録者リスト!$A$1:$D$43729,4,FALSE)=基本情報!$D$6,O5337,"")),"")</f>
        <v/>
      </c>
    </row>
    <row r="5338" spans="15:16" x14ac:dyDescent="0.15">
      <c r="O5338">
        <v>5337</v>
      </c>
      <c r="P5338" t="str">
        <f>IFERROR(IF(COUNTIF(個人情報!$BB$5:$BB$401,"登録番号" &amp; リスト!O5338)&gt;=1,"",IF(VLOOKUP(O5338,登録者リスト!$A$1:$D$43729,4,FALSE)=基本情報!$D$6,O5338,"")),"")</f>
        <v/>
      </c>
    </row>
    <row r="5339" spans="15:16" x14ac:dyDescent="0.15">
      <c r="O5339">
        <v>5338</v>
      </c>
      <c r="P5339" t="str">
        <f>IFERROR(IF(COUNTIF(個人情報!$BB$5:$BB$401,"登録番号" &amp; リスト!O5339)&gt;=1,"",IF(VLOOKUP(O5339,登録者リスト!$A$1:$D$43729,4,FALSE)=基本情報!$D$6,O5339,"")),"")</f>
        <v/>
      </c>
    </row>
    <row r="5340" spans="15:16" x14ac:dyDescent="0.15">
      <c r="O5340">
        <v>5339</v>
      </c>
      <c r="P5340" t="str">
        <f>IFERROR(IF(COUNTIF(個人情報!$BB$5:$BB$401,"登録番号" &amp; リスト!O5340)&gt;=1,"",IF(VLOOKUP(O5340,登録者リスト!$A$1:$D$43729,4,FALSE)=基本情報!$D$6,O5340,"")),"")</f>
        <v/>
      </c>
    </row>
    <row r="5341" spans="15:16" x14ac:dyDescent="0.15">
      <c r="O5341">
        <v>5340</v>
      </c>
      <c r="P5341" t="str">
        <f>IFERROR(IF(COUNTIF(個人情報!$BB$5:$BB$401,"登録番号" &amp; リスト!O5341)&gt;=1,"",IF(VLOOKUP(O5341,登録者リスト!$A$1:$D$43729,4,FALSE)=基本情報!$D$6,O5341,"")),"")</f>
        <v/>
      </c>
    </row>
    <row r="5342" spans="15:16" x14ac:dyDescent="0.15">
      <c r="O5342">
        <v>5341</v>
      </c>
      <c r="P5342" t="str">
        <f>IFERROR(IF(COUNTIF(個人情報!$BB$5:$BB$401,"登録番号" &amp; リスト!O5342)&gt;=1,"",IF(VLOOKUP(O5342,登録者リスト!$A$1:$D$43729,4,FALSE)=基本情報!$D$6,O5342,"")),"")</f>
        <v/>
      </c>
    </row>
    <row r="5343" spans="15:16" x14ac:dyDescent="0.15">
      <c r="O5343">
        <v>5342</v>
      </c>
      <c r="P5343" t="str">
        <f>IFERROR(IF(COUNTIF(個人情報!$BB$5:$BB$401,"登録番号" &amp; リスト!O5343)&gt;=1,"",IF(VLOOKUP(O5343,登録者リスト!$A$1:$D$43729,4,FALSE)=基本情報!$D$6,O5343,"")),"")</f>
        <v/>
      </c>
    </row>
    <row r="5344" spans="15:16" x14ac:dyDescent="0.15">
      <c r="O5344">
        <v>5343</v>
      </c>
      <c r="P5344" t="str">
        <f>IFERROR(IF(COUNTIF(個人情報!$BB$5:$BB$401,"登録番号" &amp; リスト!O5344)&gt;=1,"",IF(VLOOKUP(O5344,登録者リスト!$A$1:$D$43729,4,FALSE)=基本情報!$D$6,O5344,"")),"")</f>
        <v/>
      </c>
    </row>
    <row r="5345" spans="15:16" x14ac:dyDescent="0.15">
      <c r="O5345">
        <v>5344</v>
      </c>
      <c r="P5345" t="str">
        <f>IFERROR(IF(COUNTIF(個人情報!$BB$5:$BB$401,"登録番号" &amp; リスト!O5345)&gt;=1,"",IF(VLOOKUP(O5345,登録者リスト!$A$1:$D$43729,4,FALSE)=基本情報!$D$6,O5345,"")),"")</f>
        <v/>
      </c>
    </row>
    <row r="5346" spans="15:16" x14ac:dyDescent="0.15">
      <c r="O5346">
        <v>5345</v>
      </c>
      <c r="P5346" t="str">
        <f>IFERROR(IF(COUNTIF(個人情報!$BB$5:$BB$401,"登録番号" &amp; リスト!O5346)&gt;=1,"",IF(VLOOKUP(O5346,登録者リスト!$A$1:$D$43729,4,FALSE)=基本情報!$D$6,O5346,"")),"")</f>
        <v/>
      </c>
    </row>
    <row r="5347" spans="15:16" x14ac:dyDescent="0.15">
      <c r="O5347">
        <v>5346</v>
      </c>
      <c r="P5347" t="str">
        <f>IFERROR(IF(COUNTIF(個人情報!$BB$5:$BB$401,"登録番号" &amp; リスト!O5347)&gt;=1,"",IF(VLOOKUP(O5347,登録者リスト!$A$1:$D$43729,4,FALSE)=基本情報!$D$6,O5347,"")),"")</f>
        <v/>
      </c>
    </row>
    <row r="5348" spans="15:16" x14ac:dyDescent="0.15">
      <c r="O5348">
        <v>5347</v>
      </c>
      <c r="P5348" t="str">
        <f>IFERROR(IF(COUNTIF(個人情報!$BB$5:$BB$401,"登録番号" &amp; リスト!O5348)&gt;=1,"",IF(VLOOKUP(O5348,登録者リスト!$A$1:$D$43729,4,FALSE)=基本情報!$D$6,O5348,"")),"")</f>
        <v/>
      </c>
    </row>
    <row r="5349" spans="15:16" x14ac:dyDescent="0.15">
      <c r="O5349">
        <v>5348</v>
      </c>
      <c r="P5349" t="str">
        <f>IFERROR(IF(COUNTIF(個人情報!$BB$5:$BB$401,"登録番号" &amp; リスト!O5349)&gt;=1,"",IF(VLOOKUP(O5349,登録者リスト!$A$1:$D$43729,4,FALSE)=基本情報!$D$6,O5349,"")),"")</f>
        <v/>
      </c>
    </row>
    <row r="5350" spans="15:16" x14ac:dyDescent="0.15">
      <c r="O5350">
        <v>5349</v>
      </c>
      <c r="P5350" t="str">
        <f>IFERROR(IF(COUNTIF(個人情報!$BB$5:$BB$401,"登録番号" &amp; リスト!O5350)&gt;=1,"",IF(VLOOKUP(O5350,登録者リスト!$A$1:$D$43729,4,FALSE)=基本情報!$D$6,O5350,"")),"")</f>
        <v/>
      </c>
    </row>
    <row r="5351" spans="15:16" x14ac:dyDescent="0.15">
      <c r="O5351">
        <v>5350</v>
      </c>
      <c r="P5351" t="str">
        <f>IFERROR(IF(COUNTIF(個人情報!$BB$5:$BB$401,"登録番号" &amp; リスト!O5351)&gt;=1,"",IF(VLOOKUP(O5351,登録者リスト!$A$1:$D$43729,4,FALSE)=基本情報!$D$6,O5351,"")),"")</f>
        <v/>
      </c>
    </row>
    <row r="5352" spans="15:16" x14ac:dyDescent="0.15">
      <c r="O5352">
        <v>5351</v>
      </c>
      <c r="P5352" t="str">
        <f>IFERROR(IF(COUNTIF(個人情報!$BB$5:$BB$401,"登録番号" &amp; リスト!O5352)&gt;=1,"",IF(VLOOKUP(O5352,登録者リスト!$A$1:$D$43729,4,FALSE)=基本情報!$D$6,O5352,"")),"")</f>
        <v/>
      </c>
    </row>
    <row r="5353" spans="15:16" x14ac:dyDescent="0.15">
      <c r="O5353">
        <v>5352</v>
      </c>
      <c r="P5353" t="str">
        <f>IFERROR(IF(COUNTIF(個人情報!$BB$5:$BB$401,"登録番号" &amp; リスト!O5353)&gt;=1,"",IF(VLOOKUP(O5353,登録者リスト!$A$1:$D$43729,4,FALSE)=基本情報!$D$6,O5353,"")),"")</f>
        <v/>
      </c>
    </row>
    <row r="5354" spans="15:16" x14ac:dyDescent="0.15">
      <c r="O5354">
        <v>5353</v>
      </c>
      <c r="P5354" t="str">
        <f>IFERROR(IF(COUNTIF(個人情報!$BB$5:$BB$401,"登録番号" &amp; リスト!O5354)&gt;=1,"",IF(VLOOKUP(O5354,登録者リスト!$A$1:$D$43729,4,FALSE)=基本情報!$D$6,O5354,"")),"")</f>
        <v/>
      </c>
    </row>
    <row r="5355" spans="15:16" x14ac:dyDescent="0.15">
      <c r="O5355">
        <v>5354</v>
      </c>
      <c r="P5355" t="str">
        <f>IFERROR(IF(COUNTIF(個人情報!$BB$5:$BB$401,"登録番号" &amp; リスト!O5355)&gt;=1,"",IF(VLOOKUP(O5355,登録者リスト!$A$1:$D$43729,4,FALSE)=基本情報!$D$6,O5355,"")),"")</f>
        <v/>
      </c>
    </row>
    <row r="5356" spans="15:16" x14ac:dyDescent="0.15">
      <c r="O5356">
        <v>5355</v>
      </c>
      <c r="P5356" t="str">
        <f>IFERROR(IF(COUNTIF(個人情報!$BB$5:$BB$401,"登録番号" &amp; リスト!O5356)&gt;=1,"",IF(VLOOKUP(O5356,登録者リスト!$A$1:$D$43729,4,FALSE)=基本情報!$D$6,O5356,"")),"")</f>
        <v/>
      </c>
    </row>
    <row r="5357" spans="15:16" x14ac:dyDescent="0.15">
      <c r="O5357">
        <v>5356</v>
      </c>
      <c r="P5357" t="str">
        <f>IFERROR(IF(COUNTIF(個人情報!$BB$5:$BB$401,"登録番号" &amp; リスト!O5357)&gt;=1,"",IF(VLOOKUP(O5357,登録者リスト!$A$1:$D$43729,4,FALSE)=基本情報!$D$6,O5357,"")),"")</f>
        <v/>
      </c>
    </row>
    <row r="5358" spans="15:16" x14ac:dyDescent="0.15">
      <c r="O5358">
        <v>5357</v>
      </c>
      <c r="P5358" t="str">
        <f>IFERROR(IF(COUNTIF(個人情報!$BB$5:$BB$401,"登録番号" &amp; リスト!O5358)&gt;=1,"",IF(VLOOKUP(O5358,登録者リスト!$A$1:$D$43729,4,FALSE)=基本情報!$D$6,O5358,"")),"")</f>
        <v/>
      </c>
    </row>
    <row r="5359" spans="15:16" x14ac:dyDescent="0.15">
      <c r="O5359">
        <v>5358</v>
      </c>
      <c r="P5359" t="str">
        <f>IFERROR(IF(COUNTIF(個人情報!$BB$5:$BB$401,"登録番号" &amp; リスト!O5359)&gt;=1,"",IF(VLOOKUP(O5359,登録者リスト!$A$1:$D$43729,4,FALSE)=基本情報!$D$6,O5359,"")),"")</f>
        <v/>
      </c>
    </row>
    <row r="5360" spans="15:16" x14ac:dyDescent="0.15">
      <c r="O5360">
        <v>5359</v>
      </c>
      <c r="P5360" t="str">
        <f>IFERROR(IF(COUNTIF(個人情報!$BB$5:$BB$401,"登録番号" &amp; リスト!O5360)&gt;=1,"",IF(VLOOKUP(O5360,登録者リスト!$A$1:$D$43729,4,FALSE)=基本情報!$D$6,O5360,"")),"")</f>
        <v/>
      </c>
    </row>
    <row r="5361" spans="15:16" x14ac:dyDescent="0.15">
      <c r="O5361">
        <v>5360</v>
      </c>
      <c r="P5361" t="str">
        <f>IFERROR(IF(COUNTIF(個人情報!$BB$5:$BB$401,"登録番号" &amp; リスト!O5361)&gt;=1,"",IF(VLOOKUP(O5361,登録者リスト!$A$1:$D$43729,4,FALSE)=基本情報!$D$6,O5361,"")),"")</f>
        <v/>
      </c>
    </row>
    <row r="5362" spans="15:16" x14ac:dyDescent="0.15">
      <c r="O5362">
        <v>5361</v>
      </c>
      <c r="P5362" t="str">
        <f>IFERROR(IF(COUNTIF(個人情報!$BB$5:$BB$401,"登録番号" &amp; リスト!O5362)&gt;=1,"",IF(VLOOKUP(O5362,登録者リスト!$A$1:$D$43729,4,FALSE)=基本情報!$D$6,O5362,"")),"")</f>
        <v/>
      </c>
    </row>
    <row r="5363" spans="15:16" x14ac:dyDescent="0.15">
      <c r="O5363">
        <v>5362</v>
      </c>
      <c r="P5363" t="str">
        <f>IFERROR(IF(COUNTIF(個人情報!$BB$5:$BB$401,"登録番号" &amp; リスト!O5363)&gt;=1,"",IF(VLOOKUP(O5363,登録者リスト!$A$1:$D$43729,4,FALSE)=基本情報!$D$6,O5363,"")),"")</f>
        <v/>
      </c>
    </row>
    <row r="5364" spans="15:16" x14ac:dyDescent="0.15">
      <c r="O5364">
        <v>5363</v>
      </c>
      <c r="P5364" t="str">
        <f>IFERROR(IF(COUNTIF(個人情報!$BB$5:$BB$401,"登録番号" &amp; リスト!O5364)&gt;=1,"",IF(VLOOKUP(O5364,登録者リスト!$A$1:$D$43729,4,FALSE)=基本情報!$D$6,O5364,"")),"")</f>
        <v/>
      </c>
    </row>
    <row r="5365" spans="15:16" x14ac:dyDescent="0.15">
      <c r="O5365">
        <v>5364</v>
      </c>
      <c r="P5365" t="str">
        <f>IFERROR(IF(COUNTIF(個人情報!$BB$5:$BB$401,"登録番号" &amp; リスト!O5365)&gt;=1,"",IF(VLOOKUP(O5365,登録者リスト!$A$1:$D$43729,4,FALSE)=基本情報!$D$6,O5365,"")),"")</f>
        <v/>
      </c>
    </row>
    <row r="5366" spans="15:16" x14ac:dyDescent="0.15">
      <c r="O5366">
        <v>5365</v>
      </c>
      <c r="P5366" t="str">
        <f>IFERROR(IF(COUNTIF(個人情報!$BB$5:$BB$401,"登録番号" &amp; リスト!O5366)&gt;=1,"",IF(VLOOKUP(O5366,登録者リスト!$A$1:$D$43729,4,FALSE)=基本情報!$D$6,O5366,"")),"")</f>
        <v/>
      </c>
    </row>
    <row r="5367" spans="15:16" x14ac:dyDescent="0.15">
      <c r="O5367">
        <v>5366</v>
      </c>
      <c r="P5367" t="str">
        <f>IFERROR(IF(COUNTIF(個人情報!$BB$5:$BB$401,"登録番号" &amp; リスト!O5367)&gt;=1,"",IF(VLOOKUP(O5367,登録者リスト!$A$1:$D$43729,4,FALSE)=基本情報!$D$6,O5367,"")),"")</f>
        <v/>
      </c>
    </row>
    <row r="5368" spans="15:16" x14ac:dyDescent="0.15">
      <c r="O5368">
        <v>5367</v>
      </c>
      <c r="P5368" t="str">
        <f>IFERROR(IF(COUNTIF(個人情報!$BB$5:$BB$401,"登録番号" &amp; リスト!O5368)&gt;=1,"",IF(VLOOKUP(O5368,登録者リスト!$A$1:$D$43729,4,FALSE)=基本情報!$D$6,O5368,"")),"")</f>
        <v/>
      </c>
    </row>
    <row r="5369" spans="15:16" x14ac:dyDescent="0.15">
      <c r="O5369">
        <v>5368</v>
      </c>
      <c r="P5369" t="str">
        <f>IFERROR(IF(COUNTIF(個人情報!$BB$5:$BB$401,"登録番号" &amp; リスト!O5369)&gt;=1,"",IF(VLOOKUP(O5369,登録者リスト!$A$1:$D$43729,4,FALSE)=基本情報!$D$6,O5369,"")),"")</f>
        <v/>
      </c>
    </row>
    <row r="5370" spans="15:16" x14ac:dyDescent="0.15">
      <c r="O5370">
        <v>5369</v>
      </c>
      <c r="P5370" t="str">
        <f>IFERROR(IF(COUNTIF(個人情報!$BB$5:$BB$401,"登録番号" &amp; リスト!O5370)&gt;=1,"",IF(VLOOKUP(O5370,登録者リスト!$A$1:$D$43729,4,FALSE)=基本情報!$D$6,O5370,"")),"")</f>
        <v/>
      </c>
    </row>
    <row r="5371" spans="15:16" x14ac:dyDescent="0.15">
      <c r="O5371">
        <v>5370</v>
      </c>
      <c r="P5371" t="str">
        <f>IFERROR(IF(COUNTIF(個人情報!$BB$5:$BB$401,"登録番号" &amp; リスト!O5371)&gt;=1,"",IF(VLOOKUP(O5371,登録者リスト!$A$1:$D$43729,4,FALSE)=基本情報!$D$6,O5371,"")),"")</f>
        <v/>
      </c>
    </row>
    <row r="5372" spans="15:16" x14ac:dyDescent="0.15">
      <c r="O5372">
        <v>5371</v>
      </c>
      <c r="P5372" t="str">
        <f>IFERROR(IF(COUNTIF(個人情報!$BB$5:$BB$401,"登録番号" &amp; リスト!O5372)&gt;=1,"",IF(VLOOKUP(O5372,登録者リスト!$A$1:$D$43729,4,FALSE)=基本情報!$D$6,O5372,"")),"")</f>
        <v/>
      </c>
    </row>
    <row r="5373" spans="15:16" x14ac:dyDescent="0.15">
      <c r="O5373">
        <v>5372</v>
      </c>
      <c r="P5373" t="str">
        <f>IFERROR(IF(COUNTIF(個人情報!$BB$5:$BB$401,"登録番号" &amp; リスト!O5373)&gt;=1,"",IF(VLOOKUP(O5373,登録者リスト!$A$1:$D$43729,4,FALSE)=基本情報!$D$6,O5373,"")),"")</f>
        <v/>
      </c>
    </row>
    <row r="5374" spans="15:16" x14ac:dyDescent="0.15">
      <c r="O5374">
        <v>5373</v>
      </c>
      <c r="P5374" t="str">
        <f>IFERROR(IF(COUNTIF(個人情報!$BB$5:$BB$401,"登録番号" &amp; リスト!O5374)&gt;=1,"",IF(VLOOKUP(O5374,登録者リスト!$A$1:$D$43729,4,FALSE)=基本情報!$D$6,O5374,"")),"")</f>
        <v/>
      </c>
    </row>
    <row r="5375" spans="15:16" x14ac:dyDescent="0.15">
      <c r="O5375">
        <v>5374</v>
      </c>
      <c r="P5375" t="str">
        <f>IFERROR(IF(COUNTIF(個人情報!$BB$5:$BB$401,"登録番号" &amp; リスト!O5375)&gt;=1,"",IF(VLOOKUP(O5375,登録者リスト!$A$1:$D$43729,4,FALSE)=基本情報!$D$6,O5375,"")),"")</f>
        <v/>
      </c>
    </row>
    <row r="5376" spans="15:16" x14ac:dyDescent="0.15">
      <c r="O5376">
        <v>5375</v>
      </c>
      <c r="P5376" t="str">
        <f>IFERROR(IF(COUNTIF(個人情報!$BB$5:$BB$401,"登録番号" &amp; リスト!O5376)&gt;=1,"",IF(VLOOKUP(O5376,登録者リスト!$A$1:$D$43729,4,FALSE)=基本情報!$D$6,O5376,"")),"")</f>
        <v/>
      </c>
    </row>
    <row r="5377" spans="15:16" x14ac:dyDescent="0.15">
      <c r="O5377">
        <v>5376</v>
      </c>
      <c r="P5377" t="str">
        <f>IFERROR(IF(COUNTIF(個人情報!$BB$5:$BB$401,"登録番号" &amp; リスト!O5377)&gt;=1,"",IF(VLOOKUP(O5377,登録者リスト!$A$1:$D$43729,4,FALSE)=基本情報!$D$6,O5377,"")),"")</f>
        <v/>
      </c>
    </row>
    <row r="5378" spans="15:16" x14ac:dyDescent="0.15">
      <c r="O5378">
        <v>5377</v>
      </c>
      <c r="P5378" t="str">
        <f>IFERROR(IF(COUNTIF(個人情報!$BB$5:$BB$401,"登録番号" &amp; リスト!O5378)&gt;=1,"",IF(VLOOKUP(O5378,登録者リスト!$A$1:$D$43729,4,FALSE)=基本情報!$D$6,O5378,"")),"")</f>
        <v/>
      </c>
    </row>
    <row r="5379" spans="15:16" x14ac:dyDescent="0.15">
      <c r="O5379">
        <v>5378</v>
      </c>
      <c r="P5379" t="str">
        <f>IFERROR(IF(COUNTIF(個人情報!$BB$5:$BB$401,"登録番号" &amp; リスト!O5379)&gt;=1,"",IF(VLOOKUP(O5379,登録者リスト!$A$1:$D$43729,4,FALSE)=基本情報!$D$6,O5379,"")),"")</f>
        <v/>
      </c>
    </row>
    <row r="5380" spans="15:16" x14ac:dyDescent="0.15">
      <c r="O5380">
        <v>5379</v>
      </c>
      <c r="P5380" t="str">
        <f>IFERROR(IF(COUNTIF(個人情報!$BB$5:$BB$401,"登録番号" &amp; リスト!O5380)&gt;=1,"",IF(VLOOKUP(O5380,登録者リスト!$A$1:$D$43729,4,FALSE)=基本情報!$D$6,O5380,"")),"")</f>
        <v/>
      </c>
    </row>
    <row r="5381" spans="15:16" x14ac:dyDescent="0.15">
      <c r="O5381">
        <v>5380</v>
      </c>
      <c r="P5381" t="str">
        <f>IFERROR(IF(COUNTIF(個人情報!$BB$5:$BB$401,"登録番号" &amp; リスト!O5381)&gt;=1,"",IF(VLOOKUP(O5381,登録者リスト!$A$1:$D$43729,4,FALSE)=基本情報!$D$6,O5381,"")),"")</f>
        <v/>
      </c>
    </row>
    <row r="5382" spans="15:16" x14ac:dyDescent="0.15">
      <c r="O5382">
        <v>5381</v>
      </c>
      <c r="P5382" t="str">
        <f>IFERROR(IF(COUNTIF(個人情報!$BB$5:$BB$401,"登録番号" &amp; リスト!O5382)&gt;=1,"",IF(VLOOKUP(O5382,登録者リスト!$A$1:$D$43729,4,FALSE)=基本情報!$D$6,O5382,"")),"")</f>
        <v/>
      </c>
    </row>
    <row r="5383" spans="15:16" x14ac:dyDescent="0.15">
      <c r="O5383">
        <v>5382</v>
      </c>
      <c r="P5383" t="str">
        <f>IFERROR(IF(COUNTIF(個人情報!$BB$5:$BB$401,"登録番号" &amp; リスト!O5383)&gt;=1,"",IF(VLOOKUP(O5383,登録者リスト!$A$1:$D$43729,4,FALSE)=基本情報!$D$6,O5383,"")),"")</f>
        <v/>
      </c>
    </row>
    <row r="5384" spans="15:16" x14ac:dyDescent="0.15">
      <c r="O5384">
        <v>5383</v>
      </c>
      <c r="P5384" t="str">
        <f>IFERROR(IF(COUNTIF(個人情報!$BB$5:$BB$401,"登録番号" &amp; リスト!O5384)&gt;=1,"",IF(VLOOKUP(O5384,登録者リスト!$A$1:$D$43729,4,FALSE)=基本情報!$D$6,O5384,"")),"")</f>
        <v/>
      </c>
    </row>
    <row r="5385" spans="15:16" x14ac:dyDescent="0.15">
      <c r="O5385">
        <v>5384</v>
      </c>
      <c r="P5385" t="str">
        <f>IFERROR(IF(COUNTIF(個人情報!$BB$5:$BB$401,"登録番号" &amp; リスト!O5385)&gt;=1,"",IF(VLOOKUP(O5385,登録者リスト!$A$1:$D$43729,4,FALSE)=基本情報!$D$6,O5385,"")),"")</f>
        <v/>
      </c>
    </row>
    <row r="5386" spans="15:16" x14ac:dyDescent="0.15">
      <c r="O5386">
        <v>5385</v>
      </c>
      <c r="P5386" t="str">
        <f>IFERROR(IF(COUNTIF(個人情報!$BB$5:$BB$401,"登録番号" &amp; リスト!O5386)&gt;=1,"",IF(VLOOKUP(O5386,登録者リスト!$A$1:$D$43729,4,FALSE)=基本情報!$D$6,O5386,"")),"")</f>
        <v/>
      </c>
    </row>
    <row r="5387" spans="15:16" x14ac:dyDescent="0.15">
      <c r="O5387">
        <v>5386</v>
      </c>
      <c r="P5387" t="str">
        <f>IFERROR(IF(COUNTIF(個人情報!$BB$5:$BB$401,"登録番号" &amp; リスト!O5387)&gt;=1,"",IF(VLOOKUP(O5387,登録者リスト!$A$1:$D$43729,4,FALSE)=基本情報!$D$6,O5387,"")),"")</f>
        <v/>
      </c>
    </row>
    <row r="5388" spans="15:16" x14ac:dyDescent="0.15">
      <c r="O5388">
        <v>5387</v>
      </c>
      <c r="P5388" t="str">
        <f>IFERROR(IF(COUNTIF(個人情報!$BB$5:$BB$401,"登録番号" &amp; リスト!O5388)&gt;=1,"",IF(VLOOKUP(O5388,登録者リスト!$A$1:$D$43729,4,FALSE)=基本情報!$D$6,O5388,"")),"")</f>
        <v/>
      </c>
    </row>
    <row r="5389" spans="15:16" x14ac:dyDescent="0.15">
      <c r="O5389">
        <v>5388</v>
      </c>
      <c r="P5389" t="str">
        <f>IFERROR(IF(COUNTIF(個人情報!$BB$5:$BB$401,"登録番号" &amp; リスト!O5389)&gt;=1,"",IF(VLOOKUP(O5389,登録者リスト!$A$1:$D$43729,4,FALSE)=基本情報!$D$6,O5389,"")),"")</f>
        <v/>
      </c>
    </row>
    <row r="5390" spans="15:16" x14ac:dyDescent="0.15">
      <c r="O5390">
        <v>5389</v>
      </c>
      <c r="P5390" t="str">
        <f>IFERROR(IF(COUNTIF(個人情報!$BB$5:$BB$401,"登録番号" &amp; リスト!O5390)&gt;=1,"",IF(VLOOKUP(O5390,登録者リスト!$A$1:$D$43729,4,FALSE)=基本情報!$D$6,O5390,"")),"")</f>
        <v/>
      </c>
    </row>
    <row r="5391" spans="15:16" x14ac:dyDescent="0.15">
      <c r="O5391">
        <v>5390</v>
      </c>
      <c r="P5391" t="str">
        <f>IFERROR(IF(COUNTIF(個人情報!$BB$5:$BB$401,"登録番号" &amp; リスト!O5391)&gt;=1,"",IF(VLOOKUP(O5391,登録者リスト!$A$1:$D$43729,4,FALSE)=基本情報!$D$6,O5391,"")),"")</f>
        <v/>
      </c>
    </row>
    <row r="5392" spans="15:16" x14ac:dyDescent="0.15">
      <c r="O5392">
        <v>5391</v>
      </c>
      <c r="P5392" t="str">
        <f>IFERROR(IF(COUNTIF(個人情報!$BB$5:$BB$401,"登録番号" &amp; リスト!O5392)&gt;=1,"",IF(VLOOKUP(O5392,登録者リスト!$A$1:$D$43729,4,FALSE)=基本情報!$D$6,O5392,"")),"")</f>
        <v/>
      </c>
    </row>
    <row r="5393" spans="15:16" x14ac:dyDescent="0.15">
      <c r="O5393">
        <v>5392</v>
      </c>
      <c r="P5393" t="str">
        <f>IFERROR(IF(COUNTIF(個人情報!$BB$5:$BB$401,"登録番号" &amp; リスト!O5393)&gt;=1,"",IF(VLOOKUP(O5393,登録者リスト!$A$1:$D$43729,4,FALSE)=基本情報!$D$6,O5393,"")),"")</f>
        <v/>
      </c>
    </row>
    <row r="5394" spans="15:16" x14ac:dyDescent="0.15">
      <c r="O5394">
        <v>5393</v>
      </c>
      <c r="P5394" t="str">
        <f>IFERROR(IF(COUNTIF(個人情報!$BB$5:$BB$401,"登録番号" &amp; リスト!O5394)&gt;=1,"",IF(VLOOKUP(O5394,登録者リスト!$A$1:$D$43729,4,FALSE)=基本情報!$D$6,O5394,"")),"")</f>
        <v/>
      </c>
    </row>
    <row r="5395" spans="15:16" x14ac:dyDescent="0.15">
      <c r="O5395">
        <v>5394</v>
      </c>
      <c r="P5395" t="str">
        <f>IFERROR(IF(COUNTIF(個人情報!$BB$5:$BB$401,"登録番号" &amp; リスト!O5395)&gt;=1,"",IF(VLOOKUP(O5395,登録者リスト!$A$1:$D$43729,4,FALSE)=基本情報!$D$6,O5395,"")),"")</f>
        <v/>
      </c>
    </row>
    <row r="5396" spans="15:16" x14ac:dyDescent="0.15">
      <c r="O5396">
        <v>5395</v>
      </c>
      <c r="P5396" t="str">
        <f>IFERROR(IF(COUNTIF(個人情報!$BB$5:$BB$401,"登録番号" &amp; リスト!O5396)&gt;=1,"",IF(VLOOKUP(O5396,登録者リスト!$A$1:$D$43729,4,FALSE)=基本情報!$D$6,O5396,"")),"")</f>
        <v/>
      </c>
    </row>
    <row r="5397" spans="15:16" x14ac:dyDescent="0.15">
      <c r="O5397">
        <v>5396</v>
      </c>
      <c r="P5397" t="str">
        <f>IFERROR(IF(COUNTIF(個人情報!$BB$5:$BB$401,"登録番号" &amp; リスト!O5397)&gt;=1,"",IF(VLOOKUP(O5397,登録者リスト!$A$1:$D$43729,4,FALSE)=基本情報!$D$6,O5397,"")),"")</f>
        <v/>
      </c>
    </row>
    <row r="5398" spans="15:16" x14ac:dyDescent="0.15">
      <c r="O5398">
        <v>5397</v>
      </c>
      <c r="P5398" t="str">
        <f>IFERROR(IF(COUNTIF(個人情報!$BB$5:$BB$401,"登録番号" &amp; リスト!O5398)&gt;=1,"",IF(VLOOKUP(O5398,登録者リスト!$A$1:$D$43729,4,FALSE)=基本情報!$D$6,O5398,"")),"")</f>
        <v/>
      </c>
    </row>
    <row r="5399" spans="15:16" x14ac:dyDescent="0.15">
      <c r="O5399">
        <v>5398</v>
      </c>
      <c r="P5399" t="str">
        <f>IFERROR(IF(COUNTIF(個人情報!$BB$5:$BB$401,"登録番号" &amp; リスト!O5399)&gt;=1,"",IF(VLOOKUP(O5399,登録者リスト!$A$1:$D$43729,4,FALSE)=基本情報!$D$6,O5399,"")),"")</f>
        <v/>
      </c>
    </row>
    <row r="5400" spans="15:16" x14ac:dyDescent="0.15">
      <c r="O5400">
        <v>5399</v>
      </c>
      <c r="P5400" t="str">
        <f>IFERROR(IF(COUNTIF(個人情報!$BB$5:$BB$401,"登録番号" &amp; リスト!O5400)&gt;=1,"",IF(VLOOKUP(O5400,登録者リスト!$A$1:$D$43729,4,FALSE)=基本情報!$D$6,O5400,"")),"")</f>
        <v/>
      </c>
    </row>
    <row r="5401" spans="15:16" x14ac:dyDescent="0.15">
      <c r="O5401">
        <v>5400</v>
      </c>
      <c r="P5401" t="str">
        <f>IFERROR(IF(COUNTIF(個人情報!$BB$5:$BB$401,"登録番号" &amp; リスト!O5401)&gt;=1,"",IF(VLOOKUP(O5401,登録者リスト!$A$1:$D$43729,4,FALSE)=基本情報!$D$6,O5401,"")),"")</f>
        <v/>
      </c>
    </row>
    <row r="5402" spans="15:16" x14ac:dyDescent="0.15">
      <c r="O5402">
        <v>5401</v>
      </c>
      <c r="P5402" t="str">
        <f>IFERROR(IF(COUNTIF(個人情報!$BB$5:$BB$401,"登録番号" &amp; リスト!O5402)&gt;=1,"",IF(VLOOKUP(O5402,登録者リスト!$A$1:$D$43729,4,FALSE)=基本情報!$D$6,O5402,"")),"")</f>
        <v/>
      </c>
    </row>
    <row r="5403" spans="15:16" x14ac:dyDescent="0.15">
      <c r="O5403">
        <v>5402</v>
      </c>
      <c r="P5403" t="str">
        <f>IFERROR(IF(COUNTIF(個人情報!$BB$5:$BB$401,"登録番号" &amp; リスト!O5403)&gt;=1,"",IF(VLOOKUP(O5403,登録者リスト!$A$1:$D$43729,4,FALSE)=基本情報!$D$6,O5403,"")),"")</f>
        <v/>
      </c>
    </row>
    <row r="5404" spans="15:16" x14ac:dyDescent="0.15">
      <c r="O5404">
        <v>5403</v>
      </c>
      <c r="P5404" t="str">
        <f>IFERROR(IF(COUNTIF(個人情報!$BB$5:$BB$401,"登録番号" &amp; リスト!O5404)&gt;=1,"",IF(VLOOKUP(O5404,登録者リスト!$A$1:$D$43729,4,FALSE)=基本情報!$D$6,O5404,"")),"")</f>
        <v/>
      </c>
    </row>
    <row r="5405" spans="15:16" x14ac:dyDescent="0.15">
      <c r="O5405">
        <v>5404</v>
      </c>
      <c r="P5405" t="str">
        <f>IFERROR(IF(COUNTIF(個人情報!$BB$5:$BB$401,"登録番号" &amp; リスト!O5405)&gt;=1,"",IF(VLOOKUP(O5405,登録者リスト!$A$1:$D$43729,4,FALSE)=基本情報!$D$6,O5405,"")),"")</f>
        <v/>
      </c>
    </row>
    <row r="5406" spans="15:16" x14ac:dyDescent="0.15">
      <c r="O5406">
        <v>5405</v>
      </c>
      <c r="P5406" t="str">
        <f>IFERROR(IF(COUNTIF(個人情報!$BB$5:$BB$401,"登録番号" &amp; リスト!O5406)&gt;=1,"",IF(VLOOKUP(O5406,登録者リスト!$A$1:$D$43729,4,FALSE)=基本情報!$D$6,O5406,"")),"")</f>
        <v/>
      </c>
    </row>
    <row r="5407" spans="15:16" x14ac:dyDescent="0.15">
      <c r="O5407">
        <v>5406</v>
      </c>
      <c r="P5407" t="str">
        <f>IFERROR(IF(COUNTIF(個人情報!$BB$5:$BB$401,"登録番号" &amp; リスト!O5407)&gt;=1,"",IF(VLOOKUP(O5407,登録者リスト!$A$1:$D$43729,4,FALSE)=基本情報!$D$6,O5407,"")),"")</f>
        <v/>
      </c>
    </row>
    <row r="5408" spans="15:16" x14ac:dyDescent="0.15">
      <c r="O5408">
        <v>5407</v>
      </c>
      <c r="P5408" t="str">
        <f>IFERROR(IF(COUNTIF(個人情報!$BB$5:$BB$401,"登録番号" &amp; リスト!O5408)&gt;=1,"",IF(VLOOKUP(O5408,登録者リスト!$A$1:$D$43729,4,FALSE)=基本情報!$D$6,O5408,"")),"")</f>
        <v/>
      </c>
    </row>
    <row r="5409" spans="15:16" x14ac:dyDescent="0.15">
      <c r="O5409">
        <v>5408</v>
      </c>
      <c r="P5409" t="str">
        <f>IFERROR(IF(COUNTIF(個人情報!$BB$5:$BB$401,"登録番号" &amp; リスト!O5409)&gt;=1,"",IF(VLOOKUP(O5409,登録者リスト!$A$1:$D$43729,4,FALSE)=基本情報!$D$6,O5409,"")),"")</f>
        <v/>
      </c>
    </row>
    <row r="5410" spans="15:16" x14ac:dyDescent="0.15">
      <c r="O5410">
        <v>5409</v>
      </c>
      <c r="P5410" t="str">
        <f>IFERROR(IF(COUNTIF(個人情報!$BB$5:$BB$401,"登録番号" &amp; リスト!O5410)&gt;=1,"",IF(VLOOKUP(O5410,登録者リスト!$A$1:$D$43729,4,FALSE)=基本情報!$D$6,O5410,"")),"")</f>
        <v/>
      </c>
    </row>
    <row r="5411" spans="15:16" x14ac:dyDescent="0.15">
      <c r="O5411">
        <v>5410</v>
      </c>
      <c r="P5411" t="str">
        <f>IFERROR(IF(COUNTIF(個人情報!$BB$5:$BB$401,"登録番号" &amp; リスト!O5411)&gt;=1,"",IF(VLOOKUP(O5411,登録者リスト!$A$1:$D$43729,4,FALSE)=基本情報!$D$6,O5411,"")),"")</f>
        <v/>
      </c>
    </row>
    <row r="5412" spans="15:16" x14ac:dyDescent="0.15">
      <c r="O5412">
        <v>5411</v>
      </c>
      <c r="P5412" t="str">
        <f>IFERROR(IF(COUNTIF(個人情報!$BB$5:$BB$401,"登録番号" &amp; リスト!O5412)&gt;=1,"",IF(VLOOKUP(O5412,登録者リスト!$A$1:$D$43729,4,FALSE)=基本情報!$D$6,O5412,"")),"")</f>
        <v/>
      </c>
    </row>
    <row r="5413" spans="15:16" x14ac:dyDescent="0.15">
      <c r="O5413">
        <v>5412</v>
      </c>
      <c r="P5413" t="str">
        <f>IFERROR(IF(COUNTIF(個人情報!$BB$5:$BB$401,"登録番号" &amp; リスト!O5413)&gt;=1,"",IF(VLOOKUP(O5413,登録者リスト!$A$1:$D$43729,4,FALSE)=基本情報!$D$6,O5413,"")),"")</f>
        <v/>
      </c>
    </row>
    <row r="5414" spans="15:16" x14ac:dyDescent="0.15">
      <c r="O5414">
        <v>5413</v>
      </c>
      <c r="P5414" t="str">
        <f>IFERROR(IF(COUNTIF(個人情報!$BB$5:$BB$401,"登録番号" &amp; リスト!O5414)&gt;=1,"",IF(VLOOKUP(O5414,登録者リスト!$A$1:$D$43729,4,FALSE)=基本情報!$D$6,O5414,"")),"")</f>
        <v/>
      </c>
    </row>
    <row r="5415" spans="15:16" x14ac:dyDescent="0.15">
      <c r="O5415">
        <v>5414</v>
      </c>
      <c r="P5415" t="str">
        <f>IFERROR(IF(COUNTIF(個人情報!$BB$5:$BB$401,"登録番号" &amp; リスト!O5415)&gt;=1,"",IF(VLOOKUP(O5415,登録者リスト!$A$1:$D$43729,4,FALSE)=基本情報!$D$6,O5415,"")),"")</f>
        <v/>
      </c>
    </row>
    <row r="5416" spans="15:16" x14ac:dyDescent="0.15">
      <c r="O5416">
        <v>5415</v>
      </c>
      <c r="P5416" t="str">
        <f>IFERROR(IF(COUNTIF(個人情報!$BB$5:$BB$401,"登録番号" &amp; リスト!O5416)&gt;=1,"",IF(VLOOKUP(O5416,登録者リスト!$A$1:$D$43729,4,FALSE)=基本情報!$D$6,O5416,"")),"")</f>
        <v/>
      </c>
    </row>
    <row r="5417" spans="15:16" x14ac:dyDescent="0.15">
      <c r="O5417">
        <v>5416</v>
      </c>
      <c r="P5417" t="str">
        <f>IFERROR(IF(COUNTIF(個人情報!$BB$5:$BB$401,"登録番号" &amp; リスト!O5417)&gt;=1,"",IF(VLOOKUP(O5417,登録者リスト!$A$1:$D$43729,4,FALSE)=基本情報!$D$6,O5417,"")),"")</f>
        <v/>
      </c>
    </row>
    <row r="5418" spans="15:16" x14ac:dyDescent="0.15">
      <c r="O5418">
        <v>5417</v>
      </c>
      <c r="P5418" t="str">
        <f>IFERROR(IF(COUNTIF(個人情報!$BB$5:$BB$401,"登録番号" &amp; リスト!O5418)&gt;=1,"",IF(VLOOKUP(O5418,登録者リスト!$A$1:$D$43729,4,FALSE)=基本情報!$D$6,O5418,"")),"")</f>
        <v/>
      </c>
    </row>
    <row r="5419" spans="15:16" x14ac:dyDescent="0.15">
      <c r="O5419">
        <v>5418</v>
      </c>
      <c r="P5419" t="str">
        <f>IFERROR(IF(COUNTIF(個人情報!$BB$5:$BB$401,"登録番号" &amp; リスト!O5419)&gt;=1,"",IF(VLOOKUP(O5419,登録者リスト!$A$1:$D$43729,4,FALSE)=基本情報!$D$6,O5419,"")),"")</f>
        <v/>
      </c>
    </row>
    <row r="5420" spans="15:16" x14ac:dyDescent="0.15">
      <c r="O5420">
        <v>5419</v>
      </c>
      <c r="P5420" t="str">
        <f>IFERROR(IF(COUNTIF(個人情報!$BB$5:$BB$401,"登録番号" &amp; リスト!O5420)&gt;=1,"",IF(VLOOKUP(O5420,登録者リスト!$A$1:$D$43729,4,FALSE)=基本情報!$D$6,O5420,"")),"")</f>
        <v/>
      </c>
    </row>
    <row r="5421" spans="15:16" x14ac:dyDescent="0.15">
      <c r="O5421">
        <v>5420</v>
      </c>
      <c r="P5421" t="str">
        <f>IFERROR(IF(COUNTIF(個人情報!$BB$5:$BB$401,"登録番号" &amp; リスト!O5421)&gt;=1,"",IF(VLOOKUP(O5421,登録者リスト!$A$1:$D$43729,4,FALSE)=基本情報!$D$6,O5421,"")),"")</f>
        <v/>
      </c>
    </row>
    <row r="5422" spans="15:16" x14ac:dyDescent="0.15">
      <c r="O5422">
        <v>5421</v>
      </c>
      <c r="P5422" t="str">
        <f>IFERROR(IF(COUNTIF(個人情報!$BB$5:$BB$401,"登録番号" &amp; リスト!O5422)&gt;=1,"",IF(VLOOKUP(O5422,登録者リスト!$A$1:$D$43729,4,FALSE)=基本情報!$D$6,O5422,"")),"")</f>
        <v/>
      </c>
    </row>
    <row r="5423" spans="15:16" x14ac:dyDescent="0.15">
      <c r="O5423">
        <v>5422</v>
      </c>
      <c r="P5423" t="str">
        <f>IFERROR(IF(COUNTIF(個人情報!$BB$5:$BB$401,"登録番号" &amp; リスト!O5423)&gt;=1,"",IF(VLOOKUP(O5423,登録者リスト!$A$1:$D$43729,4,FALSE)=基本情報!$D$6,O5423,"")),"")</f>
        <v/>
      </c>
    </row>
    <row r="5424" spans="15:16" x14ac:dyDescent="0.15">
      <c r="O5424">
        <v>5423</v>
      </c>
      <c r="P5424" t="str">
        <f>IFERROR(IF(COUNTIF(個人情報!$BB$5:$BB$401,"登録番号" &amp; リスト!O5424)&gt;=1,"",IF(VLOOKUP(O5424,登録者リスト!$A$1:$D$43729,4,FALSE)=基本情報!$D$6,O5424,"")),"")</f>
        <v/>
      </c>
    </row>
    <row r="5425" spans="15:16" x14ac:dyDescent="0.15">
      <c r="O5425">
        <v>5424</v>
      </c>
      <c r="P5425" t="str">
        <f>IFERROR(IF(COUNTIF(個人情報!$BB$5:$BB$401,"登録番号" &amp; リスト!O5425)&gt;=1,"",IF(VLOOKUP(O5425,登録者リスト!$A$1:$D$43729,4,FALSE)=基本情報!$D$6,O5425,"")),"")</f>
        <v/>
      </c>
    </row>
    <row r="5426" spans="15:16" x14ac:dyDescent="0.15">
      <c r="O5426">
        <v>5425</v>
      </c>
      <c r="P5426" t="str">
        <f>IFERROR(IF(COUNTIF(個人情報!$BB$5:$BB$401,"登録番号" &amp; リスト!O5426)&gt;=1,"",IF(VLOOKUP(O5426,登録者リスト!$A$1:$D$43729,4,FALSE)=基本情報!$D$6,O5426,"")),"")</f>
        <v/>
      </c>
    </row>
    <row r="5427" spans="15:16" x14ac:dyDescent="0.15">
      <c r="O5427">
        <v>5426</v>
      </c>
      <c r="P5427" t="str">
        <f>IFERROR(IF(COUNTIF(個人情報!$BB$5:$BB$401,"登録番号" &amp; リスト!O5427)&gt;=1,"",IF(VLOOKUP(O5427,登録者リスト!$A$1:$D$43729,4,FALSE)=基本情報!$D$6,O5427,"")),"")</f>
        <v/>
      </c>
    </row>
    <row r="5428" spans="15:16" x14ac:dyDescent="0.15">
      <c r="O5428">
        <v>5427</v>
      </c>
      <c r="P5428" t="str">
        <f>IFERROR(IF(COUNTIF(個人情報!$BB$5:$BB$401,"登録番号" &amp; リスト!O5428)&gt;=1,"",IF(VLOOKUP(O5428,登録者リスト!$A$1:$D$43729,4,FALSE)=基本情報!$D$6,O5428,"")),"")</f>
        <v/>
      </c>
    </row>
    <row r="5429" spans="15:16" x14ac:dyDescent="0.15">
      <c r="O5429">
        <v>5428</v>
      </c>
      <c r="P5429" t="str">
        <f>IFERROR(IF(COUNTIF(個人情報!$BB$5:$BB$401,"登録番号" &amp; リスト!O5429)&gt;=1,"",IF(VLOOKUP(O5429,登録者リスト!$A$1:$D$43729,4,FALSE)=基本情報!$D$6,O5429,"")),"")</f>
        <v/>
      </c>
    </row>
    <row r="5430" spans="15:16" x14ac:dyDescent="0.15">
      <c r="O5430">
        <v>5429</v>
      </c>
      <c r="P5430" t="str">
        <f>IFERROR(IF(COUNTIF(個人情報!$BB$5:$BB$401,"登録番号" &amp; リスト!O5430)&gt;=1,"",IF(VLOOKUP(O5430,登録者リスト!$A$1:$D$43729,4,FALSE)=基本情報!$D$6,O5430,"")),"")</f>
        <v/>
      </c>
    </row>
    <row r="5431" spans="15:16" x14ac:dyDescent="0.15">
      <c r="O5431">
        <v>5430</v>
      </c>
      <c r="P5431" t="str">
        <f>IFERROR(IF(COUNTIF(個人情報!$BB$5:$BB$401,"登録番号" &amp; リスト!O5431)&gt;=1,"",IF(VLOOKUP(O5431,登録者リスト!$A$1:$D$43729,4,FALSE)=基本情報!$D$6,O5431,"")),"")</f>
        <v/>
      </c>
    </row>
    <row r="5432" spans="15:16" x14ac:dyDescent="0.15">
      <c r="O5432">
        <v>5431</v>
      </c>
      <c r="P5432" t="str">
        <f>IFERROR(IF(COUNTIF(個人情報!$BB$5:$BB$401,"登録番号" &amp; リスト!O5432)&gt;=1,"",IF(VLOOKUP(O5432,登録者リスト!$A$1:$D$43729,4,FALSE)=基本情報!$D$6,O5432,"")),"")</f>
        <v/>
      </c>
    </row>
    <row r="5433" spans="15:16" x14ac:dyDescent="0.15">
      <c r="O5433">
        <v>5432</v>
      </c>
      <c r="P5433" t="str">
        <f>IFERROR(IF(COUNTIF(個人情報!$BB$5:$BB$401,"登録番号" &amp; リスト!O5433)&gt;=1,"",IF(VLOOKUP(O5433,登録者リスト!$A$1:$D$43729,4,FALSE)=基本情報!$D$6,O5433,"")),"")</f>
        <v/>
      </c>
    </row>
    <row r="5434" spans="15:16" x14ac:dyDescent="0.15">
      <c r="O5434">
        <v>5433</v>
      </c>
      <c r="P5434" t="str">
        <f>IFERROR(IF(COUNTIF(個人情報!$BB$5:$BB$401,"登録番号" &amp; リスト!O5434)&gt;=1,"",IF(VLOOKUP(O5434,登録者リスト!$A$1:$D$43729,4,FALSE)=基本情報!$D$6,O5434,"")),"")</f>
        <v/>
      </c>
    </row>
    <row r="5435" spans="15:16" x14ac:dyDescent="0.15">
      <c r="O5435">
        <v>5434</v>
      </c>
      <c r="P5435" t="str">
        <f>IFERROR(IF(COUNTIF(個人情報!$BB$5:$BB$401,"登録番号" &amp; リスト!O5435)&gt;=1,"",IF(VLOOKUP(O5435,登録者リスト!$A$1:$D$43729,4,FALSE)=基本情報!$D$6,O5435,"")),"")</f>
        <v/>
      </c>
    </row>
    <row r="5436" spans="15:16" x14ac:dyDescent="0.15">
      <c r="O5436">
        <v>5435</v>
      </c>
      <c r="P5436" t="str">
        <f>IFERROR(IF(COUNTIF(個人情報!$BB$5:$BB$401,"登録番号" &amp; リスト!O5436)&gt;=1,"",IF(VLOOKUP(O5436,登録者リスト!$A$1:$D$43729,4,FALSE)=基本情報!$D$6,O5436,"")),"")</f>
        <v/>
      </c>
    </row>
    <row r="5437" spans="15:16" x14ac:dyDescent="0.15">
      <c r="O5437">
        <v>5436</v>
      </c>
      <c r="P5437" t="str">
        <f>IFERROR(IF(COUNTIF(個人情報!$BB$5:$BB$401,"登録番号" &amp; リスト!O5437)&gt;=1,"",IF(VLOOKUP(O5437,登録者リスト!$A$1:$D$43729,4,FALSE)=基本情報!$D$6,O5437,"")),"")</f>
        <v/>
      </c>
    </row>
    <row r="5438" spans="15:16" x14ac:dyDescent="0.15">
      <c r="O5438">
        <v>5437</v>
      </c>
      <c r="P5438" t="str">
        <f>IFERROR(IF(COUNTIF(個人情報!$BB$5:$BB$401,"登録番号" &amp; リスト!O5438)&gt;=1,"",IF(VLOOKUP(O5438,登録者リスト!$A$1:$D$43729,4,FALSE)=基本情報!$D$6,O5438,"")),"")</f>
        <v/>
      </c>
    </row>
    <row r="5439" spans="15:16" x14ac:dyDescent="0.15">
      <c r="O5439">
        <v>5438</v>
      </c>
      <c r="P5439" t="str">
        <f>IFERROR(IF(COUNTIF(個人情報!$BB$5:$BB$401,"登録番号" &amp; リスト!O5439)&gt;=1,"",IF(VLOOKUP(O5439,登録者リスト!$A$1:$D$43729,4,FALSE)=基本情報!$D$6,O5439,"")),"")</f>
        <v/>
      </c>
    </row>
    <row r="5440" spans="15:16" x14ac:dyDescent="0.15">
      <c r="O5440">
        <v>5439</v>
      </c>
      <c r="P5440" t="str">
        <f>IFERROR(IF(COUNTIF(個人情報!$BB$5:$BB$401,"登録番号" &amp; リスト!O5440)&gt;=1,"",IF(VLOOKUP(O5440,登録者リスト!$A$1:$D$43729,4,FALSE)=基本情報!$D$6,O5440,"")),"")</f>
        <v/>
      </c>
    </row>
    <row r="5441" spans="15:16" x14ac:dyDescent="0.15">
      <c r="O5441">
        <v>5440</v>
      </c>
      <c r="P5441" t="str">
        <f>IFERROR(IF(COUNTIF(個人情報!$BB$5:$BB$401,"登録番号" &amp; リスト!O5441)&gt;=1,"",IF(VLOOKUP(O5441,登録者リスト!$A$1:$D$43729,4,FALSE)=基本情報!$D$6,O5441,"")),"")</f>
        <v/>
      </c>
    </row>
    <row r="5442" spans="15:16" x14ac:dyDescent="0.15">
      <c r="O5442">
        <v>5441</v>
      </c>
      <c r="P5442" t="str">
        <f>IFERROR(IF(COUNTIF(個人情報!$BB$5:$BB$401,"登録番号" &amp; リスト!O5442)&gt;=1,"",IF(VLOOKUP(O5442,登録者リスト!$A$1:$D$43729,4,FALSE)=基本情報!$D$6,O5442,"")),"")</f>
        <v/>
      </c>
    </row>
    <row r="5443" spans="15:16" x14ac:dyDescent="0.15">
      <c r="O5443">
        <v>5442</v>
      </c>
      <c r="P5443" t="str">
        <f>IFERROR(IF(COUNTIF(個人情報!$BB$5:$BB$401,"登録番号" &amp; リスト!O5443)&gt;=1,"",IF(VLOOKUP(O5443,登録者リスト!$A$1:$D$43729,4,FALSE)=基本情報!$D$6,O5443,"")),"")</f>
        <v/>
      </c>
    </row>
    <row r="5444" spans="15:16" x14ac:dyDescent="0.15">
      <c r="O5444">
        <v>5443</v>
      </c>
      <c r="P5444" t="str">
        <f>IFERROR(IF(COUNTIF(個人情報!$BB$5:$BB$401,"登録番号" &amp; リスト!O5444)&gt;=1,"",IF(VLOOKUP(O5444,登録者リスト!$A$1:$D$43729,4,FALSE)=基本情報!$D$6,O5444,"")),"")</f>
        <v/>
      </c>
    </row>
    <row r="5445" spans="15:16" x14ac:dyDescent="0.15">
      <c r="O5445">
        <v>5444</v>
      </c>
      <c r="P5445" t="str">
        <f>IFERROR(IF(COUNTIF(個人情報!$BB$5:$BB$401,"登録番号" &amp; リスト!O5445)&gt;=1,"",IF(VLOOKUP(O5445,登録者リスト!$A$1:$D$43729,4,FALSE)=基本情報!$D$6,O5445,"")),"")</f>
        <v/>
      </c>
    </row>
    <row r="5446" spans="15:16" x14ac:dyDescent="0.15">
      <c r="O5446">
        <v>5445</v>
      </c>
      <c r="P5446" t="str">
        <f>IFERROR(IF(COUNTIF(個人情報!$BB$5:$BB$401,"登録番号" &amp; リスト!O5446)&gt;=1,"",IF(VLOOKUP(O5446,登録者リスト!$A$1:$D$43729,4,FALSE)=基本情報!$D$6,O5446,"")),"")</f>
        <v/>
      </c>
    </row>
    <row r="5447" spans="15:16" x14ac:dyDescent="0.15">
      <c r="O5447">
        <v>5446</v>
      </c>
      <c r="P5447" t="str">
        <f>IFERROR(IF(COUNTIF(個人情報!$BB$5:$BB$401,"登録番号" &amp; リスト!O5447)&gt;=1,"",IF(VLOOKUP(O5447,登録者リスト!$A$1:$D$43729,4,FALSE)=基本情報!$D$6,O5447,"")),"")</f>
        <v/>
      </c>
    </row>
    <row r="5448" spans="15:16" x14ac:dyDescent="0.15">
      <c r="O5448">
        <v>5447</v>
      </c>
      <c r="P5448" t="str">
        <f>IFERROR(IF(COUNTIF(個人情報!$BB$5:$BB$401,"登録番号" &amp; リスト!O5448)&gt;=1,"",IF(VLOOKUP(O5448,登録者リスト!$A$1:$D$43729,4,FALSE)=基本情報!$D$6,O5448,"")),"")</f>
        <v/>
      </c>
    </row>
    <row r="5449" spans="15:16" x14ac:dyDescent="0.15">
      <c r="O5449">
        <v>5448</v>
      </c>
      <c r="P5449" t="str">
        <f>IFERROR(IF(COUNTIF(個人情報!$BB$5:$BB$401,"登録番号" &amp; リスト!O5449)&gt;=1,"",IF(VLOOKUP(O5449,登録者リスト!$A$1:$D$43729,4,FALSE)=基本情報!$D$6,O5449,"")),"")</f>
        <v/>
      </c>
    </row>
    <row r="5450" spans="15:16" x14ac:dyDescent="0.15">
      <c r="O5450">
        <v>5449</v>
      </c>
      <c r="P5450" t="str">
        <f>IFERROR(IF(COUNTIF(個人情報!$BB$5:$BB$401,"登録番号" &amp; リスト!O5450)&gt;=1,"",IF(VLOOKUP(O5450,登録者リスト!$A$1:$D$43729,4,FALSE)=基本情報!$D$6,O5450,"")),"")</f>
        <v/>
      </c>
    </row>
    <row r="5451" spans="15:16" x14ac:dyDescent="0.15">
      <c r="O5451">
        <v>5450</v>
      </c>
      <c r="P5451" t="str">
        <f>IFERROR(IF(COUNTIF(個人情報!$BB$5:$BB$401,"登録番号" &amp; リスト!O5451)&gt;=1,"",IF(VLOOKUP(O5451,登録者リスト!$A$1:$D$43729,4,FALSE)=基本情報!$D$6,O5451,"")),"")</f>
        <v/>
      </c>
    </row>
    <row r="5452" spans="15:16" x14ac:dyDescent="0.15">
      <c r="O5452">
        <v>5451</v>
      </c>
      <c r="P5452" t="str">
        <f>IFERROR(IF(COUNTIF(個人情報!$BB$5:$BB$401,"登録番号" &amp; リスト!O5452)&gt;=1,"",IF(VLOOKUP(O5452,登録者リスト!$A$1:$D$43729,4,FALSE)=基本情報!$D$6,O5452,"")),"")</f>
        <v/>
      </c>
    </row>
    <row r="5453" spans="15:16" x14ac:dyDescent="0.15">
      <c r="O5453">
        <v>5452</v>
      </c>
      <c r="P5453" t="str">
        <f>IFERROR(IF(COUNTIF(個人情報!$BB$5:$BB$401,"登録番号" &amp; リスト!O5453)&gt;=1,"",IF(VLOOKUP(O5453,登録者リスト!$A$1:$D$43729,4,FALSE)=基本情報!$D$6,O5453,"")),"")</f>
        <v/>
      </c>
    </row>
    <row r="5454" spans="15:16" x14ac:dyDescent="0.15">
      <c r="O5454">
        <v>5453</v>
      </c>
      <c r="P5454" t="str">
        <f>IFERROR(IF(COUNTIF(個人情報!$BB$5:$BB$401,"登録番号" &amp; リスト!O5454)&gt;=1,"",IF(VLOOKUP(O5454,登録者リスト!$A$1:$D$43729,4,FALSE)=基本情報!$D$6,O5454,"")),"")</f>
        <v/>
      </c>
    </row>
    <row r="5455" spans="15:16" x14ac:dyDescent="0.15">
      <c r="O5455">
        <v>5454</v>
      </c>
      <c r="P5455" t="str">
        <f>IFERROR(IF(COUNTIF(個人情報!$BB$5:$BB$401,"登録番号" &amp; リスト!O5455)&gt;=1,"",IF(VLOOKUP(O5455,登録者リスト!$A$1:$D$43729,4,FALSE)=基本情報!$D$6,O5455,"")),"")</f>
        <v/>
      </c>
    </row>
    <row r="5456" spans="15:16" x14ac:dyDescent="0.15">
      <c r="O5456">
        <v>5455</v>
      </c>
      <c r="P5456" t="str">
        <f>IFERROR(IF(COUNTIF(個人情報!$BB$5:$BB$401,"登録番号" &amp; リスト!O5456)&gt;=1,"",IF(VLOOKUP(O5456,登録者リスト!$A$1:$D$43729,4,FALSE)=基本情報!$D$6,O5456,"")),"")</f>
        <v/>
      </c>
    </row>
    <row r="5457" spans="15:16" x14ac:dyDescent="0.15">
      <c r="O5457">
        <v>5456</v>
      </c>
      <c r="P5457" t="str">
        <f>IFERROR(IF(COUNTIF(個人情報!$BB$5:$BB$401,"登録番号" &amp; リスト!O5457)&gt;=1,"",IF(VLOOKUP(O5457,登録者リスト!$A$1:$D$43729,4,FALSE)=基本情報!$D$6,O5457,"")),"")</f>
        <v/>
      </c>
    </row>
    <row r="5458" spans="15:16" x14ac:dyDescent="0.15">
      <c r="O5458">
        <v>5457</v>
      </c>
      <c r="P5458" t="str">
        <f>IFERROR(IF(COUNTIF(個人情報!$BB$5:$BB$401,"登録番号" &amp; リスト!O5458)&gt;=1,"",IF(VLOOKUP(O5458,登録者リスト!$A$1:$D$43729,4,FALSE)=基本情報!$D$6,O5458,"")),"")</f>
        <v/>
      </c>
    </row>
    <row r="5459" spans="15:16" x14ac:dyDescent="0.15">
      <c r="O5459">
        <v>5458</v>
      </c>
      <c r="P5459" t="str">
        <f>IFERROR(IF(COUNTIF(個人情報!$BB$5:$BB$401,"登録番号" &amp; リスト!O5459)&gt;=1,"",IF(VLOOKUP(O5459,登録者リスト!$A$1:$D$43729,4,FALSE)=基本情報!$D$6,O5459,"")),"")</f>
        <v/>
      </c>
    </row>
    <row r="5460" spans="15:16" x14ac:dyDescent="0.15">
      <c r="O5460">
        <v>5459</v>
      </c>
      <c r="P5460" t="str">
        <f>IFERROR(IF(COUNTIF(個人情報!$BB$5:$BB$401,"登録番号" &amp; リスト!O5460)&gt;=1,"",IF(VLOOKUP(O5460,登録者リスト!$A$1:$D$43729,4,FALSE)=基本情報!$D$6,O5460,"")),"")</f>
        <v/>
      </c>
    </row>
    <row r="5461" spans="15:16" x14ac:dyDescent="0.15">
      <c r="O5461">
        <v>5460</v>
      </c>
      <c r="P5461" t="str">
        <f>IFERROR(IF(COUNTIF(個人情報!$BB$5:$BB$401,"登録番号" &amp; リスト!O5461)&gt;=1,"",IF(VLOOKUP(O5461,登録者リスト!$A$1:$D$43729,4,FALSE)=基本情報!$D$6,O5461,"")),"")</f>
        <v/>
      </c>
    </row>
    <row r="5462" spans="15:16" x14ac:dyDescent="0.15">
      <c r="O5462">
        <v>5461</v>
      </c>
      <c r="P5462" t="str">
        <f>IFERROR(IF(COUNTIF(個人情報!$BB$5:$BB$401,"登録番号" &amp; リスト!O5462)&gt;=1,"",IF(VLOOKUP(O5462,登録者リスト!$A$1:$D$43729,4,FALSE)=基本情報!$D$6,O5462,"")),"")</f>
        <v/>
      </c>
    </row>
    <row r="5463" spans="15:16" x14ac:dyDescent="0.15">
      <c r="O5463">
        <v>5462</v>
      </c>
      <c r="P5463" t="str">
        <f>IFERROR(IF(COUNTIF(個人情報!$BB$5:$BB$401,"登録番号" &amp; リスト!O5463)&gt;=1,"",IF(VLOOKUP(O5463,登録者リスト!$A$1:$D$43729,4,FALSE)=基本情報!$D$6,O5463,"")),"")</f>
        <v/>
      </c>
    </row>
    <row r="5464" spans="15:16" x14ac:dyDescent="0.15">
      <c r="O5464">
        <v>5463</v>
      </c>
      <c r="P5464" t="str">
        <f>IFERROR(IF(COUNTIF(個人情報!$BB$5:$BB$401,"登録番号" &amp; リスト!O5464)&gt;=1,"",IF(VLOOKUP(O5464,登録者リスト!$A$1:$D$43729,4,FALSE)=基本情報!$D$6,O5464,"")),"")</f>
        <v/>
      </c>
    </row>
    <row r="5465" spans="15:16" x14ac:dyDescent="0.15">
      <c r="O5465">
        <v>5464</v>
      </c>
      <c r="P5465" t="str">
        <f>IFERROR(IF(COUNTIF(個人情報!$BB$5:$BB$401,"登録番号" &amp; リスト!O5465)&gt;=1,"",IF(VLOOKUP(O5465,登録者リスト!$A$1:$D$43729,4,FALSE)=基本情報!$D$6,O5465,"")),"")</f>
        <v/>
      </c>
    </row>
    <row r="5466" spans="15:16" x14ac:dyDescent="0.15">
      <c r="O5466">
        <v>5465</v>
      </c>
      <c r="P5466" t="str">
        <f>IFERROR(IF(COUNTIF(個人情報!$BB$5:$BB$401,"登録番号" &amp; リスト!O5466)&gt;=1,"",IF(VLOOKUP(O5466,登録者リスト!$A$1:$D$43729,4,FALSE)=基本情報!$D$6,O5466,"")),"")</f>
        <v/>
      </c>
    </row>
    <row r="5467" spans="15:16" x14ac:dyDescent="0.15">
      <c r="O5467">
        <v>5466</v>
      </c>
      <c r="P5467" t="str">
        <f>IFERROR(IF(COUNTIF(個人情報!$BB$5:$BB$401,"登録番号" &amp; リスト!O5467)&gt;=1,"",IF(VLOOKUP(O5467,登録者リスト!$A$1:$D$43729,4,FALSE)=基本情報!$D$6,O5467,"")),"")</f>
        <v/>
      </c>
    </row>
    <row r="5468" spans="15:16" x14ac:dyDescent="0.15">
      <c r="O5468">
        <v>5467</v>
      </c>
      <c r="P5468" t="str">
        <f>IFERROR(IF(COUNTIF(個人情報!$BB$5:$BB$401,"登録番号" &amp; リスト!O5468)&gt;=1,"",IF(VLOOKUP(O5468,登録者リスト!$A$1:$D$43729,4,FALSE)=基本情報!$D$6,O5468,"")),"")</f>
        <v/>
      </c>
    </row>
    <row r="5469" spans="15:16" x14ac:dyDescent="0.15">
      <c r="O5469">
        <v>5468</v>
      </c>
      <c r="P5469" t="str">
        <f>IFERROR(IF(COUNTIF(個人情報!$BB$5:$BB$401,"登録番号" &amp; リスト!O5469)&gt;=1,"",IF(VLOOKUP(O5469,登録者リスト!$A$1:$D$43729,4,FALSE)=基本情報!$D$6,O5469,"")),"")</f>
        <v/>
      </c>
    </row>
    <row r="5470" spans="15:16" x14ac:dyDescent="0.15">
      <c r="O5470">
        <v>5469</v>
      </c>
      <c r="P5470" t="str">
        <f>IFERROR(IF(COUNTIF(個人情報!$BB$5:$BB$401,"登録番号" &amp; リスト!O5470)&gt;=1,"",IF(VLOOKUP(O5470,登録者リスト!$A$1:$D$43729,4,FALSE)=基本情報!$D$6,O5470,"")),"")</f>
        <v/>
      </c>
    </row>
    <row r="5471" spans="15:16" x14ac:dyDescent="0.15">
      <c r="O5471">
        <v>5470</v>
      </c>
      <c r="P5471" t="str">
        <f>IFERROR(IF(COUNTIF(個人情報!$BB$5:$BB$401,"登録番号" &amp; リスト!O5471)&gt;=1,"",IF(VLOOKUP(O5471,登録者リスト!$A$1:$D$43729,4,FALSE)=基本情報!$D$6,O5471,"")),"")</f>
        <v/>
      </c>
    </row>
    <row r="5472" spans="15:16" x14ac:dyDescent="0.15">
      <c r="O5472">
        <v>5471</v>
      </c>
      <c r="P5472" t="str">
        <f>IFERROR(IF(COUNTIF(個人情報!$BB$5:$BB$401,"登録番号" &amp; リスト!O5472)&gt;=1,"",IF(VLOOKUP(O5472,登録者リスト!$A$1:$D$43729,4,FALSE)=基本情報!$D$6,O5472,"")),"")</f>
        <v/>
      </c>
    </row>
    <row r="5473" spans="15:16" x14ac:dyDescent="0.15">
      <c r="O5473">
        <v>5472</v>
      </c>
      <c r="P5473" t="str">
        <f>IFERROR(IF(COUNTIF(個人情報!$BB$5:$BB$401,"登録番号" &amp; リスト!O5473)&gt;=1,"",IF(VLOOKUP(O5473,登録者リスト!$A$1:$D$43729,4,FALSE)=基本情報!$D$6,O5473,"")),"")</f>
        <v/>
      </c>
    </row>
    <row r="5474" spans="15:16" x14ac:dyDescent="0.15">
      <c r="O5474">
        <v>5473</v>
      </c>
      <c r="P5474" t="str">
        <f>IFERROR(IF(COUNTIF(個人情報!$BB$5:$BB$401,"登録番号" &amp; リスト!O5474)&gt;=1,"",IF(VLOOKUP(O5474,登録者リスト!$A$1:$D$43729,4,FALSE)=基本情報!$D$6,O5474,"")),"")</f>
        <v/>
      </c>
    </row>
    <row r="5475" spans="15:16" x14ac:dyDescent="0.15">
      <c r="O5475">
        <v>5474</v>
      </c>
      <c r="P5475" t="str">
        <f>IFERROR(IF(COUNTIF(個人情報!$BB$5:$BB$401,"登録番号" &amp; リスト!O5475)&gt;=1,"",IF(VLOOKUP(O5475,登録者リスト!$A$1:$D$43729,4,FALSE)=基本情報!$D$6,O5475,"")),"")</f>
        <v/>
      </c>
    </row>
    <row r="5476" spans="15:16" x14ac:dyDescent="0.15">
      <c r="O5476">
        <v>5475</v>
      </c>
      <c r="P5476" t="str">
        <f>IFERROR(IF(COUNTIF(個人情報!$BB$5:$BB$401,"登録番号" &amp; リスト!O5476)&gt;=1,"",IF(VLOOKUP(O5476,登録者リスト!$A$1:$D$43729,4,FALSE)=基本情報!$D$6,O5476,"")),"")</f>
        <v/>
      </c>
    </row>
    <row r="5477" spans="15:16" x14ac:dyDescent="0.15">
      <c r="O5477">
        <v>5476</v>
      </c>
      <c r="P5477" t="str">
        <f>IFERROR(IF(COUNTIF(個人情報!$BB$5:$BB$401,"登録番号" &amp; リスト!O5477)&gt;=1,"",IF(VLOOKUP(O5477,登録者リスト!$A$1:$D$43729,4,FALSE)=基本情報!$D$6,O5477,"")),"")</f>
        <v/>
      </c>
    </row>
    <row r="5478" spans="15:16" x14ac:dyDescent="0.15">
      <c r="O5478">
        <v>5477</v>
      </c>
      <c r="P5478" t="str">
        <f>IFERROR(IF(COUNTIF(個人情報!$BB$5:$BB$401,"登録番号" &amp; リスト!O5478)&gt;=1,"",IF(VLOOKUP(O5478,登録者リスト!$A$1:$D$43729,4,FALSE)=基本情報!$D$6,O5478,"")),"")</f>
        <v/>
      </c>
    </row>
    <row r="5479" spans="15:16" x14ac:dyDescent="0.15">
      <c r="O5479">
        <v>5478</v>
      </c>
      <c r="P5479" t="str">
        <f>IFERROR(IF(COUNTIF(個人情報!$BB$5:$BB$401,"登録番号" &amp; リスト!O5479)&gt;=1,"",IF(VLOOKUP(O5479,登録者リスト!$A$1:$D$43729,4,FALSE)=基本情報!$D$6,O5479,"")),"")</f>
        <v/>
      </c>
    </row>
    <row r="5480" spans="15:16" x14ac:dyDescent="0.15">
      <c r="O5480">
        <v>5479</v>
      </c>
      <c r="P5480" t="str">
        <f>IFERROR(IF(COUNTIF(個人情報!$BB$5:$BB$401,"登録番号" &amp; リスト!O5480)&gt;=1,"",IF(VLOOKUP(O5480,登録者リスト!$A$1:$D$43729,4,FALSE)=基本情報!$D$6,O5480,"")),"")</f>
        <v/>
      </c>
    </row>
    <row r="5481" spans="15:16" x14ac:dyDescent="0.15">
      <c r="O5481">
        <v>5480</v>
      </c>
      <c r="P5481" t="str">
        <f>IFERROR(IF(COUNTIF(個人情報!$BB$5:$BB$401,"登録番号" &amp; リスト!O5481)&gt;=1,"",IF(VLOOKUP(O5481,登録者リスト!$A$1:$D$43729,4,FALSE)=基本情報!$D$6,O5481,"")),"")</f>
        <v/>
      </c>
    </row>
    <row r="5482" spans="15:16" x14ac:dyDescent="0.15">
      <c r="O5482">
        <v>5481</v>
      </c>
      <c r="P5482" t="str">
        <f>IFERROR(IF(COUNTIF(個人情報!$BB$5:$BB$401,"登録番号" &amp; リスト!O5482)&gt;=1,"",IF(VLOOKUP(O5482,登録者リスト!$A$1:$D$43729,4,FALSE)=基本情報!$D$6,O5482,"")),"")</f>
        <v/>
      </c>
    </row>
    <row r="5483" spans="15:16" x14ac:dyDescent="0.15">
      <c r="O5483">
        <v>5482</v>
      </c>
      <c r="P5483" t="str">
        <f>IFERROR(IF(COUNTIF(個人情報!$BB$5:$BB$401,"登録番号" &amp; リスト!O5483)&gt;=1,"",IF(VLOOKUP(O5483,登録者リスト!$A$1:$D$43729,4,FALSE)=基本情報!$D$6,O5483,"")),"")</f>
        <v/>
      </c>
    </row>
    <row r="5484" spans="15:16" x14ac:dyDescent="0.15">
      <c r="O5484">
        <v>5483</v>
      </c>
      <c r="P5484" t="str">
        <f>IFERROR(IF(COUNTIF(個人情報!$BB$5:$BB$401,"登録番号" &amp; リスト!O5484)&gt;=1,"",IF(VLOOKUP(O5484,登録者リスト!$A$1:$D$43729,4,FALSE)=基本情報!$D$6,O5484,"")),"")</f>
        <v/>
      </c>
    </row>
    <row r="5485" spans="15:16" x14ac:dyDescent="0.15">
      <c r="O5485">
        <v>5484</v>
      </c>
      <c r="P5485" t="str">
        <f>IFERROR(IF(COUNTIF(個人情報!$BB$5:$BB$401,"登録番号" &amp; リスト!O5485)&gt;=1,"",IF(VLOOKUP(O5485,登録者リスト!$A$1:$D$43729,4,FALSE)=基本情報!$D$6,O5485,"")),"")</f>
        <v/>
      </c>
    </row>
    <row r="5486" spans="15:16" x14ac:dyDescent="0.15">
      <c r="O5486">
        <v>5485</v>
      </c>
      <c r="P5486" t="str">
        <f>IFERROR(IF(COUNTIF(個人情報!$BB$5:$BB$401,"登録番号" &amp; リスト!O5486)&gt;=1,"",IF(VLOOKUP(O5486,登録者リスト!$A$1:$D$43729,4,FALSE)=基本情報!$D$6,O5486,"")),"")</f>
        <v/>
      </c>
    </row>
    <row r="5487" spans="15:16" x14ac:dyDescent="0.15">
      <c r="O5487">
        <v>5486</v>
      </c>
      <c r="P5487" t="str">
        <f>IFERROR(IF(COUNTIF(個人情報!$BB$5:$BB$401,"登録番号" &amp; リスト!O5487)&gt;=1,"",IF(VLOOKUP(O5487,登録者リスト!$A$1:$D$43729,4,FALSE)=基本情報!$D$6,O5487,"")),"")</f>
        <v/>
      </c>
    </row>
    <row r="5488" spans="15:16" x14ac:dyDescent="0.15">
      <c r="O5488">
        <v>5487</v>
      </c>
      <c r="P5488" t="str">
        <f>IFERROR(IF(COUNTIF(個人情報!$BB$5:$BB$401,"登録番号" &amp; リスト!O5488)&gt;=1,"",IF(VLOOKUP(O5488,登録者リスト!$A$1:$D$43729,4,FALSE)=基本情報!$D$6,O5488,"")),"")</f>
        <v/>
      </c>
    </row>
    <row r="5489" spans="15:16" x14ac:dyDescent="0.15">
      <c r="O5489">
        <v>5488</v>
      </c>
      <c r="P5489" t="str">
        <f>IFERROR(IF(COUNTIF(個人情報!$BB$5:$BB$401,"登録番号" &amp; リスト!O5489)&gt;=1,"",IF(VLOOKUP(O5489,登録者リスト!$A$1:$D$43729,4,FALSE)=基本情報!$D$6,O5489,"")),"")</f>
        <v/>
      </c>
    </row>
    <row r="5490" spans="15:16" x14ac:dyDescent="0.15">
      <c r="O5490">
        <v>5489</v>
      </c>
      <c r="P5490" t="str">
        <f>IFERROR(IF(COUNTIF(個人情報!$BB$5:$BB$401,"登録番号" &amp; リスト!O5490)&gt;=1,"",IF(VLOOKUP(O5490,登録者リスト!$A$1:$D$43729,4,FALSE)=基本情報!$D$6,O5490,"")),"")</f>
        <v/>
      </c>
    </row>
    <row r="5491" spans="15:16" x14ac:dyDescent="0.15">
      <c r="O5491">
        <v>5490</v>
      </c>
      <c r="P5491" t="str">
        <f>IFERROR(IF(COUNTIF(個人情報!$BB$5:$BB$401,"登録番号" &amp; リスト!O5491)&gt;=1,"",IF(VLOOKUP(O5491,登録者リスト!$A$1:$D$43729,4,FALSE)=基本情報!$D$6,O5491,"")),"")</f>
        <v/>
      </c>
    </row>
    <row r="5492" spans="15:16" x14ac:dyDescent="0.15">
      <c r="O5492">
        <v>5491</v>
      </c>
      <c r="P5492" t="str">
        <f>IFERROR(IF(COUNTIF(個人情報!$BB$5:$BB$401,"登録番号" &amp; リスト!O5492)&gt;=1,"",IF(VLOOKUP(O5492,登録者リスト!$A$1:$D$43729,4,FALSE)=基本情報!$D$6,O5492,"")),"")</f>
        <v/>
      </c>
    </row>
    <row r="5493" spans="15:16" x14ac:dyDescent="0.15">
      <c r="O5493">
        <v>5492</v>
      </c>
      <c r="P5493" t="str">
        <f>IFERROR(IF(COUNTIF(個人情報!$BB$5:$BB$401,"登録番号" &amp; リスト!O5493)&gt;=1,"",IF(VLOOKUP(O5493,登録者リスト!$A$1:$D$43729,4,FALSE)=基本情報!$D$6,O5493,"")),"")</f>
        <v/>
      </c>
    </row>
    <row r="5494" spans="15:16" x14ac:dyDescent="0.15">
      <c r="O5494">
        <v>5493</v>
      </c>
      <c r="P5494" t="str">
        <f>IFERROR(IF(COUNTIF(個人情報!$BB$5:$BB$401,"登録番号" &amp; リスト!O5494)&gt;=1,"",IF(VLOOKUP(O5494,登録者リスト!$A$1:$D$43729,4,FALSE)=基本情報!$D$6,O5494,"")),"")</f>
        <v/>
      </c>
    </row>
    <row r="5495" spans="15:16" x14ac:dyDescent="0.15">
      <c r="O5495">
        <v>5494</v>
      </c>
      <c r="P5495" t="str">
        <f>IFERROR(IF(COUNTIF(個人情報!$BB$5:$BB$401,"登録番号" &amp; リスト!O5495)&gt;=1,"",IF(VLOOKUP(O5495,登録者リスト!$A$1:$D$43729,4,FALSE)=基本情報!$D$6,O5495,"")),"")</f>
        <v/>
      </c>
    </row>
    <row r="5496" spans="15:16" x14ac:dyDescent="0.15">
      <c r="O5496">
        <v>5495</v>
      </c>
      <c r="P5496" t="str">
        <f>IFERROR(IF(COUNTIF(個人情報!$BB$5:$BB$401,"登録番号" &amp; リスト!O5496)&gt;=1,"",IF(VLOOKUP(O5496,登録者リスト!$A$1:$D$43729,4,FALSE)=基本情報!$D$6,O5496,"")),"")</f>
        <v/>
      </c>
    </row>
    <row r="5497" spans="15:16" x14ac:dyDescent="0.15">
      <c r="O5497">
        <v>5496</v>
      </c>
      <c r="P5497" t="str">
        <f>IFERROR(IF(COUNTIF(個人情報!$BB$5:$BB$401,"登録番号" &amp; リスト!O5497)&gt;=1,"",IF(VLOOKUP(O5497,登録者リスト!$A$1:$D$43729,4,FALSE)=基本情報!$D$6,O5497,"")),"")</f>
        <v/>
      </c>
    </row>
    <row r="5498" spans="15:16" x14ac:dyDescent="0.15">
      <c r="O5498">
        <v>5497</v>
      </c>
      <c r="P5498" t="str">
        <f>IFERROR(IF(COUNTIF(個人情報!$BB$5:$BB$401,"登録番号" &amp; リスト!O5498)&gt;=1,"",IF(VLOOKUP(O5498,登録者リスト!$A$1:$D$43729,4,FALSE)=基本情報!$D$6,O5498,"")),"")</f>
        <v/>
      </c>
    </row>
    <row r="5499" spans="15:16" x14ac:dyDescent="0.15">
      <c r="O5499">
        <v>5498</v>
      </c>
      <c r="P5499" t="str">
        <f>IFERROR(IF(COUNTIF(個人情報!$BB$5:$BB$401,"登録番号" &amp; リスト!O5499)&gt;=1,"",IF(VLOOKUP(O5499,登録者リスト!$A$1:$D$43729,4,FALSE)=基本情報!$D$6,O5499,"")),"")</f>
        <v/>
      </c>
    </row>
    <row r="5500" spans="15:16" x14ac:dyDescent="0.15">
      <c r="O5500">
        <v>5499</v>
      </c>
      <c r="P5500" t="str">
        <f>IFERROR(IF(COUNTIF(個人情報!$BB$5:$BB$401,"登録番号" &amp; リスト!O5500)&gt;=1,"",IF(VLOOKUP(O5500,登録者リスト!$A$1:$D$43729,4,FALSE)=基本情報!$D$6,O5500,"")),"")</f>
        <v/>
      </c>
    </row>
    <row r="5501" spans="15:16" x14ac:dyDescent="0.15">
      <c r="O5501">
        <v>5500</v>
      </c>
      <c r="P5501" t="str">
        <f>IFERROR(IF(COUNTIF(個人情報!$BB$5:$BB$401,"登録番号" &amp; リスト!O5501)&gt;=1,"",IF(VLOOKUP(O5501,登録者リスト!$A$1:$D$43729,4,FALSE)=基本情報!$D$6,O5501,"")),"")</f>
        <v/>
      </c>
    </row>
    <row r="5502" spans="15:16" x14ac:dyDescent="0.15">
      <c r="O5502">
        <v>5501</v>
      </c>
      <c r="P5502" t="str">
        <f>IFERROR(IF(COUNTIF(個人情報!$BB$5:$BB$401,"登録番号" &amp; リスト!O5502)&gt;=1,"",IF(VLOOKUP(O5502,登録者リスト!$A$1:$D$43729,4,FALSE)=基本情報!$D$6,O5502,"")),"")</f>
        <v/>
      </c>
    </row>
    <row r="5503" spans="15:16" x14ac:dyDescent="0.15">
      <c r="O5503">
        <v>5502</v>
      </c>
      <c r="P5503" t="str">
        <f>IFERROR(IF(COUNTIF(個人情報!$BB$5:$BB$401,"登録番号" &amp; リスト!O5503)&gt;=1,"",IF(VLOOKUP(O5503,登録者リスト!$A$1:$D$43729,4,FALSE)=基本情報!$D$6,O5503,"")),"")</f>
        <v/>
      </c>
    </row>
    <row r="5504" spans="15:16" x14ac:dyDescent="0.15">
      <c r="O5504">
        <v>5503</v>
      </c>
      <c r="P5504" t="str">
        <f>IFERROR(IF(COUNTIF(個人情報!$BB$5:$BB$401,"登録番号" &amp; リスト!O5504)&gt;=1,"",IF(VLOOKUP(O5504,登録者リスト!$A$1:$D$43729,4,FALSE)=基本情報!$D$6,O5504,"")),"")</f>
        <v/>
      </c>
    </row>
    <row r="5505" spans="15:16" x14ac:dyDescent="0.15">
      <c r="O5505">
        <v>5504</v>
      </c>
      <c r="P5505" t="str">
        <f>IFERROR(IF(COUNTIF(個人情報!$BB$5:$BB$401,"登録番号" &amp; リスト!O5505)&gt;=1,"",IF(VLOOKUP(O5505,登録者リスト!$A$1:$D$43729,4,FALSE)=基本情報!$D$6,O5505,"")),"")</f>
        <v/>
      </c>
    </row>
    <row r="5506" spans="15:16" x14ac:dyDescent="0.15">
      <c r="O5506">
        <v>5505</v>
      </c>
      <c r="P5506" t="str">
        <f>IFERROR(IF(COUNTIF(個人情報!$BB$5:$BB$401,"登録番号" &amp; リスト!O5506)&gt;=1,"",IF(VLOOKUP(O5506,登録者リスト!$A$1:$D$43729,4,FALSE)=基本情報!$D$6,O5506,"")),"")</f>
        <v/>
      </c>
    </row>
    <row r="5507" spans="15:16" x14ac:dyDescent="0.15">
      <c r="O5507">
        <v>5506</v>
      </c>
      <c r="P5507" t="str">
        <f>IFERROR(IF(COUNTIF(個人情報!$BB$5:$BB$401,"登録番号" &amp; リスト!O5507)&gt;=1,"",IF(VLOOKUP(O5507,登録者リスト!$A$1:$D$43729,4,FALSE)=基本情報!$D$6,O5507,"")),"")</f>
        <v/>
      </c>
    </row>
    <row r="5508" spans="15:16" x14ac:dyDescent="0.15">
      <c r="O5508">
        <v>5507</v>
      </c>
      <c r="P5508" t="str">
        <f>IFERROR(IF(COUNTIF(個人情報!$BB$5:$BB$401,"登録番号" &amp; リスト!O5508)&gt;=1,"",IF(VLOOKUP(O5508,登録者リスト!$A$1:$D$43729,4,FALSE)=基本情報!$D$6,O5508,"")),"")</f>
        <v/>
      </c>
    </row>
    <row r="5509" spans="15:16" x14ac:dyDescent="0.15">
      <c r="O5509">
        <v>5508</v>
      </c>
      <c r="P5509" t="str">
        <f>IFERROR(IF(COUNTIF(個人情報!$BB$5:$BB$401,"登録番号" &amp; リスト!O5509)&gt;=1,"",IF(VLOOKUP(O5509,登録者リスト!$A$1:$D$43729,4,FALSE)=基本情報!$D$6,O5509,"")),"")</f>
        <v/>
      </c>
    </row>
    <row r="5510" spans="15:16" x14ac:dyDescent="0.15">
      <c r="O5510">
        <v>5509</v>
      </c>
      <c r="P5510" t="str">
        <f>IFERROR(IF(COUNTIF(個人情報!$BB$5:$BB$401,"登録番号" &amp; リスト!O5510)&gt;=1,"",IF(VLOOKUP(O5510,登録者リスト!$A$1:$D$43729,4,FALSE)=基本情報!$D$6,O5510,"")),"")</f>
        <v/>
      </c>
    </row>
    <row r="5511" spans="15:16" x14ac:dyDescent="0.15">
      <c r="O5511">
        <v>5510</v>
      </c>
      <c r="P5511" t="str">
        <f>IFERROR(IF(COUNTIF(個人情報!$BB$5:$BB$401,"登録番号" &amp; リスト!O5511)&gt;=1,"",IF(VLOOKUP(O5511,登録者リスト!$A$1:$D$43729,4,FALSE)=基本情報!$D$6,O5511,"")),"")</f>
        <v/>
      </c>
    </row>
    <row r="5512" spans="15:16" x14ac:dyDescent="0.15">
      <c r="O5512">
        <v>5511</v>
      </c>
      <c r="P5512" t="str">
        <f>IFERROR(IF(COUNTIF(個人情報!$BB$5:$BB$401,"登録番号" &amp; リスト!O5512)&gt;=1,"",IF(VLOOKUP(O5512,登録者リスト!$A$1:$D$43729,4,FALSE)=基本情報!$D$6,O5512,"")),"")</f>
        <v/>
      </c>
    </row>
    <row r="5513" spans="15:16" x14ac:dyDescent="0.15">
      <c r="O5513">
        <v>5512</v>
      </c>
      <c r="P5513" t="str">
        <f>IFERROR(IF(COUNTIF(個人情報!$BB$5:$BB$401,"登録番号" &amp; リスト!O5513)&gt;=1,"",IF(VLOOKUP(O5513,登録者リスト!$A$1:$D$43729,4,FALSE)=基本情報!$D$6,O5513,"")),"")</f>
        <v/>
      </c>
    </row>
    <row r="5514" spans="15:16" x14ac:dyDescent="0.15">
      <c r="O5514">
        <v>5513</v>
      </c>
      <c r="P5514" t="str">
        <f>IFERROR(IF(COUNTIF(個人情報!$BB$5:$BB$401,"登録番号" &amp; リスト!O5514)&gt;=1,"",IF(VLOOKUP(O5514,登録者リスト!$A$1:$D$43729,4,FALSE)=基本情報!$D$6,O5514,"")),"")</f>
        <v/>
      </c>
    </row>
    <row r="5515" spans="15:16" x14ac:dyDescent="0.15">
      <c r="O5515">
        <v>5514</v>
      </c>
      <c r="P5515" t="str">
        <f>IFERROR(IF(COUNTIF(個人情報!$BB$5:$BB$401,"登録番号" &amp; リスト!O5515)&gt;=1,"",IF(VLOOKUP(O5515,登録者リスト!$A$1:$D$43729,4,FALSE)=基本情報!$D$6,O5515,"")),"")</f>
        <v/>
      </c>
    </row>
    <row r="5516" spans="15:16" x14ac:dyDescent="0.15">
      <c r="O5516">
        <v>5515</v>
      </c>
      <c r="P5516" t="str">
        <f>IFERROR(IF(COUNTIF(個人情報!$BB$5:$BB$401,"登録番号" &amp; リスト!O5516)&gt;=1,"",IF(VLOOKUP(O5516,登録者リスト!$A$1:$D$43729,4,FALSE)=基本情報!$D$6,O5516,"")),"")</f>
        <v/>
      </c>
    </row>
    <row r="5517" spans="15:16" x14ac:dyDescent="0.15">
      <c r="O5517">
        <v>5516</v>
      </c>
      <c r="P5517" t="str">
        <f>IFERROR(IF(COUNTIF(個人情報!$BB$5:$BB$401,"登録番号" &amp; リスト!O5517)&gt;=1,"",IF(VLOOKUP(O5517,登録者リスト!$A$1:$D$43729,4,FALSE)=基本情報!$D$6,O5517,"")),"")</f>
        <v/>
      </c>
    </row>
    <row r="5518" spans="15:16" x14ac:dyDescent="0.15">
      <c r="O5518">
        <v>5517</v>
      </c>
      <c r="P5518" t="str">
        <f>IFERROR(IF(COUNTIF(個人情報!$BB$5:$BB$401,"登録番号" &amp; リスト!O5518)&gt;=1,"",IF(VLOOKUP(O5518,登録者リスト!$A$1:$D$43729,4,FALSE)=基本情報!$D$6,O5518,"")),"")</f>
        <v/>
      </c>
    </row>
    <row r="5519" spans="15:16" x14ac:dyDescent="0.15">
      <c r="O5519">
        <v>5518</v>
      </c>
      <c r="P5519" t="str">
        <f>IFERROR(IF(COUNTIF(個人情報!$BB$5:$BB$401,"登録番号" &amp; リスト!O5519)&gt;=1,"",IF(VLOOKUP(O5519,登録者リスト!$A$1:$D$43729,4,FALSE)=基本情報!$D$6,O5519,"")),"")</f>
        <v/>
      </c>
    </row>
    <row r="5520" spans="15:16" x14ac:dyDescent="0.15">
      <c r="O5520">
        <v>5519</v>
      </c>
      <c r="P5520" t="str">
        <f>IFERROR(IF(COUNTIF(個人情報!$BB$5:$BB$401,"登録番号" &amp; リスト!O5520)&gt;=1,"",IF(VLOOKUP(O5520,登録者リスト!$A$1:$D$43729,4,FALSE)=基本情報!$D$6,O5520,"")),"")</f>
        <v/>
      </c>
    </row>
    <row r="5521" spans="15:16" x14ac:dyDescent="0.15">
      <c r="O5521">
        <v>5520</v>
      </c>
      <c r="P5521" t="str">
        <f>IFERROR(IF(COUNTIF(個人情報!$BB$5:$BB$401,"登録番号" &amp; リスト!O5521)&gt;=1,"",IF(VLOOKUP(O5521,登録者リスト!$A$1:$D$43729,4,FALSE)=基本情報!$D$6,O5521,"")),"")</f>
        <v/>
      </c>
    </row>
    <row r="5522" spans="15:16" x14ac:dyDescent="0.15">
      <c r="O5522">
        <v>5521</v>
      </c>
      <c r="P5522" t="str">
        <f>IFERROR(IF(COUNTIF(個人情報!$BB$5:$BB$401,"登録番号" &amp; リスト!O5522)&gt;=1,"",IF(VLOOKUP(O5522,登録者リスト!$A$1:$D$43729,4,FALSE)=基本情報!$D$6,O5522,"")),"")</f>
        <v/>
      </c>
    </row>
    <row r="5523" spans="15:16" x14ac:dyDescent="0.15">
      <c r="O5523">
        <v>5522</v>
      </c>
      <c r="P5523" t="str">
        <f>IFERROR(IF(COUNTIF(個人情報!$BB$5:$BB$401,"登録番号" &amp; リスト!O5523)&gt;=1,"",IF(VLOOKUP(O5523,登録者リスト!$A$1:$D$43729,4,FALSE)=基本情報!$D$6,O5523,"")),"")</f>
        <v/>
      </c>
    </row>
    <row r="5524" spans="15:16" x14ac:dyDescent="0.15">
      <c r="O5524">
        <v>5523</v>
      </c>
      <c r="P5524" t="str">
        <f>IFERROR(IF(COUNTIF(個人情報!$BB$5:$BB$401,"登録番号" &amp; リスト!O5524)&gt;=1,"",IF(VLOOKUP(O5524,登録者リスト!$A$1:$D$43729,4,FALSE)=基本情報!$D$6,O5524,"")),"")</f>
        <v/>
      </c>
    </row>
    <row r="5525" spans="15:16" x14ac:dyDescent="0.15">
      <c r="O5525">
        <v>5524</v>
      </c>
      <c r="P5525" t="str">
        <f>IFERROR(IF(COUNTIF(個人情報!$BB$5:$BB$401,"登録番号" &amp; リスト!O5525)&gt;=1,"",IF(VLOOKUP(O5525,登録者リスト!$A$1:$D$43729,4,FALSE)=基本情報!$D$6,O5525,"")),"")</f>
        <v/>
      </c>
    </row>
    <row r="5526" spans="15:16" x14ac:dyDescent="0.15">
      <c r="O5526">
        <v>5525</v>
      </c>
      <c r="P5526" t="str">
        <f>IFERROR(IF(COUNTIF(個人情報!$BB$5:$BB$401,"登録番号" &amp; リスト!O5526)&gt;=1,"",IF(VLOOKUP(O5526,登録者リスト!$A$1:$D$43729,4,FALSE)=基本情報!$D$6,O5526,"")),"")</f>
        <v/>
      </c>
    </row>
    <row r="5527" spans="15:16" x14ac:dyDescent="0.15">
      <c r="O5527">
        <v>5526</v>
      </c>
      <c r="P5527" t="str">
        <f>IFERROR(IF(COUNTIF(個人情報!$BB$5:$BB$401,"登録番号" &amp; リスト!O5527)&gt;=1,"",IF(VLOOKUP(O5527,登録者リスト!$A$1:$D$43729,4,FALSE)=基本情報!$D$6,O5527,"")),"")</f>
        <v/>
      </c>
    </row>
    <row r="5528" spans="15:16" x14ac:dyDescent="0.15">
      <c r="O5528">
        <v>5527</v>
      </c>
      <c r="P5528" t="str">
        <f>IFERROR(IF(COUNTIF(個人情報!$BB$5:$BB$401,"登録番号" &amp; リスト!O5528)&gt;=1,"",IF(VLOOKUP(O5528,登録者リスト!$A$1:$D$43729,4,FALSE)=基本情報!$D$6,O5528,"")),"")</f>
        <v/>
      </c>
    </row>
    <row r="5529" spans="15:16" x14ac:dyDescent="0.15">
      <c r="O5529">
        <v>5528</v>
      </c>
      <c r="P5529" t="str">
        <f>IFERROR(IF(COUNTIF(個人情報!$BB$5:$BB$401,"登録番号" &amp; リスト!O5529)&gt;=1,"",IF(VLOOKUP(O5529,登録者リスト!$A$1:$D$43729,4,FALSE)=基本情報!$D$6,O5529,"")),"")</f>
        <v/>
      </c>
    </row>
    <row r="5530" spans="15:16" x14ac:dyDescent="0.15">
      <c r="O5530">
        <v>5529</v>
      </c>
      <c r="P5530" t="str">
        <f>IFERROR(IF(COUNTIF(個人情報!$BB$5:$BB$401,"登録番号" &amp; リスト!O5530)&gt;=1,"",IF(VLOOKUP(O5530,登録者リスト!$A$1:$D$43729,4,FALSE)=基本情報!$D$6,O5530,"")),"")</f>
        <v/>
      </c>
    </row>
    <row r="5531" spans="15:16" x14ac:dyDescent="0.15">
      <c r="O5531">
        <v>5530</v>
      </c>
      <c r="P5531" t="str">
        <f>IFERROR(IF(COUNTIF(個人情報!$BB$5:$BB$401,"登録番号" &amp; リスト!O5531)&gt;=1,"",IF(VLOOKUP(O5531,登録者リスト!$A$1:$D$43729,4,FALSE)=基本情報!$D$6,O5531,"")),"")</f>
        <v/>
      </c>
    </row>
    <row r="5532" spans="15:16" x14ac:dyDescent="0.15">
      <c r="O5532">
        <v>5531</v>
      </c>
      <c r="P5532" t="str">
        <f>IFERROR(IF(COUNTIF(個人情報!$BB$5:$BB$401,"登録番号" &amp; リスト!O5532)&gt;=1,"",IF(VLOOKUP(O5532,登録者リスト!$A$1:$D$43729,4,FALSE)=基本情報!$D$6,O5532,"")),"")</f>
        <v/>
      </c>
    </row>
    <row r="5533" spans="15:16" x14ac:dyDescent="0.15">
      <c r="O5533">
        <v>5532</v>
      </c>
      <c r="P5533" t="str">
        <f>IFERROR(IF(COUNTIF(個人情報!$BB$5:$BB$401,"登録番号" &amp; リスト!O5533)&gt;=1,"",IF(VLOOKUP(O5533,登録者リスト!$A$1:$D$43729,4,FALSE)=基本情報!$D$6,O5533,"")),"")</f>
        <v/>
      </c>
    </row>
    <row r="5534" spans="15:16" x14ac:dyDescent="0.15">
      <c r="O5534">
        <v>5533</v>
      </c>
      <c r="P5534" t="str">
        <f>IFERROR(IF(COUNTIF(個人情報!$BB$5:$BB$401,"登録番号" &amp; リスト!O5534)&gt;=1,"",IF(VLOOKUP(O5534,登録者リスト!$A$1:$D$43729,4,FALSE)=基本情報!$D$6,O5534,"")),"")</f>
        <v/>
      </c>
    </row>
    <row r="5535" spans="15:16" x14ac:dyDescent="0.15">
      <c r="O5535">
        <v>5534</v>
      </c>
      <c r="P5535" t="str">
        <f>IFERROR(IF(COUNTIF(個人情報!$BB$5:$BB$401,"登録番号" &amp; リスト!O5535)&gt;=1,"",IF(VLOOKUP(O5535,登録者リスト!$A$1:$D$43729,4,FALSE)=基本情報!$D$6,O5535,"")),"")</f>
        <v/>
      </c>
    </row>
    <row r="5536" spans="15:16" x14ac:dyDescent="0.15">
      <c r="O5536">
        <v>5535</v>
      </c>
      <c r="P5536" t="str">
        <f>IFERROR(IF(COUNTIF(個人情報!$BB$5:$BB$401,"登録番号" &amp; リスト!O5536)&gt;=1,"",IF(VLOOKUP(O5536,登録者リスト!$A$1:$D$43729,4,FALSE)=基本情報!$D$6,O5536,"")),"")</f>
        <v/>
      </c>
    </row>
    <row r="5537" spans="15:16" x14ac:dyDescent="0.15">
      <c r="O5537">
        <v>5536</v>
      </c>
      <c r="P5537" t="str">
        <f>IFERROR(IF(COUNTIF(個人情報!$BB$5:$BB$401,"登録番号" &amp; リスト!O5537)&gt;=1,"",IF(VLOOKUP(O5537,登録者リスト!$A$1:$D$43729,4,FALSE)=基本情報!$D$6,O5537,"")),"")</f>
        <v/>
      </c>
    </row>
    <row r="5538" spans="15:16" x14ac:dyDescent="0.15">
      <c r="O5538">
        <v>5537</v>
      </c>
      <c r="P5538" t="str">
        <f>IFERROR(IF(COUNTIF(個人情報!$BB$5:$BB$401,"登録番号" &amp; リスト!O5538)&gt;=1,"",IF(VLOOKUP(O5538,登録者リスト!$A$1:$D$43729,4,FALSE)=基本情報!$D$6,O5538,"")),"")</f>
        <v/>
      </c>
    </row>
    <row r="5539" spans="15:16" x14ac:dyDescent="0.15">
      <c r="O5539">
        <v>5538</v>
      </c>
      <c r="P5539" t="str">
        <f>IFERROR(IF(COUNTIF(個人情報!$BB$5:$BB$401,"登録番号" &amp; リスト!O5539)&gt;=1,"",IF(VLOOKUP(O5539,登録者リスト!$A$1:$D$43729,4,FALSE)=基本情報!$D$6,O5539,"")),"")</f>
        <v/>
      </c>
    </row>
    <row r="5540" spans="15:16" x14ac:dyDescent="0.15">
      <c r="O5540">
        <v>5539</v>
      </c>
      <c r="P5540" t="str">
        <f>IFERROR(IF(COUNTIF(個人情報!$BB$5:$BB$401,"登録番号" &amp; リスト!O5540)&gt;=1,"",IF(VLOOKUP(O5540,登録者リスト!$A$1:$D$43729,4,FALSE)=基本情報!$D$6,O5540,"")),"")</f>
        <v/>
      </c>
    </row>
    <row r="5541" spans="15:16" x14ac:dyDescent="0.15">
      <c r="O5541">
        <v>5540</v>
      </c>
      <c r="P5541" t="str">
        <f>IFERROR(IF(COUNTIF(個人情報!$BB$5:$BB$401,"登録番号" &amp; リスト!O5541)&gt;=1,"",IF(VLOOKUP(O5541,登録者リスト!$A$1:$D$43729,4,FALSE)=基本情報!$D$6,O5541,"")),"")</f>
        <v/>
      </c>
    </row>
    <row r="5542" spans="15:16" x14ac:dyDescent="0.15">
      <c r="O5542">
        <v>5541</v>
      </c>
      <c r="P5542" t="str">
        <f>IFERROR(IF(COUNTIF(個人情報!$BB$5:$BB$401,"登録番号" &amp; リスト!O5542)&gt;=1,"",IF(VLOOKUP(O5542,登録者リスト!$A$1:$D$43729,4,FALSE)=基本情報!$D$6,O5542,"")),"")</f>
        <v/>
      </c>
    </row>
    <row r="5543" spans="15:16" x14ac:dyDescent="0.15">
      <c r="O5543">
        <v>5542</v>
      </c>
      <c r="P5543" t="str">
        <f>IFERROR(IF(COUNTIF(個人情報!$BB$5:$BB$401,"登録番号" &amp; リスト!O5543)&gt;=1,"",IF(VLOOKUP(O5543,登録者リスト!$A$1:$D$43729,4,FALSE)=基本情報!$D$6,O5543,"")),"")</f>
        <v/>
      </c>
    </row>
    <row r="5544" spans="15:16" x14ac:dyDescent="0.15">
      <c r="O5544">
        <v>5543</v>
      </c>
      <c r="P5544" t="str">
        <f>IFERROR(IF(COUNTIF(個人情報!$BB$5:$BB$401,"登録番号" &amp; リスト!O5544)&gt;=1,"",IF(VLOOKUP(O5544,登録者リスト!$A$1:$D$43729,4,FALSE)=基本情報!$D$6,O5544,"")),"")</f>
        <v/>
      </c>
    </row>
    <row r="5545" spans="15:16" x14ac:dyDescent="0.15">
      <c r="O5545">
        <v>5544</v>
      </c>
      <c r="P5545" t="str">
        <f>IFERROR(IF(COUNTIF(個人情報!$BB$5:$BB$401,"登録番号" &amp; リスト!O5545)&gt;=1,"",IF(VLOOKUP(O5545,登録者リスト!$A$1:$D$43729,4,FALSE)=基本情報!$D$6,O5545,"")),"")</f>
        <v/>
      </c>
    </row>
    <row r="5546" spans="15:16" x14ac:dyDescent="0.15">
      <c r="O5546">
        <v>5545</v>
      </c>
      <c r="P5546" t="str">
        <f>IFERROR(IF(COUNTIF(個人情報!$BB$5:$BB$401,"登録番号" &amp; リスト!O5546)&gt;=1,"",IF(VLOOKUP(O5546,登録者リスト!$A$1:$D$43729,4,FALSE)=基本情報!$D$6,O5546,"")),"")</f>
        <v/>
      </c>
    </row>
    <row r="5547" spans="15:16" x14ac:dyDescent="0.15">
      <c r="O5547">
        <v>5546</v>
      </c>
      <c r="P5547" t="str">
        <f>IFERROR(IF(COUNTIF(個人情報!$BB$5:$BB$401,"登録番号" &amp; リスト!O5547)&gt;=1,"",IF(VLOOKUP(O5547,登録者リスト!$A$1:$D$43729,4,FALSE)=基本情報!$D$6,O5547,"")),"")</f>
        <v/>
      </c>
    </row>
    <row r="5548" spans="15:16" x14ac:dyDescent="0.15">
      <c r="O5548">
        <v>5547</v>
      </c>
      <c r="P5548" t="str">
        <f>IFERROR(IF(COUNTIF(個人情報!$BB$5:$BB$401,"登録番号" &amp; リスト!O5548)&gt;=1,"",IF(VLOOKUP(O5548,登録者リスト!$A$1:$D$43729,4,FALSE)=基本情報!$D$6,O5548,"")),"")</f>
        <v/>
      </c>
    </row>
    <row r="5549" spans="15:16" x14ac:dyDescent="0.15">
      <c r="O5549">
        <v>5548</v>
      </c>
      <c r="P5549" t="str">
        <f>IFERROR(IF(COUNTIF(個人情報!$BB$5:$BB$401,"登録番号" &amp; リスト!O5549)&gt;=1,"",IF(VLOOKUP(O5549,登録者リスト!$A$1:$D$43729,4,FALSE)=基本情報!$D$6,O5549,"")),"")</f>
        <v/>
      </c>
    </row>
    <row r="5550" spans="15:16" x14ac:dyDescent="0.15">
      <c r="O5550">
        <v>5549</v>
      </c>
      <c r="P5550" t="str">
        <f>IFERROR(IF(COUNTIF(個人情報!$BB$5:$BB$401,"登録番号" &amp; リスト!O5550)&gt;=1,"",IF(VLOOKUP(O5550,登録者リスト!$A$1:$D$43729,4,FALSE)=基本情報!$D$6,O5550,"")),"")</f>
        <v/>
      </c>
    </row>
    <row r="5551" spans="15:16" x14ac:dyDescent="0.15">
      <c r="O5551">
        <v>5550</v>
      </c>
      <c r="P5551" t="str">
        <f>IFERROR(IF(COUNTIF(個人情報!$BB$5:$BB$401,"登録番号" &amp; リスト!O5551)&gt;=1,"",IF(VLOOKUP(O5551,登録者リスト!$A$1:$D$43729,4,FALSE)=基本情報!$D$6,O5551,"")),"")</f>
        <v/>
      </c>
    </row>
    <row r="5552" spans="15:16" x14ac:dyDescent="0.15">
      <c r="O5552">
        <v>5551</v>
      </c>
      <c r="P5552" t="str">
        <f>IFERROR(IF(COUNTIF(個人情報!$BB$5:$BB$401,"登録番号" &amp; リスト!O5552)&gt;=1,"",IF(VLOOKUP(O5552,登録者リスト!$A$1:$D$43729,4,FALSE)=基本情報!$D$6,O5552,"")),"")</f>
        <v/>
      </c>
    </row>
    <row r="5553" spans="15:16" x14ac:dyDescent="0.15">
      <c r="O5553">
        <v>5552</v>
      </c>
      <c r="P5553" t="str">
        <f>IFERROR(IF(COUNTIF(個人情報!$BB$5:$BB$401,"登録番号" &amp; リスト!O5553)&gt;=1,"",IF(VLOOKUP(O5553,登録者リスト!$A$1:$D$43729,4,FALSE)=基本情報!$D$6,O5553,"")),"")</f>
        <v/>
      </c>
    </row>
    <row r="5554" spans="15:16" x14ac:dyDescent="0.15">
      <c r="O5554">
        <v>5553</v>
      </c>
      <c r="P5554" t="str">
        <f>IFERROR(IF(COUNTIF(個人情報!$BB$5:$BB$401,"登録番号" &amp; リスト!O5554)&gt;=1,"",IF(VLOOKUP(O5554,登録者リスト!$A$1:$D$43729,4,FALSE)=基本情報!$D$6,O5554,"")),"")</f>
        <v/>
      </c>
    </row>
    <row r="5555" spans="15:16" x14ac:dyDescent="0.15">
      <c r="O5555">
        <v>5554</v>
      </c>
      <c r="P5555" t="str">
        <f>IFERROR(IF(COUNTIF(個人情報!$BB$5:$BB$401,"登録番号" &amp; リスト!O5555)&gt;=1,"",IF(VLOOKUP(O5555,登録者リスト!$A$1:$D$43729,4,FALSE)=基本情報!$D$6,O5555,"")),"")</f>
        <v/>
      </c>
    </row>
    <row r="5556" spans="15:16" x14ac:dyDescent="0.15">
      <c r="O5556">
        <v>5555</v>
      </c>
      <c r="P5556" t="str">
        <f>IFERROR(IF(COUNTIF(個人情報!$BB$5:$BB$401,"登録番号" &amp; リスト!O5556)&gt;=1,"",IF(VLOOKUP(O5556,登録者リスト!$A$1:$D$43729,4,FALSE)=基本情報!$D$6,O5556,"")),"")</f>
        <v/>
      </c>
    </row>
    <row r="5557" spans="15:16" x14ac:dyDescent="0.15">
      <c r="O5557">
        <v>5556</v>
      </c>
      <c r="P5557" t="str">
        <f>IFERROR(IF(COUNTIF(個人情報!$BB$5:$BB$401,"登録番号" &amp; リスト!O5557)&gt;=1,"",IF(VLOOKUP(O5557,登録者リスト!$A$1:$D$43729,4,FALSE)=基本情報!$D$6,O5557,"")),"")</f>
        <v/>
      </c>
    </row>
    <row r="5558" spans="15:16" x14ac:dyDescent="0.15">
      <c r="O5558">
        <v>5557</v>
      </c>
      <c r="P5558" t="str">
        <f>IFERROR(IF(COUNTIF(個人情報!$BB$5:$BB$401,"登録番号" &amp; リスト!O5558)&gt;=1,"",IF(VLOOKUP(O5558,登録者リスト!$A$1:$D$43729,4,FALSE)=基本情報!$D$6,O5558,"")),"")</f>
        <v/>
      </c>
    </row>
    <row r="5559" spans="15:16" x14ac:dyDescent="0.15">
      <c r="O5559">
        <v>5558</v>
      </c>
      <c r="P5559" t="str">
        <f>IFERROR(IF(COUNTIF(個人情報!$BB$5:$BB$401,"登録番号" &amp; リスト!O5559)&gt;=1,"",IF(VLOOKUP(O5559,登録者リスト!$A$1:$D$43729,4,FALSE)=基本情報!$D$6,O5559,"")),"")</f>
        <v/>
      </c>
    </row>
    <row r="5560" spans="15:16" x14ac:dyDescent="0.15">
      <c r="O5560">
        <v>5559</v>
      </c>
      <c r="P5560" t="str">
        <f>IFERROR(IF(COUNTIF(個人情報!$BB$5:$BB$401,"登録番号" &amp; リスト!O5560)&gt;=1,"",IF(VLOOKUP(O5560,登録者リスト!$A$1:$D$43729,4,FALSE)=基本情報!$D$6,O5560,"")),"")</f>
        <v/>
      </c>
    </row>
    <row r="5561" spans="15:16" x14ac:dyDescent="0.15">
      <c r="O5561">
        <v>5560</v>
      </c>
      <c r="P5561" t="str">
        <f>IFERROR(IF(COUNTIF(個人情報!$BB$5:$BB$401,"登録番号" &amp; リスト!O5561)&gt;=1,"",IF(VLOOKUP(O5561,登録者リスト!$A$1:$D$43729,4,FALSE)=基本情報!$D$6,O5561,"")),"")</f>
        <v/>
      </c>
    </row>
    <row r="5562" spans="15:16" x14ac:dyDescent="0.15">
      <c r="O5562">
        <v>5561</v>
      </c>
      <c r="P5562" t="str">
        <f>IFERROR(IF(COUNTIF(個人情報!$BB$5:$BB$401,"登録番号" &amp; リスト!O5562)&gt;=1,"",IF(VLOOKUP(O5562,登録者リスト!$A$1:$D$43729,4,FALSE)=基本情報!$D$6,O5562,"")),"")</f>
        <v/>
      </c>
    </row>
    <row r="5563" spans="15:16" x14ac:dyDescent="0.15">
      <c r="O5563">
        <v>5562</v>
      </c>
      <c r="P5563" t="str">
        <f>IFERROR(IF(COUNTIF(個人情報!$BB$5:$BB$401,"登録番号" &amp; リスト!O5563)&gt;=1,"",IF(VLOOKUP(O5563,登録者リスト!$A$1:$D$43729,4,FALSE)=基本情報!$D$6,O5563,"")),"")</f>
        <v/>
      </c>
    </row>
    <row r="5564" spans="15:16" x14ac:dyDescent="0.15">
      <c r="O5564">
        <v>5563</v>
      </c>
      <c r="P5564" t="str">
        <f>IFERROR(IF(COUNTIF(個人情報!$BB$5:$BB$401,"登録番号" &amp; リスト!O5564)&gt;=1,"",IF(VLOOKUP(O5564,登録者リスト!$A$1:$D$43729,4,FALSE)=基本情報!$D$6,O5564,"")),"")</f>
        <v/>
      </c>
    </row>
    <row r="5565" spans="15:16" x14ac:dyDescent="0.15">
      <c r="O5565">
        <v>5564</v>
      </c>
      <c r="P5565" t="str">
        <f>IFERROR(IF(COUNTIF(個人情報!$BB$5:$BB$401,"登録番号" &amp; リスト!O5565)&gt;=1,"",IF(VLOOKUP(O5565,登録者リスト!$A$1:$D$43729,4,FALSE)=基本情報!$D$6,O5565,"")),"")</f>
        <v/>
      </c>
    </row>
    <row r="5566" spans="15:16" x14ac:dyDescent="0.15">
      <c r="O5566">
        <v>5565</v>
      </c>
      <c r="P5566" t="str">
        <f>IFERROR(IF(COUNTIF(個人情報!$BB$5:$BB$401,"登録番号" &amp; リスト!O5566)&gt;=1,"",IF(VLOOKUP(O5566,登録者リスト!$A$1:$D$43729,4,FALSE)=基本情報!$D$6,O5566,"")),"")</f>
        <v/>
      </c>
    </row>
    <row r="5567" spans="15:16" x14ac:dyDescent="0.15">
      <c r="O5567">
        <v>5566</v>
      </c>
      <c r="P5567" t="str">
        <f>IFERROR(IF(COUNTIF(個人情報!$BB$5:$BB$401,"登録番号" &amp; リスト!O5567)&gt;=1,"",IF(VLOOKUP(O5567,登録者リスト!$A$1:$D$43729,4,FALSE)=基本情報!$D$6,O5567,"")),"")</f>
        <v/>
      </c>
    </row>
    <row r="5568" spans="15:16" x14ac:dyDescent="0.15">
      <c r="O5568">
        <v>5567</v>
      </c>
      <c r="P5568" t="str">
        <f>IFERROR(IF(COUNTIF(個人情報!$BB$5:$BB$401,"登録番号" &amp; リスト!O5568)&gt;=1,"",IF(VLOOKUP(O5568,登録者リスト!$A$1:$D$43729,4,FALSE)=基本情報!$D$6,O5568,"")),"")</f>
        <v/>
      </c>
    </row>
    <row r="5569" spans="15:16" x14ac:dyDescent="0.15">
      <c r="O5569">
        <v>5568</v>
      </c>
      <c r="P5569" t="str">
        <f>IFERROR(IF(COUNTIF(個人情報!$BB$5:$BB$401,"登録番号" &amp; リスト!O5569)&gt;=1,"",IF(VLOOKUP(O5569,登録者リスト!$A$1:$D$43729,4,FALSE)=基本情報!$D$6,O5569,"")),"")</f>
        <v/>
      </c>
    </row>
    <row r="5570" spans="15:16" x14ac:dyDescent="0.15">
      <c r="O5570">
        <v>5569</v>
      </c>
      <c r="P5570" t="str">
        <f>IFERROR(IF(COUNTIF(個人情報!$BB$5:$BB$401,"登録番号" &amp; リスト!O5570)&gt;=1,"",IF(VLOOKUP(O5570,登録者リスト!$A$1:$D$43729,4,FALSE)=基本情報!$D$6,O5570,"")),"")</f>
        <v/>
      </c>
    </row>
    <row r="5571" spans="15:16" x14ac:dyDescent="0.15">
      <c r="O5571">
        <v>5570</v>
      </c>
      <c r="P5571" t="str">
        <f>IFERROR(IF(COUNTIF(個人情報!$BB$5:$BB$401,"登録番号" &amp; リスト!O5571)&gt;=1,"",IF(VLOOKUP(O5571,登録者リスト!$A$1:$D$43729,4,FALSE)=基本情報!$D$6,O5571,"")),"")</f>
        <v/>
      </c>
    </row>
    <row r="5572" spans="15:16" x14ac:dyDescent="0.15">
      <c r="O5572">
        <v>5571</v>
      </c>
      <c r="P5572" t="str">
        <f>IFERROR(IF(COUNTIF(個人情報!$BB$5:$BB$401,"登録番号" &amp; リスト!O5572)&gt;=1,"",IF(VLOOKUP(O5572,登録者リスト!$A$1:$D$43729,4,FALSE)=基本情報!$D$6,O5572,"")),"")</f>
        <v/>
      </c>
    </row>
    <row r="5573" spans="15:16" x14ac:dyDescent="0.15">
      <c r="O5573">
        <v>5572</v>
      </c>
      <c r="P5573" t="str">
        <f>IFERROR(IF(COUNTIF(個人情報!$BB$5:$BB$401,"登録番号" &amp; リスト!O5573)&gt;=1,"",IF(VLOOKUP(O5573,登録者リスト!$A$1:$D$43729,4,FALSE)=基本情報!$D$6,O5573,"")),"")</f>
        <v/>
      </c>
    </row>
    <row r="5574" spans="15:16" x14ac:dyDescent="0.15">
      <c r="O5574">
        <v>5573</v>
      </c>
      <c r="P5574" t="str">
        <f>IFERROR(IF(COUNTIF(個人情報!$BB$5:$BB$401,"登録番号" &amp; リスト!O5574)&gt;=1,"",IF(VLOOKUP(O5574,登録者リスト!$A$1:$D$43729,4,FALSE)=基本情報!$D$6,O5574,"")),"")</f>
        <v/>
      </c>
    </row>
    <row r="5575" spans="15:16" x14ac:dyDescent="0.15">
      <c r="O5575">
        <v>5574</v>
      </c>
      <c r="P5575" t="str">
        <f>IFERROR(IF(COUNTIF(個人情報!$BB$5:$BB$401,"登録番号" &amp; リスト!O5575)&gt;=1,"",IF(VLOOKUP(O5575,登録者リスト!$A$1:$D$43729,4,FALSE)=基本情報!$D$6,O5575,"")),"")</f>
        <v/>
      </c>
    </row>
    <row r="5576" spans="15:16" x14ac:dyDescent="0.15">
      <c r="O5576">
        <v>5575</v>
      </c>
      <c r="P5576" t="str">
        <f>IFERROR(IF(COUNTIF(個人情報!$BB$5:$BB$401,"登録番号" &amp; リスト!O5576)&gt;=1,"",IF(VLOOKUP(O5576,登録者リスト!$A$1:$D$43729,4,FALSE)=基本情報!$D$6,O5576,"")),"")</f>
        <v/>
      </c>
    </row>
    <row r="5577" spans="15:16" x14ac:dyDescent="0.15">
      <c r="O5577">
        <v>5576</v>
      </c>
      <c r="P5577" t="str">
        <f>IFERROR(IF(COUNTIF(個人情報!$BB$5:$BB$401,"登録番号" &amp; リスト!O5577)&gt;=1,"",IF(VLOOKUP(O5577,登録者リスト!$A$1:$D$43729,4,FALSE)=基本情報!$D$6,O5577,"")),"")</f>
        <v/>
      </c>
    </row>
    <row r="5578" spans="15:16" x14ac:dyDescent="0.15">
      <c r="O5578">
        <v>5577</v>
      </c>
      <c r="P5578" t="str">
        <f>IFERROR(IF(COUNTIF(個人情報!$BB$5:$BB$401,"登録番号" &amp; リスト!O5578)&gt;=1,"",IF(VLOOKUP(O5578,登録者リスト!$A$1:$D$43729,4,FALSE)=基本情報!$D$6,O5578,"")),"")</f>
        <v/>
      </c>
    </row>
    <row r="5579" spans="15:16" x14ac:dyDescent="0.15">
      <c r="O5579">
        <v>5578</v>
      </c>
      <c r="P5579" t="str">
        <f>IFERROR(IF(COUNTIF(個人情報!$BB$5:$BB$401,"登録番号" &amp; リスト!O5579)&gt;=1,"",IF(VLOOKUP(O5579,登録者リスト!$A$1:$D$43729,4,FALSE)=基本情報!$D$6,O5579,"")),"")</f>
        <v/>
      </c>
    </row>
    <row r="5580" spans="15:16" x14ac:dyDescent="0.15">
      <c r="O5580">
        <v>5579</v>
      </c>
      <c r="P5580" t="str">
        <f>IFERROR(IF(COUNTIF(個人情報!$BB$5:$BB$401,"登録番号" &amp; リスト!O5580)&gt;=1,"",IF(VLOOKUP(O5580,登録者リスト!$A$1:$D$43729,4,FALSE)=基本情報!$D$6,O5580,"")),"")</f>
        <v/>
      </c>
    </row>
    <row r="5581" spans="15:16" x14ac:dyDescent="0.15">
      <c r="O5581">
        <v>5580</v>
      </c>
      <c r="P5581" t="str">
        <f>IFERROR(IF(COUNTIF(個人情報!$BB$5:$BB$401,"登録番号" &amp; リスト!O5581)&gt;=1,"",IF(VLOOKUP(O5581,登録者リスト!$A$1:$D$43729,4,FALSE)=基本情報!$D$6,O5581,"")),"")</f>
        <v/>
      </c>
    </row>
    <row r="5582" spans="15:16" x14ac:dyDescent="0.15">
      <c r="O5582">
        <v>5581</v>
      </c>
      <c r="P5582" t="str">
        <f>IFERROR(IF(COUNTIF(個人情報!$BB$5:$BB$401,"登録番号" &amp; リスト!O5582)&gt;=1,"",IF(VLOOKUP(O5582,登録者リスト!$A$1:$D$43729,4,FALSE)=基本情報!$D$6,O5582,"")),"")</f>
        <v/>
      </c>
    </row>
    <row r="5583" spans="15:16" x14ac:dyDescent="0.15">
      <c r="O5583">
        <v>5582</v>
      </c>
      <c r="P5583" t="str">
        <f>IFERROR(IF(COUNTIF(個人情報!$BB$5:$BB$401,"登録番号" &amp; リスト!O5583)&gt;=1,"",IF(VLOOKUP(O5583,登録者リスト!$A$1:$D$43729,4,FALSE)=基本情報!$D$6,O5583,"")),"")</f>
        <v/>
      </c>
    </row>
    <row r="5584" spans="15:16" x14ac:dyDescent="0.15">
      <c r="O5584">
        <v>5583</v>
      </c>
      <c r="P5584" t="str">
        <f>IFERROR(IF(COUNTIF(個人情報!$BB$5:$BB$401,"登録番号" &amp; リスト!O5584)&gt;=1,"",IF(VLOOKUP(O5584,登録者リスト!$A$1:$D$43729,4,FALSE)=基本情報!$D$6,O5584,"")),"")</f>
        <v/>
      </c>
    </row>
    <row r="5585" spans="15:16" x14ac:dyDescent="0.15">
      <c r="O5585">
        <v>5584</v>
      </c>
      <c r="P5585" t="str">
        <f>IFERROR(IF(COUNTIF(個人情報!$BB$5:$BB$401,"登録番号" &amp; リスト!O5585)&gt;=1,"",IF(VLOOKUP(O5585,登録者リスト!$A$1:$D$43729,4,FALSE)=基本情報!$D$6,O5585,"")),"")</f>
        <v/>
      </c>
    </row>
    <row r="5586" spans="15:16" x14ac:dyDescent="0.15">
      <c r="O5586">
        <v>5585</v>
      </c>
      <c r="P5586" t="str">
        <f>IFERROR(IF(COUNTIF(個人情報!$BB$5:$BB$401,"登録番号" &amp; リスト!O5586)&gt;=1,"",IF(VLOOKUP(O5586,登録者リスト!$A$1:$D$43729,4,FALSE)=基本情報!$D$6,O5586,"")),"")</f>
        <v/>
      </c>
    </row>
    <row r="5587" spans="15:16" x14ac:dyDescent="0.15">
      <c r="O5587">
        <v>5586</v>
      </c>
      <c r="P5587" t="str">
        <f>IFERROR(IF(COUNTIF(個人情報!$BB$5:$BB$401,"登録番号" &amp; リスト!O5587)&gt;=1,"",IF(VLOOKUP(O5587,登録者リスト!$A$1:$D$43729,4,FALSE)=基本情報!$D$6,O5587,"")),"")</f>
        <v/>
      </c>
    </row>
    <row r="5588" spans="15:16" x14ac:dyDescent="0.15">
      <c r="O5588">
        <v>5587</v>
      </c>
      <c r="P5588" t="str">
        <f>IFERROR(IF(COUNTIF(個人情報!$BB$5:$BB$401,"登録番号" &amp; リスト!O5588)&gt;=1,"",IF(VLOOKUP(O5588,登録者リスト!$A$1:$D$43729,4,FALSE)=基本情報!$D$6,O5588,"")),"")</f>
        <v/>
      </c>
    </row>
    <row r="5589" spans="15:16" x14ac:dyDescent="0.15">
      <c r="O5589">
        <v>5588</v>
      </c>
      <c r="P5589" t="str">
        <f>IFERROR(IF(COUNTIF(個人情報!$BB$5:$BB$401,"登録番号" &amp; リスト!O5589)&gt;=1,"",IF(VLOOKUP(O5589,登録者リスト!$A$1:$D$43729,4,FALSE)=基本情報!$D$6,O5589,"")),"")</f>
        <v/>
      </c>
    </row>
    <row r="5590" spans="15:16" x14ac:dyDescent="0.15">
      <c r="O5590">
        <v>5589</v>
      </c>
      <c r="P5590" t="str">
        <f>IFERROR(IF(COUNTIF(個人情報!$BB$5:$BB$401,"登録番号" &amp; リスト!O5590)&gt;=1,"",IF(VLOOKUP(O5590,登録者リスト!$A$1:$D$43729,4,FALSE)=基本情報!$D$6,O5590,"")),"")</f>
        <v/>
      </c>
    </row>
    <row r="5591" spans="15:16" x14ac:dyDescent="0.15">
      <c r="O5591">
        <v>5590</v>
      </c>
      <c r="P5591" t="str">
        <f>IFERROR(IF(COUNTIF(個人情報!$BB$5:$BB$401,"登録番号" &amp; リスト!O5591)&gt;=1,"",IF(VLOOKUP(O5591,登録者リスト!$A$1:$D$43729,4,FALSE)=基本情報!$D$6,O5591,"")),"")</f>
        <v/>
      </c>
    </row>
    <row r="5592" spans="15:16" x14ac:dyDescent="0.15">
      <c r="O5592">
        <v>5591</v>
      </c>
      <c r="P5592" t="str">
        <f>IFERROR(IF(COUNTIF(個人情報!$BB$5:$BB$401,"登録番号" &amp; リスト!O5592)&gt;=1,"",IF(VLOOKUP(O5592,登録者リスト!$A$1:$D$43729,4,FALSE)=基本情報!$D$6,O5592,"")),"")</f>
        <v/>
      </c>
    </row>
    <row r="5593" spans="15:16" x14ac:dyDescent="0.15">
      <c r="O5593">
        <v>5592</v>
      </c>
      <c r="P5593" t="str">
        <f>IFERROR(IF(COUNTIF(個人情報!$BB$5:$BB$401,"登録番号" &amp; リスト!O5593)&gt;=1,"",IF(VLOOKUP(O5593,登録者リスト!$A$1:$D$43729,4,FALSE)=基本情報!$D$6,O5593,"")),"")</f>
        <v/>
      </c>
    </row>
    <row r="5594" spans="15:16" x14ac:dyDescent="0.15">
      <c r="O5594">
        <v>5593</v>
      </c>
      <c r="P5594" t="str">
        <f>IFERROR(IF(COUNTIF(個人情報!$BB$5:$BB$401,"登録番号" &amp; リスト!O5594)&gt;=1,"",IF(VLOOKUP(O5594,登録者リスト!$A$1:$D$43729,4,FALSE)=基本情報!$D$6,O5594,"")),"")</f>
        <v/>
      </c>
    </row>
    <row r="5595" spans="15:16" x14ac:dyDescent="0.15">
      <c r="O5595">
        <v>5594</v>
      </c>
      <c r="P5595" t="str">
        <f>IFERROR(IF(COUNTIF(個人情報!$BB$5:$BB$401,"登録番号" &amp; リスト!O5595)&gt;=1,"",IF(VLOOKUP(O5595,登録者リスト!$A$1:$D$43729,4,FALSE)=基本情報!$D$6,O5595,"")),"")</f>
        <v/>
      </c>
    </row>
    <row r="5596" spans="15:16" x14ac:dyDescent="0.15">
      <c r="O5596">
        <v>5595</v>
      </c>
      <c r="P5596" t="str">
        <f>IFERROR(IF(COUNTIF(個人情報!$BB$5:$BB$401,"登録番号" &amp; リスト!O5596)&gt;=1,"",IF(VLOOKUP(O5596,登録者リスト!$A$1:$D$43729,4,FALSE)=基本情報!$D$6,O5596,"")),"")</f>
        <v/>
      </c>
    </row>
    <row r="5597" spans="15:16" x14ac:dyDescent="0.15">
      <c r="O5597">
        <v>5596</v>
      </c>
      <c r="P5597" t="str">
        <f>IFERROR(IF(COUNTIF(個人情報!$BB$5:$BB$401,"登録番号" &amp; リスト!O5597)&gt;=1,"",IF(VLOOKUP(O5597,登録者リスト!$A$1:$D$43729,4,FALSE)=基本情報!$D$6,O5597,"")),"")</f>
        <v/>
      </c>
    </row>
    <row r="5598" spans="15:16" x14ac:dyDescent="0.15">
      <c r="O5598">
        <v>5597</v>
      </c>
      <c r="P5598" t="str">
        <f>IFERROR(IF(COUNTIF(個人情報!$BB$5:$BB$401,"登録番号" &amp; リスト!O5598)&gt;=1,"",IF(VLOOKUP(O5598,登録者リスト!$A$1:$D$43729,4,FALSE)=基本情報!$D$6,O5598,"")),"")</f>
        <v/>
      </c>
    </row>
    <row r="5599" spans="15:16" x14ac:dyDescent="0.15">
      <c r="O5599">
        <v>5598</v>
      </c>
      <c r="P5599" t="str">
        <f>IFERROR(IF(COUNTIF(個人情報!$BB$5:$BB$401,"登録番号" &amp; リスト!O5599)&gt;=1,"",IF(VLOOKUP(O5599,登録者リスト!$A$1:$D$43729,4,FALSE)=基本情報!$D$6,O5599,"")),"")</f>
        <v/>
      </c>
    </row>
    <row r="5600" spans="15:16" x14ac:dyDescent="0.15">
      <c r="O5600">
        <v>5599</v>
      </c>
      <c r="P5600" t="str">
        <f>IFERROR(IF(COUNTIF(個人情報!$BB$5:$BB$401,"登録番号" &amp; リスト!O5600)&gt;=1,"",IF(VLOOKUP(O5600,登録者リスト!$A$1:$D$43729,4,FALSE)=基本情報!$D$6,O5600,"")),"")</f>
        <v/>
      </c>
    </row>
    <row r="5601" spans="15:16" x14ac:dyDescent="0.15">
      <c r="O5601">
        <v>5600</v>
      </c>
      <c r="P5601" t="str">
        <f>IFERROR(IF(COUNTIF(個人情報!$BB$5:$BB$401,"登録番号" &amp; リスト!O5601)&gt;=1,"",IF(VLOOKUP(O5601,登録者リスト!$A$1:$D$43729,4,FALSE)=基本情報!$D$6,O5601,"")),"")</f>
        <v/>
      </c>
    </row>
    <row r="5602" spans="15:16" x14ac:dyDescent="0.15">
      <c r="O5602">
        <v>5601</v>
      </c>
      <c r="P5602" t="str">
        <f>IFERROR(IF(COUNTIF(個人情報!$BB$5:$BB$401,"登録番号" &amp; リスト!O5602)&gt;=1,"",IF(VLOOKUP(O5602,登録者リスト!$A$1:$D$43729,4,FALSE)=基本情報!$D$6,O5602,"")),"")</f>
        <v/>
      </c>
    </row>
    <row r="5603" spans="15:16" x14ac:dyDescent="0.15">
      <c r="O5603">
        <v>5602</v>
      </c>
      <c r="P5603" t="str">
        <f>IFERROR(IF(COUNTIF(個人情報!$BB$5:$BB$401,"登録番号" &amp; リスト!O5603)&gt;=1,"",IF(VLOOKUP(O5603,登録者リスト!$A$1:$D$43729,4,FALSE)=基本情報!$D$6,O5603,"")),"")</f>
        <v/>
      </c>
    </row>
    <row r="5604" spans="15:16" x14ac:dyDescent="0.15">
      <c r="O5604">
        <v>5603</v>
      </c>
      <c r="P5604" t="str">
        <f>IFERROR(IF(COUNTIF(個人情報!$BB$5:$BB$401,"登録番号" &amp; リスト!O5604)&gt;=1,"",IF(VLOOKUP(O5604,登録者リスト!$A$1:$D$43729,4,FALSE)=基本情報!$D$6,O5604,"")),"")</f>
        <v/>
      </c>
    </row>
    <row r="5605" spans="15:16" x14ac:dyDescent="0.15">
      <c r="O5605">
        <v>5604</v>
      </c>
      <c r="P5605" t="str">
        <f>IFERROR(IF(COUNTIF(個人情報!$BB$5:$BB$401,"登録番号" &amp; リスト!O5605)&gt;=1,"",IF(VLOOKUP(O5605,登録者リスト!$A$1:$D$43729,4,FALSE)=基本情報!$D$6,O5605,"")),"")</f>
        <v/>
      </c>
    </row>
    <row r="5606" spans="15:16" x14ac:dyDescent="0.15">
      <c r="O5606">
        <v>5605</v>
      </c>
      <c r="P5606" t="str">
        <f>IFERROR(IF(COUNTIF(個人情報!$BB$5:$BB$401,"登録番号" &amp; リスト!O5606)&gt;=1,"",IF(VLOOKUP(O5606,登録者リスト!$A$1:$D$43729,4,FALSE)=基本情報!$D$6,O5606,"")),"")</f>
        <v/>
      </c>
    </row>
    <row r="5607" spans="15:16" x14ac:dyDescent="0.15">
      <c r="O5607">
        <v>5606</v>
      </c>
      <c r="P5607" t="str">
        <f>IFERROR(IF(COUNTIF(個人情報!$BB$5:$BB$401,"登録番号" &amp; リスト!O5607)&gt;=1,"",IF(VLOOKUP(O5607,登録者リスト!$A$1:$D$43729,4,FALSE)=基本情報!$D$6,O5607,"")),"")</f>
        <v/>
      </c>
    </row>
    <row r="5608" spans="15:16" x14ac:dyDescent="0.15">
      <c r="O5608">
        <v>5607</v>
      </c>
      <c r="P5608" t="str">
        <f>IFERROR(IF(COUNTIF(個人情報!$BB$5:$BB$401,"登録番号" &amp; リスト!O5608)&gt;=1,"",IF(VLOOKUP(O5608,登録者リスト!$A$1:$D$43729,4,FALSE)=基本情報!$D$6,O5608,"")),"")</f>
        <v/>
      </c>
    </row>
    <row r="5609" spans="15:16" x14ac:dyDescent="0.15">
      <c r="O5609">
        <v>5608</v>
      </c>
      <c r="P5609" t="str">
        <f>IFERROR(IF(COUNTIF(個人情報!$BB$5:$BB$401,"登録番号" &amp; リスト!O5609)&gt;=1,"",IF(VLOOKUP(O5609,登録者リスト!$A$1:$D$43729,4,FALSE)=基本情報!$D$6,O5609,"")),"")</f>
        <v/>
      </c>
    </row>
    <row r="5610" spans="15:16" x14ac:dyDescent="0.15">
      <c r="O5610">
        <v>5609</v>
      </c>
      <c r="P5610" t="str">
        <f>IFERROR(IF(COUNTIF(個人情報!$BB$5:$BB$401,"登録番号" &amp; リスト!O5610)&gt;=1,"",IF(VLOOKUP(O5610,登録者リスト!$A$1:$D$43729,4,FALSE)=基本情報!$D$6,O5610,"")),"")</f>
        <v/>
      </c>
    </row>
    <row r="5611" spans="15:16" x14ac:dyDescent="0.15">
      <c r="O5611">
        <v>5610</v>
      </c>
      <c r="P5611" t="str">
        <f>IFERROR(IF(COUNTIF(個人情報!$BB$5:$BB$401,"登録番号" &amp; リスト!O5611)&gt;=1,"",IF(VLOOKUP(O5611,登録者リスト!$A$1:$D$43729,4,FALSE)=基本情報!$D$6,O5611,"")),"")</f>
        <v/>
      </c>
    </row>
    <row r="5612" spans="15:16" x14ac:dyDescent="0.15">
      <c r="O5612">
        <v>5611</v>
      </c>
      <c r="P5612" t="str">
        <f>IFERROR(IF(COUNTIF(個人情報!$BB$5:$BB$401,"登録番号" &amp; リスト!O5612)&gt;=1,"",IF(VLOOKUP(O5612,登録者リスト!$A$1:$D$43729,4,FALSE)=基本情報!$D$6,O5612,"")),"")</f>
        <v/>
      </c>
    </row>
    <row r="5613" spans="15:16" x14ac:dyDescent="0.15">
      <c r="O5613">
        <v>5612</v>
      </c>
      <c r="P5613" t="str">
        <f>IFERROR(IF(COUNTIF(個人情報!$BB$5:$BB$401,"登録番号" &amp; リスト!O5613)&gt;=1,"",IF(VLOOKUP(O5613,登録者リスト!$A$1:$D$43729,4,FALSE)=基本情報!$D$6,O5613,"")),"")</f>
        <v/>
      </c>
    </row>
    <row r="5614" spans="15:16" x14ac:dyDescent="0.15">
      <c r="O5614">
        <v>5613</v>
      </c>
      <c r="P5614" t="str">
        <f>IFERROR(IF(COUNTIF(個人情報!$BB$5:$BB$401,"登録番号" &amp; リスト!O5614)&gt;=1,"",IF(VLOOKUP(O5614,登録者リスト!$A$1:$D$43729,4,FALSE)=基本情報!$D$6,O5614,"")),"")</f>
        <v/>
      </c>
    </row>
    <row r="5615" spans="15:16" x14ac:dyDescent="0.15">
      <c r="O5615">
        <v>5614</v>
      </c>
      <c r="P5615" t="str">
        <f>IFERROR(IF(COUNTIF(個人情報!$BB$5:$BB$401,"登録番号" &amp; リスト!O5615)&gt;=1,"",IF(VLOOKUP(O5615,登録者リスト!$A$1:$D$43729,4,FALSE)=基本情報!$D$6,O5615,"")),"")</f>
        <v/>
      </c>
    </row>
    <row r="5616" spans="15:16" x14ac:dyDescent="0.15">
      <c r="O5616">
        <v>5615</v>
      </c>
      <c r="P5616" t="str">
        <f>IFERROR(IF(COUNTIF(個人情報!$BB$5:$BB$401,"登録番号" &amp; リスト!O5616)&gt;=1,"",IF(VLOOKUP(O5616,登録者リスト!$A$1:$D$43729,4,FALSE)=基本情報!$D$6,O5616,"")),"")</f>
        <v/>
      </c>
    </row>
    <row r="5617" spans="15:16" x14ac:dyDescent="0.15">
      <c r="O5617">
        <v>5616</v>
      </c>
      <c r="P5617" t="str">
        <f>IFERROR(IF(COUNTIF(個人情報!$BB$5:$BB$401,"登録番号" &amp; リスト!O5617)&gt;=1,"",IF(VLOOKUP(O5617,登録者リスト!$A$1:$D$43729,4,FALSE)=基本情報!$D$6,O5617,"")),"")</f>
        <v/>
      </c>
    </row>
    <row r="5618" spans="15:16" x14ac:dyDescent="0.15">
      <c r="O5618">
        <v>5617</v>
      </c>
      <c r="P5618" t="str">
        <f>IFERROR(IF(COUNTIF(個人情報!$BB$5:$BB$401,"登録番号" &amp; リスト!O5618)&gt;=1,"",IF(VLOOKUP(O5618,登録者リスト!$A$1:$D$43729,4,FALSE)=基本情報!$D$6,O5618,"")),"")</f>
        <v/>
      </c>
    </row>
    <row r="5619" spans="15:16" x14ac:dyDescent="0.15">
      <c r="O5619">
        <v>5618</v>
      </c>
      <c r="P5619" t="str">
        <f>IFERROR(IF(COUNTIF(個人情報!$BB$5:$BB$401,"登録番号" &amp; リスト!O5619)&gt;=1,"",IF(VLOOKUP(O5619,登録者リスト!$A$1:$D$43729,4,FALSE)=基本情報!$D$6,O5619,"")),"")</f>
        <v/>
      </c>
    </row>
    <row r="5620" spans="15:16" x14ac:dyDescent="0.15">
      <c r="O5620">
        <v>5619</v>
      </c>
      <c r="P5620" t="str">
        <f>IFERROR(IF(COUNTIF(個人情報!$BB$5:$BB$401,"登録番号" &amp; リスト!O5620)&gt;=1,"",IF(VLOOKUP(O5620,登録者リスト!$A$1:$D$43729,4,FALSE)=基本情報!$D$6,O5620,"")),"")</f>
        <v/>
      </c>
    </row>
    <row r="5621" spans="15:16" x14ac:dyDescent="0.15">
      <c r="O5621">
        <v>5620</v>
      </c>
      <c r="P5621" t="str">
        <f>IFERROR(IF(COUNTIF(個人情報!$BB$5:$BB$401,"登録番号" &amp; リスト!O5621)&gt;=1,"",IF(VLOOKUP(O5621,登録者リスト!$A$1:$D$43729,4,FALSE)=基本情報!$D$6,O5621,"")),"")</f>
        <v/>
      </c>
    </row>
    <row r="5622" spans="15:16" x14ac:dyDescent="0.15">
      <c r="O5622">
        <v>5621</v>
      </c>
      <c r="P5622" t="str">
        <f>IFERROR(IF(COUNTIF(個人情報!$BB$5:$BB$401,"登録番号" &amp; リスト!O5622)&gt;=1,"",IF(VLOOKUP(O5622,登録者リスト!$A$1:$D$43729,4,FALSE)=基本情報!$D$6,O5622,"")),"")</f>
        <v/>
      </c>
    </row>
    <row r="5623" spans="15:16" x14ac:dyDescent="0.15">
      <c r="O5623">
        <v>5622</v>
      </c>
      <c r="P5623" t="str">
        <f>IFERROR(IF(COUNTIF(個人情報!$BB$5:$BB$401,"登録番号" &amp; リスト!O5623)&gt;=1,"",IF(VLOOKUP(O5623,登録者リスト!$A$1:$D$43729,4,FALSE)=基本情報!$D$6,O5623,"")),"")</f>
        <v/>
      </c>
    </row>
    <row r="5624" spans="15:16" x14ac:dyDescent="0.15">
      <c r="O5624">
        <v>5623</v>
      </c>
      <c r="P5624" t="str">
        <f>IFERROR(IF(COUNTIF(個人情報!$BB$5:$BB$401,"登録番号" &amp; リスト!O5624)&gt;=1,"",IF(VLOOKUP(O5624,登録者リスト!$A$1:$D$43729,4,FALSE)=基本情報!$D$6,O5624,"")),"")</f>
        <v/>
      </c>
    </row>
    <row r="5625" spans="15:16" x14ac:dyDescent="0.15">
      <c r="O5625">
        <v>5624</v>
      </c>
      <c r="P5625" t="str">
        <f>IFERROR(IF(COUNTIF(個人情報!$BB$5:$BB$401,"登録番号" &amp; リスト!O5625)&gt;=1,"",IF(VLOOKUP(O5625,登録者リスト!$A$1:$D$43729,4,FALSE)=基本情報!$D$6,O5625,"")),"")</f>
        <v/>
      </c>
    </row>
    <row r="5626" spans="15:16" x14ac:dyDescent="0.15">
      <c r="O5626">
        <v>5625</v>
      </c>
      <c r="P5626" t="str">
        <f>IFERROR(IF(COUNTIF(個人情報!$BB$5:$BB$401,"登録番号" &amp; リスト!O5626)&gt;=1,"",IF(VLOOKUP(O5626,登録者リスト!$A$1:$D$43729,4,FALSE)=基本情報!$D$6,O5626,"")),"")</f>
        <v/>
      </c>
    </row>
    <row r="5627" spans="15:16" x14ac:dyDescent="0.15">
      <c r="O5627">
        <v>5626</v>
      </c>
      <c r="P5627" t="str">
        <f>IFERROR(IF(COUNTIF(個人情報!$BB$5:$BB$401,"登録番号" &amp; リスト!O5627)&gt;=1,"",IF(VLOOKUP(O5627,登録者リスト!$A$1:$D$43729,4,FALSE)=基本情報!$D$6,O5627,"")),"")</f>
        <v/>
      </c>
    </row>
    <row r="5628" spans="15:16" x14ac:dyDescent="0.15">
      <c r="O5628">
        <v>5627</v>
      </c>
      <c r="P5628" t="str">
        <f>IFERROR(IF(COUNTIF(個人情報!$BB$5:$BB$401,"登録番号" &amp; リスト!O5628)&gt;=1,"",IF(VLOOKUP(O5628,登録者リスト!$A$1:$D$43729,4,FALSE)=基本情報!$D$6,O5628,"")),"")</f>
        <v/>
      </c>
    </row>
    <row r="5629" spans="15:16" x14ac:dyDescent="0.15">
      <c r="O5629">
        <v>5628</v>
      </c>
      <c r="P5629" t="str">
        <f>IFERROR(IF(COUNTIF(個人情報!$BB$5:$BB$401,"登録番号" &amp; リスト!O5629)&gt;=1,"",IF(VLOOKUP(O5629,登録者リスト!$A$1:$D$43729,4,FALSE)=基本情報!$D$6,O5629,"")),"")</f>
        <v/>
      </c>
    </row>
    <row r="5630" spans="15:16" x14ac:dyDescent="0.15">
      <c r="O5630">
        <v>5629</v>
      </c>
      <c r="P5630" t="str">
        <f>IFERROR(IF(COUNTIF(個人情報!$BB$5:$BB$401,"登録番号" &amp; リスト!O5630)&gt;=1,"",IF(VLOOKUP(O5630,登録者リスト!$A$1:$D$43729,4,FALSE)=基本情報!$D$6,O5630,"")),"")</f>
        <v/>
      </c>
    </row>
    <row r="5631" spans="15:16" x14ac:dyDescent="0.15">
      <c r="O5631">
        <v>5630</v>
      </c>
      <c r="P5631" t="str">
        <f>IFERROR(IF(COUNTIF(個人情報!$BB$5:$BB$401,"登録番号" &amp; リスト!O5631)&gt;=1,"",IF(VLOOKUP(O5631,登録者リスト!$A$1:$D$43729,4,FALSE)=基本情報!$D$6,O5631,"")),"")</f>
        <v/>
      </c>
    </row>
    <row r="5632" spans="15:16" x14ac:dyDescent="0.15">
      <c r="O5632">
        <v>5631</v>
      </c>
      <c r="P5632" t="str">
        <f>IFERROR(IF(COUNTIF(個人情報!$BB$5:$BB$401,"登録番号" &amp; リスト!O5632)&gt;=1,"",IF(VLOOKUP(O5632,登録者リスト!$A$1:$D$43729,4,FALSE)=基本情報!$D$6,O5632,"")),"")</f>
        <v/>
      </c>
    </row>
    <row r="5633" spans="15:16" x14ac:dyDescent="0.15">
      <c r="O5633">
        <v>5632</v>
      </c>
      <c r="P5633" t="str">
        <f>IFERROR(IF(COUNTIF(個人情報!$BB$5:$BB$401,"登録番号" &amp; リスト!O5633)&gt;=1,"",IF(VLOOKUP(O5633,登録者リスト!$A$1:$D$43729,4,FALSE)=基本情報!$D$6,O5633,"")),"")</f>
        <v/>
      </c>
    </row>
    <row r="5634" spans="15:16" x14ac:dyDescent="0.15">
      <c r="O5634">
        <v>5633</v>
      </c>
      <c r="P5634" t="str">
        <f>IFERROR(IF(COUNTIF(個人情報!$BB$5:$BB$401,"登録番号" &amp; リスト!O5634)&gt;=1,"",IF(VLOOKUP(O5634,登録者リスト!$A$1:$D$43729,4,FALSE)=基本情報!$D$6,O5634,"")),"")</f>
        <v/>
      </c>
    </row>
    <row r="5635" spans="15:16" x14ac:dyDescent="0.15">
      <c r="O5635">
        <v>5634</v>
      </c>
      <c r="P5635" t="str">
        <f>IFERROR(IF(COUNTIF(個人情報!$BB$5:$BB$401,"登録番号" &amp; リスト!O5635)&gt;=1,"",IF(VLOOKUP(O5635,登録者リスト!$A$1:$D$43729,4,FALSE)=基本情報!$D$6,O5635,"")),"")</f>
        <v/>
      </c>
    </row>
    <row r="5636" spans="15:16" x14ac:dyDescent="0.15">
      <c r="O5636">
        <v>5635</v>
      </c>
      <c r="P5636" t="str">
        <f>IFERROR(IF(COUNTIF(個人情報!$BB$5:$BB$401,"登録番号" &amp; リスト!O5636)&gt;=1,"",IF(VLOOKUP(O5636,登録者リスト!$A$1:$D$43729,4,FALSE)=基本情報!$D$6,O5636,"")),"")</f>
        <v/>
      </c>
    </row>
    <row r="5637" spans="15:16" x14ac:dyDescent="0.15">
      <c r="O5637">
        <v>5636</v>
      </c>
      <c r="P5637" t="str">
        <f>IFERROR(IF(COUNTIF(個人情報!$BB$5:$BB$401,"登録番号" &amp; リスト!O5637)&gt;=1,"",IF(VLOOKUP(O5637,登録者リスト!$A$1:$D$43729,4,FALSE)=基本情報!$D$6,O5637,"")),"")</f>
        <v/>
      </c>
    </row>
    <row r="5638" spans="15:16" x14ac:dyDescent="0.15">
      <c r="O5638">
        <v>5637</v>
      </c>
      <c r="P5638" t="str">
        <f>IFERROR(IF(COUNTIF(個人情報!$BB$5:$BB$401,"登録番号" &amp; リスト!O5638)&gt;=1,"",IF(VLOOKUP(O5638,登録者リスト!$A$1:$D$43729,4,FALSE)=基本情報!$D$6,O5638,"")),"")</f>
        <v/>
      </c>
    </row>
    <row r="5639" spans="15:16" x14ac:dyDescent="0.15">
      <c r="O5639">
        <v>5638</v>
      </c>
      <c r="P5639" t="str">
        <f>IFERROR(IF(COUNTIF(個人情報!$BB$5:$BB$401,"登録番号" &amp; リスト!O5639)&gt;=1,"",IF(VLOOKUP(O5639,登録者リスト!$A$1:$D$43729,4,FALSE)=基本情報!$D$6,O5639,"")),"")</f>
        <v/>
      </c>
    </row>
    <row r="5640" spans="15:16" x14ac:dyDescent="0.15">
      <c r="O5640">
        <v>5639</v>
      </c>
      <c r="P5640" t="str">
        <f>IFERROR(IF(COUNTIF(個人情報!$BB$5:$BB$401,"登録番号" &amp; リスト!O5640)&gt;=1,"",IF(VLOOKUP(O5640,登録者リスト!$A$1:$D$43729,4,FALSE)=基本情報!$D$6,O5640,"")),"")</f>
        <v/>
      </c>
    </row>
    <row r="5641" spans="15:16" x14ac:dyDescent="0.15">
      <c r="O5641">
        <v>5640</v>
      </c>
      <c r="P5641" t="str">
        <f>IFERROR(IF(COUNTIF(個人情報!$BB$5:$BB$401,"登録番号" &amp; リスト!O5641)&gt;=1,"",IF(VLOOKUP(O5641,登録者リスト!$A$1:$D$43729,4,FALSE)=基本情報!$D$6,O5641,"")),"")</f>
        <v/>
      </c>
    </row>
    <row r="5642" spans="15:16" x14ac:dyDescent="0.15">
      <c r="O5642">
        <v>5641</v>
      </c>
      <c r="P5642" t="str">
        <f>IFERROR(IF(COUNTIF(個人情報!$BB$5:$BB$401,"登録番号" &amp; リスト!O5642)&gt;=1,"",IF(VLOOKUP(O5642,登録者リスト!$A$1:$D$43729,4,FALSE)=基本情報!$D$6,O5642,"")),"")</f>
        <v/>
      </c>
    </row>
    <row r="5643" spans="15:16" x14ac:dyDescent="0.15">
      <c r="O5643">
        <v>5642</v>
      </c>
      <c r="P5643" t="str">
        <f>IFERROR(IF(COUNTIF(個人情報!$BB$5:$BB$401,"登録番号" &amp; リスト!O5643)&gt;=1,"",IF(VLOOKUP(O5643,登録者リスト!$A$1:$D$43729,4,FALSE)=基本情報!$D$6,O5643,"")),"")</f>
        <v/>
      </c>
    </row>
    <row r="5644" spans="15:16" x14ac:dyDescent="0.15">
      <c r="O5644">
        <v>5643</v>
      </c>
      <c r="P5644" t="str">
        <f>IFERROR(IF(COUNTIF(個人情報!$BB$5:$BB$401,"登録番号" &amp; リスト!O5644)&gt;=1,"",IF(VLOOKUP(O5644,登録者リスト!$A$1:$D$43729,4,FALSE)=基本情報!$D$6,O5644,"")),"")</f>
        <v/>
      </c>
    </row>
    <row r="5645" spans="15:16" x14ac:dyDescent="0.15">
      <c r="O5645">
        <v>5644</v>
      </c>
      <c r="P5645" t="str">
        <f>IFERROR(IF(COUNTIF(個人情報!$BB$5:$BB$401,"登録番号" &amp; リスト!O5645)&gt;=1,"",IF(VLOOKUP(O5645,登録者リスト!$A$1:$D$43729,4,FALSE)=基本情報!$D$6,O5645,"")),"")</f>
        <v/>
      </c>
    </row>
    <row r="5646" spans="15:16" x14ac:dyDescent="0.15">
      <c r="O5646">
        <v>5645</v>
      </c>
      <c r="P5646" t="str">
        <f>IFERROR(IF(COUNTIF(個人情報!$BB$5:$BB$401,"登録番号" &amp; リスト!O5646)&gt;=1,"",IF(VLOOKUP(O5646,登録者リスト!$A$1:$D$43729,4,FALSE)=基本情報!$D$6,O5646,"")),"")</f>
        <v/>
      </c>
    </row>
    <row r="5647" spans="15:16" x14ac:dyDescent="0.15">
      <c r="O5647">
        <v>5646</v>
      </c>
      <c r="P5647" t="str">
        <f>IFERROR(IF(COUNTIF(個人情報!$BB$5:$BB$401,"登録番号" &amp; リスト!O5647)&gt;=1,"",IF(VLOOKUP(O5647,登録者リスト!$A$1:$D$43729,4,FALSE)=基本情報!$D$6,O5647,"")),"")</f>
        <v/>
      </c>
    </row>
    <row r="5648" spans="15:16" x14ac:dyDescent="0.15">
      <c r="O5648">
        <v>5647</v>
      </c>
      <c r="P5648" t="str">
        <f>IFERROR(IF(COUNTIF(個人情報!$BB$5:$BB$401,"登録番号" &amp; リスト!O5648)&gt;=1,"",IF(VLOOKUP(O5648,登録者リスト!$A$1:$D$43729,4,FALSE)=基本情報!$D$6,O5648,"")),"")</f>
        <v/>
      </c>
    </row>
    <row r="5649" spans="15:16" x14ac:dyDescent="0.15">
      <c r="O5649">
        <v>5648</v>
      </c>
      <c r="P5649" t="str">
        <f>IFERROR(IF(COUNTIF(個人情報!$BB$5:$BB$401,"登録番号" &amp; リスト!O5649)&gt;=1,"",IF(VLOOKUP(O5649,登録者リスト!$A$1:$D$43729,4,FALSE)=基本情報!$D$6,O5649,"")),"")</f>
        <v/>
      </c>
    </row>
    <row r="5650" spans="15:16" x14ac:dyDescent="0.15">
      <c r="O5650">
        <v>5649</v>
      </c>
      <c r="P5650" t="str">
        <f>IFERROR(IF(COUNTIF(個人情報!$BB$5:$BB$401,"登録番号" &amp; リスト!O5650)&gt;=1,"",IF(VLOOKUP(O5650,登録者リスト!$A$1:$D$43729,4,FALSE)=基本情報!$D$6,O5650,"")),"")</f>
        <v/>
      </c>
    </row>
    <row r="5651" spans="15:16" x14ac:dyDescent="0.15">
      <c r="O5651">
        <v>5650</v>
      </c>
      <c r="P5651" t="str">
        <f>IFERROR(IF(COUNTIF(個人情報!$BB$5:$BB$401,"登録番号" &amp; リスト!O5651)&gt;=1,"",IF(VLOOKUP(O5651,登録者リスト!$A$1:$D$43729,4,FALSE)=基本情報!$D$6,O5651,"")),"")</f>
        <v/>
      </c>
    </row>
    <row r="5652" spans="15:16" x14ac:dyDescent="0.15">
      <c r="O5652">
        <v>5651</v>
      </c>
      <c r="P5652" t="str">
        <f>IFERROR(IF(COUNTIF(個人情報!$BB$5:$BB$401,"登録番号" &amp; リスト!O5652)&gt;=1,"",IF(VLOOKUP(O5652,登録者リスト!$A$1:$D$43729,4,FALSE)=基本情報!$D$6,O5652,"")),"")</f>
        <v/>
      </c>
    </row>
    <row r="5653" spans="15:16" x14ac:dyDescent="0.15">
      <c r="O5653">
        <v>5652</v>
      </c>
      <c r="P5653" t="str">
        <f>IFERROR(IF(COUNTIF(個人情報!$BB$5:$BB$401,"登録番号" &amp; リスト!O5653)&gt;=1,"",IF(VLOOKUP(O5653,登録者リスト!$A$1:$D$43729,4,FALSE)=基本情報!$D$6,O5653,"")),"")</f>
        <v/>
      </c>
    </row>
    <row r="5654" spans="15:16" x14ac:dyDescent="0.15">
      <c r="O5654">
        <v>5653</v>
      </c>
      <c r="P5654" t="str">
        <f>IFERROR(IF(COUNTIF(個人情報!$BB$5:$BB$401,"登録番号" &amp; リスト!O5654)&gt;=1,"",IF(VLOOKUP(O5654,登録者リスト!$A$1:$D$43729,4,FALSE)=基本情報!$D$6,O5654,"")),"")</f>
        <v/>
      </c>
    </row>
    <row r="5655" spans="15:16" x14ac:dyDescent="0.15">
      <c r="O5655">
        <v>5654</v>
      </c>
      <c r="P5655" t="str">
        <f>IFERROR(IF(COUNTIF(個人情報!$BB$5:$BB$401,"登録番号" &amp; リスト!O5655)&gt;=1,"",IF(VLOOKUP(O5655,登録者リスト!$A$1:$D$43729,4,FALSE)=基本情報!$D$6,O5655,"")),"")</f>
        <v/>
      </c>
    </row>
    <row r="5656" spans="15:16" x14ac:dyDescent="0.15">
      <c r="O5656">
        <v>5655</v>
      </c>
      <c r="P5656" t="str">
        <f>IFERROR(IF(COUNTIF(個人情報!$BB$5:$BB$401,"登録番号" &amp; リスト!O5656)&gt;=1,"",IF(VLOOKUP(O5656,登録者リスト!$A$1:$D$43729,4,FALSE)=基本情報!$D$6,O5656,"")),"")</f>
        <v/>
      </c>
    </row>
    <row r="5657" spans="15:16" x14ac:dyDescent="0.15">
      <c r="O5657">
        <v>5656</v>
      </c>
      <c r="P5657" t="str">
        <f>IFERROR(IF(COUNTIF(個人情報!$BB$5:$BB$401,"登録番号" &amp; リスト!O5657)&gt;=1,"",IF(VLOOKUP(O5657,登録者リスト!$A$1:$D$43729,4,FALSE)=基本情報!$D$6,O5657,"")),"")</f>
        <v/>
      </c>
    </row>
    <row r="5658" spans="15:16" x14ac:dyDescent="0.15">
      <c r="O5658">
        <v>5657</v>
      </c>
      <c r="P5658" t="str">
        <f>IFERROR(IF(COUNTIF(個人情報!$BB$5:$BB$401,"登録番号" &amp; リスト!O5658)&gt;=1,"",IF(VLOOKUP(O5658,登録者リスト!$A$1:$D$43729,4,FALSE)=基本情報!$D$6,O5658,"")),"")</f>
        <v/>
      </c>
    </row>
    <row r="5659" spans="15:16" x14ac:dyDescent="0.15">
      <c r="O5659">
        <v>5658</v>
      </c>
      <c r="P5659" t="str">
        <f>IFERROR(IF(COUNTIF(個人情報!$BB$5:$BB$401,"登録番号" &amp; リスト!O5659)&gt;=1,"",IF(VLOOKUP(O5659,登録者リスト!$A$1:$D$43729,4,FALSE)=基本情報!$D$6,O5659,"")),"")</f>
        <v/>
      </c>
    </row>
    <row r="5660" spans="15:16" x14ac:dyDescent="0.15">
      <c r="O5660">
        <v>5659</v>
      </c>
      <c r="P5660" t="str">
        <f>IFERROR(IF(COUNTIF(個人情報!$BB$5:$BB$401,"登録番号" &amp; リスト!O5660)&gt;=1,"",IF(VLOOKUP(O5660,登録者リスト!$A$1:$D$43729,4,FALSE)=基本情報!$D$6,O5660,"")),"")</f>
        <v/>
      </c>
    </row>
    <row r="5661" spans="15:16" x14ac:dyDescent="0.15">
      <c r="O5661">
        <v>5660</v>
      </c>
      <c r="P5661" t="str">
        <f>IFERROR(IF(COUNTIF(個人情報!$BB$5:$BB$401,"登録番号" &amp; リスト!O5661)&gt;=1,"",IF(VLOOKUP(O5661,登録者リスト!$A$1:$D$43729,4,FALSE)=基本情報!$D$6,O5661,"")),"")</f>
        <v/>
      </c>
    </row>
    <row r="5662" spans="15:16" x14ac:dyDescent="0.15">
      <c r="O5662">
        <v>5661</v>
      </c>
      <c r="P5662" t="str">
        <f>IFERROR(IF(COUNTIF(個人情報!$BB$5:$BB$401,"登録番号" &amp; リスト!O5662)&gt;=1,"",IF(VLOOKUP(O5662,登録者リスト!$A$1:$D$43729,4,FALSE)=基本情報!$D$6,O5662,"")),"")</f>
        <v/>
      </c>
    </row>
    <row r="5663" spans="15:16" x14ac:dyDescent="0.15">
      <c r="O5663">
        <v>5662</v>
      </c>
      <c r="P5663" t="str">
        <f>IFERROR(IF(COUNTIF(個人情報!$BB$5:$BB$401,"登録番号" &amp; リスト!O5663)&gt;=1,"",IF(VLOOKUP(O5663,登録者リスト!$A$1:$D$43729,4,FALSE)=基本情報!$D$6,O5663,"")),"")</f>
        <v/>
      </c>
    </row>
    <row r="5664" spans="15:16" x14ac:dyDescent="0.15">
      <c r="O5664">
        <v>5663</v>
      </c>
      <c r="P5664" t="str">
        <f>IFERROR(IF(COUNTIF(個人情報!$BB$5:$BB$401,"登録番号" &amp; リスト!O5664)&gt;=1,"",IF(VLOOKUP(O5664,登録者リスト!$A$1:$D$43729,4,FALSE)=基本情報!$D$6,O5664,"")),"")</f>
        <v/>
      </c>
    </row>
    <row r="5665" spans="15:16" x14ac:dyDescent="0.15">
      <c r="O5665">
        <v>5664</v>
      </c>
      <c r="P5665" t="str">
        <f>IFERROR(IF(COUNTIF(個人情報!$BB$5:$BB$401,"登録番号" &amp; リスト!O5665)&gt;=1,"",IF(VLOOKUP(O5665,登録者リスト!$A$1:$D$43729,4,FALSE)=基本情報!$D$6,O5665,"")),"")</f>
        <v/>
      </c>
    </row>
    <row r="5666" spans="15:16" x14ac:dyDescent="0.15">
      <c r="O5666">
        <v>5665</v>
      </c>
      <c r="P5666" t="str">
        <f>IFERROR(IF(COUNTIF(個人情報!$BB$5:$BB$401,"登録番号" &amp; リスト!O5666)&gt;=1,"",IF(VLOOKUP(O5666,登録者リスト!$A$1:$D$43729,4,FALSE)=基本情報!$D$6,O5666,"")),"")</f>
        <v/>
      </c>
    </row>
    <row r="5667" spans="15:16" x14ac:dyDescent="0.15">
      <c r="O5667">
        <v>5666</v>
      </c>
      <c r="P5667" t="str">
        <f>IFERROR(IF(COUNTIF(個人情報!$BB$5:$BB$401,"登録番号" &amp; リスト!O5667)&gt;=1,"",IF(VLOOKUP(O5667,登録者リスト!$A$1:$D$43729,4,FALSE)=基本情報!$D$6,O5667,"")),"")</f>
        <v/>
      </c>
    </row>
    <row r="5668" spans="15:16" x14ac:dyDescent="0.15">
      <c r="O5668">
        <v>5667</v>
      </c>
      <c r="P5668" t="str">
        <f>IFERROR(IF(COUNTIF(個人情報!$BB$5:$BB$401,"登録番号" &amp; リスト!O5668)&gt;=1,"",IF(VLOOKUP(O5668,登録者リスト!$A$1:$D$43729,4,FALSE)=基本情報!$D$6,O5668,"")),"")</f>
        <v/>
      </c>
    </row>
    <row r="5669" spans="15:16" x14ac:dyDescent="0.15">
      <c r="O5669">
        <v>5668</v>
      </c>
      <c r="P5669" t="str">
        <f>IFERROR(IF(COUNTIF(個人情報!$BB$5:$BB$401,"登録番号" &amp; リスト!O5669)&gt;=1,"",IF(VLOOKUP(O5669,登録者リスト!$A$1:$D$43729,4,FALSE)=基本情報!$D$6,O5669,"")),"")</f>
        <v/>
      </c>
    </row>
    <row r="5670" spans="15:16" x14ac:dyDescent="0.15">
      <c r="O5670">
        <v>5669</v>
      </c>
      <c r="P5670" t="str">
        <f>IFERROR(IF(COUNTIF(個人情報!$BB$5:$BB$401,"登録番号" &amp; リスト!O5670)&gt;=1,"",IF(VLOOKUP(O5670,登録者リスト!$A$1:$D$43729,4,FALSE)=基本情報!$D$6,O5670,"")),"")</f>
        <v/>
      </c>
    </row>
    <row r="5671" spans="15:16" x14ac:dyDescent="0.15">
      <c r="O5671">
        <v>5670</v>
      </c>
      <c r="P5671" t="str">
        <f>IFERROR(IF(COUNTIF(個人情報!$BB$5:$BB$401,"登録番号" &amp; リスト!O5671)&gt;=1,"",IF(VLOOKUP(O5671,登録者リスト!$A$1:$D$43729,4,FALSE)=基本情報!$D$6,O5671,"")),"")</f>
        <v/>
      </c>
    </row>
    <row r="5672" spans="15:16" x14ac:dyDescent="0.15">
      <c r="O5672">
        <v>5671</v>
      </c>
      <c r="P5672" t="str">
        <f>IFERROR(IF(COUNTIF(個人情報!$BB$5:$BB$401,"登録番号" &amp; リスト!O5672)&gt;=1,"",IF(VLOOKUP(O5672,登録者リスト!$A$1:$D$43729,4,FALSE)=基本情報!$D$6,O5672,"")),"")</f>
        <v/>
      </c>
    </row>
    <row r="5673" spans="15:16" x14ac:dyDescent="0.15">
      <c r="O5673">
        <v>5672</v>
      </c>
      <c r="P5673" t="str">
        <f>IFERROR(IF(COUNTIF(個人情報!$BB$5:$BB$401,"登録番号" &amp; リスト!O5673)&gt;=1,"",IF(VLOOKUP(O5673,登録者リスト!$A$1:$D$43729,4,FALSE)=基本情報!$D$6,O5673,"")),"")</f>
        <v/>
      </c>
    </row>
    <row r="5674" spans="15:16" x14ac:dyDescent="0.15">
      <c r="O5674">
        <v>5673</v>
      </c>
      <c r="P5674" t="str">
        <f>IFERROR(IF(COUNTIF(個人情報!$BB$5:$BB$401,"登録番号" &amp; リスト!O5674)&gt;=1,"",IF(VLOOKUP(O5674,登録者リスト!$A$1:$D$43729,4,FALSE)=基本情報!$D$6,O5674,"")),"")</f>
        <v/>
      </c>
    </row>
    <row r="5675" spans="15:16" x14ac:dyDescent="0.15">
      <c r="O5675">
        <v>5674</v>
      </c>
      <c r="P5675" t="str">
        <f>IFERROR(IF(COUNTIF(個人情報!$BB$5:$BB$401,"登録番号" &amp; リスト!O5675)&gt;=1,"",IF(VLOOKUP(O5675,登録者リスト!$A$1:$D$43729,4,FALSE)=基本情報!$D$6,O5675,"")),"")</f>
        <v/>
      </c>
    </row>
    <row r="5676" spans="15:16" x14ac:dyDescent="0.15">
      <c r="O5676">
        <v>5675</v>
      </c>
      <c r="P5676" t="str">
        <f>IFERROR(IF(COUNTIF(個人情報!$BB$5:$BB$401,"登録番号" &amp; リスト!O5676)&gt;=1,"",IF(VLOOKUP(O5676,登録者リスト!$A$1:$D$43729,4,FALSE)=基本情報!$D$6,O5676,"")),"")</f>
        <v/>
      </c>
    </row>
    <row r="5677" spans="15:16" x14ac:dyDescent="0.15">
      <c r="O5677">
        <v>5676</v>
      </c>
      <c r="P5677" t="str">
        <f>IFERROR(IF(COUNTIF(個人情報!$BB$5:$BB$401,"登録番号" &amp; リスト!O5677)&gt;=1,"",IF(VLOOKUP(O5677,登録者リスト!$A$1:$D$43729,4,FALSE)=基本情報!$D$6,O5677,"")),"")</f>
        <v/>
      </c>
    </row>
    <row r="5678" spans="15:16" x14ac:dyDescent="0.15">
      <c r="O5678">
        <v>5677</v>
      </c>
      <c r="P5678" t="str">
        <f>IFERROR(IF(COUNTIF(個人情報!$BB$5:$BB$401,"登録番号" &amp; リスト!O5678)&gt;=1,"",IF(VLOOKUP(O5678,登録者リスト!$A$1:$D$43729,4,FALSE)=基本情報!$D$6,O5678,"")),"")</f>
        <v/>
      </c>
    </row>
    <row r="5679" spans="15:16" x14ac:dyDescent="0.15">
      <c r="O5679">
        <v>5678</v>
      </c>
      <c r="P5679" t="str">
        <f>IFERROR(IF(COUNTIF(個人情報!$BB$5:$BB$401,"登録番号" &amp; リスト!O5679)&gt;=1,"",IF(VLOOKUP(O5679,登録者リスト!$A$1:$D$43729,4,FALSE)=基本情報!$D$6,O5679,"")),"")</f>
        <v/>
      </c>
    </row>
    <row r="5680" spans="15:16" x14ac:dyDescent="0.15">
      <c r="O5680">
        <v>5679</v>
      </c>
      <c r="P5680" t="str">
        <f>IFERROR(IF(COUNTIF(個人情報!$BB$5:$BB$401,"登録番号" &amp; リスト!O5680)&gt;=1,"",IF(VLOOKUP(O5680,登録者リスト!$A$1:$D$43729,4,FALSE)=基本情報!$D$6,O5680,"")),"")</f>
        <v/>
      </c>
    </row>
    <row r="5681" spans="15:16" x14ac:dyDescent="0.15">
      <c r="O5681">
        <v>5680</v>
      </c>
      <c r="P5681" t="str">
        <f>IFERROR(IF(COUNTIF(個人情報!$BB$5:$BB$401,"登録番号" &amp; リスト!O5681)&gt;=1,"",IF(VLOOKUP(O5681,登録者リスト!$A$1:$D$43729,4,FALSE)=基本情報!$D$6,O5681,"")),"")</f>
        <v/>
      </c>
    </row>
    <row r="5682" spans="15:16" x14ac:dyDescent="0.15">
      <c r="O5682">
        <v>5681</v>
      </c>
      <c r="P5682" t="str">
        <f>IFERROR(IF(COUNTIF(個人情報!$BB$5:$BB$401,"登録番号" &amp; リスト!O5682)&gt;=1,"",IF(VLOOKUP(O5682,登録者リスト!$A$1:$D$43729,4,FALSE)=基本情報!$D$6,O5682,"")),"")</f>
        <v/>
      </c>
    </row>
    <row r="5683" spans="15:16" x14ac:dyDescent="0.15">
      <c r="O5683">
        <v>5682</v>
      </c>
      <c r="P5683" t="str">
        <f>IFERROR(IF(COUNTIF(個人情報!$BB$5:$BB$401,"登録番号" &amp; リスト!O5683)&gt;=1,"",IF(VLOOKUP(O5683,登録者リスト!$A$1:$D$43729,4,FALSE)=基本情報!$D$6,O5683,"")),"")</f>
        <v/>
      </c>
    </row>
    <row r="5684" spans="15:16" x14ac:dyDescent="0.15">
      <c r="O5684">
        <v>5683</v>
      </c>
      <c r="P5684" t="str">
        <f>IFERROR(IF(COUNTIF(個人情報!$BB$5:$BB$401,"登録番号" &amp; リスト!O5684)&gt;=1,"",IF(VLOOKUP(O5684,登録者リスト!$A$1:$D$43729,4,FALSE)=基本情報!$D$6,O5684,"")),"")</f>
        <v/>
      </c>
    </row>
    <row r="5685" spans="15:16" x14ac:dyDescent="0.15">
      <c r="O5685">
        <v>5684</v>
      </c>
      <c r="P5685" t="str">
        <f>IFERROR(IF(COUNTIF(個人情報!$BB$5:$BB$401,"登録番号" &amp; リスト!O5685)&gt;=1,"",IF(VLOOKUP(O5685,登録者リスト!$A$1:$D$43729,4,FALSE)=基本情報!$D$6,O5685,"")),"")</f>
        <v/>
      </c>
    </row>
    <row r="5686" spans="15:16" x14ac:dyDescent="0.15">
      <c r="O5686">
        <v>5685</v>
      </c>
      <c r="P5686" t="str">
        <f>IFERROR(IF(COUNTIF(個人情報!$BB$5:$BB$401,"登録番号" &amp; リスト!O5686)&gt;=1,"",IF(VLOOKUP(O5686,登録者リスト!$A$1:$D$43729,4,FALSE)=基本情報!$D$6,O5686,"")),"")</f>
        <v/>
      </c>
    </row>
    <row r="5687" spans="15:16" x14ac:dyDescent="0.15">
      <c r="O5687">
        <v>5686</v>
      </c>
      <c r="P5687" t="str">
        <f>IFERROR(IF(COUNTIF(個人情報!$BB$5:$BB$401,"登録番号" &amp; リスト!O5687)&gt;=1,"",IF(VLOOKUP(O5687,登録者リスト!$A$1:$D$43729,4,FALSE)=基本情報!$D$6,O5687,"")),"")</f>
        <v/>
      </c>
    </row>
    <row r="5688" spans="15:16" x14ac:dyDescent="0.15">
      <c r="O5688">
        <v>5687</v>
      </c>
      <c r="P5688" t="str">
        <f>IFERROR(IF(COUNTIF(個人情報!$BB$5:$BB$401,"登録番号" &amp; リスト!O5688)&gt;=1,"",IF(VLOOKUP(O5688,登録者リスト!$A$1:$D$43729,4,FALSE)=基本情報!$D$6,O5688,"")),"")</f>
        <v/>
      </c>
    </row>
    <row r="5689" spans="15:16" x14ac:dyDescent="0.15">
      <c r="O5689">
        <v>5688</v>
      </c>
      <c r="P5689" t="str">
        <f>IFERROR(IF(COUNTIF(個人情報!$BB$5:$BB$401,"登録番号" &amp; リスト!O5689)&gt;=1,"",IF(VLOOKUP(O5689,登録者リスト!$A$1:$D$43729,4,FALSE)=基本情報!$D$6,O5689,"")),"")</f>
        <v/>
      </c>
    </row>
    <row r="5690" spans="15:16" x14ac:dyDescent="0.15">
      <c r="O5690">
        <v>5689</v>
      </c>
      <c r="P5690" t="str">
        <f>IFERROR(IF(COUNTIF(個人情報!$BB$5:$BB$401,"登録番号" &amp; リスト!O5690)&gt;=1,"",IF(VLOOKUP(O5690,登録者リスト!$A$1:$D$43729,4,FALSE)=基本情報!$D$6,O5690,"")),"")</f>
        <v/>
      </c>
    </row>
    <row r="5691" spans="15:16" x14ac:dyDescent="0.15">
      <c r="O5691">
        <v>5690</v>
      </c>
      <c r="P5691" t="str">
        <f>IFERROR(IF(COUNTIF(個人情報!$BB$5:$BB$401,"登録番号" &amp; リスト!O5691)&gt;=1,"",IF(VLOOKUP(O5691,登録者リスト!$A$1:$D$43729,4,FALSE)=基本情報!$D$6,O5691,"")),"")</f>
        <v/>
      </c>
    </row>
    <row r="5692" spans="15:16" x14ac:dyDescent="0.15">
      <c r="O5692">
        <v>5691</v>
      </c>
      <c r="P5692" t="str">
        <f>IFERROR(IF(COUNTIF(個人情報!$BB$5:$BB$401,"登録番号" &amp; リスト!O5692)&gt;=1,"",IF(VLOOKUP(O5692,登録者リスト!$A$1:$D$43729,4,FALSE)=基本情報!$D$6,O5692,"")),"")</f>
        <v/>
      </c>
    </row>
    <row r="5693" spans="15:16" x14ac:dyDescent="0.15">
      <c r="O5693">
        <v>5692</v>
      </c>
      <c r="P5693" t="str">
        <f>IFERROR(IF(COUNTIF(個人情報!$BB$5:$BB$401,"登録番号" &amp; リスト!O5693)&gt;=1,"",IF(VLOOKUP(O5693,登録者リスト!$A$1:$D$43729,4,FALSE)=基本情報!$D$6,O5693,"")),"")</f>
        <v/>
      </c>
    </row>
    <row r="5694" spans="15:16" x14ac:dyDescent="0.15">
      <c r="O5694">
        <v>5693</v>
      </c>
      <c r="P5694" t="str">
        <f>IFERROR(IF(COUNTIF(個人情報!$BB$5:$BB$401,"登録番号" &amp; リスト!O5694)&gt;=1,"",IF(VLOOKUP(O5694,登録者リスト!$A$1:$D$43729,4,FALSE)=基本情報!$D$6,O5694,"")),"")</f>
        <v/>
      </c>
    </row>
    <row r="5695" spans="15:16" x14ac:dyDescent="0.15">
      <c r="O5695">
        <v>5694</v>
      </c>
      <c r="P5695" t="str">
        <f>IFERROR(IF(COUNTIF(個人情報!$BB$5:$BB$401,"登録番号" &amp; リスト!O5695)&gt;=1,"",IF(VLOOKUP(O5695,登録者リスト!$A$1:$D$43729,4,FALSE)=基本情報!$D$6,O5695,"")),"")</f>
        <v/>
      </c>
    </row>
    <row r="5696" spans="15:16" x14ac:dyDescent="0.15">
      <c r="O5696">
        <v>5695</v>
      </c>
      <c r="P5696" t="str">
        <f>IFERROR(IF(COUNTIF(個人情報!$BB$5:$BB$401,"登録番号" &amp; リスト!O5696)&gt;=1,"",IF(VLOOKUP(O5696,登録者リスト!$A$1:$D$43729,4,FALSE)=基本情報!$D$6,O5696,"")),"")</f>
        <v/>
      </c>
    </row>
    <row r="5697" spans="15:16" x14ac:dyDescent="0.15">
      <c r="O5697">
        <v>5696</v>
      </c>
      <c r="P5697" t="str">
        <f>IFERROR(IF(COUNTIF(個人情報!$BB$5:$BB$401,"登録番号" &amp; リスト!O5697)&gt;=1,"",IF(VLOOKUP(O5697,登録者リスト!$A$1:$D$43729,4,FALSE)=基本情報!$D$6,O5697,"")),"")</f>
        <v/>
      </c>
    </row>
    <row r="5698" spans="15:16" x14ac:dyDescent="0.15">
      <c r="O5698">
        <v>5697</v>
      </c>
      <c r="P5698" t="str">
        <f>IFERROR(IF(COUNTIF(個人情報!$BB$5:$BB$401,"登録番号" &amp; リスト!O5698)&gt;=1,"",IF(VLOOKUP(O5698,登録者リスト!$A$1:$D$43729,4,FALSE)=基本情報!$D$6,O5698,"")),"")</f>
        <v/>
      </c>
    </row>
    <row r="5699" spans="15:16" x14ac:dyDescent="0.15">
      <c r="O5699">
        <v>5698</v>
      </c>
      <c r="P5699" t="str">
        <f>IFERROR(IF(COUNTIF(個人情報!$BB$5:$BB$401,"登録番号" &amp; リスト!O5699)&gt;=1,"",IF(VLOOKUP(O5699,登録者リスト!$A$1:$D$43729,4,FALSE)=基本情報!$D$6,O5699,"")),"")</f>
        <v/>
      </c>
    </row>
    <row r="5700" spans="15:16" x14ac:dyDescent="0.15">
      <c r="O5700">
        <v>5699</v>
      </c>
      <c r="P5700" t="str">
        <f>IFERROR(IF(COUNTIF(個人情報!$BB$5:$BB$401,"登録番号" &amp; リスト!O5700)&gt;=1,"",IF(VLOOKUP(O5700,登録者リスト!$A$1:$D$43729,4,FALSE)=基本情報!$D$6,O5700,"")),"")</f>
        <v/>
      </c>
    </row>
    <row r="5701" spans="15:16" x14ac:dyDescent="0.15">
      <c r="O5701">
        <v>5700</v>
      </c>
      <c r="P5701" t="str">
        <f>IFERROR(IF(COUNTIF(個人情報!$BB$5:$BB$401,"登録番号" &amp; リスト!O5701)&gt;=1,"",IF(VLOOKUP(O5701,登録者リスト!$A$1:$D$43729,4,FALSE)=基本情報!$D$6,O5701,"")),"")</f>
        <v/>
      </c>
    </row>
    <row r="5702" spans="15:16" x14ac:dyDescent="0.15">
      <c r="O5702">
        <v>5701</v>
      </c>
      <c r="P5702" t="str">
        <f>IFERROR(IF(COUNTIF(個人情報!$BB$5:$BB$401,"登録番号" &amp; リスト!O5702)&gt;=1,"",IF(VLOOKUP(O5702,登録者リスト!$A$1:$D$43729,4,FALSE)=基本情報!$D$6,O5702,"")),"")</f>
        <v/>
      </c>
    </row>
    <row r="5703" spans="15:16" x14ac:dyDescent="0.15">
      <c r="O5703">
        <v>5702</v>
      </c>
      <c r="P5703" t="str">
        <f>IFERROR(IF(COUNTIF(個人情報!$BB$5:$BB$401,"登録番号" &amp; リスト!O5703)&gt;=1,"",IF(VLOOKUP(O5703,登録者リスト!$A$1:$D$43729,4,FALSE)=基本情報!$D$6,O5703,"")),"")</f>
        <v/>
      </c>
    </row>
    <row r="5704" spans="15:16" x14ac:dyDescent="0.15">
      <c r="O5704">
        <v>5703</v>
      </c>
      <c r="P5704" t="str">
        <f>IFERROR(IF(COUNTIF(個人情報!$BB$5:$BB$401,"登録番号" &amp; リスト!O5704)&gt;=1,"",IF(VLOOKUP(O5704,登録者リスト!$A$1:$D$43729,4,FALSE)=基本情報!$D$6,O5704,"")),"")</f>
        <v/>
      </c>
    </row>
    <row r="5705" spans="15:16" x14ac:dyDescent="0.15">
      <c r="O5705">
        <v>5704</v>
      </c>
      <c r="P5705" t="str">
        <f>IFERROR(IF(COUNTIF(個人情報!$BB$5:$BB$401,"登録番号" &amp; リスト!O5705)&gt;=1,"",IF(VLOOKUP(O5705,登録者リスト!$A$1:$D$43729,4,FALSE)=基本情報!$D$6,O5705,"")),"")</f>
        <v/>
      </c>
    </row>
    <row r="5706" spans="15:16" x14ac:dyDescent="0.15">
      <c r="O5706">
        <v>5705</v>
      </c>
      <c r="P5706" t="str">
        <f>IFERROR(IF(COUNTIF(個人情報!$BB$5:$BB$401,"登録番号" &amp; リスト!O5706)&gt;=1,"",IF(VLOOKUP(O5706,登録者リスト!$A$1:$D$43729,4,FALSE)=基本情報!$D$6,O5706,"")),"")</f>
        <v/>
      </c>
    </row>
    <row r="5707" spans="15:16" x14ac:dyDescent="0.15">
      <c r="O5707">
        <v>5706</v>
      </c>
      <c r="P5707" t="str">
        <f>IFERROR(IF(COUNTIF(個人情報!$BB$5:$BB$401,"登録番号" &amp; リスト!O5707)&gt;=1,"",IF(VLOOKUP(O5707,登録者リスト!$A$1:$D$43729,4,FALSE)=基本情報!$D$6,O5707,"")),"")</f>
        <v/>
      </c>
    </row>
    <row r="5708" spans="15:16" x14ac:dyDescent="0.15">
      <c r="O5708">
        <v>5707</v>
      </c>
      <c r="P5708" t="str">
        <f>IFERROR(IF(COUNTIF(個人情報!$BB$5:$BB$401,"登録番号" &amp; リスト!O5708)&gt;=1,"",IF(VLOOKUP(O5708,登録者リスト!$A$1:$D$43729,4,FALSE)=基本情報!$D$6,O5708,"")),"")</f>
        <v/>
      </c>
    </row>
    <row r="5709" spans="15:16" x14ac:dyDescent="0.15">
      <c r="O5709">
        <v>5708</v>
      </c>
      <c r="P5709" t="str">
        <f>IFERROR(IF(COUNTIF(個人情報!$BB$5:$BB$401,"登録番号" &amp; リスト!O5709)&gt;=1,"",IF(VLOOKUP(O5709,登録者リスト!$A$1:$D$43729,4,FALSE)=基本情報!$D$6,O5709,"")),"")</f>
        <v/>
      </c>
    </row>
    <row r="5710" spans="15:16" x14ac:dyDescent="0.15">
      <c r="O5710">
        <v>5709</v>
      </c>
      <c r="P5710" t="str">
        <f>IFERROR(IF(COUNTIF(個人情報!$BB$5:$BB$401,"登録番号" &amp; リスト!O5710)&gt;=1,"",IF(VLOOKUP(O5710,登録者リスト!$A$1:$D$43729,4,FALSE)=基本情報!$D$6,O5710,"")),"")</f>
        <v/>
      </c>
    </row>
    <row r="5711" spans="15:16" x14ac:dyDescent="0.15">
      <c r="O5711">
        <v>5710</v>
      </c>
      <c r="P5711" t="str">
        <f>IFERROR(IF(COUNTIF(個人情報!$BB$5:$BB$401,"登録番号" &amp; リスト!O5711)&gt;=1,"",IF(VLOOKUP(O5711,登録者リスト!$A$1:$D$43729,4,FALSE)=基本情報!$D$6,O5711,"")),"")</f>
        <v/>
      </c>
    </row>
    <row r="5712" spans="15:16" x14ac:dyDescent="0.15">
      <c r="O5712">
        <v>5711</v>
      </c>
      <c r="P5712" t="str">
        <f>IFERROR(IF(COUNTIF(個人情報!$BB$5:$BB$401,"登録番号" &amp; リスト!O5712)&gt;=1,"",IF(VLOOKUP(O5712,登録者リスト!$A$1:$D$43729,4,FALSE)=基本情報!$D$6,O5712,"")),"")</f>
        <v/>
      </c>
    </row>
    <row r="5713" spans="15:16" x14ac:dyDescent="0.15">
      <c r="O5713">
        <v>5712</v>
      </c>
      <c r="P5713" t="str">
        <f>IFERROR(IF(COUNTIF(個人情報!$BB$5:$BB$401,"登録番号" &amp; リスト!O5713)&gt;=1,"",IF(VLOOKUP(O5713,登録者リスト!$A$1:$D$43729,4,FALSE)=基本情報!$D$6,O5713,"")),"")</f>
        <v/>
      </c>
    </row>
    <row r="5714" spans="15:16" x14ac:dyDescent="0.15">
      <c r="O5714">
        <v>5713</v>
      </c>
      <c r="P5714" t="str">
        <f>IFERROR(IF(COUNTIF(個人情報!$BB$5:$BB$401,"登録番号" &amp; リスト!O5714)&gt;=1,"",IF(VLOOKUP(O5714,登録者リスト!$A$1:$D$43729,4,FALSE)=基本情報!$D$6,O5714,"")),"")</f>
        <v/>
      </c>
    </row>
    <row r="5715" spans="15:16" x14ac:dyDescent="0.15">
      <c r="O5715">
        <v>5714</v>
      </c>
      <c r="P5715" t="str">
        <f>IFERROR(IF(COUNTIF(個人情報!$BB$5:$BB$401,"登録番号" &amp; リスト!O5715)&gt;=1,"",IF(VLOOKUP(O5715,登録者リスト!$A$1:$D$43729,4,FALSE)=基本情報!$D$6,O5715,"")),"")</f>
        <v/>
      </c>
    </row>
    <row r="5716" spans="15:16" x14ac:dyDescent="0.15">
      <c r="O5716">
        <v>5715</v>
      </c>
      <c r="P5716" t="str">
        <f>IFERROR(IF(COUNTIF(個人情報!$BB$5:$BB$401,"登録番号" &amp; リスト!O5716)&gt;=1,"",IF(VLOOKUP(O5716,登録者リスト!$A$1:$D$43729,4,FALSE)=基本情報!$D$6,O5716,"")),"")</f>
        <v/>
      </c>
    </row>
    <row r="5717" spans="15:16" x14ac:dyDescent="0.15">
      <c r="O5717">
        <v>5716</v>
      </c>
      <c r="P5717" t="str">
        <f>IFERROR(IF(COUNTIF(個人情報!$BB$5:$BB$401,"登録番号" &amp; リスト!O5717)&gt;=1,"",IF(VLOOKUP(O5717,登録者リスト!$A$1:$D$43729,4,FALSE)=基本情報!$D$6,O5717,"")),"")</f>
        <v/>
      </c>
    </row>
    <row r="5718" spans="15:16" x14ac:dyDescent="0.15">
      <c r="O5718">
        <v>5717</v>
      </c>
      <c r="P5718" t="str">
        <f>IFERROR(IF(COUNTIF(個人情報!$BB$5:$BB$401,"登録番号" &amp; リスト!O5718)&gt;=1,"",IF(VLOOKUP(O5718,登録者リスト!$A$1:$D$43729,4,FALSE)=基本情報!$D$6,O5718,"")),"")</f>
        <v/>
      </c>
    </row>
    <row r="5719" spans="15:16" x14ac:dyDescent="0.15">
      <c r="O5719">
        <v>5718</v>
      </c>
      <c r="P5719" t="str">
        <f>IFERROR(IF(COUNTIF(個人情報!$BB$5:$BB$401,"登録番号" &amp; リスト!O5719)&gt;=1,"",IF(VLOOKUP(O5719,登録者リスト!$A$1:$D$43729,4,FALSE)=基本情報!$D$6,O5719,"")),"")</f>
        <v/>
      </c>
    </row>
    <row r="5720" spans="15:16" x14ac:dyDescent="0.15">
      <c r="O5720">
        <v>5719</v>
      </c>
      <c r="P5720" t="str">
        <f>IFERROR(IF(COUNTIF(個人情報!$BB$5:$BB$401,"登録番号" &amp; リスト!O5720)&gt;=1,"",IF(VLOOKUP(O5720,登録者リスト!$A$1:$D$43729,4,FALSE)=基本情報!$D$6,O5720,"")),"")</f>
        <v/>
      </c>
    </row>
    <row r="5721" spans="15:16" x14ac:dyDescent="0.15">
      <c r="O5721">
        <v>5720</v>
      </c>
      <c r="P5721" t="str">
        <f>IFERROR(IF(COUNTIF(個人情報!$BB$5:$BB$401,"登録番号" &amp; リスト!O5721)&gt;=1,"",IF(VLOOKUP(O5721,登録者リスト!$A$1:$D$43729,4,FALSE)=基本情報!$D$6,O5721,"")),"")</f>
        <v/>
      </c>
    </row>
    <row r="5722" spans="15:16" x14ac:dyDescent="0.15">
      <c r="O5722">
        <v>5721</v>
      </c>
      <c r="P5722" t="str">
        <f>IFERROR(IF(COUNTIF(個人情報!$BB$5:$BB$401,"登録番号" &amp; リスト!O5722)&gt;=1,"",IF(VLOOKUP(O5722,登録者リスト!$A$1:$D$43729,4,FALSE)=基本情報!$D$6,O5722,"")),"")</f>
        <v/>
      </c>
    </row>
    <row r="5723" spans="15:16" x14ac:dyDescent="0.15">
      <c r="O5723">
        <v>5722</v>
      </c>
      <c r="P5723" t="str">
        <f>IFERROR(IF(COUNTIF(個人情報!$BB$5:$BB$401,"登録番号" &amp; リスト!O5723)&gt;=1,"",IF(VLOOKUP(O5723,登録者リスト!$A$1:$D$43729,4,FALSE)=基本情報!$D$6,O5723,"")),"")</f>
        <v/>
      </c>
    </row>
    <row r="5724" spans="15:16" x14ac:dyDescent="0.15">
      <c r="O5724">
        <v>5723</v>
      </c>
      <c r="P5724" t="str">
        <f>IFERROR(IF(COUNTIF(個人情報!$BB$5:$BB$401,"登録番号" &amp; リスト!O5724)&gt;=1,"",IF(VLOOKUP(O5724,登録者リスト!$A$1:$D$43729,4,FALSE)=基本情報!$D$6,O5724,"")),"")</f>
        <v/>
      </c>
    </row>
    <row r="5725" spans="15:16" x14ac:dyDescent="0.15">
      <c r="O5725">
        <v>5724</v>
      </c>
      <c r="P5725" t="str">
        <f>IFERROR(IF(COUNTIF(個人情報!$BB$5:$BB$401,"登録番号" &amp; リスト!O5725)&gt;=1,"",IF(VLOOKUP(O5725,登録者リスト!$A$1:$D$43729,4,FALSE)=基本情報!$D$6,O5725,"")),"")</f>
        <v/>
      </c>
    </row>
    <row r="5726" spans="15:16" x14ac:dyDescent="0.15">
      <c r="O5726">
        <v>5725</v>
      </c>
      <c r="P5726" t="str">
        <f>IFERROR(IF(COUNTIF(個人情報!$BB$5:$BB$401,"登録番号" &amp; リスト!O5726)&gt;=1,"",IF(VLOOKUP(O5726,登録者リスト!$A$1:$D$43729,4,FALSE)=基本情報!$D$6,O5726,"")),"")</f>
        <v/>
      </c>
    </row>
    <row r="5727" spans="15:16" x14ac:dyDescent="0.15">
      <c r="O5727">
        <v>5726</v>
      </c>
      <c r="P5727" t="str">
        <f>IFERROR(IF(COUNTIF(個人情報!$BB$5:$BB$401,"登録番号" &amp; リスト!O5727)&gt;=1,"",IF(VLOOKUP(O5727,登録者リスト!$A$1:$D$43729,4,FALSE)=基本情報!$D$6,O5727,"")),"")</f>
        <v/>
      </c>
    </row>
    <row r="5728" spans="15:16" x14ac:dyDescent="0.15">
      <c r="O5728">
        <v>5727</v>
      </c>
      <c r="P5728" t="str">
        <f>IFERROR(IF(COUNTIF(個人情報!$BB$5:$BB$401,"登録番号" &amp; リスト!O5728)&gt;=1,"",IF(VLOOKUP(O5728,登録者リスト!$A$1:$D$43729,4,FALSE)=基本情報!$D$6,O5728,"")),"")</f>
        <v/>
      </c>
    </row>
    <row r="5729" spans="15:16" x14ac:dyDescent="0.15">
      <c r="O5729">
        <v>5728</v>
      </c>
      <c r="P5729" t="str">
        <f>IFERROR(IF(COUNTIF(個人情報!$BB$5:$BB$401,"登録番号" &amp; リスト!O5729)&gt;=1,"",IF(VLOOKUP(O5729,登録者リスト!$A$1:$D$43729,4,FALSE)=基本情報!$D$6,O5729,"")),"")</f>
        <v/>
      </c>
    </row>
    <row r="5730" spans="15:16" x14ac:dyDescent="0.15">
      <c r="O5730">
        <v>5729</v>
      </c>
      <c r="P5730" t="str">
        <f>IFERROR(IF(COUNTIF(個人情報!$BB$5:$BB$401,"登録番号" &amp; リスト!O5730)&gt;=1,"",IF(VLOOKUP(O5730,登録者リスト!$A$1:$D$43729,4,FALSE)=基本情報!$D$6,O5730,"")),"")</f>
        <v/>
      </c>
    </row>
    <row r="5731" spans="15:16" x14ac:dyDescent="0.15">
      <c r="O5731">
        <v>5730</v>
      </c>
      <c r="P5731" t="str">
        <f>IFERROR(IF(COUNTIF(個人情報!$BB$5:$BB$401,"登録番号" &amp; リスト!O5731)&gt;=1,"",IF(VLOOKUP(O5731,登録者リスト!$A$1:$D$43729,4,FALSE)=基本情報!$D$6,O5731,"")),"")</f>
        <v/>
      </c>
    </row>
    <row r="5732" spans="15:16" x14ac:dyDescent="0.15">
      <c r="O5732">
        <v>5731</v>
      </c>
      <c r="P5732" t="str">
        <f>IFERROR(IF(COUNTIF(個人情報!$BB$5:$BB$401,"登録番号" &amp; リスト!O5732)&gt;=1,"",IF(VLOOKUP(O5732,登録者リスト!$A$1:$D$43729,4,FALSE)=基本情報!$D$6,O5732,"")),"")</f>
        <v/>
      </c>
    </row>
    <row r="5733" spans="15:16" x14ac:dyDescent="0.15">
      <c r="O5733">
        <v>5732</v>
      </c>
      <c r="P5733" t="str">
        <f>IFERROR(IF(COUNTIF(個人情報!$BB$5:$BB$401,"登録番号" &amp; リスト!O5733)&gt;=1,"",IF(VLOOKUP(O5733,登録者リスト!$A$1:$D$43729,4,FALSE)=基本情報!$D$6,O5733,"")),"")</f>
        <v/>
      </c>
    </row>
    <row r="5734" spans="15:16" x14ac:dyDescent="0.15">
      <c r="O5734">
        <v>5733</v>
      </c>
      <c r="P5734" t="str">
        <f>IFERROR(IF(COUNTIF(個人情報!$BB$5:$BB$401,"登録番号" &amp; リスト!O5734)&gt;=1,"",IF(VLOOKUP(O5734,登録者リスト!$A$1:$D$43729,4,FALSE)=基本情報!$D$6,O5734,"")),"")</f>
        <v/>
      </c>
    </row>
    <row r="5735" spans="15:16" x14ac:dyDescent="0.15">
      <c r="O5735">
        <v>5734</v>
      </c>
      <c r="P5735" t="str">
        <f>IFERROR(IF(COUNTIF(個人情報!$BB$5:$BB$401,"登録番号" &amp; リスト!O5735)&gt;=1,"",IF(VLOOKUP(O5735,登録者リスト!$A$1:$D$43729,4,FALSE)=基本情報!$D$6,O5735,"")),"")</f>
        <v/>
      </c>
    </row>
    <row r="5736" spans="15:16" x14ac:dyDescent="0.15">
      <c r="O5736">
        <v>5735</v>
      </c>
      <c r="P5736" t="str">
        <f>IFERROR(IF(COUNTIF(個人情報!$BB$5:$BB$401,"登録番号" &amp; リスト!O5736)&gt;=1,"",IF(VLOOKUP(O5736,登録者リスト!$A$1:$D$43729,4,FALSE)=基本情報!$D$6,O5736,"")),"")</f>
        <v/>
      </c>
    </row>
    <row r="5737" spans="15:16" x14ac:dyDescent="0.15">
      <c r="O5737">
        <v>5736</v>
      </c>
      <c r="P5737" t="str">
        <f>IFERROR(IF(COUNTIF(個人情報!$BB$5:$BB$401,"登録番号" &amp; リスト!O5737)&gt;=1,"",IF(VLOOKUP(O5737,登録者リスト!$A$1:$D$43729,4,FALSE)=基本情報!$D$6,O5737,"")),"")</f>
        <v/>
      </c>
    </row>
    <row r="5738" spans="15:16" x14ac:dyDescent="0.15">
      <c r="O5738">
        <v>5737</v>
      </c>
      <c r="P5738" t="str">
        <f>IFERROR(IF(COUNTIF(個人情報!$BB$5:$BB$401,"登録番号" &amp; リスト!O5738)&gt;=1,"",IF(VLOOKUP(O5738,登録者リスト!$A$1:$D$43729,4,FALSE)=基本情報!$D$6,O5738,"")),"")</f>
        <v/>
      </c>
    </row>
    <row r="5739" spans="15:16" x14ac:dyDescent="0.15">
      <c r="O5739">
        <v>5738</v>
      </c>
      <c r="P5739" t="str">
        <f>IFERROR(IF(COUNTIF(個人情報!$BB$5:$BB$401,"登録番号" &amp; リスト!O5739)&gt;=1,"",IF(VLOOKUP(O5739,登録者リスト!$A$1:$D$43729,4,FALSE)=基本情報!$D$6,O5739,"")),"")</f>
        <v/>
      </c>
    </row>
    <row r="5740" spans="15:16" x14ac:dyDescent="0.15">
      <c r="O5740">
        <v>5739</v>
      </c>
      <c r="P5740" t="str">
        <f>IFERROR(IF(COUNTIF(個人情報!$BB$5:$BB$401,"登録番号" &amp; リスト!O5740)&gt;=1,"",IF(VLOOKUP(O5740,登録者リスト!$A$1:$D$43729,4,FALSE)=基本情報!$D$6,O5740,"")),"")</f>
        <v/>
      </c>
    </row>
    <row r="5741" spans="15:16" x14ac:dyDescent="0.15">
      <c r="O5741">
        <v>5740</v>
      </c>
      <c r="P5741" t="str">
        <f>IFERROR(IF(COUNTIF(個人情報!$BB$5:$BB$401,"登録番号" &amp; リスト!O5741)&gt;=1,"",IF(VLOOKUP(O5741,登録者リスト!$A$1:$D$43729,4,FALSE)=基本情報!$D$6,O5741,"")),"")</f>
        <v/>
      </c>
    </row>
    <row r="5742" spans="15:16" x14ac:dyDescent="0.15">
      <c r="O5742">
        <v>5741</v>
      </c>
      <c r="P5742" t="str">
        <f>IFERROR(IF(COUNTIF(個人情報!$BB$5:$BB$401,"登録番号" &amp; リスト!O5742)&gt;=1,"",IF(VLOOKUP(O5742,登録者リスト!$A$1:$D$43729,4,FALSE)=基本情報!$D$6,O5742,"")),"")</f>
        <v/>
      </c>
    </row>
    <row r="5743" spans="15:16" x14ac:dyDescent="0.15">
      <c r="O5743">
        <v>5742</v>
      </c>
      <c r="P5743" t="str">
        <f>IFERROR(IF(COUNTIF(個人情報!$BB$5:$BB$401,"登録番号" &amp; リスト!O5743)&gt;=1,"",IF(VLOOKUP(O5743,登録者リスト!$A$1:$D$43729,4,FALSE)=基本情報!$D$6,O5743,"")),"")</f>
        <v/>
      </c>
    </row>
    <row r="5744" spans="15:16" x14ac:dyDescent="0.15">
      <c r="O5744">
        <v>5743</v>
      </c>
      <c r="P5744" t="str">
        <f>IFERROR(IF(COUNTIF(個人情報!$BB$5:$BB$401,"登録番号" &amp; リスト!O5744)&gt;=1,"",IF(VLOOKUP(O5744,登録者リスト!$A$1:$D$43729,4,FALSE)=基本情報!$D$6,O5744,"")),"")</f>
        <v/>
      </c>
    </row>
    <row r="5745" spans="15:16" x14ac:dyDescent="0.15">
      <c r="O5745">
        <v>5744</v>
      </c>
      <c r="P5745" t="str">
        <f>IFERROR(IF(COUNTIF(個人情報!$BB$5:$BB$401,"登録番号" &amp; リスト!O5745)&gt;=1,"",IF(VLOOKUP(O5745,登録者リスト!$A$1:$D$43729,4,FALSE)=基本情報!$D$6,O5745,"")),"")</f>
        <v/>
      </c>
    </row>
    <row r="5746" spans="15:16" x14ac:dyDescent="0.15">
      <c r="O5746">
        <v>5745</v>
      </c>
      <c r="P5746" t="str">
        <f>IFERROR(IF(COUNTIF(個人情報!$BB$5:$BB$401,"登録番号" &amp; リスト!O5746)&gt;=1,"",IF(VLOOKUP(O5746,登録者リスト!$A$1:$D$43729,4,FALSE)=基本情報!$D$6,O5746,"")),"")</f>
        <v/>
      </c>
    </row>
    <row r="5747" spans="15:16" x14ac:dyDescent="0.15">
      <c r="O5747">
        <v>5746</v>
      </c>
      <c r="P5747" t="str">
        <f>IFERROR(IF(COUNTIF(個人情報!$BB$5:$BB$401,"登録番号" &amp; リスト!O5747)&gt;=1,"",IF(VLOOKUP(O5747,登録者リスト!$A$1:$D$43729,4,FALSE)=基本情報!$D$6,O5747,"")),"")</f>
        <v/>
      </c>
    </row>
    <row r="5748" spans="15:16" x14ac:dyDescent="0.15">
      <c r="O5748">
        <v>5747</v>
      </c>
      <c r="P5748" t="str">
        <f>IFERROR(IF(COUNTIF(個人情報!$BB$5:$BB$401,"登録番号" &amp; リスト!O5748)&gt;=1,"",IF(VLOOKUP(O5748,登録者リスト!$A$1:$D$43729,4,FALSE)=基本情報!$D$6,O5748,"")),"")</f>
        <v/>
      </c>
    </row>
    <row r="5749" spans="15:16" x14ac:dyDescent="0.15">
      <c r="O5749">
        <v>5748</v>
      </c>
      <c r="P5749" t="str">
        <f>IFERROR(IF(COUNTIF(個人情報!$BB$5:$BB$401,"登録番号" &amp; リスト!O5749)&gt;=1,"",IF(VLOOKUP(O5749,登録者リスト!$A$1:$D$43729,4,FALSE)=基本情報!$D$6,O5749,"")),"")</f>
        <v/>
      </c>
    </row>
    <row r="5750" spans="15:16" x14ac:dyDescent="0.15">
      <c r="O5750">
        <v>5749</v>
      </c>
      <c r="P5750" t="str">
        <f>IFERROR(IF(COUNTIF(個人情報!$BB$5:$BB$401,"登録番号" &amp; リスト!O5750)&gt;=1,"",IF(VLOOKUP(O5750,登録者リスト!$A$1:$D$43729,4,FALSE)=基本情報!$D$6,O5750,"")),"")</f>
        <v/>
      </c>
    </row>
    <row r="5751" spans="15:16" x14ac:dyDescent="0.15">
      <c r="O5751">
        <v>5750</v>
      </c>
      <c r="P5751" t="str">
        <f>IFERROR(IF(COUNTIF(個人情報!$BB$5:$BB$401,"登録番号" &amp; リスト!O5751)&gt;=1,"",IF(VLOOKUP(O5751,登録者リスト!$A$1:$D$43729,4,FALSE)=基本情報!$D$6,O5751,"")),"")</f>
        <v/>
      </c>
    </row>
    <row r="5752" spans="15:16" x14ac:dyDescent="0.15">
      <c r="O5752">
        <v>5751</v>
      </c>
      <c r="P5752" t="str">
        <f>IFERROR(IF(COUNTIF(個人情報!$BB$5:$BB$401,"登録番号" &amp; リスト!O5752)&gt;=1,"",IF(VLOOKUP(O5752,登録者リスト!$A$1:$D$43729,4,FALSE)=基本情報!$D$6,O5752,"")),"")</f>
        <v/>
      </c>
    </row>
    <row r="5753" spans="15:16" x14ac:dyDescent="0.15">
      <c r="O5753">
        <v>5752</v>
      </c>
      <c r="P5753" t="str">
        <f>IFERROR(IF(COUNTIF(個人情報!$BB$5:$BB$401,"登録番号" &amp; リスト!O5753)&gt;=1,"",IF(VLOOKUP(O5753,登録者リスト!$A$1:$D$43729,4,FALSE)=基本情報!$D$6,O5753,"")),"")</f>
        <v/>
      </c>
    </row>
    <row r="5754" spans="15:16" x14ac:dyDescent="0.15">
      <c r="O5754">
        <v>5753</v>
      </c>
      <c r="P5754" t="str">
        <f>IFERROR(IF(COUNTIF(個人情報!$BB$5:$BB$401,"登録番号" &amp; リスト!O5754)&gt;=1,"",IF(VLOOKUP(O5754,登録者リスト!$A$1:$D$43729,4,FALSE)=基本情報!$D$6,O5754,"")),"")</f>
        <v/>
      </c>
    </row>
    <row r="5755" spans="15:16" x14ac:dyDescent="0.15">
      <c r="O5755">
        <v>5754</v>
      </c>
      <c r="P5755" t="str">
        <f>IFERROR(IF(COUNTIF(個人情報!$BB$5:$BB$401,"登録番号" &amp; リスト!O5755)&gt;=1,"",IF(VLOOKUP(O5755,登録者リスト!$A$1:$D$43729,4,FALSE)=基本情報!$D$6,O5755,"")),"")</f>
        <v/>
      </c>
    </row>
    <row r="5756" spans="15:16" x14ac:dyDescent="0.15">
      <c r="O5756">
        <v>5755</v>
      </c>
      <c r="P5756" t="str">
        <f>IFERROR(IF(COUNTIF(個人情報!$BB$5:$BB$401,"登録番号" &amp; リスト!O5756)&gt;=1,"",IF(VLOOKUP(O5756,登録者リスト!$A$1:$D$43729,4,FALSE)=基本情報!$D$6,O5756,"")),"")</f>
        <v/>
      </c>
    </row>
    <row r="5757" spans="15:16" x14ac:dyDescent="0.15">
      <c r="O5757">
        <v>5756</v>
      </c>
      <c r="P5757" t="str">
        <f>IFERROR(IF(COUNTIF(個人情報!$BB$5:$BB$401,"登録番号" &amp; リスト!O5757)&gt;=1,"",IF(VLOOKUP(O5757,登録者リスト!$A$1:$D$43729,4,FALSE)=基本情報!$D$6,O5757,"")),"")</f>
        <v/>
      </c>
    </row>
    <row r="5758" spans="15:16" x14ac:dyDescent="0.15">
      <c r="O5758">
        <v>5757</v>
      </c>
      <c r="P5758" t="str">
        <f>IFERROR(IF(COUNTIF(個人情報!$BB$5:$BB$401,"登録番号" &amp; リスト!O5758)&gt;=1,"",IF(VLOOKUP(O5758,登録者リスト!$A$1:$D$43729,4,FALSE)=基本情報!$D$6,O5758,"")),"")</f>
        <v/>
      </c>
    </row>
    <row r="5759" spans="15:16" x14ac:dyDescent="0.15">
      <c r="O5759">
        <v>5758</v>
      </c>
      <c r="P5759" t="str">
        <f>IFERROR(IF(COUNTIF(個人情報!$BB$5:$BB$401,"登録番号" &amp; リスト!O5759)&gt;=1,"",IF(VLOOKUP(O5759,登録者リスト!$A$1:$D$43729,4,FALSE)=基本情報!$D$6,O5759,"")),"")</f>
        <v/>
      </c>
    </row>
    <row r="5760" spans="15:16" x14ac:dyDescent="0.15">
      <c r="O5760">
        <v>5759</v>
      </c>
      <c r="P5760" t="str">
        <f>IFERROR(IF(COUNTIF(個人情報!$BB$5:$BB$401,"登録番号" &amp; リスト!O5760)&gt;=1,"",IF(VLOOKUP(O5760,登録者リスト!$A$1:$D$43729,4,FALSE)=基本情報!$D$6,O5760,"")),"")</f>
        <v/>
      </c>
    </row>
    <row r="5761" spans="15:16" x14ac:dyDescent="0.15">
      <c r="O5761">
        <v>5760</v>
      </c>
      <c r="P5761" t="str">
        <f>IFERROR(IF(COUNTIF(個人情報!$BB$5:$BB$401,"登録番号" &amp; リスト!O5761)&gt;=1,"",IF(VLOOKUP(O5761,登録者リスト!$A$1:$D$43729,4,FALSE)=基本情報!$D$6,O5761,"")),"")</f>
        <v/>
      </c>
    </row>
    <row r="5762" spans="15:16" x14ac:dyDescent="0.15">
      <c r="O5762">
        <v>5761</v>
      </c>
      <c r="P5762" t="str">
        <f>IFERROR(IF(COUNTIF(個人情報!$BB$5:$BB$401,"登録番号" &amp; リスト!O5762)&gt;=1,"",IF(VLOOKUP(O5762,登録者リスト!$A$1:$D$43729,4,FALSE)=基本情報!$D$6,O5762,"")),"")</f>
        <v/>
      </c>
    </row>
    <row r="5763" spans="15:16" x14ac:dyDescent="0.15">
      <c r="O5763">
        <v>5762</v>
      </c>
      <c r="P5763" t="str">
        <f>IFERROR(IF(COUNTIF(個人情報!$BB$5:$BB$401,"登録番号" &amp; リスト!O5763)&gt;=1,"",IF(VLOOKUP(O5763,登録者リスト!$A$1:$D$43729,4,FALSE)=基本情報!$D$6,O5763,"")),"")</f>
        <v/>
      </c>
    </row>
    <row r="5764" spans="15:16" x14ac:dyDescent="0.15">
      <c r="O5764">
        <v>5763</v>
      </c>
      <c r="P5764" t="str">
        <f>IFERROR(IF(COUNTIF(個人情報!$BB$5:$BB$401,"登録番号" &amp; リスト!O5764)&gt;=1,"",IF(VLOOKUP(O5764,登録者リスト!$A$1:$D$43729,4,FALSE)=基本情報!$D$6,O5764,"")),"")</f>
        <v/>
      </c>
    </row>
    <row r="5765" spans="15:16" x14ac:dyDescent="0.15">
      <c r="O5765">
        <v>5764</v>
      </c>
      <c r="P5765" t="str">
        <f>IFERROR(IF(COUNTIF(個人情報!$BB$5:$BB$401,"登録番号" &amp; リスト!O5765)&gt;=1,"",IF(VLOOKUP(O5765,登録者リスト!$A$1:$D$43729,4,FALSE)=基本情報!$D$6,O5765,"")),"")</f>
        <v/>
      </c>
    </row>
    <row r="5766" spans="15:16" x14ac:dyDescent="0.15">
      <c r="O5766">
        <v>5765</v>
      </c>
      <c r="P5766" t="str">
        <f>IFERROR(IF(COUNTIF(個人情報!$BB$5:$BB$401,"登録番号" &amp; リスト!O5766)&gt;=1,"",IF(VLOOKUP(O5766,登録者リスト!$A$1:$D$43729,4,FALSE)=基本情報!$D$6,O5766,"")),"")</f>
        <v/>
      </c>
    </row>
    <row r="5767" spans="15:16" x14ac:dyDescent="0.15">
      <c r="O5767">
        <v>5766</v>
      </c>
      <c r="P5767" t="str">
        <f>IFERROR(IF(COUNTIF(個人情報!$BB$5:$BB$401,"登録番号" &amp; リスト!O5767)&gt;=1,"",IF(VLOOKUP(O5767,登録者リスト!$A$1:$D$43729,4,FALSE)=基本情報!$D$6,O5767,"")),"")</f>
        <v/>
      </c>
    </row>
    <row r="5768" spans="15:16" x14ac:dyDescent="0.15">
      <c r="O5768">
        <v>5767</v>
      </c>
      <c r="P5768" t="str">
        <f>IFERROR(IF(COUNTIF(個人情報!$BB$5:$BB$401,"登録番号" &amp; リスト!O5768)&gt;=1,"",IF(VLOOKUP(O5768,登録者リスト!$A$1:$D$43729,4,FALSE)=基本情報!$D$6,O5768,"")),"")</f>
        <v/>
      </c>
    </row>
    <row r="5769" spans="15:16" x14ac:dyDescent="0.15">
      <c r="O5769">
        <v>5768</v>
      </c>
      <c r="P5769" t="str">
        <f>IFERROR(IF(COUNTIF(個人情報!$BB$5:$BB$401,"登録番号" &amp; リスト!O5769)&gt;=1,"",IF(VLOOKUP(O5769,登録者リスト!$A$1:$D$43729,4,FALSE)=基本情報!$D$6,O5769,"")),"")</f>
        <v/>
      </c>
    </row>
    <row r="5770" spans="15:16" x14ac:dyDescent="0.15">
      <c r="O5770">
        <v>5769</v>
      </c>
      <c r="P5770" t="str">
        <f>IFERROR(IF(COUNTIF(個人情報!$BB$5:$BB$401,"登録番号" &amp; リスト!O5770)&gt;=1,"",IF(VLOOKUP(O5770,登録者リスト!$A$1:$D$43729,4,FALSE)=基本情報!$D$6,O5770,"")),"")</f>
        <v/>
      </c>
    </row>
    <row r="5771" spans="15:16" x14ac:dyDescent="0.15">
      <c r="O5771">
        <v>5770</v>
      </c>
      <c r="P5771" t="str">
        <f>IFERROR(IF(COUNTIF(個人情報!$BB$5:$BB$401,"登録番号" &amp; リスト!O5771)&gt;=1,"",IF(VLOOKUP(O5771,登録者リスト!$A$1:$D$43729,4,FALSE)=基本情報!$D$6,O5771,"")),"")</f>
        <v/>
      </c>
    </row>
    <row r="5772" spans="15:16" x14ac:dyDescent="0.15">
      <c r="O5772">
        <v>5771</v>
      </c>
      <c r="P5772" t="str">
        <f>IFERROR(IF(COUNTIF(個人情報!$BB$5:$BB$401,"登録番号" &amp; リスト!O5772)&gt;=1,"",IF(VLOOKUP(O5772,登録者リスト!$A$1:$D$43729,4,FALSE)=基本情報!$D$6,O5772,"")),"")</f>
        <v/>
      </c>
    </row>
    <row r="5773" spans="15:16" x14ac:dyDescent="0.15">
      <c r="O5773">
        <v>5772</v>
      </c>
      <c r="P5773" t="str">
        <f>IFERROR(IF(COUNTIF(個人情報!$BB$5:$BB$401,"登録番号" &amp; リスト!O5773)&gt;=1,"",IF(VLOOKUP(O5773,登録者リスト!$A$1:$D$43729,4,FALSE)=基本情報!$D$6,O5773,"")),"")</f>
        <v/>
      </c>
    </row>
    <row r="5774" spans="15:16" x14ac:dyDescent="0.15">
      <c r="O5774">
        <v>5773</v>
      </c>
      <c r="P5774" t="str">
        <f>IFERROR(IF(COUNTIF(個人情報!$BB$5:$BB$401,"登録番号" &amp; リスト!O5774)&gt;=1,"",IF(VLOOKUP(O5774,登録者リスト!$A$1:$D$43729,4,FALSE)=基本情報!$D$6,O5774,"")),"")</f>
        <v/>
      </c>
    </row>
    <row r="5775" spans="15:16" x14ac:dyDescent="0.15">
      <c r="O5775">
        <v>5774</v>
      </c>
      <c r="P5775" t="str">
        <f>IFERROR(IF(COUNTIF(個人情報!$BB$5:$BB$401,"登録番号" &amp; リスト!O5775)&gt;=1,"",IF(VLOOKUP(O5775,登録者リスト!$A$1:$D$43729,4,FALSE)=基本情報!$D$6,O5775,"")),"")</f>
        <v/>
      </c>
    </row>
    <row r="5776" spans="15:16" x14ac:dyDescent="0.15">
      <c r="O5776">
        <v>5775</v>
      </c>
      <c r="P5776" t="str">
        <f>IFERROR(IF(COUNTIF(個人情報!$BB$5:$BB$401,"登録番号" &amp; リスト!O5776)&gt;=1,"",IF(VLOOKUP(O5776,登録者リスト!$A$1:$D$43729,4,FALSE)=基本情報!$D$6,O5776,"")),"")</f>
        <v/>
      </c>
    </row>
    <row r="5777" spans="15:16" x14ac:dyDescent="0.15">
      <c r="O5777">
        <v>5776</v>
      </c>
      <c r="P5777" t="str">
        <f>IFERROR(IF(COUNTIF(個人情報!$BB$5:$BB$401,"登録番号" &amp; リスト!O5777)&gt;=1,"",IF(VLOOKUP(O5777,登録者リスト!$A$1:$D$43729,4,FALSE)=基本情報!$D$6,O5777,"")),"")</f>
        <v/>
      </c>
    </row>
    <row r="5778" spans="15:16" x14ac:dyDescent="0.15">
      <c r="O5778">
        <v>5777</v>
      </c>
      <c r="P5778" t="str">
        <f>IFERROR(IF(COUNTIF(個人情報!$BB$5:$BB$401,"登録番号" &amp; リスト!O5778)&gt;=1,"",IF(VLOOKUP(O5778,登録者リスト!$A$1:$D$43729,4,FALSE)=基本情報!$D$6,O5778,"")),"")</f>
        <v/>
      </c>
    </row>
    <row r="5779" spans="15:16" x14ac:dyDescent="0.15">
      <c r="O5779">
        <v>5778</v>
      </c>
      <c r="P5779" t="str">
        <f>IFERROR(IF(COUNTIF(個人情報!$BB$5:$BB$401,"登録番号" &amp; リスト!O5779)&gt;=1,"",IF(VLOOKUP(O5779,登録者リスト!$A$1:$D$43729,4,FALSE)=基本情報!$D$6,O5779,"")),"")</f>
        <v/>
      </c>
    </row>
    <row r="5780" spans="15:16" x14ac:dyDescent="0.15">
      <c r="O5780">
        <v>5779</v>
      </c>
      <c r="P5780" t="str">
        <f>IFERROR(IF(COUNTIF(個人情報!$BB$5:$BB$401,"登録番号" &amp; リスト!O5780)&gt;=1,"",IF(VLOOKUP(O5780,登録者リスト!$A$1:$D$43729,4,FALSE)=基本情報!$D$6,O5780,"")),"")</f>
        <v/>
      </c>
    </row>
    <row r="5781" spans="15:16" x14ac:dyDescent="0.15">
      <c r="O5781">
        <v>5780</v>
      </c>
      <c r="P5781" t="str">
        <f>IFERROR(IF(COUNTIF(個人情報!$BB$5:$BB$401,"登録番号" &amp; リスト!O5781)&gt;=1,"",IF(VLOOKUP(O5781,登録者リスト!$A$1:$D$43729,4,FALSE)=基本情報!$D$6,O5781,"")),"")</f>
        <v/>
      </c>
    </row>
    <row r="5782" spans="15:16" x14ac:dyDescent="0.15">
      <c r="O5782">
        <v>5781</v>
      </c>
      <c r="P5782" t="str">
        <f>IFERROR(IF(COUNTIF(個人情報!$BB$5:$BB$401,"登録番号" &amp; リスト!O5782)&gt;=1,"",IF(VLOOKUP(O5782,登録者リスト!$A$1:$D$43729,4,FALSE)=基本情報!$D$6,O5782,"")),"")</f>
        <v/>
      </c>
    </row>
    <row r="5783" spans="15:16" x14ac:dyDescent="0.15">
      <c r="O5783">
        <v>5782</v>
      </c>
      <c r="P5783" t="str">
        <f>IFERROR(IF(COUNTIF(個人情報!$BB$5:$BB$401,"登録番号" &amp; リスト!O5783)&gt;=1,"",IF(VLOOKUP(O5783,登録者リスト!$A$1:$D$43729,4,FALSE)=基本情報!$D$6,O5783,"")),"")</f>
        <v/>
      </c>
    </row>
    <row r="5784" spans="15:16" x14ac:dyDescent="0.15">
      <c r="O5784">
        <v>5783</v>
      </c>
      <c r="P5784" t="str">
        <f>IFERROR(IF(COUNTIF(個人情報!$BB$5:$BB$401,"登録番号" &amp; リスト!O5784)&gt;=1,"",IF(VLOOKUP(O5784,登録者リスト!$A$1:$D$43729,4,FALSE)=基本情報!$D$6,O5784,"")),"")</f>
        <v/>
      </c>
    </row>
    <row r="5785" spans="15:16" x14ac:dyDescent="0.15">
      <c r="O5785">
        <v>5784</v>
      </c>
      <c r="P5785" t="str">
        <f>IFERROR(IF(COUNTIF(個人情報!$BB$5:$BB$401,"登録番号" &amp; リスト!O5785)&gt;=1,"",IF(VLOOKUP(O5785,登録者リスト!$A$1:$D$43729,4,FALSE)=基本情報!$D$6,O5785,"")),"")</f>
        <v/>
      </c>
    </row>
    <row r="5786" spans="15:16" x14ac:dyDescent="0.15">
      <c r="O5786">
        <v>5785</v>
      </c>
      <c r="P5786" t="str">
        <f>IFERROR(IF(COUNTIF(個人情報!$BB$5:$BB$401,"登録番号" &amp; リスト!O5786)&gt;=1,"",IF(VLOOKUP(O5786,登録者リスト!$A$1:$D$43729,4,FALSE)=基本情報!$D$6,O5786,"")),"")</f>
        <v/>
      </c>
    </row>
    <row r="5787" spans="15:16" x14ac:dyDescent="0.15">
      <c r="O5787">
        <v>5786</v>
      </c>
      <c r="P5787" t="str">
        <f>IFERROR(IF(COUNTIF(個人情報!$BB$5:$BB$401,"登録番号" &amp; リスト!O5787)&gt;=1,"",IF(VLOOKUP(O5787,登録者リスト!$A$1:$D$43729,4,FALSE)=基本情報!$D$6,O5787,"")),"")</f>
        <v/>
      </c>
    </row>
    <row r="5788" spans="15:16" x14ac:dyDescent="0.15">
      <c r="O5788">
        <v>5787</v>
      </c>
      <c r="P5788" t="str">
        <f>IFERROR(IF(COUNTIF(個人情報!$BB$5:$BB$401,"登録番号" &amp; リスト!O5788)&gt;=1,"",IF(VLOOKUP(O5788,登録者リスト!$A$1:$D$43729,4,FALSE)=基本情報!$D$6,O5788,"")),"")</f>
        <v/>
      </c>
    </row>
    <row r="5789" spans="15:16" x14ac:dyDescent="0.15">
      <c r="O5789">
        <v>5788</v>
      </c>
      <c r="P5789" t="str">
        <f>IFERROR(IF(COUNTIF(個人情報!$BB$5:$BB$401,"登録番号" &amp; リスト!O5789)&gt;=1,"",IF(VLOOKUP(O5789,登録者リスト!$A$1:$D$43729,4,FALSE)=基本情報!$D$6,O5789,"")),"")</f>
        <v/>
      </c>
    </row>
    <row r="5790" spans="15:16" x14ac:dyDescent="0.15">
      <c r="O5790">
        <v>5789</v>
      </c>
      <c r="P5790" t="str">
        <f>IFERROR(IF(COUNTIF(個人情報!$BB$5:$BB$401,"登録番号" &amp; リスト!O5790)&gt;=1,"",IF(VLOOKUP(O5790,登録者リスト!$A$1:$D$43729,4,FALSE)=基本情報!$D$6,O5790,"")),"")</f>
        <v/>
      </c>
    </row>
    <row r="5791" spans="15:16" x14ac:dyDescent="0.15">
      <c r="O5791">
        <v>5790</v>
      </c>
      <c r="P5791" t="str">
        <f>IFERROR(IF(COUNTIF(個人情報!$BB$5:$BB$401,"登録番号" &amp; リスト!O5791)&gt;=1,"",IF(VLOOKUP(O5791,登録者リスト!$A$1:$D$43729,4,FALSE)=基本情報!$D$6,O5791,"")),"")</f>
        <v/>
      </c>
    </row>
    <row r="5792" spans="15:16" x14ac:dyDescent="0.15">
      <c r="O5792">
        <v>5791</v>
      </c>
      <c r="P5792" t="str">
        <f>IFERROR(IF(COUNTIF(個人情報!$BB$5:$BB$401,"登録番号" &amp; リスト!O5792)&gt;=1,"",IF(VLOOKUP(O5792,登録者リスト!$A$1:$D$43729,4,FALSE)=基本情報!$D$6,O5792,"")),"")</f>
        <v/>
      </c>
    </row>
    <row r="5793" spans="15:16" x14ac:dyDescent="0.15">
      <c r="O5793">
        <v>5792</v>
      </c>
      <c r="P5793" t="str">
        <f>IFERROR(IF(COUNTIF(個人情報!$BB$5:$BB$401,"登録番号" &amp; リスト!O5793)&gt;=1,"",IF(VLOOKUP(O5793,登録者リスト!$A$1:$D$43729,4,FALSE)=基本情報!$D$6,O5793,"")),"")</f>
        <v/>
      </c>
    </row>
    <row r="5794" spans="15:16" x14ac:dyDescent="0.15">
      <c r="O5794">
        <v>5793</v>
      </c>
      <c r="P5794" t="str">
        <f>IFERROR(IF(COUNTIF(個人情報!$BB$5:$BB$401,"登録番号" &amp; リスト!O5794)&gt;=1,"",IF(VLOOKUP(O5794,登録者リスト!$A$1:$D$43729,4,FALSE)=基本情報!$D$6,O5794,"")),"")</f>
        <v/>
      </c>
    </row>
    <row r="5795" spans="15:16" x14ac:dyDescent="0.15">
      <c r="O5795">
        <v>5794</v>
      </c>
      <c r="P5795" t="str">
        <f>IFERROR(IF(COUNTIF(個人情報!$BB$5:$BB$401,"登録番号" &amp; リスト!O5795)&gt;=1,"",IF(VLOOKUP(O5795,登録者リスト!$A$1:$D$43729,4,FALSE)=基本情報!$D$6,O5795,"")),"")</f>
        <v/>
      </c>
    </row>
    <row r="5796" spans="15:16" x14ac:dyDescent="0.15">
      <c r="O5796">
        <v>5795</v>
      </c>
      <c r="P5796" t="str">
        <f>IFERROR(IF(COUNTIF(個人情報!$BB$5:$BB$401,"登録番号" &amp; リスト!O5796)&gt;=1,"",IF(VLOOKUP(O5796,登録者リスト!$A$1:$D$43729,4,FALSE)=基本情報!$D$6,O5796,"")),"")</f>
        <v/>
      </c>
    </row>
    <row r="5797" spans="15:16" x14ac:dyDescent="0.15">
      <c r="O5797">
        <v>5796</v>
      </c>
      <c r="P5797" t="str">
        <f>IFERROR(IF(COUNTIF(個人情報!$BB$5:$BB$401,"登録番号" &amp; リスト!O5797)&gt;=1,"",IF(VLOOKUP(O5797,登録者リスト!$A$1:$D$43729,4,FALSE)=基本情報!$D$6,O5797,"")),"")</f>
        <v/>
      </c>
    </row>
    <row r="5798" spans="15:16" x14ac:dyDescent="0.15">
      <c r="O5798">
        <v>5797</v>
      </c>
      <c r="P5798" t="str">
        <f>IFERROR(IF(COUNTIF(個人情報!$BB$5:$BB$401,"登録番号" &amp; リスト!O5798)&gt;=1,"",IF(VLOOKUP(O5798,登録者リスト!$A$1:$D$43729,4,FALSE)=基本情報!$D$6,O5798,"")),"")</f>
        <v/>
      </c>
    </row>
    <row r="5799" spans="15:16" x14ac:dyDescent="0.15">
      <c r="O5799">
        <v>5798</v>
      </c>
      <c r="P5799" t="str">
        <f>IFERROR(IF(COUNTIF(個人情報!$BB$5:$BB$401,"登録番号" &amp; リスト!O5799)&gt;=1,"",IF(VLOOKUP(O5799,登録者リスト!$A$1:$D$43729,4,FALSE)=基本情報!$D$6,O5799,"")),"")</f>
        <v/>
      </c>
    </row>
    <row r="5800" spans="15:16" x14ac:dyDescent="0.15">
      <c r="O5800">
        <v>5799</v>
      </c>
      <c r="P5800" t="str">
        <f>IFERROR(IF(COUNTIF(個人情報!$BB$5:$BB$401,"登録番号" &amp; リスト!O5800)&gt;=1,"",IF(VLOOKUP(O5800,登録者リスト!$A$1:$D$43729,4,FALSE)=基本情報!$D$6,O5800,"")),"")</f>
        <v/>
      </c>
    </row>
    <row r="5801" spans="15:16" x14ac:dyDescent="0.15">
      <c r="O5801">
        <v>5800</v>
      </c>
      <c r="P5801" t="str">
        <f>IFERROR(IF(COUNTIF(個人情報!$BB$5:$BB$401,"登録番号" &amp; リスト!O5801)&gt;=1,"",IF(VLOOKUP(O5801,登録者リスト!$A$1:$D$43729,4,FALSE)=基本情報!$D$6,O5801,"")),"")</f>
        <v/>
      </c>
    </row>
    <row r="5802" spans="15:16" x14ac:dyDescent="0.15">
      <c r="O5802">
        <v>5801</v>
      </c>
      <c r="P5802" t="str">
        <f>IFERROR(IF(COUNTIF(個人情報!$BB$5:$BB$401,"登録番号" &amp; リスト!O5802)&gt;=1,"",IF(VLOOKUP(O5802,登録者リスト!$A$1:$D$43729,4,FALSE)=基本情報!$D$6,O5802,"")),"")</f>
        <v/>
      </c>
    </row>
    <row r="5803" spans="15:16" x14ac:dyDescent="0.15">
      <c r="O5803">
        <v>5802</v>
      </c>
      <c r="P5803" t="str">
        <f>IFERROR(IF(COUNTIF(個人情報!$BB$5:$BB$401,"登録番号" &amp; リスト!O5803)&gt;=1,"",IF(VLOOKUP(O5803,登録者リスト!$A$1:$D$43729,4,FALSE)=基本情報!$D$6,O5803,"")),"")</f>
        <v/>
      </c>
    </row>
    <row r="5804" spans="15:16" x14ac:dyDescent="0.15">
      <c r="O5804">
        <v>5803</v>
      </c>
      <c r="P5804" t="str">
        <f>IFERROR(IF(COUNTIF(個人情報!$BB$5:$BB$401,"登録番号" &amp; リスト!O5804)&gt;=1,"",IF(VLOOKUP(O5804,登録者リスト!$A$1:$D$43729,4,FALSE)=基本情報!$D$6,O5804,"")),"")</f>
        <v/>
      </c>
    </row>
    <row r="5805" spans="15:16" x14ac:dyDescent="0.15">
      <c r="O5805">
        <v>5804</v>
      </c>
      <c r="P5805" t="str">
        <f>IFERROR(IF(COUNTIF(個人情報!$BB$5:$BB$401,"登録番号" &amp; リスト!O5805)&gt;=1,"",IF(VLOOKUP(O5805,登録者リスト!$A$1:$D$43729,4,FALSE)=基本情報!$D$6,O5805,"")),"")</f>
        <v/>
      </c>
    </row>
    <row r="5806" spans="15:16" x14ac:dyDescent="0.15">
      <c r="O5806">
        <v>5805</v>
      </c>
      <c r="P5806" t="str">
        <f>IFERROR(IF(COUNTIF(個人情報!$BB$5:$BB$401,"登録番号" &amp; リスト!O5806)&gt;=1,"",IF(VLOOKUP(O5806,登録者リスト!$A$1:$D$43729,4,FALSE)=基本情報!$D$6,O5806,"")),"")</f>
        <v/>
      </c>
    </row>
    <row r="5807" spans="15:16" x14ac:dyDescent="0.15">
      <c r="O5807">
        <v>5806</v>
      </c>
      <c r="P5807" t="str">
        <f>IFERROR(IF(COUNTIF(個人情報!$BB$5:$BB$401,"登録番号" &amp; リスト!O5807)&gt;=1,"",IF(VLOOKUP(O5807,登録者リスト!$A$1:$D$43729,4,FALSE)=基本情報!$D$6,O5807,"")),"")</f>
        <v/>
      </c>
    </row>
    <row r="5808" spans="15:16" x14ac:dyDescent="0.15">
      <c r="O5808">
        <v>5807</v>
      </c>
      <c r="P5808" t="str">
        <f>IFERROR(IF(COUNTIF(個人情報!$BB$5:$BB$401,"登録番号" &amp; リスト!O5808)&gt;=1,"",IF(VLOOKUP(O5808,登録者リスト!$A$1:$D$43729,4,FALSE)=基本情報!$D$6,O5808,"")),"")</f>
        <v/>
      </c>
    </row>
    <row r="5809" spans="15:16" x14ac:dyDescent="0.15">
      <c r="O5809">
        <v>5808</v>
      </c>
      <c r="P5809" t="str">
        <f>IFERROR(IF(COUNTIF(個人情報!$BB$5:$BB$401,"登録番号" &amp; リスト!O5809)&gt;=1,"",IF(VLOOKUP(O5809,登録者リスト!$A$1:$D$43729,4,FALSE)=基本情報!$D$6,O5809,"")),"")</f>
        <v/>
      </c>
    </row>
    <row r="5810" spans="15:16" x14ac:dyDescent="0.15">
      <c r="O5810">
        <v>5809</v>
      </c>
      <c r="P5810" t="str">
        <f>IFERROR(IF(COUNTIF(個人情報!$BB$5:$BB$401,"登録番号" &amp; リスト!O5810)&gt;=1,"",IF(VLOOKUP(O5810,登録者リスト!$A$1:$D$43729,4,FALSE)=基本情報!$D$6,O5810,"")),"")</f>
        <v/>
      </c>
    </row>
    <row r="5811" spans="15:16" x14ac:dyDescent="0.15">
      <c r="O5811">
        <v>5810</v>
      </c>
      <c r="P5811" t="str">
        <f>IFERROR(IF(COUNTIF(個人情報!$BB$5:$BB$401,"登録番号" &amp; リスト!O5811)&gt;=1,"",IF(VLOOKUP(O5811,登録者リスト!$A$1:$D$43729,4,FALSE)=基本情報!$D$6,O5811,"")),"")</f>
        <v/>
      </c>
    </row>
    <row r="5812" spans="15:16" x14ac:dyDescent="0.15">
      <c r="O5812">
        <v>5811</v>
      </c>
      <c r="P5812" t="str">
        <f>IFERROR(IF(COUNTIF(個人情報!$BB$5:$BB$401,"登録番号" &amp; リスト!O5812)&gt;=1,"",IF(VLOOKUP(O5812,登録者リスト!$A$1:$D$43729,4,FALSE)=基本情報!$D$6,O5812,"")),"")</f>
        <v/>
      </c>
    </row>
    <row r="5813" spans="15:16" x14ac:dyDescent="0.15">
      <c r="O5813">
        <v>5812</v>
      </c>
      <c r="P5813" t="str">
        <f>IFERROR(IF(COUNTIF(個人情報!$BB$5:$BB$401,"登録番号" &amp; リスト!O5813)&gt;=1,"",IF(VLOOKUP(O5813,登録者リスト!$A$1:$D$43729,4,FALSE)=基本情報!$D$6,O5813,"")),"")</f>
        <v/>
      </c>
    </row>
    <row r="5814" spans="15:16" x14ac:dyDescent="0.15">
      <c r="O5814">
        <v>5813</v>
      </c>
      <c r="P5814" t="str">
        <f>IFERROR(IF(COUNTIF(個人情報!$BB$5:$BB$401,"登録番号" &amp; リスト!O5814)&gt;=1,"",IF(VLOOKUP(O5814,登録者リスト!$A$1:$D$43729,4,FALSE)=基本情報!$D$6,O5814,"")),"")</f>
        <v/>
      </c>
    </row>
    <row r="5815" spans="15:16" x14ac:dyDescent="0.15">
      <c r="O5815">
        <v>5814</v>
      </c>
      <c r="P5815" t="str">
        <f>IFERROR(IF(COUNTIF(個人情報!$BB$5:$BB$401,"登録番号" &amp; リスト!O5815)&gt;=1,"",IF(VLOOKUP(O5815,登録者リスト!$A$1:$D$43729,4,FALSE)=基本情報!$D$6,O5815,"")),"")</f>
        <v/>
      </c>
    </row>
    <row r="5816" spans="15:16" x14ac:dyDescent="0.15">
      <c r="O5816">
        <v>5815</v>
      </c>
      <c r="P5816" t="str">
        <f>IFERROR(IF(COUNTIF(個人情報!$BB$5:$BB$401,"登録番号" &amp; リスト!O5816)&gt;=1,"",IF(VLOOKUP(O5816,登録者リスト!$A$1:$D$43729,4,FALSE)=基本情報!$D$6,O5816,"")),"")</f>
        <v/>
      </c>
    </row>
    <row r="5817" spans="15:16" x14ac:dyDescent="0.15">
      <c r="O5817">
        <v>5816</v>
      </c>
      <c r="P5817" t="str">
        <f>IFERROR(IF(COUNTIF(個人情報!$BB$5:$BB$401,"登録番号" &amp; リスト!O5817)&gt;=1,"",IF(VLOOKUP(O5817,登録者リスト!$A$1:$D$43729,4,FALSE)=基本情報!$D$6,O5817,"")),"")</f>
        <v/>
      </c>
    </row>
    <row r="5818" spans="15:16" x14ac:dyDescent="0.15">
      <c r="O5818">
        <v>5817</v>
      </c>
      <c r="P5818" t="str">
        <f>IFERROR(IF(COUNTIF(個人情報!$BB$5:$BB$401,"登録番号" &amp; リスト!O5818)&gt;=1,"",IF(VLOOKUP(O5818,登録者リスト!$A$1:$D$43729,4,FALSE)=基本情報!$D$6,O5818,"")),"")</f>
        <v/>
      </c>
    </row>
    <row r="5819" spans="15:16" x14ac:dyDescent="0.15">
      <c r="O5819">
        <v>5818</v>
      </c>
      <c r="P5819" t="str">
        <f>IFERROR(IF(COUNTIF(個人情報!$BB$5:$BB$401,"登録番号" &amp; リスト!O5819)&gt;=1,"",IF(VLOOKUP(O5819,登録者リスト!$A$1:$D$43729,4,FALSE)=基本情報!$D$6,O5819,"")),"")</f>
        <v/>
      </c>
    </row>
    <row r="5820" spans="15:16" x14ac:dyDescent="0.15">
      <c r="O5820">
        <v>5819</v>
      </c>
      <c r="P5820" t="str">
        <f>IFERROR(IF(COUNTIF(個人情報!$BB$5:$BB$401,"登録番号" &amp; リスト!O5820)&gt;=1,"",IF(VLOOKUP(O5820,登録者リスト!$A$1:$D$43729,4,FALSE)=基本情報!$D$6,O5820,"")),"")</f>
        <v/>
      </c>
    </row>
    <row r="5821" spans="15:16" x14ac:dyDescent="0.15">
      <c r="O5821">
        <v>5820</v>
      </c>
      <c r="P5821" t="str">
        <f>IFERROR(IF(COUNTIF(個人情報!$BB$5:$BB$401,"登録番号" &amp; リスト!O5821)&gt;=1,"",IF(VLOOKUP(O5821,登録者リスト!$A$1:$D$43729,4,FALSE)=基本情報!$D$6,O5821,"")),"")</f>
        <v/>
      </c>
    </row>
    <row r="5822" spans="15:16" x14ac:dyDescent="0.15">
      <c r="O5822">
        <v>5821</v>
      </c>
      <c r="P5822" t="str">
        <f>IFERROR(IF(COUNTIF(個人情報!$BB$5:$BB$401,"登録番号" &amp; リスト!O5822)&gt;=1,"",IF(VLOOKUP(O5822,登録者リスト!$A$1:$D$43729,4,FALSE)=基本情報!$D$6,O5822,"")),"")</f>
        <v/>
      </c>
    </row>
    <row r="5823" spans="15:16" x14ac:dyDescent="0.15">
      <c r="O5823">
        <v>5822</v>
      </c>
      <c r="P5823" t="str">
        <f>IFERROR(IF(COUNTIF(個人情報!$BB$5:$BB$401,"登録番号" &amp; リスト!O5823)&gt;=1,"",IF(VLOOKUP(O5823,登録者リスト!$A$1:$D$43729,4,FALSE)=基本情報!$D$6,O5823,"")),"")</f>
        <v/>
      </c>
    </row>
    <row r="5824" spans="15:16" x14ac:dyDescent="0.15">
      <c r="O5824">
        <v>5823</v>
      </c>
      <c r="P5824" t="str">
        <f>IFERROR(IF(COUNTIF(個人情報!$BB$5:$BB$401,"登録番号" &amp; リスト!O5824)&gt;=1,"",IF(VLOOKUP(O5824,登録者リスト!$A$1:$D$43729,4,FALSE)=基本情報!$D$6,O5824,"")),"")</f>
        <v/>
      </c>
    </row>
    <row r="5825" spans="15:16" x14ac:dyDescent="0.15">
      <c r="O5825">
        <v>5824</v>
      </c>
      <c r="P5825" t="str">
        <f>IFERROR(IF(COUNTIF(個人情報!$BB$5:$BB$401,"登録番号" &amp; リスト!O5825)&gt;=1,"",IF(VLOOKUP(O5825,登録者リスト!$A$1:$D$43729,4,FALSE)=基本情報!$D$6,O5825,"")),"")</f>
        <v/>
      </c>
    </row>
    <row r="5826" spans="15:16" x14ac:dyDescent="0.15">
      <c r="O5826">
        <v>5825</v>
      </c>
      <c r="P5826" t="str">
        <f>IFERROR(IF(COUNTIF(個人情報!$BB$5:$BB$401,"登録番号" &amp; リスト!O5826)&gt;=1,"",IF(VLOOKUP(O5826,登録者リスト!$A$1:$D$43729,4,FALSE)=基本情報!$D$6,O5826,"")),"")</f>
        <v/>
      </c>
    </row>
    <row r="5827" spans="15:16" x14ac:dyDescent="0.15">
      <c r="O5827">
        <v>5826</v>
      </c>
      <c r="P5827" t="str">
        <f>IFERROR(IF(COUNTIF(個人情報!$BB$5:$BB$401,"登録番号" &amp; リスト!O5827)&gt;=1,"",IF(VLOOKUP(O5827,登録者リスト!$A$1:$D$43729,4,FALSE)=基本情報!$D$6,O5827,"")),"")</f>
        <v/>
      </c>
    </row>
    <row r="5828" spans="15:16" x14ac:dyDescent="0.15">
      <c r="O5828">
        <v>5827</v>
      </c>
      <c r="P5828" t="str">
        <f>IFERROR(IF(COUNTIF(個人情報!$BB$5:$BB$401,"登録番号" &amp; リスト!O5828)&gt;=1,"",IF(VLOOKUP(O5828,登録者リスト!$A$1:$D$43729,4,FALSE)=基本情報!$D$6,O5828,"")),"")</f>
        <v/>
      </c>
    </row>
    <row r="5829" spans="15:16" x14ac:dyDescent="0.15">
      <c r="O5829">
        <v>5828</v>
      </c>
      <c r="P5829" t="str">
        <f>IFERROR(IF(COUNTIF(個人情報!$BB$5:$BB$401,"登録番号" &amp; リスト!O5829)&gt;=1,"",IF(VLOOKUP(O5829,登録者リスト!$A$1:$D$43729,4,FALSE)=基本情報!$D$6,O5829,"")),"")</f>
        <v/>
      </c>
    </row>
    <row r="5830" spans="15:16" x14ac:dyDescent="0.15">
      <c r="O5830">
        <v>5829</v>
      </c>
      <c r="P5830" t="str">
        <f>IFERROR(IF(COUNTIF(個人情報!$BB$5:$BB$401,"登録番号" &amp; リスト!O5830)&gt;=1,"",IF(VLOOKUP(O5830,登録者リスト!$A$1:$D$43729,4,FALSE)=基本情報!$D$6,O5830,"")),"")</f>
        <v/>
      </c>
    </row>
    <row r="5831" spans="15:16" x14ac:dyDescent="0.15">
      <c r="O5831">
        <v>5830</v>
      </c>
      <c r="P5831" t="str">
        <f>IFERROR(IF(COUNTIF(個人情報!$BB$5:$BB$401,"登録番号" &amp; リスト!O5831)&gt;=1,"",IF(VLOOKUP(O5831,登録者リスト!$A$1:$D$43729,4,FALSE)=基本情報!$D$6,O5831,"")),"")</f>
        <v/>
      </c>
    </row>
    <row r="5832" spans="15:16" x14ac:dyDescent="0.15">
      <c r="O5832">
        <v>5831</v>
      </c>
      <c r="P5832" t="str">
        <f>IFERROR(IF(COUNTIF(個人情報!$BB$5:$BB$401,"登録番号" &amp; リスト!O5832)&gt;=1,"",IF(VLOOKUP(O5832,登録者リスト!$A$1:$D$43729,4,FALSE)=基本情報!$D$6,O5832,"")),"")</f>
        <v/>
      </c>
    </row>
    <row r="5833" spans="15:16" x14ac:dyDescent="0.15">
      <c r="O5833">
        <v>5832</v>
      </c>
      <c r="P5833" t="str">
        <f>IFERROR(IF(COUNTIF(個人情報!$BB$5:$BB$401,"登録番号" &amp; リスト!O5833)&gt;=1,"",IF(VLOOKUP(O5833,登録者リスト!$A$1:$D$43729,4,FALSE)=基本情報!$D$6,O5833,"")),"")</f>
        <v/>
      </c>
    </row>
    <row r="5834" spans="15:16" x14ac:dyDescent="0.15">
      <c r="O5834">
        <v>5833</v>
      </c>
      <c r="P5834" t="str">
        <f>IFERROR(IF(COUNTIF(個人情報!$BB$5:$BB$401,"登録番号" &amp; リスト!O5834)&gt;=1,"",IF(VLOOKUP(O5834,登録者リスト!$A$1:$D$43729,4,FALSE)=基本情報!$D$6,O5834,"")),"")</f>
        <v/>
      </c>
    </row>
    <row r="5835" spans="15:16" x14ac:dyDescent="0.15">
      <c r="O5835">
        <v>5834</v>
      </c>
      <c r="P5835" t="str">
        <f>IFERROR(IF(COUNTIF(個人情報!$BB$5:$BB$401,"登録番号" &amp; リスト!O5835)&gt;=1,"",IF(VLOOKUP(O5835,登録者リスト!$A$1:$D$43729,4,FALSE)=基本情報!$D$6,O5835,"")),"")</f>
        <v/>
      </c>
    </row>
    <row r="5836" spans="15:16" x14ac:dyDescent="0.15">
      <c r="O5836">
        <v>5835</v>
      </c>
      <c r="P5836" t="str">
        <f>IFERROR(IF(COUNTIF(個人情報!$BB$5:$BB$401,"登録番号" &amp; リスト!O5836)&gt;=1,"",IF(VLOOKUP(O5836,登録者リスト!$A$1:$D$43729,4,FALSE)=基本情報!$D$6,O5836,"")),"")</f>
        <v/>
      </c>
    </row>
    <row r="5837" spans="15:16" x14ac:dyDescent="0.15">
      <c r="O5837">
        <v>5836</v>
      </c>
      <c r="P5837" t="str">
        <f>IFERROR(IF(COUNTIF(個人情報!$BB$5:$BB$401,"登録番号" &amp; リスト!O5837)&gt;=1,"",IF(VLOOKUP(O5837,登録者リスト!$A$1:$D$43729,4,FALSE)=基本情報!$D$6,O5837,"")),"")</f>
        <v/>
      </c>
    </row>
    <row r="5838" spans="15:16" x14ac:dyDescent="0.15">
      <c r="O5838">
        <v>5837</v>
      </c>
      <c r="P5838" t="str">
        <f>IFERROR(IF(COUNTIF(個人情報!$BB$5:$BB$401,"登録番号" &amp; リスト!O5838)&gt;=1,"",IF(VLOOKUP(O5838,登録者リスト!$A$1:$D$43729,4,FALSE)=基本情報!$D$6,O5838,"")),"")</f>
        <v/>
      </c>
    </row>
    <row r="5839" spans="15:16" x14ac:dyDescent="0.15">
      <c r="O5839">
        <v>5838</v>
      </c>
      <c r="P5839" t="str">
        <f>IFERROR(IF(COUNTIF(個人情報!$BB$5:$BB$401,"登録番号" &amp; リスト!O5839)&gt;=1,"",IF(VLOOKUP(O5839,登録者リスト!$A$1:$D$43729,4,FALSE)=基本情報!$D$6,O5839,"")),"")</f>
        <v/>
      </c>
    </row>
    <row r="5840" spans="15:16" x14ac:dyDescent="0.15">
      <c r="O5840">
        <v>5839</v>
      </c>
      <c r="P5840" t="str">
        <f>IFERROR(IF(COUNTIF(個人情報!$BB$5:$BB$401,"登録番号" &amp; リスト!O5840)&gt;=1,"",IF(VLOOKUP(O5840,登録者リスト!$A$1:$D$43729,4,FALSE)=基本情報!$D$6,O5840,"")),"")</f>
        <v/>
      </c>
    </row>
    <row r="5841" spans="15:16" x14ac:dyDescent="0.15">
      <c r="O5841">
        <v>5840</v>
      </c>
      <c r="P5841" t="str">
        <f>IFERROR(IF(COUNTIF(個人情報!$BB$5:$BB$401,"登録番号" &amp; リスト!O5841)&gt;=1,"",IF(VLOOKUP(O5841,登録者リスト!$A$1:$D$43729,4,FALSE)=基本情報!$D$6,O5841,"")),"")</f>
        <v/>
      </c>
    </row>
    <row r="5842" spans="15:16" x14ac:dyDescent="0.15">
      <c r="O5842">
        <v>5841</v>
      </c>
      <c r="P5842" t="str">
        <f>IFERROR(IF(COUNTIF(個人情報!$BB$5:$BB$401,"登録番号" &amp; リスト!O5842)&gt;=1,"",IF(VLOOKUP(O5842,登録者リスト!$A$1:$D$43729,4,FALSE)=基本情報!$D$6,O5842,"")),"")</f>
        <v/>
      </c>
    </row>
    <row r="5843" spans="15:16" x14ac:dyDescent="0.15">
      <c r="O5843">
        <v>5842</v>
      </c>
      <c r="P5843" t="str">
        <f>IFERROR(IF(COUNTIF(個人情報!$BB$5:$BB$401,"登録番号" &amp; リスト!O5843)&gt;=1,"",IF(VLOOKUP(O5843,登録者リスト!$A$1:$D$43729,4,FALSE)=基本情報!$D$6,O5843,"")),"")</f>
        <v/>
      </c>
    </row>
    <row r="5844" spans="15:16" x14ac:dyDescent="0.15">
      <c r="O5844">
        <v>5843</v>
      </c>
      <c r="P5844" t="str">
        <f>IFERROR(IF(COUNTIF(個人情報!$BB$5:$BB$401,"登録番号" &amp; リスト!O5844)&gt;=1,"",IF(VLOOKUP(O5844,登録者リスト!$A$1:$D$43729,4,FALSE)=基本情報!$D$6,O5844,"")),"")</f>
        <v/>
      </c>
    </row>
    <row r="5845" spans="15:16" x14ac:dyDescent="0.15">
      <c r="O5845">
        <v>5844</v>
      </c>
      <c r="P5845" t="str">
        <f>IFERROR(IF(COUNTIF(個人情報!$BB$5:$BB$401,"登録番号" &amp; リスト!O5845)&gt;=1,"",IF(VLOOKUP(O5845,登録者リスト!$A$1:$D$43729,4,FALSE)=基本情報!$D$6,O5845,"")),"")</f>
        <v/>
      </c>
    </row>
    <row r="5846" spans="15:16" x14ac:dyDescent="0.15">
      <c r="O5846">
        <v>5845</v>
      </c>
      <c r="P5846" t="str">
        <f>IFERROR(IF(COUNTIF(個人情報!$BB$5:$BB$401,"登録番号" &amp; リスト!O5846)&gt;=1,"",IF(VLOOKUP(O5846,登録者リスト!$A$1:$D$43729,4,FALSE)=基本情報!$D$6,O5846,"")),"")</f>
        <v/>
      </c>
    </row>
    <row r="5847" spans="15:16" x14ac:dyDescent="0.15">
      <c r="O5847">
        <v>5846</v>
      </c>
      <c r="P5847" t="str">
        <f>IFERROR(IF(COUNTIF(個人情報!$BB$5:$BB$401,"登録番号" &amp; リスト!O5847)&gt;=1,"",IF(VLOOKUP(O5847,登録者リスト!$A$1:$D$43729,4,FALSE)=基本情報!$D$6,O5847,"")),"")</f>
        <v/>
      </c>
    </row>
    <row r="5848" spans="15:16" x14ac:dyDescent="0.15">
      <c r="O5848">
        <v>5847</v>
      </c>
      <c r="P5848" t="str">
        <f>IFERROR(IF(COUNTIF(個人情報!$BB$5:$BB$401,"登録番号" &amp; リスト!O5848)&gt;=1,"",IF(VLOOKUP(O5848,登録者リスト!$A$1:$D$43729,4,FALSE)=基本情報!$D$6,O5848,"")),"")</f>
        <v/>
      </c>
    </row>
    <row r="5849" spans="15:16" x14ac:dyDescent="0.15">
      <c r="O5849">
        <v>5848</v>
      </c>
      <c r="P5849" t="str">
        <f>IFERROR(IF(COUNTIF(個人情報!$BB$5:$BB$401,"登録番号" &amp; リスト!O5849)&gt;=1,"",IF(VLOOKUP(O5849,登録者リスト!$A$1:$D$43729,4,FALSE)=基本情報!$D$6,O5849,"")),"")</f>
        <v/>
      </c>
    </row>
    <row r="5850" spans="15:16" x14ac:dyDescent="0.15">
      <c r="O5850">
        <v>5849</v>
      </c>
      <c r="P5850" t="str">
        <f>IFERROR(IF(COUNTIF(個人情報!$BB$5:$BB$401,"登録番号" &amp; リスト!O5850)&gt;=1,"",IF(VLOOKUP(O5850,登録者リスト!$A$1:$D$43729,4,FALSE)=基本情報!$D$6,O5850,"")),"")</f>
        <v/>
      </c>
    </row>
    <row r="5851" spans="15:16" x14ac:dyDescent="0.15">
      <c r="O5851">
        <v>5850</v>
      </c>
      <c r="P5851" t="str">
        <f>IFERROR(IF(COUNTIF(個人情報!$BB$5:$BB$401,"登録番号" &amp; リスト!O5851)&gt;=1,"",IF(VLOOKUP(O5851,登録者リスト!$A$1:$D$43729,4,FALSE)=基本情報!$D$6,O5851,"")),"")</f>
        <v/>
      </c>
    </row>
    <row r="5852" spans="15:16" x14ac:dyDescent="0.15">
      <c r="O5852">
        <v>5851</v>
      </c>
      <c r="P5852" t="str">
        <f>IFERROR(IF(COUNTIF(個人情報!$BB$5:$BB$401,"登録番号" &amp; リスト!O5852)&gt;=1,"",IF(VLOOKUP(O5852,登録者リスト!$A$1:$D$43729,4,FALSE)=基本情報!$D$6,O5852,"")),"")</f>
        <v/>
      </c>
    </row>
    <row r="5853" spans="15:16" x14ac:dyDescent="0.15">
      <c r="O5853">
        <v>5852</v>
      </c>
      <c r="P5853" t="str">
        <f>IFERROR(IF(COUNTIF(個人情報!$BB$5:$BB$401,"登録番号" &amp; リスト!O5853)&gt;=1,"",IF(VLOOKUP(O5853,登録者リスト!$A$1:$D$43729,4,FALSE)=基本情報!$D$6,O5853,"")),"")</f>
        <v/>
      </c>
    </row>
    <row r="5854" spans="15:16" x14ac:dyDescent="0.15">
      <c r="O5854">
        <v>5853</v>
      </c>
      <c r="P5854" t="str">
        <f>IFERROR(IF(COUNTIF(個人情報!$BB$5:$BB$401,"登録番号" &amp; リスト!O5854)&gt;=1,"",IF(VLOOKUP(O5854,登録者リスト!$A$1:$D$43729,4,FALSE)=基本情報!$D$6,O5854,"")),"")</f>
        <v/>
      </c>
    </row>
    <row r="5855" spans="15:16" x14ac:dyDescent="0.15">
      <c r="O5855">
        <v>5854</v>
      </c>
      <c r="P5855" t="str">
        <f>IFERROR(IF(COUNTIF(個人情報!$BB$5:$BB$401,"登録番号" &amp; リスト!O5855)&gt;=1,"",IF(VLOOKUP(O5855,登録者リスト!$A$1:$D$43729,4,FALSE)=基本情報!$D$6,O5855,"")),"")</f>
        <v/>
      </c>
    </row>
    <row r="5856" spans="15:16" x14ac:dyDescent="0.15">
      <c r="O5856">
        <v>5855</v>
      </c>
      <c r="P5856" t="str">
        <f>IFERROR(IF(COUNTIF(個人情報!$BB$5:$BB$401,"登録番号" &amp; リスト!O5856)&gt;=1,"",IF(VLOOKUP(O5856,登録者リスト!$A$1:$D$43729,4,FALSE)=基本情報!$D$6,O5856,"")),"")</f>
        <v/>
      </c>
    </row>
    <row r="5857" spans="15:16" x14ac:dyDescent="0.15">
      <c r="O5857">
        <v>5856</v>
      </c>
      <c r="P5857" t="str">
        <f>IFERROR(IF(COUNTIF(個人情報!$BB$5:$BB$401,"登録番号" &amp; リスト!O5857)&gt;=1,"",IF(VLOOKUP(O5857,登録者リスト!$A$1:$D$43729,4,FALSE)=基本情報!$D$6,O5857,"")),"")</f>
        <v/>
      </c>
    </row>
    <row r="5858" spans="15:16" x14ac:dyDescent="0.15">
      <c r="O5858">
        <v>5857</v>
      </c>
      <c r="P5858" t="str">
        <f>IFERROR(IF(COUNTIF(個人情報!$BB$5:$BB$401,"登録番号" &amp; リスト!O5858)&gt;=1,"",IF(VLOOKUP(O5858,登録者リスト!$A$1:$D$43729,4,FALSE)=基本情報!$D$6,O5858,"")),"")</f>
        <v/>
      </c>
    </row>
    <row r="5859" spans="15:16" x14ac:dyDescent="0.15">
      <c r="O5859">
        <v>5858</v>
      </c>
      <c r="P5859" t="str">
        <f>IFERROR(IF(COUNTIF(個人情報!$BB$5:$BB$401,"登録番号" &amp; リスト!O5859)&gt;=1,"",IF(VLOOKUP(O5859,登録者リスト!$A$1:$D$43729,4,FALSE)=基本情報!$D$6,O5859,"")),"")</f>
        <v/>
      </c>
    </row>
    <row r="5860" spans="15:16" x14ac:dyDescent="0.15">
      <c r="O5860">
        <v>5859</v>
      </c>
      <c r="P5860" t="str">
        <f>IFERROR(IF(COUNTIF(個人情報!$BB$5:$BB$401,"登録番号" &amp; リスト!O5860)&gt;=1,"",IF(VLOOKUP(O5860,登録者リスト!$A$1:$D$43729,4,FALSE)=基本情報!$D$6,O5860,"")),"")</f>
        <v/>
      </c>
    </row>
    <row r="5861" spans="15:16" x14ac:dyDescent="0.15">
      <c r="O5861">
        <v>5860</v>
      </c>
      <c r="P5861" t="str">
        <f>IFERROR(IF(COUNTIF(個人情報!$BB$5:$BB$401,"登録番号" &amp; リスト!O5861)&gt;=1,"",IF(VLOOKUP(O5861,登録者リスト!$A$1:$D$43729,4,FALSE)=基本情報!$D$6,O5861,"")),"")</f>
        <v/>
      </c>
    </row>
    <row r="5862" spans="15:16" x14ac:dyDescent="0.15">
      <c r="O5862">
        <v>5861</v>
      </c>
      <c r="P5862" t="str">
        <f>IFERROR(IF(COUNTIF(個人情報!$BB$5:$BB$401,"登録番号" &amp; リスト!O5862)&gt;=1,"",IF(VLOOKUP(O5862,登録者リスト!$A$1:$D$43729,4,FALSE)=基本情報!$D$6,O5862,"")),"")</f>
        <v/>
      </c>
    </row>
    <row r="5863" spans="15:16" x14ac:dyDescent="0.15">
      <c r="O5863">
        <v>5862</v>
      </c>
      <c r="P5863" t="str">
        <f>IFERROR(IF(COUNTIF(個人情報!$BB$5:$BB$401,"登録番号" &amp; リスト!O5863)&gt;=1,"",IF(VLOOKUP(O5863,登録者リスト!$A$1:$D$43729,4,FALSE)=基本情報!$D$6,O5863,"")),"")</f>
        <v/>
      </c>
    </row>
    <row r="5864" spans="15:16" x14ac:dyDescent="0.15">
      <c r="O5864">
        <v>5863</v>
      </c>
      <c r="P5864" t="str">
        <f>IFERROR(IF(COUNTIF(個人情報!$BB$5:$BB$401,"登録番号" &amp; リスト!O5864)&gt;=1,"",IF(VLOOKUP(O5864,登録者リスト!$A$1:$D$43729,4,FALSE)=基本情報!$D$6,O5864,"")),"")</f>
        <v/>
      </c>
    </row>
    <row r="5865" spans="15:16" x14ac:dyDescent="0.15">
      <c r="O5865">
        <v>5864</v>
      </c>
      <c r="P5865" t="str">
        <f>IFERROR(IF(COUNTIF(個人情報!$BB$5:$BB$401,"登録番号" &amp; リスト!O5865)&gt;=1,"",IF(VLOOKUP(O5865,登録者リスト!$A$1:$D$43729,4,FALSE)=基本情報!$D$6,O5865,"")),"")</f>
        <v/>
      </c>
    </row>
    <row r="5866" spans="15:16" x14ac:dyDescent="0.15">
      <c r="O5866">
        <v>5865</v>
      </c>
      <c r="P5866" t="str">
        <f>IFERROR(IF(COUNTIF(個人情報!$BB$5:$BB$401,"登録番号" &amp; リスト!O5866)&gt;=1,"",IF(VLOOKUP(O5866,登録者リスト!$A$1:$D$43729,4,FALSE)=基本情報!$D$6,O5866,"")),"")</f>
        <v/>
      </c>
    </row>
    <row r="5867" spans="15:16" x14ac:dyDescent="0.15">
      <c r="O5867">
        <v>5866</v>
      </c>
      <c r="P5867" t="str">
        <f>IFERROR(IF(COUNTIF(個人情報!$BB$5:$BB$401,"登録番号" &amp; リスト!O5867)&gt;=1,"",IF(VLOOKUP(O5867,登録者リスト!$A$1:$D$43729,4,FALSE)=基本情報!$D$6,O5867,"")),"")</f>
        <v/>
      </c>
    </row>
    <row r="5868" spans="15:16" x14ac:dyDescent="0.15">
      <c r="O5868">
        <v>5867</v>
      </c>
      <c r="P5868" t="str">
        <f>IFERROR(IF(COUNTIF(個人情報!$BB$5:$BB$401,"登録番号" &amp; リスト!O5868)&gt;=1,"",IF(VLOOKUP(O5868,登録者リスト!$A$1:$D$43729,4,FALSE)=基本情報!$D$6,O5868,"")),"")</f>
        <v/>
      </c>
    </row>
    <row r="5869" spans="15:16" x14ac:dyDescent="0.15">
      <c r="O5869">
        <v>5868</v>
      </c>
      <c r="P5869" t="str">
        <f>IFERROR(IF(COUNTIF(個人情報!$BB$5:$BB$401,"登録番号" &amp; リスト!O5869)&gt;=1,"",IF(VLOOKUP(O5869,登録者リスト!$A$1:$D$43729,4,FALSE)=基本情報!$D$6,O5869,"")),"")</f>
        <v/>
      </c>
    </row>
    <row r="5870" spans="15:16" x14ac:dyDescent="0.15">
      <c r="O5870">
        <v>5869</v>
      </c>
      <c r="P5870" t="str">
        <f>IFERROR(IF(COUNTIF(個人情報!$BB$5:$BB$401,"登録番号" &amp; リスト!O5870)&gt;=1,"",IF(VLOOKUP(O5870,登録者リスト!$A$1:$D$43729,4,FALSE)=基本情報!$D$6,O5870,"")),"")</f>
        <v/>
      </c>
    </row>
    <row r="5871" spans="15:16" x14ac:dyDescent="0.15">
      <c r="O5871">
        <v>5870</v>
      </c>
      <c r="P5871" t="str">
        <f>IFERROR(IF(COUNTIF(個人情報!$BB$5:$BB$401,"登録番号" &amp; リスト!O5871)&gt;=1,"",IF(VLOOKUP(O5871,登録者リスト!$A$1:$D$43729,4,FALSE)=基本情報!$D$6,O5871,"")),"")</f>
        <v/>
      </c>
    </row>
    <row r="5872" spans="15:16" x14ac:dyDescent="0.15">
      <c r="O5872">
        <v>5871</v>
      </c>
      <c r="P5872" t="str">
        <f>IFERROR(IF(COUNTIF(個人情報!$BB$5:$BB$401,"登録番号" &amp; リスト!O5872)&gt;=1,"",IF(VLOOKUP(O5872,登録者リスト!$A$1:$D$43729,4,FALSE)=基本情報!$D$6,O5872,"")),"")</f>
        <v/>
      </c>
    </row>
    <row r="5873" spans="15:16" x14ac:dyDescent="0.15">
      <c r="O5873">
        <v>5872</v>
      </c>
      <c r="P5873" t="str">
        <f>IFERROR(IF(COUNTIF(個人情報!$BB$5:$BB$401,"登録番号" &amp; リスト!O5873)&gt;=1,"",IF(VLOOKUP(O5873,登録者リスト!$A$1:$D$43729,4,FALSE)=基本情報!$D$6,O5873,"")),"")</f>
        <v/>
      </c>
    </row>
    <row r="5874" spans="15:16" x14ac:dyDescent="0.15">
      <c r="O5874">
        <v>5873</v>
      </c>
      <c r="P5874" t="str">
        <f>IFERROR(IF(COUNTIF(個人情報!$BB$5:$BB$401,"登録番号" &amp; リスト!O5874)&gt;=1,"",IF(VLOOKUP(O5874,登録者リスト!$A$1:$D$43729,4,FALSE)=基本情報!$D$6,O5874,"")),"")</f>
        <v/>
      </c>
    </row>
    <row r="5875" spans="15:16" x14ac:dyDescent="0.15">
      <c r="O5875">
        <v>5874</v>
      </c>
      <c r="P5875" t="str">
        <f>IFERROR(IF(COUNTIF(個人情報!$BB$5:$BB$401,"登録番号" &amp; リスト!O5875)&gt;=1,"",IF(VLOOKUP(O5875,登録者リスト!$A$1:$D$43729,4,FALSE)=基本情報!$D$6,O5875,"")),"")</f>
        <v/>
      </c>
    </row>
    <row r="5876" spans="15:16" x14ac:dyDescent="0.15">
      <c r="O5876">
        <v>5875</v>
      </c>
      <c r="P5876" t="str">
        <f>IFERROR(IF(COUNTIF(個人情報!$BB$5:$BB$401,"登録番号" &amp; リスト!O5876)&gt;=1,"",IF(VLOOKUP(O5876,登録者リスト!$A$1:$D$43729,4,FALSE)=基本情報!$D$6,O5876,"")),"")</f>
        <v/>
      </c>
    </row>
    <row r="5877" spans="15:16" x14ac:dyDescent="0.15">
      <c r="O5877">
        <v>5876</v>
      </c>
      <c r="P5877" t="str">
        <f>IFERROR(IF(COUNTIF(個人情報!$BB$5:$BB$401,"登録番号" &amp; リスト!O5877)&gt;=1,"",IF(VLOOKUP(O5877,登録者リスト!$A$1:$D$43729,4,FALSE)=基本情報!$D$6,O5877,"")),"")</f>
        <v/>
      </c>
    </row>
    <row r="5878" spans="15:16" x14ac:dyDescent="0.15">
      <c r="O5878">
        <v>5877</v>
      </c>
      <c r="P5878" t="str">
        <f>IFERROR(IF(COUNTIF(個人情報!$BB$5:$BB$401,"登録番号" &amp; リスト!O5878)&gt;=1,"",IF(VLOOKUP(O5878,登録者リスト!$A$1:$D$43729,4,FALSE)=基本情報!$D$6,O5878,"")),"")</f>
        <v/>
      </c>
    </row>
    <row r="5879" spans="15:16" x14ac:dyDescent="0.15">
      <c r="O5879">
        <v>5878</v>
      </c>
      <c r="P5879" t="str">
        <f>IFERROR(IF(COUNTIF(個人情報!$BB$5:$BB$401,"登録番号" &amp; リスト!O5879)&gt;=1,"",IF(VLOOKUP(O5879,登録者リスト!$A$1:$D$43729,4,FALSE)=基本情報!$D$6,O5879,"")),"")</f>
        <v/>
      </c>
    </row>
    <row r="5880" spans="15:16" x14ac:dyDescent="0.15">
      <c r="O5880">
        <v>5879</v>
      </c>
      <c r="P5880" t="str">
        <f>IFERROR(IF(COUNTIF(個人情報!$BB$5:$BB$401,"登録番号" &amp; リスト!O5880)&gt;=1,"",IF(VLOOKUP(O5880,登録者リスト!$A$1:$D$43729,4,FALSE)=基本情報!$D$6,O5880,"")),"")</f>
        <v/>
      </c>
    </row>
    <row r="5881" spans="15:16" x14ac:dyDescent="0.15">
      <c r="O5881">
        <v>5880</v>
      </c>
      <c r="P5881" t="str">
        <f>IFERROR(IF(COUNTIF(個人情報!$BB$5:$BB$401,"登録番号" &amp; リスト!O5881)&gt;=1,"",IF(VLOOKUP(O5881,登録者リスト!$A$1:$D$43729,4,FALSE)=基本情報!$D$6,O5881,"")),"")</f>
        <v/>
      </c>
    </row>
    <row r="5882" spans="15:16" x14ac:dyDescent="0.15">
      <c r="O5882">
        <v>5881</v>
      </c>
      <c r="P5882" t="str">
        <f>IFERROR(IF(COUNTIF(個人情報!$BB$5:$BB$401,"登録番号" &amp; リスト!O5882)&gt;=1,"",IF(VLOOKUP(O5882,登録者リスト!$A$1:$D$43729,4,FALSE)=基本情報!$D$6,O5882,"")),"")</f>
        <v/>
      </c>
    </row>
    <row r="5883" spans="15:16" x14ac:dyDescent="0.15">
      <c r="O5883">
        <v>5882</v>
      </c>
      <c r="P5883" t="str">
        <f>IFERROR(IF(COUNTIF(個人情報!$BB$5:$BB$401,"登録番号" &amp; リスト!O5883)&gt;=1,"",IF(VLOOKUP(O5883,登録者リスト!$A$1:$D$43729,4,FALSE)=基本情報!$D$6,O5883,"")),"")</f>
        <v/>
      </c>
    </row>
    <row r="5884" spans="15:16" x14ac:dyDescent="0.15">
      <c r="O5884">
        <v>5883</v>
      </c>
      <c r="P5884" t="str">
        <f>IFERROR(IF(COUNTIF(個人情報!$BB$5:$BB$401,"登録番号" &amp; リスト!O5884)&gt;=1,"",IF(VLOOKUP(O5884,登録者リスト!$A$1:$D$43729,4,FALSE)=基本情報!$D$6,O5884,"")),"")</f>
        <v/>
      </c>
    </row>
    <row r="5885" spans="15:16" x14ac:dyDescent="0.15">
      <c r="O5885">
        <v>5884</v>
      </c>
      <c r="P5885" t="str">
        <f>IFERROR(IF(COUNTIF(個人情報!$BB$5:$BB$401,"登録番号" &amp; リスト!O5885)&gt;=1,"",IF(VLOOKUP(O5885,登録者リスト!$A$1:$D$43729,4,FALSE)=基本情報!$D$6,O5885,"")),"")</f>
        <v/>
      </c>
    </row>
    <row r="5886" spans="15:16" x14ac:dyDescent="0.15">
      <c r="O5886">
        <v>5885</v>
      </c>
      <c r="P5886" t="str">
        <f>IFERROR(IF(COUNTIF(個人情報!$BB$5:$BB$401,"登録番号" &amp; リスト!O5886)&gt;=1,"",IF(VLOOKUP(O5886,登録者リスト!$A$1:$D$43729,4,FALSE)=基本情報!$D$6,O5886,"")),"")</f>
        <v/>
      </c>
    </row>
    <row r="5887" spans="15:16" x14ac:dyDescent="0.15">
      <c r="O5887">
        <v>5886</v>
      </c>
      <c r="P5887" t="str">
        <f>IFERROR(IF(COUNTIF(個人情報!$BB$5:$BB$401,"登録番号" &amp; リスト!O5887)&gt;=1,"",IF(VLOOKUP(O5887,登録者リスト!$A$1:$D$43729,4,FALSE)=基本情報!$D$6,O5887,"")),"")</f>
        <v/>
      </c>
    </row>
    <row r="5888" spans="15:16" x14ac:dyDescent="0.15">
      <c r="O5888">
        <v>5887</v>
      </c>
      <c r="P5888" t="str">
        <f>IFERROR(IF(COUNTIF(個人情報!$BB$5:$BB$401,"登録番号" &amp; リスト!O5888)&gt;=1,"",IF(VLOOKUP(O5888,登録者リスト!$A$1:$D$43729,4,FALSE)=基本情報!$D$6,O5888,"")),"")</f>
        <v/>
      </c>
    </row>
    <row r="5889" spans="15:16" x14ac:dyDescent="0.15">
      <c r="O5889">
        <v>5888</v>
      </c>
      <c r="P5889" t="str">
        <f>IFERROR(IF(COUNTIF(個人情報!$BB$5:$BB$401,"登録番号" &amp; リスト!O5889)&gt;=1,"",IF(VLOOKUP(O5889,登録者リスト!$A$1:$D$43729,4,FALSE)=基本情報!$D$6,O5889,"")),"")</f>
        <v/>
      </c>
    </row>
    <row r="5890" spans="15:16" x14ac:dyDescent="0.15">
      <c r="O5890">
        <v>5889</v>
      </c>
      <c r="P5890" t="str">
        <f>IFERROR(IF(COUNTIF(個人情報!$BB$5:$BB$401,"登録番号" &amp; リスト!O5890)&gt;=1,"",IF(VLOOKUP(O5890,登録者リスト!$A$1:$D$43729,4,FALSE)=基本情報!$D$6,O5890,"")),"")</f>
        <v/>
      </c>
    </row>
    <row r="5891" spans="15:16" x14ac:dyDescent="0.15">
      <c r="O5891">
        <v>5890</v>
      </c>
      <c r="P5891" t="str">
        <f>IFERROR(IF(COUNTIF(個人情報!$BB$5:$BB$401,"登録番号" &amp; リスト!O5891)&gt;=1,"",IF(VLOOKUP(O5891,登録者リスト!$A$1:$D$43729,4,FALSE)=基本情報!$D$6,O5891,"")),"")</f>
        <v/>
      </c>
    </row>
    <row r="5892" spans="15:16" x14ac:dyDescent="0.15">
      <c r="O5892">
        <v>5891</v>
      </c>
      <c r="P5892" t="str">
        <f>IFERROR(IF(COUNTIF(個人情報!$BB$5:$BB$401,"登録番号" &amp; リスト!O5892)&gt;=1,"",IF(VLOOKUP(O5892,登録者リスト!$A$1:$D$43729,4,FALSE)=基本情報!$D$6,O5892,"")),"")</f>
        <v/>
      </c>
    </row>
    <row r="5893" spans="15:16" x14ac:dyDescent="0.15">
      <c r="O5893">
        <v>5892</v>
      </c>
      <c r="P5893" t="str">
        <f>IFERROR(IF(COUNTIF(個人情報!$BB$5:$BB$401,"登録番号" &amp; リスト!O5893)&gt;=1,"",IF(VLOOKUP(O5893,登録者リスト!$A$1:$D$43729,4,FALSE)=基本情報!$D$6,O5893,"")),"")</f>
        <v/>
      </c>
    </row>
    <row r="5894" spans="15:16" x14ac:dyDescent="0.15">
      <c r="O5894">
        <v>5893</v>
      </c>
      <c r="P5894" t="str">
        <f>IFERROR(IF(COUNTIF(個人情報!$BB$5:$BB$401,"登録番号" &amp; リスト!O5894)&gt;=1,"",IF(VLOOKUP(O5894,登録者リスト!$A$1:$D$43729,4,FALSE)=基本情報!$D$6,O5894,"")),"")</f>
        <v/>
      </c>
    </row>
    <row r="5895" spans="15:16" x14ac:dyDescent="0.15">
      <c r="O5895">
        <v>5894</v>
      </c>
      <c r="P5895" t="str">
        <f>IFERROR(IF(COUNTIF(個人情報!$BB$5:$BB$401,"登録番号" &amp; リスト!O5895)&gt;=1,"",IF(VLOOKUP(O5895,登録者リスト!$A$1:$D$43729,4,FALSE)=基本情報!$D$6,O5895,"")),"")</f>
        <v/>
      </c>
    </row>
    <row r="5896" spans="15:16" x14ac:dyDescent="0.15">
      <c r="O5896">
        <v>5895</v>
      </c>
      <c r="P5896" t="str">
        <f>IFERROR(IF(COUNTIF(個人情報!$BB$5:$BB$401,"登録番号" &amp; リスト!O5896)&gt;=1,"",IF(VLOOKUP(O5896,登録者リスト!$A$1:$D$43729,4,FALSE)=基本情報!$D$6,O5896,"")),"")</f>
        <v/>
      </c>
    </row>
    <row r="5897" spans="15:16" x14ac:dyDescent="0.15">
      <c r="O5897">
        <v>5896</v>
      </c>
      <c r="P5897" t="str">
        <f>IFERROR(IF(COUNTIF(個人情報!$BB$5:$BB$401,"登録番号" &amp; リスト!O5897)&gt;=1,"",IF(VLOOKUP(O5897,登録者リスト!$A$1:$D$43729,4,FALSE)=基本情報!$D$6,O5897,"")),"")</f>
        <v/>
      </c>
    </row>
    <row r="5898" spans="15:16" x14ac:dyDescent="0.15">
      <c r="O5898">
        <v>5897</v>
      </c>
      <c r="P5898" t="str">
        <f>IFERROR(IF(COUNTIF(個人情報!$BB$5:$BB$401,"登録番号" &amp; リスト!O5898)&gt;=1,"",IF(VLOOKUP(O5898,登録者リスト!$A$1:$D$43729,4,FALSE)=基本情報!$D$6,O5898,"")),"")</f>
        <v/>
      </c>
    </row>
    <row r="5899" spans="15:16" x14ac:dyDescent="0.15">
      <c r="O5899">
        <v>5898</v>
      </c>
      <c r="P5899" t="str">
        <f>IFERROR(IF(COUNTIF(個人情報!$BB$5:$BB$401,"登録番号" &amp; リスト!O5899)&gt;=1,"",IF(VLOOKUP(O5899,登録者リスト!$A$1:$D$43729,4,FALSE)=基本情報!$D$6,O5899,"")),"")</f>
        <v/>
      </c>
    </row>
    <row r="5900" spans="15:16" x14ac:dyDescent="0.15">
      <c r="O5900">
        <v>5899</v>
      </c>
      <c r="P5900" t="str">
        <f>IFERROR(IF(COUNTIF(個人情報!$BB$5:$BB$401,"登録番号" &amp; リスト!O5900)&gt;=1,"",IF(VLOOKUP(O5900,登録者リスト!$A$1:$D$43729,4,FALSE)=基本情報!$D$6,O5900,"")),"")</f>
        <v/>
      </c>
    </row>
    <row r="5901" spans="15:16" x14ac:dyDescent="0.15">
      <c r="O5901">
        <v>5900</v>
      </c>
      <c r="P5901" t="str">
        <f>IFERROR(IF(COUNTIF(個人情報!$BB$5:$BB$401,"登録番号" &amp; リスト!O5901)&gt;=1,"",IF(VLOOKUP(O5901,登録者リスト!$A$1:$D$43729,4,FALSE)=基本情報!$D$6,O5901,"")),"")</f>
        <v/>
      </c>
    </row>
    <row r="5902" spans="15:16" x14ac:dyDescent="0.15">
      <c r="O5902">
        <v>5901</v>
      </c>
      <c r="P5902" t="str">
        <f>IFERROR(IF(COUNTIF(個人情報!$BB$5:$BB$401,"登録番号" &amp; リスト!O5902)&gt;=1,"",IF(VLOOKUP(O5902,登録者リスト!$A$1:$D$43729,4,FALSE)=基本情報!$D$6,O5902,"")),"")</f>
        <v/>
      </c>
    </row>
    <row r="5903" spans="15:16" x14ac:dyDescent="0.15">
      <c r="O5903">
        <v>5902</v>
      </c>
      <c r="P5903" t="str">
        <f>IFERROR(IF(COUNTIF(個人情報!$BB$5:$BB$401,"登録番号" &amp; リスト!O5903)&gt;=1,"",IF(VLOOKUP(O5903,登録者リスト!$A$1:$D$43729,4,FALSE)=基本情報!$D$6,O5903,"")),"")</f>
        <v/>
      </c>
    </row>
    <row r="5904" spans="15:16" x14ac:dyDescent="0.15">
      <c r="O5904">
        <v>5903</v>
      </c>
      <c r="P5904" t="str">
        <f>IFERROR(IF(COUNTIF(個人情報!$BB$5:$BB$401,"登録番号" &amp; リスト!O5904)&gt;=1,"",IF(VLOOKUP(O5904,登録者リスト!$A$1:$D$43729,4,FALSE)=基本情報!$D$6,O5904,"")),"")</f>
        <v/>
      </c>
    </row>
    <row r="5905" spans="15:16" x14ac:dyDescent="0.15">
      <c r="O5905">
        <v>5904</v>
      </c>
      <c r="P5905" t="str">
        <f>IFERROR(IF(COUNTIF(個人情報!$BB$5:$BB$401,"登録番号" &amp; リスト!O5905)&gt;=1,"",IF(VLOOKUP(O5905,登録者リスト!$A$1:$D$43729,4,FALSE)=基本情報!$D$6,O5905,"")),"")</f>
        <v/>
      </c>
    </row>
    <row r="5906" spans="15:16" x14ac:dyDescent="0.15">
      <c r="O5906">
        <v>5905</v>
      </c>
      <c r="P5906" t="str">
        <f>IFERROR(IF(COUNTIF(個人情報!$BB$5:$BB$401,"登録番号" &amp; リスト!O5906)&gt;=1,"",IF(VLOOKUP(O5906,登録者リスト!$A$1:$D$43729,4,FALSE)=基本情報!$D$6,O5906,"")),"")</f>
        <v/>
      </c>
    </row>
    <row r="5907" spans="15:16" x14ac:dyDescent="0.15">
      <c r="O5907">
        <v>5906</v>
      </c>
      <c r="P5907" t="str">
        <f>IFERROR(IF(COUNTIF(個人情報!$BB$5:$BB$401,"登録番号" &amp; リスト!O5907)&gt;=1,"",IF(VLOOKUP(O5907,登録者リスト!$A$1:$D$43729,4,FALSE)=基本情報!$D$6,O5907,"")),"")</f>
        <v/>
      </c>
    </row>
    <row r="5908" spans="15:16" x14ac:dyDescent="0.15">
      <c r="O5908">
        <v>5907</v>
      </c>
      <c r="P5908" t="str">
        <f>IFERROR(IF(COUNTIF(個人情報!$BB$5:$BB$401,"登録番号" &amp; リスト!O5908)&gt;=1,"",IF(VLOOKUP(O5908,登録者リスト!$A$1:$D$43729,4,FALSE)=基本情報!$D$6,O5908,"")),"")</f>
        <v/>
      </c>
    </row>
    <row r="5909" spans="15:16" x14ac:dyDescent="0.15">
      <c r="O5909">
        <v>5908</v>
      </c>
      <c r="P5909" t="str">
        <f>IFERROR(IF(COUNTIF(個人情報!$BB$5:$BB$401,"登録番号" &amp; リスト!O5909)&gt;=1,"",IF(VLOOKUP(O5909,登録者リスト!$A$1:$D$43729,4,FALSE)=基本情報!$D$6,O5909,"")),"")</f>
        <v/>
      </c>
    </row>
    <row r="5910" spans="15:16" x14ac:dyDescent="0.15">
      <c r="O5910">
        <v>5909</v>
      </c>
      <c r="P5910" t="str">
        <f>IFERROR(IF(COUNTIF(個人情報!$BB$5:$BB$401,"登録番号" &amp; リスト!O5910)&gt;=1,"",IF(VLOOKUP(O5910,登録者リスト!$A$1:$D$43729,4,FALSE)=基本情報!$D$6,O5910,"")),"")</f>
        <v/>
      </c>
    </row>
    <row r="5911" spans="15:16" x14ac:dyDescent="0.15">
      <c r="O5911">
        <v>5910</v>
      </c>
      <c r="P5911" t="str">
        <f>IFERROR(IF(COUNTIF(個人情報!$BB$5:$BB$401,"登録番号" &amp; リスト!O5911)&gt;=1,"",IF(VLOOKUP(O5911,登録者リスト!$A$1:$D$43729,4,FALSE)=基本情報!$D$6,O5911,"")),"")</f>
        <v/>
      </c>
    </row>
    <row r="5912" spans="15:16" x14ac:dyDescent="0.15">
      <c r="O5912">
        <v>5911</v>
      </c>
      <c r="P5912" t="str">
        <f>IFERROR(IF(COUNTIF(個人情報!$BB$5:$BB$401,"登録番号" &amp; リスト!O5912)&gt;=1,"",IF(VLOOKUP(O5912,登録者リスト!$A$1:$D$43729,4,FALSE)=基本情報!$D$6,O5912,"")),"")</f>
        <v/>
      </c>
    </row>
    <row r="5913" spans="15:16" x14ac:dyDescent="0.15">
      <c r="O5913">
        <v>5912</v>
      </c>
      <c r="P5913" t="str">
        <f>IFERROR(IF(COUNTIF(個人情報!$BB$5:$BB$401,"登録番号" &amp; リスト!O5913)&gt;=1,"",IF(VLOOKUP(O5913,登録者リスト!$A$1:$D$43729,4,FALSE)=基本情報!$D$6,O5913,"")),"")</f>
        <v/>
      </c>
    </row>
    <row r="5914" spans="15:16" x14ac:dyDescent="0.15">
      <c r="O5914">
        <v>5913</v>
      </c>
      <c r="P5914" t="str">
        <f>IFERROR(IF(COUNTIF(個人情報!$BB$5:$BB$401,"登録番号" &amp; リスト!O5914)&gt;=1,"",IF(VLOOKUP(O5914,登録者リスト!$A$1:$D$43729,4,FALSE)=基本情報!$D$6,O5914,"")),"")</f>
        <v/>
      </c>
    </row>
    <row r="5915" spans="15:16" x14ac:dyDescent="0.15">
      <c r="O5915">
        <v>5914</v>
      </c>
      <c r="P5915" t="str">
        <f>IFERROR(IF(COUNTIF(個人情報!$BB$5:$BB$401,"登録番号" &amp; リスト!O5915)&gt;=1,"",IF(VLOOKUP(O5915,登録者リスト!$A$1:$D$43729,4,FALSE)=基本情報!$D$6,O5915,"")),"")</f>
        <v/>
      </c>
    </row>
    <row r="5916" spans="15:16" x14ac:dyDescent="0.15">
      <c r="O5916">
        <v>5915</v>
      </c>
      <c r="P5916" t="str">
        <f>IFERROR(IF(COUNTIF(個人情報!$BB$5:$BB$401,"登録番号" &amp; リスト!O5916)&gt;=1,"",IF(VLOOKUP(O5916,登録者リスト!$A$1:$D$43729,4,FALSE)=基本情報!$D$6,O5916,"")),"")</f>
        <v/>
      </c>
    </row>
    <row r="5917" spans="15:16" x14ac:dyDescent="0.15">
      <c r="O5917">
        <v>5916</v>
      </c>
      <c r="P5917" t="str">
        <f>IFERROR(IF(COUNTIF(個人情報!$BB$5:$BB$401,"登録番号" &amp; リスト!O5917)&gt;=1,"",IF(VLOOKUP(O5917,登録者リスト!$A$1:$D$43729,4,FALSE)=基本情報!$D$6,O5917,"")),"")</f>
        <v/>
      </c>
    </row>
    <row r="5918" spans="15:16" x14ac:dyDescent="0.15">
      <c r="O5918">
        <v>5917</v>
      </c>
      <c r="P5918" t="str">
        <f>IFERROR(IF(COUNTIF(個人情報!$BB$5:$BB$401,"登録番号" &amp; リスト!O5918)&gt;=1,"",IF(VLOOKUP(O5918,登録者リスト!$A$1:$D$43729,4,FALSE)=基本情報!$D$6,O5918,"")),"")</f>
        <v/>
      </c>
    </row>
    <row r="5919" spans="15:16" x14ac:dyDescent="0.15">
      <c r="O5919">
        <v>5918</v>
      </c>
      <c r="P5919" t="str">
        <f>IFERROR(IF(COUNTIF(個人情報!$BB$5:$BB$401,"登録番号" &amp; リスト!O5919)&gt;=1,"",IF(VLOOKUP(O5919,登録者リスト!$A$1:$D$43729,4,FALSE)=基本情報!$D$6,O5919,"")),"")</f>
        <v/>
      </c>
    </row>
    <row r="5920" spans="15:16" x14ac:dyDescent="0.15">
      <c r="O5920">
        <v>5919</v>
      </c>
      <c r="P5920" t="str">
        <f>IFERROR(IF(COUNTIF(個人情報!$BB$5:$BB$401,"登録番号" &amp; リスト!O5920)&gt;=1,"",IF(VLOOKUP(O5920,登録者リスト!$A$1:$D$43729,4,FALSE)=基本情報!$D$6,O5920,"")),"")</f>
        <v/>
      </c>
    </row>
    <row r="5921" spans="15:16" x14ac:dyDescent="0.15">
      <c r="O5921">
        <v>5920</v>
      </c>
      <c r="P5921" t="str">
        <f>IFERROR(IF(COUNTIF(個人情報!$BB$5:$BB$401,"登録番号" &amp; リスト!O5921)&gt;=1,"",IF(VLOOKUP(O5921,登録者リスト!$A$1:$D$43729,4,FALSE)=基本情報!$D$6,O5921,"")),"")</f>
        <v/>
      </c>
    </row>
    <row r="5922" spans="15:16" x14ac:dyDescent="0.15">
      <c r="O5922">
        <v>5921</v>
      </c>
      <c r="P5922" t="str">
        <f>IFERROR(IF(COUNTIF(個人情報!$BB$5:$BB$401,"登録番号" &amp; リスト!O5922)&gt;=1,"",IF(VLOOKUP(O5922,登録者リスト!$A$1:$D$43729,4,FALSE)=基本情報!$D$6,O5922,"")),"")</f>
        <v/>
      </c>
    </row>
    <row r="5923" spans="15:16" x14ac:dyDescent="0.15">
      <c r="O5923">
        <v>5922</v>
      </c>
      <c r="P5923" t="str">
        <f>IFERROR(IF(COUNTIF(個人情報!$BB$5:$BB$401,"登録番号" &amp; リスト!O5923)&gt;=1,"",IF(VLOOKUP(O5923,登録者リスト!$A$1:$D$43729,4,FALSE)=基本情報!$D$6,O5923,"")),"")</f>
        <v/>
      </c>
    </row>
    <row r="5924" spans="15:16" x14ac:dyDescent="0.15">
      <c r="O5924">
        <v>5923</v>
      </c>
      <c r="P5924" t="str">
        <f>IFERROR(IF(COUNTIF(個人情報!$BB$5:$BB$401,"登録番号" &amp; リスト!O5924)&gt;=1,"",IF(VLOOKUP(O5924,登録者リスト!$A$1:$D$43729,4,FALSE)=基本情報!$D$6,O5924,"")),"")</f>
        <v/>
      </c>
    </row>
    <row r="5925" spans="15:16" x14ac:dyDescent="0.15">
      <c r="O5925">
        <v>5924</v>
      </c>
      <c r="P5925" t="str">
        <f>IFERROR(IF(COUNTIF(個人情報!$BB$5:$BB$401,"登録番号" &amp; リスト!O5925)&gt;=1,"",IF(VLOOKUP(O5925,登録者リスト!$A$1:$D$43729,4,FALSE)=基本情報!$D$6,O5925,"")),"")</f>
        <v/>
      </c>
    </row>
    <row r="5926" spans="15:16" x14ac:dyDescent="0.15">
      <c r="O5926">
        <v>5925</v>
      </c>
      <c r="P5926" t="str">
        <f>IFERROR(IF(COUNTIF(個人情報!$BB$5:$BB$401,"登録番号" &amp; リスト!O5926)&gt;=1,"",IF(VLOOKUP(O5926,登録者リスト!$A$1:$D$43729,4,FALSE)=基本情報!$D$6,O5926,"")),"")</f>
        <v/>
      </c>
    </row>
    <row r="5927" spans="15:16" x14ac:dyDescent="0.15">
      <c r="O5927">
        <v>5926</v>
      </c>
      <c r="P5927" t="str">
        <f>IFERROR(IF(COUNTIF(個人情報!$BB$5:$BB$401,"登録番号" &amp; リスト!O5927)&gt;=1,"",IF(VLOOKUP(O5927,登録者リスト!$A$1:$D$43729,4,FALSE)=基本情報!$D$6,O5927,"")),"")</f>
        <v/>
      </c>
    </row>
    <row r="5928" spans="15:16" x14ac:dyDescent="0.15">
      <c r="O5928">
        <v>5927</v>
      </c>
      <c r="P5928" t="str">
        <f>IFERROR(IF(COUNTIF(個人情報!$BB$5:$BB$401,"登録番号" &amp; リスト!O5928)&gt;=1,"",IF(VLOOKUP(O5928,登録者リスト!$A$1:$D$43729,4,FALSE)=基本情報!$D$6,O5928,"")),"")</f>
        <v/>
      </c>
    </row>
    <row r="5929" spans="15:16" x14ac:dyDescent="0.15">
      <c r="O5929">
        <v>5928</v>
      </c>
      <c r="P5929" t="str">
        <f>IFERROR(IF(COUNTIF(個人情報!$BB$5:$BB$401,"登録番号" &amp; リスト!O5929)&gt;=1,"",IF(VLOOKUP(O5929,登録者リスト!$A$1:$D$43729,4,FALSE)=基本情報!$D$6,O5929,"")),"")</f>
        <v/>
      </c>
    </row>
    <row r="5930" spans="15:16" x14ac:dyDescent="0.15">
      <c r="O5930">
        <v>5929</v>
      </c>
      <c r="P5930" t="str">
        <f>IFERROR(IF(COUNTIF(個人情報!$BB$5:$BB$401,"登録番号" &amp; リスト!O5930)&gt;=1,"",IF(VLOOKUP(O5930,登録者リスト!$A$1:$D$43729,4,FALSE)=基本情報!$D$6,O5930,"")),"")</f>
        <v/>
      </c>
    </row>
    <row r="5931" spans="15:16" x14ac:dyDescent="0.15">
      <c r="O5931">
        <v>5930</v>
      </c>
      <c r="P5931" t="str">
        <f>IFERROR(IF(COUNTIF(個人情報!$BB$5:$BB$401,"登録番号" &amp; リスト!O5931)&gt;=1,"",IF(VLOOKUP(O5931,登録者リスト!$A$1:$D$43729,4,FALSE)=基本情報!$D$6,O5931,"")),"")</f>
        <v/>
      </c>
    </row>
    <row r="5932" spans="15:16" x14ac:dyDescent="0.15">
      <c r="O5932">
        <v>5931</v>
      </c>
      <c r="P5932" t="str">
        <f>IFERROR(IF(COUNTIF(個人情報!$BB$5:$BB$401,"登録番号" &amp; リスト!O5932)&gt;=1,"",IF(VLOOKUP(O5932,登録者リスト!$A$1:$D$43729,4,FALSE)=基本情報!$D$6,O5932,"")),"")</f>
        <v/>
      </c>
    </row>
    <row r="5933" spans="15:16" x14ac:dyDescent="0.15">
      <c r="O5933">
        <v>5932</v>
      </c>
      <c r="P5933" t="str">
        <f>IFERROR(IF(COUNTIF(個人情報!$BB$5:$BB$401,"登録番号" &amp; リスト!O5933)&gt;=1,"",IF(VLOOKUP(O5933,登録者リスト!$A$1:$D$43729,4,FALSE)=基本情報!$D$6,O5933,"")),"")</f>
        <v/>
      </c>
    </row>
    <row r="5934" spans="15:16" x14ac:dyDescent="0.15">
      <c r="O5934">
        <v>5933</v>
      </c>
      <c r="P5934" t="str">
        <f>IFERROR(IF(COUNTIF(個人情報!$BB$5:$BB$401,"登録番号" &amp; リスト!O5934)&gt;=1,"",IF(VLOOKUP(O5934,登録者リスト!$A$1:$D$43729,4,FALSE)=基本情報!$D$6,O5934,"")),"")</f>
        <v/>
      </c>
    </row>
    <row r="5935" spans="15:16" x14ac:dyDescent="0.15">
      <c r="O5935">
        <v>5934</v>
      </c>
      <c r="P5935" t="str">
        <f>IFERROR(IF(COUNTIF(個人情報!$BB$5:$BB$401,"登録番号" &amp; リスト!O5935)&gt;=1,"",IF(VLOOKUP(O5935,登録者リスト!$A$1:$D$43729,4,FALSE)=基本情報!$D$6,O5935,"")),"")</f>
        <v/>
      </c>
    </row>
    <row r="5936" spans="15:16" x14ac:dyDescent="0.15">
      <c r="O5936">
        <v>5935</v>
      </c>
      <c r="P5936" t="str">
        <f>IFERROR(IF(COUNTIF(個人情報!$BB$5:$BB$401,"登録番号" &amp; リスト!O5936)&gt;=1,"",IF(VLOOKUP(O5936,登録者リスト!$A$1:$D$43729,4,FALSE)=基本情報!$D$6,O5936,"")),"")</f>
        <v/>
      </c>
    </row>
    <row r="5937" spans="15:16" x14ac:dyDescent="0.15">
      <c r="O5937">
        <v>5936</v>
      </c>
      <c r="P5937" t="str">
        <f>IFERROR(IF(COUNTIF(個人情報!$BB$5:$BB$401,"登録番号" &amp; リスト!O5937)&gt;=1,"",IF(VLOOKUP(O5937,登録者リスト!$A$1:$D$43729,4,FALSE)=基本情報!$D$6,O5937,"")),"")</f>
        <v/>
      </c>
    </row>
    <row r="5938" spans="15:16" x14ac:dyDescent="0.15">
      <c r="O5938">
        <v>5937</v>
      </c>
      <c r="P5938" t="str">
        <f>IFERROR(IF(COUNTIF(個人情報!$BB$5:$BB$401,"登録番号" &amp; リスト!O5938)&gt;=1,"",IF(VLOOKUP(O5938,登録者リスト!$A$1:$D$43729,4,FALSE)=基本情報!$D$6,O5938,"")),"")</f>
        <v/>
      </c>
    </row>
    <row r="5939" spans="15:16" x14ac:dyDescent="0.15">
      <c r="O5939">
        <v>5938</v>
      </c>
      <c r="P5939" t="str">
        <f>IFERROR(IF(COUNTIF(個人情報!$BB$5:$BB$401,"登録番号" &amp; リスト!O5939)&gt;=1,"",IF(VLOOKUP(O5939,登録者リスト!$A$1:$D$43729,4,FALSE)=基本情報!$D$6,O5939,"")),"")</f>
        <v/>
      </c>
    </row>
    <row r="5940" spans="15:16" x14ac:dyDescent="0.15">
      <c r="O5940">
        <v>5939</v>
      </c>
      <c r="P5940" t="str">
        <f>IFERROR(IF(COUNTIF(個人情報!$BB$5:$BB$401,"登録番号" &amp; リスト!O5940)&gt;=1,"",IF(VLOOKUP(O5940,登録者リスト!$A$1:$D$43729,4,FALSE)=基本情報!$D$6,O5940,"")),"")</f>
        <v/>
      </c>
    </row>
    <row r="5941" spans="15:16" x14ac:dyDescent="0.15">
      <c r="O5941">
        <v>5940</v>
      </c>
      <c r="P5941" t="str">
        <f>IFERROR(IF(COUNTIF(個人情報!$BB$5:$BB$401,"登録番号" &amp; リスト!O5941)&gt;=1,"",IF(VLOOKUP(O5941,登録者リスト!$A$1:$D$43729,4,FALSE)=基本情報!$D$6,O5941,"")),"")</f>
        <v/>
      </c>
    </row>
    <row r="5942" spans="15:16" x14ac:dyDescent="0.15">
      <c r="O5942">
        <v>5941</v>
      </c>
      <c r="P5942" t="str">
        <f>IFERROR(IF(COUNTIF(個人情報!$BB$5:$BB$401,"登録番号" &amp; リスト!O5942)&gt;=1,"",IF(VLOOKUP(O5942,登録者リスト!$A$1:$D$43729,4,FALSE)=基本情報!$D$6,O5942,"")),"")</f>
        <v/>
      </c>
    </row>
    <row r="5943" spans="15:16" x14ac:dyDescent="0.15">
      <c r="O5943">
        <v>5942</v>
      </c>
      <c r="P5943" t="str">
        <f>IFERROR(IF(COUNTIF(個人情報!$BB$5:$BB$401,"登録番号" &amp; リスト!O5943)&gt;=1,"",IF(VLOOKUP(O5943,登録者リスト!$A$1:$D$43729,4,FALSE)=基本情報!$D$6,O5943,"")),"")</f>
        <v/>
      </c>
    </row>
    <row r="5944" spans="15:16" x14ac:dyDescent="0.15">
      <c r="O5944">
        <v>5943</v>
      </c>
      <c r="P5944" t="str">
        <f>IFERROR(IF(COUNTIF(個人情報!$BB$5:$BB$401,"登録番号" &amp; リスト!O5944)&gt;=1,"",IF(VLOOKUP(O5944,登録者リスト!$A$1:$D$43729,4,FALSE)=基本情報!$D$6,O5944,"")),"")</f>
        <v/>
      </c>
    </row>
    <row r="5945" spans="15:16" x14ac:dyDescent="0.15">
      <c r="O5945">
        <v>5944</v>
      </c>
      <c r="P5945" t="str">
        <f>IFERROR(IF(COUNTIF(個人情報!$BB$5:$BB$401,"登録番号" &amp; リスト!O5945)&gt;=1,"",IF(VLOOKUP(O5945,登録者リスト!$A$1:$D$43729,4,FALSE)=基本情報!$D$6,O5945,"")),"")</f>
        <v/>
      </c>
    </row>
    <row r="5946" spans="15:16" x14ac:dyDescent="0.15">
      <c r="O5946">
        <v>5945</v>
      </c>
      <c r="P5946" t="str">
        <f>IFERROR(IF(COUNTIF(個人情報!$BB$5:$BB$401,"登録番号" &amp; リスト!O5946)&gt;=1,"",IF(VLOOKUP(O5946,登録者リスト!$A$1:$D$43729,4,FALSE)=基本情報!$D$6,O5946,"")),"")</f>
        <v/>
      </c>
    </row>
    <row r="5947" spans="15:16" x14ac:dyDescent="0.15">
      <c r="O5947">
        <v>5946</v>
      </c>
      <c r="P5947" t="str">
        <f>IFERROR(IF(COUNTIF(個人情報!$BB$5:$BB$401,"登録番号" &amp; リスト!O5947)&gt;=1,"",IF(VLOOKUP(O5947,登録者リスト!$A$1:$D$43729,4,FALSE)=基本情報!$D$6,O5947,"")),"")</f>
        <v/>
      </c>
    </row>
    <row r="5948" spans="15:16" x14ac:dyDescent="0.15">
      <c r="O5948">
        <v>5947</v>
      </c>
      <c r="P5948" t="str">
        <f>IFERROR(IF(COUNTIF(個人情報!$BB$5:$BB$401,"登録番号" &amp; リスト!O5948)&gt;=1,"",IF(VLOOKUP(O5948,登録者リスト!$A$1:$D$43729,4,FALSE)=基本情報!$D$6,O5948,"")),"")</f>
        <v/>
      </c>
    </row>
    <row r="5949" spans="15:16" x14ac:dyDescent="0.15">
      <c r="O5949">
        <v>5948</v>
      </c>
      <c r="P5949" t="str">
        <f>IFERROR(IF(COUNTIF(個人情報!$BB$5:$BB$401,"登録番号" &amp; リスト!O5949)&gt;=1,"",IF(VLOOKUP(O5949,登録者リスト!$A$1:$D$43729,4,FALSE)=基本情報!$D$6,O5949,"")),"")</f>
        <v/>
      </c>
    </row>
    <row r="5950" spans="15:16" x14ac:dyDescent="0.15">
      <c r="O5950">
        <v>5949</v>
      </c>
      <c r="P5950" t="str">
        <f>IFERROR(IF(COUNTIF(個人情報!$BB$5:$BB$401,"登録番号" &amp; リスト!O5950)&gt;=1,"",IF(VLOOKUP(O5950,登録者リスト!$A$1:$D$43729,4,FALSE)=基本情報!$D$6,O5950,"")),"")</f>
        <v/>
      </c>
    </row>
    <row r="5951" spans="15:16" x14ac:dyDescent="0.15">
      <c r="O5951">
        <v>5950</v>
      </c>
      <c r="P5951" t="str">
        <f>IFERROR(IF(COUNTIF(個人情報!$BB$5:$BB$401,"登録番号" &amp; リスト!O5951)&gt;=1,"",IF(VLOOKUP(O5951,登録者リスト!$A$1:$D$43729,4,FALSE)=基本情報!$D$6,O5951,"")),"")</f>
        <v/>
      </c>
    </row>
    <row r="5952" spans="15:16" x14ac:dyDescent="0.15">
      <c r="O5952">
        <v>5951</v>
      </c>
      <c r="P5952" t="str">
        <f>IFERROR(IF(COUNTIF(個人情報!$BB$5:$BB$401,"登録番号" &amp; リスト!O5952)&gt;=1,"",IF(VLOOKUP(O5952,登録者リスト!$A$1:$D$43729,4,FALSE)=基本情報!$D$6,O5952,"")),"")</f>
        <v/>
      </c>
    </row>
    <row r="5953" spans="15:16" x14ac:dyDescent="0.15">
      <c r="O5953">
        <v>5952</v>
      </c>
      <c r="P5953" t="str">
        <f>IFERROR(IF(COUNTIF(個人情報!$BB$5:$BB$401,"登録番号" &amp; リスト!O5953)&gt;=1,"",IF(VLOOKUP(O5953,登録者リスト!$A$1:$D$43729,4,FALSE)=基本情報!$D$6,O5953,"")),"")</f>
        <v/>
      </c>
    </row>
    <row r="5954" spans="15:16" x14ac:dyDescent="0.15">
      <c r="O5954">
        <v>5953</v>
      </c>
      <c r="P5954" t="str">
        <f>IFERROR(IF(COUNTIF(個人情報!$BB$5:$BB$401,"登録番号" &amp; リスト!O5954)&gt;=1,"",IF(VLOOKUP(O5954,登録者リスト!$A$1:$D$43729,4,FALSE)=基本情報!$D$6,O5954,"")),"")</f>
        <v/>
      </c>
    </row>
    <row r="5955" spans="15:16" x14ac:dyDescent="0.15">
      <c r="O5955">
        <v>5954</v>
      </c>
      <c r="P5955" t="str">
        <f>IFERROR(IF(COUNTIF(個人情報!$BB$5:$BB$401,"登録番号" &amp; リスト!O5955)&gt;=1,"",IF(VLOOKUP(O5955,登録者リスト!$A$1:$D$43729,4,FALSE)=基本情報!$D$6,O5955,"")),"")</f>
        <v/>
      </c>
    </row>
    <row r="5956" spans="15:16" x14ac:dyDescent="0.15">
      <c r="O5956">
        <v>5955</v>
      </c>
      <c r="P5956" t="str">
        <f>IFERROR(IF(COUNTIF(個人情報!$BB$5:$BB$401,"登録番号" &amp; リスト!O5956)&gt;=1,"",IF(VLOOKUP(O5956,登録者リスト!$A$1:$D$43729,4,FALSE)=基本情報!$D$6,O5956,"")),"")</f>
        <v/>
      </c>
    </row>
    <row r="5957" spans="15:16" x14ac:dyDescent="0.15">
      <c r="O5957">
        <v>5956</v>
      </c>
      <c r="P5957" t="str">
        <f>IFERROR(IF(COUNTIF(個人情報!$BB$5:$BB$401,"登録番号" &amp; リスト!O5957)&gt;=1,"",IF(VLOOKUP(O5957,登録者リスト!$A$1:$D$43729,4,FALSE)=基本情報!$D$6,O5957,"")),"")</f>
        <v/>
      </c>
    </row>
    <row r="5958" spans="15:16" x14ac:dyDescent="0.15">
      <c r="O5958">
        <v>5957</v>
      </c>
      <c r="P5958" t="str">
        <f>IFERROR(IF(COUNTIF(個人情報!$BB$5:$BB$401,"登録番号" &amp; リスト!O5958)&gt;=1,"",IF(VLOOKUP(O5958,登録者リスト!$A$1:$D$43729,4,FALSE)=基本情報!$D$6,O5958,"")),"")</f>
        <v/>
      </c>
    </row>
    <row r="5959" spans="15:16" x14ac:dyDescent="0.15">
      <c r="O5959">
        <v>5958</v>
      </c>
      <c r="P5959" t="str">
        <f>IFERROR(IF(COUNTIF(個人情報!$BB$5:$BB$401,"登録番号" &amp; リスト!O5959)&gt;=1,"",IF(VLOOKUP(O5959,登録者リスト!$A$1:$D$43729,4,FALSE)=基本情報!$D$6,O5959,"")),"")</f>
        <v/>
      </c>
    </row>
    <row r="5960" spans="15:16" x14ac:dyDescent="0.15">
      <c r="O5960">
        <v>5959</v>
      </c>
      <c r="P5960" t="str">
        <f>IFERROR(IF(COUNTIF(個人情報!$BB$5:$BB$401,"登録番号" &amp; リスト!O5960)&gt;=1,"",IF(VLOOKUP(O5960,登録者リスト!$A$1:$D$43729,4,FALSE)=基本情報!$D$6,O5960,"")),"")</f>
        <v/>
      </c>
    </row>
    <row r="5961" spans="15:16" x14ac:dyDescent="0.15">
      <c r="O5961">
        <v>5960</v>
      </c>
      <c r="P5961" t="str">
        <f>IFERROR(IF(COUNTIF(個人情報!$BB$5:$BB$401,"登録番号" &amp; リスト!O5961)&gt;=1,"",IF(VLOOKUP(O5961,登録者リスト!$A$1:$D$43729,4,FALSE)=基本情報!$D$6,O5961,"")),"")</f>
        <v/>
      </c>
    </row>
    <row r="5962" spans="15:16" x14ac:dyDescent="0.15">
      <c r="O5962">
        <v>5961</v>
      </c>
      <c r="P5962" t="str">
        <f>IFERROR(IF(COUNTIF(個人情報!$BB$5:$BB$401,"登録番号" &amp; リスト!O5962)&gt;=1,"",IF(VLOOKUP(O5962,登録者リスト!$A$1:$D$43729,4,FALSE)=基本情報!$D$6,O5962,"")),"")</f>
        <v/>
      </c>
    </row>
    <row r="5963" spans="15:16" x14ac:dyDescent="0.15">
      <c r="O5963">
        <v>5962</v>
      </c>
      <c r="P5963" t="str">
        <f>IFERROR(IF(COUNTIF(個人情報!$BB$5:$BB$401,"登録番号" &amp; リスト!O5963)&gt;=1,"",IF(VLOOKUP(O5963,登録者リスト!$A$1:$D$43729,4,FALSE)=基本情報!$D$6,O5963,"")),"")</f>
        <v/>
      </c>
    </row>
    <row r="5964" spans="15:16" x14ac:dyDescent="0.15">
      <c r="O5964">
        <v>5963</v>
      </c>
      <c r="P5964" t="str">
        <f>IFERROR(IF(COUNTIF(個人情報!$BB$5:$BB$401,"登録番号" &amp; リスト!O5964)&gt;=1,"",IF(VLOOKUP(O5964,登録者リスト!$A$1:$D$43729,4,FALSE)=基本情報!$D$6,O5964,"")),"")</f>
        <v/>
      </c>
    </row>
    <row r="5965" spans="15:16" x14ac:dyDescent="0.15">
      <c r="O5965">
        <v>5964</v>
      </c>
      <c r="P5965" t="str">
        <f>IFERROR(IF(COUNTIF(個人情報!$BB$5:$BB$401,"登録番号" &amp; リスト!O5965)&gt;=1,"",IF(VLOOKUP(O5965,登録者リスト!$A$1:$D$43729,4,FALSE)=基本情報!$D$6,O5965,"")),"")</f>
        <v/>
      </c>
    </row>
    <row r="5966" spans="15:16" x14ac:dyDescent="0.15">
      <c r="O5966">
        <v>5965</v>
      </c>
      <c r="P5966" t="str">
        <f>IFERROR(IF(COUNTIF(個人情報!$BB$5:$BB$401,"登録番号" &amp; リスト!O5966)&gt;=1,"",IF(VLOOKUP(O5966,登録者リスト!$A$1:$D$43729,4,FALSE)=基本情報!$D$6,O5966,"")),"")</f>
        <v/>
      </c>
    </row>
    <row r="5967" spans="15:16" x14ac:dyDescent="0.15">
      <c r="O5967">
        <v>5966</v>
      </c>
      <c r="P5967" t="str">
        <f>IFERROR(IF(COUNTIF(個人情報!$BB$5:$BB$401,"登録番号" &amp; リスト!O5967)&gt;=1,"",IF(VLOOKUP(O5967,登録者リスト!$A$1:$D$43729,4,FALSE)=基本情報!$D$6,O5967,"")),"")</f>
        <v/>
      </c>
    </row>
    <row r="5968" spans="15:16" x14ac:dyDescent="0.15">
      <c r="O5968">
        <v>5967</v>
      </c>
      <c r="P5968" t="str">
        <f>IFERROR(IF(COUNTIF(個人情報!$BB$5:$BB$401,"登録番号" &amp; リスト!O5968)&gt;=1,"",IF(VLOOKUP(O5968,登録者リスト!$A$1:$D$43729,4,FALSE)=基本情報!$D$6,O5968,"")),"")</f>
        <v/>
      </c>
    </row>
    <row r="5969" spans="15:16" x14ac:dyDescent="0.15">
      <c r="O5969">
        <v>5968</v>
      </c>
      <c r="P5969" t="str">
        <f>IFERROR(IF(COUNTIF(個人情報!$BB$5:$BB$401,"登録番号" &amp; リスト!O5969)&gt;=1,"",IF(VLOOKUP(O5969,登録者リスト!$A$1:$D$43729,4,FALSE)=基本情報!$D$6,O5969,"")),"")</f>
        <v/>
      </c>
    </row>
    <row r="5970" spans="15:16" x14ac:dyDescent="0.15">
      <c r="O5970">
        <v>5969</v>
      </c>
      <c r="P5970" t="str">
        <f>IFERROR(IF(COUNTIF(個人情報!$BB$5:$BB$401,"登録番号" &amp; リスト!O5970)&gt;=1,"",IF(VLOOKUP(O5970,登録者リスト!$A$1:$D$43729,4,FALSE)=基本情報!$D$6,O5970,"")),"")</f>
        <v/>
      </c>
    </row>
    <row r="5971" spans="15:16" x14ac:dyDescent="0.15">
      <c r="O5971">
        <v>5970</v>
      </c>
      <c r="P5971" t="str">
        <f>IFERROR(IF(COUNTIF(個人情報!$BB$5:$BB$401,"登録番号" &amp; リスト!O5971)&gt;=1,"",IF(VLOOKUP(O5971,登録者リスト!$A$1:$D$43729,4,FALSE)=基本情報!$D$6,O5971,"")),"")</f>
        <v/>
      </c>
    </row>
    <row r="5972" spans="15:16" x14ac:dyDescent="0.15">
      <c r="O5972">
        <v>5971</v>
      </c>
      <c r="P5972" t="str">
        <f>IFERROR(IF(COUNTIF(個人情報!$BB$5:$BB$401,"登録番号" &amp; リスト!O5972)&gt;=1,"",IF(VLOOKUP(O5972,登録者リスト!$A$1:$D$43729,4,FALSE)=基本情報!$D$6,O5972,"")),"")</f>
        <v/>
      </c>
    </row>
    <row r="5973" spans="15:16" x14ac:dyDescent="0.15">
      <c r="O5973">
        <v>5972</v>
      </c>
      <c r="P5973" t="str">
        <f>IFERROR(IF(COUNTIF(個人情報!$BB$5:$BB$401,"登録番号" &amp; リスト!O5973)&gt;=1,"",IF(VLOOKUP(O5973,登録者リスト!$A$1:$D$43729,4,FALSE)=基本情報!$D$6,O5973,"")),"")</f>
        <v/>
      </c>
    </row>
    <row r="5974" spans="15:16" x14ac:dyDescent="0.15">
      <c r="O5974">
        <v>5973</v>
      </c>
      <c r="P5974" t="str">
        <f>IFERROR(IF(COUNTIF(個人情報!$BB$5:$BB$401,"登録番号" &amp; リスト!O5974)&gt;=1,"",IF(VLOOKUP(O5974,登録者リスト!$A$1:$D$43729,4,FALSE)=基本情報!$D$6,O5974,"")),"")</f>
        <v/>
      </c>
    </row>
    <row r="5975" spans="15:16" x14ac:dyDescent="0.15">
      <c r="O5975">
        <v>5974</v>
      </c>
      <c r="P5975" t="str">
        <f>IFERROR(IF(COUNTIF(個人情報!$BB$5:$BB$401,"登録番号" &amp; リスト!O5975)&gt;=1,"",IF(VLOOKUP(O5975,登録者リスト!$A$1:$D$43729,4,FALSE)=基本情報!$D$6,O5975,"")),"")</f>
        <v/>
      </c>
    </row>
    <row r="5976" spans="15:16" x14ac:dyDescent="0.15">
      <c r="O5976">
        <v>5975</v>
      </c>
      <c r="P5976" t="str">
        <f>IFERROR(IF(COUNTIF(個人情報!$BB$5:$BB$401,"登録番号" &amp; リスト!O5976)&gt;=1,"",IF(VLOOKUP(O5976,登録者リスト!$A$1:$D$43729,4,FALSE)=基本情報!$D$6,O5976,"")),"")</f>
        <v/>
      </c>
    </row>
    <row r="5977" spans="15:16" x14ac:dyDescent="0.15">
      <c r="O5977">
        <v>5976</v>
      </c>
      <c r="P5977" t="str">
        <f>IFERROR(IF(COUNTIF(個人情報!$BB$5:$BB$401,"登録番号" &amp; リスト!O5977)&gt;=1,"",IF(VLOOKUP(O5977,登録者リスト!$A$1:$D$43729,4,FALSE)=基本情報!$D$6,O5977,"")),"")</f>
        <v/>
      </c>
    </row>
    <row r="5978" spans="15:16" x14ac:dyDescent="0.15">
      <c r="O5978">
        <v>5977</v>
      </c>
      <c r="P5978" t="str">
        <f>IFERROR(IF(COUNTIF(個人情報!$BB$5:$BB$401,"登録番号" &amp; リスト!O5978)&gt;=1,"",IF(VLOOKUP(O5978,登録者リスト!$A$1:$D$43729,4,FALSE)=基本情報!$D$6,O5978,"")),"")</f>
        <v/>
      </c>
    </row>
    <row r="5979" spans="15:16" x14ac:dyDescent="0.15">
      <c r="O5979">
        <v>5978</v>
      </c>
      <c r="P5979" t="str">
        <f>IFERROR(IF(COUNTIF(個人情報!$BB$5:$BB$401,"登録番号" &amp; リスト!O5979)&gt;=1,"",IF(VLOOKUP(O5979,登録者リスト!$A$1:$D$43729,4,FALSE)=基本情報!$D$6,O5979,"")),"")</f>
        <v/>
      </c>
    </row>
    <row r="5980" spans="15:16" x14ac:dyDescent="0.15">
      <c r="O5980">
        <v>5979</v>
      </c>
      <c r="P5980" t="str">
        <f>IFERROR(IF(COUNTIF(個人情報!$BB$5:$BB$401,"登録番号" &amp; リスト!O5980)&gt;=1,"",IF(VLOOKUP(O5980,登録者リスト!$A$1:$D$43729,4,FALSE)=基本情報!$D$6,O5980,"")),"")</f>
        <v/>
      </c>
    </row>
    <row r="5981" spans="15:16" x14ac:dyDescent="0.15">
      <c r="O5981">
        <v>5980</v>
      </c>
      <c r="P5981" t="str">
        <f>IFERROR(IF(COUNTIF(個人情報!$BB$5:$BB$401,"登録番号" &amp; リスト!O5981)&gt;=1,"",IF(VLOOKUP(O5981,登録者リスト!$A$1:$D$43729,4,FALSE)=基本情報!$D$6,O5981,"")),"")</f>
        <v/>
      </c>
    </row>
    <row r="5982" spans="15:16" x14ac:dyDescent="0.15">
      <c r="O5982">
        <v>5981</v>
      </c>
      <c r="P5982" t="str">
        <f>IFERROR(IF(COUNTIF(個人情報!$BB$5:$BB$401,"登録番号" &amp; リスト!O5982)&gt;=1,"",IF(VLOOKUP(O5982,登録者リスト!$A$1:$D$43729,4,FALSE)=基本情報!$D$6,O5982,"")),"")</f>
        <v/>
      </c>
    </row>
    <row r="5983" spans="15:16" x14ac:dyDescent="0.15">
      <c r="O5983">
        <v>5982</v>
      </c>
      <c r="P5983" t="str">
        <f>IFERROR(IF(COUNTIF(個人情報!$BB$5:$BB$401,"登録番号" &amp; リスト!O5983)&gt;=1,"",IF(VLOOKUP(O5983,登録者リスト!$A$1:$D$43729,4,FALSE)=基本情報!$D$6,O5983,"")),"")</f>
        <v/>
      </c>
    </row>
    <row r="5984" spans="15:16" x14ac:dyDescent="0.15">
      <c r="O5984">
        <v>5983</v>
      </c>
      <c r="P5984" t="str">
        <f>IFERROR(IF(COUNTIF(個人情報!$BB$5:$BB$401,"登録番号" &amp; リスト!O5984)&gt;=1,"",IF(VLOOKUP(O5984,登録者リスト!$A$1:$D$43729,4,FALSE)=基本情報!$D$6,O5984,"")),"")</f>
        <v/>
      </c>
    </row>
    <row r="5985" spans="15:16" x14ac:dyDescent="0.15">
      <c r="O5985">
        <v>5984</v>
      </c>
      <c r="P5985" t="str">
        <f>IFERROR(IF(COUNTIF(個人情報!$BB$5:$BB$401,"登録番号" &amp; リスト!O5985)&gt;=1,"",IF(VLOOKUP(O5985,登録者リスト!$A$1:$D$43729,4,FALSE)=基本情報!$D$6,O5985,"")),"")</f>
        <v/>
      </c>
    </row>
    <row r="5986" spans="15:16" x14ac:dyDescent="0.15">
      <c r="O5986">
        <v>5985</v>
      </c>
      <c r="P5986" t="str">
        <f>IFERROR(IF(COUNTIF(個人情報!$BB$5:$BB$401,"登録番号" &amp; リスト!O5986)&gt;=1,"",IF(VLOOKUP(O5986,登録者リスト!$A$1:$D$43729,4,FALSE)=基本情報!$D$6,O5986,"")),"")</f>
        <v/>
      </c>
    </row>
    <row r="5987" spans="15:16" x14ac:dyDescent="0.15">
      <c r="O5987">
        <v>5986</v>
      </c>
      <c r="P5987" t="str">
        <f>IFERROR(IF(COUNTIF(個人情報!$BB$5:$BB$401,"登録番号" &amp; リスト!O5987)&gt;=1,"",IF(VLOOKUP(O5987,登録者リスト!$A$1:$D$43729,4,FALSE)=基本情報!$D$6,O5987,"")),"")</f>
        <v/>
      </c>
    </row>
    <row r="5988" spans="15:16" x14ac:dyDescent="0.15">
      <c r="O5988">
        <v>5987</v>
      </c>
      <c r="P5988" t="str">
        <f>IFERROR(IF(COUNTIF(個人情報!$BB$5:$BB$401,"登録番号" &amp; リスト!O5988)&gt;=1,"",IF(VLOOKUP(O5988,登録者リスト!$A$1:$D$43729,4,FALSE)=基本情報!$D$6,O5988,"")),"")</f>
        <v/>
      </c>
    </row>
    <row r="5989" spans="15:16" x14ac:dyDescent="0.15">
      <c r="O5989">
        <v>5988</v>
      </c>
      <c r="P5989" t="str">
        <f>IFERROR(IF(COUNTIF(個人情報!$BB$5:$BB$401,"登録番号" &amp; リスト!O5989)&gt;=1,"",IF(VLOOKUP(O5989,登録者リスト!$A$1:$D$43729,4,FALSE)=基本情報!$D$6,O5989,"")),"")</f>
        <v/>
      </c>
    </row>
    <row r="5990" spans="15:16" x14ac:dyDescent="0.15">
      <c r="O5990">
        <v>5989</v>
      </c>
      <c r="P5990" t="str">
        <f>IFERROR(IF(COUNTIF(個人情報!$BB$5:$BB$401,"登録番号" &amp; リスト!O5990)&gt;=1,"",IF(VLOOKUP(O5990,登録者リスト!$A$1:$D$43729,4,FALSE)=基本情報!$D$6,O5990,"")),"")</f>
        <v/>
      </c>
    </row>
    <row r="5991" spans="15:16" x14ac:dyDescent="0.15">
      <c r="O5991">
        <v>5990</v>
      </c>
      <c r="P5991" t="str">
        <f>IFERROR(IF(COUNTIF(個人情報!$BB$5:$BB$401,"登録番号" &amp; リスト!O5991)&gt;=1,"",IF(VLOOKUP(O5991,登録者リスト!$A$1:$D$43729,4,FALSE)=基本情報!$D$6,O5991,"")),"")</f>
        <v/>
      </c>
    </row>
    <row r="5992" spans="15:16" x14ac:dyDescent="0.15">
      <c r="O5992">
        <v>5991</v>
      </c>
      <c r="P5992" t="str">
        <f>IFERROR(IF(COUNTIF(個人情報!$BB$5:$BB$401,"登録番号" &amp; リスト!O5992)&gt;=1,"",IF(VLOOKUP(O5992,登録者リスト!$A$1:$D$43729,4,FALSE)=基本情報!$D$6,O5992,"")),"")</f>
        <v/>
      </c>
    </row>
    <row r="5993" spans="15:16" x14ac:dyDescent="0.15">
      <c r="O5993">
        <v>5992</v>
      </c>
      <c r="P5993" t="str">
        <f>IFERROR(IF(COUNTIF(個人情報!$BB$5:$BB$401,"登録番号" &amp; リスト!O5993)&gt;=1,"",IF(VLOOKUP(O5993,登録者リスト!$A$1:$D$43729,4,FALSE)=基本情報!$D$6,O5993,"")),"")</f>
        <v/>
      </c>
    </row>
    <row r="5994" spans="15:16" x14ac:dyDescent="0.15">
      <c r="O5994">
        <v>5993</v>
      </c>
      <c r="P5994" t="str">
        <f>IFERROR(IF(COUNTIF(個人情報!$BB$5:$BB$401,"登録番号" &amp; リスト!O5994)&gt;=1,"",IF(VLOOKUP(O5994,登録者リスト!$A$1:$D$43729,4,FALSE)=基本情報!$D$6,O5994,"")),"")</f>
        <v/>
      </c>
    </row>
    <row r="5995" spans="15:16" x14ac:dyDescent="0.15">
      <c r="O5995">
        <v>5994</v>
      </c>
      <c r="P5995" t="str">
        <f>IFERROR(IF(COUNTIF(個人情報!$BB$5:$BB$401,"登録番号" &amp; リスト!O5995)&gt;=1,"",IF(VLOOKUP(O5995,登録者リスト!$A$1:$D$43729,4,FALSE)=基本情報!$D$6,O5995,"")),"")</f>
        <v/>
      </c>
    </row>
    <row r="5996" spans="15:16" x14ac:dyDescent="0.15">
      <c r="O5996">
        <v>5995</v>
      </c>
      <c r="P5996" t="str">
        <f>IFERROR(IF(COUNTIF(個人情報!$BB$5:$BB$401,"登録番号" &amp; リスト!O5996)&gt;=1,"",IF(VLOOKUP(O5996,登録者リスト!$A$1:$D$43729,4,FALSE)=基本情報!$D$6,O5996,"")),"")</f>
        <v/>
      </c>
    </row>
    <row r="5997" spans="15:16" x14ac:dyDescent="0.15">
      <c r="O5997">
        <v>5996</v>
      </c>
      <c r="P5997" t="str">
        <f>IFERROR(IF(COUNTIF(個人情報!$BB$5:$BB$401,"登録番号" &amp; リスト!O5997)&gt;=1,"",IF(VLOOKUP(O5997,登録者リスト!$A$1:$D$43729,4,FALSE)=基本情報!$D$6,O5997,"")),"")</f>
        <v/>
      </c>
    </row>
    <row r="5998" spans="15:16" x14ac:dyDescent="0.15">
      <c r="O5998">
        <v>5997</v>
      </c>
      <c r="P5998" t="str">
        <f>IFERROR(IF(COUNTIF(個人情報!$BB$5:$BB$401,"登録番号" &amp; リスト!O5998)&gt;=1,"",IF(VLOOKUP(O5998,登録者リスト!$A$1:$D$43729,4,FALSE)=基本情報!$D$6,O5998,"")),"")</f>
        <v/>
      </c>
    </row>
    <row r="5999" spans="15:16" x14ac:dyDescent="0.15">
      <c r="O5999">
        <v>5998</v>
      </c>
      <c r="P5999" t="str">
        <f>IFERROR(IF(COUNTIF(個人情報!$BB$5:$BB$401,"登録番号" &amp; リスト!O5999)&gt;=1,"",IF(VLOOKUP(O5999,登録者リスト!$A$1:$D$43729,4,FALSE)=基本情報!$D$6,O5999,"")),"")</f>
        <v/>
      </c>
    </row>
    <row r="6000" spans="15:16" x14ac:dyDescent="0.15">
      <c r="O6000">
        <v>5999</v>
      </c>
      <c r="P6000" t="str">
        <f>IFERROR(IF(COUNTIF(個人情報!$BB$5:$BB$401,"登録番号" &amp; リスト!O6000)&gt;=1,"",IF(VLOOKUP(O6000,登録者リスト!$A$1:$D$43729,4,FALSE)=基本情報!$D$6,O6000,"")),"")</f>
        <v/>
      </c>
    </row>
    <row r="6001" spans="15:16" x14ac:dyDescent="0.15">
      <c r="O6001">
        <v>6000</v>
      </c>
      <c r="P6001" t="str">
        <f>IFERROR(IF(COUNTIF(個人情報!$BB$5:$BB$401,"登録番号" &amp; リスト!O6001)&gt;=1,"",IF(VLOOKUP(O6001,登録者リスト!$A$1:$D$43729,4,FALSE)=基本情報!$D$6,O6001,"")),"")</f>
        <v/>
      </c>
    </row>
    <row r="6002" spans="15:16" x14ac:dyDescent="0.15">
      <c r="O6002">
        <v>6001</v>
      </c>
      <c r="P6002" t="str">
        <f>IFERROR(IF(COUNTIF(個人情報!$BB$5:$BB$401,"登録番号" &amp; リスト!O6002)&gt;=1,"",IF(VLOOKUP(O6002,登録者リスト!$A$1:$D$43729,4,FALSE)=基本情報!$D$6,O6002,"")),"")</f>
        <v/>
      </c>
    </row>
    <row r="6003" spans="15:16" x14ac:dyDescent="0.15">
      <c r="O6003">
        <v>6002</v>
      </c>
      <c r="P6003" t="str">
        <f>IFERROR(IF(COUNTIF(個人情報!$BB$5:$BB$401,"登録番号" &amp; リスト!O6003)&gt;=1,"",IF(VLOOKUP(O6003,登録者リスト!$A$1:$D$43729,4,FALSE)=基本情報!$D$6,O6003,"")),"")</f>
        <v/>
      </c>
    </row>
    <row r="6004" spans="15:16" x14ac:dyDescent="0.15">
      <c r="O6004">
        <v>6003</v>
      </c>
      <c r="P6004" t="str">
        <f>IFERROR(IF(COUNTIF(個人情報!$BB$5:$BB$401,"登録番号" &amp; リスト!O6004)&gt;=1,"",IF(VLOOKUP(O6004,登録者リスト!$A$1:$D$43729,4,FALSE)=基本情報!$D$6,O6004,"")),"")</f>
        <v/>
      </c>
    </row>
    <row r="6005" spans="15:16" x14ac:dyDescent="0.15">
      <c r="O6005">
        <v>6004</v>
      </c>
      <c r="P6005" t="str">
        <f>IFERROR(IF(COUNTIF(個人情報!$BB$5:$BB$401,"登録番号" &amp; リスト!O6005)&gt;=1,"",IF(VLOOKUP(O6005,登録者リスト!$A$1:$D$43729,4,FALSE)=基本情報!$D$6,O6005,"")),"")</f>
        <v/>
      </c>
    </row>
    <row r="6006" spans="15:16" x14ac:dyDescent="0.15">
      <c r="O6006">
        <v>6005</v>
      </c>
      <c r="P6006" t="str">
        <f>IFERROR(IF(COUNTIF(個人情報!$BB$5:$BB$401,"登録番号" &amp; リスト!O6006)&gt;=1,"",IF(VLOOKUP(O6006,登録者リスト!$A$1:$D$43729,4,FALSE)=基本情報!$D$6,O6006,"")),"")</f>
        <v/>
      </c>
    </row>
    <row r="6007" spans="15:16" x14ac:dyDescent="0.15">
      <c r="O6007">
        <v>6006</v>
      </c>
      <c r="P6007" t="str">
        <f>IFERROR(IF(COUNTIF(個人情報!$BB$5:$BB$401,"登録番号" &amp; リスト!O6007)&gt;=1,"",IF(VLOOKUP(O6007,登録者リスト!$A$1:$D$43729,4,FALSE)=基本情報!$D$6,O6007,"")),"")</f>
        <v/>
      </c>
    </row>
    <row r="6008" spans="15:16" x14ac:dyDescent="0.15">
      <c r="O6008">
        <v>6007</v>
      </c>
      <c r="P6008" t="str">
        <f>IFERROR(IF(COUNTIF(個人情報!$BB$5:$BB$401,"登録番号" &amp; リスト!O6008)&gt;=1,"",IF(VLOOKUP(O6008,登録者リスト!$A$1:$D$43729,4,FALSE)=基本情報!$D$6,O6008,"")),"")</f>
        <v/>
      </c>
    </row>
    <row r="6009" spans="15:16" x14ac:dyDescent="0.15">
      <c r="O6009">
        <v>6008</v>
      </c>
      <c r="P6009" t="str">
        <f>IFERROR(IF(COUNTIF(個人情報!$BB$5:$BB$401,"登録番号" &amp; リスト!O6009)&gt;=1,"",IF(VLOOKUP(O6009,登録者リスト!$A$1:$D$43729,4,FALSE)=基本情報!$D$6,O6009,"")),"")</f>
        <v/>
      </c>
    </row>
    <row r="6010" spans="15:16" x14ac:dyDescent="0.15">
      <c r="O6010">
        <v>6009</v>
      </c>
      <c r="P6010" t="str">
        <f>IFERROR(IF(COUNTIF(個人情報!$BB$5:$BB$401,"登録番号" &amp; リスト!O6010)&gt;=1,"",IF(VLOOKUP(O6010,登録者リスト!$A$1:$D$43729,4,FALSE)=基本情報!$D$6,O6010,"")),"")</f>
        <v/>
      </c>
    </row>
    <row r="6011" spans="15:16" x14ac:dyDescent="0.15">
      <c r="O6011">
        <v>6010</v>
      </c>
      <c r="P6011" t="str">
        <f>IFERROR(IF(COUNTIF(個人情報!$BB$5:$BB$401,"登録番号" &amp; リスト!O6011)&gt;=1,"",IF(VLOOKUP(O6011,登録者リスト!$A$1:$D$43729,4,FALSE)=基本情報!$D$6,O6011,"")),"")</f>
        <v/>
      </c>
    </row>
    <row r="6012" spans="15:16" x14ac:dyDescent="0.15">
      <c r="O6012">
        <v>6011</v>
      </c>
      <c r="P6012" t="str">
        <f>IFERROR(IF(COUNTIF(個人情報!$BB$5:$BB$401,"登録番号" &amp; リスト!O6012)&gt;=1,"",IF(VLOOKUP(O6012,登録者リスト!$A$1:$D$43729,4,FALSE)=基本情報!$D$6,O6012,"")),"")</f>
        <v/>
      </c>
    </row>
    <row r="6013" spans="15:16" x14ac:dyDescent="0.15">
      <c r="O6013">
        <v>6012</v>
      </c>
      <c r="P6013" t="str">
        <f>IFERROR(IF(COUNTIF(個人情報!$BB$5:$BB$401,"登録番号" &amp; リスト!O6013)&gt;=1,"",IF(VLOOKUP(O6013,登録者リスト!$A$1:$D$43729,4,FALSE)=基本情報!$D$6,O6013,"")),"")</f>
        <v/>
      </c>
    </row>
    <row r="6014" spans="15:16" x14ac:dyDescent="0.15">
      <c r="O6014">
        <v>6013</v>
      </c>
      <c r="P6014" t="str">
        <f>IFERROR(IF(COUNTIF(個人情報!$BB$5:$BB$401,"登録番号" &amp; リスト!O6014)&gt;=1,"",IF(VLOOKUP(O6014,登録者リスト!$A$1:$D$43729,4,FALSE)=基本情報!$D$6,O6014,"")),"")</f>
        <v/>
      </c>
    </row>
    <row r="6015" spans="15:16" x14ac:dyDescent="0.15">
      <c r="O6015">
        <v>6014</v>
      </c>
      <c r="P6015" t="str">
        <f>IFERROR(IF(COUNTIF(個人情報!$BB$5:$BB$401,"登録番号" &amp; リスト!O6015)&gt;=1,"",IF(VLOOKUP(O6015,登録者リスト!$A$1:$D$43729,4,FALSE)=基本情報!$D$6,O6015,"")),"")</f>
        <v/>
      </c>
    </row>
    <row r="6016" spans="15:16" x14ac:dyDescent="0.15">
      <c r="O6016">
        <v>6015</v>
      </c>
      <c r="P6016" t="str">
        <f>IFERROR(IF(COUNTIF(個人情報!$BB$5:$BB$401,"登録番号" &amp; リスト!O6016)&gt;=1,"",IF(VLOOKUP(O6016,登録者リスト!$A$1:$D$43729,4,FALSE)=基本情報!$D$6,O6016,"")),"")</f>
        <v/>
      </c>
    </row>
    <row r="6017" spans="15:16" x14ac:dyDescent="0.15">
      <c r="O6017">
        <v>6016</v>
      </c>
      <c r="P6017" t="str">
        <f>IFERROR(IF(COUNTIF(個人情報!$BB$5:$BB$401,"登録番号" &amp; リスト!O6017)&gt;=1,"",IF(VLOOKUP(O6017,登録者リスト!$A$1:$D$43729,4,FALSE)=基本情報!$D$6,O6017,"")),"")</f>
        <v/>
      </c>
    </row>
    <row r="6018" spans="15:16" x14ac:dyDescent="0.15">
      <c r="O6018">
        <v>6017</v>
      </c>
      <c r="P6018" t="str">
        <f>IFERROR(IF(COUNTIF(個人情報!$BB$5:$BB$401,"登録番号" &amp; リスト!O6018)&gt;=1,"",IF(VLOOKUP(O6018,登録者リスト!$A$1:$D$43729,4,FALSE)=基本情報!$D$6,O6018,"")),"")</f>
        <v/>
      </c>
    </row>
    <row r="6019" spans="15:16" x14ac:dyDescent="0.15">
      <c r="O6019">
        <v>6018</v>
      </c>
      <c r="P6019" t="str">
        <f>IFERROR(IF(COUNTIF(個人情報!$BB$5:$BB$401,"登録番号" &amp; リスト!O6019)&gt;=1,"",IF(VLOOKUP(O6019,登録者リスト!$A$1:$D$43729,4,FALSE)=基本情報!$D$6,O6019,"")),"")</f>
        <v/>
      </c>
    </row>
    <row r="6020" spans="15:16" x14ac:dyDescent="0.15">
      <c r="O6020">
        <v>6019</v>
      </c>
      <c r="P6020" t="str">
        <f>IFERROR(IF(COUNTIF(個人情報!$BB$5:$BB$401,"登録番号" &amp; リスト!O6020)&gt;=1,"",IF(VLOOKUP(O6020,登録者リスト!$A$1:$D$43729,4,FALSE)=基本情報!$D$6,O6020,"")),"")</f>
        <v/>
      </c>
    </row>
    <row r="6021" spans="15:16" x14ac:dyDescent="0.15">
      <c r="O6021">
        <v>6020</v>
      </c>
      <c r="P6021" t="str">
        <f>IFERROR(IF(COUNTIF(個人情報!$BB$5:$BB$401,"登録番号" &amp; リスト!O6021)&gt;=1,"",IF(VLOOKUP(O6021,登録者リスト!$A$1:$D$43729,4,FALSE)=基本情報!$D$6,O6021,"")),"")</f>
        <v/>
      </c>
    </row>
    <row r="6022" spans="15:16" x14ac:dyDescent="0.15">
      <c r="O6022">
        <v>6021</v>
      </c>
      <c r="P6022" t="str">
        <f>IFERROR(IF(COUNTIF(個人情報!$BB$5:$BB$401,"登録番号" &amp; リスト!O6022)&gt;=1,"",IF(VLOOKUP(O6022,登録者リスト!$A$1:$D$43729,4,FALSE)=基本情報!$D$6,O6022,"")),"")</f>
        <v/>
      </c>
    </row>
    <row r="6023" spans="15:16" x14ac:dyDescent="0.15">
      <c r="O6023">
        <v>6022</v>
      </c>
      <c r="P6023" t="str">
        <f>IFERROR(IF(COUNTIF(個人情報!$BB$5:$BB$401,"登録番号" &amp; リスト!O6023)&gt;=1,"",IF(VLOOKUP(O6023,登録者リスト!$A$1:$D$43729,4,FALSE)=基本情報!$D$6,O6023,"")),"")</f>
        <v/>
      </c>
    </row>
    <row r="6024" spans="15:16" x14ac:dyDescent="0.15">
      <c r="O6024">
        <v>6023</v>
      </c>
      <c r="P6024" t="str">
        <f>IFERROR(IF(COUNTIF(個人情報!$BB$5:$BB$401,"登録番号" &amp; リスト!O6024)&gt;=1,"",IF(VLOOKUP(O6024,登録者リスト!$A$1:$D$43729,4,FALSE)=基本情報!$D$6,O6024,"")),"")</f>
        <v/>
      </c>
    </row>
    <row r="6025" spans="15:16" x14ac:dyDescent="0.15">
      <c r="O6025">
        <v>6024</v>
      </c>
      <c r="P6025" t="str">
        <f>IFERROR(IF(COUNTIF(個人情報!$BB$5:$BB$401,"登録番号" &amp; リスト!O6025)&gt;=1,"",IF(VLOOKUP(O6025,登録者リスト!$A$1:$D$43729,4,FALSE)=基本情報!$D$6,O6025,"")),"")</f>
        <v/>
      </c>
    </row>
    <row r="6026" spans="15:16" x14ac:dyDescent="0.15">
      <c r="O6026">
        <v>6025</v>
      </c>
      <c r="P6026" t="str">
        <f>IFERROR(IF(COUNTIF(個人情報!$BB$5:$BB$401,"登録番号" &amp; リスト!O6026)&gt;=1,"",IF(VLOOKUP(O6026,登録者リスト!$A$1:$D$43729,4,FALSE)=基本情報!$D$6,O6026,"")),"")</f>
        <v/>
      </c>
    </row>
    <row r="6027" spans="15:16" x14ac:dyDescent="0.15">
      <c r="O6027">
        <v>6026</v>
      </c>
      <c r="P6027" t="str">
        <f>IFERROR(IF(COUNTIF(個人情報!$BB$5:$BB$401,"登録番号" &amp; リスト!O6027)&gt;=1,"",IF(VLOOKUP(O6027,登録者リスト!$A$1:$D$43729,4,FALSE)=基本情報!$D$6,O6027,"")),"")</f>
        <v/>
      </c>
    </row>
    <row r="6028" spans="15:16" x14ac:dyDescent="0.15">
      <c r="O6028">
        <v>6027</v>
      </c>
      <c r="P6028" t="str">
        <f>IFERROR(IF(COUNTIF(個人情報!$BB$5:$BB$401,"登録番号" &amp; リスト!O6028)&gt;=1,"",IF(VLOOKUP(O6028,登録者リスト!$A$1:$D$43729,4,FALSE)=基本情報!$D$6,O6028,"")),"")</f>
        <v/>
      </c>
    </row>
    <row r="6029" spans="15:16" x14ac:dyDescent="0.15">
      <c r="O6029">
        <v>6028</v>
      </c>
      <c r="P6029" t="str">
        <f>IFERROR(IF(COUNTIF(個人情報!$BB$5:$BB$401,"登録番号" &amp; リスト!O6029)&gt;=1,"",IF(VLOOKUP(O6029,登録者リスト!$A$1:$D$43729,4,FALSE)=基本情報!$D$6,O6029,"")),"")</f>
        <v/>
      </c>
    </row>
    <row r="6030" spans="15:16" x14ac:dyDescent="0.15">
      <c r="O6030">
        <v>6029</v>
      </c>
      <c r="P6030" t="str">
        <f>IFERROR(IF(COUNTIF(個人情報!$BB$5:$BB$401,"登録番号" &amp; リスト!O6030)&gt;=1,"",IF(VLOOKUP(O6030,登録者リスト!$A$1:$D$43729,4,FALSE)=基本情報!$D$6,O6030,"")),"")</f>
        <v/>
      </c>
    </row>
    <row r="6031" spans="15:16" x14ac:dyDescent="0.15">
      <c r="O6031">
        <v>6030</v>
      </c>
      <c r="P6031" t="str">
        <f>IFERROR(IF(COUNTIF(個人情報!$BB$5:$BB$401,"登録番号" &amp; リスト!O6031)&gt;=1,"",IF(VLOOKUP(O6031,登録者リスト!$A$1:$D$43729,4,FALSE)=基本情報!$D$6,O6031,"")),"")</f>
        <v/>
      </c>
    </row>
    <row r="6032" spans="15:16" x14ac:dyDescent="0.15">
      <c r="O6032">
        <v>6031</v>
      </c>
      <c r="P6032" t="str">
        <f>IFERROR(IF(COUNTIF(個人情報!$BB$5:$BB$401,"登録番号" &amp; リスト!O6032)&gt;=1,"",IF(VLOOKUP(O6032,登録者リスト!$A$1:$D$43729,4,FALSE)=基本情報!$D$6,O6032,"")),"")</f>
        <v/>
      </c>
    </row>
    <row r="6033" spans="15:16" x14ac:dyDescent="0.15">
      <c r="O6033">
        <v>6032</v>
      </c>
      <c r="P6033" t="str">
        <f>IFERROR(IF(COUNTIF(個人情報!$BB$5:$BB$401,"登録番号" &amp; リスト!O6033)&gt;=1,"",IF(VLOOKUP(O6033,登録者リスト!$A$1:$D$43729,4,FALSE)=基本情報!$D$6,O6033,"")),"")</f>
        <v/>
      </c>
    </row>
    <row r="6034" spans="15:16" x14ac:dyDescent="0.15">
      <c r="O6034">
        <v>6033</v>
      </c>
      <c r="P6034" t="str">
        <f>IFERROR(IF(COUNTIF(個人情報!$BB$5:$BB$401,"登録番号" &amp; リスト!O6034)&gt;=1,"",IF(VLOOKUP(O6034,登録者リスト!$A$1:$D$43729,4,FALSE)=基本情報!$D$6,O6034,"")),"")</f>
        <v/>
      </c>
    </row>
    <row r="6035" spans="15:16" x14ac:dyDescent="0.15">
      <c r="O6035">
        <v>6034</v>
      </c>
      <c r="P6035" t="str">
        <f>IFERROR(IF(COUNTIF(個人情報!$BB$5:$BB$401,"登録番号" &amp; リスト!O6035)&gt;=1,"",IF(VLOOKUP(O6035,登録者リスト!$A$1:$D$43729,4,FALSE)=基本情報!$D$6,O6035,"")),"")</f>
        <v/>
      </c>
    </row>
    <row r="6036" spans="15:16" x14ac:dyDescent="0.15">
      <c r="O6036">
        <v>6035</v>
      </c>
      <c r="P6036" t="str">
        <f>IFERROR(IF(COUNTIF(個人情報!$BB$5:$BB$401,"登録番号" &amp; リスト!O6036)&gt;=1,"",IF(VLOOKUP(O6036,登録者リスト!$A$1:$D$43729,4,FALSE)=基本情報!$D$6,O6036,"")),"")</f>
        <v/>
      </c>
    </row>
    <row r="6037" spans="15:16" x14ac:dyDescent="0.15">
      <c r="O6037">
        <v>6036</v>
      </c>
      <c r="P6037" t="str">
        <f>IFERROR(IF(COUNTIF(個人情報!$BB$5:$BB$401,"登録番号" &amp; リスト!O6037)&gt;=1,"",IF(VLOOKUP(O6037,登録者リスト!$A$1:$D$43729,4,FALSE)=基本情報!$D$6,O6037,"")),"")</f>
        <v/>
      </c>
    </row>
    <row r="6038" spans="15:16" x14ac:dyDescent="0.15">
      <c r="O6038">
        <v>6037</v>
      </c>
      <c r="P6038" t="str">
        <f>IFERROR(IF(COUNTIF(個人情報!$BB$5:$BB$401,"登録番号" &amp; リスト!O6038)&gt;=1,"",IF(VLOOKUP(O6038,登録者リスト!$A$1:$D$43729,4,FALSE)=基本情報!$D$6,O6038,"")),"")</f>
        <v/>
      </c>
    </row>
    <row r="6039" spans="15:16" x14ac:dyDescent="0.15">
      <c r="O6039">
        <v>6038</v>
      </c>
      <c r="P6039" t="str">
        <f>IFERROR(IF(COUNTIF(個人情報!$BB$5:$BB$401,"登録番号" &amp; リスト!O6039)&gt;=1,"",IF(VLOOKUP(O6039,登録者リスト!$A$1:$D$43729,4,FALSE)=基本情報!$D$6,O6039,"")),"")</f>
        <v/>
      </c>
    </row>
    <row r="6040" spans="15:16" x14ac:dyDescent="0.15">
      <c r="O6040">
        <v>6039</v>
      </c>
      <c r="P6040" t="str">
        <f>IFERROR(IF(COUNTIF(個人情報!$BB$5:$BB$401,"登録番号" &amp; リスト!O6040)&gt;=1,"",IF(VLOOKUP(O6040,登録者リスト!$A$1:$D$43729,4,FALSE)=基本情報!$D$6,O6040,"")),"")</f>
        <v/>
      </c>
    </row>
    <row r="6041" spans="15:16" x14ac:dyDescent="0.15">
      <c r="O6041">
        <v>6040</v>
      </c>
      <c r="P6041" t="str">
        <f>IFERROR(IF(COUNTIF(個人情報!$BB$5:$BB$401,"登録番号" &amp; リスト!O6041)&gt;=1,"",IF(VLOOKUP(O6041,登録者リスト!$A$1:$D$43729,4,FALSE)=基本情報!$D$6,O6041,"")),"")</f>
        <v/>
      </c>
    </row>
    <row r="6042" spans="15:16" x14ac:dyDescent="0.15">
      <c r="O6042">
        <v>6041</v>
      </c>
      <c r="P6042" t="str">
        <f>IFERROR(IF(COUNTIF(個人情報!$BB$5:$BB$401,"登録番号" &amp; リスト!O6042)&gt;=1,"",IF(VLOOKUP(O6042,登録者リスト!$A$1:$D$43729,4,FALSE)=基本情報!$D$6,O6042,"")),"")</f>
        <v/>
      </c>
    </row>
    <row r="6043" spans="15:16" x14ac:dyDescent="0.15">
      <c r="O6043">
        <v>6042</v>
      </c>
      <c r="P6043" t="str">
        <f>IFERROR(IF(COUNTIF(個人情報!$BB$5:$BB$401,"登録番号" &amp; リスト!O6043)&gt;=1,"",IF(VLOOKUP(O6043,登録者リスト!$A$1:$D$43729,4,FALSE)=基本情報!$D$6,O6043,"")),"")</f>
        <v/>
      </c>
    </row>
    <row r="6044" spans="15:16" x14ac:dyDescent="0.15">
      <c r="O6044">
        <v>6043</v>
      </c>
      <c r="P6044" t="str">
        <f>IFERROR(IF(COUNTIF(個人情報!$BB$5:$BB$401,"登録番号" &amp; リスト!O6044)&gt;=1,"",IF(VLOOKUP(O6044,登録者リスト!$A$1:$D$43729,4,FALSE)=基本情報!$D$6,O6044,"")),"")</f>
        <v/>
      </c>
    </row>
    <row r="6045" spans="15:16" x14ac:dyDescent="0.15">
      <c r="O6045">
        <v>6044</v>
      </c>
      <c r="P6045" t="str">
        <f>IFERROR(IF(COUNTIF(個人情報!$BB$5:$BB$401,"登録番号" &amp; リスト!O6045)&gt;=1,"",IF(VLOOKUP(O6045,登録者リスト!$A$1:$D$43729,4,FALSE)=基本情報!$D$6,O6045,"")),"")</f>
        <v/>
      </c>
    </row>
    <row r="6046" spans="15:16" x14ac:dyDescent="0.15">
      <c r="O6046">
        <v>6045</v>
      </c>
      <c r="P6046" t="str">
        <f>IFERROR(IF(COUNTIF(個人情報!$BB$5:$BB$401,"登録番号" &amp; リスト!O6046)&gt;=1,"",IF(VLOOKUP(O6046,登録者リスト!$A$1:$D$43729,4,FALSE)=基本情報!$D$6,O6046,"")),"")</f>
        <v/>
      </c>
    </row>
    <row r="6047" spans="15:16" x14ac:dyDescent="0.15">
      <c r="O6047">
        <v>6046</v>
      </c>
      <c r="P6047" t="str">
        <f>IFERROR(IF(COUNTIF(個人情報!$BB$5:$BB$401,"登録番号" &amp; リスト!O6047)&gt;=1,"",IF(VLOOKUP(O6047,登録者リスト!$A$1:$D$43729,4,FALSE)=基本情報!$D$6,O6047,"")),"")</f>
        <v/>
      </c>
    </row>
    <row r="6048" spans="15:16" x14ac:dyDescent="0.15">
      <c r="O6048">
        <v>6047</v>
      </c>
      <c r="P6048" t="str">
        <f>IFERROR(IF(COUNTIF(個人情報!$BB$5:$BB$401,"登録番号" &amp; リスト!O6048)&gt;=1,"",IF(VLOOKUP(O6048,登録者リスト!$A$1:$D$43729,4,FALSE)=基本情報!$D$6,O6048,"")),"")</f>
        <v/>
      </c>
    </row>
    <row r="6049" spans="15:16" x14ac:dyDescent="0.15">
      <c r="O6049">
        <v>6048</v>
      </c>
      <c r="P6049" t="str">
        <f>IFERROR(IF(COUNTIF(個人情報!$BB$5:$BB$401,"登録番号" &amp; リスト!O6049)&gt;=1,"",IF(VLOOKUP(O6049,登録者リスト!$A$1:$D$43729,4,FALSE)=基本情報!$D$6,O6049,"")),"")</f>
        <v/>
      </c>
    </row>
    <row r="6050" spans="15:16" x14ac:dyDescent="0.15">
      <c r="O6050">
        <v>6049</v>
      </c>
      <c r="P6050" t="str">
        <f>IFERROR(IF(COUNTIF(個人情報!$BB$5:$BB$401,"登録番号" &amp; リスト!O6050)&gt;=1,"",IF(VLOOKUP(O6050,登録者リスト!$A$1:$D$43729,4,FALSE)=基本情報!$D$6,O6050,"")),"")</f>
        <v/>
      </c>
    </row>
    <row r="6051" spans="15:16" x14ac:dyDescent="0.15">
      <c r="O6051">
        <v>6050</v>
      </c>
      <c r="P6051" t="str">
        <f>IFERROR(IF(COUNTIF(個人情報!$BB$5:$BB$401,"登録番号" &amp; リスト!O6051)&gt;=1,"",IF(VLOOKUP(O6051,登録者リスト!$A$1:$D$43729,4,FALSE)=基本情報!$D$6,O6051,"")),"")</f>
        <v/>
      </c>
    </row>
    <row r="6052" spans="15:16" x14ac:dyDescent="0.15">
      <c r="O6052">
        <v>6051</v>
      </c>
      <c r="P6052" t="str">
        <f>IFERROR(IF(COUNTIF(個人情報!$BB$5:$BB$401,"登録番号" &amp; リスト!O6052)&gt;=1,"",IF(VLOOKUP(O6052,登録者リスト!$A$1:$D$43729,4,FALSE)=基本情報!$D$6,O6052,"")),"")</f>
        <v/>
      </c>
    </row>
    <row r="6053" spans="15:16" x14ac:dyDescent="0.15">
      <c r="O6053">
        <v>6052</v>
      </c>
      <c r="P6053" t="str">
        <f>IFERROR(IF(COUNTIF(個人情報!$BB$5:$BB$401,"登録番号" &amp; リスト!O6053)&gt;=1,"",IF(VLOOKUP(O6053,登録者リスト!$A$1:$D$43729,4,FALSE)=基本情報!$D$6,O6053,"")),"")</f>
        <v/>
      </c>
    </row>
    <row r="6054" spans="15:16" x14ac:dyDescent="0.15">
      <c r="O6054">
        <v>6053</v>
      </c>
      <c r="P6054" t="str">
        <f>IFERROR(IF(COUNTIF(個人情報!$BB$5:$BB$401,"登録番号" &amp; リスト!O6054)&gt;=1,"",IF(VLOOKUP(O6054,登録者リスト!$A$1:$D$43729,4,FALSE)=基本情報!$D$6,O6054,"")),"")</f>
        <v/>
      </c>
    </row>
    <row r="6055" spans="15:16" x14ac:dyDescent="0.15">
      <c r="O6055">
        <v>6054</v>
      </c>
      <c r="P6055" t="str">
        <f>IFERROR(IF(COUNTIF(個人情報!$BB$5:$BB$401,"登録番号" &amp; リスト!O6055)&gt;=1,"",IF(VLOOKUP(O6055,登録者リスト!$A$1:$D$43729,4,FALSE)=基本情報!$D$6,O6055,"")),"")</f>
        <v/>
      </c>
    </row>
    <row r="6056" spans="15:16" x14ac:dyDescent="0.15">
      <c r="O6056">
        <v>6055</v>
      </c>
      <c r="P6056" t="str">
        <f>IFERROR(IF(COUNTIF(個人情報!$BB$5:$BB$401,"登録番号" &amp; リスト!O6056)&gt;=1,"",IF(VLOOKUP(O6056,登録者リスト!$A$1:$D$43729,4,FALSE)=基本情報!$D$6,O6056,"")),"")</f>
        <v/>
      </c>
    </row>
    <row r="6057" spans="15:16" x14ac:dyDescent="0.15">
      <c r="O6057">
        <v>6056</v>
      </c>
      <c r="P6057" t="str">
        <f>IFERROR(IF(COUNTIF(個人情報!$BB$5:$BB$401,"登録番号" &amp; リスト!O6057)&gt;=1,"",IF(VLOOKUP(O6057,登録者リスト!$A$1:$D$43729,4,FALSE)=基本情報!$D$6,O6057,"")),"")</f>
        <v/>
      </c>
    </row>
    <row r="6058" spans="15:16" x14ac:dyDescent="0.15">
      <c r="O6058">
        <v>6057</v>
      </c>
      <c r="P6058" t="str">
        <f>IFERROR(IF(COUNTIF(個人情報!$BB$5:$BB$401,"登録番号" &amp; リスト!O6058)&gt;=1,"",IF(VLOOKUP(O6058,登録者リスト!$A$1:$D$43729,4,FALSE)=基本情報!$D$6,O6058,"")),"")</f>
        <v/>
      </c>
    </row>
    <row r="6059" spans="15:16" x14ac:dyDescent="0.15">
      <c r="O6059">
        <v>6058</v>
      </c>
      <c r="P6059" t="str">
        <f>IFERROR(IF(COUNTIF(個人情報!$BB$5:$BB$401,"登録番号" &amp; リスト!O6059)&gt;=1,"",IF(VLOOKUP(O6059,登録者リスト!$A$1:$D$43729,4,FALSE)=基本情報!$D$6,O6059,"")),"")</f>
        <v/>
      </c>
    </row>
    <row r="6060" spans="15:16" x14ac:dyDescent="0.15">
      <c r="O6060">
        <v>6059</v>
      </c>
      <c r="P6060" t="str">
        <f>IFERROR(IF(COUNTIF(個人情報!$BB$5:$BB$401,"登録番号" &amp; リスト!O6060)&gt;=1,"",IF(VLOOKUP(O6060,登録者リスト!$A$1:$D$43729,4,FALSE)=基本情報!$D$6,O6060,"")),"")</f>
        <v/>
      </c>
    </row>
    <row r="6061" spans="15:16" x14ac:dyDescent="0.15">
      <c r="O6061">
        <v>6060</v>
      </c>
      <c r="P6061" t="str">
        <f>IFERROR(IF(COUNTIF(個人情報!$BB$5:$BB$401,"登録番号" &amp; リスト!O6061)&gt;=1,"",IF(VLOOKUP(O6061,登録者リスト!$A$1:$D$43729,4,FALSE)=基本情報!$D$6,O6061,"")),"")</f>
        <v/>
      </c>
    </row>
    <row r="6062" spans="15:16" x14ac:dyDescent="0.15">
      <c r="O6062">
        <v>6061</v>
      </c>
      <c r="P6062" t="str">
        <f>IFERROR(IF(COUNTIF(個人情報!$BB$5:$BB$401,"登録番号" &amp; リスト!O6062)&gt;=1,"",IF(VLOOKUP(O6062,登録者リスト!$A$1:$D$43729,4,FALSE)=基本情報!$D$6,O6062,"")),"")</f>
        <v/>
      </c>
    </row>
    <row r="6063" spans="15:16" x14ac:dyDescent="0.15">
      <c r="O6063">
        <v>6062</v>
      </c>
      <c r="P6063" t="str">
        <f>IFERROR(IF(COUNTIF(個人情報!$BB$5:$BB$401,"登録番号" &amp; リスト!O6063)&gt;=1,"",IF(VLOOKUP(O6063,登録者リスト!$A$1:$D$43729,4,FALSE)=基本情報!$D$6,O6063,"")),"")</f>
        <v/>
      </c>
    </row>
    <row r="6064" spans="15:16" x14ac:dyDescent="0.15">
      <c r="O6064">
        <v>6063</v>
      </c>
      <c r="P6064" t="str">
        <f>IFERROR(IF(COUNTIF(個人情報!$BB$5:$BB$401,"登録番号" &amp; リスト!O6064)&gt;=1,"",IF(VLOOKUP(O6064,登録者リスト!$A$1:$D$43729,4,FALSE)=基本情報!$D$6,O6064,"")),"")</f>
        <v/>
      </c>
    </row>
    <row r="6065" spans="15:16" x14ac:dyDescent="0.15">
      <c r="O6065">
        <v>6064</v>
      </c>
      <c r="P6065" t="str">
        <f>IFERROR(IF(COUNTIF(個人情報!$BB$5:$BB$401,"登録番号" &amp; リスト!O6065)&gt;=1,"",IF(VLOOKUP(O6065,登録者リスト!$A$1:$D$43729,4,FALSE)=基本情報!$D$6,O6065,"")),"")</f>
        <v/>
      </c>
    </row>
    <row r="6066" spans="15:16" x14ac:dyDescent="0.15">
      <c r="O6066">
        <v>6065</v>
      </c>
      <c r="P6066" t="str">
        <f>IFERROR(IF(COUNTIF(個人情報!$BB$5:$BB$401,"登録番号" &amp; リスト!O6066)&gt;=1,"",IF(VLOOKUP(O6066,登録者リスト!$A$1:$D$43729,4,FALSE)=基本情報!$D$6,O6066,"")),"")</f>
        <v/>
      </c>
    </row>
    <row r="6067" spans="15:16" x14ac:dyDescent="0.15">
      <c r="O6067">
        <v>6066</v>
      </c>
      <c r="P6067" t="str">
        <f>IFERROR(IF(COUNTIF(個人情報!$BB$5:$BB$401,"登録番号" &amp; リスト!O6067)&gt;=1,"",IF(VLOOKUP(O6067,登録者リスト!$A$1:$D$43729,4,FALSE)=基本情報!$D$6,O6067,"")),"")</f>
        <v/>
      </c>
    </row>
    <row r="6068" spans="15:16" x14ac:dyDescent="0.15">
      <c r="O6068">
        <v>6067</v>
      </c>
      <c r="P6068" t="str">
        <f>IFERROR(IF(COUNTIF(個人情報!$BB$5:$BB$401,"登録番号" &amp; リスト!O6068)&gt;=1,"",IF(VLOOKUP(O6068,登録者リスト!$A$1:$D$43729,4,FALSE)=基本情報!$D$6,O6068,"")),"")</f>
        <v/>
      </c>
    </row>
    <row r="6069" spans="15:16" x14ac:dyDescent="0.15">
      <c r="O6069">
        <v>6068</v>
      </c>
      <c r="P6069" t="str">
        <f>IFERROR(IF(COUNTIF(個人情報!$BB$5:$BB$401,"登録番号" &amp; リスト!O6069)&gt;=1,"",IF(VLOOKUP(O6069,登録者リスト!$A$1:$D$43729,4,FALSE)=基本情報!$D$6,O6069,"")),"")</f>
        <v/>
      </c>
    </row>
    <row r="6070" spans="15:16" x14ac:dyDescent="0.15">
      <c r="O6070">
        <v>6069</v>
      </c>
      <c r="P6070" t="str">
        <f>IFERROR(IF(COUNTIF(個人情報!$BB$5:$BB$401,"登録番号" &amp; リスト!O6070)&gt;=1,"",IF(VLOOKUP(O6070,登録者リスト!$A$1:$D$43729,4,FALSE)=基本情報!$D$6,O6070,"")),"")</f>
        <v/>
      </c>
    </row>
    <row r="6071" spans="15:16" x14ac:dyDescent="0.15">
      <c r="O6071">
        <v>6070</v>
      </c>
      <c r="P6071" t="str">
        <f>IFERROR(IF(COUNTIF(個人情報!$BB$5:$BB$401,"登録番号" &amp; リスト!O6071)&gt;=1,"",IF(VLOOKUP(O6071,登録者リスト!$A$1:$D$43729,4,FALSE)=基本情報!$D$6,O6071,"")),"")</f>
        <v/>
      </c>
    </row>
    <row r="6072" spans="15:16" x14ac:dyDescent="0.15">
      <c r="O6072">
        <v>6071</v>
      </c>
      <c r="P6072" t="str">
        <f>IFERROR(IF(COUNTIF(個人情報!$BB$5:$BB$401,"登録番号" &amp; リスト!O6072)&gt;=1,"",IF(VLOOKUP(O6072,登録者リスト!$A$1:$D$43729,4,FALSE)=基本情報!$D$6,O6072,"")),"")</f>
        <v/>
      </c>
    </row>
    <row r="6073" spans="15:16" x14ac:dyDescent="0.15">
      <c r="O6073">
        <v>6072</v>
      </c>
      <c r="P6073" t="str">
        <f>IFERROR(IF(COUNTIF(個人情報!$BB$5:$BB$401,"登録番号" &amp; リスト!O6073)&gt;=1,"",IF(VLOOKUP(O6073,登録者リスト!$A$1:$D$43729,4,FALSE)=基本情報!$D$6,O6073,"")),"")</f>
        <v/>
      </c>
    </row>
    <row r="6074" spans="15:16" x14ac:dyDescent="0.15">
      <c r="O6074">
        <v>6073</v>
      </c>
      <c r="P6074" t="str">
        <f>IFERROR(IF(COUNTIF(個人情報!$BB$5:$BB$401,"登録番号" &amp; リスト!O6074)&gt;=1,"",IF(VLOOKUP(O6074,登録者リスト!$A$1:$D$43729,4,FALSE)=基本情報!$D$6,O6074,"")),"")</f>
        <v/>
      </c>
    </row>
    <row r="6075" spans="15:16" x14ac:dyDescent="0.15">
      <c r="O6075">
        <v>6074</v>
      </c>
      <c r="P6075" t="str">
        <f>IFERROR(IF(COUNTIF(個人情報!$BB$5:$BB$401,"登録番号" &amp; リスト!O6075)&gt;=1,"",IF(VLOOKUP(O6075,登録者リスト!$A$1:$D$43729,4,FALSE)=基本情報!$D$6,O6075,"")),"")</f>
        <v/>
      </c>
    </row>
    <row r="6076" spans="15:16" x14ac:dyDescent="0.15">
      <c r="O6076">
        <v>6075</v>
      </c>
      <c r="P6076" t="str">
        <f>IFERROR(IF(COUNTIF(個人情報!$BB$5:$BB$401,"登録番号" &amp; リスト!O6076)&gt;=1,"",IF(VLOOKUP(O6076,登録者リスト!$A$1:$D$43729,4,FALSE)=基本情報!$D$6,O6076,"")),"")</f>
        <v/>
      </c>
    </row>
    <row r="6077" spans="15:16" x14ac:dyDescent="0.15">
      <c r="O6077">
        <v>6076</v>
      </c>
      <c r="P6077" t="str">
        <f>IFERROR(IF(COUNTIF(個人情報!$BB$5:$BB$401,"登録番号" &amp; リスト!O6077)&gt;=1,"",IF(VLOOKUP(O6077,登録者リスト!$A$1:$D$43729,4,FALSE)=基本情報!$D$6,O6077,"")),"")</f>
        <v/>
      </c>
    </row>
    <row r="6078" spans="15:16" x14ac:dyDescent="0.15">
      <c r="O6078">
        <v>6077</v>
      </c>
      <c r="P6078" t="str">
        <f>IFERROR(IF(COUNTIF(個人情報!$BB$5:$BB$401,"登録番号" &amp; リスト!O6078)&gt;=1,"",IF(VLOOKUP(O6078,登録者リスト!$A$1:$D$43729,4,FALSE)=基本情報!$D$6,O6078,"")),"")</f>
        <v/>
      </c>
    </row>
    <row r="6079" spans="15:16" x14ac:dyDescent="0.15">
      <c r="O6079">
        <v>6078</v>
      </c>
      <c r="P6079" t="str">
        <f>IFERROR(IF(COUNTIF(個人情報!$BB$5:$BB$401,"登録番号" &amp; リスト!O6079)&gt;=1,"",IF(VLOOKUP(O6079,登録者リスト!$A$1:$D$43729,4,FALSE)=基本情報!$D$6,O6079,"")),"")</f>
        <v/>
      </c>
    </row>
    <row r="6080" spans="15:16" x14ac:dyDescent="0.15">
      <c r="O6080">
        <v>6079</v>
      </c>
      <c r="P6080" t="str">
        <f>IFERROR(IF(COUNTIF(個人情報!$BB$5:$BB$401,"登録番号" &amp; リスト!O6080)&gt;=1,"",IF(VLOOKUP(O6080,登録者リスト!$A$1:$D$43729,4,FALSE)=基本情報!$D$6,O6080,"")),"")</f>
        <v/>
      </c>
    </row>
    <row r="6081" spans="15:16" x14ac:dyDescent="0.15">
      <c r="O6081">
        <v>6080</v>
      </c>
      <c r="P6081" t="str">
        <f>IFERROR(IF(COUNTIF(個人情報!$BB$5:$BB$401,"登録番号" &amp; リスト!O6081)&gt;=1,"",IF(VLOOKUP(O6081,登録者リスト!$A$1:$D$43729,4,FALSE)=基本情報!$D$6,O6081,"")),"")</f>
        <v/>
      </c>
    </row>
    <row r="6082" spans="15:16" x14ac:dyDescent="0.15">
      <c r="O6082">
        <v>6081</v>
      </c>
      <c r="P6082" t="str">
        <f>IFERROR(IF(COUNTIF(個人情報!$BB$5:$BB$401,"登録番号" &amp; リスト!O6082)&gt;=1,"",IF(VLOOKUP(O6082,登録者リスト!$A$1:$D$43729,4,FALSE)=基本情報!$D$6,O6082,"")),"")</f>
        <v/>
      </c>
    </row>
    <row r="6083" spans="15:16" x14ac:dyDescent="0.15">
      <c r="O6083">
        <v>6082</v>
      </c>
      <c r="P6083" t="str">
        <f>IFERROR(IF(COUNTIF(個人情報!$BB$5:$BB$401,"登録番号" &amp; リスト!O6083)&gt;=1,"",IF(VLOOKUP(O6083,登録者リスト!$A$1:$D$43729,4,FALSE)=基本情報!$D$6,O6083,"")),"")</f>
        <v/>
      </c>
    </row>
    <row r="6084" spans="15:16" x14ac:dyDescent="0.15">
      <c r="O6084">
        <v>6083</v>
      </c>
      <c r="P6084" t="str">
        <f>IFERROR(IF(COUNTIF(個人情報!$BB$5:$BB$401,"登録番号" &amp; リスト!O6084)&gt;=1,"",IF(VLOOKUP(O6084,登録者リスト!$A$1:$D$43729,4,FALSE)=基本情報!$D$6,O6084,"")),"")</f>
        <v/>
      </c>
    </row>
    <row r="6085" spans="15:16" x14ac:dyDescent="0.15">
      <c r="O6085">
        <v>6084</v>
      </c>
      <c r="P6085" t="str">
        <f>IFERROR(IF(COUNTIF(個人情報!$BB$5:$BB$401,"登録番号" &amp; リスト!O6085)&gt;=1,"",IF(VLOOKUP(O6085,登録者リスト!$A$1:$D$43729,4,FALSE)=基本情報!$D$6,O6085,"")),"")</f>
        <v/>
      </c>
    </row>
    <row r="6086" spans="15:16" x14ac:dyDescent="0.15">
      <c r="O6086">
        <v>6085</v>
      </c>
      <c r="P6086" t="str">
        <f>IFERROR(IF(COUNTIF(個人情報!$BB$5:$BB$401,"登録番号" &amp; リスト!O6086)&gt;=1,"",IF(VLOOKUP(O6086,登録者リスト!$A$1:$D$43729,4,FALSE)=基本情報!$D$6,O6086,"")),"")</f>
        <v/>
      </c>
    </row>
    <row r="6087" spans="15:16" x14ac:dyDescent="0.15">
      <c r="O6087">
        <v>6086</v>
      </c>
      <c r="P6087" t="str">
        <f>IFERROR(IF(COUNTIF(個人情報!$BB$5:$BB$401,"登録番号" &amp; リスト!O6087)&gt;=1,"",IF(VLOOKUP(O6087,登録者リスト!$A$1:$D$43729,4,FALSE)=基本情報!$D$6,O6087,"")),"")</f>
        <v/>
      </c>
    </row>
    <row r="6088" spans="15:16" x14ac:dyDescent="0.15">
      <c r="O6088">
        <v>6087</v>
      </c>
      <c r="P6088" t="str">
        <f>IFERROR(IF(COUNTIF(個人情報!$BB$5:$BB$401,"登録番号" &amp; リスト!O6088)&gt;=1,"",IF(VLOOKUP(O6088,登録者リスト!$A$1:$D$43729,4,FALSE)=基本情報!$D$6,O6088,"")),"")</f>
        <v/>
      </c>
    </row>
    <row r="6089" spans="15:16" x14ac:dyDescent="0.15">
      <c r="O6089">
        <v>6088</v>
      </c>
      <c r="P6089" t="str">
        <f>IFERROR(IF(COUNTIF(個人情報!$BB$5:$BB$401,"登録番号" &amp; リスト!O6089)&gt;=1,"",IF(VLOOKUP(O6089,登録者リスト!$A$1:$D$43729,4,FALSE)=基本情報!$D$6,O6089,"")),"")</f>
        <v/>
      </c>
    </row>
    <row r="6090" spans="15:16" x14ac:dyDescent="0.15">
      <c r="O6090">
        <v>6089</v>
      </c>
      <c r="P6090" t="str">
        <f>IFERROR(IF(COUNTIF(個人情報!$BB$5:$BB$401,"登録番号" &amp; リスト!O6090)&gt;=1,"",IF(VLOOKUP(O6090,登録者リスト!$A$1:$D$43729,4,FALSE)=基本情報!$D$6,O6090,"")),"")</f>
        <v/>
      </c>
    </row>
    <row r="6091" spans="15:16" x14ac:dyDescent="0.15">
      <c r="O6091">
        <v>6090</v>
      </c>
      <c r="P6091" t="str">
        <f>IFERROR(IF(COUNTIF(個人情報!$BB$5:$BB$401,"登録番号" &amp; リスト!O6091)&gt;=1,"",IF(VLOOKUP(O6091,登録者リスト!$A$1:$D$43729,4,FALSE)=基本情報!$D$6,O6091,"")),"")</f>
        <v/>
      </c>
    </row>
    <row r="6092" spans="15:16" x14ac:dyDescent="0.15">
      <c r="O6092">
        <v>6091</v>
      </c>
      <c r="P6092" t="str">
        <f>IFERROR(IF(COUNTIF(個人情報!$BB$5:$BB$401,"登録番号" &amp; リスト!O6092)&gt;=1,"",IF(VLOOKUP(O6092,登録者リスト!$A$1:$D$43729,4,FALSE)=基本情報!$D$6,O6092,"")),"")</f>
        <v/>
      </c>
    </row>
    <row r="6093" spans="15:16" x14ac:dyDescent="0.15">
      <c r="O6093">
        <v>6092</v>
      </c>
      <c r="P6093" t="str">
        <f>IFERROR(IF(COUNTIF(個人情報!$BB$5:$BB$401,"登録番号" &amp; リスト!O6093)&gt;=1,"",IF(VLOOKUP(O6093,登録者リスト!$A$1:$D$43729,4,FALSE)=基本情報!$D$6,O6093,"")),"")</f>
        <v/>
      </c>
    </row>
    <row r="6094" spans="15:16" x14ac:dyDescent="0.15">
      <c r="O6094">
        <v>6093</v>
      </c>
      <c r="P6094" t="str">
        <f>IFERROR(IF(COUNTIF(個人情報!$BB$5:$BB$401,"登録番号" &amp; リスト!O6094)&gt;=1,"",IF(VLOOKUP(O6094,登録者リスト!$A$1:$D$43729,4,FALSE)=基本情報!$D$6,O6094,"")),"")</f>
        <v/>
      </c>
    </row>
    <row r="6095" spans="15:16" x14ac:dyDescent="0.15">
      <c r="O6095">
        <v>6094</v>
      </c>
      <c r="P6095" t="str">
        <f>IFERROR(IF(COUNTIF(個人情報!$BB$5:$BB$401,"登録番号" &amp; リスト!O6095)&gt;=1,"",IF(VLOOKUP(O6095,登録者リスト!$A$1:$D$43729,4,FALSE)=基本情報!$D$6,O6095,"")),"")</f>
        <v/>
      </c>
    </row>
    <row r="6096" spans="15:16" x14ac:dyDescent="0.15">
      <c r="O6096">
        <v>6095</v>
      </c>
      <c r="P6096" t="str">
        <f>IFERROR(IF(COUNTIF(個人情報!$BB$5:$BB$401,"登録番号" &amp; リスト!O6096)&gt;=1,"",IF(VLOOKUP(O6096,登録者リスト!$A$1:$D$43729,4,FALSE)=基本情報!$D$6,O6096,"")),"")</f>
        <v/>
      </c>
    </row>
    <row r="6097" spans="15:16" x14ac:dyDescent="0.15">
      <c r="O6097">
        <v>6096</v>
      </c>
      <c r="P6097" t="str">
        <f>IFERROR(IF(COUNTIF(個人情報!$BB$5:$BB$401,"登録番号" &amp; リスト!O6097)&gt;=1,"",IF(VLOOKUP(O6097,登録者リスト!$A$1:$D$43729,4,FALSE)=基本情報!$D$6,O6097,"")),"")</f>
        <v/>
      </c>
    </row>
    <row r="6098" spans="15:16" x14ac:dyDescent="0.15">
      <c r="O6098">
        <v>6097</v>
      </c>
      <c r="P6098" t="str">
        <f>IFERROR(IF(COUNTIF(個人情報!$BB$5:$BB$401,"登録番号" &amp; リスト!O6098)&gt;=1,"",IF(VLOOKUP(O6098,登録者リスト!$A$1:$D$43729,4,FALSE)=基本情報!$D$6,O6098,"")),"")</f>
        <v/>
      </c>
    </row>
    <row r="6099" spans="15:16" x14ac:dyDescent="0.15">
      <c r="O6099">
        <v>6098</v>
      </c>
      <c r="P6099" t="str">
        <f>IFERROR(IF(COUNTIF(個人情報!$BB$5:$BB$401,"登録番号" &amp; リスト!O6099)&gt;=1,"",IF(VLOOKUP(O6099,登録者リスト!$A$1:$D$43729,4,FALSE)=基本情報!$D$6,O6099,"")),"")</f>
        <v/>
      </c>
    </row>
    <row r="6100" spans="15:16" x14ac:dyDescent="0.15">
      <c r="O6100">
        <v>6099</v>
      </c>
      <c r="P6100" t="str">
        <f>IFERROR(IF(COUNTIF(個人情報!$BB$5:$BB$401,"登録番号" &amp; リスト!O6100)&gt;=1,"",IF(VLOOKUP(O6100,登録者リスト!$A$1:$D$43729,4,FALSE)=基本情報!$D$6,O6100,"")),"")</f>
        <v/>
      </c>
    </row>
    <row r="6101" spans="15:16" x14ac:dyDescent="0.15">
      <c r="O6101">
        <v>6100</v>
      </c>
      <c r="P6101" t="str">
        <f>IFERROR(IF(COUNTIF(個人情報!$BB$5:$BB$401,"登録番号" &amp; リスト!O6101)&gt;=1,"",IF(VLOOKUP(O6101,登録者リスト!$A$1:$D$43729,4,FALSE)=基本情報!$D$6,O6101,"")),"")</f>
        <v/>
      </c>
    </row>
    <row r="6102" spans="15:16" x14ac:dyDescent="0.15">
      <c r="O6102">
        <v>6101</v>
      </c>
      <c r="P6102" t="str">
        <f>IFERROR(IF(COUNTIF(個人情報!$BB$5:$BB$401,"登録番号" &amp; リスト!O6102)&gt;=1,"",IF(VLOOKUP(O6102,登録者リスト!$A$1:$D$43729,4,FALSE)=基本情報!$D$6,O6102,"")),"")</f>
        <v/>
      </c>
    </row>
    <row r="6103" spans="15:16" x14ac:dyDescent="0.15">
      <c r="O6103">
        <v>6102</v>
      </c>
      <c r="P6103" t="str">
        <f>IFERROR(IF(COUNTIF(個人情報!$BB$5:$BB$401,"登録番号" &amp; リスト!O6103)&gt;=1,"",IF(VLOOKUP(O6103,登録者リスト!$A$1:$D$43729,4,FALSE)=基本情報!$D$6,O6103,"")),"")</f>
        <v/>
      </c>
    </row>
    <row r="6104" spans="15:16" x14ac:dyDescent="0.15">
      <c r="O6104">
        <v>6103</v>
      </c>
      <c r="P6104" t="str">
        <f>IFERROR(IF(COUNTIF(個人情報!$BB$5:$BB$401,"登録番号" &amp; リスト!O6104)&gt;=1,"",IF(VLOOKUP(O6104,登録者リスト!$A$1:$D$43729,4,FALSE)=基本情報!$D$6,O6104,"")),"")</f>
        <v/>
      </c>
    </row>
    <row r="6105" spans="15:16" x14ac:dyDescent="0.15">
      <c r="O6105">
        <v>6104</v>
      </c>
      <c r="P6105" t="str">
        <f>IFERROR(IF(COUNTIF(個人情報!$BB$5:$BB$401,"登録番号" &amp; リスト!O6105)&gt;=1,"",IF(VLOOKUP(O6105,登録者リスト!$A$1:$D$43729,4,FALSE)=基本情報!$D$6,O6105,"")),"")</f>
        <v/>
      </c>
    </row>
    <row r="6106" spans="15:16" x14ac:dyDescent="0.15">
      <c r="O6106">
        <v>6105</v>
      </c>
      <c r="P6106" t="str">
        <f>IFERROR(IF(COUNTIF(個人情報!$BB$5:$BB$401,"登録番号" &amp; リスト!O6106)&gt;=1,"",IF(VLOOKUP(O6106,登録者リスト!$A$1:$D$43729,4,FALSE)=基本情報!$D$6,O6106,"")),"")</f>
        <v/>
      </c>
    </row>
    <row r="6107" spans="15:16" x14ac:dyDescent="0.15">
      <c r="O6107">
        <v>6106</v>
      </c>
      <c r="P6107" t="str">
        <f>IFERROR(IF(COUNTIF(個人情報!$BB$5:$BB$401,"登録番号" &amp; リスト!O6107)&gt;=1,"",IF(VLOOKUP(O6107,登録者リスト!$A$1:$D$43729,4,FALSE)=基本情報!$D$6,O6107,"")),"")</f>
        <v/>
      </c>
    </row>
    <row r="6108" spans="15:16" x14ac:dyDescent="0.15">
      <c r="O6108">
        <v>6107</v>
      </c>
      <c r="P6108" t="str">
        <f>IFERROR(IF(COUNTIF(個人情報!$BB$5:$BB$401,"登録番号" &amp; リスト!O6108)&gt;=1,"",IF(VLOOKUP(O6108,登録者リスト!$A$1:$D$43729,4,FALSE)=基本情報!$D$6,O6108,"")),"")</f>
        <v/>
      </c>
    </row>
    <row r="6109" spans="15:16" x14ac:dyDescent="0.15">
      <c r="O6109">
        <v>6108</v>
      </c>
      <c r="P6109" t="str">
        <f>IFERROR(IF(COUNTIF(個人情報!$BB$5:$BB$401,"登録番号" &amp; リスト!O6109)&gt;=1,"",IF(VLOOKUP(O6109,登録者リスト!$A$1:$D$43729,4,FALSE)=基本情報!$D$6,O6109,"")),"")</f>
        <v/>
      </c>
    </row>
    <row r="6110" spans="15:16" x14ac:dyDescent="0.15">
      <c r="O6110">
        <v>6109</v>
      </c>
      <c r="P6110" t="str">
        <f>IFERROR(IF(COUNTIF(個人情報!$BB$5:$BB$401,"登録番号" &amp; リスト!O6110)&gt;=1,"",IF(VLOOKUP(O6110,登録者リスト!$A$1:$D$43729,4,FALSE)=基本情報!$D$6,O6110,"")),"")</f>
        <v/>
      </c>
    </row>
    <row r="6111" spans="15:16" x14ac:dyDescent="0.15">
      <c r="O6111">
        <v>6110</v>
      </c>
      <c r="P6111" t="str">
        <f>IFERROR(IF(COUNTIF(個人情報!$BB$5:$BB$401,"登録番号" &amp; リスト!O6111)&gt;=1,"",IF(VLOOKUP(O6111,登録者リスト!$A$1:$D$43729,4,FALSE)=基本情報!$D$6,O6111,"")),"")</f>
        <v/>
      </c>
    </row>
    <row r="6112" spans="15:16" x14ac:dyDescent="0.15">
      <c r="O6112">
        <v>6111</v>
      </c>
      <c r="P6112" t="str">
        <f>IFERROR(IF(COUNTIF(個人情報!$BB$5:$BB$401,"登録番号" &amp; リスト!O6112)&gt;=1,"",IF(VLOOKUP(O6112,登録者リスト!$A$1:$D$43729,4,FALSE)=基本情報!$D$6,O6112,"")),"")</f>
        <v/>
      </c>
    </row>
    <row r="6113" spans="15:16" x14ac:dyDescent="0.15">
      <c r="O6113">
        <v>6112</v>
      </c>
      <c r="P6113" t="str">
        <f>IFERROR(IF(COUNTIF(個人情報!$BB$5:$BB$401,"登録番号" &amp; リスト!O6113)&gt;=1,"",IF(VLOOKUP(O6113,登録者リスト!$A$1:$D$43729,4,FALSE)=基本情報!$D$6,O6113,"")),"")</f>
        <v/>
      </c>
    </row>
    <row r="6114" spans="15:16" x14ac:dyDescent="0.15">
      <c r="O6114">
        <v>6113</v>
      </c>
      <c r="P6114" t="str">
        <f>IFERROR(IF(COUNTIF(個人情報!$BB$5:$BB$401,"登録番号" &amp; リスト!O6114)&gt;=1,"",IF(VLOOKUP(O6114,登録者リスト!$A$1:$D$43729,4,FALSE)=基本情報!$D$6,O6114,"")),"")</f>
        <v/>
      </c>
    </row>
    <row r="6115" spans="15:16" x14ac:dyDescent="0.15">
      <c r="O6115">
        <v>6114</v>
      </c>
      <c r="P6115" t="str">
        <f>IFERROR(IF(COUNTIF(個人情報!$BB$5:$BB$401,"登録番号" &amp; リスト!O6115)&gt;=1,"",IF(VLOOKUP(O6115,登録者リスト!$A$1:$D$43729,4,FALSE)=基本情報!$D$6,O6115,"")),"")</f>
        <v/>
      </c>
    </row>
    <row r="6116" spans="15:16" x14ac:dyDescent="0.15">
      <c r="O6116">
        <v>6115</v>
      </c>
      <c r="P6116" t="str">
        <f>IFERROR(IF(COUNTIF(個人情報!$BB$5:$BB$401,"登録番号" &amp; リスト!O6116)&gt;=1,"",IF(VLOOKUP(O6116,登録者リスト!$A$1:$D$43729,4,FALSE)=基本情報!$D$6,O6116,"")),"")</f>
        <v/>
      </c>
    </row>
    <row r="6117" spans="15:16" x14ac:dyDescent="0.15">
      <c r="O6117">
        <v>6116</v>
      </c>
      <c r="P6117" t="str">
        <f>IFERROR(IF(COUNTIF(個人情報!$BB$5:$BB$401,"登録番号" &amp; リスト!O6117)&gt;=1,"",IF(VLOOKUP(O6117,登録者リスト!$A$1:$D$43729,4,FALSE)=基本情報!$D$6,O6117,"")),"")</f>
        <v/>
      </c>
    </row>
    <row r="6118" spans="15:16" x14ac:dyDescent="0.15">
      <c r="O6118">
        <v>6117</v>
      </c>
      <c r="P6118" t="str">
        <f>IFERROR(IF(COUNTIF(個人情報!$BB$5:$BB$401,"登録番号" &amp; リスト!O6118)&gt;=1,"",IF(VLOOKUP(O6118,登録者リスト!$A$1:$D$43729,4,FALSE)=基本情報!$D$6,O6118,"")),"")</f>
        <v/>
      </c>
    </row>
    <row r="6119" spans="15:16" x14ac:dyDescent="0.15">
      <c r="O6119">
        <v>6118</v>
      </c>
      <c r="P6119" t="str">
        <f>IFERROR(IF(COUNTIF(個人情報!$BB$5:$BB$401,"登録番号" &amp; リスト!O6119)&gt;=1,"",IF(VLOOKUP(O6119,登録者リスト!$A$1:$D$43729,4,FALSE)=基本情報!$D$6,O6119,"")),"")</f>
        <v/>
      </c>
    </row>
    <row r="6120" spans="15:16" x14ac:dyDescent="0.15">
      <c r="O6120">
        <v>6119</v>
      </c>
      <c r="P6120" t="str">
        <f>IFERROR(IF(COUNTIF(個人情報!$BB$5:$BB$401,"登録番号" &amp; リスト!O6120)&gt;=1,"",IF(VLOOKUP(O6120,登録者リスト!$A$1:$D$43729,4,FALSE)=基本情報!$D$6,O6120,"")),"")</f>
        <v/>
      </c>
    </row>
    <row r="6121" spans="15:16" x14ac:dyDescent="0.15">
      <c r="O6121">
        <v>6120</v>
      </c>
      <c r="P6121" t="str">
        <f>IFERROR(IF(COUNTIF(個人情報!$BB$5:$BB$401,"登録番号" &amp; リスト!O6121)&gt;=1,"",IF(VLOOKUP(O6121,登録者リスト!$A$1:$D$43729,4,FALSE)=基本情報!$D$6,O6121,"")),"")</f>
        <v/>
      </c>
    </row>
    <row r="6122" spans="15:16" x14ac:dyDescent="0.15">
      <c r="O6122">
        <v>6121</v>
      </c>
      <c r="P6122" t="str">
        <f>IFERROR(IF(COUNTIF(個人情報!$BB$5:$BB$401,"登録番号" &amp; リスト!O6122)&gt;=1,"",IF(VLOOKUP(O6122,登録者リスト!$A$1:$D$43729,4,FALSE)=基本情報!$D$6,O6122,"")),"")</f>
        <v/>
      </c>
    </row>
    <row r="6123" spans="15:16" x14ac:dyDescent="0.15">
      <c r="O6123">
        <v>6122</v>
      </c>
      <c r="P6123" t="str">
        <f>IFERROR(IF(COUNTIF(個人情報!$BB$5:$BB$401,"登録番号" &amp; リスト!O6123)&gt;=1,"",IF(VLOOKUP(O6123,登録者リスト!$A$1:$D$43729,4,FALSE)=基本情報!$D$6,O6123,"")),"")</f>
        <v/>
      </c>
    </row>
    <row r="6124" spans="15:16" x14ac:dyDescent="0.15">
      <c r="O6124">
        <v>6123</v>
      </c>
      <c r="P6124" t="str">
        <f>IFERROR(IF(COUNTIF(個人情報!$BB$5:$BB$401,"登録番号" &amp; リスト!O6124)&gt;=1,"",IF(VLOOKUP(O6124,登録者リスト!$A$1:$D$43729,4,FALSE)=基本情報!$D$6,O6124,"")),"")</f>
        <v/>
      </c>
    </row>
    <row r="6125" spans="15:16" x14ac:dyDescent="0.15">
      <c r="O6125">
        <v>6124</v>
      </c>
      <c r="P6125" t="str">
        <f>IFERROR(IF(COUNTIF(個人情報!$BB$5:$BB$401,"登録番号" &amp; リスト!O6125)&gt;=1,"",IF(VLOOKUP(O6125,登録者リスト!$A$1:$D$43729,4,FALSE)=基本情報!$D$6,O6125,"")),"")</f>
        <v/>
      </c>
    </row>
    <row r="6126" spans="15:16" x14ac:dyDescent="0.15">
      <c r="O6126">
        <v>6125</v>
      </c>
      <c r="P6126" t="str">
        <f>IFERROR(IF(COUNTIF(個人情報!$BB$5:$BB$401,"登録番号" &amp; リスト!O6126)&gt;=1,"",IF(VLOOKUP(O6126,登録者リスト!$A$1:$D$43729,4,FALSE)=基本情報!$D$6,O6126,"")),"")</f>
        <v/>
      </c>
    </row>
    <row r="6127" spans="15:16" x14ac:dyDescent="0.15">
      <c r="O6127">
        <v>6126</v>
      </c>
      <c r="P6127" t="str">
        <f>IFERROR(IF(COUNTIF(個人情報!$BB$5:$BB$401,"登録番号" &amp; リスト!O6127)&gt;=1,"",IF(VLOOKUP(O6127,登録者リスト!$A$1:$D$43729,4,FALSE)=基本情報!$D$6,O6127,"")),"")</f>
        <v/>
      </c>
    </row>
    <row r="6128" spans="15:16" x14ac:dyDescent="0.15">
      <c r="O6128">
        <v>6127</v>
      </c>
      <c r="P6128" t="str">
        <f>IFERROR(IF(COUNTIF(個人情報!$BB$5:$BB$401,"登録番号" &amp; リスト!O6128)&gt;=1,"",IF(VLOOKUP(O6128,登録者リスト!$A$1:$D$43729,4,FALSE)=基本情報!$D$6,O6128,"")),"")</f>
        <v/>
      </c>
    </row>
    <row r="6129" spans="15:16" x14ac:dyDescent="0.15">
      <c r="O6129">
        <v>6128</v>
      </c>
      <c r="P6129" t="str">
        <f>IFERROR(IF(COUNTIF(個人情報!$BB$5:$BB$401,"登録番号" &amp; リスト!O6129)&gt;=1,"",IF(VLOOKUP(O6129,登録者リスト!$A$1:$D$43729,4,FALSE)=基本情報!$D$6,O6129,"")),"")</f>
        <v/>
      </c>
    </row>
    <row r="6130" spans="15:16" x14ac:dyDescent="0.15">
      <c r="O6130">
        <v>6129</v>
      </c>
      <c r="P6130" t="str">
        <f>IFERROR(IF(COUNTIF(個人情報!$BB$5:$BB$401,"登録番号" &amp; リスト!O6130)&gt;=1,"",IF(VLOOKUP(O6130,登録者リスト!$A$1:$D$43729,4,FALSE)=基本情報!$D$6,O6130,"")),"")</f>
        <v/>
      </c>
    </row>
    <row r="6131" spans="15:16" x14ac:dyDescent="0.15">
      <c r="O6131">
        <v>6130</v>
      </c>
      <c r="P6131" t="str">
        <f>IFERROR(IF(COUNTIF(個人情報!$BB$5:$BB$401,"登録番号" &amp; リスト!O6131)&gt;=1,"",IF(VLOOKUP(O6131,登録者リスト!$A$1:$D$43729,4,FALSE)=基本情報!$D$6,O6131,"")),"")</f>
        <v/>
      </c>
    </row>
    <row r="6132" spans="15:16" x14ac:dyDescent="0.15">
      <c r="O6132">
        <v>6131</v>
      </c>
      <c r="P6132" t="str">
        <f>IFERROR(IF(COUNTIF(個人情報!$BB$5:$BB$401,"登録番号" &amp; リスト!O6132)&gt;=1,"",IF(VLOOKUP(O6132,登録者リスト!$A$1:$D$43729,4,FALSE)=基本情報!$D$6,O6132,"")),"")</f>
        <v/>
      </c>
    </row>
    <row r="6133" spans="15:16" x14ac:dyDescent="0.15">
      <c r="O6133">
        <v>6132</v>
      </c>
      <c r="P6133" t="str">
        <f>IFERROR(IF(COUNTIF(個人情報!$BB$5:$BB$401,"登録番号" &amp; リスト!O6133)&gt;=1,"",IF(VLOOKUP(O6133,登録者リスト!$A$1:$D$43729,4,FALSE)=基本情報!$D$6,O6133,"")),"")</f>
        <v/>
      </c>
    </row>
    <row r="6134" spans="15:16" x14ac:dyDescent="0.15">
      <c r="O6134">
        <v>6133</v>
      </c>
      <c r="P6134" t="str">
        <f>IFERROR(IF(COUNTIF(個人情報!$BB$5:$BB$401,"登録番号" &amp; リスト!O6134)&gt;=1,"",IF(VLOOKUP(O6134,登録者リスト!$A$1:$D$43729,4,FALSE)=基本情報!$D$6,O6134,"")),"")</f>
        <v/>
      </c>
    </row>
    <row r="6135" spans="15:16" x14ac:dyDescent="0.15">
      <c r="O6135">
        <v>6134</v>
      </c>
      <c r="P6135" t="str">
        <f>IFERROR(IF(COUNTIF(個人情報!$BB$5:$BB$401,"登録番号" &amp; リスト!O6135)&gt;=1,"",IF(VLOOKUP(O6135,登録者リスト!$A$1:$D$43729,4,FALSE)=基本情報!$D$6,O6135,"")),"")</f>
        <v/>
      </c>
    </row>
    <row r="6136" spans="15:16" x14ac:dyDescent="0.15">
      <c r="O6136">
        <v>6135</v>
      </c>
      <c r="P6136" t="str">
        <f>IFERROR(IF(COUNTIF(個人情報!$BB$5:$BB$401,"登録番号" &amp; リスト!O6136)&gt;=1,"",IF(VLOOKUP(O6136,登録者リスト!$A$1:$D$43729,4,FALSE)=基本情報!$D$6,O6136,"")),"")</f>
        <v/>
      </c>
    </row>
    <row r="6137" spans="15:16" x14ac:dyDescent="0.15">
      <c r="O6137">
        <v>6136</v>
      </c>
      <c r="P6137" t="str">
        <f>IFERROR(IF(COUNTIF(個人情報!$BB$5:$BB$401,"登録番号" &amp; リスト!O6137)&gt;=1,"",IF(VLOOKUP(O6137,登録者リスト!$A$1:$D$43729,4,FALSE)=基本情報!$D$6,O6137,"")),"")</f>
        <v/>
      </c>
    </row>
    <row r="6138" spans="15:16" x14ac:dyDescent="0.15">
      <c r="O6138">
        <v>6137</v>
      </c>
      <c r="P6138" t="str">
        <f>IFERROR(IF(COUNTIF(個人情報!$BB$5:$BB$401,"登録番号" &amp; リスト!O6138)&gt;=1,"",IF(VLOOKUP(O6138,登録者リスト!$A$1:$D$43729,4,FALSE)=基本情報!$D$6,O6138,"")),"")</f>
        <v/>
      </c>
    </row>
    <row r="6139" spans="15:16" x14ac:dyDescent="0.15">
      <c r="O6139">
        <v>6138</v>
      </c>
      <c r="P6139" t="str">
        <f>IFERROR(IF(COUNTIF(個人情報!$BB$5:$BB$401,"登録番号" &amp; リスト!O6139)&gt;=1,"",IF(VLOOKUP(O6139,登録者リスト!$A$1:$D$43729,4,FALSE)=基本情報!$D$6,O6139,"")),"")</f>
        <v/>
      </c>
    </row>
    <row r="6140" spans="15:16" x14ac:dyDescent="0.15">
      <c r="O6140">
        <v>6139</v>
      </c>
      <c r="P6140" t="str">
        <f>IFERROR(IF(COUNTIF(個人情報!$BB$5:$BB$401,"登録番号" &amp; リスト!O6140)&gt;=1,"",IF(VLOOKUP(O6140,登録者リスト!$A$1:$D$43729,4,FALSE)=基本情報!$D$6,O6140,"")),"")</f>
        <v/>
      </c>
    </row>
    <row r="6141" spans="15:16" x14ac:dyDescent="0.15">
      <c r="O6141">
        <v>6140</v>
      </c>
      <c r="P6141" t="str">
        <f>IFERROR(IF(COUNTIF(個人情報!$BB$5:$BB$401,"登録番号" &amp; リスト!O6141)&gt;=1,"",IF(VLOOKUP(O6141,登録者リスト!$A$1:$D$43729,4,FALSE)=基本情報!$D$6,O6141,"")),"")</f>
        <v/>
      </c>
    </row>
    <row r="6142" spans="15:16" x14ac:dyDescent="0.15">
      <c r="O6142">
        <v>6141</v>
      </c>
      <c r="P6142" t="str">
        <f>IFERROR(IF(COUNTIF(個人情報!$BB$5:$BB$401,"登録番号" &amp; リスト!O6142)&gt;=1,"",IF(VLOOKUP(O6142,登録者リスト!$A$1:$D$43729,4,FALSE)=基本情報!$D$6,O6142,"")),"")</f>
        <v/>
      </c>
    </row>
    <row r="6143" spans="15:16" x14ac:dyDescent="0.15">
      <c r="O6143">
        <v>6142</v>
      </c>
      <c r="P6143" t="str">
        <f>IFERROR(IF(COUNTIF(個人情報!$BB$5:$BB$401,"登録番号" &amp; リスト!O6143)&gt;=1,"",IF(VLOOKUP(O6143,登録者リスト!$A$1:$D$43729,4,FALSE)=基本情報!$D$6,O6143,"")),"")</f>
        <v/>
      </c>
    </row>
    <row r="6144" spans="15:16" x14ac:dyDescent="0.15">
      <c r="O6144">
        <v>6143</v>
      </c>
      <c r="P6144" t="str">
        <f>IFERROR(IF(COUNTIF(個人情報!$BB$5:$BB$401,"登録番号" &amp; リスト!O6144)&gt;=1,"",IF(VLOOKUP(O6144,登録者リスト!$A$1:$D$43729,4,FALSE)=基本情報!$D$6,O6144,"")),"")</f>
        <v/>
      </c>
    </row>
    <row r="6145" spans="15:16" x14ac:dyDescent="0.15">
      <c r="O6145">
        <v>6144</v>
      </c>
      <c r="P6145" t="str">
        <f>IFERROR(IF(COUNTIF(個人情報!$BB$5:$BB$401,"登録番号" &amp; リスト!O6145)&gt;=1,"",IF(VLOOKUP(O6145,登録者リスト!$A$1:$D$43729,4,FALSE)=基本情報!$D$6,O6145,"")),"")</f>
        <v/>
      </c>
    </row>
    <row r="6146" spans="15:16" x14ac:dyDescent="0.15">
      <c r="O6146">
        <v>6145</v>
      </c>
      <c r="P6146" t="str">
        <f>IFERROR(IF(COUNTIF(個人情報!$BB$5:$BB$401,"登録番号" &amp; リスト!O6146)&gt;=1,"",IF(VLOOKUP(O6146,登録者リスト!$A$1:$D$43729,4,FALSE)=基本情報!$D$6,O6146,"")),"")</f>
        <v/>
      </c>
    </row>
    <row r="6147" spans="15:16" x14ac:dyDescent="0.15">
      <c r="O6147">
        <v>6146</v>
      </c>
      <c r="P6147" t="str">
        <f>IFERROR(IF(COUNTIF(個人情報!$BB$5:$BB$401,"登録番号" &amp; リスト!O6147)&gt;=1,"",IF(VLOOKUP(O6147,登録者リスト!$A$1:$D$43729,4,FALSE)=基本情報!$D$6,O6147,"")),"")</f>
        <v/>
      </c>
    </row>
    <row r="6148" spans="15:16" x14ac:dyDescent="0.15">
      <c r="O6148">
        <v>6147</v>
      </c>
      <c r="P6148" t="str">
        <f>IFERROR(IF(COUNTIF(個人情報!$BB$5:$BB$401,"登録番号" &amp; リスト!O6148)&gt;=1,"",IF(VLOOKUP(O6148,登録者リスト!$A$1:$D$43729,4,FALSE)=基本情報!$D$6,O6148,"")),"")</f>
        <v/>
      </c>
    </row>
    <row r="6149" spans="15:16" x14ac:dyDescent="0.15">
      <c r="O6149">
        <v>6148</v>
      </c>
      <c r="P6149" t="str">
        <f>IFERROR(IF(COUNTIF(個人情報!$BB$5:$BB$401,"登録番号" &amp; リスト!O6149)&gt;=1,"",IF(VLOOKUP(O6149,登録者リスト!$A$1:$D$43729,4,FALSE)=基本情報!$D$6,O6149,"")),"")</f>
        <v/>
      </c>
    </row>
    <row r="6150" spans="15:16" x14ac:dyDescent="0.15">
      <c r="O6150">
        <v>6149</v>
      </c>
      <c r="P6150" t="str">
        <f>IFERROR(IF(COUNTIF(個人情報!$BB$5:$BB$401,"登録番号" &amp; リスト!O6150)&gt;=1,"",IF(VLOOKUP(O6150,登録者リスト!$A$1:$D$43729,4,FALSE)=基本情報!$D$6,O6150,"")),"")</f>
        <v/>
      </c>
    </row>
    <row r="6151" spans="15:16" x14ac:dyDescent="0.15">
      <c r="O6151">
        <v>6150</v>
      </c>
      <c r="P6151" t="str">
        <f>IFERROR(IF(COUNTIF(個人情報!$BB$5:$BB$401,"登録番号" &amp; リスト!O6151)&gt;=1,"",IF(VLOOKUP(O6151,登録者リスト!$A$1:$D$43729,4,FALSE)=基本情報!$D$6,O6151,"")),"")</f>
        <v/>
      </c>
    </row>
    <row r="6152" spans="15:16" x14ac:dyDescent="0.15">
      <c r="O6152">
        <v>6151</v>
      </c>
      <c r="P6152" t="str">
        <f>IFERROR(IF(COUNTIF(個人情報!$BB$5:$BB$401,"登録番号" &amp; リスト!O6152)&gt;=1,"",IF(VLOOKUP(O6152,登録者リスト!$A$1:$D$43729,4,FALSE)=基本情報!$D$6,O6152,"")),"")</f>
        <v/>
      </c>
    </row>
    <row r="6153" spans="15:16" x14ac:dyDescent="0.15">
      <c r="O6153">
        <v>6152</v>
      </c>
      <c r="P6153" t="str">
        <f>IFERROR(IF(COUNTIF(個人情報!$BB$5:$BB$401,"登録番号" &amp; リスト!O6153)&gt;=1,"",IF(VLOOKUP(O6153,登録者リスト!$A$1:$D$43729,4,FALSE)=基本情報!$D$6,O6153,"")),"")</f>
        <v/>
      </c>
    </row>
    <row r="6154" spans="15:16" x14ac:dyDescent="0.15">
      <c r="O6154">
        <v>6153</v>
      </c>
      <c r="P6154" t="str">
        <f>IFERROR(IF(COUNTIF(個人情報!$BB$5:$BB$401,"登録番号" &amp; リスト!O6154)&gt;=1,"",IF(VLOOKUP(O6154,登録者リスト!$A$1:$D$43729,4,FALSE)=基本情報!$D$6,O6154,"")),"")</f>
        <v/>
      </c>
    </row>
    <row r="6155" spans="15:16" x14ac:dyDescent="0.15">
      <c r="O6155">
        <v>6154</v>
      </c>
      <c r="P6155" t="str">
        <f>IFERROR(IF(COUNTIF(個人情報!$BB$5:$BB$401,"登録番号" &amp; リスト!O6155)&gt;=1,"",IF(VLOOKUP(O6155,登録者リスト!$A$1:$D$43729,4,FALSE)=基本情報!$D$6,O6155,"")),"")</f>
        <v/>
      </c>
    </row>
    <row r="6156" spans="15:16" x14ac:dyDescent="0.15">
      <c r="O6156">
        <v>6155</v>
      </c>
      <c r="P6156" t="str">
        <f>IFERROR(IF(COUNTIF(個人情報!$BB$5:$BB$401,"登録番号" &amp; リスト!O6156)&gt;=1,"",IF(VLOOKUP(O6156,登録者リスト!$A$1:$D$43729,4,FALSE)=基本情報!$D$6,O6156,"")),"")</f>
        <v/>
      </c>
    </row>
    <row r="6157" spans="15:16" x14ac:dyDescent="0.15">
      <c r="O6157">
        <v>6156</v>
      </c>
      <c r="P6157" t="str">
        <f>IFERROR(IF(COUNTIF(個人情報!$BB$5:$BB$401,"登録番号" &amp; リスト!O6157)&gt;=1,"",IF(VLOOKUP(O6157,登録者リスト!$A$1:$D$43729,4,FALSE)=基本情報!$D$6,O6157,"")),"")</f>
        <v/>
      </c>
    </row>
    <row r="6158" spans="15:16" x14ac:dyDescent="0.15">
      <c r="O6158">
        <v>6157</v>
      </c>
      <c r="P6158" t="str">
        <f>IFERROR(IF(COUNTIF(個人情報!$BB$5:$BB$401,"登録番号" &amp; リスト!O6158)&gt;=1,"",IF(VLOOKUP(O6158,登録者リスト!$A$1:$D$43729,4,FALSE)=基本情報!$D$6,O6158,"")),"")</f>
        <v/>
      </c>
    </row>
    <row r="6159" spans="15:16" x14ac:dyDescent="0.15">
      <c r="O6159">
        <v>6158</v>
      </c>
      <c r="P6159" t="str">
        <f>IFERROR(IF(COUNTIF(個人情報!$BB$5:$BB$401,"登録番号" &amp; リスト!O6159)&gt;=1,"",IF(VLOOKUP(O6159,登録者リスト!$A$1:$D$43729,4,FALSE)=基本情報!$D$6,O6159,"")),"")</f>
        <v/>
      </c>
    </row>
    <row r="6160" spans="15:16" x14ac:dyDescent="0.15">
      <c r="O6160">
        <v>6159</v>
      </c>
      <c r="P6160" t="str">
        <f>IFERROR(IF(COUNTIF(個人情報!$BB$5:$BB$401,"登録番号" &amp; リスト!O6160)&gt;=1,"",IF(VLOOKUP(O6160,登録者リスト!$A$1:$D$43729,4,FALSE)=基本情報!$D$6,O6160,"")),"")</f>
        <v/>
      </c>
    </row>
    <row r="6161" spans="15:16" x14ac:dyDescent="0.15">
      <c r="O6161">
        <v>6160</v>
      </c>
      <c r="P6161" t="str">
        <f>IFERROR(IF(COUNTIF(個人情報!$BB$5:$BB$401,"登録番号" &amp; リスト!O6161)&gt;=1,"",IF(VLOOKUP(O6161,登録者リスト!$A$1:$D$43729,4,FALSE)=基本情報!$D$6,O6161,"")),"")</f>
        <v/>
      </c>
    </row>
    <row r="6162" spans="15:16" x14ac:dyDescent="0.15">
      <c r="O6162">
        <v>6161</v>
      </c>
      <c r="P6162" t="str">
        <f>IFERROR(IF(COUNTIF(個人情報!$BB$5:$BB$401,"登録番号" &amp; リスト!O6162)&gt;=1,"",IF(VLOOKUP(O6162,登録者リスト!$A$1:$D$43729,4,FALSE)=基本情報!$D$6,O6162,"")),"")</f>
        <v/>
      </c>
    </row>
    <row r="6163" spans="15:16" x14ac:dyDescent="0.15">
      <c r="O6163">
        <v>6162</v>
      </c>
      <c r="P6163" t="str">
        <f>IFERROR(IF(COUNTIF(個人情報!$BB$5:$BB$401,"登録番号" &amp; リスト!O6163)&gt;=1,"",IF(VLOOKUP(O6163,登録者リスト!$A$1:$D$43729,4,FALSE)=基本情報!$D$6,O6163,"")),"")</f>
        <v/>
      </c>
    </row>
    <row r="6164" spans="15:16" x14ac:dyDescent="0.15">
      <c r="O6164">
        <v>6163</v>
      </c>
      <c r="P6164" t="str">
        <f>IFERROR(IF(COUNTIF(個人情報!$BB$5:$BB$401,"登録番号" &amp; リスト!O6164)&gt;=1,"",IF(VLOOKUP(O6164,登録者リスト!$A$1:$D$43729,4,FALSE)=基本情報!$D$6,O6164,"")),"")</f>
        <v/>
      </c>
    </row>
    <row r="6165" spans="15:16" x14ac:dyDescent="0.15">
      <c r="O6165">
        <v>6164</v>
      </c>
      <c r="P6165" t="str">
        <f>IFERROR(IF(COUNTIF(個人情報!$BB$5:$BB$401,"登録番号" &amp; リスト!O6165)&gt;=1,"",IF(VLOOKUP(O6165,登録者リスト!$A$1:$D$43729,4,FALSE)=基本情報!$D$6,O6165,"")),"")</f>
        <v/>
      </c>
    </row>
    <row r="6166" spans="15:16" x14ac:dyDescent="0.15">
      <c r="O6166">
        <v>6165</v>
      </c>
      <c r="P6166" t="str">
        <f>IFERROR(IF(COUNTIF(個人情報!$BB$5:$BB$401,"登録番号" &amp; リスト!O6166)&gt;=1,"",IF(VLOOKUP(O6166,登録者リスト!$A$1:$D$43729,4,FALSE)=基本情報!$D$6,O6166,"")),"")</f>
        <v/>
      </c>
    </row>
    <row r="6167" spans="15:16" x14ac:dyDescent="0.15">
      <c r="O6167">
        <v>6166</v>
      </c>
      <c r="P6167" t="str">
        <f>IFERROR(IF(COUNTIF(個人情報!$BB$5:$BB$401,"登録番号" &amp; リスト!O6167)&gt;=1,"",IF(VLOOKUP(O6167,登録者リスト!$A$1:$D$43729,4,FALSE)=基本情報!$D$6,O6167,"")),"")</f>
        <v/>
      </c>
    </row>
    <row r="6168" spans="15:16" x14ac:dyDescent="0.15">
      <c r="O6168">
        <v>6167</v>
      </c>
      <c r="P6168" t="str">
        <f>IFERROR(IF(COUNTIF(個人情報!$BB$5:$BB$401,"登録番号" &amp; リスト!O6168)&gt;=1,"",IF(VLOOKUP(O6168,登録者リスト!$A$1:$D$43729,4,FALSE)=基本情報!$D$6,O6168,"")),"")</f>
        <v/>
      </c>
    </row>
    <row r="6169" spans="15:16" x14ac:dyDescent="0.15">
      <c r="O6169">
        <v>6168</v>
      </c>
      <c r="P6169" t="str">
        <f>IFERROR(IF(COUNTIF(個人情報!$BB$5:$BB$401,"登録番号" &amp; リスト!O6169)&gt;=1,"",IF(VLOOKUP(O6169,登録者リスト!$A$1:$D$43729,4,FALSE)=基本情報!$D$6,O6169,"")),"")</f>
        <v/>
      </c>
    </row>
    <row r="6170" spans="15:16" x14ac:dyDescent="0.15">
      <c r="O6170">
        <v>6169</v>
      </c>
      <c r="P6170" t="str">
        <f>IFERROR(IF(COUNTIF(個人情報!$BB$5:$BB$401,"登録番号" &amp; リスト!O6170)&gt;=1,"",IF(VLOOKUP(O6170,登録者リスト!$A$1:$D$43729,4,FALSE)=基本情報!$D$6,O6170,"")),"")</f>
        <v/>
      </c>
    </row>
    <row r="6171" spans="15:16" x14ac:dyDescent="0.15">
      <c r="O6171">
        <v>6170</v>
      </c>
      <c r="P6171" t="str">
        <f>IFERROR(IF(COUNTIF(個人情報!$BB$5:$BB$401,"登録番号" &amp; リスト!O6171)&gt;=1,"",IF(VLOOKUP(O6171,登録者リスト!$A$1:$D$43729,4,FALSE)=基本情報!$D$6,O6171,"")),"")</f>
        <v/>
      </c>
    </row>
    <row r="6172" spans="15:16" x14ac:dyDescent="0.15">
      <c r="O6172">
        <v>6171</v>
      </c>
      <c r="P6172" t="str">
        <f>IFERROR(IF(COUNTIF(個人情報!$BB$5:$BB$401,"登録番号" &amp; リスト!O6172)&gt;=1,"",IF(VLOOKUP(O6172,登録者リスト!$A$1:$D$43729,4,FALSE)=基本情報!$D$6,O6172,"")),"")</f>
        <v/>
      </c>
    </row>
    <row r="6173" spans="15:16" x14ac:dyDescent="0.15">
      <c r="O6173">
        <v>6172</v>
      </c>
      <c r="P6173" t="str">
        <f>IFERROR(IF(COUNTIF(個人情報!$BB$5:$BB$401,"登録番号" &amp; リスト!O6173)&gt;=1,"",IF(VLOOKUP(O6173,登録者リスト!$A$1:$D$43729,4,FALSE)=基本情報!$D$6,O6173,"")),"")</f>
        <v/>
      </c>
    </row>
    <row r="6174" spans="15:16" x14ac:dyDescent="0.15">
      <c r="O6174">
        <v>6173</v>
      </c>
      <c r="P6174" t="str">
        <f>IFERROR(IF(COUNTIF(個人情報!$BB$5:$BB$401,"登録番号" &amp; リスト!O6174)&gt;=1,"",IF(VLOOKUP(O6174,登録者リスト!$A$1:$D$43729,4,FALSE)=基本情報!$D$6,O6174,"")),"")</f>
        <v/>
      </c>
    </row>
    <row r="6175" spans="15:16" x14ac:dyDescent="0.15">
      <c r="O6175">
        <v>6174</v>
      </c>
      <c r="P6175" t="str">
        <f>IFERROR(IF(COUNTIF(個人情報!$BB$5:$BB$401,"登録番号" &amp; リスト!O6175)&gt;=1,"",IF(VLOOKUP(O6175,登録者リスト!$A$1:$D$43729,4,FALSE)=基本情報!$D$6,O6175,"")),"")</f>
        <v/>
      </c>
    </row>
    <row r="6176" spans="15:16" x14ac:dyDescent="0.15">
      <c r="O6176">
        <v>6175</v>
      </c>
      <c r="P6176" t="str">
        <f>IFERROR(IF(COUNTIF(個人情報!$BB$5:$BB$401,"登録番号" &amp; リスト!O6176)&gt;=1,"",IF(VLOOKUP(O6176,登録者リスト!$A$1:$D$43729,4,FALSE)=基本情報!$D$6,O6176,"")),"")</f>
        <v/>
      </c>
    </row>
    <row r="6177" spans="15:16" x14ac:dyDescent="0.15">
      <c r="O6177">
        <v>6176</v>
      </c>
      <c r="P6177" t="str">
        <f>IFERROR(IF(COUNTIF(個人情報!$BB$5:$BB$401,"登録番号" &amp; リスト!O6177)&gt;=1,"",IF(VLOOKUP(O6177,登録者リスト!$A$1:$D$43729,4,FALSE)=基本情報!$D$6,O6177,"")),"")</f>
        <v/>
      </c>
    </row>
    <row r="6178" spans="15:16" x14ac:dyDescent="0.15">
      <c r="O6178">
        <v>6177</v>
      </c>
      <c r="P6178" t="str">
        <f>IFERROR(IF(COUNTIF(個人情報!$BB$5:$BB$401,"登録番号" &amp; リスト!O6178)&gt;=1,"",IF(VLOOKUP(O6178,登録者リスト!$A$1:$D$43729,4,FALSE)=基本情報!$D$6,O6178,"")),"")</f>
        <v/>
      </c>
    </row>
    <row r="6179" spans="15:16" x14ac:dyDescent="0.15">
      <c r="O6179">
        <v>6178</v>
      </c>
      <c r="P6179" t="str">
        <f>IFERROR(IF(COUNTIF(個人情報!$BB$5:$BB$401,"登録番号" &amp; リスト!O6179)&gt;=1,"",IF(VLOOKUP(O6179,登録者リスト!$A$1:$D$43729,4,FALSE)=基本情報!$D$6,O6179,"")),"")</f>
        <v/>
      </c>
    </row>
    <row r="6180" spans="15:16" x14ac:dyDescent="0.15">
      <c r="O6180">
        <v>6179</v>
      </c>
      <c r="P6180" t="str">
        <f>IFERROR(IF(COUNTIF(個人情報!$BB$5:$BB$401,"登録番号" &amp; リスト!O6180)&gt;=1,"",IF(VLOOKUP(O6180,登録者リスト!$A$1:$D$43729,4,FALSE)=基本情報!$D$6,O6180,"")),"")</f>
        <v/>
      </c>
    </row>
    <row r="6181" spans="15:16" x14ac:dyDescent="0.15">
      <c r="O6181">
        <v>6180</v>
      </c>
      <c r="P6181" t="str">
        <f>IFERROR(IF(COUNTIF(個人情報!$BB$5:$BB$401,"登録番号" &amp; リスト!O6181)&gt;=1,"",IF(VLOOKUP(O6181,登録者リスト!$A$1:$D$43729,4,FALSE)=基本情報!$D$6,O6181,"")),"")</f>
        <v/>
      </c>
    </row>
    <row r="6182" spans="15:16" x14ac:dyDescent="0.15">
      <c r="O6182">
        <v>6181</v>
      </c>
      <c r="P6182" t="str">
        <f>IFERROR(IF(COUNTIF(個人情報!$BB$5:$BB$401,"登録番号" &amp; リスト!O6182)&gt;=1,"",IF(VLOOKUP(O6182,登録者リスト!$A$1:$D$43729,4,FALSE)=基本情報!$D$6,O6182,"")),"")</f>
        <v/>
      </c>
    </row>
    <row r="6183" spans="15:16" x14ac:dyDescent="0.15">
      <c r="O6183">
        <v>6182</v>
      </c>
      <c r="P6183" t="str">
        <f>IFERROR(IF(COUNTIF(個人情報!$BB$5:$BB$401,"登録番号" &amp; リスト!O6183)&gt;=1,"",IF(VLOOKUP(O6183,登録者リスト!$A$1:$D$43729,4,FALSE)=基本情報!$D$6,O6183,"")),"")</f>
        <v/>
      </c>
    </row>
    <row r="6184" spans="15:16" x14ac:dyDescent="0.15">
      <c r="O6184">
        <v>6183</v>
      </c>
      <c r="P6184" t="str">
        <f>IFERROR(IF(COUNTIF(個人情報!$BB$5:$BB$401,"登録番号" &amp; リスト!O6184)&gt;=1,"",IF(VLOOKUP(O6184,登録者リスト!$A$1:$D$43729,4,FALSE)=基本情報!$D$6,O6184,"")),"")</f>
        <v/>
      </c>
    </row>
    <row r="6185" spans="15:16" x14ac:dyDescent="0.15">
      <c r="O6185">
        <v>6184</v>
      </c>
      <c r="P6185" t="str">
        <f>IFERROR(IF(COUNTIF(個人情報!$BB$5:$BB$401,"登録番号" &amp; リスト!O6185)&gt;=1,"",IF(VLOOKUP(O6185,登録者リスト!$A$1:$D$43729,4,FALSE)=基本情報!$D$6,O6185,"")),"")</f>
        <v/>
      </c>
    </row>
    <row r="6186" spans="15:16" x14ac:dyDescent="0.15">
      <c r="O6186">
        <v>6185</v>
      </c>
      <c r="P6186" t="str">
        <f>IFERROR(IF(COUNTIF(個人情報!$BB$5:$BB$401,"登録番号" &amp; リスト!O6186)&gt;=1,"",IF(VLOOKUP(O6186,登録者リスト!$A$1:$D$43729,4,FALSE)=基本情報!$D$6,O6186,"")),"")</f>
        <v/>
      </c>
    </row>
    <row r="6187" spans="15:16" x14ac:dyDescent="0.15">
      <c r="O6187">
        <v>6186</v>
      </c>
      <c r="P6187" t="str">
        <f>IFERROR(IF(COUNTIF(個人情報!$BB$5:$BB$401,"登録番号" &amp; リスト!O6187)&gt;=1,"",IF(VLOOKUP(O6187,登録者リスト!$A$1:$D$43729,4,FALSE)=基本情報!$D$6,O6187,"")),"")</f>
        <v/>
      </c>
    </row>
    <row r="6188" spans="15:16" x14ac:dyDescent="0.15">
      <c r="O6188">
        <v>6187</v>
      </c>
      <c r="P6188" t="str">
        <f>IFERROR(IF(COUNTIF(個人情報!$BB$5:$BB$401,"登録番号" &amp; リスト!O6188)&gt;=1,"",IF(VLOOKUP(O6188,登録者リスト!$A$1:$D$43729,4,FALSE)=基本情報!$D$6,O6188,"")),"")</f>
        <v/>
      </c>
    </row>
    <row r="6189" spans="15:16" x14ac:dyDescent="0.15">
      <c r="O6189">
        <v>6188</v>
      </c>
      <c r="P6189" t="str">
        <f>IFERROR(IF(COUNTIF(個人情報!$BB$5:$BB$401,"登録番号" &amp; リスト!O6189)&gt;=1,"",IF(VLOOKUP(O6189,登録者リスト!$A$1:$D$43729,4,FALSE)=基本情報!$D$6,O6189,"")),"")</f>
        <v/>
      </c>
    </row>
    <row r="6190" spans="15:16" x14ac:dyDescent="0.15">
      <c r="O6190">
        <v>6189</v>
      </c>
      <c r="P6190" t="str">
        <f>IFERROR(IF(COUNTIF(個人情報!$BB$5:$BB$401,"登録番号" &amp; リスト!O6190)&gt;=1,"",IF(VLOOKUP(O6190,登録者リスト!$A$1:$D$43729,4,FALSE)=基本情報!$D$6,O6190,"")),"")</f>
        <v/>
      </c>
    </row>
    <row r="6191" spans="15:16" x14ac:dyDescent="0.15">
      <c r="O6191">
        <v>6190</v>
      </c>
      <c r="P6191" t="str">
        <f>IFERROR(IF(COUNTIF(個人情報!$BB$5:$BB$401,"登録番号" &amp; リスト!O6191)&gt;=1,"",IF(VLOOKUP(O6191,登録者リスト!$A$1:$D$43729,4,FALSE)=基本情報!$D$6,O6191,"")),"")</f>
        <v/>
      </c>
    </row>
    <row r="6192" spans="15:16" x14ac:dyDescent="0.15">
      <c r="O6192">
        <v>6191</v>
      </c>
      <c r="P6192" t="str">
        <f>IFERROR(IF(COUNTIF(個人情報!$BB$5:$BB$401,"登録番号" &amp; リスト!O6192)&gt;=1,"",IF(VLOOKUP(O6192,登録者リスト!$A$1:$D$43729,4,FALSE)=基本情報!$D$6,O6192,"")),"")</f>
        <v/>
      </c>
    </row>
    <row r="6193" spans="15:16" x14ac:dyDescent="0.15">
      <c r="O6193">
        <v>6192</v>
      </c>
      <c r="P6193" t="str">
        <f>IFERROR(IF(COUNTIF(個人情報!$BB$5:$BB$401,"登録番号" &amp; リスト!O6193)&gt;=1,"",IF(VLOOKUP(O6193,登録者リスト!$A$1:$D$43729,4,FALSE)=基本情報!$D$6,O6193,"")),"")</f>
        <v/>
      </c>
    </row>
    <row r="6194" spans="15:16" x14ac:dyDescent="0.15">
      <c r="O6194">
        <v>6193</v>
      </c>
      <c r="P6194" t="str">
        <f>IFERROR(IF(COUNTIF(個人情報!$BB$5:$BB$401,"登録番号" &amp; リスト!O6194)&gt;=1,"",IF(VLOOKUP(O6194,登録者リスト!$A$1:$D$43729,4,FALSE)=基本情報!$D$6,O6194,"")),"")</f>
        <v/>
      </c>
    </row>
    <row r="6195" spans="15:16" x14ac:dyDescent="0.15">
      <c r="O6195">
        <v>6194</v>
      </c>
      <c r="P6195" t="str">
        <f>IFERROR(IF(COUNTIF(個人情報!$BB$5:$BB$401,"登録番号" &amp; リスト!O6195)&gt;=1,"",IF(VLOOKUP(O6195,登録者リスト!$A$1:$D$43729,4,FALSE)=基本情報!$D$6,O6195,"")),"")</f>
        <v/>
      </c>
    </row>
    <row r="6196" spans="15:16" x14ac:dyDescent="0.15">
      <c r="O6196">
        <v>6195</v>
      </c>
      <c r="P6196" t="str">
        <f>IFERROR(IF(COUNTIF(個人情報!$BB$5:$BB$401,"登録番号" &amp; リスト!O6196)&gt;=1,"",IF(VLOOKUP(O6196,登録者リスト!$A$1:$D$43729,4,FALSE)=基本情報!$D$6,O6196,"")),"")</f>
        <v/>
      </c>
    </row>
    <row r="6197" spans="15:16" x14ac:dyDescent="0.15">
      <c r="O6197">
        <v>6196</v>
      </c>
      <c r="P6197" t="str">
        <f>IFERROR(IF(COUNTIF(個人情報!$BB$5:$BB$401,"登録番号" &amp; リスト!O6197)&gt;=1,"",IF(VLOOKUP(O6197,登録者リスト!$A$1:$D$43729,4,FALSE)=基本情報!$D$6,O6197,"")),"")</f>
        <v/>
      </c>
    </row>
    <row r="6198" spans="15:16" x14ac:dyDescent="0.15">
      <c r="O6198">
        <v>6197</v>
      </c>
      <c r="P6198" t="str">
        <f>IFERROR(IF(COUNTIF(個人情報!$BB$5:$BB$401,"登録番号" &amp; リスト!O6198)&gt;=1,"",IF(VLOOKUP(O6198,登録者リスト!$A$1:$D$43729,4,FALSE)=基本情報!$D$6,O6198,"")),"")</f>
        <v/>
      </c>
    </row>
    <row r="6199" spans="15:16" x14ac:dyDescent="0.15">
      <c r="O6199">
        <v>6198</v>
      </c>
      <c r="P6199" t="str">
        <f>IFERROR(IF(COUNTIF(個人情報!$BB$5:$BB$401,"登録番号" &amp; リスト!O6199)&gt;=1,"",IF(VLOOKUP(O6199,登録者リスト!$A$1:$D$43729,4,FALSE)=基本情報!$D$6,O6199,"")),"")</f>
        <v/>
      </c>
    </row>
    <row r="6200" spans="15:16" x14ac:dyDescent="0.15">
      <c r="O6200">
        <v>6199</v>
      </c>
      <c r="P6200" t="str">
        <f>IFERROR(IF(COUNTIF(個人情報!$BB$5:$BB$401,"登録番号" &amp; リスト!O6200)&gt;=1,"",IF(VLOOKUP(O6200,登録者リスト!$A$1:$D$43729,4,FALSE)=基本情報!$D$6,O6200,"")),"")</f>
        <v/>
      </c>
    </row>
    <row r="6201" spans="15:16" x14ac:dyDescent="0.15">
      <c r="O6201">
        <v>6200</v>
      </c>
      <c r="P6201" t="str">
        <f>IFERROR(IF(COUNTIF(個人情報!$BB$5:$BB$401,"登録番号" &amp; リスト!O6201)&gt;=1,"",IF(VLOOKUP(O6201,登録者リスト!$A$1:$D$43729,4,FALSE)=基本情報!$D$6,O6201,"")),"")</f>
        <v/>
      </c>
    </row>
    <row r="6202" spans="15:16" x14ac:dyDescent="0.15">
      <c r="O6202">
        <v>6201</v>
      </c>
      <c r="P6202" t="str">
        <f>IFERROR(IF(COUNTIF(個人情報!$BB$5:$BB$401,"登録番号" &amp; リスト!O6202)&gt;=1,"",IF(VLOOKUP(O6202,登録者リスト!$A$1:$D$43729,4,FALSE)=基本情報!$D$6,O6202,"")),"")</f>
        <v/>
      </c>
    </row>
    <row r="6203" spans="15:16" x14ac:dyDescent="0.15">
      <c r="O6203">
        <v>6202</v>
      </c>
      <c r="P6203" t="str">
        <f>IFERROR(IF(COUNTIF(個人情報!$BB$5:$BB$401,"登録番号" &amp; リスト!O6203)&gt;=1,"",IF(VLOOKUP(O6203,登録者リスト!$A$1:$D$43729,4,FALSE)=基本情報!$D$6,O6203,"")),"")</f>
        <v/>
      </c>
    </row>
    <row r="6204" spans="15:16" x14ac:dyDescent="0.15">
      <c r="O6204">
        <v>6203</v>
      </c>
      <c r="P6204" t="str">
        <f>IFERROR(IF(COUNTIF(個人情報!$BB$5:$BB$401,"登録番号" &amp; リスト!O6204)&gt;=1,"",IF(VLOOKUP(O6204,登録者リスト!$A$1:$D$43729,4,FALSE)=基本情報!$D$6,O6204,"")),"")</f>
        <v/>
      </c>
    </row>
    <row r="6205" spans="15:16" x14ac:dyDescent="0.15">
      <c r="O6205">
        <v>6204</v>
      </c>
      <c r="P6205" t="str">
        <f>IFERROR(IF(COUNTIF(個人情報!$BB$5:$BB$401,"登録番号" &amp; リスト!O6205)&gt;=1,"",IF(VLOOKUP(O6205,登録者リスト!$A$1:$D$43729,4,FALSE)=基本情報!$D$6,O6205,"")),"")</f>
        <v/>
      </c>
    </row>
    <row r="6206" spans="15:16" x14ac:dyDescent="0.15">
      <c r="O6206">
        <v>6205</v>
      </c>
      <c r="P6206" t="str">
        <f>IFERROR(IF(COUNTIF(個人情報!$BB$5:$BB$401,"登録番号" &amp; リスト!O6206)&gt;=1,"",IF(VLOOKUP(O6206,登録者リスト!$A$1:$D$43729,4,FALSE)=基本情報!$D$6,O6206,"")),"")</f>
        <v/>
      </c>
    </row>
    <row r="6207" spans="15:16" x14ac:dyDescent="0.15">
      <c r="O6207">
        <v>6206</v>
      </c>
      <c r="P6207" t="str">
        <f>IFERROR(IF(COUNTIF(個人情報!$BB$5:$BB$401,"登録番号" &amp; リスト!O6207)&gt;=1,"",IF(VLOOKUP(O6207,登録者リスト!$A$1:$D$43729,4,FALSE)=基本情報!$D$6,O6207,"")),"")</f>
        <v/>
      </c>
    </row>
    <row r="6208" spans="15:16" x14ac:dyDescent="0.15">
      <c r="O6208">
        <v>6207</v>
      </c>
      <c r="P6208" t="str">
        <f>IFERROR(IF(COUNTIF(個人情報!$BB$5:$BB$401,"登録番号" &amp; リスト!O6208)&gt;=1,"",IF(VLOOKUP(O6208,登録者リスト!$A$1:$D$43729,4,FALSE)=基本情報!$D$6,O6208,"")),"")</f>
        <v/>
      </c>
    </row>
    <row r="6209" spans="15:16" x14ac:dyDescent="0.15">
      <c r="O6209">
        <v>6208</v>
      </c>
      <c r="P6209" t="str">
        <f>IFERROR(IF(COUNTIF(個人情報!$BB$5:$BB$401,"登録番号" &amp; リスト!O6209)&gt;=1,"",IF(VLOOKUP(O6209,登録者リスト!$A$1:$D$43729,4,FALSE)=基本情報!$D$6,O6209,"")),"")</f>
        <v/>
      </c>
    </row>
    <row r="6210" spans="15:16" x14ac:dyDescent="0.15">
      <c r="O6210">
        <v>6209</v>
      </c>
      <c r="P6210" t="str">
        <f>IFERROR(IF(COUNTIF(個人情報!$BB$5:$BB$401,"登録番号" &amp; リスト!O6210)&gt;=1,"",IF(VLOOKUP(O6210,登録者リスト!$A$1:$D$43729,4,FALSE)=基本情報!$D$6,O6210,"")),"")</f>
        <v/>
      </c>
    </row>
    <row r="6211" spans="15:16" x14ac:dyDescent="0.15">
      <c r="O6211">
        <v>6210</v>
      </c>
      <c r="P6211" t="str">
        <f>IFERROR(IF(COUNTIF(個人情報!$BB$5:$BB$401,"登録番号" &amp; リスト!O6211)&gt;=1,"",IF(VLOOKUP(O6211,登録者リスト!$A$1:$D$43729,4,FALSE)=基本情報!$D$6,O6211,"")),"")</f>
        <v/>
      </c>
    </row>
    <row r="6212" spans="15:16" x14ac:dyDescent="0.15">
      <c r="O6212">
        <v>6211</v>
      </c>
      <c r="P6212" t="str">
        <f>IFERROR(IF(COUNTIF(個人情報!$BB$5:$BB$401,"登録番号" &amp; リスト!O6212)&gt;=1,"",IF(VLOOKUP(O6212,登録者リスト!$A$1:$D$43729,4,FALSE)=基本情報!$D$6,O6212,"")),"")</f>
        <v/>
      </c>
    </row>
    <row r="6213" spans="15:16" x14ac:dyDescent="0.15">
      <c r="O6213">
        <v>6212</v>
      </c>
      <c r="P6213" t="str">
        <f>IFERROR(IF(COUNTIF(個人情報!$BB$5:$BB$401,"登録番号" &amp; リスト!O6213)&gt;=1,"",IF(VLOOKUP(O6213,登録者リスト!$A$1:$D$43729,4,FALSE)=基本情報!$D$6,O6213,"")),"")</f>
        <v/>
      </c>
    </row>
    <row r="6214" spans="15:16" x14ac:dyDescent="0.15">
      <c r="O6214">
        <v>6213</v>
      </c>
      <c r="P6214" t="str">
        <f>IFERROR(IF(COUNTIF(個人情報!$BB$5:$BB$401,"登録番号" &amp; リスト!O6214)&gt;=1,"",IF(VLOOKUP(O6214,登録者リスト!$A$1:$D$43729,4,FALSE)=基本情報!$D$6,O6214,"")),"")</f>
        <v/>
      </c>
    </row>
    <row r="6215" spans="15:16" x14ac:dyDescent="0.15">
      <c r="O6215">
        <v>6214</v>
      </c>
      <c r="P6215" t="str">
        <f>IFERROR(IF(COUNTIF(個人情報!$BB$5:$BB$401,"登録番号" &amp; リスト!O6215)&gt;=1,"",IF(VLOOKUP(O6215,登録者リスト!$A$1:$D$43729,4,FALSE)=基本情報!$D$6,O6215,"")),"")</f>
        <v/>
      </c>
    </row>
    <row r="6216" spans="15:16" x14ac:dyDescent="0.15">
      <c r="O6216">
        <v>6215</v>
      </c>
      <c r="P6216" t="str">
        <f>IFERROR(IF(COUNTIF(個人情報!$BB$5:$BB$401,"登録番号" &amp; リスト!O6216)&gt;=1,"",IF(VLOOKUP(O6216,登録者リスト!$A$1:$D$43729,4,FALSE)=基本情報!$D$6,O6216,"")),"")</f>
        <v/>
      </c>
    </row>
    <row r="6217" spans="15:16" x14ac:dyDescent="0.15">
      <c r="O6217">
        <v>6216</v>
      </c>
      <c r="P6217" t="str">
        <f>IFERROR(IF(COUNTIF(個人情報!$BB$5:$BB$401,"登録番号" &amp; リスト!O6217)&gt;=1,"",IF(VLOOKUP(O6217,登録者リスト!$A$1:$D$43729,4,FALSE)=基本情報!$D$6,O6217,"")),"")</f>
        <v/>
      </c>
    </row>
    <row r="6218" spans="15:16" x14ac:dyDescent="0.15">
      <c r="O6218">
        <v>6217</v>
      </c>
      <c r="P6218" t="str">
        <f>IFERROR(IF(COUNTIF(個人情報!$BB$5:$BB$401,"登録番号" &amp; リスト!O6218)&gt;=1,"",IF(VLOOKUP(O6218,登録者リスト!$A$1:$D$43729,4,FALSE)=基本情報!$D$6,O6218,"")),"")</f>
        <v/>
      </c>
    </row>
    <row r="6219" spans="15:16" x14ac:dyDescent="0.15">
      <c r="O6219">
        <v>6218</v>
      </c>
      <c r="P6219" t="str">
        <f>IFERROR(IF(COUNTIF(個人情報!$BB$5:$BB$401,"登録番号" &amp; リスト!O6219)&gt;=1,"",IF(VLOOKUP(O6219,登録者リスト!$A$1:$D$43729,4,FALSE)=基本情報!$D$6,O6219,"")),"")</f>
        <v/>
      </c>
    </row>
    <row r="6220" spans="15:16" x14ac:dyDescent="0.15">
      <c r="O6220">
        <v>6219</v>
      </c>
      <c r="P6220" t="str">
        <f>IFERROR(IF(COUNTIF(個人情報!$BB$5:$BB$401,"登録番号" &amp; リスト!O6220)&gt;=1,"",IF(VLOOKUP(O6220,登録者リスト!$A$1:$D$43729,4,FALSE)=基本情報!$D$6,O6220,"")),"")</f>
        <v/>
      </c>
    </row>
    <row r="6221" spans="15:16" x14ac:dyDescent="0.15">
      <c r="O6221">
        <v>6220</v>
      </c>
      <c r="P6221" t="str">
        <f>IFERROR(IF(COUNTIF(個人情報!$BB$5:$BB$401,"登録番号" &amp; リスト!O6221)&gt;=1,"",IF(VLOOKUP(O6221,登録者リスト!$A$1:$D$43729,4,FALSE)=基本情報!$D$6,O6221,"")),"")</f>
        <v/>
      </c>
    </row>
    <row r="6222" spans="15:16" x14ac:dyDescent="0.15">
      <c r="O6222">
        <v>6221</v>
      </c>
      <c r="P6222" t="str">
        <f>IFERROR(IF(COUNTIF(個人情報!$BB$5:$BB$401,"登録番号" &amp; リスト!O6222)&gt;=1,"",IF(VLOOKUP(O6222,登録者リスト!$A$1:$D$43729,4,FALSE)=基本情報!$D$6,O6222,"")),"")</f>
        <v/>
      </c>
    </row>
    <row r="6223" spans="15:16" x14ac:dyDescent="0.15">
      <c r="O6223">
        <v>6222</v>
      </c>
      <c r="P6223" t="str">
        <f>IFERROR(IF(COUNTIF(個人情報!$BB$5:$BB$401,"登録番号" &amp; リスト!O6223)&gt;=1,"",IF(VLOOKUP(O6223,登録者リスト!$A$1:$D$43729,4,FALSE)=基本情報!$D$6,O6223,"")),"")</f>
        <v/>
      </c>
    </row>
    <row r="6224" spans="15:16" x14ac:dyDescent="0.15">
      <c r="O6224">
        <v>6223</v>
      </c>
      <c r="P6224" t="str">
        <f>IFERROR(IF(COUNTIF(個人情報!$BB$5:$BB$401,"登録番号" &amp; リスト!O6224)&gt;=1,"",IF(VLOOKUP(O6224,登録者リスト!$A$1:$D$43729,4,FALSE)=基本情報!$D$6,O6224,"")),"")</f>
        <v/>
      </c>
    </row>
    <row r="6225" spans="15:16" x14ac:dyDescent="0.15">
      <c r="O6225">
        <v>6224</v>
      </c>
      <c r="P6225" t="str">
        <f>IFERROR(IF(COUNTIF(個人情報!$BB$5:$BB$401,"登録番号" &amp; リスト!O6225)&gt;=1,"",IF(VLOOKUP(O6225,登録者リスト!$A$1:$D$43729,4,FALSE)=基本情報!$D$6,O6225,"")),"")</f>
        <v/>
      </c>
    </row>
    <row r="6226" spans="15:16" x14ac:dyDescent="0.15">
      <c r="O6226">
        <v>6225</v>
      </c>
      <c r="P6226" t="str">
        <f>IFERROR(IF(COUNTIF(個人情報!$BB$5:$BB$401,"登録番号" &amp; リスト!O6226)&gt;=1,"",IF(VLOOKUP(O6226,登録者リスト!$A$1:$D$43729,4,FALSE)=基本情報!$D$6,O6226,"")),"")</f>
        <v/>
      </c>
    </row>
    <row r="6227" spans="15:16" x14ac:dyDescent="0.15">
      <c r="O6227">
        <v>6226</v>
      </c>
      <c r="P6227" t="str">
        <f>IFERROR(IF(COUNTIF(個人情報!$BB$5:$BB$401,"登録番号" &amp; リスト!O6227)&gt;=1,"",IF(VLOOKUP(O6227,登録者リスト!$A$1:$D$43729,4,FALSE)=基本情報!$D$6,O6227,"")),"")</f>
        <v/>
      </c>
    </row>
    <row r="6228" spans="15:16" x14ac:dyDescent="0.15">
      <c r="O6228">
        <v>6227</v>
      </c>
      <c r="P6228" t="str">
        <f>IFERROR(IF(COUNTIF(個人情報!$BB$5:$BB$401,"登録番号" &amp; リスト!O6228)&gt;=1,"",IF(VLOOKUP(O6228,登録者リスト!$A$1:$D$43729,4,FALSE)=基本情報!$D$6,O6228,"")),"")</f>
        <v/>
      </c>
    </row>
    <row r="6229" spans="15:16" x14ac:dyDescent="0.15">
      <c r="O6229">
        <v>6228</v>
      </c>
      <c r="P6229" t="str">
        <f>IFERROR(IF(COUNTIF(個人情報!$BB$5:$BB$401,"登録番号" &amp; リスト!O6229)&gt;=1,"",IF(VLOOKUP(O6229,登録者リスト!$A$1:$D$43729,4,FALSE)=基本情報!$D$6,O6229,"")),"")</f>
        <v/>
      </c>
    </row>
    <row r="6230" spans="15:16" x14ac:dyDescent="0.15">
      <c r="O6230">
        <v>6229</v>
      </c>
      <c r="P6230" t="str">
        <f>IFERROR(IF(COUNTIF(個人情報!$BB$5:$BB$401,"登録番号" &amp; リスト!O6230)&gt;=1,"",IF(VLOOKUP(O6230,登録者リスト!$A$1:$D$43729,4,FALSE)=基本情報!$D$6,O6230,"")),"")</f>
        <v/>
      </c>
    </row>
    <row r="6231" spans="15:16" x14ac:dyDescent="0.15">
      <c r="O6231">
        <v>6230</v>
      </c>
      <c r="P6231" t="str">
        <f>IFERROR(IF(COUNTIF(個人情報!$BB$5:$BB$401,"登録番号" &amp; リスト!O6231)&gt;=1,"",IF(VLOOKUP(O6231,登録者リスト!$A$1:$D$43729,4,FALSE)=基本情報!$D$6,O6231,"")),"")</f>
        <v/>
      </c>
    </row>
    <row r="6232" spans="15:16" x14ac:dyDescent="0.15">
      <c r="O6232">
        <v>6231</v>
      </c>
      <c r="P6232" t="str">
        <f>IFERROR(IF(COUNTIF(個人情報!$BB$5:$BB$401,"登録番号" &amp; リスト!O6232)&gt;=1,"",IF(VLOOKUP(O6232,登録者リスト!$A$1:$D$43729,4,FALSE)=基本情報!$D$6,O6232,"")),"")</f>
        <v/>
      </c>
    </row>
    <row r="6233" spans="15:16" x14ac:dyDescent="0.15">
      <c r="O6233">
        <v>6232</v>
      </c>
      <c r="P6233" t="str">
        <f>IFERROR(IF(COUNTIF(個人情報!$BB$5:$BB$401,"登録番号" &amp; リスト!O6233)&gt;=1,"",IF(VLOOKUP(O6233,登録者リスト!$A$1:$D$43729,4,FALSE)=基本情報!$D$6,O6233,"")),"")</f>
        <v/>
      </c>
    </row>
    <row r="6234" spans="15:16" x14ac:dyDescent="0.15">
      <c r="O6234">
        <v>6233</v>
      </c>
      <c r="P6234" t="str">
        <f>IFERROR(IF(COUNTIF(個人情報!$BB$5:$BB$401,"登録番号" &amp; リスト!O6234)&gt;=1,"",IF(VLOOKUP(O6234,登録者リスト!$A$1:$D$43729,4,FALSE)=基本情報!$D$6,O6234,"")),"")</f>
        <v/>
      </c>
    </row>
    <row r="6235" spans="15:16" x14ac:dyDescent="0.15">
      <c r="O6235">
        <v>6234</v>
      </c>
      <c r="P6235" t="str">
        <f>IFERROR(IF(COUNTIF(個人情報!$BB$5:$BB$401,"登録番号" &amp; リスト!O6235)&gt;=1,"",IF(VLOOKUP(O6235,登録者リスト!$A$1:$D$43729,4,FALSE)=基本情報!$D$6,O6235,"")),"")</f>
        <v/>
      </c>
    </row>
    <row r="6236" spans="15:16" x14ac:dyDescent="0.15">
      <c r="O6236">
        <v>6235</v>
      </c>
      <c r="P6236" t="str">
        <f>IFERROR(IF(COUNTIF(個人情報!$BB$5:$BB$401,"登録番号" &amp; リスト!O6236)&gt;=1,"",IF(VLOOKUP(O6236,登録者リスト!$A$1:$D$43729,4,FALSE)=基本情報!$D$6,O6236,"")),"")</f>
        <v/>
      </c>
    </row>
    <row r="6237" spans="15:16" x14ac:dyDescent="0.15">
      <c r="O6237">
        <v>6236</v>
      </c>
      <c r="P6237" t="str">
        <f>IFERROR(IF(COUNTIF(個人情報!$BB$5:$BB$401,"登録番号" &amp; リスト!O6237)&gt;=1,"",IF(VLOOKUP(O6237,登録者リスト!$A$1:$D$43729,4,FALSE)=基本情報!$D$6,O6237,"")),"")</f>
        <v/>
      </c>
    </row>
    <row r="6238" spans="15:16" x14ac:dyDescent="0.15">
      <c r="O6238">
        <v>6237</v>
      </c>
      <c r="P6238" t="str">
        <f>IFERROR(IF(COUNTIF(個人情報!$BB$5:$BB$401,"登録番号" &amp; リスト!O6238)&gt;=1,"",IF(VLOOKUP(O6238,登録者リスト!$A$1:$D$43729,4,FALSE)=基本情報!$D$6,O6238,"")),"")</f>
        <v/>
      </c>
    </row>
    <row r="6239" spans="15:16" x14ac:dyDescent="0.15">
      <c r="O6239">
        <v>6238</v>
      </c>
      <c r="P6239" t="str">
        <f>IFERROR(IF(COUNTIF(個人情報!$BB$5:$BB$401,"登録番号" &amp; リスト!O6239)&gt;=1,"",IF(VLOOKUP(O6239,登録者リスト!$A$1:$D$43729,4,FALSE)=基本情報!$D$6,O6239,"")),"")</f>
        <v/>
      </c>
    </row>
    <row r="6240" spans="15:16" x14ac:dyDescent="0.15">
      <c r="O6240">
        <v>6239</v>
      </c>
      <c r="P6240" t="str">
        <f>IFERROR(IF(COUNTIF(個人情報!$BB$5:$BB$401,"登録番号" &amp; リスト!O6240)&gt;=1,"",IF(VLOOKUP(O6240,登録者リスト!$A$1:$D$43729,4,FALSE)=基本情報!$D$6,O6240,"")),"")</f>
        <v/>
      </c>
    </row>
    <row r="6241" spans="15:16" x14ac:dyDescent="0.15">
      <c r="O6241">
        <v>6240</v>
      </c>
      <c r="P6241" t="str">
        <f>IFERROR(IF(COUNTIF(個人情報!$BB$5:$BB$401,"登録番号" &amp; リスト!O6241)&gt;=1,"",IF(VLOOKUP(O6241,登録者リスト!$A$1:$D$43729,4,FALSE)=基本情報!$D$6,O6241,"")),"")</f>
        <v/>
      </c>
    </row>
    <row r="6242" spans="15:16" x14ac:dyDescent="0.15">
      <c r="O6242">
        <v>6241</v>
      </c>
      <c r="P6242" t="str">
        <f>IFERROR(IF(COUNTIF(個人情報!$BB$5:$BB$401,"登録番号" &amp; リスト!O6242)&gt;=1,"",IF(VLOOKUP(O6242,登録者リスト!$A$1:$D$43729,4,FALSE)=基本情報!$D$6,O6242,"")),"")</f>
        <v/>
      </c>
    </row>
    <row r="6243" spans="15:16" x14ac:dyDescent="0.15">
      <c r="O6243">
        <v>6242</v>
      </c>
      <c r="P6243" t="str">
        <f>IFERROR(IF(COUNTIF(個人情報!$BB$5:$BB$401,"登録番号" &amp; リスト!O6243)&gt;=1,"",IF(VLOOKUP(O6243,登録者リスト!$A$1:$D$43729,4,FALSE)=基本情報!$D$6,O6243,"")),"")</f>
        <v/>
      </c>
    </row>
    <row r="6244" spans="15:16" x14ac:dyDescent="0.15">
      <c r="O6244">
        <v>6243</v>
      </c>
      <c r="P6244" t="str">
        <f>IFERROR(IF(COUNTIF(個人情報!$BB$5:$BB$401,"登録番号" &amp; リスト!O6244)&gt;=1,"",IF(VLOOKUP(O6244,登録者リスト!$A$1:$D$43729,4,FALSE)=基本情報!$D$6,O6244,"")),"")</f>
        <v/>
      </c>
    </row>
    <row r="6245" spans="15:16" x14ac:dyDescent="0.15">
      <c r="O6245">
        <v>6244</v>
      </c>
      <c r="P6245" t="str">
        <f>IFERROR(IF(COUNTIF(個人情報!$BB$5:$BB$401,"登録番号" &amp; リスト!O6245)&gt;=1,"",IF(VLOOKUP(O6245,登録者リスト!$A$1:$D$43729,4,FALSE)=基本情報!$D$6,O6245,"")),"")</f>
        <v/>
      </c>
    </row>
    <row r="6246" spans="15:16" x14ac:dyDescent="0.15">
      <c r="O6246">
        <v>6245</v>
      </c>
      <c r="P6246" t="str">
        <f>IFERROR(IF(COUNTIF(個人情報!$BB$5:$BB$401,"登録番号" &amp; リスト!O6246)&gt;=1,"",IF(VLOOKUP(O6246,登録者リスト!$A$1:$D$43729,4,FALSE)=基本情報!$D$6,O6246,"")),"")</f>
        <v/>
      </c>
    </row>
    <row r="6247" spans="15:16" x14ac:dyDescent="0.15">
      <c r="O6247">
        <v>6246</v>
      </c>
      <c r="P6247" t="str">
        <f>IFERROR(IF(COUNTIF(個人情報!$BB$5:$BB$401,"登録番号" &amp; リスト!O6247)&gt;=1,"",IF(VLOOKUP(O6247,登録者リスト!$A$1:$D$43729,4,FALSE)=基本情報!$D$6,O6247,"")),"")</f>
        <v/>
      </c>
    </row>
    <row r="6248" spans="15:16" x14ac:dyDescent="0.15">
      <c r="O6248">
        <v>6247</v>
      </c>
      <c r="P6248" t="str">
        <f>IFERROR(IF(COUNTIF(個人情報!$BB$5:$BB$401,"登録番号" &amp; リスト!O6248)&gt;=1,"",IF(VLOOKUP(O6248,登録者リスト!$A$1:$D$43729,4,FALSE)=基本情報!$D$6,O6248,"")),"")</f>
        <v/>
      </c>
    </row>
    <row r="6249" spans="15:16" x14ac:dyDescent="0.15">
      <c r="O6249">
        <v>6248</v>
      </c>
      <c r="P6249" t="str">
        <f>IFERROR(IF(COUNTIF(個人情報!$BB$5:$BB$401,"登録番号" &amp; リスト!O6249)&gt;=1,"",IF(VLOOKUP(O6249,登録者リスト!$A$1:$D$43729,4,FALSE)=基本情報!$D$6,O6249,"")),"")</f>
        <v/>
      </c>
    </row>
    <row r="6250" spans="15:16" x14ac:dyDescent="0.15">
      <c r="O6250">
        <v>6249</v>
      </c>
      <c r="P6250" t="str">
        <f>IFERROR(IF(COUNTIF(個人情報!$BB$5:$BB$401,"登録番号" &amp; リスト!O6250)&gt;=1,"",IF(VLOOKUP(O6250,登録者リスト!$A$1:$D$43729,4,FALSE)=基本情報!$D$6,O6250,"")),"")</f>
        <v/>
      </c>
    </row>
    <row r="6251" spans="15:16" x14ac:dyDescent="0.15">
      <c r="O6251">
        <v>6250</v>
      </c>
      <c r="P6251" t="str">
        <f>IFERROR(IF(COUNTIF(個人情報!$BB$5:$BB$401,"登録番号" &amp; リスト!O6251)&gt;=1,"",IF(VLOOKUP(O6251,登録者リスト!$A$1:$D$43729,4,FALSE)=基本情報!$D$6,O6251,"")),"")</f>
        <v/>
      </c>
    </row>
    <row r="6252" spans="15:16" x14ac:dyDescent="0.15">
      <c r="O6252">
        <v>6251</v>
      </c>
      <c r="P6252" t="str">
        <f>IFERROR(IF(COUNTIF(個人情報!$BB$5:$BB$401,"登録番号" &amp; リスト!O6252)&gt;=1,"",IF(VLOOKUP(O6252,登録者リスト!$A$1:$D$43729,4,FALSE)=基本情報!$D$6,O6252,"")),"")</f>
        <v/>
      </c>
    </row>
    <row r="6253" spans="15:16" x14ac:dyDescent="0.15">
      <c r="O6253">
        <v>6252</v>
      </c>
      <c r="P6253" t="str">
        <f>IFERROR(IF(COUNTIF(個人情報!$BB$5:$BB$401,"登録番号" &amp; リスト!O6253)&gt;=1,"",IF(VLOOKUP(O6253,登録者リスト!$A$1:$D$43729,4,FALSE)=基本情報!$D$6,O6253,"")),"")</f>
        <v/>
      </c>
    </row>
    <row r="6254" spans="15:16" x14ac:dyDescent="0.15">
      <c r="O6254">
        <v>6253</v>
      </c>
      <c r="P6254" t="str">
        <f>IFERROR(IF(COUNTIF(個人情報!$BB$5:$BB$401,"登録番号" &amp; リスト!O6254)&gt;=1,"",IF(VLOOKUP(O6254,登録者リスト!$A$1:$D$43729,4,FALSE)=基本情報!$D$6,O6254,"")),"")</f>
        <v/>
      </c>
    </row>
    <row r="6255" spans="15:16" x14ac:dyDescent="0.15">
      <c r="O6255">
        <v>6254</v>
      </c>
      <c r="P6255" t="str">
        <f>IFERROR(IF(COUNTIF(個人情報!$BB$5:$BB$401,"登録番号" &amp; リスト!O6255)&gt;=1,"",IF(VLOOKUP(O6255,登録者リスト!$A$1:$D$43729,4,FALSE)=基本情報!$D$6,O6255,"")),"")</f>
        <v/>
      </c>
    </row>
    <row r="6256" spans="15:16" x14ac:dyDescent="0.15">
      <c r="O6256">
        <v>6255</v>
      </c>
      <c r="P6256" t="str">
        <f>IFERROR(IF(COUNTIF(個人情報!$BB$5:$BB$401,"登録番号" &amp; リスト!O6256)&gt;=1,"",IF(VLOOKUP(O6256,登録者リスト!$A$1:$D$43729,4,FALSE)=基本情報!$D$6,O6256,"")),"")</f>
        <v/>
      </c>
    </row>
    <row r="6257" spans="15:16" x14ac:dyDescent="0.15">
      <c r="O6257">
        <v>6256</v>
      </c>
      <c r="P6257" t="str">
        <f>IFERROR(IF(COUNTIF(個人情報!$BB$5:$BB$401,"登録番号" &amp; リスト!O6257)&gt;=1,"",IF(VLOOKUP(O6257,登録者リスト!$A$1:$D$43729,4,FALSE)=基本情報!$D$6,O6257,"")),"")</f>
        <v/>
      </c>
    </row>
    <row r="6258" spans="15:16" x14ac:dyDescent="0.15">
      <c r="O6258">
        <v>6257</v>
      </c>
      <c r="P6258" t="str">
        <f>IFERROR(IF(COUNTIF(個人情報!$BB$5:$BB$401,"登録番号" &amp; リスト!O6258)&gt;=1,"",IF(VLOOKUP(O6258,登録者リスト!$A$1:$D$43729,4,FALSE)=基本情報!$D$6,O6258,"")),"")</f>
        <v/>
      </c>
    </row>
    <row r="6259" spans="15:16" x14ac:dyDescent="0.15">
      <c r="O6259">
        <v>6258</v>
      </c>
      <c r="P6259" t="str">
        <f>IFERROR(IF(COUNTIF(個人情報!$BB$5:$BB$401,"登録番号" &amp; リスト!O6259)&gt;=1,"",IF(VLOOKUP(O6259,登録者リスト!$A$1:$D$43729,4,FALSE)=基本情報!$D$6,O6259,"")),"")</f>
        <v/>
      </c>
    </row>
    <row r="6260" spans="15:16" x14ac:dyDescent="0.15">
      <c r="O6260">
        <v>6259</v>
      </c>
      <c r="P6260" t="str">
        <f>IFERROR(IF(COUNTIF(個人情報!$BB$5:$BB$401,"登録番号" &amp; リスト!O6260)&gt;=1,"",IF(VLOOKUP(O6260,登録者リスト!$A$1:$D$43729,4,FALSE)=基本情報!$D$6,O6260,"")),"")</f>
        <v/>
      </c>
    </row>
    <row r="6261" spans="15:16" x14ac:dyDescent="0.15">
      <c r="O6261">
        <v>6260</v>
      </c>
      <c r="P6261" t="str">
        <f>IFERROR(IF(COUNTIF(個人情報!$BB$5:$BB$401,"登録番号" &amp; リスト!O6261)&gt;=1,"",IF(VLOOKUP(O6261,登録者リスト!$A$1:$D$43729,4,FALSE)=基本情報!$D$6,O6261,"")),"")</f>
        <v/>
      </c>
    </row>
    <row r="6262" spans="15:16" x14ac:dyDescent="0.15">
      <c r="O6262">
        <v>6261</v>
      </c>
      <c r="P6262" t="str">
        <f>IFERROR(IF(COUNTIF(個人情報!$BB$5:$BB$401,"登録番号" &amp; リスト!O6262)&gt;=1,"",IF(VLOOKUP(O6262,登録者リスト!$A$1:$D$43729,4,FALSE)=基本情報!$D$6,O6262,"")),"")</f>
        <v/>
      </c>
    </row>
    <row r="6263" spans="15:16" x14ac:dyDescent="0.15">
      <c r="O6263">
        <v>6262</v>
      </c>
      <c r="P6263" t="str">
        <f>IFERROR(IF(COUNTIF(個人情報!$BB$5:$BB$401,"登録番号" &amp; リスト!O6263)&gt;=1,"",IF(VLOOKUP(O6263,登録者リスト!$A$1:$D$43729,4,FALSE)=基本情報!$D$6,O6263,"")),"")</f>
        <v/>
      </c>
    </row>
    <row r="6264" spans="15:16" x14ac:dyDescent="0.15">
      <c r="O6264">
        <v>6263</v>
      </c>
      <c r="P6264" t="str">
        <f>IFERROR(IF(COUNTIF(個人情報!$BB$5:$BB$401,"登録番号" &amp; リスト!O6264)&gt;=1,"",IF(VLOOKUP(O6264,登録者リスト!$A$1:$D$43729,4,FALSE)=基本情報!$D$6,O6264,"")),"")</f>
        <v/>
      </c>
    </row>
    <row r="6265" spans="15:16" x14ac:dyDescent="0.15">
      <c r="O6265">
        <v>6264</v>
      </c>
      <c r="P6265" t="str">
        <f>IFERROR(IF(COUNTIF(個人情報!$BB$5:$BB$401,"登録番号" &amp; リスト!O6265)&gt;=1,"",IF(VLOOKUP(O6265,登録者リスト!$A$1:$D$43729,4,FALSE)=基本情報!$D$6,O6265,"")),"")</f>
        <v/>
      </c>
    </row>
    <row r="6266" spans="15:16" x14ac:dyDescent="0.15">
      <c r="O6266">
        <v>6265</v>
      </c>
      <c r="P6266" t="str">
        <f>IFERROR(IF(COUNTIF(個人情報!$BB$5:$BB$401,"登録番号" &amp; リスト!O6266)&gt;=1,"",IF(VLOOKUP(O6266,登録者リスト!$A$1:$D$43729,4,FALSE)=基本情報!$D$6,O6266,"")),"")</f>
        <v/>
      </c>
    </row>
    <row r="6267" spans="15:16" x14ac:dyDescent="0.15">
      <c r="O6267">
        <v>6266</v>
      </c>
      <c r="P6267" t="str">
        <f>IFERROR(IF(COUNTIF(個人情報!$BB$5:$BB$401,"登録番号" &amp; リスト!O6267)&gt;=1,"",IF(VLOOKUP(O6267,登録者リスト!$A$1:$D$43729,4,FALSE)=基本情報!$D$6,O6267,"")),"")</f>
        <v/>
      </c>
    </row>
    <row r="6268" spans="15:16" x14ac:dyDescent="0.15">
      <c r="O6268">
        <v>6267</v>
      </c>
      <c r="P6268" t="str">
        <f>IFERROR(IF(COUNTIF(個人情報!$BB$5:$BB$401,"登録番号" &amp; リスト!O6268)&gt;=1,"",IF(VLOOKUP(O6268,登録者リスト!$A$1:$D$43729,4,FALSE)=基本情報!$D$6,O6268,"")),"")</f>
        <v/>
      </c>
    </row>
    <row r="6269" spans="15:16" x14ac:dyDescent="0.15">
      <c r="O6269">
        <v>6268</v>
      </c>
      <c r="P6269" t="str">
        <f>IFERROR(IF(COUNTIF(個人情報!$BB$5:$BB$401,"登録番号" &amp; リスト!O6269)&gt;=1,"",IF(VLOOKUP(O6269,登録者リスト!$A$1:$D$43729,4,FALSE)=基本情報!$D$6,O6269,"")),"")</f>
        <v/>
      </c>
    </row>
    <row r="6270" spans="15:16" x14ac:dyDescent="0.15">
      <c r="O6270">
        <v>6269</v>
      </c>
      <c r="P6270" t="str">
        <f>IFERROR(IF(COUNTIF(個人情報!$BB$5:$BB$401,"登録番号" &amp; リスト!O6270)&gt;=1,"",IF(VLOOKUP(O6270,登録者リスト!$A$1:$D$43729,4,FALSE)=基本情報!$D$6,O6270,"")),"")</f>
        <v/>
      </c>
    </row>
    <row r="6271" spans="15:16" x14ac:dyDescent="0.15">
      <c r="O6271">
        <v>6270</v>
      </c>
      <c r="P6271" t="str">
        <f>IFERROR(IF(COUNTIF(個人情報!$BB$5:$BB$401,"登録番号" &amp; リスト!O6271)&gt;=1,"",IF(VLOOKUP(O6271,登録者リスト!$A$1:$D$43729,4,FALSE)=基本情報!$D$6,O6271,"")),"")</f>
        <v/>
      </c>
    </row>
    <row r="6272" spans="15:16" x14ac:dyDescent="0.15">
      <c r="O6272">
        <v>6271</v>
      </c>
      <c r="P6272" t="str">
        <f>IFERROR(IF(COUNTIF(個人情報!$BB$5:$BB$401,"登録番号" &amp; リスト!O6272)&gt;=1,"",IF(VLOOKUP(O6272,登録者リスト!$A$1:$D$43729,4,FALSE)=基本情報!$D$6,O6272,"")),"")</f>
        <v/>
      </c>
    </row>
    <row r="6273" spans="15:16" x14ac:dyDescent="0.15">
      <c r="O6273">
        <v>6272</v>
      </c>
      <c r="P6273" t="str">
        <f>IFERROR(IF(COUNTIF(個人情報!$BB$5:$BB$401,"登録番号" &amp; リスト!O6273)&gt;=1,"",IF(VLOOKUP(O6273,登録者リスト!$A$1:$D$43729,4,FALSE)=基本情報!$D$6,O6273,"")),"")</f>
        <v/>
      </c>
    </row>
    <row r="6274" spans="15:16" x14ac:dyDescent="0.15">
      <c r="O6274">
        <v>6273</v>
      </c>
      <c r="P6274" t="str">
        <f>IFERROR(IF(COUNTIF(個人情報!$BB$5:$BB$401,"登録番号" &amp; リスト!O6274)&gt;=1,"",IF(VLOOKUP(O6274,登録者リスト!$A$1:$D$43729,4,FALSE)=基本情報!$D$6,O6274,"")),"")</f>
        <v/>
      </c>
    </row>
    <row r="6275" spans="15:16" x14ac:dyDescent="0.15">
      <c r="O6275">
        <v>6274</v>
      </c>
      <c r="P6275" t="str">
        <f>IFERROR(IF(COUNTIF(個人情報!$BB$5:$BB$401,"登録番号" &amp; リスト!O6275)&gt;=1,"",IF(VLOOKUP(O6275,登録者リスト!$A$1:$D$43729,4,FALSE)=基本情報!$D$6,O6275,"")),"")</f>
        <v/>
      </c>
    </row>
    <row r="6276" spans="15:16" x14ac:dyDescent="0.15">
      <c r="O6276">
        <v>6275</v>
      </c>
      <c r="P6276" t="str">
        <f>IFERROR(IF(COUNTIF(個人情報!$BB$5:$BB$401,"登録番号" &amp; リスト!O6276)&gt;=1,"",IF(VLOOKUP(O6276,登録者リスト!$A$1:$D$43729,4,FALSE)=基本情報!$D$6,O6276,"")),"")</f>
        <v/>
      </c>
    </row>
    <row r="6277" spans="15:16" x14ac:dyDescent="0.15">
      <c r="O6277">
        <v>6276</v>
      </c>
      <c r="P6277" t="str">
        <f>IFERROR(IF(COUNTIF(個人情報!$BB$5:$BB$401,"登録番号" &amp; リスト!O6277)&gt;=1,"",IF(VLOOKUP(O6277,登録者リスト!$A$1:$D$43729,4,FALSE)=基本情報!$D$6,O6277,"")),"")</f>
        <v/>
      </c>
    </row>
    <row r="6278" spans="15:16" x14ac:dyDescent="0.15">
      <c r="O6278">
        <v>6277</v>
      </c>
      <c r="P6278" t="str">
        <f>IFERROR(IF(COUNTIF(個人情報!$BB$5:$BB$401,"登録番号" &amp; リスト!O6278)&gt;=1,"",IF(VLOOKUP(O6278,登録者リスト!$A$1:$D$43729,4,FALSE)=基本情報!$D$6,O6278,"")),"")</f>
        <v/>
      </c>
    </row>
    <row r="6279" spans="15:16" x14ac:dyDescent="0.15">
      <c r="O6279">
        <v>6278</v>
      </c>
      <c r="P6279" t="str">
        <f>IFERROR(IF(COUNTIF(個人情報!$BB$5:$BB$401,"登録番号" &amp; リスト!O6279)&gt;=1,"",IF(VLOOKUP(O6279,登録者リスト!$A$1:$D$43729,4,FALSE)=基本情報!$D$6,O6279,"")),"")</f>
        <v/>
      </c>
    </row>
    <row r="6280" spans="15:16" x14ac:dyDescent="0.15">
      <c r="O6280">
        <v>6279</v>
      </c>
      <c r="P6280" t="str">
        <f>IFERROR(IF(COUNTIF(個人情報!$BB$5:$BB$401,"登録番号" &amp; リスト!O6280)&gt;=1,"",IF(VLOOKUP(O6280,登録者リスト!$A$1:$D$43729,4,FALSE)=基本情報!$D$6,O6280,"")),"")</f>
        <v/>
      </c>
    </row>
    <row r="6281" spans="15:16" x14ac:dyDescent="0.15">
      <c r="O6281">
        <v>6280</v>
      </c>
      <c r="P6281" t="str">
        <f>IFERROR(IF(COUNTIF(個人情報!$BB$5:$BB$401,"登録番号" &amp; リスト!O6281)&gt;=1,"",IF(VLOOKUP(O6281,登録者リスト!$A$1:$D$43729,4,FALSE)=基本情報!$D$6,O6281,"")),"")</f>
        <v/>
      </c>
    </row>
    <row r="6282" spans="15:16" x14ac:dyDescent="0.15">
      <c r="O6282">
        <v>6281</v>
      </c>
      <c r="P6282" t="str">
        <f>IFERROR(IF(COUNTIF(個人情報!$BB$5:$BB$401,"登録番号" &amp; リスト!O6282)&gt;=1,"",IF(VLOOKUP(O6282,登録者リスト!$A$1:$D$43729,4,FALSE)=基本情報!$D$6,O6282,"")),"")</f>
        <v/>
      </c>
    </row>
    <row r="6283" spans="15:16" x14ac:dyDescent="0.15">
      <c r="O6283">
        <v>6282</v>
      </c>
      <c r="P6283" t="str">
        <f>IFERROR(IF(COUNTIF(個人情報!$BB$5:$BB$401,"登録番号" &amp; リスト!O6283)&gt;=1,"",IF(VLOOKUP(O6283,登録者リスト!$A$1:$D$43729,4,FALSE)=基本情報!$D$6,O6283,"")),"")</f>
        <v/>
      </c>
    </row>
    <row r="6284" spans="15:16" x14ac:dyDescent="0.15">
      <c r="O6284">
        <v>6283</v>
      </c>
      <c r="P6284" t="str">
        <f>IFERROR(IF(COUNTIF(個人情報!$BB$5:$BB$401,"登録番号" &amp; リスト!O6284)&gt;=1,"",IF(VLOOKUP(O6284,登録者リスト!$A$1:$D$43729,4,FALSE)=基本情報!$D$6,O6284,"")),"")</f>
        <v/>
      </c>
    </row>
    <row r="6285" spans="15:16" x14ac:dyDescent="0.15">
      <c r="O6285">
        <v>6284</v>
      </c>
      <c r="P6285" t="str">
        <f>IFERROR(IF(COUNTIF(個人情報!$BB$5:$BB$401,"登録番号" &amp; リスト!O6285)&gt;=1,"",IF(VLOOKUP(O6285,登録者リスト!$A$1:$D$43729,4,FALSE)=基本情報!$D$6,O6285,"")),"")</f>
        <v/>
      </c>
    </row>
    <row r="6286" spans="15:16" x14ac:dyDescent="0.15">
      <c r="O6286">
        <v>6285</v>
      </c>
      <c r="P6286" t="str">
        <f>IFERROR(IF(COUNTIF(個人情報!$BB$5:$BB$401,"登録番号" &amp; リスト!O6286)&gt;=1,"",IF(VLOOKUP(O6286,登録者リスト!$A$1:$D$43729,4,FALSE)=基本情報!$D$6,O6286,"")),"")</f>
        <v/>
      </c>
    </row>
    <row r="6287" spans="15:16" x14ac:dyDescent="0.15">
      <c r="O6287">
        <v>6286</v>
      </c>
      <c r="P6287" t="str">
        <f>IFERROR(IF(COUNTIF(個人情報!$BB$5:$BB$401,"登録番号" &amp; リスト!O6287)&gt;=1,"",IF(VLOOKUP(O6287,登録者リスト!$A$1:$D$43729,4,FALSE)=基本情報!$D$6,O6287,"")),"")</f>
        <v/>
      </c>
    </row>
    <row r="6288" spans="15:16" x14ac:dyDescent="0.15">
      <c r="O6288">
        <v>6287</v>
      </c>
      <c r="P6288" t="str">
        <f>IFERROR(IF(COUNTIF(個人情報!$BB$5:$BB$401,"登録番号" &amp; リスト!O6288)&gt;=1,"",IF(VLOOKUP(O6288,登録者リスト!$A$1:$D$43729,4,FALSE)=基本情報!$D$6,O6288,"")),"")</f>
        <v/>
      </c>
    </row>
    <row r="6289" spans="15:16" x14ac:dyDescent="0.15">
      <c r="O6289">
        <v>6288</v>
      </c>
      <c r="P6289" t="str">
        <f>IFERROR(IF(COUNTIF(個人情報!$BB$5:$BB$401,"登録番号" &amp; リスト!O6289)&gt;=1,"",IF(VLOOKUP(O6289,登録者リスト!$A$1:$D$43729,4,FALSE)=基本情報!$D$6,O6289,"")),"")</f>
        <v/>
      </c>
    </row>
    <row r="6290" spans="15:16" x14ac:dyDescent="0.15">
      <c r="O6290">
        <v>6289</v>
      </c>
      <c r="P6290" t="str">
        <f>IFERROR(IF(COUNTIF(個人情報!$BB$5:$BB$401,"登録番号" &amp; リスト!O6290)&gt;=1,"",IF(VLOOKUP(O6290,登録者リスト!$A$1:$D$43729,4,FALSE)=基本情報!$D$6,O6290,"")),"")</f>
        <v/>
      </c>
    </row>
    <row r="6291" spans="15:16" x14ac:dyDescent="0.15">
      <c r="O6291">
        <v>6290</v>
      </c>
      <c r="P6291" t="str">
        <f>IFERROR(IF(COUNTIF(個人情報!$BB$5:$BB$401,"登録番号" &amp; リスト!O6291)&gt;=1,"",IF(VLOOKUP(O6291,登録者リスト!$A$1:$D$43729,4,FALSE)=基本情報!$D$6,O6291,"")),"")</f>
        <v/>
      </c>
    </row>
    <row r="6292" spans="15:16" x14ac:dyDescent="0.15">
      <c r="O6292">
        <v>6291</v>
      </c>
      <c r="P6292" t="str">
        <f>IFERROR(IF(COUNTIF(個人情報!$BB$5:$BB$401,"登録番号" &amp; リスト!O6292)&gt;=1,"",IF(VLOOKUP(O6292,登録者リスト!$A$1:$D$43729,4,FALSE)=基本情報!$D$6,O6292,"")),"")</f>
        <v/>
      </c>
    </row>
    <row r="6293" spans="15:16" x14ac:dyDescent="0.15">
      <c r="O6293">
        <v>6292</v>
      </c>
      <c r="P6293" t="str">
        <f>IFERROR(IF(COUNTIF(個人情報!$BB$5:$BB$401,"登録番号" &amp; リスト!O6293)&gt;=1,"",IF(VLOOKUP(O6293,登録者リスト!$A$1:$D$43729,4,FALSE)=基本情報!$D$6,O6293,"")),"")</f>
        <v/>
      </c>
    </row>
    <row r="6294" spans="15:16" x14ac:dyDescent="0.15">
      <c r="O6294">
        <v>6293</v>
      </c>
      <c r="P6294" t="str">
        <f>IFERROR(IF(COUNTIF(個人情報!$BB$5:$BB$401,"登録番号" &amp; リスト!O6294)&gt;=1,"",IF(VLOOKUP(O6294,登録者リスト!$A$1:$D$43729,4,FALSE)=基本情報!$D$6,O6294,"")),"")</f>
        <v/>
      </c>
    </row>
    <row r="6295" spans="15:16" x14ac:dyDescent="0.15">
      <c r="O6295">
        <v>6294</v>
      </c>
      <c r="P6295" t="str">
        <f>IFERROR(IF(COUNTIF(個人情報!$BB$5:$BB$401,"登録番号" &amp; リスト!O6295)&gt;=1,"",IF(VLOOKUP(O6295,登録者リスト!$A$1:$D$43729,4,FALSE)=基本情報!$D$6,O6295,"")),"")</f>
        <v/>
      </c>
    </row>
    <row r="6296" spans="15:16" x14ac:dyDescent="0.15">
      <c r="O6296">
        <v>6295</v>
      </c>
      <c r="P6296" t="str">
        <f>IFERROR(IF(COUNTIF(個人情報!$BB$5:$BB$401,"登録番号" &amp; リスト!O6296)&gt;=1,"",IF(VLOOKUP(O6296,登録者リスト!$A$1:$D$43729,4,FALSE)=基本情報!$D$6,O6296,"")),"")</f>
        <v/>
      </c>
    </row>
    <row r="6297" spans="15:16" x14ac:dyDescent="0.15">
      <c r="O6297">
        <v>6296</v>
      </c>
      <c r="P6297" t="str">
        <f>IFERROR(IF(COUNTIF(個人情報!$BB$5:$BB$401,"登録番号" &amp; リスト!O6297)&gt;=1,"",IF(VLOOKUP(O6297,登録者リスト!$A$1:$D$43729,4,FALSE)=基本情報!$D$6,O6297,"")),"")</f>
        <v/>
      </c>
    </row>
    <row r="6298" spans="15:16" x14ac:dyDescent="0.15">
      <c r="O6298">
        <v>6297</v>
      </c>
      <c r="P6298" t="str">
        <f>IFERROR(IF(COUNTIF(個人情報!$BB$5:$BB$401,"登録番号" &amp; リスト!O6298)&gt;=1,"",IF(VLOOKUP(O6298,登録者リスト!$A$1:$D$43729,4,FALSE)=基本情報!$D$6,O6298,"")),"")</f>
        <v/>
      </c>
    </row>
    <row r="6299" spans="15:16" x14ac:dyDescent="0.15">
      <c r="O6299">
        <v>6298</v>
      </c>
      <c r="P6299" t="str">
        <f>IFERROR(IF(COUNTIF(個人情報!$BB$5:$BB$401,"登録番号" &amp; リスト!O6299)&gt;=1,"",IF(VLOOKUP(O6299,登録者リスト!$A$1:$D$43729,4,FALSE)=基本情報!$D$6,O6299,"")),"")</f>
        <v/>
      </c>
    </row>
    <row r="6300" spans="15:16" x14ac:dyDescent="0.15">
      <c r="O6300">
        <v>6299</v>
      </c>
      <c r="P6300" t="str">
        <f>IFERROR(IF(COUNTIF(個人情報!$BB$5:$BB$401,"登録番号" &amp; リスト!O6300)&gt;=1,"",IF(VLOOKUP(O6300,登録者リスト!$A$1:$D$43729,4,FALSE)=基本情報!$D$6,O6300,"")),"")</f>
        <v/>
      </c>
    </row>
    <row r="6301" spans="15:16" x14ac:dyDescent="0.15">
      <c r="O6301">
        <v>6300</v>
      </c>
      <c r="P6301" t="str">
        <f>IFERROR(IF(COUNTIF(個人情報!$BB$5:$BB$401,"登録番号" &amp; リスト!O6301)&gt;=1,"",IF(VLOOKUP(O6301,登録者リスト!$A$1:$D$43729,4,FALSE)=基本情報!$D$6,O6301,"")),"")</f>
        <v/>
      </c>
    </row>
    <row r="6302" spans="15:16" x14ac:dyDescent="0.15">
      <c r="O6302">
        <v>6301</v>
      </c>
      <c r="P6302" t="str">
        <f>IFERROR(IF(COUNTIF(個人情報!$BB$5:$BB$401,"登録番号" &amp; リスト!O6302)&gt;=1,"",IF(VLOOKUP(O6302,登録者リスト!$A$1:$D$43729,4,FALSE)=基本情報!$D$6,O6302,"")),"")</f>
        <v/>
      </c>
    </row>
    <row r="6303" spans="15:16" x14ac:dyDescent="0.15">
      <c r="O6303">
        <v>6302</v>
      </c>
      <c r="P6303" t="str">
        <f>IFERROR(IF(COUNTIF(個人情報!$BB$5:$BB$401,"登録番号" &amp; リスト!O6303)&gt;=1,"",IF(VLOOKUP(O6303,登録者リスト!$A$1:$D$43729,4,FALSE)=基本情報!$D$6,O6303,"")),"")</f>
        <v/>
      </c>
    </row>
    <row r="6304" spans="15:16" x14ac:dyDescent="0.15">
      <c r="O6304">
        <v>6303</v>
      </c>
      <c r="P6304" t="str">
        <f>IFERROR(IF(COUNTIF(個人情報!$BB$5:$BB$401,"登録番号" &amp; リスト!O6304)&gt;=1,"",IF(VLOOKUP(O6304,登録者リスト!$A$1:$D$43729,4,FALSE)=基本情報!$D$6,O6304,"")),"")</f>
        <v/>
      </c>
    </row>
    <row r="6305" spans="15:16" x14ac:dyDescent="0.15">
      <c r="O6305">
        <v>6304</v>
      </c>
      <c r="P6305" t="str">
        <f>IFERROR(IF(COUNTIF(個人情報!$BB$5:$BB$401,"登録番号" &amp; リスト!O6305)&gt;=1,"",IF(VLOOKUP(O6305,登録者リスト!$A$1:$D$43729,4,FALSE)=基本情報!$D$6,O6305,"")),"")</f>
        <v/>
      </c>
    </row>
    <row r="6306" spans="15:16" x14ac:dyDescent="0.15">
      <c r="O6306">
        <v>6305</v>
      </c>
      <c r="P6306" t="str">
        <f>IFERROR(IF(COUNTIF(個人情報!$BB$5:$BB$401,"登録番号" &amp; リスト!O6306)&gt;=1,"",IF(VLOOKUP(O6306,登録者リスト!$A$1:$D$43729,4,FALSE)=基本情報!$D$6,O6306,"")),"")</f>
        <v/>
      </c>
    </row>
    <row r="6307" spans="15:16" x14ac:dyDescent="0.15">
      <c r="O6307">
        <v>6306</v>
      </c>
      <c r="P6307" t="str">
        <f>IFERROR(IF(COUNTIF(個人情報!$BB$5:$BB$401,"登録番号" &amp; リスト!O6307)&gt;=1,"",IF(VLOOKUP(O6307,登録者リスト!$A$1:$D$43729,4,FALSE)=基本情報!$D$6,O6307,"")),"")</f>
        <v/>
      </c>
    </row>
    <row r="6308" spans="15:16" x14ac:dyDescent="0.15">
      <c r="O6308">
        <v>6307</v>
      </c>
      <c r="P6308" t="str">
        <f>IFERROR(IF(COUNTIF(個人情報!$BB$5:$BB$401,"登録番号" &amp; リスト!O6308)&gt;=1,"",IF(VLOOKUP(O6308,登録者リスト!$A$1:$D$43729,4,FALSE)=基本情報!$D$6,O6308,"")),"")</f>
        <v/>
      </c>
    </row>
    <row r="6309" spans="15:16" x14ac:dyDescent="0.15">
      <c r="O6309">
        <v>6308</v>
      </c>
      <c r="P6309" t="str">
        <f>IFERROR(IF(COUNTIF(個人情報!$BB$5:$BB$401,"登録番号" &amp; リスト!O6309)&gt;=1,"",IF(VLOOKUP(O6309,登録者リスト!$A$1:$D$43729,4,FALSE)=基本情報!$D$6,O6309,"")),"")</f>
        <v/>
      </c>
    </row>
    <row r="6310" spans="15:16" x14ac:dyDescent="0.15">
      <c r="O6310">
        <v>6309</v>
      </c>
      <c r="P6310" t="str">
        <f>IFERROR(IF(COUNTIF(個人情報!$BB$5:$BB$401,"登録番号" &amp; リスト!O6310)&gt;=1,"",IF(VLOOKUP(O6310,登録者リスト!$A$1:$D$43729,4,FALSE)=基本情報!$D$6,O6310,"")),"")</f>
        <v/>
      </c>
    </row>
    <row r="6311" spans="15:16" x14ac:dyDescent="0.15">
      <c r="O6311">
        <v>6310</v>
      </c>
      <c r="P6311" t="str">
        <f>IFERROR(IF(COUNTIF(個人情報!$BB$5:$BB$401,"登録番号" &amp; リスト!O6311)&gt;=1,"",IF(VLOOKUP(O6311,登録者リスト!$A$1:$D$43729,4,FALSE)=基本情報!$D$6,O6311,"")),"")</f>
        <v/>
      </c>
    </row>
    <row r="6312" spans="15:16" x14ac:dyDescent="0.15">
      <c r="O6312">
        <v>6311</v>
      </c>
      <c r="P6312" t="str">
        <f>IFERROR(IF(COUNTIF(個人情報!$BB$5:$BB$401,"登録番号" &amp; リスト!O6312)&gt;=1,"",IF(VLOOKUP(O6312,登録者リスト!$A$1:$D$43729,4,FALSE)=基本情報!$D$6,O6312,"")),"")</f>
        <v/>
      </c>
    </row>
    <row r="6313" spans="15:16" x14ac:dyDescent="0.15">
      <c r="O6313">
        <v>6312</v>
      </c>
      <c r="P6313" t="str">
        <f>IFERROR(IF(COUNTIF(個人情報!$BB$5:$BB$401,"登録番号" &amp; リスト!O6313)&gt;=1,"",IF(VLOOKUP(O6313,登録者リスト!$A$1:$D$43729,4,FALSE)=基本情報!$D$6,O6313,"")),"")</f>
        <v/>
      </c>
    </row>
    <row r="6314" spans="15:16" x14ac:dyDescent="0.15">
      <c r="O6314">
        <v>6313</v>
      </c>
      <c r="P6314" t="str">
        <f>IFERROR(IF(COUNTIF(個人情報!$BB$5:$BB$401,"登録番号" &amp; リスト!O6314)&gt;=1,"",IF(VLOOKUP(O6314,登録者リスト!$A$1:$D$43729,4,FALSE)=基本情報!$D$6,O6314,"")),"")</f>
        <v/>
      </c>
    </row>
    <row r="6315" spans="15:16" x14ac:dyDescent="0.15">
      <c r="O6315">
        <v>6314</v>
      </c>
      <c r="P6315" t="str">
        <f>IFERROR(IF(COUNTIF(個人情報!$BB$5:$BB$401,"登録番号" &amp; リスト!O6315)&gt;=1,"",IF(VLOOKUP(O6315,登録者リスト!$A$1:$D$43729,4,FALSE)=基本情報!$D$6,O6315,"")),"")</f>
        <v/>
      </c>
    </row>
    <row r="6316" spans="15:16" x14ac:dyDescent="0.15">
      <c r="O6316">
        <v>6315</v>
      </c>
      <c r="P6316" t="str">
        <f>IFERROR(IF(COUNTIF(個人情報!$BB$5:$BB$401,"登録番号" &amp; リスト!O6316)&gt;=1,"",IF(VLOOKUP(O6316,登録者リスト!$A$1:$D$43729,4,FALSE)=基本情報!$D$6,O6316,"")),"")</f>
        <v/>
      </c>
    </row>
    <row r="6317" spans="15:16" x14ac:dyDescent="0.15">
      <c r="O6317">
        <v>6316</v>
      </c>
      <c r="P6317" t="str">
        <f>IFERROR(IF(COUNTIF(個人情報!$BB$5:$BB$401,"登録番号" &amp; リスト!O6317)&gt;=1,"",IF(VLOOKUP(O6317,登録者リスト!$A$1:$D$43729,4,FALSE)=基本情報!$D$6,O6317,"")),"")</f>
        <v/>
      </c>
    </row>
    <row r="6318" spans="15:16" x14ac:dyDescent="0.15">
      <c r="O6318">
        <v>6317</v>
      </c>
      <c r="P6318" t="str">
        <f>IFERROR(IF(COUNTIF(個人情報!$BB$5:$BB$401,"登録番号" &amp; リスト!O6318)&gt;=1,"",IF(VLOOKUP(O6318,登録者リスト!$A$1:$D$43729,4,FALSE)=基本情報!$D$6,O6318,"")),"")</f>
        <v/>
      </c>
    </row>
    <row r="6319" spans="15:16" x14ac:dyDescent="0.15">
      <c r="O6319">
        <v>6318</v>
      </c>
      <c r="P6319" t="str">
        <f>IFERROR(IF(COUNTIF(個人情報!$BB$5:$BB$401,"登録番号" &amp; リスト!O6319)&gt;=1,"",IF(VLOOKUP(O6319,登録者リスト!$A$1:$D$43729,4,FALSE)=基本情報!$D$6,O6319,"")),"")</f>
        <v/>
      </c>
    </row>
    <row r="6320" spans="15:16" x14ac:dyDescent="0.15">
      <c r="O6320">
        <v>6319</v>
      </c>
      <c r="P6320" t="str">
        <f>IFERROR(IF(COUNTIF(個人情報!$BB$5:$BB$401,"登録番号" &amp; リスト!O6320)&gt;=1,"",IF(VLOOKUP(O6320,登録者リスト!$A$1:$D$43729,4,FALSE)=基本情報!$D$6,O6320,"")),"")</f>
        <v/>
      </c>
    </row>
    <row r="6321" spans="15:16" x14ac:dyDescent="0.15">
      <c r="O6321">
        <v>6320</v>
      </c>
      <c r="P6321" t="str">
        <f>IFERROR(IF(COUNTIF(個人情報!$BB$5:$BB$401,"登録番号" &amp; リスト!O6321)&gt;=1,"",IF(VLOOKUP(O6321,登録者リスト!$A$1:$D$43729,4,FALSE)=基本情報!$D$6,O6321,"")),"")</f>
        <v/>
      </c>
    </row>
    <row r="6322" spans="15:16" x14ac:dyDescent="0.15">
      <c r="O6322">
        <v>6321</v>
      </c>
      <c r="P6322" t="str">
        <f>IFERROR(IF(COUNTIF(個人情報!$BB$5:$BB$401,"登録番号" &amp; リスト!O6322)&gt;=1,"",IF(VLOOKUP(O6322,登録者リスト!$A$1:$D$43729,4,FALSE)=基本情報!$D$6,O6322,"")),"")</f>
        <v/>
      </c>
    </row>
    <row r="6323" spans="15:16" x14ac:dyDescent="0.15">
      <c r="O6323">
        <v>6322</v>
      </c>
      <c r="P6323" t="str">
        <f>IFERROR(IF(COUNTIF(個人情報!$BB$5:$BB$401,"登録番号" &amp; リスト!O6323)&gt;=1,"",IF(VLOOKUP(O6323,登録者リスト!$A$1:$D$43729,4,FALSE)=基本情報!$D$6,O6323,"")),"")</f>
        <v/>
      </c>
    </row>
    <row r="6324" spans="15:16" x14ac:dyDescent="0.15">
      <c r="O6324">
        <v>6323</v>
      </c>
      <c r="P6324" t="str">
        <f>IFERROR(IF(COUNTIF(個人情報!$BB$5:$BB$401,"登録番号" &amp; リスト!O6324)&gt;=1,"",IF(VLOOKUP(O6324,登録者リスト!$A$1:$D$43729,4,FALSE)=基本情報!$D$6,O6324,"")),"")</f>
        <v/>
      </c>
    </row>
    <row r="6325" spans="15:16" x14ac:dyDescent="0.15">
      <c r="O6325">
        <v>6324</v>
      </c>
      <c r="P6325" t="str">
        <f>IFERROR(IF(COUNTIF(個人情報!$BB$5:$BB$401,"登録番号" &amp; リスト!O6325)&gt;=1,"",IF(VLOOKUP(O6325,登録者リスト!$A$1:$D$43729,4,FALSE)=基本情報!$D$6,O6325,"")),"")</f>
        <v/>
      </c>
    </row>
    <row r="6326" spans="15:16" x14ac:dyDescent="0.15">
      <c r="O6326">
        <v>6325</v>
      </c>
      <c r="P6326" t="str">
        <f>IFERROR(IF(COUNTIF(個人情報!$BB$5:$BB$401,"登録番号" &amp; リスト!O6326)&gt;=1,"",IF(VLOOKUP(O6326,登録者リスト!$A$1:$D$43729,4,FALSE)=基本情報!$D$6,O6326,"")),"")</f>
        <v/>
      </c>
    </row>
    <row r="6327" spans="15:16" x14ac:dyDescent="0.15">
      <c r="O6327">
        <v>6326</v>
      </c>
      <c r="P6327" t="str">
        <f>IFERROR(IF(COUNTIF(個人情報!$BB$5:$BB$401,"登録番号" &amp; リスト!O6327)&gt;=1,"",IF(VLOOKUP(O6327,登録者リスト!$A$1:$D$43729,4,FALSE)=基本情報!$D$6,O6327,"")),"")</f>
        <v/>
      </c>
    </row>
    <row r="6328" spans="15:16" x14ac:dyDescent="0.15">
      <c r="O6328">
        <v>6327</v>
      </c>
      <c r="P6328" t="str">
        <f>IFERROR(IF(COUNTIF(個人情報!$BB$5:$BB$401,"登録番号" &amp; リスト!O6328)&gt;=1,"",IF(VLOOKUP(O6328,登録者リスト!$A$1:$D$43729,4,FALSE)=基本情報!$D$6,O6328,"")),"")</f>
        <v/>
      </c>
    </row>
    <row r="6329" spans="15:16" x14ac:dyDescent="0.15">
      <c r="O6329">
        <v>6328</v>
      </c>
      <c r="P6329" t="str">
        <f>IFERROR(IF(COUNTIF(個人情報!$BB$5:$BB$401,"登録番号" &amp; リスト!O6329)&gt;=1,"",IF(VLOOKUP(O6329,登録者リスト!$A$1:$D$43729,4,FALSE)=基本情報!$D$6,O6329,"")),"")</f>
        <v/>
      </c>
    </row>
    <row r="6330" spans="15:16" x14ac:dyDescent="0.15">
      <c r="O6330">
        <v>6329</v>
      </c>
      <c r="P6330" t="str">
        <f>IFERROR(IF(COUNTIF(個人情報!$BB$5:$BB$401,"登録番号" &amp; リスト!O6330)&gt;=1,"",IF(VLOOKUP(O6330,登録者リスト!$A$1:$D$43729,4,FALSE)=基本情報!$D$6,O6330,"")),"")</f>
        <v/>
      </c>
    </row>
    <row r="6331" spans="15:16" x14ac:dyDescent="0.15">
      <c r="O6331">
        <v>6330</v>
      </c>
      <c r="P6331" t="str">
        <f>IFERROR(IF(COUNTIF(個人情報!$BB$5:$BB$401,"登録番号" &amp; リスト!O6331)&gt;=1,"",IF(VLOOKUP(O6331,登録者リスト!$A$1:$D$43729,4,FALSE)=基本情報!$D$6,O6331,"")),"")</f>
        <v/>
      </c>
    </row>
    <row r="6332" spans="15:16" x14ac:dyDescent="0.15">
      <c r="O6332">
        <v>6331</v>
      </c>
      <c r="P6332" t="str">
        <f>IFERROR(IF(COUNTIF(個人情報!$BB$5:$BB$401,"登録番号" &amp; リスト!O6332)&gt;=1,"",IF(VLOOKUP(O6332,登録者リスト!$A$1:$D$43729,4,FALSE)=基本情報!$D$6,O6332,"")),"")</f>
        <v/>
      </c>
    </row>
    <row r="6333" spans="15:16" x14ac:dyDescent="0.15">
      <c r="O6333">
        <v>6332</v>
      </c>
      <c r="P6333" t="str">
        <f>IFERROR(IF(COUNTIF(個人情報!$BB$5:$BB$401,"登録番号" &amp; リスト!O6333)&gt;=1,"",IF(VLOOKUP(O6333,登録者リスト!$A$1:$D$43729,4,FALSE)=基本情報!$D$6,O6333,"")),"")</f>
        <v/>
      </c>
    </row>
    <row r="6334" spans="15:16" x14ac:dyDescent="0.15">
      <c r="O6334">
        <v>6333</v>
      </c>
      <c r="P6334" t="str">
        <f>IFERROR(IF(COUNTIF(個人情報!$BB$5:$BB$401,"登録番号" &amp; リスト!O6334)&gt;=1,"",IF(VLOOKUP(O6334,登録者リスト!$A$1:$D$43729,4,FALSE)=基本情報!$D$6,O6334,"")),"")</f>
        <v/>
      </c>
    </row>
    <row r="6335" spans="15:16" x14ac:dyDescent="0.15">
      <c r="O6335">
        <v>6334</v>
      </c>
      <c r="P6335" t="str">
        <f>IFERROR(IF(COUNTIF(個人情報!$BB$5:$BB$401,"登録番号" &amp; リスト!O6335)&gt;=1,"",IF(VLOOKUP(O6335,登録者リスト!$A$1:$D$43729,4,FALSE)=基本情報!$D$6,O6335,"")),"")</f>
        <v/>
      </c>
    </row>
    <row r="6336" spans="15:16" x14ac:dyDescent="0.15">
      <c r="O6336">
        <v>6335</v>
      </c>
      <c r="P6336" t="str">
        <f>IFERROR(IF(COUNTIF(個人情報!$BB$5:$BB$401,"登録番号" &amp; リスト!O6336)&gt;=1,"",IF(VLOOKUP(O6336,登録者リスト!$A$1:$D$43729,4,FALSE)=基本情報!$D$6,O6336,"")),"")</f>
        <v/>
      </c>
    </row>
    <row r="6337" spans="15:16" x14ac:dyDescent="0.15">
      <c r="O6337">
        <v>6336</v>
      </c>
      <c r="P6337" t="str">
        <f>IFERROR(IF(COUNTIF(個人情報!$BB$5:$BB$401,"登録番号" &amp; リスト!O6337)&gt;=1,"",IF(VLOOKUP(O6337,登録者リスト!$A$1:$D$43729,4,FALSE)=基本情報!$D$6,O6337,"")),"")</f>
        <v/>
      </c>
    </row>
    <row r="6338" spans="15:16" x14ac:dyDescent="0.15">
      <c r="O6338">
        <v>6337</v>
      </c>
      <c r="P6338" t="str">
        <f>IFERROR(IF(COUNTIF(個人情報!$BB$5:$BB$401,"登録番号" &amp; リスト!O6338)&gt;=1,"",IF(VLOOKUP(O6338,登録者リスト!$A$1:$D$43729,4,FALSE)=基本情報!$D$6,O6338,"")),"")</f>
        <v/>
      </c>
    </row>
    <row r="6339" spans="15:16" x14ac:dyDescent="0.15">
      <c r="O6339">
        <v>6338</v>
      </c>
      <c r="P6339" t="str">
        <f>IFERROR(IF(COUNTIF(個人情報!$BB$5:$BB$401,"登録番号" &amp; リスト!O6339)&gt;=1,"",IF(VLOOKUP(O6339,登録者リスト!$A$1:$D$43729,4,FALSE)=基本情報!$D$6,O6339,"")),"")</f>
        <v/>
      </c>
    </row>
    <row r="6340" spans="15:16" x14ac:dyDescent="0.15">
      <c r="O6340">
        <v>6339</v>
      </c>
      <c r="P6340" t="str">
        <f>IFERROR(IF(COUNTIF(個人情報!$BB$5:$BB$401,"登録番号" &amp; リスト!O6340)&gt;=1,"",IF(VLOOKUP(O6340,登録者リスト!$A$1:$D$43729,4,FALSE)=基本情報!$D$6,O6340,"")),"")</f>
        <v/>
      </c>
    </row>
    <row r="6341" spans="15:16" x14ac:dyDescent="0.15">
      <c r="O6341">
        <v>6340</v>
      </c>
      <c r="P6341" t="str">
        <f>IFERROR(IF(COUNTIF(個人情報!$BB$5:$BB$401,"登録番号" &amp; リスト!O6341)&gt;=1,"",IF(VLOOKUP(O6341,登録者リスト!$A$1:$D$43729,4,FALSE)=基本情報!$D$6,O6341,"")),"")</f>
        <v/>
      </c>
    </row>
    <row r="6342" spans="15:16" x14ac:dyDescent="0.15">
      <c r="O6342">
        <v>6341</v>
      </c>
      <c r="P6342" t="str">
        <f>IFERROR(IF(COUNTIF(個人情報!$BB$5:$BB$401,"登録番号" &amp; リスト!O6342)&gt;=1,"",IF(VLOOKUP(O6342,登録者リスト!$A$1:$D$43729,4,FALSE)=基本情報!$D$6,O6342,"")),"")</f>
        <v/>
      </c>
    </row>
    <row r="6343" spans="15:16" x14ac:dyDescent="0.15">
      <c r="O6343">
        <v>6342</v>
      </c>
      <c r="P6343" t="str">
        <f>IFERROR(IF(COUNTIF(個人情報!$BB$5:$BB$401,"登録番号" &amp; リスト!O6343)&gt;=1,"",IF(VLOOKUP(O6343,登録者リスト!$A$1:$D$43729,4,FALSE)=基本情報!$D$6,O6343,"")),"")</f>
        <v/>
      </c>
    </row>
    <row r="6344" spans="15:16" x14ac:dyDescent="0.15">
      <c r="O6344">
        <v>6343</v>
      </c>
      <c r="P6344" t="str">
        <f>IFERROR(IF(COUNTIF(個人情報!$BB$5:$BB$401,"登録番号" &amp; リスト!O6344)&gt;=1,"",IF(VLOOKUP(O6344,登録者リスト!$A$1:$D$43729,4,FALSE)=基本情報!$D$6,O6344,"")),"")</f>
        <v/>
      </c>
    </row>
    <row r="6345" spans="15:16" x14ac:dyDescent="0.15">
      <c r="O6345">
        <v>6344</v>
      </c>
      <c r="P6345" t="str">
        <f>IFERROR(IF(COUNTIF(個人情報!$BB$5:$BB$401,"登録番号" &amp; リスト!O6345)&gt;=1,"",IF(VLOOKUP(O6345,登録者リスト!$A$1:$D$43729,4,FALSE)=基本情報!$D$6,O6345,"")),"")</f>
        <v/>
      </c>
    </row>
    <row r="6346" spans="15:16" x14ac:dyDescent="0.15">
      <c r="O6346">
        <v>6345</v>
      </c>
      <c r="P6346" t="str">
        <f>IFERROR(IF(COUNTIF(個人情報!$BB$5:$BB$401,"登録番号" &amp; リスト!O6346)&gt;=1,"",IF(VLOOKUP(O6346,登録者リスト!$A$1:$D$43729,4,FALSE)=基本情報!$D$6,O6346,"")),"")</f>
        <v/>
      </c>
    </row>
    <row r="6347" spans="15:16" x14ac:dyDescent="0.15">
      <c r="O6347">
        <v>6346</v>
      </c>
      <c r="P6347" t="str">
        <f>IFERROR(IF(COUNTIF(個人情報!$BB$5:$BB$401,"登録番号" &amp; リスト!O6347)&gt;=1,"",IF(VLOOKUP(O6347,登録者リスト!$A$1:$D$43729,4,FALSE)=基本情報!$D$6,O6347,"")),"")</f>
        <v/>
      </c>
    </row>
    <row r="6348" spans="15:16" x14ac:dyDescent="0.15">
      <c r="O6348">
        <v>6347</v>
      </c>
      <c r="P6348" t="str">
        <f>IFERROR(IF(COUNTIF(個人情報!$BB$5:$BB$401,"登録番号" &amp; リスト!O6348)&gt;=1,"",IF(VLOOKUP(O6348,登録者リスト!$A$1:$D$43729,4,FALSE)=基本情報!$D$6,O6348,"")),"")</f>
        <v/>
      </c>
    </row>
    <row r="6349" spans="15:16" x14ac:dyDescent="0.15">
      <c r="O6349">
        <v>6348</v>
      </c>
      <c r="P6349" t="str">
        <f>IFERROR(IF(COUNTIF(個人情報!$BB$5:$BB$401,"登録番号" &amp; リスト!O6349)&gt;=1,"",IF(VLOOKUP(O6349,登録者リスト!$A$1:$D$43729,4,FALSE)=基本情報!$D$6,O6349,"")),"")</f>
        <v/>
      </c>
    </row>
    <row r="6350" spans="15:16" x14ac:dyDescent="0.15">
      <c r="O6350">
        <v>6349</v>
      </c>
      <c r="P6350" t="str">
        <f>IFERROR(IF(COUNTIF(個人情報!$BB$5:$BB$401,"登録番号" &amp; リスト!O6350)&gt;=1,"",IF(VLOOKUP(O6350,登録者リスト!$A$1:$D$43729,4,FALSE)=基本情報!$D$6,O6350,"")),"")</f>
        <v/>
      </c>
    </row>
    <row r="6351" spans="15:16" x14ac:dyDescent="0.15">
      <c r="O6351">
        <v>6350</v>
      </c>
      <c r="P6351" t="str">
        <f>IFERROR(IF(COUNTIF(個人情報!$BB$5:$BB$401,"登録番号" &amp; リスト!O6351)&gt;=1,"",IF(VLOOKUP(O6351,登録者リスト!$A$1:$D$43729,4,FALSE)=基本情報!$D$6,O6351,"")),"")</f>
        <v/>
      </c>
    </row>
    <row r="6352" spans="15:16" x14ac:dyDescent="0.15">
      <c r="O6352">
        <v>6351</v>
      </c>
      <c r="P6352" t="str">
        <f>IFERROR(IF(COUNTIF(個人情報!$BB$5:$BB$401,"登録番号" &amp; リスト!O6352)&gt;=1,"",IF(VLOOKUP(O6352,登録者リスト!$A$1:$D$43729,4,FALSE)=基本情報!$D$6,O6352,"")),"")</f>
        <v/>
      </c>
    </row>
    <row r="6353" spans="15:16" x14ac:dyDescent="0.15">
      <c r="O6353">
        <v>6352</v>
      </c>
      <c r="P6353" t="str">
        <f>IFERROR(IF(COUNTIF(個人情報!$BB$5:$BB$401,"登録番号" &amp; リスト!O6353)&gt;=1,"",IF(VLOOKUP(O6353,登録者リスト!$A$1:$D$43729,4,FALSE)=基本情報!$D$6,O6353,"")),"")</f>
        <v/>
      </c>
    </row>
    <row r="6354" spans="15:16" x14ac:dyDescent="0.15">
      <c r="O6354">
        <v>6353</v>
      </c>
      <c r="P6354" t="str">
        <f>IFERROR(IF(COUNTIF(個人情報!$BB$5:$BB$401,"登録番号" &amp; リスト!O6354)&gt;=1,"",IF(VLOOKUP(O6354,登録者リスト!$A$1:$D$43729,4,FALSE)=基本情報!$D$6,O6354,"")),"")</f>
        <v/>
      </c>
    </row>
    <row r="6355" spans="15:16" x14ac:dyDescent="0.15">
      <c r="O6355">
        <v>6354</v>
      </c>
      <c r="P6355" t="str">
        <f>IFERROR(IF(COUNTIF(個人情報!$BB$5:$BB$401,"登録番号" &amp; リスト!O6355)&gt;=1,"",IF(VLOOKUP(O6355,登録者リスト!$A$1:$D$43729,4,FALSE)=基本情報!$D$6,O6355,"")),"")</f>
        <v/>
      </c>
    </row>
    <row r="6356" spans="15:16" x14ac:dyDescent="0.15">
      <c r="O6356">
        <v>6355</v>
      </c>
      <c r="P6356" t="str">
        <f>IFERROR(IF(COUNTIF(個人情報!$BB$5:$BB$401,"登録番号" &amp; リスト!O6356)&gt;=1,"",IF(VLOOKUP(O6356,登録者リスト!$A$1:$D$43729,4,FALSE)=基本情報!$D$6,O6356,"")),"")</f>
        <v/>
      </c>
    </row>
    <row r="6357" spans="15:16" x14ac:dyDescent="0.15">
      <c r="O6357">
        <v>6356</v>
      </c>
      <c r="P6357" t="str">
        <f>IFERROR(IF(COUNTIF(個人情報!$BB$5:$BB$401,"登録番号" &amp; リスト!O6357)&gt;=1,"",IF(VLOOKUP(O6357,登録者リスト!$A$1:$D$43729,4,FALSE)=基本情報!$D$6,O6357,"")),"")</f>
        <v/>
      </c>
    </row>
    <row r="6358" spans="15:16" x14ac:dyDescent="0.15">
      <c r="O6358">
        <v>6357</v>
      </c>
      <c r="P6358" t="str">
        <f>IFERROR(IF(COUNTIF(個人情報!$BB$5:$BB$401,"登録番号" &amp; リスト!O6358)&gt;=1,"",IF(VLOOKUP(O6358,登録者リスト!$A$1:$D$43729,4,FALSE)=基本情報!$D$6,O6358,"")),"")</f>
        <v/>
      </c>
    </row>
    <row r="6359" spans="15:16" x14ac:dyDescent="0.15">
      <c r="O6359">
        <v>6358</v>
      </c>
      <c r="P6359" t="str">
        <f>IFERROR(IF(COUNTIF(個人情報!$BB$5:$BB$401,"登録番号" &amp; リスト!O6359)&gt;=1,"",IF(VLOOKUP(O6359,登録者リスト!$A$1:$D$43729,4,FALSE)=基本情報!$D$6,O6359,"")),"")</f>
        <v/>
      </c>
    </row>
    <row r="6360" spans="15:16" x14ac:dyDescent="0.15">
      <c r="O6360">
        <v>6359</v>
      </c>
      <c r="P6360" t="str">
        <f>IFERROR(IF(COUNTIF(個人情報!$BB$5:$BB$401,"登録番号" &amp; リスト!O6360)&gt;=1,"",IF(VLOOKUP(O6360,登録者リスト!$A$1:$D$43729,4,FALSE)=基本情報!$D$6,O6360,"")),"")</f>
        <v/>
      </c>
    </row>
    <row r="6361" spans="15:16" x14ac:dyDescent="0.15">
      <c r="O6361">
        <v>6360</v>
      </c>
      <c r="P6361" t="str">
        <f>IFERROR(IF(COUNTIF(個人情報!$BB$5:$BB$401,"登録番号" &amp; リスト!O6361)&gt;=1,"",IF(VLOOKUP(O6361,登録者リスト!$A$1:$D$43729,4,FALSE)=基本情報!$D$6,O6361,"")),"")</f>
        <v/>
      </c>
    </row>
    <row r="6362" spans="15:16" x14ac:dyDescent="0.15">
      <c r="O6362">
        <v>6361</v>
      </c>
      <c r="P6362" t="str">
        <f>IFERROR(IF(COUNTIF(個人情報!$BB$5:$BB$401,"登録番号" &amp; リスト!O6362)&gt;=1,"",IF(VLOOKUP(O6362,登録者リスト!$A$1:$D$43729,4,FALSE)=基本情報!$D$6,O6362,"")),"")</f>
        <v/>
      </c>
    </row>
    <row r="6363" spans="15:16" x14ac:dyDescent="0.15">
      <c r="O6363">
        <v>6362</v>
      </c>
      <c r="P6363" t="str">
        <f>IFERROR(IF(COUNTIF(個人情報!$BB$5:$BB$401,"登録番号" &amp; リスト!O6363)&gt;=1,"",IF(VLOOKUP(O6363,登録者リスト!$A$1:$D$43729,4,FALSE)=基本情報!$D$6,O6363,"")),"")</f>
        <v/>
      </c>
    </row>
    <row r="6364" spans="15:16" x14ac:dyDescent="0.15">
      <c r="O6364">
        <v>6363</v>
      </c>
      <c r="P6364" t="str">
        <f>IFERROR(IF(COUNTIF(個人情報!$BB$5:$BB$401,"登録番号" &amp; リスト!O6364)&gt;=1,"",IF(VLOOKUP(O6364,登録者リスト!$A$1:$D$43729,4,FALSE)=基本情報!$D$6,O6364,"")),"")</f>
        <v/>
      </c>
    </row>
    <row r="6365" spans="15:16" x14ac:dyDescent="0.15">
      <c r="O6365">
        <v>6364</v>
      </c>
      <c r="P6365" t="str">
        <f>IFERROR(IF(COUNTIF(個人情報!$BB$5:$BB$401,"登録番号" &amp; リスト!O6365)&gt;=1,"",IF(VLOOKUP(O6365,登録者リスト!$A$1:$D$43729,4,FALSE)=基本情報!$D$6,O6365,"")),"")</f>
        <v/>
      </c>
    </row>
    <row r="6366" spans="15:16" x14ac:dyDescent="0.15">
      <c r="O6366">
        <v>6365</v>
      </c>
      <c r="P6366" t="str">
        <f>IFERROR(IF(COUNTIF(個人情報!$BB$5:$BB$401,"登録番号" &amp; リスト!O6366)&gt;=1,"",IF(VLOOKUP(O6366,登録者リスト!$A$1:$D$43729,4,FALSE)=基本情報!$D$6,O6366,"")),"")</f>
        <v/>
      </c>
    </row>
    <row r="6367" spans="15:16" x14ac:dyDescent="0.15">
      <c r="O6367">
        <v>6366</v>
      </c>
      <c r="P6367" t="str">
        <f>IFERROR(IF(COUNTIF(個人情報!$BB$5:$BB$401,"登録番号" &amp; リスト!O6367)&gt;=1,"",IF(VLOOKUP(O6367,登録者リスト!$A$1:$D$43729,4,FALSE)=基本情報!$D$6,O6367,"")),"")</f>
        <v/>
      </c>
    </row>
    <row r="6368" spans="15:16" x14ac:dyDescent="0.15">
      <c r="O6368">
        <v>6367</v>
      </c>
      <c r="P6368" t="str">
        <f>IFERROR(IF(COUNTIF(個人情報!$BB$5:$BB$401,"登録番号" &amp; リスト!O6368)&gt;=1,"",IF(VLOOKUP(O6368,登録者リスト!$A$1:$D$43729,4,FALSE)=基本情報!$D$6,O6368,"")),"")</f>
        <v/>
      </c>
    </row>
    <row r="6369" spans="15:16" x14ac:dyDescent="0.15">
      <c r="O6369">
        <v>6368</v>
      </c>
      <c r="P6369" t="str">
        <f>IFERROR(IF(COUNTIF(個人情報!$BB$5:$BB$401,"登録番号" &amp; リスト!O6369)&gt;=1,"",IF(VLOOKUP(O6369,登録者リスト!$A$1:$D$43729,4,FALSE)=基本情報!$D$6,O6369,"")),"")</f>
        <v/>
      </c>
    </row>
    <row r="6370" spans="15:16" x14ac:dyDescent="0.15">
      <c r="O6370">
        <v>6369</v>
      </c>
      <c r="P6370" t="str">
        <f>IFERROR(IF(COUNTIF(個人情報!$BB$5:$BB$401,"登録番号" &amp; リスト!O6370)&gt;=1,"",IF(VLOOKUP(O6370,登録者リスト!$A$1:$D$43729,4,FALSE)=基本情報!$D$6,O6370,"")),"")</f>
        <v/>
      </c>
    </row>
    <row r="6371" spans="15:16" x14ac:dyDescent="0.15">
      <c r="O6371">
        <v>6370</v>
      </c>
      <c r="P6371" t="str">
        <f>IFERROR(IF(COUNTIF(個人情報!$BB$5:$BB$401,"登録番号" &amp; リスト!O6371)&gt;=1,"",IF(VLOOKUP(O6371,登録者リスト!$A$1:$D$43729,4,FALSE)=基本情報!$D$6,O6371,"")),"")</f>
        <v/>
      </c>
    </row>
    <row r="6372" spans="15:16" x14ac:dyDescent="0.15">
      <c r="O6372">
        <v>6371</v>
      </c>
      <c r="P6372" t="str">
        <f>IFERROR(IF(COUNTIF(個人情報!$BB$5:$BB$401,"登録番号" &amp; リスト!O6372)&gt;=1,"",IF(VLOOKUP(O6372,登録者リスト!$A$1:$D$43729,4,FALSE)=基本情報!$D$6,O6372,"")),"")</f>
        <v/>
      </c>
    </row>
    <row r="6373" spans="15:16" x14ac:dyDescent="0.15">
      <c r="O6373">
        <v>6372</v>
      </c>
      <c r="P6373" t="str">
        <f>IFERROR(IF(COUNTIF(個人情報!$BB$5:$BB$401,"登録番号" &amp; リスト!O6373)&gt;=1,"",IF(VLOOKUP(O6373,登録者リスト!$A$1:$D$43729,4,FALSE)=基本情報!$D$6,O6373,"")),"")</f>
        <v/>
      </c>
    </row>
    <row r="6374" spans="15:16" x14ac:dyDescent="0.15">
      <c r="O6374">
        <v>6373</v>
      </c>
      <c r="P6374" t="str">
        <f>IFERROR(IF(COUNTIF(個人情報!$BB$5:$BB$401,"登録番号" &amp; リスト!O6374)&gt;=1,"",IF(VLOOKUP(O6374,登録者リスト!$A$1:$D$43729,4,FALSE)=基本情報!$D$6,O6374,"")),"")</f>
        <v/>
      </c>
    </row>
    <row r="6375" spans="15:16" x14ac:dyDescent="0.15">
      <c r="O6375">
        <v>6374</v>
      </c>
      <c r="P6375" t="str">
        <f>IFERROR(IF(COUNTIF(個人情報!$BB$5:$BB$401,"登録番号" &amp; リスト!O6375)&gt;=1,"",IF(VLOOKUP(O6375,登録者リスト!$A$1:$D$43729,4,FALSE)=基本情報!$D$6,O6375,"")),"")</f>
        <v/>
      </c>
    </row>
    <row r="6376" spans="15:16" x14ac:dyDescent="0.15">
      <c r="O6376">
        <v>6375</v>
      </c>
      <c r="P6376" t="str">
        <f>IFERROR(IF(COUNTIF(個人情報!$BB$5:$BB$401,"登録番号" &amp; リスト!O6376)&gt;=1,"",IF(VLOOKUP(O6376,登録者リスト!$A$1:$D$43729,4,FALSE)=基本情報!$D$6,O6376,"")),"")</f>
        <v/>
      </c>
    </row>
    <row r="6377" spans="15:16" x14ac:dyDescent="0.15">
      <c r="O6377">
        <v>6376</v>
      </c>
      <c r="P6377" t="str">
        <f>IFERROR(IF(COUNTIF(個人情報!$BB$5:$BB$401,"登録番号" &amp; リスト!O6377)&gt;=1,"",IF(VLOOKUP(O6377,登録者リスト!$A$1:$D$43729,4,FALSE)=基本情報!$D$6,O6377,"")),"")</f>
        <v/>
      </c>
    </row>
    <row r="6378" spans="15:16" x14ac:dyDescent="0.15">
      <c r="O6378">
        <v>6377</v>
      </c>
      <c r="P6378" t="str">
        <f>IFERROR(IF(COUNTIF(個人情報!$BB$5:$BB$401,"登録番号" &amp; リスト!O6378)&gt;=1,"",IF(VLOOKUP(O6378,登録者リスト!$A$1:$D$43729,4,FALSE)=基本情報!$D$6,O6378,"")),"")</f>
        <v/>
      </c>
    </row>
    <row r="6379" spans="15:16" x14ac:dyDescent="0.15">
      <c r="O6379">
        <v>6378</v>
      </c>
      <c r="P6379" t="str">
        <f>IFERROR(IF(COUNTIF(個人情報!$BB$5:$BB$401,"登録番号" &amp; リスト!O6379)&gt;=1,"",IF(VLOOKUP(O6379,登録者リスト!$A$1:$D$43729,4,FALSE)=基本情報!$D$6,O6379,"")),"")</f>
        <v/>
      </c>
    </row>
    <row r="6380" spans="15:16" x14ac:dyDescent="0.15">
      <c r="O6380">
        <v>6379</v>
      </c>
      <c r="P6380" t="str">
        <f>IFERROR(IF(COUNTIF(個人情報!$BB$5:$BB$401,"登録番号" &amp; リスト!O6380)&gt;=1,"",IF(VLOOKUP(O6380,登録者リスト!$A$1:$D$43729,4,FALSE)=基本情報!$D$6,O6380,"")),"")</f>
        <v/>
      </c>
    </row>
    <row r="6381" spans="15:16" x14ac:dyDescent="0.15">
      <c r="O6381">
        <v>6380</v>
      </c>
      <c r="P6381" t="str">
        <f>IFERROR(IF(COUNTIF(個人情報!$BB$5:$BB$401,"登録番号" &amp; リスト!O6381)&gt;=1,"",IF(VLOOKUP(O6381,登録者リスト!$A$1:$D$43729,4,FALSE)=基本情報!$D$6,O6381,"")),"")</f>
        <v/>
      </c>
    </row>
    <row r="6382" spans="15:16" x14ac:dyDescent="0.15">
      <c r="O6382">
        <v>6381</v>
      </c>
      <c r="P6382" t="str">
        <f>IFERROR(IF(COUNTIF(個人情報!$BB$5:$BB$401,"登録番号" &amp; リスト!O6382)&gt;=1,"",IF(VLOOKUP(O6382,登録者リスト!$A$1:$D$43729,4,FALSE)=基本情報!$D$6,O6382,"")),"")</f>
        <v/>
      </c>
    </row>
    <row r="6383" spans="15:16" x14ac:dyDescent="0.15">
      <c r="O6383">
        <v>6382</v>
      </c>
      <c r="P6383" t="str">
        <f>IFERROR(IF(COUNTIF(個人情報!$BB$5:$BB$401,"登録番号" &amp; リスト!O6383)&gt;=1,"",IF(VLOOKUP(O6383,登録者リスト!$A$1:$D$43729,4,FALSE)=基本情報!$D$6,O6383,"")),"")</f>
        <v/>
      </c>
    </row>
    <row r="6384" spans="15:16" x14ac:dyDescent="0.15">
      <c r="O6384">
        <v>6383</v>
      </c>
      <c r="P6384" t="str">
        <f>IFERROR(IF(COUNTIF(個人情報!$BB$5:$BB$401,"登録番号" &amp; リスト!O6384)&gt;=1,"",IF(VLOOKUP(O6384,登録者リスト!$A$1:$D$43729,4,FALSE)=基本情報!$D$6,O6384,"")),"")</f>
        <v/>
      </c>
    </row>
    <row r="6385" spans="15:16" x14ac:dyDescent="0.15">
      <c r="O6385">
        <v>6384</v>
      </c>
      <c r="P6385" t="str">
        <f>IFERROR(IF(COUNTIF(個人情報!$BB$5:$BB$401,"登録番号" &amp; リスト!O6385)&gt;=1,"",IF(VLOOKUP(O6385,登録者リスト!$A$1:$D$43729,4,FALSE)=基本情報!$D$6,O6385,"")),"")</f>
        <v/>
      </c>
    </row>
    <row r="6386" spans="15:16" x14ac:dyDescent="0.15">
      <c r="O6386">
        <v>6385</v>
      </c>
      <c r="P6386" t="str">
        <f>IFERROR(IF(COUNTIF(個人情報!$BB$5:$BB$401,"登録番号" &amp; リスト!O6386)&gt;=1,"",IF(VLOOKUP(O6386,登録者リスト!$A$1:$D$43729,4,FALSE)=基本情報!$D$6,O6386,"")),"")</f>
        <v/>
      </c>
    </row>
    <row r="6387" spans="15:16" x14ac:dyDescent="0.15">
      <c r="O6387">
        <v>6386</v>
      </c>
      <c r="P6387" t="str">
        <f>IFERROR(IF(COUNTIF(個人情報!$BB$5:$BB$401,"登録番号" &amp; リスト!O6387)&gt;=1,"",IF(VLOOKUP(O6387,登録者リスト!$A$1:$D$43729,4,FALSE)=基本情報!$D$6,O6387,"")),"")</f>
        <v/>
      </c>
    </row>
    <row r="6388" spans="15:16" x14ac:dyDescent="0.15">
      <c r="O6388">
        <v>6387</v>
      </c>
      <c r="P6388" t="str">
        <f>IFERROR(IF(COUNTIF(個人情報!$BB$5:$BB$401,"登録番号" &amp; リスト!O6388)&gt;=1,"",IF(VLOOKUP(O6388,登録者リスト!$A$1:$D$43729,4,FALSE)=基本情報!$D$6,O6388,"")),"")</f>
        <v/>
      </c>
    </row>
    <row r="6389" spans="15:16" x14ac:dyDescent="0.15">
      <c r="O6389">
        <v>6388</v>
      </c>
      <c r="P6389" t="str">
        <f>IFERROR(IF(COUNTIF(個人情報!$BB$5:$BB$401,"登録番号" &amp; リスト!O6389)&gt;=1,"",IF(VLOOKUP(O6389,登録者リスト!$A$1:$D$43729,4,FALSE)=基本情報!$D$6,O6389,"")),"")</f>
        <v/>
      </c>
    </row>
    <row r="6390" spans="15:16" x14ac:dyDescent="0.15">
      <c r="O6390">
        <v>6389</v>
      </c>
      <c r="P6390" t="str">
        <f>IFERROR(IF(COUNTIF(個人情報!$BB$5:$BB$401,"登録番号" &amp; リスト!O6390)&gt;=1,"",IF(VLOOKUP(O6390,登録者リスト!$A$1:$D$43729,4,FALSE)=基本情報!$D$6,O6390,"")),"")</f>
        <v/>
      </c>
    </row>
    <row r="6391" spans="15:16" x14ac:dyDescent="0.15">
      <c r="O6391">
        <v>6390</v>
      </c>
      <c r="P6391" t="str">
        <f>IFERROR(IF(COUNTIF(個人情報!$BB$5:$BB$401,"登録番号" &amp; リスト!O6391)&gt;=1,"",IF(VLOOKUP(O6391,登録者リスト!$A$1:$D$43729,4,FALSE)=基本情報!$D$6,O6391,"")),"")</f>
        <v/>
      </c>
    </row>
    <row r="6392" spans="15:16" x14ac:dyDescent="0.15">
      <c r="O6392">
        <v>6391</v>
      </c>
      <c r="P6392" t="str">
        <f>IFERROR(IF(COUNTIF(個人情報!$BB$5:$BB$401,"登録番号" &amp; リスト!O6392)&gt;=1,"",IF(VLOOKUP(O6392,登録者リスト!$A$1:$D$43729,4,FALSE)=基本情報!$D$6,O6392,"")),"")</f>
        <v/>
      </c>
    </row>
    <row r="6393" spans="15:16" x14ac:dyDescent="0.15">
      <c r="O6393">
        <v>6392</v>
      </c>
      <c r="P6393" t="str">
        <f>IFERROR(IF(COUNTIF(個人情報!$BB$5:$BB$401,"登録番号" &amp; リスト!O6393)&gt;=1,"",IF(VLOOKUP(O6393,登録者リスト!$A$1:$D$43729,4,FALSE)=基本情報!$D$6,O6393,"")),"")</f>
        <v/>
      </c>
    </row>
    <row r="6394" spans="15:16" x14ac:dyDescent="0.15">
      <c r="O6394">
        <v>6393</v>
      </c>
      <c r="P6394" t="str">
        <f>IFERROR(IF(COUNTIF(個人情報!$BB$5:$BB$401,"登録番号" &amp; リスト!O6394)&gt;=1,"",IF(VLOOKUP(O6394,登録者リスト!$A$1:$D$43729,4,FALSE)=基本情報!$D$6,O6394,"")),"")</f>
        <v/>
      </c>
    </row>
    <row r="6395" spans="15:16" x14ac:dyDescent="0.15">
      <c r="O6395">
        <v>6394</v>
      </c>
      <c r="P6395" t="str">
        <f>IFERROR(IF(COUNTIF(個人情報!$BB$5:$BB$401,"登録番号" &amp; リスト!O6395)&gt;=1,"",IF(VLOOKUP(O6395,登録者リスト!$A$1:$D$43729,4,FALSE)=基本情報!$D$6,O6395,"")),"")</f>
        <v/>
      </c>
    </row>
    <row r="6396" spans="15:16" x14ac:dyDescent="0.15">
      <c r="O6396">
        <v>6395</v>
      </c>
      <c r="P6396" t="str">
        <f>IFERROR(IF(COUNTIF(個人情報!$BB$5:$BB$401,"登録番号" &amp; リスト!O6396)&gt;=1,"",IF(VLOOKUP(O6396,登録者リスト!$A$1:$D$43729,4,FALSE)=基本情報!$D$6,O6396,"")),"")</f>
        <v/>
      </c>
    </row>
    <row r="6397" spans="15:16" x14ac:dyDescent="0.15">
      <c r="O6397">
        <v>6396</v>
      </c>
      <c r="P6397" t="str">
        <f>IFERROR(IF(COUNTIF(個人情報!$BB$5:$BB$401,"登録番号" &amp; リスト!O6397)&gt;=1,"",IF(VLOOKUP(O6397,登録者リスト!$A$1:$D$43729,4,FALSE)=基本情報!$D$6,O6397,"")),"")</f>
        <v/>
      </c>
    </row>
    <row r="6398" spans="15:16" x14ac:dyDescent="0.15">
      <c r="O6398">
        <v>6397</v>
      </c>
      <c r="P6398" t="str">
        <f>IFERROR(IF(COUNTIF(個人情報!$BB$5:$BB$401,"登録番号" &amp; リスト!O6398)&gt;=1,"",IF(VLOOKUP(O6398,登録者リスト!$A$1:$D$43729,4,FALSE)=基本情報!$D$6,O6398,"")),"")</f>
        <v/>
      </c>
    </row>
    <row r="6399" spans="15:16" x14ac:dyDescent="0.15">
      <c r="O6399">
        <v>6398</v>
      </c>
      <c r="P6399" t="str">
        <f>IFERROR(IF(COUNTIF(個人情報!$BB$5:$BB$401,"登録番号" &amp; リスト!O6399)&gt;=1,"",IF(VLOOKUP(O6399,登録者リスト!$A$1:$D$43729,4,FALSE)=基本情報!$D$6,O6399,"")),"")</f>
        <v/>
      </c>
    </row>
    <row r="6400" spans="15:16" x14ac:dyDescent="0.15">
      <c r="O6400">
        <v>6399</v>
      </c>
      <c r="P6400" t="str">
        <f>IFERROR(IF(COUNTIF(個人情報!$BB$5:$BB$401,"登録番号" &amp; リスト!O6400)&gt;=1,"",IF(VLOOKUP(O6400,登録者リスト!$A$1:$D$43729,4,FALSE)=基本情報!$D$6,O6400,"")),"")</f>
        <v/>
      </c>
    </row>
    <row r="6401" spans="15:16" x14ac:dyDescent="0.15">
      <c r="O6401">
        <v>6400</v>
      </c>
      <c r="P6401" t="str">
        <f>IFERROR(IF(COUNTIF(個人情報!$BB$5:$BB$401,"登録番号" &amp; リスト!O6401)&gt;=1,"",IF(VLOOKUP(O6401,登録者リスト!$A$1:$D$43729,4,FALSE)=基本情報!$D$6,O6401,"")),"")</f>
        <v/>
      </c>
    </row>
    <row r="6402" spans="15:16" x14ac:dyDescent="0.15">
      <c r="O6402">
        <v>6401</v>
      </c>
      <c r="P6402" t="str">
        <f>IFERROR(IF(COUNTIF(個人情報!$BB$5:$BB$401,"登録番号" &amp; リスト!O6402)&gt;=1,"",IF(VLOOKUP(O6402,登録者リスト!$A$1:$D$43729,4,FALSE)=基本情報!$D$6,O6402,"")),"")</f>
        <v/>
      </c>
    </row>
    <row r="6403" spans="15:16" x14ac:dyDescent="0.15">
      <c r="O6403">
        <v>6402</v>
      </c>
      <c r="P6403" t="str">
        <f>IFERROR(IF(COUNTIF(個人情報!$BB$5:$BB$401,"登録番号" &amp; リスト!O6403)&gt;=1,"",IF(VLOOKUP(O6403,登録者リスト!$A$1:$D$43729,4,FALSE)=基本情報!$D$6,O6403,"")),"")</f>
        <v/>
      </c>
    </row>
    <row r="6404" spans="15:16" x14ac:dyDescent="0.15">
      <c r="O6404">
        <v>6403</v>
      </c>
      <c r="P6404" t="str">
        <f>IFERROR(IF(COUNTIF(個人情報!$BB$5:$BB$401,"登録番号" &amp; リスト!O6404)&gt;=1,"",IF(VLOOKUP(O6404,登録者リスト!$A$1:$D$43729,4,FALSE)=基本情報!$D$6,O6404,"")),"")</f>
        <v/>
      </c>
    </row>
    <row r="6405" spans="15:16" x14ac:dyDescent="0.15">
      <c r="O6405">
        <v>6404</v>
      </c>
      <c r="P6405" t="str">
        <f>IFERROR(IF(COUNTIF(個人情報!$BB$5:$BB$401,"登録番号" &amp; リスト!O6405)&gt;=1,"",IF(VLOOKUP(O6405,登録者リスト!$A$1:$D$43729,4,FALSE)=基本情報!$D$6,O6405,"")),"")</f>
        <v/>
      </c>
    </row>
    <row r="6406" spans="15:16" x14ac:dyDescent="0.15">
      <c r="O6406">
        <v>6405</v>
      </c>
      <c r="P6406" t="str">
        <f>IFERROR(IF(COUNTIF(個人情報!$BB$5:$BB$401,"登録番号" &amp; リスト!O6406)&gt;=1,"",IF(VLOOKUP(O6406,登録者リスト!$A$1:$D$43729,4,FALSE)=基本情報!$D$6,O6406,"")),"")</f>
        <v/>
      </c>
    </row>
    <row r="6407" spans="15:16" x14ac:dyDescent="0.15">
      <c r="O6407">
        <v>6406</v>
      </c>
      <c r="P6407" t="str">
        <f>IFERROR(IF(COUNTIF(個人情報!$BB$5:$BB$401,"登録番号" &amp; リスト!O6407)&gt;=1,"",IF(VLOOKUP(O6407,登録者リスト!$A$1:$D$43729,4,FALSE)=基本情報!$D$6,O6407,"")),"")</f>
        <v/>
      </c>
    </row>
    <row r="6408" spans="15:16" x14ac:dyDescent="0.15">
      <c r="O6408">
        <v>6407</v>
      </c>
      <c r="P6408" t="str">
        <f>IFERROR(IF(COUNTIF(個人情報!$BB$5:$BB$401,"登録番号" &amp; リスト!O6408)&gt;=1,"",IF(VLOOKUP(O6408,登録者リスト!$A$1:$D$43729,4,FALSE)=基本情報!$D$6,O6408,"")),"")</f>
        <v/>
      </c>
    </row>
    <row r="6409" spans="15:16" x14ac:dyDescent="0.15">
      <c r="O6409">
        <v>6408</v>
      </c>
      <c r="P6409" t="str">
        <f>IFERROR(IF(COUNTIF(個人情報!$BB$5:$BB$401,"登録番号" &amp; リスト!O6409)&gt;=1,"",IF(VLOOKUP(O6409,登録者リスト!$A$1:$D$43729,4,FALSE)=基本情報!$D$6,O6409,"")),"")</f>
        <v/>
      </c>
    </row>
    <row r="6410" spans="15:16" x14ac:dyDescent="0.15">
      <c r="O6410">
        <v>6409</v>
      </c>
      <c r="P6410" t="str">
        <f>IFERROR(IF(COUNTIF(個人情報!$BB$5:$BB$401,"登録番号" &amp; リスト!O6410)&gt;=1,"",IF(VLOOKUP(O6410,登録者リスト!$A$1:$D$43729,4,FALSE)=基本情報!$D$6,O6410,"")),"")</f>
        <v/>
      </c>
    </row>
    <row r="6411" spans="15:16" x14ac:dyDescent="0.15">
      <c r="O6411">
        <v>6410</v>
      </c>
      <c r="P6411" t="str">
        <f>IFERROR(IF(COUNTIF(個人情報!$BB$5:$BB$401,"登録番号" &amp; リスト!O6411)&gt;=1,"",IF(VLOOKUP(O6411,登録者リスト!$A$1:$D$43729,4,FALSE)=基本情報!$D$6,O6411,"")),"")</f>
        <v/>
      </c>
    </row>
    <row r="6412" spans="15:16" x14ac:dyDescent="0.15">
      <c r="O6412">
        <v>6411</v>
      </c>
      <c r="P6412" t="str">
        <f>IFERROR(IF(COUNTIF(個人情報!$BB$5:$BB$401,"登録番号" &amp; リスト!O6412)&gt;=1,"",IF(VLOOKUP(O6412,登録者リスト!$A$1:$D$43729,4,FALSE)=基本情報!$D$6,O6412,"")),"")</f>
        <v/>
      </c>
    </row>
    <row r="6413" spans="15:16" x14ac:dyDescent="0.15">
      <c r="O6413">
        <v>6412</v>
      </c>
      <c r="P6413" t="str">
        <f>IFERROR(IF(COUNTIF(個人情報!$BB$5:$BB$401,"登録番号" &amp; リスト!O6413)&gt;=1,"",IF(VLOOKUP(O6413,登録者リスト!$A$1:$D$43729,4,FALSE)=基本情報!$D$6,O6413,"")),"")</f>
        <v/>
      </c>
    </row>
    <row r="6414" spans="15:16" x14ac:dyDescent="0.15">
      <c r="O6414">
        <v>6413</v>
      </c>
      <c r="P6414" t="str">
        <f>IFERROR(IF(COUNTIF(個人情報!$BB$5:$BB$401,"登録番号" &amp; リスト!O6414)&gt;=1,"",IF(VLOOKUP(O6414,登録者リスト!$A$1:$D$43729,4,FALSE)=基本情報!$D$6,O6414,"")),"")</f>
        <v/>
      </c>
    </row>
    <row r="6415" spans="15:16" x14ac:dyDescent="0.15">
      <c r="O6415">
        <v>6414</v>
      </c>
      <c r="P6415" t="str">
        <f>IFERROR(IF(COUNTIF(個人情報!$BB$5:$BB$401,"登録番号" &amp; リスト!O6415)&gt;=1,"",IF(VLOOKUP(O6415,登録者リスト!$A$1:$D$43729,4,FALSE)=基本情報!$D$6,O6415,"")),"")</f>
        <v/>
      </c>
    </row>
    <row r="6416" spans="15:16" x14ac:dyDescent="0.15">
      <c r="O6416">
        <v>6415</v>
      </c>
      <c r="P6416" t="str">
        <f>IFERROR(IF(COUNTIF(個人情報!$BB$5:$BB$401,"登録番号" &amp; リスト!O6416)&gt;=1,"",IF(VLOOKUP(O6416,登録者リスト!$A$1:$D$43729,4,FALSE)=基本情報!$D$6,O6416,"")),"")</f>
        <v/>
      </c>
    </row>
    <row r="6417" spans="15:16" x14ac:dyDescent="0.15">
      <c r="O6417">
        <v>6416</v>
      </c>
      <c r="P6417" t="str">
        <f>IFERROR(IF(COUNTIF(個人情報!$BB$5:$BB$401,"登録番号" &amp; リスト!O6417)&gt;=1,"",IF(VLOOKUP(O6417,登録者リスト!$A$1:$D$43729,4,FALSE)=基本情報!$D$6,O6417,"")),"")</f>
        <v/>
      </c>
    </row>
    <row r="6418" spans="15:16" x14ac:dyDescent="0.15">
      <c r="O6418">
        <v>6417</v>
      </c>
      <c r="P6418" t="str">
        <f>IFERROR(IF(COUNTIF(個人情報!$BB$5:$BB$401,"登録番号" &amp; リスト!O6418)&gt;=1,"",IF(VLOOKUP(O6418,登録者リスト!$A$1:$D$43729,4,FALSE)=基本情報!$D$6,O6418,"")),"")</f>
        <v/>
      </c>
    </row>
    <row r="6419" spans="15:16" x14ac:dyDescent="0.15">
      <c r="O6419">
        <v>6418</v>
      </c>
      <c r="P6419" t="str">
        <f>IFERROR(IF(COUNTIF(個人情報!$BB$5:$BB$401,"登録番号" &amp; リスト!O6419)&gt;=1,"",IF(VLOOKUP(O6419,登録者リスト!$A$1:$D$43729,4,FALSE)=基本情報!$D$6,O6419,"")),"")</f>
        <v/>
      </c>
    </row>
    <row r="6420" spans="15:16" x14ac:dyDescent="0.15">
      <c r="O6420">
        <v>6419</v>
      </c>
      <c r="P6420" t="str">
        <f>IFERROR(IF(COUNTIF(個人情報!$BB$5:$BB$401,"登録番号" &amp; リスト!O6420)&gt;=1,"",IF(VLOOKUP(O6420,登録者リスト!$A$1:$D$43729,4,FALSE)=基本情報!$D$6,O6420,"")),"")</f>
        <v/>
      </c>
    </row>
    <row r="6421" spans="15:16" x14ac:dyDescent="0.15">
      <c r="O6421">
        <v>6420</v>
      </c>
      <c r="P6421" t="str">
        <f>IFERROR(IF(COUNTIF(個人情報!$BB$5:$BB$401,"登録番号" &amp; リスト!O6421)&gt;=1,"",IF(VLOOKUP(O6421,登録者リスト!$A$1:$D$43729,4,FALSE)=基本情報!$D$6,O6421,"")),"")</f>
        <v/>
      </c>
    </row>
    <row r="6422" spans="15:16" x14ac:dyDescent="0.15">
      <c r="O6422">
        <v>6421</v>
      </c>
      <c r="P6422" t="str">
        <f>IFERROR(IF(COUNTIF(個人情報!$BB$5:$BB$401,"登録番号" &amp; リスト!O6422)&gt;=1,"",IF(VLOOKUP(O6422,登録者リスト!$A$1:$D$43729,4,FALSE)=基本情報!$D$6,O6422,"")),"")</f>
        <v/>
      </c>
    </row>
    <row r="6423" spans="15:16" x14ac:dyDescent="0.15">
      <c r="O6423">
        <v>6422</v>
      </c>
      <c r="P6423" t="str">
        <f>IFERROR(IF(COUNTIF(個人情報!$BB$5:$BB$401,"登録番号" &amp; リスト!O6423)&gt;=1,"",IF(VLOOKUP(O6423,登録者リスト!$A$1:$D$43729,4,FALSE)=基本情報!$D$6,O6423,"")),"")</f>
        <v/>
      </c>
    </row>
    <row r="6424" spans="15:16" x14ac:dyDescent="0.15">
      <c r="O6424">
        <v>6423</v>
      </c>
      <c r="P6424" t="str">
        <f>IFERROR(IF(COUNTIF(個人情報!$BB$5:$BB$401,"登録番号" &amp; リスト!O6424)&gt;=1,"",IF(VLOOKUP(O6424,登録者リスト!$A$1:$D$43729,4,FALSE)=基本情報!$D$6,O6424,"")),"")</f>
        <v/>
      </c>
    </row>
    <row r="6425" spans="15:16" x14ac:dyDescent="0.15">
      <c r="O6425">
        <v>6424</v>
      </c>
      <c r="P6425" t="str">
        <f>IFERROR(IF(COUNTIF(個人情報!$BB$5:$BB$401,"登録番号" &amp; リスト!O6425)&gt;=1,"",IF(VLOOKUP(O6425,登録者リスト!$A$1:$D$43729,4,FALSE)=基本情報!$D$6,O6425,"")),"")</f>
        <v/>
      </c>
    </row>
    <row r="6426" spans="15:16" x14ac:dyDescent="0.15">
      <c r="O6426">
        <v>6425</v>
      </c>
      <c r="P6426" t="str">
        <f>IFERROR(IF(COUNTIF(個人情報!$BB$5:$BB$401,"登録番号" &amp; リスト!O6426)&gt;=1,"",IF(VLOOKUP(O6426,登録者リスト!$A$1:$D$43729,4,FALSE)=基本情報!$D$6,O6426,"")),"")</f>
        <v/>
      </c>
    </row>
    <row r="6427" spans="15:16" x14ac:dyDescent="0.15">
      <c r="O6427">
        <v>6426</v>
      </c>
      <c r="P6427" t="str">
        <f>IFERROR(IF(COUNTIF(個人情報!$BB$5:$BB$401,"登録番号" &amp; リスト!O6427)&gt;=1,"",IF(VLOOKUP(O6427,登録者リスト!$A$1:$D$43729,4,FALSE)=基本情報!$D$6,O6427,"")),"")</f>
        <v/>
      </c>
    </row>
    <row r="6428" spans="15:16" x14ac:dyDescent="0.15">
      <c r="O6428">
        <v>6427</v>
      </c>
      <c r="P6428" t="str">
        <f>IFERROR(IF(COUNTIF(個人情報!$BB$5:$BB$401,"登録番号" &amp; リスト!O6428)&gt;=1,"",IF(VLOOKUP(O6428,登録者リスト!$A$1:$D$43729,4,FALSE)=基本情報!$D$6,O6428,"")),"")</f>
        <v/>
      </c>
    </row>
    <row r="6429" spans="15:16" x14ac:dyDescent="0.15">
      <c r="O6429">
        <v>6428</v>
      </c>
      <c r="P6429" t="str">
        <f>IFERROR(IF(COUNTIF(個人情報!$BB$5:$BB$401,"登録番号" &amp; リスト!O6429)&gt;=1,"",IF(VLOOKUP(O6429,登録者リスト!$A$1:$D$43729,4,FALSE)=基本情報!$D$6,O6429,"")),"")</f>
        <v/>
      </c>
    </row>
    <row r="6430" spans="15:16" x14ac:dyDescent="0.15">
      <c r="O6430">
        <v>6429</v>
      </c>
      <c r="P6430" t="str">
        <f>IFERROR(IF(COUNTIF(個人情報!$BB$5:$BB$401,"登録番号" &amp; リスト!O6430)&gt;=1,"",IF(VLOOKUP(O6430,登録者リスト!$A$1:$D$43729,4,FALSE)=基本情報!$D$6,O6430,"")),"")</f>
        <v/>
      </c>
    </row>
    <row r="6431" spans="15:16" x14ac:dyDescent="0.15">
      <c r="O6431">
        <v>6430</v>
      </c>
      <c r="P6431" t="str">
        <f>IFERROR(IF(COUNTIF(個人情報!$BB$5:$BB$401,"登録番号" &amp; リスト!O6431)&gt;=1,"",IF(VLOOKUP(O6431,登録者リスト!$A$1:$D$43729,4,FALSE)=基本情報!$D$6,O6431,"")),"")</f>
        <v/>
      </c>
    </row>
    <row r="6432" spans="15:16" x14ac:dyDescent="0.15">
      <c r="O6432">
        <v>6431</v>
      </c>
      <c r="P6432" t="str">
        <f>IFERROR(IF(COUNTIF(個人情報!$BB$5:$BB$401,"登録番号" &amp; リスト!O6432)&gt;=1,"",IF(VLOOKUP(O6432,登録者リスト!$A$1:$D$43729,4,FALSE)=基本情報!$D$6,O6432,"")),"")</f>
        <v/>
      </c>
    </row>
    <row r="6433" spans="15:16" x14ac:dyDescent="0.15">
      <c r="O6433">
        <v>6432</v>
      </c>
      <c r="P6433" t="str">
        <f>IFERROR(IF(COUNTIF(個人情報!$BB$5:$BB$401,"登録番号" &amp; リスト!O6433)&gt;=1,"",IF(VLOOKUP(O6433,登録者リスト!$A$1:$D$43729,4,FALSE)=基本情報!$D$6,O6433,"")),"")</f>
        <v/>
      </c>
    </row>
    <row r="6434" spans="15:16" x14ac:dyDescent="0.15">
      <c r="O6434">
        <v>6433</v>
      </c>
      <c r="P6434" t="str">
        <f>IFERROR(IF(COUNTIF(個人情報!$BB$5:$BB$401,"登録番号" &amp; リスト!O6434)&gt;=1,"",IF(VLOOKUP(O6434,登録者リスト!$A$1:$D$43729,4,FALSE)=基本情報!$D$6,O6434,"")),"")</f>
        <v/>
      </c>
    </row>
    <row r="6435" spans="15:16" x14ac:dyDescent="0.15">
      <c r="O6435">
        <v>6434</v>
      </c>
      <c r="P6435" t="str">
        <f>IFERROR(IF(COUNTIF(個人情報!$BB$5:$BB$401,"登録番号" &amp; リスト!O6435)&gt;=1,"",IF(VLOOKUP(O6435,登録者リスト!$A$1:$D$43729,4,FALSE)=基本情報!$D$6,O6435,"")),"")</f>
        <v/>
      </c>
    </row>
    <row r="6436" spans="15:16" x14ac:dyDescent="0.15">
      <c r="O6436">
        <v>6435</v>
      </c>
      <c r="P6436" t="str">
        <f>IFERROR(IF(COUNTIF(個人情報!$BB$5:$BB$401,"登録番号" &amp; リスト!O6436)&gt;=1,"",IF(VLOOKUP(O6436,登録者リスト!$A$1:$D$43729,4,FALSE)=基本情報!$D$6,O6436,"")),"")</f>
        <v/>
      </c>
    </row>
    <row r="6437" spans="15:16" x14ac:dyDescent="0.15">
      <c r="O6437">
        <v>6436</v>
      </c>
      <c r="P6437" t="str">
        <f>IFERROR(IF(COUNTIF(個人情報!$BB$5:$BB$401,"登録番号" &amp; リスト!O6437)&gt;=1,"",IF(VLOOKUP(O6437,登録者リスト!$A$1:$D$43729,4,FALSE)=基本情報!$D$6,O6437,"")),"")</f>
        <v/>
      </c>
    </row>
    <row r="6438" spans="15:16" x14ac:dyDescent="0.15">
      <c r="O6438">
        <v>6437</v>
      </c>
      <c r="P6438" t="str">
        <f>IFERROR(IF(COUNTIF(個人情報!$BB$5:$BB$401,"登録番号" &amp; リスト!O6438)&gt;=1,"",IF(VLOOKUP(O6438,登録者リスト!$A$1:$D$43729,4,FALSE)=基本情報!$D$6,O6438,"")),"")</f>
        <v/>
      </c>
    </row>
    <row r="6439" spans="15:16" x14ac:dyDescent="0.15">
      <c r="O6439">
        <v>6438</v>
      </c>
      <c r="P6439" t="str">
        <f>IFERROR(IF(COUNTIF(個人情報!$BB$5:$BB$401,"登録番号" &amp; リスト!O6439)&gt;=1,"",IF(VLOOKUP(O6439,登録者リスト!$A$1:$D$43729,4,FALSE)=基本情報!$D$6,O6439,"")),"")</f>
        <v/>
      </c>
    </row>
    <row r="6440" spans="15:16" x14ac:dyDescent="0.15">
      <c r="O6440">
        <v>6439</v>
      </c>
      <c r="P6440" t="str">
        <f>IFERROR(IF(COUNTIF(個人情報!$BB$5:$BB$401,"登録番号" &amp; リスト!O6440)&gt;=1,"",IF(VLOOKUP(O6440,登録者リスト!$A$1:$D$43729,4,FALSE)=基本情報!$D$6,O6440,"")),"")</f>
        <v/>
      </c>
    </row>
    <row r="6441" spans="15:16" x14ac:dyDescent="0.15">
      <c r="O6441">
        <v>6440</v>
      </c>
      <c r="P6441" t="str">
        <f>IFERROR(IF(COUNTIF(個人情報!$BB$5:$BB$401,"登録番号" &amp; リスト!O6441)&gt;=1,"",IF(VLOOKUP(O6441,登録者リスト!$A$1:$D$43729,4,FALSE)=基本情報!$D$6,O6441,"")),"")</f>
        <v/>
      </c>
    </row>
    <row r="6442" spans="15:16" x14ac:dyDescent="0.15">
      <c r="O6442">
        <v>6441</v>
      </c>
      <c r="P6442" t="str">
        <f>IFERROR(IF(COUNTIF(個人情報!$BB$5:$BB$401,"登録番号" &amp; リスト!O6442)&gt;=1,"",IF(VLOOKUP(O6442,登録者リスト!$A$1:$D$43729,4,FALSE)=基本情報!$D$6,O6442,"")),"")</f>
        <v/>
      </c>
    </row>
    <row r="6443" spans="15:16" x14ac:dyDescent="0.15">
      <c r="O6443">
        <v>6442</v>
      </c>
      <c r="P6443" t="str">
        <f>IFERROR(IF(COUNTIF(個人情報!$BB$5:$BB$401,"登録番号" &amp; リスト!O6443)&gt;=1,"",IF(VLOOKUP(O6443,登録者リスト!$A$1:$D$43729,4,FALSE)=基本情報!$D$6,O6443,"")),"")</f>
        <v/>
      </c>
    </row>
    <row r="6444" spans="15:16" x14ac:dyDescent="0.15">
      <c r="O6444">
        <v>6443</v>
      </c>
      <c r="P6444" t="str">
        <f>IFERROR(IF(COUNTIF(個人情報!$BB$5:$BB$401,"登録番号" &amp; リスト!O6444)&gt;=1,"",IF(VLOOKUP(O6444,登録者リスト!$A$1:$D$43729,4,FALSE)=基本情報!$D$6,O6444,"")),"")</f>
        <v/>
      </c>
    </row>
    <row r="6445" spans="15:16" x14ac:dyDescent="0.15">
      <c r="O6445">
        <v>6444</v>
      </c>
      <c r="P6445" t="str">
        <f>IFERROR(IF(COUNTIF(個人情報!$BB$5:$BB$401,"登録番号" &amp; リスト!O6445)&gt;=1,"",IF(VLOOKUP(O6445,登録者リスト!$A$1:$D$43729,4,FALSE)=基本情報!$D$6,O6445,"")),"")</f>
        <v/>
      </c>
    </row>
    <row r="6446" spans="15:16" x14ac:dyDescent="0.15">
      <c r="O6446">
        <v>6445</v>
      </c>
      <c r="P6446" t="str">
        <f>IFERROR(IF(COUNTIF(個人情報!$BB$5:$BB$401,"登録番号" &amp; リスト!O6446)&gt;=1,"",IF(VLOOKUP(O6446,登録者リスト!$A$1:$D$43729,4,FALSE)=基本情報!$D$6,O6446,"")),"")</f>
        <v/>
      </c>
    </row>
    <row r="6447" spans="15:16" x14ac:dyDescent="0.15">
      <c r="O6447">
        <v>6446</v>
      </c>
      <c r="P6447" t="str">
        <f>IFERROR(IF(COUNTIF(個人情報!$BB$5:$BB$401,"登録番号" &amp; リスト!O6447)&gt;=1,"",IF(VLOOKUP(O6447,登録者リスト!$A$1:$D$43729,4,FALSE)=基本情報!$D$6,O6447,"")),"")</f>
        <v/>
      </c>
    </row>
    <row r="6448" spans="15:16" x14ac:dyDescent="0.15">
      <c r="O6448">
        <v>6447</v>
      </c>
      <c r="P6448" t="str">
        <f>IFERROR(IF(COUNTIF(個人情報!$BB$5:$BB$401,"登録番号" &amp; リスト!O6448)&gt;=1,"",IF(VLOOKUP(O6448,登録者リスト!$A$1:$D$43729,4,FALSE)=基本情報!$D$6,O6448,"")),"")</f>
        <v/>
      </c>
    </row>
    <row r="6449" spans="15:16" x14ac:dyDescent="0.15">
      <c r="O6449">
        <v>6448</v>
      </c>
      <c r="P6449" t="str">
        <f>IFERROR(IF(COUNTIF(個人情報!$BB$5:$BB$401,"登録番号" &amp; リスト!O6449)&gt;=1,"",IF(VLOOKUP(O6449,登録者リスト!$A$1:$D$43729,4,FALSE)=基本情報!$D$6,O6449,"")),"")</f>
        <v/>
      </c>
    </row>
    <row r="6450" spans="15:16" x14ac:dyDescent="0.15">
      <c r="O6450">
        <v>6449</v>
      </c>
      <c r="P6450" t="str">
        <f>IFERROR(IF(COUNTIF(個人情報!$BB$5:$BB$401,"登録番号" &amp; リスト!O6450)&gt;=1,"",IF(VLOOKUP(O6450,登録者リスト!$A$1:$D$43729,4,FALSE)=基本情報!$D$6,O6450,"")),"")</f>
        <v/>
      </c>
    </row>
    <row r="6451" spans="15:16" x14ac:dyDescent="0.15">
      <c r="O6451">
        <v>6450</v>
      </c>
      <c r="P6451" t="str">
        <f>IFERROR(IF(COUNTIF(個人情報!$BB$5:$BB$401,"登録番号" &amp; リスト!O6451)&gt;=1,"",IF(VLOOKUP(O6451,登録者リスト!$A$1:$D$43729,4,FALSE)=基本情報!$D$6,O6451,"")),"")</f>
        <v/>
      </c>
    </row>
    <row r="6452" spans="15:16" x14ac:dyDescent="0.15">
      <c r="O6452">
        <v>6451</v>
      </c>
      <c r="P6452" t="str">
        <f>IFERROR(IF(COUNTIF(個人情報!$BB$5:$BB$401,"登録番号" &amp; リスト!O6452)&gt;=1,"",IF(VLOOKUP(O6452,登録者リスト!$A$1:$D$43729,4,FALSE)=基本情報!$D$6,O6452,"")),"")</f>
        <v/>
      </c>
    </row>
    <row r="6453" spans="15:16" x14ac:dyDescent="0.15">
      <c r="O6453">
        <v>6452</v>
      </c>
      <c r="P6453" t="str">
        <f>IFERROR(IF(COUNTIF(個人情報!$BB$5:$BB$401,"登録番号" &amp; リスト!O6453)&gt;=1,"",IF(VLOOKUP(O6453,登録者リスト!$A$1:$D$43729,4,FALSE)=基本情報!$D$6,O6453,"")),"")</f>
        <v/>
      </c>
    </row>
    <row r="6454" spans="15:16" x14ac:dyDescent="0.15">
      <c r="O6454">
        <v>6453</v>
      </c>
      <c r="P6454" t="str">
        <f>IFERROR(IF(COUNTIF(個人情報!$BB$5:$BB$401,"登録番号" &amp; リスト!O6454)&gt;=1,"",IF(VLOOKUP(O6454,登録者リスト!$A$1:$D$43729,4,FALSE)=基本情報!$D$6,O6454,"")),"")</f>
        <v/>
      </c>
    </row>
    <row r="6455" spans="15:16" x14ac:dyDescent="0.15">
      <c r="O6455">
        <v>6454</v>
      </c>
      <c r="P6455" t="str">
        <f>IFERROR(IF(COUNTIF(個人情報!$BB$5:$BB$401,"登録番号" &amp; リスト!O6455)&gt;=1,"",IF(VLOOKUP(O6455,登録者リスト!$A$1:$D$43729,4,FALSE)=基本情報!$D$6,O6455,"")),"")</f>
        <v/>
      </c>
    </row>
    <row r="6456" spans="15:16" x14ac:dyDescent="0.15">
      <c r="O6456">
        <v>6455</v>
      </c>
      <c r="P6456" t="str">
        <f>IFERROR(IF(COUNTIF(個人情報!$BB$5:$BB$401,"登録番号" &amp; リスト!O6456)&gt;=1,"",IF(VLOOKUP(O6456,登録者リスト!$A$1:$D$43729,4,FALSE)=基本情報!$D$6,O6456,"")),"")</f>
        <v/>
      </c>
    </row>
    <row r="6457" spans="15:16" x14ac:dyDescent="0.15">
      <c r="O6457">
        <v>6456</v>
      </c>
      <c r="P6457" t="str">
        <f>IFERROR(IF(COUNTIF(個人情報!$BB$5:$BB$401,"登録番号" &amp; リスト!O6457)&gt;=1,"",IF(VLOOKUP(O6457,登録者リスト!$A$1:$D$43729,4,FALSE)=基本情報!$D$6,O6457,"")),"")</f>
        <v/>
      </c>
    </row>
    <row r="6458" spans="15:16" x14ac:dyDescent="0.15">
      <c r="O6458">
        <v>6457</v>
      </c>
      <c r="P6458" t="str">
        <f>IFERROR(IF(COUNTIF(個人情報!$BB$5:$BB$401,"登録番号" &amp; リスト!O6458)&gt;=1,"",IF(VLOOKUP(O6458,登録者リスト!$A$1:$D$43729,4,FALSE)=基本情報!$D$6,O6458,"")),"")</f>
        <v/>
      </c>
    </row>
    <row r="6459" spans="15:16" x14ac:dyDescent="0.15">
      <c r="O6459">
        <v>6458</v>
      </c>
      <c r="P6459" t="str">
        <f>IFERROR(IF(COUNTIF(個人情報!$BB$5:$BB$401,"登録番号" &amp; リスト!O6459)&gt;=1,"",IF(VLOOKUP(O6459,登録者リスト!$A$1:$D$43729,4,FALSE)=基本情報!$D$6,O6459,"")),"")</f>
        <v/>
      </c>
    </row>
    <row r="6460" spans="15:16" x14ac:dyDescent="0.15">
      <c r="O6460">
        <v>6459</v>
      </c>
      <c r="P6460" t="str">
        <f>IFERROR(IF(COUNTIF(個人情報!$BB$5:$BB$401,"登録番号" &amp; リスト!O6460)&gt;=1,"",IF(VLOOKUP(O6460,登録者リスト!$A$1:$D$43729,4,FALSE)=基本情報!$D$6,O6460,"")),"")</f>
        <v/>
      </c>
    </row>
    <row r="6461" spans="15:16" x14ac:dyDescent="0.15">
      <c r="O6461">
        <v>6460</v>
      </c>
      <c r="P6461" t="str">
        <f>IFERROR(IF(COUNTIF(個人情報!$BB$5:$BB$401,"登録番号" &amp; リスト!O6461)&gt;=1,"",IF(VLOOKUP(O6461,登録者リスト!$A$1:$D$43729,4,FALSE)=基本情報!$D$6,O6461,"")),"")</f>
        <v/>
      </c>
    </row>
    <row r="6462" spans="15:16" x14ac:dyDescent="0.15">
      <c r="O6462">
        <v>6461</v>
      </c>
      <c r="P6462" t="str">
        <f>IFERROR(IF(COUNTIF(個人情報!$BB$5:$BB$401,"登録番号" &amp; リスト!O6462)&gt;=1,"",IF(VLOOKUP(O6462,登録者リスト!$A$1:$D$43729,4,FALSE)=基本情報!$D$6,O6462,"")),"")</f>
        <v/>
      </c>
    </row>
    <row r="6463" spans="15:16" x14ac:dyDescent="0.15">
      <c r="O6463">
        <v>6462</v>
      </c>
      <c r="P6463" t="str">
        <f>IFERROR(IF(COUNTIF(個人情報!$BB$5:$BB$401,"登録番号" &amp; リスト!O6463)&gt;=1,"",IF(VLOOKUP(O6463,登録者リスト!$A$1:$D$43729,4,FALSE)=基本情報!$D$6,O6463,"")),"")</f>
        <v/>
      </c>
    </row>
    <row r="6464" spans="15:16" x14ac:dyDescent="0.15">
      <c r="O6464">
        <v>6463</v>
      </c>
      <c r="P6464" t="str">
        <f>IFERROR(IF(COUNTIF(個人情報!$BB$5:$BB$401,"登録番号" &amp; リスト!O6464)&gt;=1,"",IF(VLOOKUP(O6464,登録者リスト!$A$1:$D$43729,4,FALSE)=基本情報!$D$6,O6464,"")),"")</f>
        <v/>
      </c>
    </row>
    <row r="6465" spans="15:16" x14ac:dyDescent="0.15">
      <c r="O6465">
        <v>6464</v>
      </c>
      <c r="P6465" t="str">
        <f>IFERROR(IF(COUNTIF(個人情報!$BB$5:$BB$401,"登録番号" &amp; リスト!O6465)&gt;=1,"",IF(VLOOKUP(O6465,登録者リスト!$A$1:$D$43729,4,FALSE)=基本情報!$D$6,O6465,"")),"")</f>
        <v/>
      </c>
    </row>
    <row r="6466" spans="15:16" x14ac:dyDescent="0.15">
      <c r="O6466">
        <v>6465</v>
      </c>
      <c r="P6466" t="str">
        <f>IFERROR(IF(COUNTIF(個人情報!$BB$5:$BB$401,"登録番号" &amp; リスト!O6466)&gt;=1,"",IF(VLOOKUP(O6466,登録者リスト!$A$1:$D$43729,4,FALSE)=基本情報!$D$6,O6466,"")),"")</f>
        <v/>
      </c>
    </row>
    <row r="6467" spans="15:16" x14ac:dyDescent="0.15">
      <c r="O6467">
        <v>6466</v>
      </c>
      <c r="P6467" t="str">
        <f>IFERROR(IF(COUNTIF(個人情報!$BB$5:$BB$401,"登録番号" &amp; リスト!O6467)&gt;=1,"",IF(VLOOKUP(O6467,登録者リスト!$A$1:$D$43729,4,FALSE)=基本情報!$D$6,O6467,"")),"")</f>
        <v/>
      </c>
    </row>
    <row r="6468" spans="15:16" x14ac:dyDescent="0.15">
      <c r="O6468">
        <v>6467</v>
      </c>
      <c r="P6468" t="str">
        <f>IFERROR(IF(COUNTIF(個人情報!$BB$5:$BB$401,"登録番号" &amp; リスト!O6468)&gt;=1,"",IF(VLOOKUP(O6468,登録者リスト!$A$1:$D$43729,4,FALSE)=基本情報!$D$6,O6468,"")),"")</f>
        <v/>
      </c>
    </row>
    <row r="6469" spans="15:16" x14ac:dyDescent="0.15">
      <c r="O6469">
        <v>6468</v>
      </c>
      <c r="P6469" t="str">
        <f>IFERROR(IF(COUNTIF(個人情報!$BB$5:$BB$401,"登録番号" &amp; リスト!O6469)&gt;=1,"",IF(VLOOKUP(O6469,登録者リスト!$A$1:$D$43729,4,FALSE)=基本情報!$D$6,O6469,"")),"")</f>
        <v/>
      </c>
    </row>
    <row r="6470" spans="15:16" x14ac:dyDescent="0.15">
      <c r="O6470">
        <v>6469</v>
      </c>
      <c r="P6470" t="str">
        <f>IFERROR(IF(COUNTIF(個人情報!$BB$5:$BB$401,"登録番号" &amp; リスト!O6470)&gt;=1,"",IF(VLOOKUP(O6470,登録者リスト!$A$1:$D$43729,4,FALSE)=基本情報!$D$6,O6470,"")),"")</f>
        <v/>
      </c>
    </row>
    <row r="6471" spans="15:16" x14ac:dyDescent="0.15">
      <c r="O6471">
        <v>6470</v>
      </c>
      <c r="P6471" t="str">
        <f>IFERROR(IF(COUNTIF(個人情報!$BB$5:$BB$401,"登録番号" &amp; リスト!O6471)&gt;=1,"",IF(VLOOKUP(O6471,登録者リスト!$A$1:$D$43729,4,FALSE)=基本情報!$D$6,O6471,"")),"")</f>
        <v/>
      </c>
    </row>
    <row r="6472" spans="15:16" x14ac:dyDescent="0.15">
      <c r="O6472">
        <v>6471</v>
      </c>
      <c r="P6472" t="str">
        <f>IFERROR(IF(COUNTIF(個人情報!$BB$5:$BB$401,"登録番号" &amp; リスト!O6472)&gt;=1,"",IF(VLOOKUP(O6472,登録者リスト!$A$1:$D$43729,4,FALSE)=基本情報!$D$6,O6472,"")),"")</f>
        <v/>
      </c>
    </row>
    <row r="6473" spans="15:16" x14ac:dyDescent="0.15">
      <c r="O6473">
        <v>6472</v>
      </c>
      <c r="P6473" t="str">
        <f>IFERROR(IF(COUNTIF(個人情報!$BB$5:$BB$401,"登録番号" &amp; リスト!O6473)&gt;=1,"",IF(VLOOKUP(O6473,登録者リスト!$A$1:$D$43729,4,FALSE)=基本情報!$D$6,O6473,"")),"")</f>
        <v/>
      </c>
    </row>
    <row r="6474" spans="15:16" x14ac:dyDescent="0.15">
      <c r="O6474">
        <v>6473</v>
      </c>
      <c r="P6474" t="str">
        <f>IFERROR(IF(COUNTIF(個人情報!$BB$5:$BB$401,"登録番号" &amp; リスト!O6474)&gt;=1,"",IF(VLOOKUP(O6474,登録者リスト!$A$1:$D$43729,4,FALSE)=基本情報!$D$6,O6474,"")),"")</f>
        <v/>
      </c>
    </row>
    <row r="6475" spans="15:16" x14ac:dyDescent="0.15">
      <c r="O6475">
        <v>6474</v>
      </c>
      <c r="P6475" t="str">
        <f>IFERROR(IF(COUNTIF(個人情報!$BB$5:$BB$401,"登録番号" &amp; リスト!O6475)&gt;=1,"",IF(VLOOKUP(O6475,登録者リスト!$A$1:$D$43729,4,FALSE)=基本情報!$D$6,O6475,"")),"")</f>
        <v/>
      </c>
    </row>
    <row r="6476" spans="15:16" x14ac:dyDescent="0.15">
      <c r="O6476">
        <v>6475</v>
      </c>
      <c r="P6476" t="str">
        <f>IFERROR(IF(COUNTIF(個人情報!$BB$5:$BB$401,"登録番号" &amp; リスト!O6476)&gt;=1,"",IF(VLOOKUP(O6476,登録者リスト!$A$1:$D$43729,4,FALSE)=基本情報!$D$6,O6476,"")),"")</f>
        <v/>
      </c>
    </row>
    <row r="6477" spans="15:16" x14ac:dyDescent="0.15">
      <c r="O6477">
        <v>6476</v>
      </c>
      <c r="P6477" t="str">
        <f>IFERROR(IF(COUNTIF(個人情報!$BB$5:$BB$401,"登録番号" &amp; リスト!O6477)&gt;=1,"",IF(VLOOKUP(O6477,登録者リスト!$A$1:$D$43729,4,FALSE)=基本情報!$D$6,O6477,"")),"")</f>
        <v/>
      </c>
    </row>
    <row r="6478" spans="15:16" x14ac:dyDescent="0.15">
      <c r="O6478">
        <v>6477</v>
      </c>
      <c r="P6478" t="str">
        <f>IFERROR(IF(COUNTIF(個人情報!$BB$5:$BB$401,"登録番号" &amp; リスト!O6478)&gt;=1,"",IF(VLOOKUP(O6478,登録者リスト!$A$1:$D$43729,4,FALSE)=基本情報!$D$6,O6478,"")),"")</f>
        <v/>
      </c>
    </row>
    <row r="6479" spans="15:16" x14ac:dyDescent="0.15">
      <c r="O6479">
        <v>6478</v>
      </c>
      <c r="P6479" t="str">
        <f>IFERROR(IF(COUNTIF(個人情報!$BB$5:$BB$401,"登録番号" &amp; リスト!O6479)&gt;=1,"",IF(VLOOKUP(O6479,登録者リスト!$A$1:$D$43729,4,FALSE)=基本情報!$D$6,O6479,"")),"")</f>
        <v/>
      </c>
    </row>
    <row r="6480" spans="15:16" x14ac:dyDescent="0.15">
      <c r="O6480">
        <v>6479</v>
      </c>
      <c r="P6480" t="str">
        <f>IFERROR(IF(COUNTIF(個人情報!$BB$5:$BB$401,"登録番号" &amp; リスト!O6480)&gt;=1,"",IF(VLOOKUP(O6480,登録者リスト!$A$1:$D$43729,4,FALSE)=基本情報!$D$6,O6480,"")),"")</f>
        <v/>
      </c>
    </row>
    <row r="6481" spans="15:16" x14ac:dyDescent="0.15">
      <c r="O6481">
        <v>6480</v>
      </c>
      <c r="P6481" t="str">
        <f>IFERROR(IF(COUNTIF(個人情報!$BB$5:$BB$401,"登録番号" &amp; リスト!O6481)&gt;=1,"",IF(VLOOKUP(O6481,登録者リスト!$A$1:$D$43729,4,FALSE)=基本情報!$D$6,O6481,"")),"")</f>
        <v/>
      </c>
    </row>
    <row r="6482" spans="15:16" x14ac:dyDescent="0.15">
      <c r="O6482">
        <v>6481</v>
      </c>
      <c r="P6482" t="str">
        <f>IFERROR(IF(COUNTIF(個人情報!$BB$5:$BB$401,"登録番号" &amp; リスト!O6482)&gt;=1,"",IF(VLOOKUP(O6482,登録者リスト!$A$1:$D$43729,4,FALSE)=基本情報!$D$6,O6482,"")),"")</f>
        <v/>
      </c>
    </row>
    <row r="6483" spans="15:16" x14ac:dyDescent="0.15">
      <c r="O6483">
        <v>6482</v>
      </c>
      <c r="P6483" t="str">
        <f>IFERROR(IF(COUNTIF(個人情報!$BB$5:$BB$401,"登録番号" &amp; リスト!O6483)&gt;=1,"",IF(VLOOKUP(O6483,登録者リスト!$A$1:$D$43729,4,FALSE)=基本情報!$D$6,O6483,"")),"")</f>
        <v/>
      </c>
    </row>
    <row r="6484" spans="15:16" x14ac:dyDescent="0.15">
      <c r="O6484">
        <v>6483</v>
      </c>
      <c r="P6484" t="str">
        <f>IFERROR(IF(COUNTIF(個人情報!$BB$5:$BB$401,"登録番号" &amp; リスト!O6484)&gt;=1,"",IF(VLOOKUP(O6484,登録者リスト!$A$1:$D$43729,4,FALSE)=基本情報!$D$6,O6484,"")),"")</f>
        <v/>
      </c>
    </row>
    <row r="6485" spans="15:16" x14ac:dyDescent="0.15">
      <c r="O6485">
        <v>6484</v>
      </c>
      <c r="P6485" t="str">
        <f>IFERROR(IF(COUNTIF(個人情報!$BB$5:$BB$401,"登録番号" &amp; リスト!O6485)&gt;=1,"",IF(VLOOKUP(O6485,登録者リスト!$A$1:$D$43729,4,FALSE)=基本情報!$D$6,O6485,"")),"")</f>
        <v/>
      </c>
    </row>
    <row r="6486" spans="15:16" x14ac:dyDescent="0.15">
      <c r="O6486">
        <v>6485</v>
      </c>
      <c r="P6486" t="str">
        <f>IFERROR(IF(COUNTIF(個人情報!$BB$5:$BB$401,"登録番号" &amp; リスト!O6486)&gt;=1,"",IF(VLOOKUP(O6486,登録者リスト!$A$1:$D$43729,4,FALSE)=基本情報!$D$6,O6486,"")),"")</f>
        <v/>
      </c>
    </row>
    <row r="6487" spans="15:16" x14ac:dyDescent="0.15">
      <c r="O6487">
        <v>6486</v>
      </c>
      <c r="P6487" t="str">
        <f>IFERROR(IF(COUNTIF(個人情報!$BB$5:$BB$401,"登録番号" &amp; リスト!O6487)&gt;=1,"",IF(VLOOKUP(O6487,登録者リスト!$A$1:$D$43729,4,FALSE)=基本情報!$D$6,O6487,"")),"")</f>
        <v/>
      </c>
    </row>
    <row r="6488" spans="15:16" x14ac:dyDescent="0.15">
      <c r="O6488">
        <v>6487</v>
      </c>
      <c r="P6488" t="str">
        <f>IFERROR(IF(COUNTIF(個人情報!$BB$5:$BB$401,"登録番号" &amp; リスト!O6488)&gt;=1,"",IF(VLOOKUP(O6488,登録者リスト!$A$1:$D$43729,4,FALSE)=基本情報!$D$6,O6488,"")),"")</f>
        <v/>
      </c>
    </row>
    <row r="6489" spans="15:16" x14ac:dyDescent="0.15">
      <c r="O6489">
        <v>6488</v>
      </c>
      <c r="P6489" t="str">
        <f>IFERROR(IF(COUNTIF(個人情報!$BB$5:$BB$401,"登録番号" &amp; リスト!O6489)&gt;=1,"",IF(VLOOKUP(O6489,登録者リスト!$A$1:$D$43729,4,FALSE)=基本情報!$D$6,O6489,"")),"")</f>
        <v/>
      </c>
    </row>
    <row r="6490" spans="15:16" x14ac:dyDescent="0.15">
      <c r="O6490">
        <v>6489</v>
      </c>
      <c r="P6490" t="str">
        <f>IFERROR(IF(COUNTIF(個人情報!$BB$5:$BB$401,"登録番号" &amp; リスト!O6490)&gt;=1,"",IF(VLOOKUP(O6490,登録者リスト!$A$1:$D$43729,4,FALSE)=基本情報!$D$6,O6490,"")),"")</f>
        <v/>
      </c>
    </row>
    <row r="6491" spans="15:16" x14ac:dyDescent="0.15">
      <c r="O6491">
        <v>6490</v>
      </c>
      <c r="P6491" t="str">
        <f>IFERROR(IF(COUNTIF(個人情報!$BB$5:$BB$401,"登録番号" &amp; リスト!O6491)&gt;=1,"",IF(VLOOKUP(O6491,登録者リスト!$A$1:$D$43729,4,FALSE)=基本情報!$D$6,O6491,"")),"")</f>
        <v/>
      </c>
    </row>
    <row r="6492" spans="15:16" x14ac:dyDescent="0.15">
      <c r="O6492">
        <v>6491</v>
      </c>
      <c r="P6492" t="str">
        <f>IFERROR(IF(COUNTIF(個人情報!$BB$5:$BB$401,"登録番号" &amp; リスト!O6492)&gt;=1,"",IF(VLOOKUP(O6492,登録者リスト!$A$1:$D$43729,4,FALSE)=基本情報!$D$6,O6492,"")),"")</f>
        <v/>
      </c>
    </row>
    <row r="6493" spans="15:16" x14ac:dyDescent="0.15">
      <c r="O6493">
        <v>6492</v>
      </c>
      <c r="P6493" t="str">
        <f>IFERROR(IF(COUNTIF(個人情報!$BB$5:$BB$401,"登録番号" &amp; リスト!O6493)&gt;=1,"",IF(VLOOKUP(O6493,登録者リスト!$A$1:$D$43729,4,FALSE)=基本情報!$D$6,O6493,"")),"")</f>
        <v/>
      </c>
    </row>
    <row r="6494" spans="15:16" x14ac:dyDescent="0.15">
      <c r="O6494">
        <v>6493</v>
      </c>
      <c r="P6494" t="str">
        <f>IFERROR(IF(COUNTIF(個人情報!$BB$5:$BB$401,"登録番号" &amp; リスト!O6494)&gt;=1,"",IF(VLOOKUP(O6494,登録者リスト!$A$1:$D$43729,4,FALSE)=基本情報!$D$6,O6494,"")),"")</f>
        <v/>
      </c>
    </row>
    <row r="6495" spans="15:16" x14ac:dyDescent="0.15">
      <c r="O6495">
        <v>6494</v>
      </c>
      <c r="P6495" t="str">
        <f>IFERROR(IF(COUNTIF(個人情報!$BB$5:$BB$401,"登録番号" &amp; リスト!O6495)&gt;=1,"",IF(VLOOKUP(O6495,登録者リスト!$A$1:$D$43729,4,FALSE)=基本情報!$D$6,O6495,"")),"")</f>
        <v/>
      </c>
    </row>
    <row r="6496" spans="15:16" x14ac:dyDescent="0.15">
      <c r="O6496">
        <v>6495</v>
      </c>
      <c r="P6496" t="str">
        <f>IFERROR(IF(COUNTIF(個人情報!$BB$5:$BB$401,"登録番号" &amp; リスト!O6496)&gt;=1,"",IF(VLOOKUP(O6496,登録者リスト!$A$1:$D$43729,4,FALSE)=基本情報!$D$6,O6496,"")),"")</f>
        <v/>
      </c>
    </row>
    <row r="6497" spans="15:16" x14ac:dyDescent="0.15">
      <c r="O6497">
        <v>6496</v>
      </c>
      <c r="P6497" t="str">
        <f>IFERROR(IF(COUNTIF(個人情報!$BB$5:$BB$401,"登録番号" &amp; リスト!O6497)&gt;=1,"",IF(VLOOKUP(O6497,登録者リスト!$A$1:$D$43729,4,FALSE)=基本情報!$D$6,O6497,"")),"")</f>
        <v/>
      </c>
    </row>
    <row r="6498" spans="15:16" x14ac:dyDescent="0.15">
      <c r="O6498">
        <v>6497</v>
      </c>
      <c r="P6498" t="str">
        <f>IFERROR(IF(COUNTIF(個人情報!$BB$5:$BB$401,"登録番号" &amp; リスト!O6498)&gt;=1,"",IF(VLOOKUP(O6498,登録者リスト!$A$1:$D$43729,4,FALSE)=基本情報!$D$6,O6498,"")),"")</f>
        <v/>
      </c>
    </row>
    <row r="6499" spans="15:16" x14ac:dyDescent="0.15">
      <c r="O6499">
        <v>6498</v>
      </c>
      <c r="P6499" t="str">
        <f>IFERROR(IF(COUNTIF(個人情報!$BB$5:$BB$401,"登録番号" &amp; リスト!O6499)&gt;=1,"",IF(VLOOKUP(O6499,登録者リスト!$A$1:$D$43729,4,FALSE)=基本情報!$D$6,O6499,"")),"")</f>
        <v/>
      </c>
    </row>
    <row r="6500" spans="15:16" x14ac:dyDescent="0.15">
      <c r="O6500">
        <v>6499</v>
      </c>
      <c r="P6500" t="str">
        <f>IFERROR(IF(COUNTIF(個人情報!$BB$5:$BB$401,"登録番号" &amp; リスト!O6500)&gt;=1,"",IF(VLOOKUP(O6500,登録者リスト!$A$1:$D$43729,4,FALSE)=基本情報!$D$6,O6500,"")),"")</f>
        <v/>
      </c>
    </row>
    <row r="6501" spans="15:16" x14ac:dyDescent="0.15">
      <c r="O6501">
        <v>6500</v>
      </c>
      <c r="P6501" t="str">
        <f>IFERROR(IF(COUNTIF(個人情報!$BB$5:$BB$401,"登録番号" &amp; リスト!O6501)&gt;=1,"",IF(VLOOKUP(O6501,登録者リスト!$A$1:$D$43729,4,FALSE)=基本情報!$D$6,O6501,"")),"")</f>
        <v/>
      </c>
    </row>
    <row r="6502" spans="15:16" x14ac:dyDescent="0.15">
      <c r="O6502">
        <v>6501</v>
      </c>
      <c r="P6502" t="str">
        <f>IFERROR(IF(COUNTIF(個人情報!$BB$5:$BB$401,"登録番号" &amp; リスト!O6502)&gt;=1,"",IF(VLOOKUP(O6502,登録者リスト!$A$1:$D$43729,4,FALSE)=基本情報!$D$6,O6502,"")),"")</f>
        <v/>
      </c>
    </row>
    <row r="6503" spans="15:16" x14ac:dyDescent="0.15">
      <c r="O6503">
        <v>6502</v>
      </c>
      <c r="P6503" t="str">
        <f>IFERROR(IF(COUNTIF(個人情報!$BB$5:$BB$401,"登録番号" &amp; リスト!O6503)&gt;=1,"",IF(VLOOKUP(O6503,登録者リスト!$A$1:$D$43729,4,FALSE)=基本情報!$D$6,O6503,"")),"")</f>
        <v/>
      </c>
    </row>
    <row r="6504" spans="15:16" x14ac:dyDescent="0.15">
      <c r="O6504">
        <v>6503</v>
      </c>
      <c r="P6504" t="str">
        <f>IFERROR(IF(COUNTIF(個人情報!$BB$5:$BB$401,"登録番号" &amp; リスト!O6504)&gt;=1,"",IF(VLOOKUP(O6504,登録者リスト!$A$1:$D$43729,4,FALSE)=基本情報!$D$6,O6504,"")),"")</f>
        <v/>
      </c>
    </row>
    <row r="6505" spans="15:16" x14ac:dyDescent="0.15">
      <c r="O6505">
        <v>6504</v>
      </c>
      <c r="P6505" t="str">
        <f>IFERROR(IF(COUNTIF(個人情報!$BB$5:$BB$401,"登録番号" &amp; リスト!O6505)&gt;=1,"",IF(VLOOKUP(O6505,登録者リスト!$A$1:$D$43729,4,FALSE)=基本情報!$D$6,O6505,"")),"")</f>
        <v/>
      </c>
    </row>
    <row r="6506" spans="15:16" x14ac:dyDescent="0.15">
      <c r="O6506">
        <v>6505</v>
      </c>
      <c r="P6506" t="str">
        <f>IFERROR(IF(COUNTIF(個人情報!$BB$5:$BB$401,"登録番号" &amp; リスト!O6506)&gt;=1,"",IF(VLOOKUP(O6506,登録者リスト!$A$1:$D$43729,4,FALSE)=基本情報!$D$6,O6506,"")),"")</f>
        <v/>
      </c>
    </row>
    <row r="6507" spans="15:16" x14ac:dyDescent="0.15">
      <c r="O6507">
        <v>6506</v>
      </c>
      <c r="P6507" t="str">
        <f>IFERROR(IF(COUNTIF(個人情報!$BB$5:$BB$401,"登録番号" &amp; リスト!O6507)&gt;=1,"",IF(VLOOKUP(O6507,登録者リスト!$A$1:$D$43729,4,FALSE)=基本情報!$D$6,O6507,"")),"")</f>
        <v/>
      </c>
    </row>
    <row r="6508" spans="15:16" x14ac:dyDescent="0.15">
      <c r="O6508">
        <v>6507</v>
      </c>
      <c r="P6508" t="str">
        <f>IFERROR(IF(COUNTIF(個人情報!$BB$5:$BB$401,"登録番号" &amp; リスト!O6508)&gt;=1,"",IF(VLOOKUP(O6508,登録者リスト!$A$1:$D$43729,4,FALSE)=基本情報!$D$6,O6508,"")),"")</f>
        <v/>
      </c>
    </row>
    <row r="6509" spans="15:16" x14ac:dyDescent="0.15">
      <c r="O6509">
        <v>6508</v>
      </c>
      <c r="P6509" t="str">
        <f>IFERROR(IF(COUNTIF(個人情報!$BB$5:$BB$401,"登録番号" &amp; リスト!O6509)&gt;=1,"",IF(VLOOKUP(O6509,登録者リスト!$A$1:$D$43729,4,FALSE)=基本情報!$D$6,O6509,"")),"")</f>
        <v/>
      </c>
    </row>
    <row r="6510" spans="15:16" x14ac:dyDescent="0.15">
      <c r="O6510">
        <v>6509</v>
      </c>
      <c r="P6510" t="str">
        <f>IFERROR(IF(COUNTIF(個人情報!$BB$5:$BB$401,"登録番号" &amp; リスト!O6510)&gt;=1,"",IF(VLOOKUP(O6510,登録者リスト!$A$1:$D$43729,4,FALSE)=基本情報!$D$6,O6510,"")),"")</f>
        <v/>
      </c>
    </row>
    <row r="6511" spans="15:16" x14ac:dyDescent="0.15">
      <c r="O6511">
        <v>6510</v>
      </c>
      <c r="P6511" t="str">
        <f>IFERROR(IF(COUNTIF(個人情報!$BB$5:$BB$401,"登録番号" &amp; リスト!O6511)&gt;=1,"",IF(VLOOKUP(O6511,登録者リスト!$A$1:$D$43729,4,FALSE)=基本情報!$D$6,O6511,"")),"")</f>
        <v/>
      </c>
    </row>
    <row r="6512" spans="15:16" x14ac:dyDescent="0.15">
      <c r="O6512">
        <v>6511</v>
      </c>
      <c r="P6512" t="str">
        <f>IFERROR(IF(COUNTIF(個人情報!$BB$5:$BB$401,"登録番号" &amp; リスト!O6512)&gt;=1,"",IF(VLOOKUP(O6512,登録者リスト!$A$1:$D$43729,4,FALSE)=基本情報!$D$6,O6512,"")),"")</f>
        <v/>
      </c>
    </row>
    <row r="6513" spans="15:16" x14ac:dyDescent="0.15">
      <c r="O6513">
        <v>6512</v>
      </c>
      <c r="P6513" t="str">
        <f>IFERROR(IF(COUNTIF(個人情報!$BB$5:$BB$401,"登録番号" &amp; リスト!O6513)&gt;=1,"",IF(VLOOKUP(O6513,登録者リスト!$A$1:$D$43729,4,FALSE)=基本情報!$D$6,O6513,"")),"")</f>
        <v/>
      </c>
    </row>
    <row r="6514" spans="15:16" x14ac:dyDescent="0.15">
      <c r="O6514">
        <v>6513</v>
      </c>
      <c r="P6514" t="str">
        <f>IFERROR(IF(COUNTIF(個人情報!$BB$5:$BB$401,"登録番号" &amp; リスト!O6514)&gt;=1,"",IF(VLOOKUP(O6514,登録者リスト!$A$1:$D$43729,4,FALSE)=基本情報!$D$6,O6514,"")),"")</f>
        <v/>
      </c>
    </row>
    <row r="6515" spans="15:16" x14ac:dyDescent="0.15">
      <c r="O6515">
        <v>6514</v>
      </c>
      <c r="P6515" t="str">
        <f>IFERROR(IF(COUNTIF(個人情報!$BB$5:$BB$401,"登録番号" &amp; リスト!O6515)&gt;=1,"",IF(VLOOKUP(O6515,登録者リスト!$A$1:$D$43729,4,FALSE)=基本情報!$D$6,O6515,"")),"")</f>
        <v/>
      </c>
    </row>
    <row r="6516" spans="15:16" x14ac:dyDescent="0.15">
      <c r="O6516">
        <v>6515</v>
      </c>
      <c r="P6516" t="str">
        <f>IFERROR(IF(COUNTIF(個人情報!$BB$5:$BB$401,"登録番号" &amp; リスト!O6516)&gt;=1,"",IF(VLOOKUP(O6516,登録者リスト!$A$1:$D$43729,4,FALSE)=基本情報!$D$6,O6516,"")),"")</f>
        <v/>
      </c>
    </row>
    <row r="6517" spans="15:16" x14ac:dyDescent="0.15">
      <c r="O6517">
        <v>6516</v>
      </c>
      <c r="P6517" t="str">
        <f>IFERROR(IF(COUNTIF(個人情報!$BB$5:$BB$401,"登録番号" &amp; リスト!O6517)&gt;=1,"",IF(VLOOKUP(O6517,登録者リスト!$A$1:$D$43729,4,FALSE)=基本情報!$D$6,O6517,"")),"")</f>
        <v/>
      </c>
    </row>
    <row r="6518" spans="15:16" x14ac:dyDescent="0.15">
      <c r="O6518">
        <v>6517</v>
      </c>
      <c r="P6518" t="str">
        <f>IFERROR(IF(COUNTIF(個人情報!$BB$5:$BB$401,"登録番号" &amp; リスト!O6518)&gt;=1,"",IF(VLOOKUP(O6518,登録者リスト!$A$1:$D$43729,4,FALSE)=基本情報!$D$6,O6518,"")),"")</f>
        <v/>
      </c>
    </row>
    <row r="6519" spans="15:16" x14ac:dyDescent="0.15">
      <c r="O6519">
        <v>6518</v>
      </c>
      <c r="P6519" t="str">
        <f>IFERROR(IF(COUNTIF(個人情報!$BB$5:$BB$401,"登録番号" &amp; リスト!O6519)&gt;=1,"",IF(VLOOKUP(O6519,登録者リスト!$A$1:$D$43729,4,FALSE)=基本情報!$D$6,O6519,"")),"")</f>
        <v/>
      </c>
    </row>
    <row r="6520" spans="15:16" x14ac:dyDescent="0.15">
      <c r="O6520">
        <v>6519</v>
      </c>
      <c r="P6520" t="str">
        <f>IFERROR(IF(COUNTIF(個人情報!$BB$5:$BB$401,"登録番号" &amp; リスト!O6520)&gt;=1,"",IF(VLOOKUP(O6520,登録者リスト!$A$1:$D$43729,4,FALSE)=基本情報!$D$6,O6520,"")),"")</f>
        <v/>
      </c>
    </row>
    <row r="6521" spans="15:16" x14ac:dyDescent="0.15">
      <c r="O6521">
        <v>6520</v>
      </c>
      <c r="P6521" t="str">
        <f>IFERROR(IF(COUNTIF(個人情報!$BB$5:$BB$401,"登録番号" &amp; リスト!O6521)&gt;=1,"",IF(VLOOKUP(O6521,登録者リスト!$A$1:$D$43729,4,FALSE)=基本情報!$D$6,O6521,"")),"")</f>
        <v/>
      </c>
    </row>
    <row r="6522" spans="15:16" x14ac:dyDescent="0.15">
      <c r="O6522">
        <v>6521</v>
      </c>
      <c r="P6522" t="str">
        <f>IFERROR(IF(COUNTIF(個人情報!$BB$5:$BB$401,"登録番号" &amp; リスト!O6522)&gt;=1,"",IF(VLOOKUP(O6522,登録者リスト!$A$1:$D$43729,4,FALSE)=基本情報!$D$6,O6522,"")),"")</f>
        <v/>
      </c>
    </row>
    <row r="6523" spans="15:16" x14ac:dyDescent="0.15">
      <c r="O6523">
        <v>6522</v>
      </c>
      <c r="P6523" t="str">
        <f>IFERROR(IF(COUNTIF(個人情報!$BB$5:$BB$401,"登録番号" &amp; リスト!O6523)&gt;=1,"",IF(VLOOKUP(O6523,登録者リスト!$A$1:$D$43729,4,FALSE)=基本情報!$D$6,O6523,"")),"")</f>
        <v/>
      </c>
    </row>
    <row r="6524" spans="15:16" x14ac:dyDescent="0.15">
      <c r="O6524">
        <v>6523</v>
      </c>
      <c r="P6524" t="str">
        <f>IFERROR(IF(COUNTIF(個人情報!$BB$5:$BB$401,"登録番号" &amp; リスト!O6524)&gt;=1,"",IF(VLOOKUP(O6524,登録者リスト!$A$1:$D$43729,4,FALSE)=基本情報!$D$6,O6524,"")),"")</f>
        <v/>
      </c>
    </row>
    <row r="6525" spans="15:16" x14ac:dyDescent="0.15">
      <c r="O6525">
        <v>6524</v>
      </c>
      <c r="P6525" t="str">
        <f>IFERROR(IF(COUNTIF(個人情報!$BB$5:$BB$401,"登録番号" &amp; リスト!O6525)&gt;=1,"",IF(VLOOKUP(O6525,登録者リスト!$A$1:$D$43729,4,FALSE)=基本情報!$D$6,O6525,"")),"")</f>
        <v/>
      </c>
    </row>
    <row r="6526" spans="15:16" x14ac:dyDescent="0.15">
      <c r="O6526">
        <v>6525</v>
      </c>
      <c r="P6526" t="str">
        <f>IFERROR(IF(COUNTIF(個人情報!$BB$5:$BB$401,"登録番号" &amp; リスト!O6526)&gt;=1,"",IF(VLOOKUP(O6526,登録者リスト!$A$1:$D$43729,4,FALSE)=基本情報!$D$6,O6526,"")),"")</f>
        <v/>
      </c>
    </row>
    <row r="6527" spans="15:16" x14ac:dyDescent="0.15">
      <c r="O6527">
        <v>6526</v>
      </c>
      <c r="P6527" t="str">
        <f>IFERROR(IF(COUNTIF(個人情報!$BB$5:$BB$401,"登録番号" &amp; リスト!O6527)&gt;=1,"",IF(VLOOKUP(O6527,登録者リスト!$A$1:$D$43729,4,FALSE)=基本情報!$D$6,O6527,"")),"")</f>
        <v/>
      </c>
    </row>
    <row r="6528" spans="15:16" x14ac:dyDescent="0.15">
      <c r="O6528">
        <v>6527</v>
      </c>
      <c r="P6528" t="str">
        <f>IFERROR(IF(COUNTIF(個人情報!$BB$5:$BB$401,"登録番号" &amp; リスト!O6528)&gt;=1,"",IF(VLOOKUP(O6528,登録者リスト!$A$1:$D$43729,4,FALSE)=基本情報!$D$6,O6528,"")),"")</f>
        <v/>
      </c>
    </row>
    <row r="6529" spans="15:16" x14ac:dyDescent="0.15">
      <c r="O6529">
        <v>6528</v>
      </c>
      <c r="P6529" t="str">
        <f>IFERROR(IF(COUNTIF(個人情報!$BB$5:$BB$401,"登録番号" &amp; リスト!O6529)&gt;=1,"",IF(VLOOKUP(O6529,登録者リスト!$A$1:$D$43729,4,FALSE)=基本情報!$D$6,O6529,"")),"")</f>
        <v/>
      </c>
    </row>
    <row r="6530" spans="15:16" x14ac:dyDescent="0.15">
      <c r="O6530">
        <v>6529</v>
      </c>
      <c r="P6530" t="str">
        <f>IFERROR(IF(COUNTIF(個人情報!$BB$5:$BB$401,"登録番号" &amp; リスト!O6530)&gt;=1,"",IF(VLOOKUP(O6530,登録者リスト!$A$1:$D$43729,4,FALSE)=基本情報!$D$6,O6530,"")),"")</f>
        <v/>
      </c>
    </row>
    <row r="6531" spans="15:16" x14ac:dyDescent="0.15">
      <c r="O6531">
        <v>6530</v>
      </c>
      <c r="P6531" t="str">
        <f>IFERROR(IF(COUNTIF(個人情報!$BB$5:$BB$401,"登録番号" &amp; リスト!O6531)&gt;=1,"",IF(VLOOKUP(O6531,登録者リスト!$A$1:$D$43729,4,FALSE)=基本情報!$D$6,O6531,"")),"")</f>
        <v/>
      </c>
    </row>
    <row r="6532" spans="15:16" x14ac:dyDescent="0.15">
      <c r="O6532">
        <v>6531</v>
      </c>
      <c r="P6532" t="str">
        <f>IFERROR(IF(COUNTIF(個人情報!$BB$5:$BB$401,"登録番号" &amp; リスト!O6532)&gt;=1,"",IF(VLOOKUP(O6532,登録者リスト!$A$1:$D$43729,4,FALSE)=基本情報!$D$6,O6532,"")),"")</f>
        <v/>
      </c>
    </row>
    <row r="6533" spans="15:16" x14ac:dyDescent="0.15">
      <c r="O6533">
        <v>6532</v>
      </c>
      <c r="P6533" t="str">
        <f>IFERROR(IF(COUNTIF(個人情報!$BB$5:$BB$401,"登録番号" &amp; リスト!O6533)&gt;=1,"",IF(VLOOKUP(O6533,登録者リスト!$A$1:$D$43729,4,FALSE)=基本情報!$D$6,O6533,"")),"")</f>
        <v/>
      </c>
    </row>
    <row r="6534" spans="15:16" x14ac:dyDescent="0.15">
      <c r="O6534">
        <v>6533</v>
      </c>
      <c r="P6534" t="str">
        <f>IFERROR(IF(COUNTIF(個人情報!$BB$5:$BB$401,"登録番号" &amp; リスト!O6534)&gt;=1,"",IF(VLOOKUP(O6534,登録者リスト!$A$1:$D$43729,4,FALSE)=基本情報!$D$6,O6534,"")),"")</f>
        <v/>
      </c>
    </row>
    <row r="6535" spans="15:16" x14ac:dyDescent="0.15">
      <c r="O6535">
        <v>6534</v>
      </c>
      <c r="P6535" t="str">
        <f>IFERROR(IF(COUNTIF(個人情報!$BB$5:$BB$401,"登録番号" &amp; リスト!O6535)&gt;=1,"",IF(VLOOKUP(O6535,登録者リスト!$A$1:$D$43729,4,FALSE)=基本情報!$D$6,O6535,"")),"")</f>
        <v/>
      </c>
    </row>
    <row r="6536" spans="15:16" x14ac:dyDescent="0.15">
      <c r="O6536">
        <v>6535</v>
      </c>
      <c r="P6536" t="str">
        <f>IFERROR(IF(COUNTIF(個人情報!$BB$5:$BB$401,"登録番号" &amp; リスト!O6536)&gt;=1,"",IF(VLOOKUP(O6536,登録者リスト!$A$1:$D$43729,4,FALSE)=基本情報!$D$6,O6536,"")),"")</f>
        <v/>
      </c>
    </row>
    <row r="6537" spans="15:16" x14ac:dyDescent="0.15">
      <c r="O6537">
        <v>6536</v>
      </c>
      <c r="P6537" t="str">
        <f>IFERROR(IF(COUNTIF(個人情報!$BB$5:$BB$401,"登録番号" &amp; リスト!O6537)&gt;=1,"",IF(VLOOKUP(O6537,登録者リスト!$A$1:$D$43729,4,FALSE)=基本情報!$D$6,O6537,"")),"")</f>
        <v/>
      </c>
    </row>
    <row r="6538" spans="15:16" x14ac:dyDescent="0.15">
      <c r="O6538">
        <v>6537</v>
      </c>
      <c r="P6538" t="str">
        <f>IFERROR(IF(COUNTIF(個人情報!$BB$5:$BB$401,"登録番号" &amp; リスト!O6538)&gt;=1,"",IF(VLOOKUP(O6538,登録者リスト!$A$1:$D$43729,4,FALSE)=基本情報!$D$6,O6538,"")),"")</f>
        <v/>
      </c>
    </row>
    <row r="6539" spans="15:16" x14ac:dyDescent="0.15">
      <c r="O6539">
        <v>6538</v>
      </c>
      <c r="P6539" t="str">
        <f>IFERROR(IF(COUNTIF(個人情報!$BB$5:$BB$401,"登録番号" &amp; リスト!O6539)&gt;=1,"",IF(VLOOKUP(O6539,登録者リスト!$A$1:$D$43729,4,FALSE)=基本情報!$D$6,O6539,"")),"")</f>
        <v/>
      </c>
    </row>
    <row r="6540" spans="15:16" x14ac:dyDescent="0.15">
      <c r="O6540">
        <v>6539</v>
      </c>
      <c r="P6540" t="str">
        <f>IFERROR(IF(COUNTIF(個人情報!$BB$5:$BB$401,"登録番号" &amp; リスト!O6540)&gt;=1,"",IF(VLOOKUP(O6540,登録者リスト!$A$1:$D$43729,4,FALSE)=基本情報!$D$6,O6540,"")),"")</f>
        <v/>
      </c>
    </row>
    <row r="6541" spans="15:16" x14ac:dyDescent="0.15">
      <c r="O6541">
        <v>6540</v>
      </c>
      <c r="P6541" t="str">
        <f>IFERROR(IF(COUNTIF(個人情報!$BB$5:$BB$401,"登録番号" &amp; リスト!O6541)&gt;=1,"",IF(VLOOKUP(O6541,登録者リスト!$A$1:$D$43729,4,FALSE)=基本情報!$D$6,O6541,"")),"")</f>
        <v/>
      </c>
    </row>
    <row r="6542" spans="15:16" x14ac:dyDescent="0.15">
      <c r="O6542">
        <v>6541</v>
      </c>
      <c r="P6542" t="str">
        <f>IFERROR(IF(COUNTIF(個人情報!$BB$5:$BB$401,"登録番号" &amp; リスト!O6542)&gt;=1,"",IF(VLOOKUP(O6542,登録者リスト!$A$1:$D$43729,4,FALSE)=基本情報!$D$6,O6542,"")),"")</f>
        <v/>
      </c>
    </row>
    <row r="6543" spans="15:16" x14ac:dyDescent="0.15">
      <c r="O6543">
        <v>6542</v>
      </c>
      <c r="P6543" t="str">
        <f>IFERROR(IF(COUNTIF(個人情報!$BB$5:$BB$401,"登録番号" &amp; リスト!O6543)&gt;=1,"",IF(VLOOKUP(O6543,登録者リスト!$A$1:$D$43729,4,FALSE)=基本情報!$D$6,O6543,"")),"")</f>
        <v/>
      </c>
    </row>
    <row r="6544" spans="15:16" x14ac:dyDescent="0.15">
      <c r="O6544">
        <v>6543</v>
      </c>
      <c r="P6544" t="str">
        <f>IFERROR(IF(COUNTIF(個人情報!$BB$5:$BB$401,"登録番号" &amp; リスト!O6544)&gt;=1,"",IF(VLOOKUP(O6544,登録者リスト!$A$1:$D$43729,4,FALSE)=基本情報!$D$6,O6544,"")),"")</f>
        <v/>
      </c>
    </row>
    <row r="6545" spans="15:16" x14ac:dyDescent="0.15">
      <c r="O6545">
        <v>6544</v>
      </c>
      <c r="P6545" t="str">
        <f>IFERROR(IF(COUNTIF(個人情報!$BB$5:$BB$401,"登録番号" &amp; リスト!O6545)&gt;=1,"",IF(VLOOKUP(O6545,登録者リスト!$A$1:$D$43729,4,FALSE)=基本情報!$D$6,O6545,"")),"")</f>
        <v/>
      </c>
    </row>
    <row r="6546" spans="15:16" x14ac:dyDescent="0.15">
      <c r="O6546">
        <v>6545</v>
      </c>
      <c r="P6546" t="str">
        <f>IFERROR(IF(COUNTIF(個人情報!$BB$5:$BB$401,"登録番号" &amp; リスト!O6546)&gt;=1,"",IF(VLOOKUP(O6546,登録者リスト!$A$1:$D$43729,4,FALSE)=基本情報!$D$6,O6546,"")),"")</f>
        <v/>
      </c>
    </row>
    <row r="6547" spans="15:16" x14ac:dyDescent="0.15">
      <c r="O6547">
        <v>6546</v>
      </c>
      <c r="P6547" t="str">
        <f>IFERROR(IF(COUNTIF(個人情報!$BB$5:$BB$401,"登録番号" &amp; リスト!O6547)&gt;=1,"",IF(VLOOKUP(O6547,登録者リスト!$A$1:$D$43729,4,FALSE)=基本情報!$D$6,O6547,"")),"")</f>
        <v/>
      </c>
    </row>
    <row r="6548" spans="15:16" x14ac:dyDescent="0.15">
      <c r="O6548">
        <v>6547</v>
      </c>
      <c r="P6548" t="str">
        <f>IFERROR(IF(COUNTIF(個人情報!$BB$5:$BB$401,"登録番号" &amp; リスト!O6548)&gt;=1,"",IF(VLOOKUP(O6548,登録者リスト!$A$1:$D$43729,4,FALSE)=基本情報!$D$6,O6548,"")),"")</f>
        <v/>
      </c>
    </row>
    <row r="6549" spans="15:16" x14ac:dyDescent="0.15">
      <c r="O6549">
        <v>6548</v>
      </c>
      <c r="P6549" t="str">
        <f>IFERROR(IF(COUNTIF(個人情報!$BB$5:$BB$401,"登録番号" &amp; リスト!O6549)&gt;=1,"",IF(VLOOKUP(O6549,登録者リスト!$A$1:$D$43729,4,FALSE)=基本情報!$D$6,O6549,"")),"")</f>
        <v/>
      </c>
    </row>
    <row r="6550" spans="15:16" x14ac:dyDescent="0.15">
      <c r="O6550">
        <v>6549</v>
      </c>
      <c r="P6550" t="str">
        <f>IFERROR(IF(COUNTIF(個人情報!$BB$5:$BB$401,"登録番号" &amp; リスト!O6550)&gt;=1,"",IF(VLOOKUP(O6550,登録者リスト!$A$1:$D$43729,4,FALSE)=基本情報!$D$6,O6550,"")),"")</f>
        <v/>
      </c>
    </row>
    <row r="6551" spans="15:16" x14ac:dyDescent="0.15">
      <c r="O6551">
        <v>6550</v>
      </c>
      <c r="P6551" t="str">
        <f>IFERROR(IF(COUNTIF(個人情報!$BB$5:$BB$401,"登録番号" &amp; リスト!O6551)&gt;=1,"",IF(VLOOKUP(O6551,登録者リスト!$A$1:$D$43729,4,FALSE)=基本情報!$D$6,O6551,"")),"")</f>
        <v/>
      </c>
    </row>
    <row r="6552" spans="15:16" x14ac:dyDescent="0.15">
      <c r="O6552">
        <v>6551</v>
      </c>
      <c r="P6552" t="str">
        <f>IFERROR(IF(COUNTIF(個人情報!$BB$5:$BB$401,"登録番号" &amp; リスト!O6552)&gt;=1,"",IF(VLOOKUP(O6552,登録者リスト!$A$1:$D$43729,4,FALSE)=基本情報!$D$6,O6552,"")),"")</f>
        <v/>
      </c>
    </row>
    <row r="6553" spans="15:16" x14ac:dyDescent="0.15">
      <c r="O6553">
        <v>6552</v>
      </c>
      <c r="P6553" t="str">
        <f>IFERROR(IF(COUNTIF(個人情報!$BB$5:$BB$401,"登録番号" &amp; リスト!O6553)&gt;=1,"",IF(VLOOKUP(O6553,登録者リスト!$A$1:$D$43729,4,FALSE)=基本情報!$D$6,O6553,"")),"")</f>
        <v/>
      </c>
    </row>
    <row r="6554" spans="15:16" x14ac:dyDescent="0.15">
      <c r="O6554">
        <v>6553</v>
      </c>
      <c r="P6554" t="str">
        <f>IFERROR(IF(COUNTIF(個人情報!$BB$5:$BB$401,"登録番号" &amp; リスト!O6554)&gt;=1,"",IF(VLOOKUP(O6554,登録者リスト!$A$1:$D$43729,4,FALSE)=基本情報!$D$6,O6554,"")),"")</f>
        <v/>
      </c>
    </row>
    <row r="6555" spans="15:16" x14ac:dyDescent="0.15">
      <c r="O6555">
        <v>6554</v>
      </c>
      <c r="P6555" t="str">
        <f>IFERROR(IF(COUNTIF(個人情報!$BB$5:$BB$401,"登録番号" &amp; リスト!O6555)&gt;=1,"",IF(VLOOKUP(O6555,登録者リスト!$A$1:$D$43729,4,FALSE)=基本情報!$D$6,O6555,"")),"")</f>
        <v/>
      </c>
    </row>
    <row r="6556" spans="15:16" x14ac:dyDescent="0.15">
      <c r="O6556">
        <v>6555</v>
      </c>
      <c r="P6556" t="str">
        <f>IFERROR(IF(COUNTIF(個人情報!$BB$5:$BB$401,"登録番号" &amp; リスト!O6556)&gt;=1,"",IF(VLOOKUP(O6556,登録者リスト!$A$1:$D$43729,4,FALSE)=基本情報!$D$6,O6556,"")),"")</f>
        <v/>
      </c>
    </row>
    <row r="6557" spans="15:16" x14ac:dyDescent="0.15">
      <c r="O6557">
        <v>6556</v>
      </c>
      <c r="P6557" t="str">
        <f>IFERROR(IF(COUNTIF(個人情報!$BB$5:$BB$401,"登録番号" &amp; リスト!O6557)&gt;=1,"",IF(VLOOKUP(O6557,登録者リスト!$A$1:$D$43729,4,FALSE)=基本情報!$D$6,O6557,"")),"")</f>
        <v/>
      </c>
    </row>
    <row r="6558" spans="15:16" x14ac:dyDescent="0.15">
      <c r="O6558">
        <v>6557</v>
      </c>
      <c r="P6558" t="str">
        <f>IFERROR(IF(COUNTIF(個人情報!$BB$5:$BB$401,"登録番号" &amp; リスト!O6558)&gt;=1,"",IF(VLOOKUP(O6558,登録者リスト!$A$1:$D$43729,4,FALSE)=基本情報!$D$6,O6558,"")),"")</f>
        <v/>
      </c>
    </row>
    <row r="6559" spans="15:16" x14ac:dyDescent="0.15">
      <c r="O6559">
        <v>6558</v>
      </c>
      <c r="P6559" t="str">
        <f>IFERROR(IF(COUNTIF(個人情報!$BB$5:$BB$401,"登録番号" &amp; リスト!O6559)&gt;=1,"",IF(VLOOKUP(O6559,登録者リスト!$A$1:$D$43729,4,FALSE)=基本情報!$D$6,O6559,"")),"")</f>
        <v/>
      </c>
    </row>
    <row r="6560" spans="15:16" x14ac:dyDescent="0.15">
      <c r="O6560">
        <v>6559</v>
      </c>
      <c r="P6560" t="str">
        <f>IFERROR(IF(COUNTIF(個人情報!$BB$5:$BB$401,"登録番号" &amp; リスト!O6560)&gt;=1,"",IF(VLOOKUP(O6560,登録者リスト!$A$1:$D$43729,4,FALSE)=基本情報!$D$6,O6560,"")),"")</f>
        <v/>
      </c>
    </row>
    <row r="6561" spans="15:16" x14ac:dyDescent="0.15">
      <c r="O6561">
        <v>6560</v>
      </c>
      <c r="P6561" t="str">
        <f>IFERROR(IF(COUNTIF(個人情報!$BB$5:$BB$401,"登録番号" &amp; リスト!O6561)&gt;=1,"",IF(VLOOKUP(O6561,登録者リスト!$A$1:$D$43729,4,FALSE)=基本情報!$D$6,O6561,"")),"")</f>
        <v/>
      </c>
    </row>
    <row r="6562" spans="15:16" x14ac:dyDescent="0.15">
      <c r="O6562">
        <v>6561</v>
      </c>
      <c r="P6562" t="str">
        <f>IFERROR(IF(COUNTIF(個人情報!$BB$5:$BB$401,"登録番号" &amp; リスト!O6562)&gt;=1,"",IF(VLOOKUP(O6562,登録者リスト!$A$1:$D$43729,4,FALSE)=基本情報!$D$6,O6562,"")),"")</f>
        <v/>
      </c>
    </row>
    <row r="6563" spans="15:16" x14ac:dyDescent="0.15">
      <c r="O6563">
        <v>6562</v>
      </c>
      <c r="P6563" t="str">
        <f>IFERROR(IF(COUNTIF(個人情報!$BB$5:$BB$401,"登録番号" &amp; リスト!O6563)&gt;=1,"",IF(VLOOKUP(O6563,登録者リスト!$A$1:$D$43729,4,FALSE)=基本情報!$D$6,O6563,"")),"")</f>
        <v/>
      </c>
    </row>
    <row r="6564" spans="15:16" x14ac:dyDescent="0.15">
      <c r="O6564">
        <v>6563</v>
      </c>
      <c r="P6564" t="str">
        <f>IFERROR(IF(COUNTIF(個人情報!$BB$5:$BB$401,"登録番号" &amp; リスト!O6564)&gt;=1,"",IF(VLOOKUP(O6564,登録者リスト!$A$1:$D$43729,4,FALSE)=基本情報!$D$6,O6564,"")),"")</f>
        <v/>
      </c>
    </row>
    <row r="6565" spans="15:16" x14ac:dyDescent="0.15">
      <c r="O6565">
        <v>6564</v>
      </c>
      <c r="P6565" t="str">
        <f>IFERROR(IF(COUNTIF(個人情報!$BB$5:$BB$401,"登録番号" &amp; リスト!O6565)&gt;=1,"",IF(VLOOKUP(O6565,登録者リスト!$A$1:$D$43729,4,FALSE)=基本情報!$D$6,O6565,"")),"")</f>
        <v/>
      </c>
    </row>
    <row r="6566" spans="15:16" x14ac:dyDescent="0.15">
      <c r="O6566">
        <v>6565</v>
      </c>
      <c r="P6566" t="str">
        <f>IFERROR(IF(COUNTIF(個人情報!$BB$5:$BB$401,"登録番号" &amp; リスト!O6566)&gt;=1,"",IF(VLOOKUP(O6566,登録者リスト!$A$1:$D$43729,4,FALSE)=基本情報!$D$6,O6566,"")),"")</f>
        <v/>
      </c>
    </row>
    <row r="6567" spans="15:16" x14ac:dyDescent="0.15">
      <c r="O6567">
        <v>6566</v>
      </c>
      <c r="P6567" t="str">
        <f>IFERROR(IF(COUNTIF(個人情報!$BB$5:$BB$401,"登録番号" &amp; リスト!O6567)&gt;=1,"",IF(VLOOKUP(O6567,登録者リスト!$A$1:$D$43729,4,FALSE)=基本情報!$D$6,O6567,"")),"")</f>
        <v/>
      </c>
    </row>
    <row r="6568" spans="15:16" x14ac:dyDescent="0.15">
      <c r="O6568">
        <v>6567</v>
      </c>
      <c r="P6568" t="str">
        <f>IFERROR(IF(COUNTIF(個人情報!$BB$5:$BB$401,"登録番号" &amp; リスト!O6568)&gt;=1,"",IF(VLOOKUP(O6568,登録者リスト!$A$1:$D$43729,4,FALSE)=基本情報!$D$6,O6568,"")),"")</f>
        <v/>
      </c>
    </row>
    <row r="6569" spans="15:16" x14ac:dyDescent="0.15">
      <c r="O6569">
        <v>6568</v>
      </c>
      <c r="P6569" t="str">
        <f>IFERROR(IF(COUNTIF(個人情報!$BB$5:$BB$401,"登録番号" &amp; リスト!O6569)&gt;=1,"",IF(VLOOKUP(O6569,登録者リスト!$A$1:$D$43729,4,FALSE)=基本情報!$D$6,O6569,"")),"")</f>
        <v/>
      </c>
    </row>
    <row r="6570" spans="15:16" x14ac:dyDescent="0.15">
      <c r="O6570">
        <v>6569</v>
      </c>
      <c r="P6570" t="str">
        <f>IFERROR(IF(COUNTIF(個人情報!$BB$5:$BB$401,"登録番号" &amp; リスト!O6570)&gt;=1,"",IF(VLOOKUP(O6570,登録者リスト!$A$1:$D$43729,4,FALSE)=基本情報!$D$6,O6570,"")),"")</f>
        <v/>
      </c>
    </row>
    <row r="6571" spans="15:16" x14ac:dyDescent="0.15">
      <c r="O6571">
        <v>6570</v>
      </c>
      <c r="P6571" t="str">
        <f>IFERROR(IF(COUNTIF(個人情報!$BB$5:$BB$401,"登録番号" &amp; リスト!O6571)&gt;=1,"",IF(VLOOKUP(O6571,登録者リスト!$A$1:$D$43729,4,FALSE)=基本情報!$D$6,O6571,"")),"")</f>
        <v/>
      </c>
    </row>
    <row r="6572" spans="15:16" x14ac:dyDescent="0.15">
      <c r="O6572">
        <v>6571</v>
      </c>
      <c r="P6572" t="str">
        <f>IFERROR(IF(COUNTIF(個人情報!$BB$5:$BB$401,"登録番号" &amp; リスト!O6572)&gt;=1,"",IF(VLOOKUP(O6572,登録者リスト!$A$1:$D$43729,4,FALSE)=基本情報!$D$6,O6572,"")),"")</f>
        <v/>
      </c>
    </row>
    <row r="6573" spans="15:16" x14ac:dyDescent="0.15">
      <c r="O6573">
        <v>6572</v>
      </c>
      <c r="P6573" t="str">
        <f>IFERROR(IF(COUNTIF(個人情報!$BB$5:$BB$401,"登録番号" &amp; リスト!O6573)&gt;=1,"",IF(VLOOKUP(O6573,登録者リスト!$A$1:$D$43729,4,FALSE)=基本情報!$D$6,O6573,"")),"")</f>
        <v/>
      </c>
    </row>
    <row r="6574" spans="15:16" x14ac:dyDescent="0.15">
      <c r="O6574">
        <v>6573</v>
      </c>
      <c r="P6574" t="str">
        <f>IFERROR(IF(COUNTIF(個人情報!$BB$5:$BB$401,"登録番号" &amp; リスト!O6574)&gt;=1,"",IF(VLOOKUP(O6574,登録者リスト!$A$1:$D$43729,4,FALSE)=基本情報!$D$6,O6574,"")),"")</f>
        <v/>
      </c>
    </row>
    <row r="6575" spans="15:16" x14ac:dyDescent="0.15">
      <c r="O6575">
        <v>6574</v>
      </c>
      <c r="P6575" t="str">
        <f>IFERROR(IF(COUNTIF(個人情報!$BB$5:$BB$401,"登録番号" &amp; リスト!O6575)&gt;=1,"",IF(VLOOKUP(O6575,登録者リスト!$A$1:$D$43729,4,FALSE)=基本情報!$D$6,O6575,"")),"")</f>
        <v/>
      </c>
    </row>
    <row r="6576" spans="15:16" x14ac:dyDescent="0.15">
      <c r="O6576">
        <v>6575</v>
      </c>
      <c r="P6576" t="str">
        <f>IFERROR(IF(COUNTIF(個人情報!$BB$5:$BB$401,"登録番号" &amp; リスト!O6576)&gt;=1,"",IF(VLOOKUP(O6576,登録者リスト!$A$1:$D$43729,4,FALSE)=基本情報!$D$6,O6576,"")),"")</f>
        <v/>
      </c>
    </row>
    <row r="6577" spans="15:16" x14ac:dyDescent="0.15">
      <c r="O6577">
        <v>6576</v>
      </c>
      <c r="P6577" t="str">
        <f>IFERROR(IF(COUNTIF(個人情報!$BB$5:$BB$401,"登録番号" &amp; リスト!O6577)&gt;=1,"",IF(VLOOKUP(O6577,登録者リスト!$A$1:$D$43729,4,FALSE)=基本情報!$D$6,O6577,"")),"")</f>
        <v/>
      </c>
    </row>
    <row r="6578" spans="15:16" x14ac:dyDescent="0.15">
      <c r="O6578">
        <v>6577</v>
      </c>
      <c r="P6578" t="str">
        <f>IFERROR(IF(COUNTIF(個人情報!$BB$5:$BB$401,"登録番号" &amp; リスト!O6578)&gt;=1,"",IF(VLOOKUP(O6578,登録者リスト!$A$1:$D$43729,4,FALSE)=基本情報!$D$6,O6578,"")),"")</f>
        <v/>
      </c>
    </row>
    <row r="6579" spans="15:16" x14ac:dyDescent="0.15">
      <c r="O6579">
        <v>6578</v>
      </c>
      <c r="P6579" t="str">
        <f>IFERROR(IF(COUNTIF(個人情報!$BB$5:$BB$401,"登録番号" &amp; リスト!O6579)&gt;=1,"",IF(VLOOKUP(O6579,登録者リスト!$A$1:$D$43729,4,FALSE)=基本情報!$D$6,O6579,"")),"")</f>
        <v/>
      </c>
    </row>
    <row r="6580" spans="15:16" x14ac:dyDescent="0.15">
      <c r="O6580">
        <v>6579</v>
      </c>
      <c r="P6580" t="str">
        <f>IFERROR(IF(COUNTIF(個人情報!$BB$5:$BB$401,"登録番号" &amp; リスト!O6580)&gt;=1,"",IF(VLOOKUP(O6580,登録者リスト!$A$1:$D$43729,4,FALSE)=基本情報!$D$6,O6580,"")),"")</f>
        <v/>
      </c>
    </row>
    <row r="6581" spans="15:16" x14ac:dyDescent="0.15">
      <c r="O6581">
        <v>6580</v>
      </c>
      <c r="P6581" t="str">
        <f>IFERROR(IF(COUNTIF(個人情報!$BB$5:$BB$401,"登録番号" &amp; リスト!O6581)&gt;=1,"",IF(VLOOKUP(O6581,登録者リスト!$A$1:$D$43729,4,FALSE)=基本情報!$D$6,O6581,"")),"")</f>
        <v/>
      </c>
    </row>
    <row r="6582" spans="15:16" x14ac:dyDescent="0.15">
      <c r="O6582">
        <v>6581</v>
      </c>
      <c r="P6582" t="str">
        <f>IFERROR(IF(COUNTIF(個人情報!$BB$5:$BB$401,"登録番号" &amp; リスト!O6582)&gt;=1,"",IF(VLOOKUP(O6582,登録者リスト!$A$1:$D$43729,4,FALSE)=基本情報!$D$6,O6582,"")),"")</f>
        <v/>
      </c>
    </row>
    <row r="6583" spans="15:16" x14ac:dyDescent="0.15">
      <c r="O6583">
        <v>6582</v>
      </c>
      <c r="P6583" t="str">
        <f>IFERROR(IF(COUNTIF(個人情報!$BB$5:$BB$401,"登録番号" &amp; リスト!O6583)&gt;=1,"",IF(VLOOKUP(O6583,登録者リスト!$A$1:$D$43729,4,FALSE)=基本情報!$D$6,O6583,"")),"")</f>
        <v/>
      </c>
    </row>
    <row r="6584" spans="15:16" x14ac:dyDescent="0.15">
      <c r="O6584">
        <v>6583</v>
      </c>
      <c r="P6584" t="str">
        <f>IFERROR(IF(COUNTIF(個人情報!$BB$5:$BB$401,"登録番号" &amp; リスト!O6584)&gt;=1,"",IF(VLOOKUP(O6584,登録者リスト!$A$1:$D$43729,4,FALSE)=基本情報!$D$6,O6584,"")),"")</f>
        <v/>
      </c>
    </row>
    <row r="6585" spans="15:16" x14ac:dyDescent="0.15">
      <c r="O6585">
        <v>6584</v>
      </c>
      <c r="P6585" t="str">
        <f>IFERROR(IF(COUNTIF(個人情報!$BB$5:$BB$401,"登録番号" &amp; リスト!O6585)&gt;=1,"",IF(VLOOKUP(O6585,登録者リスト!$A$1:$D$43729,4,FALSE)=基本情報!$D$6,O6585,"")),"")</f>
        <v/>
      </c>
    </row>
    <row r="6586" spans="15:16" x14ac:dyDescent="0.15">
      <c r="O6586">
        <v>6585</v>
      </c>
      <c r="P6586" t="str">
        <f>IFERROR(IF(COUNTIF(個人情報!$BB$5:$BB$401,"登録番号" &amp; リスト!O6586)&gt;=1,"",IF(VLOOKUP(O6586,登録者リスト!$A$1:$D$43729,4,FALSE)=基本情報!$D$6,O6586,"")),"")</f>
        <v/>
      </c>
    </row>
    <row r="6587" spans="15:16" x14ac:dyDescent="0.15">
      <c r="O6587">
        <v>6586</v>
      </c>
      <c r="P6587" t="str">
        <f>IFERROR(IF(COUNTIF(個人情報!$BB$5:$BB$401,"登録番号" &amp; リスト!O6587)&gt;=1,"",IF(VLOOKUP(O6587,登録者リスト!$A$1:$D$43729,4,FALSE)=基本情報!$D$6,O6587,"")),"")</f>
        <v/>
      </c>
    </row>
    <row r="6588" spans="15:16" x14ac:dyDescent="0.15">
      <c r="O6588">
        <v>6587</v>
      </c>
      <c r="P6588" t="str">
        <f>IFERROR(IF(COUNTIF(個人情報!$BB$5:$BB$401,"登録番号" &amp; リスト!O6588)&gt;=1,"",IF(VLOOKUP(O6588,登録者リスト!$A$1:$D$43729,4,FALSE)=基本情報!$D$6,O6588,"")),"")</f>
        <v/>
      </c>
    </row>
    <row r="6589" spans="15:16" x14ac:dyDescent="0.15">
      <c r="O6589">
        <v>6588</v>
      </c>
      <c r="P6589" t="str">
        <f>IFERROR(IF(COUNTIF(個人情報!$BB$5:$BB$401,"登録番号" &amp; リスト!O6589)&gt;=1,"",IF(VLOOKUP(O6589,登録者リスト!$A$1:$D$43729,4,FALSE)=基本情報!$D$6,O6589,"")),"")</f>
        <v/>
      </c>
    </row>
    <row r="6590" spans="15:16" x14ac:dyDescent="0.15">
      <c r="O6590">
        <v>6589</v>
      </c>
      <c r="P6590" t="str">
        <f>IFERROR(IF(COUNTIF(個人情報!$BB$5:$BB$401,"登録番号" &amp; リスト!O6590)&gt;=1,"",IF(VLOOKUP(O6590,登録者リスト!$A$1:$D$43729,4,FALSE)=基本情報!$D$6,O6590,"")),"")</f>
        <v/>
      </c>
    </row>
    <row r="6591" spans="15:16" x14ac:dyDescent="0.15">
      <c r="O6591">
        <v>6590</v>
      </c>
      <c r="P6591" t="str">
        <f>IFERROR(IF(COUNTIF(個人情報!$BB$5:$BB$401,"登録番号" &amp; リスト!O6591)&gt;=1,"",IF(VLOOKUP(O6591,登録者リスト!$A$1:$D$43729,4,FALSE)=基本情報!$D$6,O6591,"")),"")</f>
        <v/>
      </c>
    </row>
    <row r="6592" spans="15:16" x14ac:dyDescent="0.15">
      <c r="O6592">
        <v>6591</v>
      </c>
      <c r="P6592" t="str">
        <f>IFERROR(IF(COUNTIF(個人情報!$BB$5:$BB$401,"登録番号" &amp; リスト!O6592)&gt;=1,"",IF(VLOOKUP(O6592,登録者リスト!$A$1:$D$43729,4,FALSE)=基本情報!$D$6,O6592,"")),"")</f>
        <v/>
      </c>
    </row>
    <row r="6593" spans="15:16" x14ac:dyDescent="0.15">
      <c r="O6593">
        <v>6592</v>
      </c>
      <c r="P6593" t="str">
        <f>IFERROR(IF(COUNTIF(個人情報!$BB$5:$BB$401,"登録番号" &amp; リスト!O6593)&gt;=1,"",IF(VLOOKUP(O6593,登録者リスト!$A$1:$D$43729,4,FALSE)=基本情報!$D$6,O6593,"")),"")</f>
        <v/>
      </c>
    </row>
    <row r="6594" spans="15:16" x14ac:dyDescent="0.15">
      <c r="O6594">
        <v>6593</v>
      </c>
      <c r="P6594" t="str">
        <f>IFERROR(IF(COUNTIF(個人情報!$BB$5:$BB$401,"登録番号" &amp; リスト!O6594)&gt;=1,"",IF(VLOOKUP(O6594,登録者リスト!$A$1:$D$43729,4,FALSE)=基本情報!$D$6,O6594,"")),"")</f>
        <v/>
      </c>
    </row>
    <row r="6595" spans="15:16" x14ac:dyDescent="0.15">
      <c r="O6595">
        <v>6594</v>
      </c>
      <c r="P6595" t="str">
        <f>IFERROR(IF(COUNTIF(個人情報!$BB$5:$BB$401,"登録番号" &amp; リスト!O6595)&gt;=1,"",IF(VLOOKUP(O6595,登録者リスト!$A$1:$D$43729,4,FALSE)=基本情報!$D$6,O6595,"")),"")</f>
        <v/>
      </c>
    </row>
    <row r="6596" spans="15:16" x14ac:dyDescent="0.15">
      <c r="O6596">
        <v>6595</v>
      </c>
      <c r="P6596" t="str">
        <f>IFERROR(IF(COUNTIF(個人情報!$BB$5:$BB$401,"登録番号" &amp; リスト!O6596)&gt;=1,"",IF(VLOOKUP(O6596,登録者リスト!$A$1:$D$43729,4,FALSE)=基本情報!$D$6,O6596,"")),"")</f>
        <v/>
      </c>
    </row>
    <row r="6597" spans="15:16" x14ac:dyDescent="0.15">
      <c r="O6597">
        <v>6596</v>
      </c>
      <c r="P6597" t="str">
        <f>IFERROR(IF(COUNTIF(個人情報!$BB$5:$BB$401,"登録番号" &amp; リスト!O6597)&gt;=1,"",IF(VLOOKUP(O6597,登録者リスト!$A$1:$D$43729,4,FALSE)=基本情報!$D$6,O6597,"")),"")</f>
        <v/>
      </c>
    </row>
    <row r="6598" spans="15:16" x14ac:dyDescent="0.15">
      <c r="O6598">
        <v>6597</v>
      </c>
      <c r="P6598" t="str">
        <f>IFERROR(IF(COUNTIF(個人情報!$BB$5:$BB$401,"登録番号" &amp; リスト!O6598)&gt;=1,"",IF(VLOOKUP(O6598,登録者リスト!$A$1:$D$43729,4,FALSE)=基本情報!$D$6,O6598,"")),"")</f>
        <v/>
      </c>
    </row>
    <row r="6599" spans="15:16" x14ac:dyDescent="0.15">
      <c r="O6599">
        <v>6598</v>
      </c>
      <c r="P6599" t="str">
        <f>IFERROR(IF(COUNTIF(個人情報!$BB$5:$BB$401,"登録番号" &amp; リスト!O6599)&gt;=1,"",IF(VLOOKUP(O6599,登録者リスト!$A$1:$D$43729,4,FALSE)=基本情報!$D$6,O6599,"")),"")</f>
        <v/>
      </c>
    </row>
    <row r="6600" spans="15:16" x14ac:dyDescent="0.15">
      <c r="O6600">
        <v>6599</v>
      </c>
      <c r="P6600" t="str">
        <f>IFERROR(IF(COUNTIF(個人情報!$BB$5:$BB$401,"登録番号" &amp; リスト!O6600)&gt;=1,"",IF(VLOOKUP(O6600,登録者リスト!$A$1:$D$43729,4,FALSE)=基本情報!$D$6,O6600,"")),"")</f>
        <v/>
      </c>
    </row>
    <row r="6601" spans="15:16" x14ac:dyDescent="0.15">
      <c r="O6601">
        <v>6600</v>
      </c>
      <c r="P6601" t="str">
        <f>IFERROR(IF(COUNTIF(個人情報!$BB$5:$BB$401,"登録番号" &amp; リスト!O6601)&gt;=1,"",IF(VLOOKUP(O6601,登録者リスト!$A$1:$D$43729,4,FALSE)=基本情報!$D$6,O6601,"")),"")</f>
        <v/>
      </c>
    </row>
    <row r="6602" spans="15:16" x14ac:dyDescent="0.15">
      <c r="O6602">
        <v>6601</v>
      </c>
      <c r="P6602" t="str">
        <f>IFERROR(IF(COUNTIF(個人情報!$BB$5:$BB$401,"登録番号" &amp; リスト!O6602)&gt;=1,"",IF(VLOOKUP(O6602,登録者リスト!$A$1:$D$43729,4,FALSE)=基本情報!$D$6,O6602,"")),"")</f>
        <v/>
      </c>
    </row>
    <row r="6603" spans="15:16" x14ac:dyDescent="0.15">
      <c r="O6603">
        <v>6602</v>
      </c>
      <c r="P6603" t="str">
        <f>IFERROR(IF(COUNTIF(個人情報!$BB$5:$BB$401,"登録番号" &amp; リスト!O6603)&gt;=1,"",IF(VLOOKUP(O6603,登録者リスト!$A$1:$D$43729,4,FALSE)=基本情報!$D$6,O6603,"")),"")</f>
        <v/>
      </c>
    </row>
    <row r="6604" spans="15:16" x14ac:dyDescent="0.15">
      <c r="O6604">
        <v>6603</v>
      </c>
      <c r="P6604" t="str">
        <f>IFERROR(IF(COUNTIF(個人情報!$BB$5:$BB$401,"登録番号" &amp; リスト!O6604)&gt;=1,"",IF(VLOOKUP(O6604,登録者リスト!$A$1:$D$43729,4,FALSE)=基本情報!$D$6,O6604,"")),"")</f>
        <v/>
      </c>
    </row>
    <row r="6605" spans="15:16" x14ac:dyDescent="0.15">
      <c r="O6605">
        <v>6604</v>
      </c>
      <c r="P6605" t="str">
        <f>IFERROR(IF(COUNTIF(個人情報!$BB$5:$BB$401,"登録番号" &amp; リスト!O6605)&gt;=1,"",IF(VLOOKUP(O6605,登録者リスト!$A$1:$D$43729,4,FALSE)=基本情報!$D$6,O6605,"")),"")</f>
        <v/>
      </c>
    </row>
    <row r="6606" spans="15:16" x14ac:dyDescent="0.15">
      <c r="O6606">
        <v>6605</v>
      </c>
      <c r="P6606" t="str">
        <f>IFERROR(IF(COUNTIF(個人情報!$BB$5:$BB$401,"登録番号" &amp; リスト!O6606)&gt;=1,"",IF(VLOOKUP(O6606,登録者リスト!$A$1:$D$43729,4,FALSE)=基本情報!$D$6,O6606,"")),"")</f>
        <v/>
      </c>
    </row>
    <row r="6607" spans="15:16" x14ac:dyDescent="0.15">
      <c r="O6607">
        <v>6606</v>
      </c>
      <c r="P6607" t="str">
        <f>IFERROR(IF(COUNTIF(個人情報!$BB$5:$BB$401,"登録番号" &amp; リスト!O6607)&gt;=1,"",IF(VLOOKUP(O6607,登録者リスト!$A$1:$D$43729,4,FALSE)=基本情報!$D$6,O6607,"")),"")</f>
        <v/>
      </c>
    </row>
    <row r="6608" spans="15:16" x14ac:dyDescent="0.15">
      <c r="O6608">
        <v>6607</v>
      </c>
      <c r="P6608" t="str">
        <f>IFERROR(IF(COUNTIF(個人情報!$BB$5:$BB$401,"登録番号" &amp; リスト!O6608)&gt;=1,"",IF(VLOOKUP(O6608,登録者リスト!$A$1:$D$43729,4,FALSE)=基本情報!$D$6,O6608,"")),"")</f>
        <v/>
      </c>
    </row>
    <row r="6609" spans="15:16" x14ac:dyDescent="0.15">
      <c r="O6609">
        <v>6608</v>
      </c>
      <c r="P6609" t="str">
        <f>IFERROR(IF(COUNTIF(個人情報!$BB$5:$BB$401,"登録番号" &amp; リスト!O6609)&gt;=1,"",IF(VLOOKUP(O6609,登録者リスト!$A$1:$D$43729,4,FALSE)=基本情報!$D$6,O6609,"")),"")</f>
        <v/>
      </c>
    </row>
    <row r="6610" spans="15:16" x14ac:dyDescent="0.15">
      <c r="O6610">
        <v>6609</v>
      </c>
      <c r="P6610" t="str">
        <f>IFERROR(IF(COUNTIF(個人情報!$BB$5:$BB$401,"登録番号" &amp; リスト!O6610)&gt;=1,"",IF(VLOOKUP(O6610,登録者リスト!$A$1:$D$43729,4,FALSE)=基本情報!$D$6,O6610,"")),"")</f>
        <v/>
      </c>
    </row>
    <row r="6611" spans="15:16" x14ac:dyDescent="0.15">
      <c r="O6611">
        <v>6610</v>
      </c>
      <c r="P6611" t="str">
        <f>IFERROR(IF(COUNTIF(個人情報!$BB$5:$BB$401,"登録番号" &amp; リスト!O6611)&gt;=1,"",IF(VLOOKUP(O6611,登録者リスト!$A$1:$D$43729,4,FALSE)=基本情報!$D$6,O6611,"")),"")</f>
        <v/>
      </c>
    </row>
    <row r="6612" spans="15:16" x14ac:dyDescent="0.15">
      <c r="O6612">
        <v>6611</v>
      </c>
      <c r="P6612" t="str">
        <f>IFERROR(IF(COUNTIF(個人情報!$BB$5:$BB$401,"登録番号" &amp; リスト!O6612)&gt;=1,"",IF(VLOOKUP(O6612,登録者リスト!$A$1:$D$43729,4,FALSE)=基本情報!$D$6,O6612,"")),"")</f>
        <v/>
      </c>
    </row>
    <row r="6613" spans="15:16" x14ac:dyDescent="0.15">
      <c r="O6613">
        <v>6612</v>
      </c>
      <c r="P6613" t="str">
        <f>IFERROR(IF(COUNTIF(個人情報!$BB$5:$BB$401,"登録番号" &amp; リスト!O6613)&gt;=1,"",IF(VLOOKUP(O6613,登録者リスト!$A$1:$D$43729,4,FALSE)=基本情報!$D$6,O6613,"")),"")</f>
        <v/>
      </c>
    </row>
    <row r="6614" spans="15:16" x14ac:dyDescent="0.15">
      <c r="O6614">
        <v>6613</v>
      </c>
      <c r="P6614" t="str">
        <f>IFERROR(IF(COUNTIF(個人情報!$BB$5:$BB$401,"登録番号" &amp; リスト!O6614)&gt;=1,"",IF(VLOOKUP(O6614,登録者リスト!$A$1:$D$43729,4,FALSE)=基本情報!$D$6,O6614,"")),"")</f>
        <v/>
      </c>
    </row>
    <row r="6615" spans="15:16" x14ac:dyDescent="0.15">
      <c r="O6615">
        <v>6614</v>
      </c>
      <c r="P6615" t="str">
        <f>IFERROR(IF(COUNTIF(個人情報!$BB$5:$BB$401,"登録番号" &amp; リスト!O6615)&gt;=1,"",IF(VLOOKUP(O6615,登録者リスト!$A$1:$D$43729,4,FALSE)=基本情報!$D$6,O6615,"")),"")</f>
        <v/>
      </c>
    </row>
    <row r="6616" spans="15:16" x14ac:dyDescent="0.15">
      <c r="O6616">
        <v>6615</v>
      </c>
      <c r="P6616" t="str">
        <f>IFERROR(IF(COUNTIF(個人情報!$BB$5:$BB$401,"登録番号" &amp; リスト!O6616)&gt;=1,"",IF(VLOOKUP(O6616,登録者リスト!$A$1:$D$43729,4,FALSE)=基本情報!$D$6,O6616,"")),"")</f>
        <v/>
      </c>
    </row>
    <row r="6617" spans="15:16" x14ac:dyDescent="0.15">
      <c r="O6617">
        <v>6616</v>
      </c>
      <c r="P6617" t="str">
        <f>IFERROR(IF(COUNTIF(個人情報!$BB$5:$BB$401,"登録番号" &amp; リスト!O6617)&gt;=1,"",IF(VLOOKUP(O6617,登録者リスト!$A$1:$D$43729,4,FALSE)=基本情報!$D$6,O6617,"")),"")</f>
        <v/>
      </c>
    </row>
    <row r="6618" spans="15:16" x14ac:dyDescent="0.15">
      <c r="O6618">
        <v>6617</v>
      </c>
      <c r="P6618" t="str">
        <f>IFERROR(IF(COUNTIF(個人情報!$BB$5:$BB$401,"登録番号" &amp; リスト!O6618)&gt;=1,"",IF(VLOOKUP(O6618,登録者リスト!$A$1:$D$43729,4,FALSE)=基本情報!$D$6,O6618,"")),"")</f>
        <v/>
      </c>
    </row>
    <row r="6619" spans="15:16" x14ac:dyDescent="0.15">
      <c r="O6619">
        <v>6618</v>
      </c>
      <c r="P6619" t="str">
        <f>IFERROR(IF(COUNTIF(個人情報!$BB$5:$BB$401,"登録番号" &amp; リスト!O6619)&gt;=1,"",IF(VLOOKUP(O6619,登録者リスト!$A$1:$D$43729,4,FALSE)=基本情報!$D$6,O6619,"")),"")</f>
        <v/>
      </c>
    </row>
    <row r="6620" spans="15:16" x14ac:dyDescent="0.15">
      <c r="O6620">
        <v>6619</v>
      </c>
      <c r="P6620" t="str">
        <f>IFERROR(IF(COUNTIF(個人情報!$BB$5:$BB$401,"登録番号" &amp; リスト!O6620)&gt;=1,"",IF(VLOOKUP(O6620,登録者リスト!$A$1:$D$43729,4,FALSE)=基本情報!$D$6,O6620,"")),"")</f>
        <v/>
      </c>
    </row>
    <row r="6621" spans="15:16" x14ac:dyDescent="0.15">
      <c r="O6621">
        <v>6620</v>
      </c>
      <c r="P6621" t="str">
        <f>IFERROR(IF(COUNTIF(個人情報!$BB$5:$BB$401,"登録番号" &amp; リスト!O6621)&gt;=1,"",IF(VLOOKUP(O6621,登録者リスト!$A$1:$D$43729,4,FALSE)=基本情報!$D$6,O6621,"")),"")</f>
        <v/>
      </c>
    </row>
    <row r="6622" spans="15:16" x14ac:dyDescent="0.15">
      <c r="O6622">
        <v>6621</v>
      </c>
      <c r="P6622" t="str">
        <f>IFERROR(IF(COUNTIF(個人情報!$BB$5:$BB$401,"登録番号" &amp; リスト!O6622)&gt;=1,"",IF(VLOOKUP(O6622,登録者リスト!$A$1:$D$43729,4,FALSE)=基本情報!$D$6,O6622,"")),"")</f>
        <v/>
      </c>
    </row>
    <row r="6623" spans="15:16" x14ac:dyDescent="0.15">
      <c r="O6623">
        <v>6622</v>
      </c>
      <c r="P6623" t="str">
        <f>IFERROR(IF(COUNTIF(個人情報!$BB$5:$BB$401,"登録番号" &amp; リスト!O6623)&gt;=1,"",IF(VLOOKUP(O6623,登録者リスト!$A$1:$D$43729,4,FALSE)=基本情報!$D$6,O6623,"")),"")</f>
        <v/>
      </c>
    </row>
    <row r="6624" spans="15:16" x14ac:dyDescent="0.15">
      <c r="O6624">
        <v>6623</v>
      </c>
      <c r="P6624" t="str">
        <f>IFERROR(IF(COUNTIF(個人情報!$BB$5:$BB$401,"登録番号" &amp; リスト!O6624)&gt;=1,"",IF(VLOOKUP(O6624,登録者リスト!$A$1:$D$43729,4,FALSE)=基本情報!$D$6,O6624,"")),"")</f>
        <v/>
      </c>
    </row>
    <row r="6625" spans="15:16" x14ac:dyDescent="0.15">
      <c r="O6625">
        <v>6624</v>
      </c>
      <c r="P6625" t="str">
        <f>IFERROR(IF(COUNTIF(個人情報!$BB$5:$BB$401,"登録番号" &amp; リスト!O6625)&gt;=1,"",IF(VLOOKUP(O6625,登録者リスト!$A$1:$D$43729,4,FALSE)=基本情報!$D$6,O6625,"")),"")</f>
        <v/>
      </c>
    </row>
    <row r="6626" spans="15:16" x14ac:dyDescent="0.15">
      <c r="O6626">
        <v>6625</v>
      </c>
      <c r="P6626" t="str">
        <f>IFERROR(IF(COUNTIF(個人情報!$BB$5:$BB$401,"登録番号" &amp; リスト!O6626)&gt;=1,"",IF(VLOOKUP(O6626,登録者リスト!$A$1:$D$43729,4,FALSE)=基本情報!$D$6,O6626,"")),"")</f>
        <v/>
      </c>
    </row>
    <row r="6627" spans="15:16" x14ac:dyDescent="0.15">
      <c r="O6627">
        <v>6626</v>
      </c>
      <c r="P6627" t="str">
        <f>IFERROR(IF(COUNTIF(個人情報!$BB$5:$BB$401,"登録番号" &amp; リスト!O6627)&gt;=1,"",IF(VLOOKUP(O6627,登録者リスト!$A$1:$D$43729,4,FALSE)=基本情報!$D$6,O6627,"")),"")</f>
        <v/>
      </c>
    </row>
    <row r="6628" spans="15:16" x14ac:dyDescent="0.15">
      <c r="O6628">
        <v>6627</v>
      </c>
      <c r="P6628" t="str">
        <f>IFERROR(IF(COUNTIF(個人情報!$BB$5:$BB$401,"登録番号" &amp; リスト!O6628)&gt;=1,"",IF(VLOOKUP(O6628,登録者リスト!$A$1:$D$43729,4,FALSE)=基本情報!$D$6,O6628,"")),"")</f>
        <v/>
      </c>
    </row>
    <row r="6629" spans="15:16" x14ac:dyDescent="0.15">
      <c r="O6629">
        <v>6628</v>
      </c>
      <c r="P6629" t="str">
        <f>IFERROR(IF(COUNTIF(個人情報!$BB$5:$BB$401,"登録番号" &amp; リスト!O6629)&gt;=1,"",IF(VLOOKUP(O6629,登録者リスト!$A$1:$D$43729,4,FALSE)=基本情報!$D$6,O6629,"")),"")</f>
        <v/>
      </c>
    </row>
    <row r="6630" spans="15:16" x14ac:dyDescent="0.15">
      <c r="O6630">
        <v>6629</v>
      </c>
      <c r="P6630" t="str">
        <f>IFERROR(IF(COUNTIF(個人情報!$BB$5:$BB$401,"登録番号" &amp; リスト!O6630)&gt;=1,"",IF(VLOOKUP(O6630,登録者リスト!$A$1:$D$43729,4,FALSE)=基本情報!$D$6,O6630,"")),"")</f>
        <v/>
      </c>
    </row>
    <row r="6631" spans="15:16" x14ac:dyDescent="0.15">
      <c r="O6631">
        <v>6630</v>
      </c>
      <c r="P6631" t="str">
        <f>IFERROR(IF(COUNTIF(個人情報!$BB$5:$BB$401,"登録番号" &amp; リスト!O6631)&gt;=1,"",IF(VLOOKUP(O6631,登録者リスト!$A$1:$D$43729,4,FALSE)=基本情報!$D$6,O6631,"")),"")</f>
        <v/>
      </c>
    </row>
    <row r="6632" spans="15:16" x14ac:dyDescent="0.15">
      <c r="O6632">
        <v>6631</v>
      </c>
      <c r="P6632" t="str">
        <f>IFERROR(IF(COUNTIF(個人情報!$BB$5:$BB$401,"登録番号" &amp; リスト!O6632)&gt;=1,"",IF(VLOOKUP(O6632,登録者リスト!$A$1:$D$43729,4,FALSE)=基本情報!$D$6,O6632,"")),"")</f>
        <v/>
      </c>
    </row>
    <row r="6633" spans="15:16" x14ac:dyDescent="0.15">
      <c r="O6633">
        <v>6632</v>
      </c>
      <c r="P6633" t="str">
        <f>IFERROR(IF(COUNTIF(個人情報!$BB$5:$BB$401,"登録番号" &amp; リスト!O6633)&gt;=1,"",IF(VLOOKUP(O6633,登録者リスト!$A$1:$D$43729,4,FALSE)=基本情報!$D$6,O6633,"")),"")</f>
        <v/>
      </c>
    </row>
    <row r="6634" spans="15:16" x14ac:dyDescent="0.15">
      <c r="O6634">
        <v>6633</v>
      </c>
      <c r="P6634" t="str">
        <f>IFERROR(IF(COUNTIF(個人情報!$BB$5:$BB$401,"登録番号" &amp; リスト!O6634)&gt;=1,"",IF(VLOOKUP(O6634,登録者リスト!$A$1:$D$43729,4,FALSE)=基本情報!$D$6,O6634,"")),"")</f>
        <v/>
      </c>
    </row>
    <row r="6635" spans="15:16" x14ac:dyDescent="0.15">
      <c r="O6635">
        <v>6634</v>
      </c>
      <c r="P6635" t="str">
        <f>IFERROR(IF(COUNTIF(個人情報!$BB$5:$BB$401,"登録番号" &amp; リスト!O6635)&gt;=1,"",IF(VLOOKUP(O6635,登録者リスト!$A$1:$D$43729,4,FALSE)=基本情報!$D$6,O6635,"")),"")</f>
        <v/>
      </c>
    </row>
    <row r="6636" spans="15:16" x14ac:dyDescent="0.15">
      <c r="O6636">
        <v>6635</v>
      </c>
      <c r="P6636" t="str">
        <f>IFERROR(IF(COUNTIF(個人情報!$BB$5:$BB$401,"登録番号" &amp; リスト!O6636)&gt;=1,"",IF(VLOOKUP(O6636,登録者リスト!$A$1:$D$43729,4,FALSE)=基本情報!$D$6,O6636,"")),"")</f>
        <v/>
      </c>
    </row>
    <row r="6637" spans="15:16" x14ac:dyDescent="0.15">
      <c r="O6637">
        <v>6636</v>
      </c>
      <c r="P6637" t="str">
        <f>IFERROR(IF(COUNTIF(個人情報!$BB$5:$BB$401,"登録番号" &amp; リスト!O6637)&gt;=1,"",IF(VLOOKUP(O6637,登録者リスト!$A$1:$D$43729,4,FALSE)=基本情報!$D$6,O6637,"")),"")</f>
        <v/>
      </c>
    </row>
    <row r="6638" spans="15:16" x14ac:dyDescent="0.15">
      <c r="O6638">
        <v>6637</v>
      </c>
      <c r="P6638" t="str">
        <f>IFERROR(IF(COUNTIF(個人情報!$BB$5:$BB$401,"登録番号" &amp; リスト!O6638)&gt;=1,"",IF(VLOOKUP(O6638,登録者リスト!$A$1:$D$43729,4,FALSE)=基本情報!$D$6,O6638,"")),"")</f>
        <v/>
      </c>
    </row>
    <row r="6639" spans="15:16" x14ac:dyDescent="0.15">
      <c r="O6639">
        <v>6638</v>
      </c>
      <c r="P6639" t="str">
        <f>IFERROR(IF(COUNTIF(個人情報!$BB$5:$BB$401,"登録番号" &amp; リスト!O6639)&gt;=1,"",IF(VLOOKUP(O6639,登録者リスト!$A$1:$D$43729,4,FALSE)=基本情報!$D$6,O6639,"")),"")</f>
        <v/>
      </c>
    </row>
    <row r="6640" spans="15:16" x14ac:dyDescent="0.15">
      <c r="O6640">
        <v>6639</v>
      </c>
      <c r="P6640" t="str">
        <f>IFERROR(IF(COUNTIF(個人情報!$BB$5:$BB$401,"登録番号" &amp; リスト!O6640)&gt;=1,"",IF(VLOOKUP(O6640,登録者リスト!$A$1:$D$43729,4,FALSE)=基本情報!$D$6,O6640,"")),"")</f>
        <v/>
      </c>
    </row>
    <row r="6641" spans="15:16" x14ac:dyDescent="0.15">
      <c r="O6641">
        <v>6640</v>
      </c>
      <c r="P6641" t="str">
        <f>IFERROR(IF(COUNTIF(個人情報!$BB$5:$BB$401,"登録番号" &amp; リスト!O6641)&gt;=1,"",IF(VLOOKUP(O6641,登録者リスト!$A$1:$D$43729,4,FALSE)=基本情報!$D$6,O6641,"")),"")</f>
        <v/>
      </c>
    </row>
    <row r="6642" spans="15:16" x14ac:dyDescent="0.15">
      <c r="O6642">
        <v>6641</v>
      </c>
      <c r="P6642" t="str">
        <f>IFERROR(IF(COUNTIF(個人情報!$BB$5:$BB$401,"登録番号" &amp; リスト!O6642)&gt;=1,"",IF(VLOOKUP(O6642,登録者リスト!$A$1:$D$43729,4,FALSE)=基本情報!$D$6,O6642,"")),"")</f>
        <v/>
      </c>
    </row>
    <row r="6643" spans="15:16" x14ac:dyDescent="0.15">
      <c r="O6643">
        <v>6642</v>
      </c>
      <c r="P6643" t="str">
        <f>IFERROR(IF(COUNTIF(個人情報!$BB$5:$BB$401,"登録番号" &amp; リスト!O6643)&gt;=1,"",IF(VLOOKUP(O6643,登録者リスト!$A$1:$D$43729,4,FALSE)=基本情報!$D$6,O6643,"")),"")</f>
        <v/>
      </c>
    </row>
    <row r="6644" spans="15:16" x14ac:dyDescent="0.15">
      <c r="O6644">
        <v>6643</v>
      </c>
      <c r="P6644" t="str">
        <f>IFERROR(IF(COUNTIF(個人情報!$BB$5:$BB$401,"登録番号" &amp; リスト!O6644)&gt;=1,"",IF(VLOOKUP(O6644,登録者リスト!$A$1:$D$43729,4,FALSE)=基本情報!$D$6,O6644,"")),"")</f>
        <v/>
      </c>
    </row>
    <row r="6645" spans="15:16" x14ac:dyDescent="0.15">
      <c r="O6645">
        <v>6644</v>
      </c>
      <c r="P6645" t="str">
        <f>IFERROR(IF(COUNTIF(個人情報!$BB$5:$BB$401,"登録番号" &amp; リスト!O6645)&gt;=1,"",IF(VLOOKUP(O6645,登録者リスト!$A$1:$D$43729,4,FALSE)=基本情報!$D$6,O6645,"")),"")</f>
        <v/>
      </c>
    </row>
    <row r="6646" spans="15:16" x14ac:dyDescent="0.15">
      <c r="O6646">
        <v>6645</v>
      </c>
      <c r="P6646" t="str">
        <f>IFERROR(IF(COUNTIF(個人情報!$BB$5:$BB$401,"登録番号" &amp; リスト!O6646)&gt;=1,"",IF(VLOOKUP(O6646,登録者リスト!$A$1:$D$43729,4,FALSE)=基本情報!$D$6,O6646,"")),"")</f>
        <v/>
      </c>
    </row>
    <row r="6647" spans="15:16" x14ac:dyDescent="0.15">
      <c r="O6647">
        <v>6646</v>
      </c>
      <c r="P6647" t="str">
        <f>IFERROR(IF(COUNTIF(個人情報!$BB$5:$BB$401,"登録番号" &amp; リスト!O6647)&gt;=1,"",IF(VLOOKUP(O6647,登録者リスト!$A$1:$D$43729,4,FALSE)=基本情報!$D$6,O6647,"")),"")</f>
        <v/>
      </c>
    </row>
    <row r="6648" spans="15:16" x14ac:dyDescent="0.15">
      <c r="O6648">
        <v>6647</v>
      </c>
      <c r="P6648" t="str">
        <f>IFERROR(IF(COUNTIF(個人情報!$BB$5:$BB$401,"登録番号" &amp; リスト!O6648)&gt;=1,"",IF(VLOOKUP(O6648,登録者リスト!$A$1:$D$43729,4,FALSE)=基本情報!$D$6,O6648,"")),"")</f>
        <v/>
      </c>
    </row>
    <row r="6649" spans="15:16" x14ac:dyDescent="0.15">
      <c r="O6649">
        <v>6648</v>
      </c>
      <c r="P6649" t="str">
        <f>IFERROR(IF(COUNTIF(個人情報!$BB$5:$BB$401,"登録番号" &amp; リスト!O6649)&gt;=1,"",IF(VLOOKUP(O6649,登録者リスト!$A$1:$D$43729,4,FALSE)=基本情報!$D$6,O6649,"")),"")</f>
        <v/>
      </c>
    </row>
    <row r="6650" spans="15:16" x14ac:dyDescent="0.15">
      <c r="O6650">
        <v>6649</v>
      </c>
      <c r="P6650" t="str">
        <f>IFERROR(IF(COUNTIF(個人情報!$BB$5:$BB$401,"登録番号" &amp; リスト!O6650)&gt;=1,"",IF(VLOOKUP(O6650,登録者リスト!$A$1:$D$43729,4,FALSE)=基本情報!$D$6,O6650,"")),"")</f>
        <v/>
      </c>
    </row>
    <row r="6651" spans="15:16" x14ac:dyDescent="0.15">
      <c r="O6651">
        <v>6650</v>
      </c>
      <c r="P6651" t="str">
        <f>IFERROR(IF(COUNTIF(個人情報!$BB$5:$BB$401,"登録番号" &amp; リスト!O6651)&gt;=1,"",IF(VLOOKUP(O6651,登録者リスト!$A$1:$D$43729,4,FALSE)=基本情報!$D$6,O6651,"")),"")</f>
        <v/>
      </c>
    </row>
    <row r="6652" spans="15:16" x14ac:dyDescent="0.15">
      <c r="O6652">
        <v>6651</v>
      </c>
      <c r="P6652" t="str">
        <f>IFERROR(IF(COUNTIF(個人情報!$BB$5:$BB$401,"登録番号" &amp; リスト!O6652)&gt;=1,"",IF(VLOOKUP(O6652,登録者リスト!$A$1:$D$43729,4,FALSE)=基本情報!$D$6,O6652,"")),"")</f>
        <v/>
      </c>
    </row>
    <row r="6653" spans="15:16" x14ac:dyDescent="0.15">
      <c r="O6653">
        <v>6652</v>
      </c>
      <c r="P6653" t="str">
        <f>IFERROR(IF(COUNTIF(個人情報!$BB$5:$BB$401,"登録番号" &amp; リスト!O6653)&gt;=1,"",IF(VLOOKUP(O6653,登録者リスト!$A$1:$D$43729,4,FALSE)=基本情報!$D$6,O6653,"")),"")</f>
        <v/>
      </c>
    </row>
    <row r="6654" spans="15:16" x14ac:dyDescent="0.15">
      <c r="O6654">
        <v>6653</v>
      </c>
      <c r="P6654" t="str">
        <f>IFERROR(IF(COUNTIF(個人情報!$BB$5:$BB$401,"登録番号" &amp; リスト!O6654)&gt;=1,"",IF(VLOOKUP(O6654,登録者リスト!$A$1:$D$43729,4,FALSE)=基本情報!$D$6,O6654,"")),"")</f>
        <v/>
      </c>
    </row>
    <row r="6655" spans="15:16" x14ac:dyDescent="0.15">
      <c r="O6655">
        <v>6654</v>
      </c>
      <c r="P6655" t="str">
        <f>IFERROR(IF(COUNTIF(個人情報!$BB$5:$BB$401,"登録番号" &amp; リスト!O6655)&gt;=1,"",IF(VLOOKUP(O6655,登録者リスト!$A$1:$D$43729,4,FALSE)=基本情報!$D$6,O6655,"")),"")</f>
        <v/>
      </c>
    </row>
    <row r="6656" spans="15:16" x14ac:dyDescent="0.15">
      <c r="O6656">
        <v>6655</v>
      </c>
      <c r="P6656" t="str">
        <f>IFERROR(IF(COUNTIF(個人情報!$BB$5:$BB$401,"登録番号" &amp; リスト!O6656)&gt;=1,"",IF(VLOOKUP(O6656,登録者リスト!$A$1:$D$43729,4,FALSE)=基本情報!$D$6,O6656,"")),"")</f>
        <v/>
      </c>
    </row>
    <row r="6657" spans="15:16" x14ac:dyDescent="0.15">
      <c r="O6657">
        <v>6656</v>
      </c>
      <c r="P6657" t="str">
        <f>IFERROR(IF(COUNTIF(個人情報!$BB$5:$BB$401,"登録番号" &amp; リスト!O6657)&gt;=1,"",IF(VLOOKUP(O6657,登録者リスト!$A$1:$D$43729,4,FALSE)=基本情報!$D$6,O6657,"")),"")</f>
        <v/>
      </c>
    </row>
    <row r="6658" spans="15:16" x14ac:dyDescent="0.15">
      <c r="O6658">
        <v>6657</v>
      </c>
      <c r="P6658" t="str">
        <f>IFERROR(IF(COUNTIF(個人情報!$BB$5:$BB$401,"登録番号" &amp; リスト!O6658)&gt;=1,"",IF(VLOOKUP(O6658,登録者リスト!$A$1:$D$43729,4,FALSE)=基本情報!$D$6,O6658,"")),"")</f>
        <v/>
      </c>
    </row>
    <row r="6659" spans="15:16" x14ac:dyDescent="0.15">
      <c r="O6659">
        <v>6658</v>
      </c>
      <c r="P6659" t="str">
        <f>IFERROR(IF(COUNTIF(個人情報!$BB$5:$BB$401,"登録番号" &amp; リスト!O6659)&gt;=1,"",IF(VLOOKUP(O6659,登録者リスト!$A$1:$D$43729,4,FALSE)=基本情報!$D$6,O6659,"")),"")</f>
        <v/>
      </c>
    </row>
    <row r="6660" spans="15:16" x14ac:dyDescent="0.15">
      <c r="O6660">
        <v>6659</v>
      </c>
      <c r="P6660" t="str">
        <f>IFERROR(IF(COUNTIF(個人情報!$BB$5:$BB$401,"登録番号" &amp; リスト!O6660)&gt;=1,"",IF(VLOOKUP(O6660,登録者リスト!$A$1:$D$43729,4,FALSE)=基本情報!$D$6,O6660,"")),"")</f>
        <v/>
      </c>
    </row>
    <row r="6661" spans="15:16" x14ac:dyDescent="0.15">
      <c r="O6661">
        <v>6660</v>
      </c>
      <c r="P6661" t="str">
        <f>IFERROR(IF(COUNTIF(個人情報!$BB$5:$BB$401,"登録番号" &amp; リスト!O6661)&gt;=1,"",IF(VLOOKUP(O6661,登録者リスト!$A$1:$D$43729,4,FALSE)=基本情報!$D$6,O6661,"")),"")</f>
        <v/>
      </c>
    </row>
    <row r="6662" spans="15:16" x14ac:dyDescent="0.15">
      <c r="O6662">
        <v>6661</v>
      </c>
      <c r="P6662" t="str">
        <f>IFERROR(IF(COUNTIF(個人情報!$BB$5:$BB$401,"登録番号" &amp; リスト!O6662)&gt;=1,"",IF(VLOOKUP(O6662,登録者リスト!$A$1:$D$43729,4,FALSE)=基本情報!$D$6,O6662,"")),"")</f>
        <v/>
      </c>
    </row>
    <row r="6663" spans="15:16" x14ac:dyDescent="0.15">
      <c r="O6663">
        <v>6662</v>
      </c>
      <c r="P6663" t="str">
        <f>IFERROR(IF(COUNTIF(個人情報!$BB$5:$BB$401,"登録番号" &amp; リスト!O6663)&gt;=1,"",IF(VLOOKUP(O6663,登録者リスト!$A$1:$D$43729,4,FALSE)=基本情報!$D$6,O6663,"")),"")</f>
        <v/>
      </c>
    </row>
    <row r="6664" spans="15:16" x14ac:dyDescent="0.15">
      <c r="O6664">
        <v>6663</v>
      </c>
      <c r="P6664" t="str">
        <f>IFERROR(IF(COUNTIF(個人情報!$BB$5:$BB$401,"登録番号" &amp; リスト!O6664)&gt;=1,"",IF(VLOOKUP(O6664,登録者リスト!$A$1:$D$43729,4,FALSE)=基本情報!$D$6,O6664,"")),"")</f>
        <v/>
      </c>
    </row>
    <row r="6665" spans="15:16" x14ac:dyDescent="0.15">
      <c r="O6665">
        <v>6664</v>
      </c>
      <c r="P6665" t="str">
        <f>IFERROR(IF(COUNTIF(個人情報!$BB$5:$BB$401,"登録番号" &amp; リスト!O6665)&gt;=1,"",IF(VLOOKUP(O6665,登録者リスト!$A$1:$D$43729,4,FALSE)=基本情報!$D$6,O6665,"")),"")</f>
        <v/>
      </c>
    </row>
    <row r="6666" spans="15:16" x14ac:dyDescent="0.15">
      <c r="O6666">
        <v>6665</v>
      </c>
      <c r="P6666" t="str">
        <f>IFERROR(IF(COUNTIF(個人情報!$BB$5:$BB$401,"登録番号" &amp; リスト!O6666)&gt;=1,"",IF(VLOOKUP(O6666,登録者リスト!$A$1:$D$43729,4,FALSE)=基本情報!$D$6,O6666,"")),"")</f>
        <v/>
      </c>
    </row>
    <row r="6667" spans="15:16" x14ac:dyDescent="0.15">
      <c r="O6667">
        <v>6666</v>
      </c>
      <c r="P6667" t="str">
        <f>IFERROR(IF(COUNTIF(個人情報!$BB$5:$BB$401,"登録番号" &amp; リスト!O6667)&gt;=1,"",IF(VLOOKUP(O6667,登録者リスト!$A$1:$D$43729,4,FALSE)=基本情報!$D$6,O6667,"")),"")</f>
        <v/>
      </c>
    </row>
    <row r="6668" spans="15:16" x14ac:dyDescent="0.15">
      <c r="O6668">
        <v>6667</v>
      </c>
      <c r="P6668" t="str">
        <f>IFERROR(IF(COUNTIF(個人情報!$BB$5:$BB$401,"登録番号" &amp; リスト!O6668)&gt;=1,"",IF(VLOOKUP(O6668,登録者リスト!$A$1:$D$43729,4,FALSE)=基本情報!$D$6,O6668,"")),"")</f>
        <v/>
      </c>
    </row>
    <row r="6669" spans="15:16" x14ac:dyDescent="0.15">
      <c r="O6669">
        <v>6668</v>
      </c>
      <c r="P6669" t="str">
        <f>IFERROR(IF(COUNTIF(個人情報!$BB$5:$BB$401,"登録番号" &amp; リスト!O6669)&gt;=1,"",IF(VLOOKUP(O6669,登録者リスト!$A$1:$D$43729,4,FALSE)=基本情報!$D$6,O6669,"")),"")</f>
        <v/>
      </c>
    </row>
    <row r="6670" spans="15:16" x14ac:dyDescent="0.15">
      <c r="O6670">
        <v>6669</v>
      </c>
      <c r="P6670" t="str">
        <f>IFERROR(IF(COUNTIF(個人情報!$BB$5:$BB$401,"登録番号" &amp; リスト!O6670)&gt;=1,"",IF(VLOOKUP(O6670,登録者リスト!$A$1:$D$43729,4,FALSE)=基本情報!$D$6,O6670,"")),"")</f>
        <v/>
      </c>
    </row>
    <row r="6671" spans="15:16" x14ac:dyDescent="0.15">
      <c r="O6671">
        <v>6670</v>
      </c>
      <c r="P6671" t="str">
        <f>IFERROR(IF(COUNTIF(個人情報!$BB$5:$BB$401,"登録番号" &amp; リスト!O6671)&gt;=1,"",IF(VLOOKUP(O6671,登録者リスト!$A$1:$D$43729,4,FALSE)=基本情報!$D$6,O6671,"")),"")</f>
        <v/>
      </c>
    </row>
    <row r="6672" spans="15:16" x14ac:dyDescent="0.15">
      <c r="O6672">
        <v>6671</v>
      </c>
      <c r="P6672" t="str">
        <f>IFERROR(IF(COUNTIF(個人情報!$BB$5:$BB$401,"登録番号" &amp; リスト!O6672)&gt;=1,"",IF(VLOOKUP(O6672,登録者リスト!$A$1:$D$43729,4,FALSE)=基本情報!$D$6,O6672,"")),"")</f>
        <v/>
      </c>
    </row>
    <row r="6673" spans="15:16" x14ac:dyDescent="0.15">
      <c r="O6673">
        <v>6672</v>
      </c>
      <c r="P6673" t="str">
        <f>IFERROR(IF(COUNTIF(個人情報!$BB$5:$BB$401,"登録番号" &amp; リスト!O6673)&gt;=1,"",IF(VLOOKUP(O6673,登録者リスト!$A$1:$D$43729,4,FALSE)=基本情報!$D$6,O6673,"")),"")</f>
        <v/>
      </c>
    </row>
    <row r="6674" spans="15:16" x14ac:dyDescent="0.15">
      <c r="O6674">
        <v>6673</v>
      </c>
      <c r="P6674" t="str">
        <f>IFERROR(IF(COUNTIF(個人情報!$BB$5:$BB$401,"登録番号" &amp; リスト!O6674)&gt;=1,"",IF(VLOOKUP(O6674,登録者リスト!$A$1:$D$43729,4,FALSE)=基本情報!$D$6,O6674,"")),"")</f>
        <v/>
      </c>
    </row>
    <row r="6675" spans="15:16" x14ac:dyDescent="0.15">
      <c r="O6675">
        <v>6674</v>
      </c>
      <c r="P6675" t="str">
        <f>IFERROR(IF(COUNTIF(個人情報!$BB$5:$BB$401,"登録番号" &amp; リスト!O6675)&gt;=1,"",IF(VLOOKUP(O6675,登録者リスト!$A$1:$D$43729,4,FALSE)=基本情報!$D$6,O6675,"")),"")</f>
        <v/>
      </c>
    </row>
    <row r="6676" spans="15:16" x14ac:dyDescent="0.15">
      <c r="O6676">
        <v>6675</v>
      </c>
      <c r="P6676" t="str">
        <f>IFERROR(IF(COUNTIF(個人情報!$BB$5:$BB$401,"登録番号" &amp; リスト!O6676)&gt;=1,"",IF(VLOOKUP(O6676,登録者リスト!$A$1:$D$43729,4,FALSE)=基本情報!$D$6,O6676,"")),"")</f>
        <v/>
      </c>
    </row>
    <row r="6677" spans="15:16" x14ac:dyDescent="0.15">
      <c r="O6677">
        <v>6676</v>
      </c>
      <c r="P6677" t="str">
        <f>IFERROR(IF(COUNTIF(個人情報!$BB$5:$BB$401,"登録番号" &amp; リスト!O6677)&gt;=1,"",IF(VLOOKUP(O6677,登録者リスト!$A$1:$D$43729,4,FALSE)=基本情報!$D$6,O6677,"")),"")</f>
        <v/>
      </c>
    </row>
    <row r="6678" spans="15:16" x14ac:dyDescent="0.15">
      <c r="O6678">
        <v>6677</v>
      </c>
      <c r="P6678" t="str">
        <f>IFERROR(IF(COUNTIF(個人情報!$BB$5:$BB$401,"登録番号" &amp; リスト!O6678)&gt;=1,"",IF(VLOOKUP(O6678,登録者リスト!$A$1:$D$43729,4,FALSE)=基本情報!$D$6,O6678,"")),"")</f>
        <v/>
      </c>
    </row>
    <row r="6679" spans="15:16" x14ac:dyDescent="0.15">
      <c r="O6679">
        <v>6678</v>
      </c>
      <c r="P6679" t="str">
        <f>IFERROR(IF(COUNTIF(個人情報!$BB$5:$BB$401,"登録番号" &amp; リスト!O6679)&gt;=1,"",IF(VLOOKUP(O6679,登録者リスト!$A$1:$D$43729,4,FALSE)=基本情報!$D$6,O6679,"")),"")</f>
        <v/>
      </c>
    </row>
    <row r="6680" spans="15:16" x14ac:dyDescent="0.15">
      <c r="O6680">
        <v>6679</v>
      </c>
      <c r="P6680" t="str">
        <f>IFERROR(IF(COUNTIF(個人情報!$BB$5:$BB$401,"登録番号" &amp; リスト!O6680)&gt;=1,"",IF(VLOOKUP(O6680,登録者リスト!$A$1:$D$43729,4,FALSE)=基本情報!$D$6,O6680,"")),"")</f>
        <v/>
      </c>
    </row>
    <row r="6681" spans="15:16" x14ac:dyDescent="0.15">
      <c r="O6681">
        <v>6680</v>
      </c>
      <c r="P6681" t="str">
        <f>IFERROR(IF(COUNTIF(個人情報!$BB$5:$BB$401,"登録番号" &amp; リスト!O6681)&gt;=1,"",IF(VLOOKUP(O6681,登録者リスト!$A$1:$D$43729,4,FALSE)=基本情報!$D$6,O6681,"")),"")</f>
        <v/>
      </c>
    </row>
    <row r="6682" spans="15:16" x14ac:dyDescent="0.15">
      <c r="O6682">
        <v>6681</v>
      </c>
      <c r="P6682" t="str">
        <f>IFERROR(IF(COUNTIF(個人情報!$BB$5:$BB$401,"登録番号" &amp; リスト!O6682)&gt;=1,"",IF(VLOOKUP(O6682,登録者リスト!$A$1:$D$43729,4,FALSE)=基本情報!$D$6,O6682,"")),"")</f>
        <v/>
      </c>
    </row>
    <row r="6683" spans="15:16" x14ac:dyDescent="0.15">
      <c r="O6683">
        <v>6682</v>
      </c>
      <c r="P6683" t="str">
        <f>IFERROR(IF(COUNTIF(個人情報!$BB$5:$BB$401,"登録番号" &amp; リスト!O6683)&gt;=1,"",IF(VLOOKUP(O6683,登録者リスト!$A$1:$D$43729,4,FALSE)=基本情報!$D$6,O6683,"")),"")</f>
        <v/>
      </c>
    </row>
    <row r="6684" spans="15:16" x14ac:dyDescent="0.15">
      <c r="O6684">
        <v>6683</v>
      </c>
      <c r="P6684" t="str">
        <f>IFERROR(IF(COUNTIF(個人情報!$BB$5:$BB$401,"登録番号" &amp; リスト!O6684)&gt;=1,"",IF(VLOOKUP(O6684,登録者リスト!$A$1:$D$43729,4,FALSE)=基本情報!$D$6,O6684,"")),"")</f>
        <v/>
      </c>
    </row>
    <row r="6685" spans="15:16" x14ac:dyDescent="0.15">
      <c r="O6685">
        <v>6684</v>
      </c>
      <c r="P6685" t="str">
        <f>IFERROR(IF(COUNTIF(個人情報!$BB$5:$BB$401,"登録番号" &amp; リスト!O6685)&gt;=1,"",IF(VLOOKUP(O6685,登録者リスト!$A$1:$D$43729,4,FALSE)=基本情報!$D$6,O6685,"")),"")</f>
        <v/>
      </c>
    </row>
    <row r="6686" spans="15:16" x14ac:dyDescent="0.15">
      <c r="O6686">
        <v>6685</v>
      </c>
      <c r="P6686" t="str">
        <f>IFERROR(IF(COUNTIF(個人情報!$BB$5:$BB$401,"登録番号" &amp; リスト!O6686)&gt;=1,"",IF(VLOOKUP(O6686,登録者リスト!$A$1:$D$43729,4,FALSE)=基本情報!$D$6,O6686,"")),"")</f>
        <v/>
      </c>
    </row>
    <row r="6687" spans="15:16" x14ac:dyDescent="0.15">
      <c r="O6687">
        <v>6686</v>
      </c>
      <c r="P6687" t="str">
        <f>IFERROR(IF(COUNTIF(個人情報!$BB$5:$BB$401,"登録番号" &amp; リスト!O6687)&gt;=1,"",IF(VLOOKUP(O6687,登録者リスト!$A$1:$D$43729,4,FALSE)=基本情報!$D$6,O6687,"")),"")</f>
        <v/>
      </c>
    </row>
    <row r="6688" spans="15:16" x14ac:dyDescent="0.15">
      <c r="O6688">
        <v>6687</v>
      </c>
      <c r="P6688" t="str">
        <f>IFERROR(IF(COUNTIF(個人情報!$BB$5:$BB$401,"登録番号" &amp; リスト!O6688)&gt;=1,"",IF(VLOOKUP(O6688,登録者リスト!$A$1:$D$43729,4,FALSE)=基本情報!$D$6,O6688,"")),"")</f>
        <v/>
      </c>
    </row>
    <row r="6689" spans="15:16" x14ac:dyDescent="0.15">
      <c r="O6689">
        <v>6688</v>
      </c>
      <c r="P6689" t="str">
        <f>IFERROR(IF(COUNTIF(個人情報!$BB$5:$BB$401,"登録番号" &amp; リスト!O6689)&gt;=1,"",IF(VLOOKUP(O6689,登録者リスト!$A$1:$D$43729,4,FALSE)=基本情報!$D$6,O6689,"")),"")</f>
        <v/>
      </c>
    </row>
    <row r="6690" spans="15:16" x14ac:dyDescent="0.15">
      <c r="O6690">
        <v>6689</v>
      </c>
      <c r="P6690" t="str">
        <f>IFERROR(IF(COUNTIF(個人情報!$BB$5:$BB$401,"登録番号" &amp; リスト!O6690)&gt;=1,"",IF(VLOOKUP(O6690,登録者リスト!$A$1:$D$43729,4,FALSE)=基本情報!$D$6,O6690,"")),"")</f>
        <v/>
      </c>
    </row>
    <row r="6691" spans="15:16" x14ac:dyDescent="0.15">
      <c r="O6691">
        <v>6690</v>
      </c>
      <c r="P6691" t="str">
        <f>IFERROR(IF(COUNTIF(個人情報!$BB$5:$BB$401,"登録番号" &amp; リスト!O6691)&gt;=1,"",IF(VLOOKUP(O6691,登録者リスト!$A$1:$D$43729,4,FALSE)=基本情報!$D$6,O6691,"")),"")</f>
        <v/>
      </c>
    </row>
    <row r="6692" spans="15:16" x14ac:dyDescent="0.15">
      <c r="O6692">
        <v>6691</v>
      </c>
      <c r="P6692" t="str">
        <f>IFERROR(IF(COUNTIF(個人情報!$BB$5:$BB$401,"登録番号" &amp; リスト!O6692)&gt;=1,"",IF(VLOOKUP(O6692,登録者リスト!$A$1:$D$43729,4,FALSE)=基本情報!$D$6,O6692,"")),"")</f>
        <v/>
      </c>
    </row>
    <row r="6693" spans="15:16" x14ac:dyDescent="0.15">
      <c r="O6693">
        <v>6692</v>
      </c>
      <c r="P6693" t="str">
        <f>IFERROR(IF(COUNTIF(個人情報!$BB$5:$BB$401,"登録番号" &amp; リスト!O6693)&gt;=1,"",IF(VLOOKUP(O6693,登録者リスト!$A$1:$D$43729,4,FALSE)=基本情報!$D$6,O6693,"")),"")</f>
        <v/>
      </c>
    </row>
    <row r="6694" spans="15:16" x14ac:dyDescent="0.15">
      <c r="O6694">
        <v>6693</v>
      </c>
      <c r="P6694" t="str">
        <f>IFERROR(IF(COUNTIF(個人情報!$BB$5:$BB$401,"登録番号" &amp; リスト!O6694)&gt;=1,"",IF(VLOOKUP(O6694,登録者リスト!$A$1:$D$43729,4,FALSE)=基本情報!$D$6,O6694,"")),"")</f>
        <v/>
      </c>
    </row>
    <row r="6695" spans="15:16" x14ac:dyDescent="0.15">
      <c r="O6695">
        <v>6694</v>
      </c>
      <c r="P6695" t="str">
        <f>IFERROR(IF(COUNTIF(個人情報!$BB$5:$BB$401,"登録番号" &amp; リスト!O6695)&gt;=1,"",IF(VLOOKUP(O6695,登録者リスト!$A$1:$D$43729,4,FALSE)=基本情報!$D$6,O6695,"")),"")</f>
        <v/>
      </c>
    </row>
    <row r="6696" spans="15:16" x14ac:dyDescent="0.15">
      <c r="O6696">
        <v>6695</v>
      </c>
      <c r="P6696" t="str">
        <f>IFERROR(IF(COUNTIF(個人情報!$BB$5:$BB$401,"登録番号" &amp; リスト!O6696)&gt;=1,"",IF(VLOOKUP(O6696,登録者リスト!$A$1:$D$43729,4,FALSE)=基本情報!$D$6,O6696,"")),"")</f>
        <v/>
      </c>
    </row>
    <row r="6697" spans="15:16" x14ac:dyDescent="0.15">
      <c r="O6697">
        <v>6696</v>
      </c>
      <c r="P6697" t="str">
        <f>IFERROR(IF(COUNTIF(個人情報!$BB$5:$BB$401,"登録番号" &amp; リスト!O6697)&gt;=1,"",IF(VLOOKUP(O6697,登録者リスト!$A$1:$D$43729,4,FALSE)=基本情報!$D$6,O6697,"")),"")</f>
        <v/>
      </c>
    </row>
    <row r="6698" spans="15:16" x14ac:dyDescent="0.15">
      <c r="O6698">
        <v>6697</v>
      </c>
      <c r="P6698" t="str">
        <f>IFERROR(IF(COUNTIF(個人情報!$BB$5:$BB$401,"登録番号" &amp; リスト!O6698)&gt;=1,"",IF(VLOOKUP(O6698,登録者リスト!$A$1:$D$43729,4,FALSE)=基本情報!$D$6,O6698,"")),"")</f>
        <v/>
      </c>
    </row>
    <row r="6699" spans="15:16" x14ac:dyDescent="0.15">
      <c r="O6699">
        <v>6698</v>
      </c>
      <c r="P6699" t="str">
        <f>IFERROR(IF(COUNTIF(個人情報!$BB$5:$BB$401,"登録番号" &amp; リスト!O6699)&gt;=1,"",IF(VLOOKUP(O6699,登録者リスト!$A$1:$D$43729,4,FALSE)=基本情報!$D$6,O6699,"")),"")</f>
        <v/>
      </c>
    </row>
    <row r="6700" spans="15:16" x14ac:dyDescent="0.15">
      <c r="O6700">
        <v>6699</v>
      </c>
      <c r="P6700" t="str">
        <f>IFERROR(IF(COUNTIF(個人情報!$BB$5:$BB$401,"登録番号" &amp; リスト!O6700)&gt;=1,"",IF(VLOOKUP(O6700,登録者リスト!$A$1:$D$43729,4,FALSE)=基本情報!$D$6,O6700,"")),"")</f>
        <v/>
      </c>
    </row>
    <row r="6701" spans="15:16" x14ac:dyDescent="0.15">
      <c r="O6701">
        <v>6700</v>
      </c>
      <c r="P6701" t="str">
        <f>IFERROR(IF(COUNTIF(個人情報!$BB$5:$BB$401,"登録番号" &amp; リスト!O6701)&gt;=1,"",IF(VLOOKUP(O6701,登録者リスト!$A$1:$D$43729,4,FALSE)=基本情報!$D$6,O6701,"")),"")</f>
        <v/>
      </c>
    </row>
    <row r="6702" spans="15:16" x14ac:dyDescent="0.15">
      <c r="O6702">
        <v>6701</v>
      </c>
      <c r="P6702" t="str">
        <f>IFERROR(IF(COUNTIF(個人情報!$BB$5:$BB$401,"登録番号" &amp; リスト!O6702)&gt;=1,"",IF(VLOOKUP(O6702,登録者リスト!$A$1:$D$43729,4,FALSE)=基本情報!$D$6,O6702,"")),"")</f>
        <v/>
      </c>
    </row>
    <row r="6703" spans="15:16" x14ac:dyDescent="0.15">
      <c r="O6703">
        <v>6702</v>
      </c>
      <c r="P6703" t="str">
        <f>IFERROR(IF(COUNTIF(個人情報!$BB$5:$BB$401,"登録番号" &amp; リスト!O6703)&gt;=1,"",IF(VLOOKUP(O6703,登録者リスト!$A$1:$D$43729,4,FALSE)=基本情報!$D$6,O6703,"")),"")</f>
        <v/>
      </c>
    </row>
    <row r="6704" spans="15:16" x14ac:dyDescent="0.15">
      <c r="O6704">
        <v>6703</v>
      </c>
      <c r="P6704" t="str">
        <f>IFERROR(IF(COUNTIF(個人情報!$BB$5:$BB$401,"登録番号" &amp; リスト!O6704)&gt;=1,"",IF(VLOOKUP(O6704,登録者リスト!$A$1:$D$43729,4,FALSE)=基本情報!$D$6,O6704,"")),"")</f>
        <v/>
      </c>
    </row>
    <row r="6705" spans="15:16" x14ac:dyDescent="0.15">
      <c r="O6705">
        <v>6704</v>
      </c>
      <c r="P6705" t="str">
        <f>IFERROR(IF(COUNTIF(個人情報!$BB$5:$BB$401,"登録番号" &amp; リスト!O6705)&gt;=1,"",IF(VLOOKUP(O6705,登録者リスト!$A$1:$D$43729,4,FALSE)=基本情報!$D$6,O6705,"")),"")</f>
        <v/>
      </c>
    </row>
    <row r="6706" spans="15:16" x14ac:dyDescent="0.15">
      <c r="O6706">
        <v>6705</v>
      </c>
      <c r="P6706" t="str">
        <f>IFERROR(IF(COUNTIF(個人情報!$BB$5:$BB$401,"登録番号" &amp; リスト!O6706)&gt;=1,"",IF(VLOOKUP(O6706,登録者リスト!$A$1:$D$43729,4,FALSE)=基本情報!$D$6,O6706,"")),"")</f>
        <v/>
      </c>
    </row>
    <row r="6707" spans="15:16" x14ac:dyDescent="0.15">
      <c r="O6707">
        <v>6706</v>
      </c>
      <c r="P6707" t="str">
        <f>IFERROR(IF(COUNTIF(個人情報!$BB$5:$BB$401,"登録番号" &amp; リスト!O6707)&gt;=1,"",IF(VLOOKUP(O6707,登録者リスト!$A$1:$D$43729,4,FALSE)=基本情報!$D$6,O6707,"")),"")</f>
        <v/>
      </c>
    </row>
    <row r="6708" spans="15:16" x14ac:dyDescent="0.15">
      <c r="O6708">
        <v>6707</v>
      </c>
      <c r="P6708" t="str">
        <f>IFERROR(IF(COUNTIF(個人情報!$BB$5:$BB$401,"登録番号" &amp; リスト!O6708)&gt;=1,"",IF(VLOOKUP(O6708,登録者リスト!$A$1:$D$43729,4,FALSE)=基本情報!$D$6,O6708,"")),"")</f>
        <v/>
      </c>
    </row>
    <row r="6709" spans="15:16" x14ac:dyDescent="0.15">
      <c r="O6709">
        <v>6708</v>
      </c>
      <c r="P6709" t="str">
        <f>IFERROR(IF(COUNTIF(個人情報!$BB$5:$BB$401,"登録番号" &amp; リスト!O6709)&gt;=1,"",IF(VLOOKUP(O6709,登録者リスト!$A$1:$D$43729,4,FALSE)=基本情報!$D$6,O6709,"")),"")</f>
        <v/>
      </c>
    </row>
    <row r="6710" spans="15:16" x14ac:dyDescent="0.15">
      <c r="O6710">
        <v>6709</v>
      </c>
      <c r="P6710" t="str">
        <f>IFERROR(IF(COUNTIF(個人情報!$BB$5:$BB$401,"登録番号" &amp; リスト!O6710)&gt;=1,"",IF(VLOOKUP(O6710,登録者リスト!$A$1:$D$43729,4,FALSE)=基本情報!$D$6,O6710,"")),"")</f>
        <v/>
      </c>
    </row>
    <row r="6711" spans="15:16" x14ac:dyDescent="0.15">
      <c r="O6711">
        <v>6710</v>
      </c>
      <c r="P6711" t="str">
        <f>IFERROR(IF(COUNTIF(個人情報!$BB$5:$BB$401,"登録番号" &amp; リスト!O6711)&gt;=1,"",IF(VLOOKUP(O6711,登録者リスト!$A$1:$D$43729,4,FALSE)=基本情報!$D$6,O6711,"")),"")</f>
        <v/>
      </c>
    </row>
    <row r="6712" spans="15:16" x14ac:dyDescent="0.15">
      <c r="O6712">
        <v>6711</v>
      </c>
      <c r="P6712" t="str">
        <f>IFERROR(IF(COUNTIF(個人情報!$BB$5:$BB$401,"登録番号" &amp; リスト!O6712)&gt;=1,"",IF(VLOOKUP(O6712,登録者リスト!$A$1:$D$43729,4,FALSE)=基本情報!$D$6,O6712,"")),"")</f>
        <v/>
      </c>
    </row>
    <row r="6713" spans="15:16" x14ac:dyDescent="0.15">
      <c r="O6713">
        <v>6712</v>
      </c>
      <c r="P6713" t="str">
        <f>IFERROR(IF(COUNTIF(個人情報!$BB$5:$BB$401,"登録番号" &amp; リスト!O6713)&gt;=1,"",IF(VLOOKUP(O6713,登録者リスト!$A$1:$D$43729,4,FALSE)=基本情報!$D$6,O6713,"")),"")</f>
        <v/>
      </c>
    </row>
    <row r="6714" spans="15:16" x14ac:dyDescent="0.15">
      <c r="O6714">
        <v>6713</v>
      </c>
      <c r="P6714" t="str">
        <f>IFERROR(IF(COUNTIF(個人情報!$BB$5:$BB$401,"登録番号" &amp; リスト!O6714)&gt;=1,"",IF(VLOOKUP(O6714,登録者リスト!$A$1:$D$43729,4,FALSE)=基本情報!$D$6,O6714,"")),"")</f>
        <v/>
      </c>
    </row>
    <row r="6715" spans="15:16" x14ac:dyDescent="0.15">
      <c r="O6715">
        <v>6714</v>
      </c>
      <c r="P6715" t="str">
        <f>IFERROR(IF(COUNTIF(個人情報!$BB$5:$BB$401,"登録番号" &amp; リスト!O6715)&gt;=1,"",IF(VLOOKUP(O6715,登録者リスト!$A$1:$D$43729,4,FALSE)=基本情報!$D$6,O6715,"")),"")</f>
        <v/>
      </c>
    </row>
    <row r="6716" spans="15:16" x14ac:dyDescent="0.15">
      <c r="O6716">
        <v>6715</v>
      </c>
      <c r="P6716" t="str">
        <f>IFERROR(IF(COUNTIF(個人情報!$BB$5:$BB$401,"登録番号" &amp; リスト!O6716)&gt;=1,"",IF(VLOOKUP(O6716,登録者リスト!$A$1:$D$43729,4,FALSE)=基本情報!$D$6,O6716,"")),"")</f>
        <v/>
      </c>
    </row>
    <row r="6717" spans="15:16" x14ac:dyDescent="0.15">
      <c r="O6717">
        <v>6716</v>
      </c>
      <c r="P6717" t="str">
        <f>IFERROR(IF(COUNTIF(個人情報!$BB$5:$BB$401,"登録番号" &amp; リスト!O6717)&gt;=1,"",IF(VLOOKUP(O6717,登録者リスト!$A$1:$D$43729,4,FALSE)=基本情報!$D$6,O6717,"")),"")</f>
        <v/>
      </c>
    </row>
    <row r="6718" spans="15:16" x14ac:dyDescent="0.15">
      <c r="O6718">
        <v>6717</v>
      </c>
      <c r="P6718" t="str">
        <f>IFERROR(IF(COUNTIF(個人情報!$BB$5:$BB$401,"登録番号" &amp; リスト!O6718)&gt;=1,"",IF(VLOOKUP(O6718,登録者リスト!$A$1:$D$43729,4,FALSE)=基本情報!$D$6,O6718,"")),"")</f>
        <v/>
      </c>
    </row>
    <row r="6719" spans="15:16" x14ac:dyDescent="0.15">
      <c r="O6719">
        <v>6718</v>
      </c>
      <c r="P6719" t="str">
        <f>IFERROR(IF(COUNTIF(個人情報!$BB$5:$BB$401,"登録番号" &amp; リスト!O6719)&gt;=1,"",IF(VLOOKUP(O6719,登録者リスト!$A$1:$D$43729,4,FALSE)=基本情報!$D$6,O6719,"")),"")</f>
        <v/>
      </c>
    </row>
    <row r="6720" spans="15:16" x14ac:dyDescent="0.15">
      <c r="O6720">
        <v>6719</v>
      </c>
      <c r="P6720" t="str">
        <f>IFERROR(IF(COUNTIF(個人情報!$BB$5:$BB$401,"登録番号" &amp; リスト!O6720)&gt;=1,"",IF(VLOOKUP(O6720,登録者リスト!$A$1:$D$43729,4,FALSE)=基本情報!$D$6,O6720,"")),"")</f>
        <v/>
      </c>
    </row>
    <row r="6721" spans="15:16" x14ac:dyDescent="0.15">
      <c r="O6721">
        <v>6720</v>
      </c>
      <c r="P6721" t="str">
        <f>IFERROR(IF(COUNTIF(個人情報!$BB$5:$BB$401,"登録番号" &amp; リスト!O6721)&gt;=1,"",IF(VLOOKUP(O6721,登録者リスト!$A$1:$D$43729,4,FALSE)=基本情報!$D$6,O6721,"")),"")</f>
        <v/>
      </c>
    </row>
    <row r="6722" spans="15:16" x14ac:dyDescent="0.15">
      <c r="O6722">
        <v>6721</v>
      </c>
      <c r="P6722" t="str">
        <f>IFERROR(IF(COUNTIF(個人情報!$BB$5:$BB$401,"登録番号" &amp; リスト!O6722)&gt;=1,"",IF(VLOOKUP(O6722,登録者リスト!$A$1:$D$43729,4,FALSE)=基本情報!$D$6,O6722,"")),"")</f>
        <v/>
      </c>
    </row>
    <row r="6723" spans="15:16" x14ac:dyDescent="0.15">
      <c r="O6723">
        <v>6722</v>
      </c>
      <c r="P6723" t="str">
        <f>IFERROR(IF(COUNTIF(個人情報!$BB$5:$BB$401,"登録番号" &amp; リスト!O6723)&gt;=1,"",IF(VLOOKUP(O6723,登録者リスト!$A$1:$D$43729,4,FALSE)=基本情報!$D$6,O6723,"")),"")</f>
        <v/>
      </c>
    </row>
    <row r="6724" spans="15:16" x14ac:dyDescent="0.15">
      <c r="O6724">
        <v>6723</v>
      </c>
      <c r="P6724" t="str">
        <f>IFERROR(IF(COUNTIF(個人情報!$BB$5:$BB$401,"登録番号" &amp; リスト!O6724)&gt;=1,"",IF(VLOOKUP(O6724,登録者リスト!$A$1:$D$43729,4,FALSE)=基本情報!$D$6,O6724,"")),"")</f>
        <v/>
      </c>
    </row>
    <row r="6725" spans="15:16" x14ac:dyDescent="0.15">
      <c r="O6725">
        <v>6724</v>
      </c>
      <c r="P6725" t="str">
        <f>IFERROR(IF(COUNTIF(個人情報!$BB$5:$BB$401,"登録番号" &amp; リスト!O6725)&gt;=1,"",IF(VLOOKUP(O6725,登録者リスト!$A$1:$D$43729,4,FALSE)=基本情報!$D$6,O6725,"")),"")</f>
        <v/>
      </c>
    </row>
    <row r="6726" spans="15:16" x14ac:dyDescent="0.15">
      <c r="O6726">
        <v>6725</v>
      </c>
      <c r="P6726" t="str">
        <f>IFERROR(IF(COUNTIF(個人情報!$BB$5:$BB$401,"登録番号" &amp; リスト!O6726)&gt;=1,"",IF(VLOOKUP(O6726,登録者リスト!$A$1:$D$43729,4,FALSE)=基本情報!$D$6,O6726,"")),"")</f>
        <v/>
      </c>
    </row>
    <row r="6727" spans="15:16" x14ac:dyDescent="0.15">
      <c r="O6727">
        <v>6726</v>
      </c>
      <c r="P6727" t="str">
        <f>IFERROR(IF(COUNTIF(個人情報!$BB$5:$BB$401,"登録番号" &amp; リスト!O6727)&gt;=1,"",IF(VLOOKUP(O6727,登録者リスト!$A$1:$D$43729,4,FALSE)=基本情報!$D$6,O6727,"")),"")</f>
        <v/>
      </c>
    </row>
    <row r="6728" spans="15:16" x14ac:dyDescent="0.15">
      <c r="O6728">
        <v>6727</v>
      </c>
      <c r="P6728" t="str">
        <f>IFERROR(IF(COUNTIF(個人情報!$BB$5:$BB$401,"登録番号" &amp; リスト!O6728)&gt;=1,"",IF(VLOOKUP(O6728,登録者リスト!$A$1:$D$43729,4,FALSE)=基本情報!$D$6,O6728,"")),"")</f>
        <v/>
      </c>
    </row>
    <row r="6729" spans="15:16" x14ac:dyDescent="0.15">
      <c r="O6729">
        <v>6728</v>
      </c>
      <c r="P6729" t="str">
        <f>IFERROR(IF(COUNTIF(個人情報!$BB$5:$BB$401,"登録番号" &amp; リスト!O6729)&gt;=1,"",IF(VLOOKUP(O6729,登録者リスト!$A$1:$D$43729,4,FALSE)=基本情報!$D$6,O6729,"")),"")</f>
        <v/>
      </c>
    </row>
    <row r="6730" spans="15:16" x14ac:dyDescent="0.15">
      <c r="O6730">
        <v>6729</v>
      </c>
      <c r="P6730" t="str">
        <f>IFERROR(IF(COUNTIF(個人情報!$BB$5:$BB$401,"登録番号" &amp; リスト!O6730)&gt;=1,"",IF(VLOOKUP(O6730,登録者リスト!$A$1:$D$43729,4,FALSE)=基本情報!$D$6,O6730,"")),"")</f>
        <v/>
      </c>
    </row>
    <row r="6731" spans="15:16" x14ac:dyDescent="0.15">
      <c r="O6731">
        <v>6730</v>
      </c>
      <c r="P6731" t="str">
        <f>IFERROR(IF(COUNTIF(個人情報!$BB$5:$BB$401,"登録番号" &amp; リスト!O6731)&gt;=1,"",IF(VLOOKUP(O6731,登録者リスト!$A$1:$D$43729,4,FALSE)=基本情報!$D$6,O6731,"")),"")</f>
        <v/>
      </c>
    </row>
    <row r="6732" spans="15:16" x14ac:dyDescent="0.15">
      <c r="O6732">
        <v>6731</v>
      </c>
      <c r="P6732" t="str">
        <f>IFERROR(IF(COUNTIF(個人情報!$BB$5:$BB$401,"登録番号" &amp; リスト!O6732)&gt;=1,"",IF(VLOOKUP(O6732,登録者リスト!$A$1:$D$43729,4,FALSE)=基本情報!$D$6,O6732,"")),"")</f>
        <v/>
      </c>
    </row>
    <row r="6733" spans="15:16" x14ac:dyDescent="0.15">
      <c r="O6733">
        <v>6732</v>
      </c>
      <c r="P6733" t="str">
        <f>IFERROR(IF(COUNTIF(個人情報!$BB$5:$BB$401,"登録番号" &amp; リスト!O6733)&gt;=1,"",IF(VLOOKUP(O6733,登録者リスト!$A$1:$D$43729,4,FALSE)=基本情報!$D$6,O6733,"")),"")</f>
        <v/>
      </c>
    </row>
    <row r="6734" spans="15:16" x14ac:dyDescent="0.15">
      <c r="O6734">
        <v>6733</v>
      </c>
      <c r="P6734" t="str">
        <f>IFERROR(IF(COUNTIF(個人情報!$BB$5:$BB$401,"登録番号" &amp; リスト!O6734)&gt;=1,"",IF(VLOOKUP(O6734,登録者リスト!$A$1:$D$43729,4,FALSE)=基本情報!$D$6,O6734,"")),"")</f>
        <v/>
      </c>
    </row>
    <row r="6735" spans="15:16" x14ac:dyDescent="0.15">
      <c r="O6735">
        <v>6734</v>
      </c>
      <c r="P6735" t="str">
        <f>IFERROR(IF(COUNTIF(個人情報!$BB$5:$BB$401,"登録番号" &amp; リスト!O6735)&gt;=1,"",IF(VLOOKUP(O6735,登録者リスト!$A$1:$D$43729,4,FALSE)=基本情報!$D$6,O6735,"")),"")</f>
        <v/>
      </c>
    </row>
    <row r="6736" spans="15:16" x14ac:dyDescent="0.15">
      <c r="O6736">
        <v>6735</v>
      </c>
      <c r="P6736" t="str">
        <f>IFERROR(IF(COUNTIF(個人情報!$BB$5:$BB$401,"登録番号" &amp; リスト!O6736)&gt;=1,"",IF(VLOOKUP(O6736,登録者リスト!$A$1:$D$43729,4,FALSE)=基本情報!$D$6,O6736,"")),"")</f>
        <v/>
      </c>
    </row>
    <row r="6737" spans="15:16" x14ac:dyDescent="0.15">
      <c r="O6737">
        <v>6736</v>
      </c>
      <c r="P6737" t="str">
        <f>IFERROR(IF(COUNTIF(個人情報!$BB$5:$BB$401,"登録番号" &amp; リスト!O6737)&gt;=1,"",IF(VLOOKUP(O6737,登録者リスト!$A$1:$D$43729,4,FALSE)=基本情報!$D$6,O6737,"")),"")</f>
        <v/>
      </c>
    </row>
    <row r="6738" spans="15:16" x14ac:dyDescent="0.15">
      <c r="O6738">
        <v>6737</v>
      </c>
      <c r="P6738" t="str">
        <f>IFERROR(IF(COUNTIF(個人情報!$BB$5:$BB$401,"登録番号" &amp; リスト!O6738)&gt;=1,"",IF(VLOOKUP(O6738,登録者リスト!$A$1:$D$43729,4,FALSE)=基本情報!$D$6,O6738,"")),"")</f>
        <v/>
      </c>
    </row>
    <row r="6739" spans="15:16" x14ac:dyDescent="0.15">
      <c r="O6739">
        <v>6738</v>
      </c>
      <c r="P6739" t="str">
        <f>IFERROR(IF(COUNTIF(個人情報!$BB$5:$BB$401,"登録番号" &amp; リスト!O6739)&gt;=1,"",IF(VLOOKUP(O6739,登録者リスト!$A$1:$D$43729,4,FALSE)=基本情報!$D$6,O6739,"")),"")</f>
        <v/>
      </c>
    </row>
    <row r="6740" spans="15:16" x14ac:dyDescent="0.15">
      <c r="O6740">
        <v>6739</v>
      </c>
      <c r="P6740" t="str">
        <f>IFERROR(IF(COUNTIF(個人情報!$BB$5:$BB$401,"登録番号" &amp; リスト!O6740)&gt;=1,"",IF(VLOOKUP(O6740,登録者リスト!$A$1:$D$43729,4,FALSE)=基本情報!$D$6,O6740,"")),"")</f>
        <v/>
      </c>
    </row>
    <row r="6741" spans="15:16" x14ac:dyDescent="0.15">
      <c r="O6741">
        <v>6740</v>
      </c>
      <c r="P6741" t="str">
        <f>IFERROR(IF(COUNTIF(個人情報!$BB$5:$BB$401,"登録番号" &amp; リスト!O6741)&gt;=1,"",IF(VLOOKUP(O6741,登録者リスト!$A$1:$D$43729,4,FALSE)=基本情報!$D$6,O6741,"")),"")</f>
        <v/>
      </c>
    </row>
    <row r="6742" spans="15:16" x14ac:dyDescent="0.15">
      <c r="O6742">
        <v>6741</v>
      </c>
      <c r="P6742" t="str">
        <f>IFERROR(IF(COUNTIF(個人情報!$BB$5:$BB$401,"登録番号" &amp; リスト!O6742)&gt;=1,"",IF(VLOOKUP(O6742,登録者リスト!$A$1:$D$43729,4,FALSE)=基本情報!$D$6,O6742,"")),"")</f>
        <v/>
      </c>
    </row>
    <row r="6743" spans="15:16" x14ac:dyDescent="0.15">
      <c r="O6743">
        <v>6742</v>
      </c>
      <c r="P6743" t="str">
        <f>IFERROR(IF(COUNTIF(個人情報!$BB$5:$BB$401,"登録番号" &amp; リスト!O6743)&gt;=1,"",IF(VLOOKUP(O6743,登録者リスト!$A$1:$D$43729,4,FALSE)=基本情報!$D$6,O6743,"")),"")</f>
        <v/>
      </c>
    </row>
    <row r="6744" spans="15:16" x14ac:dyDescent="0.15">
      <c r="O6744">
        <v>6743</v>
      </c>
      <c r="P6744" t="str">
        <f>IFERROR(IF(COUNTIF(個人情報!$BB$5:$BB$401,"登録番号" &amp; リスト!O6744)&gt;=1,"",IF(VLOOKUP(O6744,登録者リスト!$A$1:$D$43729,4,FALSE)=基本情報!$D$6,O6744,"")),"")</f>
        <v/>
      </c>
    </row>
    <row r="6745" spans="15:16" x14ac:dyDescent="0.15">
      <c r="O6745">
        <v>6744</v>
      </c>
      <c r="P6745" t="str">
        <f>IFERROR(IF(COUNTIF(個人情報!$BB$5:$BB$401,"登録番号" &amp; リスト!O6745)&gt;=1,"",IF(VLOOKUP(O6745,登録者リスト!$A$1:$D$43729,4,FALSE)=基本情報!$D$6,O6745,"")),"")</f>
        <v/>
      </c>
    </row>
    <row r="6746" spans="15:16" x14ac:dyDescent="0.15">
      <c r="O6746">
        <v>6745</v>
      </c>
      <c r="P6746" t="str">
        <f>IFERROR(IF(COUNTIF(個人情報!$BB$5:$BB$401,"登録番号" &amp; リスト!O6746)&gt;=1,"",IF(VLOOKUP(O6746,登録者リスト!$A$1:$D$43729,4,FALSE)=基本情報!$D$6,O6746,"")),"")</f>
        <v/>
      </c>
    </row>
    <row r="6747" spans="15:16" x14ac:dyDescent="0.15">
      <c r="O6747">
        <v>6746</v>
      </c>
      <c r="P6747" t="str">
        <f>IFERROR(IF(COUNTIF(個人情報!$BB$5:$BB$401,"登録番号" &amp; リスト!O6747)&gt;=1,"",IF(VLOOKUP(O6747,登録者リスト!$A$1:$D$43729,4,FALSE)=基本情報!$D$6,O6747,"")),"")</f>
        <v/>
      </c>
    </row>
    <row r="6748" spans="15:16" x14ac:dyDescent="0.15">
      <c r="O6748">
        <v>6747</v>
      </c>
      <c r="P6748" t="str">
        <f>IFERROR(IF(COUNTIF(個人情報!$BB$5:$BB$401,"登録番号" &amp; リスト!O6748)&gt;=1,"",IF(VLOOKUP(O6748,登録者リスト!$A$1:$D$43729,4,FALSE)=基本情報!$D$6,O6748,"")),"")</f>
        <v/>
      </c>
    </row>
    <row r="6749" spans="15:16" x14ac:dyDescent="0.15">
      <c r="O6749">
        <v>6748</v>
      </c>
      <c r="P6749" t="str">
        <f>IFERROR(IF(COUNTIF(個人情報!$BB$5:$BB$401,"登録番号" &amp; リスト!O6749)&gt;=1,"",IF(VLOOKUP(O6749,登録者リスト!$A$1:$D$43729,4,FALSE)=基本情報!$D$6,O6749,"")),"")</f>
        <v/>
      </c>
    </row>
    <row r="6750" spans="15:16" x14ac:dyDescent="0.15">
      <c r="O6750">
        <v>6749</v>
      </c>
      <c r="P6750" t="str">
        <f>IFERROR(IF(COUNTIF(個人情報!$BB$5:$BB$401,"登録番号" &amp; リスト!O6750)&gt;=1,"",IF(VLOOKUP(O6750,登録者リスト!$A$1:$D$43729,4,FALSE)=基本情報!$D$6,O6750,"")),"")</f>
        <v/>
      </c>
    </row>
    <row r="6751" spans="15:16" x14ac:dyDescent="0.15">
      <c r="O6751">
        <v>6750</v>
      </c>
      <c r="P6751" t="str">
        <f>IFERROR(IF(COUNTIF(個人情報!$BB$5:$BB$401,"登録番号" &amp; リスト!O6751)&gt;=1,"",IF(VLOOKUP(O6751,登録者リスト!$A$1:$D$43729,4,FALSE)=基本情報!$D$6,O6751,"")),"")</f>
        <v/>
      </c>
    </row>
    <row r="6752" spans="15:16" x14ac:dyDescent="0.15">
      <c r="O6752">
        <v>6751</v>
      </c>
      <c r="P6752" t="str">
        <f>IFERROR(IF(COUNTIF(個人情報!$BB$5:$BB$401,"登録番号" &amp; リスト!O6752)&gt;=1,"",IF(VLOOKUP(O6752,登録者リスト!$A$1:$D$43729,4,FALSE)=基本情報!$D$6,O6752,"")),"")</f>
        <v/>
      </c>
    </row>
    <row r="6753" spans="15:16" x14ac:dyDescent="0.15">
      <c r="O6753">
        <v>6752</v>
      </c>
      <c r="P6753" t="str">
        <f>IFERROR(IF(COUNTIF(個人情報!$BB$5:$BB$401,"登録番号" &amp; リスト!O6753)&gt;=1,"",IF(VLOOKUP(O6753,登録者リスト!$A$1:$D$43729,4,FALSE)=基本情報!$D$6,O6753,"")),"")</f>
        <v/>
      </c>
    </row>
    <row r="6754" spans="15:16" x14ac:dyDescent="0.15">
      <c r="O6754">
        <v>6753</v>
      </c>
      <c r="P6754" t="str">
        <f>IFERROR(IF(COUNTIF(個人情報!$BB$5:$BB$401,"登録番号" &amp; リスト!O6754)&gt;=1,"",IF(VLOOKUP(O6754,登録者リスト!$A$1:$D$43729,4,FALSE)=基本情報!$D$6,O6754,"")),"")</f>
        <v/>
      </c>
    </row>
    <row r="6755" spans="15:16" x14ac:dyDescent="0.15">
      <c r="O6755">
        <v>6754</v>
      </c>
      <c r="P6755" t="str">
        <f>IFERROR(IF(COUNTIF(個人情報!$BB$5:$BB$401,"登録番号" &amp; リスト!O6755)&gt;=1,"",IF(VLOOKUP(O6755,登録者リスト!$A$1:$D$43729,4,FALSE)=基本情報!$D$6,O6755,"")),"")</f>
        <v/>
      </c>
    </row>
    <row r="6756" spans="15:16" x14ac:dyDescent="0.15">
      <c r="O6756">
        <v>6755</v>
      </c>
      <c r="P6756" t="str">
        <f>IFERROR(IF(COUNTIF(個人情報!$BB$5:$BB$401,"登録番号" &amp; リスト!O6756)&gt;=1,"",IF(VLOOKUP(O6756,登録者リスト!$A$1:$D$43729,4,FALSE)=基本情報!$D$6,O6756,"")),"")</f>
        <v/>
      </c>
    </row>
    <row r="6757" spans="15:16" x14ac:dyDescent="0.15">
      <c r="O6757">
        <v>6756</v>
      </c>
      <c r="P6757" t="str">
        <f>IFERROR(IF(COUNTIF(個人情報!$BB$5:$BB$401,"登録番号" &amp; リスト!O6757)&gt;=1,"",IF(VLOOKUP(O6757,登録者リスト!$A$1:$D$43729,4,FALSE)=基本情報!$D$6,O6757,"")),"")</f>
        <v/>
      </c>
    </row>
    <row r="6758" spans="15:16" x14ac:dyDescent="0.15">
      <c r="O6758">
        <v>6757</v>
      </c>
      <c r="P6758" t="str">
        <f>IFERROR(IF(COUNTIF(個人情報!$BB$5:$BB$401,"登録番号" &amp; リスト!O6758)&gt;=1,"",IF(VLOOKUP(O6758,登録者リスト!$A$1:$D$43729,4,FALSE)=基本情報!$D$6,O6758,"")),"")</f>
        <v/>
      </c>
    </row>
    <row r="6759" spans="15:16" x14ac:dyDescent="0.15">
      <c r="O6759">
        <v>6758</v>
      </c>
      <c r="P6759" t="str">
        <f>IFERROR(IF(COUNTIF(個人情報!$BB$5:$BB$401,"登録番号" &amp; リスト!O6759)&gt;=1,"",IF(VLOOKUP(O6759,登録者リスト!$A$1:$D$43729,4,FALSE)=基本情報!$D$6,O6759,"")),"")</f>
        <v/>
      </c>
    </row>
    <row r="6760" spans="15:16" x14ac:dyDescent="0.15">
      <c r="O6760">
        <v>6759</v>
      </c>
      <c r="P6760" t="str">
        <f>IFERROR(IF(COUNTIF(個人情報!$BB$5:$BB$401,"登録番号" &amp; リスト!O6760)&gt;=1,"",IF(VLOOKUP(O6760,登録者リスト!$A$1:$D$43729,4,FALSE)=基本情報!$D$6,O6760,"")),"")</f>
        <v/>
      </c>
    </row>
    <row r="6761" spans="15:16" x14ac:dyDescent="0.15">
      <c r="O6761">
        <v>6760</v>
      </c>
      <c r="P6761" t="str">
        <f>IFERROR(IF(COUNTIF(個人情報!$BB$5:$BB$401,"登録番号" &amp; リスト!O6761)&gt;=1,"",IF(VLOOKUP(O6761,登録者リスト!$A$1:$D$43729,4,FALSE)=基本情報!$D$6,O6761,"")),"")</f>
        <v/>
      </c>
    </row>
    <row r="6762" spans="15:16" x14ac:dyDescent="0.15">
      <c r="O6762">
        <v>6761</v>
      </c>
      <c r="P6762" t="str">
        <f>IFERROR(IF(COUNTIF(個人情報!$BB$5:$BB$401,"登録番号" &amp; リスト!O6762)&gt;=1,"",IF(VLOOKUP(O6762,登録者リスト!$A$1:$D$43729,4,FALSE)=基本情報!$D$6,O6762,"")),"")</f>
        <v/>
      </c>
    </row>
    <row r="6763" spans="15:16" x14ac:dyDescent="0.15">
      <c r="O6763">
        <v>6762</v>
      </c>
      <c r="P6763" t="str">
        <f>IFERROR(IF(COUNTIF(個人情報!$BB$5:$BB$401,"登録番号" &amp; リスト!O6763)&gt;=1,"",IF(VLOOKUP(O6763,登録者リスト!$A$1:$D$43729,4,FALSE)=基本情報!$D$6,O6763,"")),"")</f>
        <v/>
      </c>
    </row>
    <row r="6764" spans="15:16" x14ac:dyDescent="0.15">
      <c r="O6764">
        <v>6763</v>
      </c>
      <c r="P6764" t="str">
        <f>IFERROR(IF(COUNTIF(個人情報!$BB$5:$BB$401,"登録番号" &amp; リスト!O6764)&gt;=1,"",IF(VLOOKUP(O6764,登録者リスト!$A$1:$D$43729,4,FALSE)=基本情報!$D$6,O6764,"")),"")</f>
        <v/>
      </c>
    </row>
    <row r="6765" spans="15:16" x14ac:dyDescent="0.15">
      <c r="O6765">
        <v>6764</v>
      </c>
      <c r="P6765" t="str">
        <f>IFERROR(IF(COUNTIF(個人情報!$BB$5:$BB$401,"登録番号" &amp; リスト!O6765)&gt;=1,"",IF(VLOOKUP(O6765,登録者リスト!$A$1:$D$43729,4,FALSE)=基本情報!$D$6,O6765,"")),"")</f>
        <v/>
      </c>
    </row>
    <row r="6766" spans="15:16" x14ac:dyDescent="0.15">
      <c r="O6766">
        <v>6765</v>
      </c>
      <c r="P6766" t="str">
        <f>IFERROR(IF(COUNTIF(個人情報!$BB$5:$BB$401,"登録番号" &amp; リスト!O6766)&gt;=1,"",IF(VLOOKUP(O6766,登録者リスト!$A$1:$D$43729,4,FALSE)=基本情報!$D$6,O6766,"")),"")</f>
        <v/>
      </c>
    </row>
    <row r="6767" spans="15:16" x14ac:dyDescent="0.15">
      <c r="O6767">
        <v>6766</v>
      </c>
      <c r="P6767" t="str">
        <f>IFERROR(IF(COUNTIF(個人情報!$BB$5:$BB$401,"登録番号" &amp; リスト!O6767)&gt;=1,"",IF(VLOOKUP(O6767,登録者リスト!$A$1:$D$43729,4,FALSE)=基本情報!$D$6,O6767,"")),"")</f>
        <v/>
      </c>
    </row>
    <row r="6768" spans="15:16" x14ac:dyDescent="0.15">
      <c r="O6768">
        <v>6767</v>
      </c>
      <c r="P6768" t="str">
        <f>IFERROR(IF(COUNTIF(個人情報!$BB$5:$BB$401,"登録番号" &amp; リスト!O6768)&gt;=1,"",IF(VLOOKUP(O6768,登録者リスト!$A$1:$D$43729,4,FALSE)=基本情報!$D$6,O6768,"")),"")</f>
        <v/>
      </c>
    </row>
    <row r="6769" spans="15:16" x14ac:dyDescent="0.15">
      <c r="O6769">
        <v>6768</v>
      </c>
      <c r="P6769" t="str">
        <f>IFERROR(IF(COUNTIF(個人情報!$BB$5:$BB$401,"登録番号" &amp; リスト!O6769)&gt;=1,"",IF(VLOOKUP(O6769,登録者リスト!$A$1:$D$43729,4,FALSE)=基本情報!$D$6,O6769,"")),"")</f>
        <v/>
      </c>
    </row>
    <row r="6770" spans="15:16" x14ac:dyDescent="0.15">
      <c r="O6770">
        <v>6769</v>
      </c>
      <c r="P6770" t="str">
        <f>IFERROR(IF(COUNTIF(個人情報!$BB$5:$BB$401,"登録番号" &amp; リスト!O6770)&gt;=1,"",IF(VLOOKUP(O6770,登録者リスト!$A$1:$D$43729,4,FALSE)=基本情報!$D$6,O6770,"")),"")</f>
        <v/>
      </c>
    </row>
    <row r="6771" spans="15:16" x14ac:dyDescent="0.15">
      <c r="O6771">
        <v>6770</v>
      </c>
      <c r="P6771" t="str">
        <f>IFERROR(IF(COUNTIF(個人情報!$BB$5:$BB$401,"登録番号" &amp; リスト!O6771)&gt;=1,"",IF(VLOOKUP(O6771,登録者リスト!$A$1:$D$43729,4,FALSE)=基本情報!$D$6,O6771,"")),"")</f>
        <v/>
      </c>
    </row>
    <row r="6772" spans="15:16" x14ac:dyDescent="0.15">
      <c r="O6772">
        <v>6771</v>
      </c>
      <c r="P6772" t="str">
        <f>IFERROR(IF(COUNTIF(個人情報!$BB$5:$BB$401,"登録番号" &amp; リスト!O6772)&gt;=1,"",IF(VLOOKUP(O6772,登録者リスト!$A$1:$D$43729,4,FALSE)=基本情報!$D$6,O6772,"")),"")</f>
        <v/>
      </c>
    </row>
    <row r="6773" spans="15:16" x14ac:dyDescent="0.15">
      <c r="O6773">
        <v>6772</v>
      </c>
      <c r="P6773" t="str">
        <f>IFERROR(IF(COUNTIF(個人情報!$BB$5:$BB$401,"登録番号" &amp; リスト!O6773)&gt;=1,"",IF(VLOOKUP(O6773,登録者リスト!$A$1:$D$43729,4,FALSE)=基本情報!$D$6,O6773,"")),"")</f>
        <v/>
      </c>
    </row>
    <row r="6774" spans="15:16" x14ac:dyDescent="0.15">
      <c r="O6774">
        <v>6773</v>
      </c>
      <c r="P6774" t="str">
        <f>IFERROR(IF(COUNTIF(個人情報!$BB$5:$BB$401,"登録番号" &amp; リスト!O6774)&gt;=1,"",IF(VLOOKUP(O6774,登録者リスト!$A$1:$D$43729,4,FALSE)=基本情報!$D$6,O6774,"")),"")</f>
        <v/>
      </c>
    </row>
    <row r="6775" spans="15:16" x14ac:dyDescent="0.15">
      <c r="O6775">
        <v>6774</v>
      </c>
      <c r="P6775" t="str">
        <f>IFERROR(IF(COUNTIF(個人情報!$BB$5:$BB$401,"登録番号" &amp; リスト!O6775)&gt;=1,"",IF(VLOOKUP(O6775,登録者リスト!$A$1:$D$43729,4,FALSE)=基本情報!$D$6,O6775,"")),"")</f>
        <v/>
      </c>
    </row>
    <row r="6776" spans="15:16" x14ac:dyDescent="0.15">
      <c r="O6776">
        <v>6775</v>
      </c>
      <c r="P6776" t="str">
        <f>IFERROR(IF(COUNTIF(個人情報!$BB$5:$BB$401,"登録番号" &amp; リスト!O6776)&gt;=1,"",IF(VLOOKUP(O6776,登録者リスト!$A$1:$D$43729,4,FALSE)=基本情報!$D$6,O6776,"")),"")</f>
        <v/>
      </c>
    </row>
    <row r="6777" spans="15:16" x14ac:dyDescent="0.15">
      <c r="O6777">
        <v>6776</v>
      </c>
      <c r="P6777" t="str">
        <f>IFERROR(IF(COUNTIF(個人情報!$BB$5:$BB$401,"登録番号" &amp; リスト!O6777)&gt;=1,"",IF(VLOOKUP(O6777,登録者リスト!$A$1:$D$43729,4,FALSE)=基本情報!$D$6,O6777,"")),"")</f>
        <v/>
      </c>
    </row>
    <row r="6778" spans="15:16" x14ac:dyDescent="0.15">
      <c r="O6778">
        <v>6777</v>
      </c>
      <c r="P6778" t="str">
        <f>IFERROR(IF(COUNTIF(個人情報!$BB$5:$BB$401,"登録番号" &amp; リスト!O6778)&gt;=1,"",IF(VLOOKUP(O6778,登録者リスト!$A$1:$D$43729,4,FALSE)=基本情報!$D$6,O6778,"")),"")</f>
        <v/>
      </c>
    </row>
    <row r="6779" spans="15:16" x14ac:dyDescent="0.15">
      <c r="O6779">
        <v>6778</v>
      </c>
      <c r="P6779" t="str">
        <f>IFERROR(IF(COUNTIF(個人情報!$BB$5:$BB$401,"登録番号" &amp; リスト!O6779)&gt;=1,"",IF(VLOOKUP(O6779,登録者リスト!$A$1:$D$43729,4,FALSE)=基本情報!$D$6,O6779,"")),"")</f>
        <v/>
      </c>
    </row>
    <row r="6780" spans="15:16" x14ac:dyDescent="0.15">
      <c r="O6780">
        <v>6779</v>
      </c>
      <c r="P6780" t="str">
        <f>IFERROR(IF(COUNTIF(個人情報!$BB$5:$BB$401,"登録番号" &amp; リスト!O6780)&gt;=1,"",IF(VLOOKUP(O6780,登録者リスト!$A$1:$D$43729,4,FALSE)=基本情報!$D$6,O6780,"")),"")</f>
        <v/>
      </c>
    </row>
    <row r="6781" spans="15:16" x14ac:dyDescent="0.15">
      <c r="O6781">
        <v>6780</v>
      </c>
      <c r="P6781" t="str">
        <f>IFERROR(IF(COUNTIF(個人情報!$BB$5:$BB$401,"登録番号" &amp; リスト!O6781)&gt;=1,"",IF(VLOOKUP(O6781,登録者リスト!$A$1:$D$43729,4,FALSE)=基本情報!$D$6,O6781,"")),"")</f>
        <v/>
      </c>
    </row>
    <row r="6782" spans="15:16" x14ac:dyDescent="0.15">
      <c r="O6782">
        <v>6781</v>
      </c>
      <c r="P6782" t="str">
        <f>IFERROR(IF(COUNTIF(個人情報!$BB$5:$BB$401,"登録番号" &amp; リスト!O6782)&gt;=1,"",IF(VLOOKUP(O6782,登録者リスト!$A$1:$D$43729,4,FALSE)=基本情報!$D$6,O6782,"")),"")</f>
        <v/>
      </c>
    </row>
    <row r="6783" spans="15:16" x14ac:dyDescent="0.15">
      <c r="O6783">
        <v>6782</v>
      </c>
      <c r="P6783" t="str">
        <f>IFERROR(IF(COUNTIF(個人情報!$BB$5:$BB$401,"登録番号" &amp; リスト!O6783)&gt;=1,"",IF(VLOOKUP(O6783,登録者リスト!$A$1:$D$43729,4,FALSE)=基本情報!$D$6,O6783,"")),"")</f>
        <v/>
      </c>
    </row>
    <row r="6784" spans="15:16" x14ac:dyDescent="0.15">
      <c r="O6784">
        <v>6783</v>
      </c>
      <c r="P6784" t="str">
        <f>IFERROR(IF(COUNTIF(個人情報!$BB$5:$BB$401,"登録番号" &amp; リスト!O6784)&gt;=1,"",IF(VLOOKUP(O6784,登録者リスト!$A$1:$D$43729,4,FALSE)=基本情報!$D$6,O6784,"")),"")</f>
        <v/>
      </c>
    </row>
    <row r="6785" spans="15:16" x14ac:dyDescent="0.15">
      <c r="O6785">
        <v>6784</v>
      </c>
      <c r="P6785" t="str">
        <f>IFERROR(IF(COUNTIF(個人情報!$BB$5:$BB$401,"登録番号" &amp; リスト!O6785)&gt;=1,"",IF(VLOOKUP(O6785,登録者リスト!$A$1:$D$43729,4,FALSE)=基本情報!$D$6,O6785,"")),"")</f>
        <v/>
      </c>
    </row>
    <row r="6786" spans="15:16" x14ac:dyDescent="0.15">
      <c r="O6786">
        <v>6785</v>
      </c>
      <c r="P6786" t="str">
        <f>IFERROR(IF(COUNTIF(個人情報!$BB$5:$BB$401,"登録番号" &amp; リスト!O6786)&gt;=1,"",IF(VLOOKUP(O6786,登録者リスト!$A$1:$D$43729,4,FALSE)=基本情報!$D$6,O6786,"")),"")</f>
        <v/>
      </c>
    </row>
    <row r="6787" spans="15:16" x14ac:dyDescent="0.15">
      <c r="O6787">
        <v>6786</v>
      </c>
      <c r="P6787" t="str">
        <f>IFERROR(IF(COUNTIF(個人情報!$BB$5:$BB$401,"登録番号" &amp; リスト!O6787)&gt;=1,"",IF(VLOOKUP(O6787,登録者リスト!$A$1:$D$43729,4,FALSE)=基本情報!$D$6,O6787,"")),"")</f>
        <v/>
      </c>
    </row>
    <row r="6788" spans="15:16" x14ac:dyDescent="0.15">
      <c r="O6788">
        <v>6787</v>
      </c>
      <c r="P6788" t="str">
        <f>IFERROR(IF(COUNTIF(個人情報!$BB$5:$BB$401,"登録番号" &amp; リスト!O6788)&gt;=1,"",IF(VLOOKUP(O6788,登録者リスト!$A$1:$D$43729,4,FALSE)=基本情報!$D$6,O6788,"")),"")</f>
        <v/>
      </c>
    </row>
    <row r="6789" spans="15:16" x14ac:dyDescent="0.15">
      <c r="O6789">
        <v>6788</v>
      </c>
      <c r="P6789" t="str">
        <f>IFERROR(IF(COUNTIF(個人情報!$BB$5:$BB$401,"登録番号" &amp; リスト!O6789)&gt;=1,"",IF(VLOOKUP(O6789,登録者リスト!$A$1:$D$43729,4,FALSE)=基本情報!$D$6,O6789,"")),"")</f>
        <v/>
      </c>
    </row>
    <row r="6790" spans="15:16" x14ac:dyDescent="0.15">
      <c r="O6790">
        <v>6789</v>
      </c>
      <c r="P6790" t="str">
        <f>IFERROR(IF(COUNTIF(個人情報!$BB$5:$BB$401,"登録番号" &amp; リスト!O6790)&gt;=1,"",IF(VLOOKUP(O6790,登録者リスト!$A$1:$D$43729,4,FALSE)=基本情報!$D$6,O6790,"")),"")</f>
        <v/>
      </c>
    </row>
    <row r="6791" spans="15:16" x14ac:dyDescent="0.15">
      <c r="O6791">
        <v>6790</v>
      </c>
      <c r="P6791" t="str">
        <f>IFERROR(IF(COUNTIF(個人情報!$BB$5:$BB$401,"登録番号" &amp; リスト!O6791)&gt;=1,"",IF(VLOOKUP(O6791,登録者リスト!$A$1:$D$43729,4,FALSE)=基本情報!$D$6,O6791,"")),"")</f>
        <v/>
      </c>
    </row>
    <row r="6792" spans="15:16" x14ac:dyDescent="0.15">
      <c r="O6792">
        <v>6791</v>
      </c>
      <c r="P6792" t="str">
        <f>IFERROR(IF(COUNTIF(個人情報!$BB$5:$BB$401,"登録番号" &amp; リスト!O6792)&gt;=1,"",IF(VLOOKUP(O6792,登録者リスト!$A$1:$D$43729,4,FALSE)=基本情報!$D$6,O6792,"")),"")</f>
        <v/>
      </c>
    </row>
    <row r="6793" spans="15:16" x14ac:dyDescent="0.15">
      <c r="O6793">
        <v>6792</v>
      </c>
      <c r="P6793" t="str">
        <f>IFERROR(IF(COUNTIF(個人情報!$BB$5:$BB$401,"登録番号" &amp; リスト!O6793)&gt;=1,"",IF(VLOOKUP(O6793,登録者リスト!$A$1:$D$43729,4,FALSE)=基本情報!$D$6,O6793,"")),"")</f>
        <v/>
      </c>
    </row>
    <row r="6794" spans="15:16" x14ac:dyDescent="0.15">
      <c r="O6794">
        <v>6793</v>
      </c>
      <c r="P6794" t="str">
        <f>IFERROR(IF(COUNTIF(個人情報!$BB$5:$BB$401,"登録番号" &amp; リスト!O6794)&gt;=1,"",IF(VLOOKUP(O6794,登録者リスト!$A$1:$D$43729,4,FALSE)=基本情報!$D$6,O6794,"")),"")</f>
        <v/>
      </c>
    </row>
    <row r="6795" spans="15:16" x14ac:dyDescent="0.15">
      <c r="O6795">
        <v>6794</v>
      </c>
      <c r="P6795" t="str">
        <f>IFERROR(IF(COUNTIF(個人情報!$BB$5:$BB$401,"登録番号" &amp; リスト!O6795)&gt;=1,"",IF(VLOOKUP(O6795,登録者リスト!$A$1:$D$43729,4,FALSE)=基本情報!$D$6,O6795,"")),"")</f>
        <v/>
      </c>
    </row>
    <row r="6796" spans="15:16" x14ac:dyDescent="0.15">
      <c r="O6796">
        <v>6795</v>
      </c>
      <c r="P6796" t="str">
        <f>IFERROR(IF(COUNTIF(個人情報!$BB$5:$BB$401,"登録番号" &amp; リスト!O6796)&gt;=1,"",IF(VLOOKUP(O6796,登録者リスト!$A$1:$D$43729,4,FALSE)=基本情報!$D$6,O6796,"")),"")</f>
        <v/>
      </c>
    </row>
    <row r="6797" spans="15:16" x14ac:dyDescent="0.15">
      <c r="O6797">
        <v>6796</v>
      </c>
      <c r="P6797" t="str">
        <f>IFERROR(IF(COUNTIF(個人情報!$BB$5:$BB$401,"登録番号" &amp; リスト!O6797)&gt;=1,"",IF(VLOOKUP(O6797,登録者リスト!$A$1:$D$43729,4,FALSE)=基本情報!$D$6,O6797,"")),"")</f>
        <v/>
      </c>
    </row>
    <row r="6798" spans="15:16" x14ac:dyDescent="0.15">
      <c r="O6798">
        <v>6797</v>
      </c>
      <c r="P6798" t="str">
        <f>IFERROR(IF(COUNTIF(個人情報!$BB$5:$BB$401,"登録番号" &amp; リスト!O6798)&gt;=1,"",IF(VLOOKUP(O6798,登録者リスト!$A$1:$D$43729,4,FALSE)=基本情報!$D$6,O6798,"")),"")</f>
        <v/>
      </c>
    </row>
    <row r="6799" spans="15:16" x14ac:dyDescent="0.15">
      <c r="O6799">
        <v>6798</v>
      </c>
      <c r="P6799" t="str">
        <f>IFERROR(IF(COUNTIF(個人情報!$BB$5:$BB$401,"登録番号" &amp; リスト!O6799)&gt;=1,"",IF(VLOOKUP(O6799,登録者リスト!$A$1:$D$43729,4,FALSE)=基本情報!$D$6,O6799,"")),"")</f>
        <v/>
      </c>
    </row>
    <row r="6800" spans="15:16" x14ac:dyDescent="0.15">
      <c r="O6800">
        <v>6799</v>
      </c>
      <c r="P6800" t="str">
        <f>IFERROR(IF(COUNTIF(個人情報!$BB$5:$BB$401,"登録番号" &amp; リスト!O6800)&gt;=1,"",IF(VLOOKUP(O6800,登録者リスト!$A$1:$D$43729,4,FALSE)=基本情報!$D$6,O6800,"")),"")</f>
        <v/>
      </c>
    </row>
    <row r="6801" spans="15:16" x14ac:dyDescent="0.15">
      <c r="O6801">
        <v>6800</v>
      </c>
      <c r="P6801" t="str">
        <f>IFERROR(IF(COUNTIF(個人情報!$BB$5:$BB$401,"登録番号" &amp; リスト!O6801)&gt;=1,"",IF(VLOOKUP(O6801,登録者リスト!$A$1:$D$43729,4,FALSE)=基本情報!$D$6,O6801,"")),"")</f>
        <v/>
      </c>
    </row>
    <row r="6802" spans="15:16" x14ac:dyDescent="0.15">
      <c r="O6802">
        <v>6801</v>
      </c>
      <c r="P6802" t="str">
        <f>IFERROR(IF(COUNTIF(個人情報!$BB$5:$BB$401,"登録番号" &amp; リスト!O6802)&gt;=1,"",IF(VLOOKUP(O6802,登録者リスト!$A$1:$D$43729,4,FALSE)=基本情報!$D$6,O6802,"")),"")</f>
        <v/>
      </c>
    </row>
    <row r="6803" spans="15:16" x14ac:dyDescent="0.15">
      <c r="O6803">
        <v>6802</v>
      </c>
      <c r="P6803" t="str">
        <f>IFERROR(IF(COUNTIF(個人情報!$BB$5:$BB$401,"登録番号" &amp; リスト!O6803)&gt;=1,"",IF(VLOOKUP(O6803,登録者リスト!$A$1:$D$43729,4,FALSE)=基本情報!$D$6,O6803,"")),"")</f>
        <v/>
      </c>
    </row>
    <row r="6804" spans="15:16" x14ac:dyDescent="0.15">
      <c r="O6804">
        <v>6803</v>
      </c>
      <c r="P6804" t="str">
        <f>IFERROR(IF(COUNTIF(個人情報!$BB$5:$BB$401,"登録番号" &amp; リスト!O6804)&gt;=1,"",IF(VLOOKUP(O6804,登録者リスト!$A$1:$D$43729,4,FALSE)=基本情報!$D$6,O6804,"")),"")</f>
        <v/>
      </c>
    </row>
    <row r="6805" spans="15:16" x14ac:dyDescent="0.15">
      <c r="O6805">
        <v>6804</v>
      </c>
      <c r="P6805" t="str">
        <f>IFERROR(IF(COUNTIF(個人情報!$BB$5:$BB$401,"登録番号" &amp; リスト!O6805)&gt;=1,"",IF(VLOOKUP(O6805,登録者リスト!$A$1:$D$43729,4,FALSE)=基本情報!$D$6,O6805,"")),"")</f>
        <v/>
      </c>
    </row>
    <row r="6806" spans="15:16" x14ac:dyDescent="0.15">
      <c r="O6806">
        <v>6805</v>
      </c>
      <c r="P6806" t="str">
        <f>IFERROR(IF(COUNTIF(個人情報!$BB$5:$BB$401,"登録番号" &amp; リスト!O6806)&gt;=1,"",IF(VLOOKUP(O6806,登録者リスト!$A$1:$D$43729,4,FALSE)=基本情報!$D$6,O6806,"")),"")</f>
        <v/>
      </c>
    </row>
    <row r="6807" spans="15:16" x14ac:dyDescent="0.15">
      <c r="O6807">
        <v>6806</v>
      </c>
      <c r="P6807" t="str">
        <f>IFERROR(IF(COUNTIF(個人情報!$BB$5:$BB$401,"登録番号" &amp; リスト!O6807)&gt;=1,"",IF(VLOOKUP(O6807,登録者リスト!$A$1:$D$43729,4,FALSE)=基本情報!$D$6,O6807,"")),"")</f>
        <v/>
      </c>
    </row>
    <row r="6808" spans="15:16" x14ac:dyDescent="0.15">
      <c r="O6808">
        <v>6807</v>
      </c>
      <c r="P6808" t="str">
        <f>IFERROR(IF(COUNTIF(個人情報!$BB$5:$BB$401,"登録番号" &amp; リスト!O6808)&gt;=1,"",IF(VLOOKUP(O6808,登録者リスト!$A$1:$D$43729,4,FALSE)=基本情報!$D$6,O6808,"")),"")</f>
        <v/>
      </c>
    </row>
    <row r="6809" spans="15:16" x14ac:dyDescent="0.15">
      <c r="O6809">
        <v>6808</v>
      </c>
      <c r="P6809" t="str">
        <f>IFERROR(IF(COUNTIF(個人情報!$BB$5:$BB$401,"登録番号" &amp; リスト!O6809)&gt;=1,"",IF(VLOOKUP(O6809,登録者リスト!$A$1:$D$43729,4,FALSE)=基本情報!$D$6,O6809,"")),"")</f>
        <v/>
      </c>
    </row>
    <row r="6810" spans="15:16" x14ac:dyDescent="0.15">
      <c r="O6810">
        <v>6809</v>
      </c>
      <c r="P6810" t="str">
        <f>IFERROR(IF(COUNTIF(個人情報!$BB$5:$BB$401,"登録番号" &amp; リスト!O6810)&gt;=1,"",IF(VLOOKUP(O6810,登録者リスト!$A$1:$D$43729,4,FALSE)=基本情報!$D$6,O6810,"")),"")</f>
        <v/>
      </c>
    </row>
    <row r="6811" spans="15:16" x14ac:dyDescent="0.15">
      <c r="O6811">
        <v>6810</v>
      </c>
      <c r="P6811" t="str">
        <f>IFERROR(IF(COUNTIF(個人情報!$BB$5:$BB$401,"登録番号" &amp; リスト!O6811)&gt;=1,"",IF(VLOOKUP(O6811,登録者リスト!$A$1:$D$43729,4,FALSE)=基本情報!$D$6,O6811,"")),"")</f>
        <v/>
      </c>
    </row>
    <row r="6812" spans="15:16" x14ac:dyDescent="0.15">
      <c r="O6812">
        <v>6811</v>
      </c>
      <c r="P6812" t="str">
        <f>IFERROR(IF(COUNTIF(個人情報!$BB$5:$BB$401,"登録番号" &amp; リスト!O6812)&gt;=1,"",IF(VLOOKUP(O6812,登録者リスト!$A$1:$D$43729,4,FALSE)=基本情報!$D$6,O6812,"")),"")</f>
        <v/>
      </c>
    </row>
    <row r="6813" spans="15:16" x14ac:dyDescent="0.15">
      <c r="O6813">
        <v>6812</v>
      </c>
      <c r="P6813" t="str">
        <f>IFERROR(IF(COUNTIF(個人情報!$BB$5:$BB$401,"登録番号" &amp; リスト!O6813)&gt;=1,"",IF(VLOOKUP(O6813,登録者リスト!$A$1:$D$43729,4,FALSE)=基本情報!$D$6,O6813,"")),"")</f>
        <v/>
      </c>
    </row>
    <row r="6814" spans="15:16" x14ac:dyDescent="0.15">
      <c r="O6814">
        <v>6813</v>
      </c>
      <c r="P6814" t="str">
        <f>IFERROR(IF(COUNTIF(個人情報!$BB$5:$BB$401,"登録番号" &amp; リスト!O6814)&gt;=1,"",IF(VLOOKUP(O6814,登録者リスト!$A$1:$D$43729,4,FALSE)=基本情報!$D$6,O6814,"")),"")</f>
        <v/>
      </c>
    </row>
    <row r="6815" spans="15:16" x14ac:dyDescent="0.15">
      <c r="O6815">
        <v>6814</v>
      </c>
      <c r="P6815" t="str">
        <f>IFERROR(IF(COUNTIF(個人情報!$BB$5:$BB$401,"登録番号" &amp; リスト!O6815)&gt;=1,"",IF(VLOOKUP(O6815,登録者リスト!$A$1:$D$43729,4,FALSE)=基本情報!$D$6,O6815,"")),"")</f>
        <v/>
      </c>
    </row>
    <row r="6816" spans="15:16" x14ac:dyDescent="0.15">
      <c r="O6816">
        <v>6815</v>
      </c>
      <c r="P6816" t="str">
        <f>IFERROR(IF(COUNTIF(個人情報!$BB$5:$BB$401,"登録番号" &amp; リスト!O6816)&gt;=1,"",IF(VLOOKUP(O6816,登録者リスト!$A$1:$D$43729,4,FALSE)=基本情報!$D$6,O6816,"")),"")</f>
        <v/>
      </c>
    </row>
    <row r="6817" spans="15:16" x14ac:dyDescent="0.15">
      <c r="O6817">
        <v>6816</v>
      </c>
      <c r="P6817" t="str">
        <f>IFERROR(IF(COUNTIF(個人情報!$BB$5:$BB$401,"登録番号" &amp; リスト!O6817)&gt;=1,"",IF(VLOOKUP(O6817,登録者リスト!$A$1:$D$43729,4,FALSE)=基本情報!$D$6,O6817,"")),"")</f>
        <v/>
      </c>
    </row>
    <row r="6818" spans="15:16" x14ac:dyDescent="0.15">
      <c r="O6818">
        <v>6817</v>
      </c>
      <c r="P6818" t="str">
        <f>IFERROR(IF(COUNTIF(個人情報!$BB$5:$BB$401,"登録番号" &amp; リスト!O6818)&gt;=1,"",IF(VLOOKUP(O6818,登録者リスト!$A$1:$D$43729,4,FALSE)=基本情報!$D$6,O6818,"")),"")</f>
        <v/>
      </c>
    </row>
    <row r="6819" spans="15:16" x14ac:dyDescent="0.15">
      <c r="O6819">
        <v>6818</v>
      </c>
      <c r="P6819" t="str">
        <f>IFERROR(IF(COUNTIF(個人情報!$BB$5:$BB$401,"登録番号" &amp; リスト!O6819)&gt;=1,"",IF(VLOOKUP(O6819,登録者リスト!$A$1:$D$43729,4,FALSE)=基本情報!$D$6,O6819,"")),"")</f>
        <v/>
      </c>
    </row>
    <row r="6820" spans="15:16" x14ac:dyDescent="0.15">
      <c r="O6820">
        <v>6819</v>
      </c>
      <c r="P6820" t="str">
        <f>IFERROR(IF(COUNTIF(個人情報!$BB$5:$BB$401,"登録番号" &amp; リスト!O6820)&gt;=1,"",IF(VLOOKUP(O6820,登録者リスト!$A$1:$D$43729,4,FALSE)=基本情報!$D$6,O6820,"")),"")</f>
        <v/>
      </c>
    </row>
    <row r="6821" spans="15:16" x14ac:dyDescent="0.15">
      <c r="O6821">
        <v>6820</v>
      </c>
      <c r="P6821" t="str">
        <f>IFERROR(IF(COUNTIF(個人情報!$BB$5:$BB$401,"登録番号" &amp; リスト!O6821)&gt;=1,"",IF(VLOOKUP(O6821,登録者リスト!$A$1:$D$43729,4,FALSE)=基本情報!$D$6,O6821,"")),"")</f>
        <v/>
      </c>
    </row>
    <row r="6822" spans="15:16" x14ac:dyDescent="0.15">
      <c r="O6822">
        <v>6821</v>
      </c>
      <c r="P6822" t="str">
        <f>IFERROR(IF(COUNTIF(個人情報!$BB$5:$BB$401,"登録番号" &amp; リスト!O6822)&gt;=1,"",IF(VLOOKUP(O6822,登録者リスト!$A$1:$D$43729,4,FALSE)=基本情報!$D$6,O6822,"")),"")</f>
        <v/>
      </c>
    </row>
    <row r="6823" spans="15:16" x14ac:dyDescent="0.15">
      <c r="O6823">
        <v>6822</v>
      </c>
      <c r="P6823" t="str">
        <f>IFERROR(IF(COUNTIF(個人情報!$BB$5:$BB$401,"登録番号" &amp; リスト!O6823)&gt;=1,"",IF(VLOOKUP(O6823,登録者リスト!$A$1:$D$43729,4,FALSE)=基本情報!$D$6,O6823,"")),"")</f>
        <v/>
      </c>
    </row>
    <row r="6824" spans="15:16" x14ac:dyDescent="0.15">
      <c r="O6824">
        <v>6823</v>
      </c>
      <c r="P6824" t="str">
        <f>IFERROR(IF(COUNTIF(個人情報!$BB$5:$BB$401,"登録番号" &amp; リスト!O6824)&gt;=1,"",IF(VLOOKUP(O6824,登録者リスト!$A$1:$D$43729,4,FALSE)=基本情報!$D$6,O6824,"")),"")</f>
        <v/>
      </c>
    </row>
    <row r="6825" spans="15:16" x14ac:dyDescent="0.15">
      <c r="O6825">
        <v>6824</v>
      </c>
      <c r="P6825" t="str">
        <f>IFERROR(IF(COUNTIF(個人情報!$BB$5:$BB$401,"登録番号" &amp; リスト!O6825)&gt;=1,"",IF(VLOOKUP(O6825,登録者リスト!$A$1:$D$43729,4,FALSE)=基本情報!$D$6,O6825,"")),"")</f>
        <v/>
      </c>
    </row>
    <row r="6826" spans="15:16" x14ac:dyDescent="0.15">
      <c r="O6826">
        <v>6825</v>
      </c>
      <c r="P6826" t="str">
        <f>IFERROR(IF(COUNTIF(個人情報!$BB$5:$BB$401,"登録番号" &amp; リスト!O6826)&gt;=1,"",IF(VLOOKUP(O6826,登録者リスト!$A$1:$D$43729,4,FALSE)=基本情報!$D$6,O6826,"")),"")</f>
        <v/>
      </c>
    </row>
    <row r="6827" spans="15:16" x14ac:dyDescent="0.15">
      <c r="O6827">
        <v>6826</v>
      </c>
      <c r="P6827" t="str">
        <f>IFERROR(IF(COUNTIF(個人情報!$BB$5:$BB$401,"登録番号" &amp; リスト!O6827)&gt;=1,"",IF(VLOOKUP(O6827,登録者リスト!$A$1:$D$43729,4,FALSE)=基本情報!$D$6,O6827,"")),"")</f>
        <v/>
      </c>
    </row>
    <row r="6828" spans="15:16" x14ac:dyDescent="0.15">
      <c r="O6828">
        <v>6827</v>
      </c>
      <c r="P6828" t="str">
        <f>IFERROR(IF(COUNTIF(個人情報!$BB$5:$BB$401,"登録番号" &amp; リスト!O6828)&gt;=1,"",IF(VLOOKUP(O6828,登録者リスト!$A$1:$D$43729,4,FALSE)=基本情報!$D$6,O6828,"")),"")</f>
        <v/>
      </c>
    </row>
    <row r="6829" spans="15:16" x14ac:dyDescent="0.15">
      <c r="O6829">
        <v>6828</v>
      </c>
      <c r="P6829" t="str">
        <f>IFERROR(IF(COUNTIF(個人情報!$BB$5:$BB$401,"登録番号" &amp; リスト!O6829)&gt;=1,"",IF(VLOOKUP(O6829,登録者リスト!$A$1:$D$43729,4,FALSE)=基本情報!$D$6,O6829,"")),"")</f>
        <v/>
      </c>
    </row>
    <row r="6830" spans="15:16" x14ac:dyDescent="0.15">
      <c r="O6830">
        <v>6829</v>
      </c>
      <c r="P6830" t="str">
        <f>IFERROR(IF(COUNTIF(個人情報!$BB$5:$BB$401,"登録番号" &amp; リスト!O6830)&gt;=1,"",IF(VLOOKUP(O6830,登録者リスト!$A$1:$D$43729,4,FALSE)=基本情報!$D$6,O6830,"")),"")</f>
        <v/>
      </c>
    </row>
    <row r="6831" spans="15:16" x14ac:dyDescent="0.15">
      <c r="O6831">
        <v>6830</v>
      </c>
      <c r="P6831" t="str">
        <f>IFERROR(IF(COUNTIF(個人情報!$BB$5:$BB$401,"登録番号" &amp; リスト!O6831)&gt;=1,"",IF(VLOOKUP(O6831,登録者リスト!$A$1:$D$43729,4,FALSE)=基本情報!$D$6,O6831,"")),"")</f>
        <v/>
      </c>
    </row>
    <row r="6832" spans="15:16" x14ac:dyDescent="0.15">
      <c r="O6832">
        <v>6831</v>
      </c>
      <c r="P6832" t="str">
        <f>IFERROR(IF(COUNTIF(個人情報!$BB$5:$BB$401,"登録番号" &amp; リスト!O6832)&gt;=1,"",IF(VLOOKUP(O6832,登録者リスト!$A$1:$D$43729,4,FALSE)=基本情報!$D$6,O6832,"")),"")</f>
        <v/>
      </c>
    </row>
    <row r="6833" spans="15:16" x14ac:dyDescent="0.15">
      <c r="O6833">
        <v>6832</v>
      </c>
      <c r="P6833" t="str">
        <f>IFERROR(IF(COUNTIF(個人情報!$BB$5:$BB$401,"登録番号" &amp; リスト!O6833)&gt;=1,"",IF(VLOOKUP(O6833,登録者リスト!$A$1:$D$43729,4,FALSE)=基本情報!$D$6,O6833,"")),"")</f>
        <v/>
      </c>
    </row>
    <row r="6834" spans="15:16" x14ac:dyDescent="0.15">
      <c r="O6834">
        <v>6833</v>
      </c>
      <c r="P6834" t="str">
        <f>IFERROR(IF(COUNTIF(個人情報!$BB$5:$BB$401,"登録番号" &amp; リスト!O6834)&gt;=1,"",IF(VLOOKUP(O6834,登録者リスト!$A$1:$D$43729,4,FALSE)=基本情報!$D$6,O6834,"")),"")</f>
        <v/>
      </c>
    </row>
    <row r="6835" spans="15:16" x14ac:dyDescent="0.15">
      <c r="O6835">
        <v>6834</v>
      </c>
      <c r="P6835" t="str">
        <f>IFERROR(IF(COUNTIF(個人情報!$BB$5:$BB$401,"登録番号" &amp; リスト!O6835)&gt;=1,"",IF(VLOOKUP(O6835,登録者リスト!$A$1:$D$43729,4,FALSE)=基本情報!$D$6,O6835,"")),"")</f>
        <v/>
      </c>
    </row>
    <row r="6836" spans="15:16" x14ac:dyDescent="0.15">
      <c r="O6836">
        <v>6835</v>
      </c>
      <c r="P6836" t="str">
        <f>IFERROR(IF(COUNTIF(個人情報!$BB$5:$BB$401,"登録番号" &amp; リスト!O6836)&gt;=1,"",IF(VLOOKUP(O6836,登録者リスト!$A$1:$D$43729,4,FALSE)=基本情報!$D$6,O6836,"")),"")</f>
        <v/>
      </c>
    </row>
    <row r="6837" spans="15:16" x14ac:dyDescent="0.15">
      <c r="O6837">
        <v>6836</v>
      </c>
      <c r="P6837" t="str">
        <f>IFERROR(IF(COUNTIF(個人情報!$BB$5:$BB$401,"登録番号" &amp; リスト!O6837)&gt;=1,"",IF(VLOOKUP(O6837,登録者リスト!$A$1:$D$43729,4,FALSE)=基本情報!$D$6,O6837,"")),"")</f>
        <v/>
      </c>
    </row>
    <row r="6838" spans="15:16" x14ac:dyDescent="0.15">
      <c r="O6838">
        <v>6837</v>
      </c>
      <c r="P6838" t="str">
        <f>IFERROR(IF(COUNTIF(個人情報!$BB$5:$BB$401,"登録番号" &amp; リスト!O6838)&gt;=1,"",IF(VLOOKUP(O6838,登録者リスト!$A$1:$D$43729,4,FALSE)=基本情報!$D$6,O6838,"")),"")</f>
        <v/>
      </c>
    </row>
    <row r="6839" spans="15:16" x14ac:dyDescent="0.15">
      <c r="O6839">
        <v>6838</v>
      </c>
      <c r="P6839" t="str">
        <f>IFERROR(IF(COUNTIF(個人情報!$BB$5:$BB$401,"登録番号" &amp; リスト!O6839)&gt;=1,"",IF(VLOOKUP(O6839,登録者リスト!$A$1:$D$43729,4,FALSE)=基本情報!$D$6,O6839,"")),"")</f>
        <v/>
      </c>
    </row>
    <row r="6840" spans="15:16" x14ac:dyDescent="0.15">
      <c r="O6840">
        <v>6839</v>
      </c>
      <c r="P6840" t="str">
        <f>IFERROR(IF(COUNTIF(個人情報!$BB$5:$BB$401,"登録番号" &amp; リスト!O6840)&gt;=1,"",IF(VLOOKUP(O6840,登録者リスト!$A$1:$D$43729,4,FALSE)=基本情報!$D$6,O6840,"")),"")</f>
        <v/>
      </c>
    </row>
    <row r="6841" spans="15:16" x14ac:dyDescent="0.15">
      <c r="O6841">
        <v>6840</v>
      </c>
      <c r="P6841" t="str">
        <f>IFERROR(IF(COUNTIF(個人情報!$BB$5:$BB$401,"登録番号" &amp; リスト!O6841)&gt;=1,"",IF(VLOOKUP(O6841,登録者リスト!$A$1:$D$43729,4,FALSE)=基本情報!$D$6,O6841,"")),"")</f>
        <v/>
      </c>
    </row>
    <row r="6842" spans="15:16" x14ac:dyDescent="0.15">
      <c r="O6842">
        <v>6841</v>
      </c>
      <c r="P6842" t="str">
        <f>IFERROR(IF(COUNTIF(個人情報!$BB$5:$BB$401,"登録番号" &amp; リスト!O6842)&gt;=1,"",IF(VLOOKUP(O6842,登録者リスト!$A$1:$D$43729,4,FALSE)=基本情報!$D$6,O6842,"")),"")</f>
        <v/>
      </c>
    </row>
    <row r="6843" spans="15:16" x14ac:dyDescent="0.15">
      <c r="O6843">
        <v>6842</v>
      </c>
      <c r="P6843" t="str">
        <f>IFERROR(IF(COUNTIF(個人情報!$BB$5:$BB$401,"登録番号" &amp; リスト!O6843)&gt;=1,"",IF(VLOOKUP(O6843,登録者リスト!$A$1:$D$43729,4,FALSE)=基本情報!$D$6,O6843,"")),"")</f>
        <v/>
      </c>
    </row>
    <row r="6844" spans="15:16" x14ac:dyDescent="0.15">
      <c r="O6844">
        <v>6843</v>
      </c>
      <c r="P6844" t="str">
        <f>IFERROR(IF(COUNTIF(個人情報!$BB$5:$BB$401,"登録番号" &amp; リスト!O6844)&gt;=1,"",IF(VLOOKUP(O6844,登録者リスト!$A$1:$D$43729,4,FALSE)=基本情報!$D$6,O6844,"")),"")</f>
        <v/>
      </c>
    </row>
    <row r="6845" spans="15:16" x14ac:dyDescent="0.15">
      <c r="O6845">
        <v>6844</v>
      </c>
      <c r="P6845" t="str">
        <f>IFERROR(IF(COUNTIF(個人情報!$BB$5:$BB$401,"登録番号" &amp; リスト!O6845)&gt;=1,"",IF(VLOOKUP(O6845,登録者リスト!$A$1:$D$43729,4,FALSE)=基本情報!$D$6,O6845,"")),"")</f>
        <v/>
      </c>
    </row>
    <row r="6846" spans="15:16" x14ac:dyDescent="0.15">
      <c r="O6846">
        <v>6845</v>
      </c>
      <c r="P6846" t="str">
        <f>IFERROR(IF(COUNTIF(個人情報!$BB$5:$BB$401,"登録番号" &amp; リスト!O6846)&gt;=1,"",IF(VLOOKUP(O6846,登録者リスト!$A$1:$D$43729,4,FALSE)=基本情報!$D$6,O6846,"")),"")</f>
        <v/>
      </c>
    </row>
    <row r="6847" spans="15:16" x14ac:dyDescent="0.15">
      <c r="O6847">
        <v>6846</v>
      </c>
      <c r="P6847" t="str">
        <f>IFERROR(IF(COUNTIF(個人情報!$BB$5:$BB$401,"登録番号" &amp; リスト!O6847)&gt;=1,"",IF(VLOOKUP(O6847,登録者リスト!$A$1:$D$43729,4,FALSE)=基本情報!$D$6,O6847,"")),"")</f>
        <v/>
      </c>
    </row>
    <row r="6848" spans="15:16" x14ac:dyDescent="0.15">
      <c r="O6848">
        <v>6847</v>
      </c>
      <c r="P6848" t="str">
        <f>IFERROR(IF(COUNTIF(個人情報!$BB$5:$BB$401,"登録番号" &amp; リスト!O6848)&gt;=1,"",IF(VLOOKUP(O6848,登録者リスト!$A$1:$D$43729,4,FALSE)=基本情報!$D$6,O6848,"")),"")</f>
        <v/>
      </c>
    </row>
    <row r="6849" spans="15:16" x14ac:dyDescent="0.15">
      <c r="O6849">
        <v>6848</v>
      </c>
      <c r="P6849" t="str">
        <f>IFERROR(IF(COUNTIF(個人情報!$BB$5:$BB$401,"登録番号" &amp; リスト!O6849)&gt;=1,"",IF(VLOOKUP(O6849,登録者リスト!$A$1:$D$43729,4,FALSE)=基本情報!$D$6,O6849,"")),"")</f>
        <v/>
      </c>
    </row>
    <row r="6850" spans="15:16" x14ac:dyDescent="0.15">
      <c r="O6850">
        <v>6849</v>
      </c>
      <c r="P6850" t="str">
        <f>IFERROR(IF(COUNTIF(個人情報!$BB$5:$BB$401,"登録番号" &amp; リスト!O6850)&gt;=1,"",IF(VLOOKUP(O6850,登録者リスト!$A$1:$D$43729,4,FALSE)=基本情報!$D$6,O6850,"")),"")</f>
        <v/>
      </c>
    </row>
    <row r="6851" spans="15:16" x14ac:dyDescent="0.15">
      <c r="O6851">
        <v>6850</v>
      </c>
      <c r="P6851" t="str">
        <f>IFERROR(IF(COUNTIF(個人情報!$BB$5:$BB$401,"登録番号" &amp; リスト!O6851)&gt;=1,"",IF(VLOOKUP(O6851,登録者リスト!$A$1:$D$43729,4,FALSE)=基本情報!$D$6,O6851,"")),"")</f>
        <v/>
      </c>
    </row>
    <row r="6852" spans="15:16" x14ac:dyDescent="0.15">
      <c r="O6852">
        <v>6851</v>
      </c>
      <c r="P6852" t="str">
        <f>IFERROR(IF(COUNTIF(個人情報!$BB$5:$BB$401,"登録番号" &amp; リスト!O6852)&gt;=1,"",IF(VLOOKUP(O6852,登録者リスト!$A$1:$D$43729,4,FALSE)=基本情報!$D$6,O6852,"")),"")</f>
        <v/>
      </c>
    </row>
    <row r="6853" spans="15:16" x14ac:dyDescent="0.15">
      <c r="O6853">
        <v>6852</v>
      </c>
      <c r="P6853" t="str">
        <f>IFERROR(IF(COUNTIF(個人情報!$BB$5:$BB$401,"登録番号" &amp; リスト!O6853)&gt;=1,"",IF(VLOOKUP(O6853,登録者リスト!$A$1:$D$43729,4,FALSE)=基本情報!$D$6,O6853,"")),"")</f>
        <v/>
      </c>
    </row>
    <row r="6854" spans="15:16" x14ac:dyDescent="0.15">
      <c r="O6854">
        <v>6853</v>
      </c>
      <c r="P6854" t="str">
        <f>IFERROR(IF(COUNTIF(個人情報!$BB$5:$BB$401,"登録番号" &amp; リスト!O6854)&gt;=1,"",IF(VLOOKUP(O6854,登録者リスト!$A$1:$D$43729,4,FALSE)=基本情報!$D$6,O6854,"")),"")</f>
        <v/>
      </c>
    </row>
    <row r="6855" spans="15:16" x14ac:dyDescent="0.15">
      <c r="O6855">
        <v>6854</v>
      </c>
      <c r="P6855" t="str">
        <f>IFERROR(IF(COUNTIF(個人情報!$BB$5:$BB$401,"登録番号" &amp; リスト!O6855)&gt;=1,"",IF(VLOOKUP(O6855,登録者リスト!$A$1:$D$43729,4,FALSE)=基本情報!$D$6,O6855,"")),"")</f>
        <v/>
      </c>
    </row>
    <row r="6856" spans="15:16" x14ac:dyDescent="0.15">
      <c r="O6856">
        <v>6855</v>
      </c>
      <c r="P6856" t="str">
        <f>IFERROR(IF(COUNTIF(個人情報!$BB$5:$BB$401,"登録番号" &amp; リスト!O6856)&gt;=1,"",IF(VLOOKUP(O6856,登録者リスト!$A$1:$D$43729,4,FALSE)=基本情報!$D$6,O6856,"")),"")</f>
        <v/>
      </c>
    </row>
    <row r="6857" spans="15:16" x14ac:dyDescent="0.15">
      <c r="O6857">
        <v>6856</v>
      </c>
      <c r="P6857" t="str">
        <f>IFERROR(IF(COUNTIF(個人情報!$BB$5:$BB$401,"登録番号" &amp; リスト!O6857)&gt;=1,"",IF(VLOOKUP(O6857,登録者リスト!$A$1:$D$43729,4,FALSE)=基本情報!$D$6,O6857,"")),"")</f>
        <v/>
      </c>
    </row>
    <row r="6858" spans="15:16" x14ac:dyDescent="0.15">
      <c r="O6858">
        <v>6857</v>
      </c>
      <c r="P6858" t="str">
        <f>IFERROR(IF(COUNTIF(個人情報!$BB$5:$BB$401,"登録番号" &amp; リスト!O6858)&gt;=1,"",IF(VLOOKUP(O6858,登録者リスト!$A$1:$D$43729,4,FALSE)=基本情報!$D$6,O6858,"")),"")</f>
        <v/>
      </c>
    </row>
    <row r="6859" spans="15:16" x14ac:dyDescent="0.15">
      <c r="O6859">
        <v>6858</v>
      </c>
      <c r="P6859" t="str">
        <f>IFERROR(IF(COUNTIF(個人情報!$BB$5:$BB$401,"登録番号" &amp; リスト!O6859)&gt;=1,"",IF(VLOOKUP(O6859,登録者リスト!$A$1:$D$43729,4,FALSE)=基本情報!$D$6,O6859,"")),"")</f>
        <v/>
      </c>
    </row>
    <row r="6860" spans="15:16" x14ac:dyDescent="0.15">
      <c r="O6860">
        <v>6859</v>
      </c>
      <c r="P6860" t="str">
        <f>IFERROR(IF(COUNTIF(個人情報!$BB$5:$BB$401,"登録番号" &amp; リスト!O6860)&gt;=1,"",IF(VLOOKUP(O6860,登録者リスト!$A$1:$D$43729,4,FALSE)=基本情報!$D$6,O6860,"")),"")</f>
        <v/>
      </c>
    </row>
    <row r="6861" spans="15:16" x14ac:dyDescent="0.15">
      <c r="O6861">
        <v>6860</v>
      </c>
      <c r="P6861" t="str">
        <f>IFERROR(IF(COUNTIF(個人情報!$BB$5:$BB$401,"登録番号" &amp; リスト!O6861)&gt;=1,"",IF(VLOOKUP(O6861,登録者リスト!$A$1:$D$43729,4,FALSE)=基本情報!$D$6,O6861,"")),"")</f>
        <v/>
      </c>
    </row>
    <row r="6862" spans="15:16" x14ac:dyDescent="0.15">
      <c r="O6862">
        <v>6861</v>
      </c>
      <c r="P6862" t="str">
        <f>IFERROR(IF(COUNTIF(個人情報!$BB$5:$BB$401,"登録番号" &amp; リスト!O6862)&gt;=1,"",IF(VLOOKUP(O6862,登録者リスト!$A$1:$D$43729,4,FALSE)=基本情報!$D$6,O6862,"")),"")</f>
        <v/>
      </c>
    </row>
    <row r="6863" spans="15:16" x14ac:dyDescent="0.15">
      <c r="O6863">
        <v>6862</v>
      </c>
      <c r="P6863" t="str">
        <f>IFERROR(IF(COUNTIF(個人情報!$BB$5:$BB$401,"登録番号" &amp; リスト!O6863)&gt;=1,"",IF(VLOOKUP(O6863,登録者リスト!$A$1:$D$43729,4,FALSE)=基本情報!$D$6,O6863,"")),"")</f>
        <v/>
      </c>
    </row>
    <row r="6864" spans="15:16" x14ac:dyDescent="0.15">
      <c r="O6864">
        <v>6863</v>
      </c>
      <c r="P6864" t="str">
        <f>IFERROR(IF(COUNTIF(個人情報!$BB$5:$BB$401,"登録番号" &amp; リスト!O6864)&gt;=1,"",IF(VLOOKUP(O6864,登録者リスト!$A$1:$D$43729,4,FALSE)=基本情報!$D$6,O6864,"")),"")</f>
        <v/>
      </c>
    </row>
    <row r="6865" spans="15:16" x14ac:dyDescent="0.15">
      <c r="O6865">
        <v>6864</v>
      </c>
      <c r="P6865" t="str">
        <f>IFERROR(IF(COUNTIF(個人情報!$BB$5:$BB$401,"登録番号" &amp; リスト!O6865)&gt;=1,"",IF(VLOOKUP(O6865,登録者リスト!$A$1:$D$43729,4,FALSE)=基本情報!$D$6,O6865,"")),"")</f>
        <v/>
      </c>
    </row>
    <row r="6866" spans="15:16" x14ac:dyDescent="0.15">
      <c r="O6866">
        <v>6865</v>
      </c>
      <c r="P6866" t="str">
        <f>IFERROR(IF(COUNTIF(個人情報!$BB$5:$BB$401,"登録番号" &amp; リスト!O6866)&gt;=1,"",IF(VLOOKUP(O6866,登録者リスト!$A$1:$D$43729,4,FALSE)=基本情報!$D$6,O6866,"")),"")</f>
        <v/>
      </c>
    </row>
    <row r="6867" spans="15:16" x14ac:dyDescent="0.15">
      <c r="O6867">
        <v>6866</v>
      </c>
      <c r="P6867" t="str">
        <f>IFERROR(IF(COUNTIF(個人情報!$BB$5:$BB$401,"登録番号" &amp; リスト!O6867)&gt;=1,"",IF(VLOOKUP(O6867,登録者リスト!$A$1:$D$43729,4,FALSE)=基本情報!$D$6,O6867,"")),"")</f>
        <v/>
      </c>
    </row>
    <row r="6868" spans="15:16" x14ac:dyDescent="0.15">
      <c r="O6868">
        <v>6867</v>
      </c>
      <c r="P6868" t="str">
        <f>IFERROR(IF(COUNTIF(個人情報!$BB$5:$BB$401,"登録番号" &amp; リスト!O6868)&gt;=1,"",IF(VLOOKUP(O6868,登録者リスト!$A$1:$D$43729,4,FALSE)=基本情報!$D$6,O6868,"")),"")</f>
        <v/>
      </c>
    </row>
    <row r="6869" spans="15:16" x14ac:dyDescent="0.15">
      <c r="O6869">
        <v>6868</v>
      </c>
      <c r="P6869" t="str">
        <f>IFERROR(IF(COUNTIF(個人情報!$BB$5:$BB$401,"登録番号" &amp; リスト!O6869)&gt;=1,"",IF(VLOOKUP(O6869,登録者リスト!$A$1:$D$43729,4,FALSE)=基本情報!$D$6,O6869,"")),"")</f>
        <v/>
      </c>
    </row>
    <row r="6870" spans="15:16" x14ac:dyDescent="0.15">
      <c r="O6870">
        <v>6869</v>
      </c>
      <c r="P6870" t="str">
        <f>IFERROR(IF(COUNTIF(個人情報!$BB$5:$BB$401,"登録番号" &amp; リスト!O6870)&gt;=1,"",IF(VLOOKUP(O6870,登録者リスト!$A$1:$D$43729,4,FALSE)=基本情報!$D$6,O6870,"")),"")</f>
        <v/>
      </c>
    </row>
    <row r="6871" spans="15:16" x14ac:dyDescent="0.15">
      <c r="O6871">
        <v>6870</v>
      </c>
      <c r="P6871" t="str">
        <f>IFERROR(IF(COUNTIF(個人情報!$BB$5:$BB$401,"登録番号" &amp; リスト!O6871)&gt;=1,"",IF(VLOOKUP(O6871,登録者リスト!$A$1:$D$43729,4,FALSE)=基本情報!$D$6,O6871,"")),"")</f>
        <v/>
      </c>
    </row>
    <row r="6872" spans="15:16" x14ac:dyDescent="0.15">
      <c r="O6872">
        <v>6871</v>
      </c>
      <c r="P6872" t="str">
        <f>IFERROR(IF(COUNTIF(個人情報!$BB$5:$BB$401,"登録番号" &amp; リスト!O6872)&gt;=1,"",IF(VLOOKUP(O6872,登録者リスト!$A$1:$D$43729,4,FALSE)=基本情報!$D$6,O6872,"")),"")</f>
        <v/>
      </c>
    </row>
    <row r="6873" spans="15:16" x14ac:dyDescent="0.15">
      <c r="O6873">
        <v>6872</v>
      </c>
      <c r="P6873" t="str">
        <f>IFERROR(IF(COUNTIF(個人情報!$BB$5:$BB$401,"登録番号" &amp; リスト!O6873)&gt;=1,"",IF(VLOOKUP(O6873,登録者リスト!$A$1:$D$43729,4,FALSE)=基本情報!$D$6,O6873,"")),"")</f>
        <v/>
      </c>
    </row>
    <row r="6874" spans="15:16" x14ac:dyDescent="0.15">
      <c r="O6874">
        <v>6873</v>
      </c>
      <c r="P6874" t="str">
        <f>IFERROR(IF(COUNTIF(個人情報!$BB$5:$BB$401,"登録番号" &amp; リスト!O6874)&gt;=1,"",IF(VLOOKUP(O6874,登録者リスト!$A$1:$D$43729,4,FALSE)=基本情報!$D$6,O6874,"")),"")</f>
        <v/>
      </c>
    </row>
    <row r="6875" spans="15:16" x14ac:dyDescent="0.15">
      <c r="O6875">
        <v>6874</v>
      </c>
      <c r="P6875" t="str">
        <f>IFERROR(IF(COUNTIF(個人情報!$BB$5:$BB$401,"登録番号" &amp; リスト!O6875)&gt;=1,"",IF(VLOOKUP(O6875,登録者リスト!$A$1:$D$43729,4,FALSE)=基本情報!$D$6,O6875,"")),"")</f>
        <v/>
      </c>
    </row>
    <row r="6876" spans="15:16" x14ac:dyDescent="0.15">
      <c r="O6876">
        <v>6875</v>
      </c>
      <c r="P6876" t="str">
        <f>IFERROR(IF(COUNTIF(個人情報!$BB$5:$BB$401,"登録番号" &amp; リスト!O6876)&gt;=1,"",IF(VLOOKUP(O6876,登録者リスト!$A$1:$D$43729,4,FALSE)=基本情報!$D$6,O6876,"")),"")</f>
        <v/>
      </c>
    </row>
    <row r="6877" spans="15:16" x14ac:dyDescent="0.15">
      <c r="O6877">
        <v>6876</v>
      </c>
      <c r="P6877" t="str">
        <f>IFERROR(IF(COUNTIF(個人情報!$BB$5:$BB$401,"登録番号" &amp; リスト!O6877)&gt;=1,"",IF(VLOOKUP(O6877,登録者リスト!$A$1:$D$43729,4,FALSE)=基本情報!$D$6,O6877,"")),"")</f>
        <v/>
      </c>
    </row>
    <row r="6878" spans="15:16" x14ac:dyDescent="0.15">
      <c r="O6878">
        <v>6877</v>
      </c>
      <c r="P6878" t="str">
        <f>IFERROR(IF(COUNTIF(個人情報!$BB$5:$BB$401,"登録番号" &amp; リスト!O6878)&gt;=1,"",IF(VLOOKUP(O6878,登録者リスト!$A$1:$D$43729,4,FALSE)=基本情報!$D$6,O6878,"")),"")</f>
        <v/>
      </c>
    </row>
    <row r="6879" spans="15:16" x14ac:dyDescent="0.15">
      <c r="O6879">
        <v>6878</v>
      </c>
      <c r="P6879" t="str">
        <f>IFERROR(IF(COUNTIF(個人情報!$BB$5:$BB$401,"登録番号" &amp; リスト!O6879)&gt;=1,"",IF(VLOOKUP(O6879,登録者リスト!$A$1:$D$43729,4,FALSE)=基本情報!$D$6,O6879,"")),"")</f>
        <v/>
      </c>
    </row>
    <row r="6880" spans="15:16" x14ac:dyDescent="0.15">
      <c r="O6880">
        <v>6879</v>
      </c>
      <c r="P6880" t="str">
        <f>IFERROR(IF(COUNTIF(個人情報!$BB$5:$BB$401,"登録番号" &amp; リスト!O6880)&gt;=1,"",IF(VLOOKUP(O6880,登録者リスト!$A$1:$D$43729,4,FALSE)=基本情報!$D$6,O6880,"")),"")</f>
        <v/>
      </c>
    </row>
    <row r="6881" spans="15:16" x14ac:dyDescent="0.15">
      <c r="O6881">
        <v>6880</v>
      </c>
      <c r="P6881" t="str">
        <f>IFERROR(IF(COUNTIF(個人情報!$BB$5:$BB$401,"登録番号" &amp; リスト!O6881)&gt;=1,"",IF(VLOOKUP(O6881,登録者リスト!$A$1:$D$43729,4,FALSE)=基本情報!$D$6,O6881,"")),"")</f>
        <v/>
      </c>
    </row>
    <row r="6882" spans="15:16" x14ac:dyDescent="0.15">
      <c r="O6882">
        <v>6881</v>
      </c>
      <c r="P6882" t="str">
        <f>IFERROR(IF(COUNTIF(個人情報!$BB$5:$BB$401,"登録番号" &amp; リスト!O6882)&gt;=1,"",IF(VLOOKUP(O6882,登録者リスト!$A$1:$D$43729,4,FALSE)=基本情報!$D$6,O6882,"")),"")</f>
        <v/>
      </c>
    </row>
    <row r="6883" spans="15:16" x14ac:dyDescent="0.15">
      <c r="O6883">
        <v>6882</v>
      </c>
      <c r="P6883" t="str">
        <f>IFERROR(IF(COUNTIF(個人情報!$BB$5:$BB$401,"登録番号" &amp; リスト!O6883)&gt;=1,"",IF(VLOOKUP(O6883,登録者リスト!$A$1:$D$43729,4,FALSE)=基本情報!$D$6,O6883,"")),"")</f>
        <v/>
      </c>
    </row>
    <row r="6884" spans="15:16" x14ac:dyDescent="0.15">
      <c r="O6884">
        <v>6883</v>
      </c>
      <c r="P6884" t="str">
        <f>IFERROR(IF(COUNTIF(個人情報!$BB$5:$BB$401,"登録番号" &amp; リスト!O6884)&gt;=1,"",IF(VLOOKUP(O6884,登録者リスト!$A$1:$D$43729,4,FALSE)=基本情報!$D$6,O6884,"")),"")</f>
        <v/>
      </c>
    </row>
    <row r="6885" spans="15:16" x14ac:dyDescent="0.15">
      <c r="O6885">
        <v>6884</v>
      </c>
      <c r="P6885" t="str">
        <f>IFERROR(IF(COUNTIF(個人情報!$BB$5:$BB$401,"登録番号" &amp; リスト!O6885)&gt;=1,"",IF(VLOOKUP(O6885,登録者リスト!$A$1:$D$43729,4,FALSE)=基本情報!$D$6,O6885,"")),"")</f>
        <v/>
      </c>
    </row>
    <row r="6886" spans="15:16" x14ac:dyDescent="0.15">
      <c r="O6886">
        <v>6885</v>
      </c>
      <c r="P6886" t="str">
        <f>IFERROR(IF(COUNTIF(個人情報!$BB$5:$BB$401,"登録番号" &amp; リスト!O6886)&gt;=1,"",IF(VLOOKUP(O6886,登録者リスト!$A$1:$D$43729,4,FALSE)=基本情報!$D$6,O6886,"")),"")</f>
        <v/>
      </c>
    </row>
    <row r="6887" spans="15:16" x14ac:dyDescent="0.15">
      <c r="O6887">
        <v>6886</v>
      </c>
      <c r="P6887" t="str">
        <f>IFERROR(IF(COUNTIF(個人情報!$BB$5:$BB$401,"登録番号" &amp; リスト!O6887)&gt;=1,"",IF(VLOOKUP(O6887,登録者リスト!$A$1:$D$43729,4,FALSE)=基本情報!$D$6,O6887,"")),"")</f>
        <v/>
      </c>
    </row>
    <row r="6888" spans="15:16" x14ac:dyDescent="0.15">
      <c r="O6888">
        <v>6887</v>
      </c>
      <c r="P6888" t="str">
        <f>IFERROR(IF(COUNTIF(個人情報!$BB$5:$BB$401,"登録番号" &amp; リスト!O6888)&gt;=1,"",IF(VLOOKUP(O6888,登録者リスト!$A$1:$D$43729,4,FALSE)=基本情報!$D$6,O6888,"")),"")</f>
        <v/>
      </c>
    </row>
    <row r="6889" spans="15:16" x14ac:dyDescent="0.15">
      <c r="O6889">
        <v>6888</v>
      </c>
      <c r="P6889" t="str">
        <f>IFERROR(IF(COUNTIF(個人情報!$BB$5:$BB$401,"登録番号" &amp; リスト!O6889)&gt;=1,"",IF(VLOOKUP(O6889,登録者リスト!$A$1:$D$43729,4,FALSE)=基本情報!$D$6,O6889,"")),"")</f>
        <v/>
      </c>
    </row>
    <row r="6890" spans="15:16" x14ac:dyDescent="0.15">
      <c r="O6890">
        <v>6889</v>
      </c>
      <c r="P6890" t="str">
        <f>IFERROR(IF(COUNTIF(個人情報!$BB$5:$BB$401,"登録番号" &amp; リスト!O6890)&gt;=1,"",IF(VLOOKUP(O6890,登録者リスト!$A$1:$D$43729,4,FALSE)=基本情報!$D$6,O6890,"")),"")</f>
        <v/>
      </c>
    </row>
    <row r="6891" spans="15:16" x14ac:dyDescent="0.15">
      <c r="O6891">
        <v>6890</v>
      </c>
      <c r="P6891" t="str">
        <f>IFERROR(IF(COUNTIF(個人情報!$BB$5:$BB$401,"登録番号" &amp; リスト!O6891)&gt;=1,"",IF(VLOOKUP(O6891,登録者リスト!$A$1:$D$43729,4,FALSE)=基本情報!$D$6,O6891,"")),"")</f>
        <v/>
      </c>
    </row>
    <row r="6892" spans="15:16" x14ac:dyDescent="0.15">
      <c r="O6892">
        <v>6891</v>
      </c>
      <c r="P6892" t="str">
        <f>IFERROR(IF(COUNTIF(個人情報!$BB$5:$BB$401,"登録番号" &amp; リスト!O6892)&gt;=1,"",IF(VLOOKUP(O6892,登録者リスト!$A$1:$D$43729,4,FALSE)=基本情報!$D$6,O6892,"")),"")</f>
        <v/>
      </c>
    </row>
    <row r="6893" spans="15:16" x14ac:dyDescent="0.15">
      <c r="O6893">
        <v>6892</v>
      </c>
      <c r="P6893" t="str">
        <f>IFERROR(IF(COUNTIF(個人情報!$BB$5:$BB$401,"登録番号" &amp; リスト!O6893)&gt;=1,"",IF(VLOOKUP(O6893,登録者リスト!$A$1:$D$43729,4,FALSE)=基本情報!$D$6,O6893,"")),"")</f>
        <v/>
      </c>
    </row>
    <row r="6894" spans="15:16" x14ac:dyDescent="0.15">
      <c r="O6894">
        <v>6893</v>
      </c>
      <c r="P6894" t="str">
        <f>IFERROR(IF(COUNTIF(個人情報!$BB$5:$BB$401,"登録番号" &amp; リスト!O6894)&gt;=1,"",IF(VLOOKUP(O6894,登録者リスト!$A$1:$D$43729,4,FALSE)=基本情報!$D$6,O6894,"")),"")</f>
        <v/>
      </c>
    </row>
    <row r="6895" spans="15:16" x14ac:dyDescent="0.15">
      <c r="O6895">
        <v>6894</v>
      </c>
      <c r="P6895" t="str">
        <f>IFERROR(IF(COUNTIF(個人情報!$BB$5:$BB$401,"登録番号" &amp; リスト!O6895)&gt;=1,"",IF(VLOOKUP(O6895,登録者リスト!$A$1:$D$43729,4,FALSE)=基本情報!$D$6,O6895,"")),"")</f>
        <v/>
      </c>
    </row>
    <row r="6896" spans="15:16" x14ac:dyDescent="0.15">
      <c r="O6896">
        <v>6895</v>
      </c>
      <c r="P6896" t="str">
        <f>IFERROR(IF(COUNTIF(個人情報!$BB$5:$BB$401,"登録番号" &amp; リスト!O6896)&gt;=1,"",IF(VLOOKUP(O6896,登録者リスト!$A$1:$D$43729,4,FALSE)=基本情報!$D$6,O6896,"")),"")</f>
        <v/>
      </c>
    </row>
    <row r="6897" spans="15:16" x14ac:dyDescent="0.15">
      <c r="O6897">
        <v>6896</v>
      </c>
      <c r="P6897" t="str">
        <f>IFERROR(IF(COUNTIF(個人情報!$BB$5:$BB$401,"登録番号" &amp; リスト!O6897)&gt;=1,"",IF(VLOOKUP(O6897,登録者リスト!$A$1:$D$43729,4,FALSE)=基本情報!$D$6,O6897,"")),"")</f>
        <v/>
      </c>
    </row>
    <row r="6898" spans="15:16" x14ac:dyDescent="0.15">
      <c r="O6898">
        <v>6897</v>
      </c>
      <c r="P6898" t="str">
        <f>IFERROR(IF(COUNTIF(個人情報!$BB$5:$BB$401,"登録番号" &amp; リスト!O6898)&gt;=1,"",IF(VLOOKUP(O6898,登録者リスト!$A$1:$D$43729,4,FALSE)=基本情報!$D$6,O6898,"")),"")</f>
        <v/>
      </c>
    </row>
    <row r="6899" spans="15:16" x14ac:dyDescent="0.15">
      <c r="O6899">
        <v>6898</v>
      </c>
      <c r="P6899" t="str">
        <f>IFERROR(IF(COUNTIF(個人情報!$BB$5:$BB$401,"登録番号" &amp; リスト!O6899)&gt;=1,"",IF(VLOOKUP(O6899,登録者リスト!$A$1:$D$43729,4,FALSE)=基本情報!$D$6,O6899,"")),"")</f>
        <v/>
      </c>
    </row>
    <row r="6900" spans="15:16" x14ac:dyDescent="0.15">
      <c r="O6900">
        <v>6899</v>
      </c>
      <c r="P6900" t="str">
        <f>IFERROR(IF(COUNTIF(個人情報!$BB$5:$BB$401,"登録番号" &amp; リスト!O6900)&gt;=1,"",IF(VLOOKUP(O6900,登録者リスト!$A$1:$D$43729,4,FALSE)=基本情報!$D$6,O6900,"")),"")</f>
        <v/>
      </c>
    </row>
    <row r="6901" spans="15:16" x14ac:dyDescent="0.15">
      <c r="O6901">
        <v>6900</v>
      </c>
      <c r="P6901" t="str">
        <f>IFERROR(IF(COUNTIF(個人情報!$BB$5:$BB$401,"登録番号" &amp; リスト!O6901)&gt;=1,"",IF(VLOOKUP(O6901,登録者リスト!$A$1:$D$43729,4,FALSE)=基本情報!$D$6,O6901,"")),"")</f>
        <v/>
      </c>
    </row>
    <row r="6902" spans="15:16" x14ac:dyDescent="0.15">
      <c r="O6902">
        <v>6901</v>
      </c>
      <c r="P6902" t="str">
        <f>IFERROR(IF(COUNTIF(個人情報!$BB$5:$BB$401,"登録番号" &amp; リスト!O6902)&gt;=1,"",IF(VLOOKUP(O6902,登録者リスト!$A$1:$D$43729,4,FALSE)=基本情報!$D$6,O6902,"")),"")</f>
        <v/>
      </c>
    </row>
    <row r="6903" spans="15:16" x14ac:dyDescent="0.15">
      <c r="O6903">
        <v>6902</v>
      </c>
      <c r="P6903" t="str">
        <f>IFERROR(IF(COUNTIF(個人情報!$BB$5:$BB$401,"登録番号" &amp; リスト!O6903)&gt;=1,"",IF(VLOOKUP(O6903,登録者リスト!$A$1:$D$43729,4,FALSE)=基本情報!$D$6,O6903,"")),"")</f>
        <v/>
      </c>
    </row>
    <row r="6904" spans="15:16" x14ac:dyDescent="0.15">
      <c r="O6904">
        <v>6903</v>
      </c>
      <c r="P6904" t="str">
        <f>IFERROR(IF(COUNTIF(個人情報!$BB$5:$BB$401,"登録番号" &amp; リスト!O6904)&gt;=1,"",IF(VLOOKUP(O6904,登録者リスト!$A$1:$D$43729,4,FALSE)=基本情報!$D$6,O6904,"")),"")</f>
        <v/>
      </c>
    </row>
    <row r="6905" spans="15:16" x14ac:dyDescent="0.15">
      <c r="O6905">
        <v>6904</v>
      </c>
      <c r="P6905" t="str">
        <f>IFERROR(IF(COUNTIF(個人情報!$BB$5:$BB$401,"登録番号" &amp; リスト!O6905)&gt;=1,"",IF(VLOOKUP(O6905,登録者リスト!$A$1:$D$43729,4,FALSE)=基本情報!$D$6,O6905,"")),"")</f>
        <v/>
      </c>
    </row>
    <row r="6906" spans="15:16" x14ac:dyDescent="0.15">
      <c r="O6906">
        <v>6905</v>
      </c>
      <c r="P6906" t="str">
        <f>IFERROR(IF(COUNTIF(個人情報!$BB$5:$BB$401,"登録番号" &amp; リスト!O6906)&gt;=1,"",IF(VLOOKUP(O6906,登録者リスト!$A$1:$D$43729,4,FALSE)=基本情報!$D$6,O6906,"")),"")</f>
        <v/>
      </c>
    </row>
    <row r="6907" spans="15:16" x14ac:dyDescent="0.15">
      <c r="O6907">
        <v>6906</v>
      </c>
      <c r="P6907" t="str">
        <f>IFERROR(IF(COUNTIF(個人情報!$BB$5:$BB$401,"登録番号" &amp; リスト!O6907)&gt;=1,"",IF(VLOOKUP(O6907,登録者リスト!$A$1:$D$43729,4,FALSE)=基本情報!$D$6,O6907,"")),"")</f>
        <v/>
      </c>
    </row>
    <row r="6908" spans="15:16" x14ac:dyDescent="0.15">
      <c r="O6908">
        <v>6907</v>
      </c>
      <c r="P6908" t="str">
        <f>IFERROR(IF(COUNTIF(個人情報!$BB$5:$BB$401,"登録番号" &amp; リスト!O6908)&gt;=1,"",IF(VLOOKUP(O6908,登録者リスト!$A$1:$D$43729,4,FALSE)=基本情報!$D$6,O6908,"")),"")</f>
        <v/>
      </c>
    </row>
    <row r="6909" spans="15:16" x14ac:dyDescent="0.15">
      <c r="O6909">
        <v>6908</v>
      </c>
      <c r="P6909" t="str">
        <f>IFERROR(IF(COUNTIF(個人情報!$BB$5:$BB$401,"登録番号" &amp; リスト!O6909)&gt;=1,"",IF(VLOOKUP(O6909,登録者リスト!$A$1:$D$43729,4,FALSE)=基本情報!$D$6,O6909,"")),"")</f>
        <v/>
      </c>
    </row>
    <row r="6910" spans="15:16" x14ac:dyDescent="0.15">
      <c r="O6910">
        <v>6909</v>
      </c>
      <c r="P6910" t="str">
        <f>IFERROR(IF(COUNTIF(個人情報!$BB$5:$BB$401,"登録番号" &amp; リスト!O6910)&gt;=1,"",IF(VLOOKUP(O6910,登録者リスト!$A$1:$D$43729,4,FALSE)=基本情報!$D$6,O6910,"")),"")</f>
        <v/>
      </c>
    </row>
    <row r="6911" spans="15:16" x14ac:dyDescent="0.15">
      <c r="O6911">
        <v>6910</v>
      </c>
      <c r="P6911" t="str">
        <f>IFERROR(IF(COUNTIF(個人情報!$BB$5:$BB$401,"登録番号" &amp; リスト!O6911)&gt;=1,"",IF(VLOOKUP(O6911,登録者リスト!$A$1:$D$43729,4,FALSE)=基本情報!$D$6,O6911,"")),"")</f>
        <v/>
      </c>
    </row>
    <row r="6912" spans="15:16" x14ac:dyDescent="0.15">
      <c r="O6912">
        <v>6911</v>
      </c>
      <c r="P6912" t="str">
        <f>IFERROR(IF(COUNTIF(個人情報!$BB$5:$BB$401,"登録番号" &amp; リスト!O6912)&gt;=1,"",IF(VLOOKUP(O6912,登録者リスト!$A$1:$D$43729,4,FALSE)=基本情報!$D$6,O6912,"")),"")</f>
        <v/>
      </c>
    </row>
    <row r="6913" spans="15:16" x14ac:dyDescent="0.15">
      <c r="O6913">
        <v>6912</v>
      </c>
      <c r="P6913" t="str">
        <f>IFERROR(IF(COUNTIF(個人情報!$BB$5:$BB$401,"登録番号" &amp; リスト!O6913)&gt;=1,"",IF(VLOOKUP(O6913,登録者リスト!$A$1:$D$43729,4,FALSE)=基本情報!$D$6,O6913,"")),"")</f>
        <v/>
      </c>
    </row>
    <row r="6914" spans="15:16" x14ac:dyDescent="0.15">
      <c r="O6914">
        <v>6913</v>
      </c>
      <c r="P6914" t="str">
        <f>IFERROR(IF(COUNTIF(個人情報!$BB$5:$BB$401,"登録番号" &amp; リスト!O6914)&gt;=1,"",IF(VLOOKUP(O6914,登録者リスト!$A$1:$D$43729,4,FALSE)=基本情報!$D$6,O6914,"")),"")</f>
        <v/>
      </c>
    </row>
    <row r="6915" spans="15:16" x14ac:dyDescent="0.15">
      <c r="O6915">
        <v>6914</v>
      </c>
      <c r="P6915" t="str">
        <f>IFERROR(IF(COUNTIF(個人情報!$BB$5:$BB$401,"登録番号" &amp; リスト!O6915)&gt;=1,"",IF(VLOOKUP(O6915,登録者リスト!$A$1:$D$43729,4,FALSE)=基本情報!$D$6,O6915,"")),"")</f>
        <v/>
      </c>
    </row>
    <row r="6916" spans="15:16" x14ac:dyDescent="0.15">
      <c r="O6916">
        <v>6915</v>
      </c>
      <c r="P6916" t="str">
        <f>IFERROR(IF(COUNTIF(個人情報!$BB$5:$BB$401,"登録番号" &amp; リスト!O6916)&gt;=1,"",IF(VLOOKUP(O6916,登録者リスト!$A$1:$D$43729,4,FALSE)=基本情報!$D$6,O6916,"")),"")</f>
        <v/>
      </c>
    </row>
    <row r="6917" spans="15:16" x14ac:dyDescent="0.15">
      <c r="O6917">
        <v>6916</v>
      </c>
      <c r="P6917" t="str">
        <f>IFERROR(IF(COUNTIF(個人情報!$BB$5:$BB$401,"登録番号" &amp; リスト!O6917)&gt;=1,"",IF(VLOOKUP(O6917,登録者リスト!$A$1:$D$43729,4,FALSE)=基本情報!$D$6,O6917,"")),"")</f>
        <v/>
      </c>
    </row>
    <row r="6918" spans="15:16" x14ac:dyDescent="0.15">
      <c r="O6918">
        <v>6917</v>
      </c>
      <c r="P6918" t="str">
        <f>IFERROR(IF(COUNTIF(個人情報!$BB$5:$BB$401,"登録番号" &amp; リスト!O6918)&gt;=1,"",IF(VLOOKUP(O6918,登録者リスト!$A$1:$D$43729,4,FALSE)=基本情報!$D$6,O6918,"")),"")</f>
        <v/>
      </c>
    </row>
    <row r="6919" spans="15:16" x14ac:dyDescent="0.15">
      <c r="O6919">
        <v>6918</v>
      </c>
      <c r="P6919" t="str">
        <f>IFERROR(IF(COUNTIF(個人情報!$BB$5:$BB$401,"登録番号" &amp; リスト!O6919)&gt;=1,"",IF(VLOOKUP(O6919,登録者リスト!$A$1:$D$43729,4,FALSE)=基本情報!$D$6,O6919,"")),"")</f>
        <v/>
      </c>
    </row>
    <row r="6920" spans="15:16" x14ac:dyDescent="0.15">
      <c r="O6920">
        <v>6919</v>
      </c>
      <c r="P6920" t="str">
        <f>IFERROR(IF(COUNTIF(個人情報!$BB$5:$BB$401,"登録番号" &amp; リスト!O6920)&gt;=1,"",IF(VLOOKUP(O6920,登録者リスト!$A$1:$D$43729,4,FALSE)=基本情報!$D$6,O6920,"")),"")</f>
        <v/>
      </c>
    </row>
    <row r="6921" spans="15:16" x14ac:dyDescent="0.15">
      <c r="O6921">
        <v>6920</v>
      </c>
      <c r="P6921" t="str">
        <f>IFERROR(IF(COUNTIF(個人情報!$BB$5:$BB$401,"登録番号" &amp; リスト!O6921)&gt;=1,"",IF(VLOOKUP(O6921,登録者リスト!$A$1:$D$43729,4,FALSE)=基本情報!$D$6,O6921,"")),"")</f>
        <v/>
      </c>
    </row>
    <row r="6922" spans="15:16" x14ac:dyDescent="0.15">
      <c r="O6922">
        <v>6921</v>
      </c>
      <c r="P6922" t="str">
        <f>IFERROR(IF(COUNTIF(個人情報!$BB$5:$BB$401,"登録番号" &amp; リスト!O6922)&gt;=1,"",IF(VLOOKUP(O6922,登録者リスト!$A$1:$D$43729,4,FALSE)=基本情報!$D$6,O6922,"")),"")</f>
        <v/>
      </c>
    </row>
    <row r="6923" spans="15:16" x14ac:dyDescent="0.15">
      <c r="O6923">
        <v>6922</v>
      </c>
      <c r="P6923" t="str">
        <f>IFERROR(IF(COUNTIF(個人情報!$BB$5:$BB$401,"登録番号" &amp; リスト!O6923)&gt;=1,"",IF(VLOOKUP(O6923,登録者リスト!$A$1:$D$43729,4,FALSE)=基本情報!$D$6,O6923,"")),"")</f>
        <v/>
      </c>
    </row>
    <row r="6924" spans="15:16" x14ac:dyDescent="0.15">
      <c r="O6924">
        <v>6923</v>
      </c>
      <c r="P6924" t="str">
        <f>IFERROR(IF(COUNTIF(個人情報!$BB$5:$BB$401,"登録番号" &amp; リスト!O6924)&gt;=1,"",IF(VLOOKUP(O6924,登録者リスト!$A$1:$D$43729,4,FALSE)=基本情報!$D$6,O6924,"")),"")</f>
        <v/>
      </c>
    </row>
    <row r="6925" spans="15:16" x14ac:dyDescent="0.15">
      <c r="O6925">
        <v>6924</v>
      </c>
      <c r="P6925" t="str">
        <f>IFERROR(IF(COUNTIF(個人情報!$BB$5:$BB$401,"登録番号" &amp; リスト!O6925)&gt;=1,"",IF(VLOOKUP(O6925,登録者リスト!$A$1:$D$43729,4,FALSE)=基本情報!$D$6,O6925,"")),"")</f>
        <v/>
      </c>
    </row>
    <row r="6926" spans="15:16" x14ac:dyDescent="0.15">
      <c r="O6926">
        <v>6925</v>
      </c>
      <c r="P6926" t="str">
        <f>IFERROR(IF(COUNTIF(個人情報!$BB$5:$BB$401,"登録番号" &amp; リスト!O6926)&gt;=1,"",IF(VLOOKUP(O6926,登録者リスト!$A$1:$D$43729,4,FALSE)=基本情報!$D$6,O6926,"")),"")</f>
        <v/>
      </c>
    </row>
    <row r="6927" spans="15:16" x14ac:dyDescent="0.15">
      <c r="O6927">
        <v>6926</v>
      </c>
      <c r="P6927" t="str">
        <f>IFERROR(IF(COUNTIF(個人情報!$BB$5:$BB$401,"登録番号" &amp; リスト!O6927)&gt;=1,"",IF(VLOOKUP(O6927,登録者リスト!$A$1:$D$43729,4,FALSE)=基本情報!$D$6,O6927,"")),"")</f>
        <v/>
      </c>
    </row>
    <row r="6928" spans="15:16" x14ac:dyDescent="0.15">
      <c r="O6928">
        <v>6927</v>
      </c>
      <c r="P6928" t="str">
        <f>IFERROR(IF(COUNTIF(個人情報!$BB$5:$BB$401,"登録番号" &amp; リスト!O6928)&gt;=1,"",IF(VLOOKUP(O6928,登録者リスト!$A$1:$D$43729,4,FALSE)=基本情報!$D$6,O6928,"")),"")</f>
        <v/>
      </c>
    </row>
    <row r="6929" spans="15:16" x14ac:dyDescent="0.15">
      <c r="O6929">
        <v>6928</v>
      </c>
      <c r="P6929" t="str">
        <f>IFERROR(IF(COUNTIF(個人情報!$BB$5:$BB$401,"登録番号" &amp; リスト!O6929)&gt;=1,"",IF(VLOOKUP(O6929,登録者リスト!$A$1:$D$43729,4,FALSE)=基本情報!$D$6,O6929,"")),"")</f>
        <v/>
      </c>
    </row>
    <row r="6930" spans="15:16" x14ac:dyDescent="0.15">
      <c r="O6930">
        <v>6929</v>
      </c>
      <c r="P6930" t="str">
        <f>IFERROR(IF(COUNTIF(個人情報!$BB$5:$BB$401,"登録番号" &amp; リスト!O6930)&gt;=1,"",IF(VLOOKUP(O6930,登録者リスト!$A$1:$D$43729,4,FALSE)=基本情報!$D$6,O6930,"")),"")</f>
        <v/>
      </c>
    </row>
    <row r="6931" spans="15:16" x14ac:dyDescent="0.15">
      <c r="O6931">
        <v>6930</v>
      </c>
      <c r="P6931" t="str">
        <f>IFERROR(IF(COUNTIF(個人情報!$BB$5:$BB$401,"登録番号" &amp; リスト!O6931)&gt;=1,"",IF(VLOOKUP(O6931,登録者リスト!$A$1:$D$43729,4,FALSE)=基本情報!$D$6,O6931,"")),"")</f>
        <v/>
      </c>
    </row>
    <row r="6932" spans="15:16" x14ac:dyDescent="0.15">
      <c r="O6932">
        <v>6931</v>
      </c>
      <c r="P6932" t="str">
        <f>IFERROR(IF(COUNTIF(個人情報!$BB$5:$BB$401,"登録番号" &amp; リスト!O6932)&gt;=1,"",IF(VLOOKUP(O6932,登録者リスト!$A$1:$D$43729,4,FALSE)=基本情報!$D$6,O6932,"")),"")</f>
        <v/>
      </c>
    </row>
    <row r="6933" spans="15:16" x14ac:dyDescent="0.15">
      <c r="O6933">
        <v>6932</v>
      </c>
      <c r="P6933" t="str">
        <f>IFERROR(IF(COUNTIF(個人情報!$BB$5:$BB$401,"登録番号" &amp; リスト!O6933)&gt;=1,"",IF(VLOOKUP(O6933,登録者リスト!$A$1:$D$43729,4,FALSE)=基本情報!$D$6,O6933,"")),"")</f>
        <v/>
      </c>
    </row>
    <row r="6934" spans="15:16" x14ac:dyDescent="0.15">
      <c r="O6934">
        <v>6933</v>
      </c>
      <c r="P6934" t="str">
        <f>IFERROR(IF(COUNTIF(個人情報!$BB$5:$BB$401,"登録番号" &amp; リスト!O6934)&gt;=1,"",IF(VLOOKUP(O6934,登録者リスト!$A$1:$D$43729,4,FALSE)=基本情報!$D$6,O6934,"")),"")</f>
        <v/>
      </c>
    </row>
    <row r="6935" spans="15:16" x14ac:dyDescent="0.15">
      <c r="O6935">
        <v>6934</v>
      </c>
      <c r="P6935" t="str">
        <f>IFERROR(IF(COUNTIF(個人情報!$BB$5:$BB$401,"登録番号" &amp; リスト!O6935)&gt;=1,"",IF(VLOOKUP(O6935,登録者リスト!$A$1:$D$43729,4,FALSE)=基本情報!$D$6,O6935,"")),"")</f>
        <v/>
      </c>
    </row>
    <row r="6936" spans="15:16" x14ac:dyDescent="0.15">
      <c r="O6936">
        <v>6935</v>
      </c>
      <c r="P6936" t="str">
        <f>IFERROR(IF(COUNTIF(個人情報!$BB$5:$BB$401,"登録番号" &amp; リスト!O6936)&gt;=1,"",IF(VLOOKUP(O6936,登録者リスト!$A$1:$D$43729,4,FALSE)=基本情報!$D$6,O6936,"")),"")</f>
        <v/>
      </c>
    </row>
    <row r="6937" spans="15:16" x14ac:dyDescent="0.15">
      <c r="O6937">
        <v>6936</v>
      </c>
      <c r="P6937" t="str">
        <f>IFERROR(IF(COUNTIF(個人情報!$BB$5:$BB$401,"登録番号" &amp; リスト!O6937)&gt;=1,"",IF(VLOOKUP(O6937,登録者リスト!$A$1:$D$43729,4,FALSE)=基本情報!$D$6,O6937,"")),"")</f>
        <v/>
      </c>
    </row>
    <row r="6938" spans="15:16" x14ac:dyDescent="0.15">
      <c r="O6938">
        <v>6937</v>
      </c>
      <c r="P6938" t="str">
        <f>IFERROR(IF(COUNTIF(個人情報!$BB$5:$BB$401,"登録番号" &amp; リスト!O6938)&gt;=1,"",IF(VLOOKUP(O6938,登録者リスト!$A$1:$D$43729,4,FALSE)=基本情報!$D$6,O6938,"")),"")</f>
        <v/>
      </c>
    </row>
    <row r="6939" spans="15:16" x14ac:dyDescent="0.15">
      <c r="O6939">
        <v>6938</v>
      </c>
      <c r="P6939" t="str">
        <f>IFERROR(IF(COUNTIF(個人情報!$BB$5:$BB$401,"登録番号" &amp; リスト!O6939)&gt;=1,"",IF(VLOOKUP(O6939,登録者リスト!$A$1:$D$43729,4,FALSE)=基本情報!$D$6,O6939,"")),"")</f>
        <v/>
      </c>
    </row>
    <row r="6940" spans="15:16" x14ac:dyDescent="0.15">
      <c r="O6940">
        <v>6939</v>
      </c>
      <c r="P6940" t="str">
        <f>IFERROR(IF(COUNTIF(個人情報!$BB$5:$BB$401,"登録番号" &amp; リスト!O6940)&gt;=1,"",IF(VLOOKUP(O6940,登録者リスト!$A$1:$D$43729,4,FALSE)=基本情報!$D$6,O6940,"")),"")</f>
        <v/>
      </c>
    </row>
    <row r="6941" spans="15:16" x14ac:dyDescent="0.15">
      <c r="O6941">
        <v>6940</v>
      </c>
      <c r="P6941" t="str">
        <f>IFERROR(IF(COUNTIF(個人情報!$BB$5:$BB$401,"登録番号" &amp; リスト!O6941)&gt;=1,"",IF(VLOOKUP(O6941,登録者リスト!$A$1:$D$43729,4,FALSE)=基本情報!$D$6,O6941,"")),"")</f>
        <v/>
      </c>
    </row>
    <row r="6942" spans="15:16" x14ac:dyDescent="0.15">
      <c r="O6942">
        <v>6941</v>
      </c>
      <c r="P6942" t="str">
        <f>IFERROR(IF(COUNTIF(個人情報!$BB$5:$BB$401,"登録番号" &amp; リスト!O6942)&gt;=1,"",IF(VLOOKUP(O6942,登録者リスト!$A$1:$D$43729,4,FALSE)=基本情報!$D$6,O6942,"")),"")</f>
        <v/>
      </c>
    </row>
    <row r="6943" spans="15:16" x14ac:dyDescent="0.15">
      <c r="O6943">
        <v>6942</v>
      </c>
      <c r="P6943" t="str">
        <f>IFERROR(IF(COUNTIF(個人情報!$BB$5:$BB$401,"登録番号" &amp; リスト!O6943)&gt;=1,"",IF(VLOOKUP(O6943,登録者リスト!$A$1:$D$43729,4,FALSE)=基本情報!$D$6,O6943,"")),"")</f>
        <v/>
      </c>
    </row>
    <row r="6944" spans="15:16" x14ac:dyDescent="0.15">
      <c r="O6944">
        <v>6943</v>
      </c>
      <c r="P6944" t="str">
        <f>IFERROR(IF(COUNTIF(個人情報!$BB$5:$BB$401,"登録番号" &amp; リスト!O6944)&gt;=1,"",IF(VLOOKUP(O6944,登録者リスト!$A$1:$D$43729,4,FALSE)=基本情報!$D$6,O6944,"")),"")</f>
        <v/>
      </c>
    </row>
    <row r="6945" spans="15:16" x14ac:dyDescent="0.15">
      <c r="O6945">
        <v>6944</v>
      </c>
      <c r="P6945" t="str">
        <f>IFERROR(IF(COUNTIF(個人情報!$BB$5:$BB$401,"登録番号" &amp; リスト!O6945)&gt;=1,"",IF(VLOOKUP(O6945,登録者リスト!$A$1:$D$43729,4,FALSE)=基本情報!$D$6,O6945,"")),"")</f>
        <v/>
      </c>
    </row>
    <row r="6946" spans="15:16" x14ac:dyDescent="0.15">
      <c r="O6946">
        <v>6945</v>
      </c>
      <c r="P6946" t="str">
        <f>IFERROR(IF(COUNTIF(個人情報!$BB$5:$BB$401,"登録番号" &amp; リスト!O6946)&gt;=1,"",IF(VLOOKUP(O6946,登録者リスト!$A$1:$D$43729,4,FALSE)=基本情報!$D$6,O6946,"")),"")</f>
        <v/>
      </c>
    </row>
    <row r="6947" spans="15:16" x14ac:dyDescent="0.15">
      <c r="O6947">
        <v>6946</v>
      </c>
      <c r="P6947" t="str">
        <f>IFERROR(IF(COUNTIF(個人情報!$BB$5:$BB$401,"登録番号" &amp; リスト!O6947)&gt;=1,"",IF(VLOOKUP(O6947,登録者リスト!$A$1:$D$43729,4,FALSE)=基本情報!$D$6,O6947,"")),"")</f>
        <v/>
      </c>
    </row>
    <row r="6948" spans="15:16" x14ac:dyDescent="0.15">
      <c r="O6948">
        <v>6947</v>
      </c>
      <c r="P6948" t="str">
        <f>IFERROR(IF(COUNTIF(個人情報!$BB$5:$BB$401,"登録番号" &amp; リスト!O6948)&gt;=1,"",IF(VLOOKUP(O6948,登録者リスト!$A$1:$D$43729,4,FALSE)=基本情報!$D$6,O6948,"")),"")</f>
        <v/>
      </c>
    </row>
    <row r="6949" spans="15:16" x14ac:dyDescent="0.15">
      <c r="O6949">
        <v>6948</v>
      </c>
      <c r="P6949" t="str">
        <f>IFERROR(IF(COUNTIF(個人情報!$BB$5:$BB$401,"登録番号" &amp; リスト!O6949)&gt;=1,"",IF(VLOOKUP(O6949,登録者リスト!$A$1:$D$43729,4,FALSE)=基本情報!$D$6,O6949,"")),"")</f>
        <v/>
      </c>
    </row>
    <row r="6950" spans="15:16" x14ac:dyDescent="0.15">
      <c r="O6950">
        <v>6949</v>
      </c>
      <c r="P6950" t="str">
        <f>IFERROR(IF(COUNTIF(個人情報!$BB$5:$BB$401,"登録番号" &amp; リスト!O6950)&gt;=1,"",IF(VLOOKUP(O6950,登録者リスト!$A$1:$D$43729,4,FALSE)=基本情報!$D$6,O6950,"")),"")</f>
        <v/>
      </c>
    </row>
    <row r="6951" spans="15:16" x14ac:dyDescent="0.15">
      <c r="O6951">
        <v>6950</v>
      </c>
      <c r="P6951" t="str">
        <f>IFERROR(IF(COUNTIF(個人情報!$BB$5:$BB$401,"登録番号" &amp; リスト!O6951)&gt;=1,"",IF(VLOOKUP(O6951,登録者リスト!$A$1:$D$43729,4,FALSE)=基本情報!$D$6,O6951,"")),"")</f>
        <v/>
      </c>
    </row>
    <row r="6952" spans="15:16" x14ac:dyDescent="0.15">
      <c r="O6952">
        <v>6951</v>
      </c>
      <c r="P6952" t="str">
        <f>IFERROR(IF(COUNTIF(個人情報!$BB$5:$BB$401,"登録番号" &amp; リスト!O6952)&gt;=1,"",IF(VLOOKUP(O6952,登録者リスト!$A$1:$D$43729,4,FALSE)=基本情報!$D$6,O6952,"")),"")</f>
        <v/>
      </c>
    </row>
    <row r="6953" spans="15:16" x14ac:dyDescent="0.15">
      <c r="O6953">
        <v>6952</v>
      </c>
      <c r="P6953" t="str">
        <f>IFERROR(IF(COUNTIF(個人情報!$BB$5:$BB$401,"登録番号" &amp; リスト!O6953)&gt;=1,"",IF(VLOOKUP(O6953,登録者リスト!$A$1:$D$43729,4,FALSE)=基本情報!$D$6,O6953,"")),"")</f>
        <v/>
      </c>
    </row>
    <row r="6954" spans="15:16" x14ac:dyDescent="0.15">
      <c r="O6954">
        <v>6953</v>
      </c>
      <c r="P6954" t="str">
        <f>IFERROR(IF(COUNTIF(個人情報!$BB$5:$BB$401,"登録番号" &amp; リスト!O6954)&gt;=1,"",IF(VLOOKUP(O6954,登録者リスト!$A$1:$D$43729,4,FALSE)=基本情報!$D$6,O6954,"")),"")</f>
        <v/>
      </c>
    </row>
    <row r="6955" spans="15:16" x14ac:dyDescent="0.15">
      <c r="O6955">
        <v>6954</v>
      </c>
      <c r="P6955" t="str">
        <f>IFERROR(IF(COUNTIF(個人情報!$BB$5:$BB$401,"登録番号" &amp; リスト!O6955)&gt;=1,"",IF(VLOOKUP(O6955,登録者リスト!$A$1:$D$43729,4,FALSE)=基本情報!$D$6,O6955,"")),"")</f>
        <v/>
      </c>
    </row>
    <row r="6956" spans="15:16" x14ac:dyDescent="0.15">
      <c r="O6956">
        <v>6955</v>
      </c>
      <c r="P6956" t="str">
        <f>IFERROR(IF(COUNTIF(個人情報!$BB$5:$BB$401,"登録番号" &amp; リスト!O6956)&gt;=1,"",IF(VLOOKUP(O6956,登録者リスト!$A$1:$D$43729,4,FALSE)=基本情報!$D$6,O6956,"")),"")</f>
        <v/>
      </c>
    </row>
    <row r="6957" spans="15:16" x14ac:dyDescent="0.15">
      <c r="O6957">
        <v>6956</v>
      </c>
      <c r="P6957" t="str">
        <f>IFERROR(IF(COUNTIF(個人情報!$BB$5:$BB$401,"登録番号" &amp; リスト!O6957)&gt;=1,"",IF(VLOOKUP(O6957,登録者リスト!$A$1:$D$43729,4,FALSE)=基本情報!$D$6,O6957,"")),"")</f>
        <v/>
      </c>
    </row>
    <row r="6958" spans="15:16" x14ac:dyDescent="0.15">
      <c r="O6958">
        <v>6957</v>
      </c>
      <c r="P6958" t="str">
        <f>IFERROR(IF(COUNTIF(個人情報!$BB$5:$BB$401,"登録番号" &amp; リスト!O6958)&gt;=1,"",IF(VLOOKUP(O6958,登録者リスト!$A$1:$D$43729,4,FALSE)=基本情報!$D$6,O6958,"")),"")</f>
        <v/>
      </c>
    </row>
    <row r="6959" spans="15:16" x14ac:dyDescent="0.15">
      <c r="O6959">
        <v>6958</v>
      </c>
      <c r="P6959" t="str">
        <f>IFERROR(IF(COUNTIF(個人情報!$BB$5:$BB$401,"登録番号" &amp; リスト!O6959)&gt;=1,"",IF(VLOOKUP(O6959,登録者リスト!$A$1:$D$43729,4,FALSE)=基本情報!$D$6,O6959,"")),"")</f>
        <v/>
      </c>
    </row>
    <row r="6960" spans="15:16" x14ac:dyDescent="0.15">
      <c r="O6960">
        <v>6959</v>
      </c>
      <c r="P6960" t="str">
        <f>IFERROR(IF(COUNTIF(個人情報!$BB$5:$BB$401,"登録番号" &amp; リスト!O6960)&gt;=1,"",IF(VLOOKUP(O6960,登録者リスト!$A$1:$D$43729,4,FALSE)=基本情報!$D$6,O6960,"")),"")</f>
        <v/>
      </c>
    </row>
    <row r="6961" spans="15:16" x14ac:dyDescent="0.15">
      <c r="O6961">
        <v>6960</v>
      </c>
      <c r="P6961" t="str">
        <f>IFERROR(IF(COUNTIF(個人情報!$BB$5:$BB$401,"登録番号" &amp; リスト!O6961)&gt;=1,"",IF(VLOOKUP(O6961,登録者リスト!$A$1:$D$43729,4,FALSE)=基本情報!$D$6,O6961,"")),"")</f>
        <v/>
      </c>
    </row>
    <row r="6962" spans="15:16" x14ac:dyDescent="0.15">
      <c r="O6962">
        <v>6961</v>
      </c>
      <c r="P6962" t="str">
        <f>IFERROR(IF(COUNTIF(個人情報!$BB$5:$BB$401,"登録番号" &amp; リスト!O6962)&gt;=1,"",IF(VLOOKUP(O6962,登録者リスト!$A$1:$D$43729,4,FALSE)=基本情報!$D$6,O6962,"")),"")</f>
        <v/>
      </c>
    </row>
    <row r="6963" spans="15:16" x14ac:dyDescent="0.15">
      <c r="O6963">
        <v>6962</v>
      </c>
      <c r="P6963" t="str">
        <f>IFERROR(IF(COUNTIF(個人情報!$BB$5:$BB$401,"登録番号" &amp; リスト!O6963)&gt;=1,"",IF(VLOOKUP(O6963,登録者リスト!$A$1:$D$43729,4,FALSE)=基本情報!$D$6,O6963,"")),"")</f>
        <v/>
      </c>
    </row>
    <row r="6964" spans="15:16" x14ac:dyDescent="0.15">
      <c r="O6964">
        <v>6963</v>
      </c>
      <c r="P6964" t="str">
        <f>IFERROR(IF(COUNTIF(個人情報!$BB$5:$BB$401,"登録番号" &amp; リスト!O6964)&gt;=1,"",IF(VLOOKUP(O6964,登録者リスト!$A$1:$D$43729,4,FALSE)=基本情報!$D$6,O6964,"")),"")</f>
        <v/>
      </c>
    </row>
    <row r="6965" spans="15:16" x14ac:dyDescent="0.15">
      <c r="O6965">
        <v>6964</v>
      </c>
      <c r="P6965" t="str">
        <f>IFERROR(IF(COUNTIF(個人情報!$BB$5:$BB$401,"登録番号" &amp; リスト!O6965)&gt;=1,"",IF(VLOOKUP(O6965,登録者リスト!$A$1:$D$43729,4,FALSE)=基本情報!$D$6,O6965,"")),"")</f>
        <v/>
      </c>
    </row>
    <row r="6966" spans="15:16" x14ac:dyDescent="0.15">
      <c r="O6966">
        <v>6965</v>
      </c>
      <c r="P6966" t="str">
        <f>IFERROR(IF(COUNTIF(個人情報!$BB$5:$BB$401,"登録番号" &amp; リスト!O6966)&gt;=1,"",IF(VLOOKUP(O6966,登録者リスト!$A$1:$D$43729,4,FALSE)=基本情報!$D$6,O6966,"")),"")</f>
        <v/>
      </c>
    </row>
    <row r="6967" spans="15:16" x14ac:dyDescent="0.15">
      <c r="O6967">
        <v>6966</v>
      </c>
      <c r="P6967" t="str">
        <f>IFERROR(IF(COUNTIF(個人情報!$BB$5:$BB$401,"登録番号" &amp; リスト!O6967)&gt;=1,"",IF(VLOOKUP(O6967,登録者リスト!$A$1:$D$43729,4,FALSE)=基本情報!$D$6,O6967,"")),"")</f>
        <v/>
      </c>
    </row>
    <row r="6968" spans="15:16" x14ac:dyDescent="0.15">
      <c r="O6968">
        <v>6967</v>
      </c>
      <c r="P6968" t="str">
        <f>IFERROR(IF(COUNTIF(個人情報!$BB$5:$BB$401,"登録番号" &amp; リスト!O6968)&gt;=1,"",IF(VLOOKUP(O6968,登録者リスト!$A$1:$D$43729,4,FALSE)=基本情報!$D$6,O6968,"")),"")</f>
        <v/>
      </c>
    </row>
    <row r="6969" spans="15:16" x14ac:dyDescent="0.15">
      <c r="O6969">
        <v>6968</v>
      </c>
      <c r="P6969" t="str">
        <f>IFERROR(IF(COUNTIF(個人情報!$BB$5:$BB$401,"登録番号" &amp; リスト!O6969)&gt;=1,"",IF(VLOOKUP(O6969,登録者リスト!$A$1:$D$43729,4,FALSE)=基本情報!$D$6,O6969,"")),"")</f>
        <v/>
      </c>
    </row>
    <row r="6970" spans="15:16" x14ac:dyDescent="0.15">
      <c r="O6970">
        <v>6969</v>
      </c>
      <c r="P6970" t="str">
        <f>IFERROR(IF(COUNTIF(個人情報!$BB$5:$BB$401,"登録番号" &amp; リスト!O6970)&gt;=1,"",IF(VLOOKUP(O6970,登録者リスト!$A$1:$D$43729,4,FALSE)=基本情報!$D$6,O6970,"")),"")</f>
        <v/>
      </c>
    </row>
    <row r="6971" spans="15:16" x14ac:dyDescent="0.15">
      <c r="O6971">
        <v>6970</v>
      </c>
      <c r="P6971" t="str">
        <f>IFERROR(IF(COUNTIF(個人情報!$BB$5:$BB$401,"登録番号" &amp; リスト!O6971)&gt;=1,"",IF(VLOOKUP(O6971,登録者リスト!$A$1:$D$43729,4,FALSE)=基本情報!$D$6,O6971,"")),"")</f>
        <v/>
      </c>
    </row>
    <row r="6972" spans="15:16" x14ac:dyDescent="0.15">
      <c r="O6972">
        <v>6971</v>
      </c>
      <c r="P6972" t="str">
        <f>IFERROR(IF(COUNTIF(個人情報!$BB$5:$BB$401,"登録番号" &amp; リスト!O6972)&gt;=1,"",IF(VLOOKUP(O6972,登録者リスト!$A$1:$D$43729,4,FALSE)=基本情報!$D$6,O6972,"")),"")</f>
        <v/>
      </c>
    </row>
    <row r="6973" spans="15:16" x14ac:dyDescent="0.15">
      <c r="O6973">
        <v>6972</v>
      </c>
      <c r="P6973" t="str">
        <f>IFERROR(IF(COUNTIF(個人情報!$BB$5:$BB$401,"登録番号" &amp; リスト!O6973)&gt;=1,"",IF(VLOOKUP(O6973,登録者リスト!$A$1:$D$43729,4,FALSE)=基本情報!$D$6,O6973,"")),"")</f>
        <v/>
      </c>
    </row>
    <row r="6974" spans="15:16" x14ac:dyDescent="0.15">
      <c r="O6974">
        <v>6973</v>
      </c>
      <c r="P6974" t="str">
        <f>IFERROR(IF(COUNTIF(個人情報!$BB$5:$BB$401,"登録番号" &amp; リスト!O6974)&gt;=1,"",IF(VLOOKUP(O6974,登録者リスト!$A$1:$D$43729,4,FALSE)=基本情報!$D$6,O6974,"")),"")</f>
        <v/>
      </c>
    </row>
    <row r="6975" spans="15:16" x14ac:dyDescent="0.15">
      <c r="O6975">
        <v>6974</v>
      </c>
      <c r="P6975" t="str">
        <f>IFERROR(IF(COUNTIF(個人情報!$BB$5:$BB$401,"登録番号" &amp; リスト!O6975)&gt;=1,"",IF(VLOOKUP(O6975,登録者リスト!$A$1:$D$43729,4,FALSE)=基本情報!$D$6,O6975,"")),"")</f>
        <v/>
      </c>
    </row>
    <row r="6976" spans="15:16" x14ac:dyDescent="0.15">
      <c r="O6976">
        <v>6975</v>
      </c>
      <c r="P6976" t="str">
        <f>IFERROR(IF(COUNTIF(個人情報!$BB$5:$BB$401,"登録番号" &amp; リスト!O6976)&gt;=1,"",IF(VLOOKUP(O6976,登録者リスト!$A$1:$D$43729,4,FALSE)=基本情報!$D$6,O6976,"")),"")</f>
        <v/>
      </c>
    </row>
    <row r="6977" spans="15:16" x14ac:dyDescent="0.15">
      <c r="O6977">
        <v>6976</v>
      </c>
      <c r="P6977" t="str">
        <f>IFERROR(IF(COUNTIF(個人情報!$BB$5:$BB$401,"登録番号" &amp; リスト!O6977)&gt;=1,"",IF(VLOOKUP(O6977,登録者リスト!$A$1:$D$43729,4,FALSE)=基本情報!$D$6,O6977,"")),"")</f>
        <v/>
      </c>
    </row>
    <row r="6978" spans="15:16" x14ac:dyDescent="0.15">
      <c r="O6978">
        <v>6977</v>
      </c>
      <c r="P6978" t="str">
        <f>IFERROR(IF(COUNTIF(個人情報!$BB$5:$BB$401,"登録番号" &amp; リスト!O6978)&gt;=1,"",IF(VLOOKUP(O6978,登録者リスト!$A$1:$D$43729,4,FALSE)=基本情報!$D$6,O6978,"")),"")</f>
        <v/>
      </c>
    </row>
    <row r="6979" spans="15:16" x14ac:dyDescent="0.15">
      <c r="O6979">
        <v>6978</v>
      </c>
      <c r="P6979" t="str">
        <f>IFERROR(IF(COUNTIF(個人情報!$BB$5:$BB$401,"登録番号" &amp; リスト!O6979)&gt;=1,"",IF(VLOOKUP(O6979,登録者リスト!$A$1:$D$43729,4,FALSE)=基本情報!$D$6,O6979,"")),"")</f>
        <v/>
      </c>
    </row>
    <row r="6980" spans="15:16" x14ac:dyDescent="0.15">
      <c r="O6980">
        <v>6979</v>
      </c>
      <c r="P6980" t="str">
        <f>IFERROR(IF(COUNTIF(個人情報!$BB$5:$BB$401,"登録番号" &amp; リスト!O6980)&gt;=1,"",IF(VLOOKUP(O6980,登録者リスト!$A$1:$D$43729,4,FALSE)=基本情報!$D$6,O6980,"")),"")</f>
        <v/>
      </c>
    </row>
    <row r="6981" spans="15:16" x14ac:dyDescent="0.15">
      <c r="O6981">
        <v>6980</v>
      </c>
      <c r="P6981" t="str">
        <f>IFERROR(IF(COUNTIF(個人情報!$BB$5:$BB$401,"登録番号" &amp; リスト!O6981)&gt;=1,"",IF(VLOOKUP(O6981,登録者リスト!$A$1:$D$43729,4,FALSE)=基本情報!$D$6,O6981,"")),"")</f>
        <v/>
      </c>
    </row>
    <row r="6982" spans="15:16" x14ac:dyDescent="0.15">
      <c r="O6982">
        <v>6981</v>
      </c>
      <c r="P6982" t="str">
        <f>IFERROR(IF(COUNTIF(個人情報!$BB$5:$BB$401,"登録番号" &amp; リスト!O6982)&gt;=1,"",IF(VLOOKUP(O6982,登録者リスト!$A$1:$D$43729,4,FALSE)=基本情報!$D$6,O6982,"")),"")</f>
        <v/>
      </c>
    </row>
    <row r="6983" spans="15:16" x14ac:dyDescent="0.15">
      <c r="O6983">
        <v>6982</v>
      </c>
      <c r="P6983" t="str">
        <f>IFERROR(IF(COUNTIF(個人情報!$BB$5:$BB$401,"登録番号" &amp; リスト!O6983)&gt;=1,"",IF(VLOOKUP(O6983,登録者リスト!$A$1:$D$43729,4,FALSE)=基本情報!$D$6,O6983,"")),"")</f>
        <v/>
      </c>
    </row>
    <row r="6984" spans="15:16" x14ac:dyDescent="0.15">
      <c r="O6984">
        <v>6983</v>
      </c>
      <c r="P6984" t="str">
        <f>IFERROR(IF(COUNTIF(個人情報!$BB$5:$BB$401,"登録番号" &amp; リスト!O6984)&gt;=1,"",IF(VLOOKUP(O6984,登録者リスト!$A$1:$D$43729,4,FALSE)=基本情報!$D$6,O6984,"")),"")</f>
        <v/>
      </c>
    </row>
    <row r="6985" spans="15:16" x14ac:dyDescent="0.15">
      <c r="O6985">
        <v>6984</v>
      </c>
      <c r="P6985" t="str">
        <f>IFERROR(IF(COUNTIF(個人情報!$BB$5:$BB$401,"登録番号" &amp; リスト!O6985)&gt;=1,"",IF(VLOOKUP(O6985,登録者リスト!$A$1:$D$43729,4,FALSE)=基本情報!$D$6,O6985,"")),"")</f>
        <v/>
      </c>
    </row>
    <row r="6986" spans="15:16" x14ac:dyDescent="0.15">
      <c r="O6986">
        <v>6985</v>
      </c>
      <c r="P6986" t="str">
        <f>IFERROR(IF(COUNTIF(個人情報!$BB$5:$BB$401,"登録番号" &amp; リスト!O6986)&gt;=1,"",IF(VLOOKUP(O6986,登録者リスト!$A$1:$D$43729,4,FALSE)=基本情報!$D$6,O6986,"")),"")</f>
        <v/>
      </c>
    </row>
    <row r="6987" spans="15:16" x14ac:dyDescent="0.15">
      <c r="O6987">
        <v>6986</v>
      </c>
      <c r="P6987" t="str">
        <f>IFERROR(IF(COUNTIF(個人情報!$BB$5:$BB$401,"登録番号" &amp; リスト!O6987)&gt;=1,"",IF(VLOOKUP(O6987,登録者リスト!$A$1:$D$43729,4,FALSE)=基本情報!$D$6,O6987,"")),"")</f>
        <v/>
      </c>
    </row>
    <row r="6988" spans="15:16" x14ac:dyDescent="0.15">
      <c r="O6988">
        <v>6987</v>
      </c>
      <c r="P6988" t="str">
        <f>IFERROR(IF(COUNTIF(個人情報!$BB$5:$BB$401,"登録番号" &amp; リスト!O6988)&gt;=1,"",IF(VLOOKUP(O6988,登録者リスト!$A$1:$D$43729,4,FALSE)=基本情報!$D$6,O6988,"")),"")</f>
        <v/>
      </c>
    </row>
    <row r="6989" spans="15:16" x14ac:dyDescent="0.15">
      <c r="O6989">
        <v>6988</v>
      </c>
      <c r="P6989" t="str">
        <f>IFERROR(IF(COUNTIF(個人情報!$BB$5:$BB$401,"登録番号" &amp; リスト!O6989)&gt;=1,"",IF(VLOOKUP(O6989,登録者リスト!$A$1:$D$43729,4,FALSE)=基本情報!$D$6,O6989,"")),"")</f>
        <v/>
      </c>
    </row>
    <row r="6990" spans="15:16" x14ac:dyDescent="0.15">
      <c r="O6990">
        <v>6989</v>
      </c>
      <c r="P6990" t="str">
        <f>IFERROR(IF(COUNTIF(個人情報!$BB$5:$BB$401,"登録番号" &amp; リスト!O6990)&gt;=1,"",IF(VLOOKUP(O6990,登録者リスト!$A$1:$D$43729,4,FALSE)=基本情報!$D$6,O6990,"")),"")</f>
        <v/>
      </c>
    </row>
    <row r="6991" spans="15:16" x14ac:dyDescent="0.15">
      <c r="O6991">
        <v>6990</v>
      </c>
      <c r="P6991" t="str">
        <f>IFERROR(IF(COUNTIF(個人情報!$BB$5:$BB$401,"登録番号" &amp; リスト!O6991)&gt;=1,"",IF(VLOOKUP(O6991,登録者リスト!$A$1:$D$43729,4,FALSE)=基本情報!$D$6,O6991,"")),"")</f>
        <v/>
      </c>
    </row>
    <row r="6992" spans="15:16" x14ac:dyDescent="0.15">
      <c r="O6992">
        <v>6991</v>
      </c>
      <c r="P6992" t="str">
        <f>IFERROR(IF(COUNTIF(個人情報!$BB$5:$BB$401,"登録番号" &amp; リスト!O6992)&gt;=1,"",IF(VLOOKUP(O6992,登録者リスト!$A$1:$D$43729,4,FALSE)=基本情報!$D$6,O6992,"")),"")</f>
        <v/>
      </c>
    </row>
    <row r="6993" spans="15:16" x14ac:dyDescent="0.15">
      <c r="O6993">
        <v>6992</v>
      </c>
      <c r="P6993" t="str">
        <f>IFERROR(IF(COUNTIF(個人情報!$BB$5:$BB$401,"登録番号" &amp; リスト!O6993)&gt;=1,"",IF(VLOOKUP(O6993,登録者リスト!$A$1:$D$43729,4,FALSE)=基本情報!$D$6,O6993,"")),"")</f>
        <v/>
      </c>
    </row>
    <row r="6994" spans="15:16" x14ac:dyDescent="0.15">
      <c r="O6994">
        <v>6993</v>
      </c>
      <c r="P6994" t="str">
        <f>IFERROR(IF(COUNTIF(個人情報!$BB$5:$BB$401,"登録番号" &amp; リスト!O6994)&gt;=1,"",IF(VLOOKUP(O6994,登録者リスト!$A$1:$D$43729,4,FALSE)=基本情報!$D$6,O6994,"")),"")</f>
        <v/>
      </c>
    </row>
    <row r="6995" spans="15:16" x14ac:dyDescent="0.15">
      <c r="O6995">
        <v>6994</v>
      </c>
      <c r="P6995" t="str">
        <f>IFERROR(IF(COUNTIF(個人情報!$BB$5:$BB$401,"登録番号" &amp; リスト!O6995)&gt;=1,"",IF(VLOOKUP(O6995,登録者リスト!$A$1:$D$43729,4,FALSE)=基本情報!$D$6,O6995,"")),"")</f>
        <v/>
      </c>
    </row>
    <row r="6996" spans="15:16" x14ac:dyDescent="0.15">
      <c r="O6996">
        <v>6995</v>
      </c>
      <c r="P6996" t="str">
        <f>IFERROR(IF(COUNTIF(個人情報!$BB$5:$BB$401,"登録番号" &amp; リスト!O6996)&gt;=1,"",IF(VLOOKUP(O6996,登録者リスト!$A$1:$D$43729,4,FALSE)=基本情報!$D$6,O6996,"")),"")</f>
        <v/>
      </c>
    </row>
    <row r="6997" spans="15:16" x14ac:dyDescent="0.15">
      <c r="O6997">
        <v>6996</v>
      </c>
      <c r="P6997" t="str">
        <f>IFERROR(IF(COUNTIF(個人情報!$BB$5:$BB$401,"登録番号" &amp; リスト!O6997)&gt;=1,"",IF(VLOOKUP(O6997,登録者リスト!$A$1:$D$43729,4,FALSE)=基本情報!$D$6,O6997,"")),"")</f>
        <v/>
      </c>
    </row>
    <row r="6998" spans="15:16" x14ac:dyDescent="0.15">
      <c r="O6998">
        <v>6997</v>
      </c>
      <c r="P6998" t="str">
        <f>IFERROR(IF(COUNTIF(個人情報!$BB$5:$BB$401,"登録番号" &amp; リスト!O6998)&gt;=1,"",IF(VLOOKUP(O6998,登録者リスト!$A$1:$D$43729,4,FALSE)=基本情報!$D$6,O6998,"")),"")</f>
        <v/>
      </c>
    </row>
    <row r="6999" spans="15:16" x14ac:dyDescent="0.15">
      <c r="O6999">
        <v>6998</v>
      </c>
      <c r="P6999" t="str">
        <f>IFERROR(IF(COUNTIF(個人情報!$BB$5:$BB$401,"登録番号" &amp; リスト!O6999)&gt;=1,"",IF(VLOOKUP(O6999,登録者リスト!$A$1:$D$43729,4,FALSE)=基本情報!$D$6,O6999,"")),"")</f>
        <v/>
      </c>
    </row>
    <row r="7000" spans="15:16" x14ac:dyDescent="0.15">
      <c r="O7000">
        <v>6999</v>
      </c>
      <c r="P7000" t="str">
        <f>IFERROR(IF(COUNTIF(個人情報!$BB$5:$BB$401,"登録番号" &amp; リスト!O7000)&gt;=1,"",IF(VLOOKUP(O7000,登録者リスト!$A$1:$D$43729,4,FALSE)=基本情報!$D$6,O7000,"")),"")</f>
        <v/>
      </c>
    </row>
    <row r="7001" spans="15:16" x14ac:dyDescent="0.15">
      <c r="O7001">
        <v>7000</v>
      </c>
      <c r="P7001" t="str">
        <f>IFERROR(IF(COUNTIF(個人情報!$BB$5:$BB$401,"登録番号" &amp; リスト!O7001)&gt;=1,"",IF(VLOOKUP(O7001,登録者リスト!$A$1:$D$43729,4,FALSE)=基本情報!$D$6,O7001,"")),"")</f>
        <v/>
      </c>
    </row>
    <row r="7002" spans="15:16" x14ac:dyDescent="0.15">
      <c r="O7002">
        <v>7001</v>
      </c>
      <c r="P7002" t="str">
        <f>IFERROR(IF(COUNTIF(個人情報!$BB$5:$BB$401,"登録番号" &amp; リスト!O7002)&gt;=1,"",IF(VLOOKUP(O7002,登録者リスト!$A$1:$D$43729,4,FALSE)=基本情報!$D$6,O7002,"")),"")</f>
        <v/>
      </c>
    </row>
    <row r="7003" spans="15:16" x14ac:dyDescent="0.15">
      <c r="O7003">
        <v>7002</v>
      </c>
      <c r="P7003" t="str">
        <f>IFERROR(IF(COUNTIF(個人情報!$BB$5:$BB$401,"登録番号" &amp; リスト!O7003)&gt;=1,"",IF(VLOOKUP(O7003,登録者リスト!$A$1:$D$43729,4,FALSE)=基本情報!$D$6,O7003,"")),"")</f>
        <v/>
      </c>
    </row>
    <row r="7004" spans="15:16" x14ac:dyDescent="0.15">
      <c r="O7004">
        <v>7003</v>
      </c>
      <c r="P7004" t="str">
        <f>IFERROR(IF(COUNTIF(個人情報!$BB$5:$BB$401,"登録番号" &amp; リスト!O7004)&gt;=1,"",IF(VLOOKUP(O7004,登録者リスト!$A$1:$D$43729,4,FALSE)=基本情報!$D$6,O7004,"")),"")</f>
        <v/>
      </c>
    </row>
    <row r="7005" spans="15:16" x14ac:dyDescent="0.15">
      <c r="O7005">
        <v>7004</v>
      </c>
      <c r="P7005" t="str">
        <f>IFERROR(IF(COUNTIF(個人情報!$BB$5:$BB$401,"登録番号" &amp; リスト!O7005)&gt;=1,"",IF(VLOOKUP(O7005,登録者リスト!$A$1:$D$43729,4,FALSE)=基本情報!$D$6,O7005,"")),"")</f>
        <v/>
      </c>
    </row>
    <row r="7006" spans="15:16" x14ac:dyDescent="0.15">
      <c r="O7006">
        <v>7005</v>
      </c>
      <c r="P7006" t="str">
        <f>IFERROR(IF(COUNTIF(個人情報!$BB$5:$BB$401,"登録番号" &amp; リスト!O7006)&gt;=1,"",IF(VLOOKUP(O7006,登録者リスト!$A$1:$D$43729,4,FALSE)=基本情報!$D$6,O7006,"")),"")</f>
        <v/>
      </c>
    </row>
    <row r="7007" spans="15:16" x14ac:dyDescent="0.15">
      <c r="O7007">
        <v>7006</v>
      </c>
      <c r="P7007" t="str">
        <f>IFERROR(IF(COUNTIF(個人情報!$BB$5:$BB$401,"登録番号" &amp; リスト!O7007)&gt;=1,"",IF(VLOOKUP(O7007,登録者リスト!$A$1:$D$43729,4,FALSE)=基本情報!$D$6,O7007,"")),"")</f>
        <v/>
      </c>
    </row>
    <row r="7008" spans="15:16" x14ac:dyDescent="0.15">
      <c r="O7008">
        <v>7007</v>
      </c>
      <c r="P7008" t="str">
        <f>IFERROR(IF(COUNTIF(個人情報!$BB$5:$BB$401,"登録番号" &amp; リスト!O7008)&gt;=1,"",IF(VLOOKUP(O7008,登録者リスト!$A$1:$D$43729,4,FALSE)=基本情報!$D$6,O7008,"")),"")</f>
        <v/>
      </c>
    </row>
    <row r="7009" spans="15:16" x14ac:dyDescent="0.15">
      <c r="O7009">
        <v>7008</v>
      </c>
      <c r="P7009" t="str">
        <f>IFERROR(IF(COUNTIF(個人情報!$BB$5:$BB$401,"登録番号" &amp; リスト!O7009)&gt;=1,"",IF(VLOOKUP(O7009,登録者リスト!$A$1:$D$43729,4,FALSE)=基本情報!$D$6,O7009,"")),"")</f>
        <v/>
      </c>
    </row>
    <row r="7010" spans="15:16" x14ac:dyDescent="0.15">
      <c r="O7010">
        <v>7009</v>
      </c>
      <c r="P7010" t="str">
        <f>IFERROR(IF(COUNTIF(個人情報!$BB$5:$BB$401,"登録番号" &amp; リスト!O7010)&gt;=1,"",IF(VLOOKUP(O7010,登録者リスト!$A$1:$D$43729,4,FALSE)=基本情報!$D$6,O7010,"")),"")</f>
        <v/>
      </c>
    </row>
    <row r="7011" spans="15:16" x14ac:dyDescent="0.15">
      <c r="O7011">
        <v>7010</v>
      </c>
      <c r="P7011" t="str">
        <f>IFERROR(IF(COUNTIF(個人情報!$BB$5:$BB$401,"登録番号" &amp; リスト!O7011)&gt;=1,"",IF(VLOOKUP(O7011,登録者リスト!$A$1:$D$43729,4,FALSE)=基本情報!$D$6,O7011,"")),"")</f>
        <v/>
      </c>
    </row>
    <row r="7012" spans="15:16" x14ac:dyDescent="0.15">
      <c r="O7012">
        <v>7011</v>
      </c>
      <c r="P7012" t="str">
        <f>IFERROR(IF(COUNTIF(個人情報!$BB$5:$BB$401,"登録番号" &amp; リスト!O7012)&gt;=1,"",IF(VLOOKUP(O7012,登録者リスト!$A$1:$D$43729,4,FALSE)=基本情報!$D$6,O7012,"")),"")</f>
        <v/>
      </c>
    </row>
    <row r="7013" spans="15:16" x14ac:dyDescent="0.15">
      <c r="O7013">
        <v>7012</v>
      </c>
      <c r="P7013" t="str">
        <f>IFERROR(IF(COUNTIF(個人情報!$BB$5:$BB$401,"登録番号" &amp; リスト!O7013)&gt;=1,"",IF(VLOOKUP(O7013,登録者リスト!$A$1:$D$43729,4,FALSE)=基本情報!$D$6,O7013,"")),"")</f>
        <v/>
      </c>
    </row>
    <row r="7014" spans="15:16" x14ac:dyDescent="0.15">
      <c r="O7014">
        <v>7013</v>
      </c>
      <c r="P7014" t="str">
        <f>IFERROR(IF(COUNTIF(個人情報!$BB$5:$BB$401,"登録番号" &amp; リスト!O7014)&gt;=1,"",IF(VLOOKUP(O7014,登録者リスト!$A$1:$D$43729,4,FALSE)=基本情報!$D$6,O7014,"")),"")</f>
        <v/>
      </c>
    </row>
    <row r="7015" spans="15:16" x14ac:dyDescent="0.15">
      <c r="O7015">
        <v>7014</v>
      </c>
      <c r="P7015" t="str">
        <f>IFERROR(IF(COUNTIF(個人情報!$BB$5:$BB$401,"登録番号" &amp; リスト!O7015)&gt;=1,"",IF(VLOOKUP(O7015,登録者リスト!$A$1:$D$43729,4,FALSE)=基本情報!$D$6,O7015,"")),"")</f>
        <v/>
      </c>
    </row>
    <row r="7016" spans="15:16" x14ac:dyDescent="0.15">
      <c r="O7016">
        <v>7015</v>
      </c>
      <c r="P7016" t="str">
        <f>IFERROR(IF(COUNTIF(個人情報!$BB$5:$BB$401,"登録番号" &amp; リスト!O7016)&gt;=1,"",IF(VLOOKUP(O7016,登録者リスト!$A$1:$D$43729,4,FALSE)=基本情報!$D$6,O7016,"")),"")</f>
        <v/>
      </c>
    </row>
    <row r="7017" spans="15:16" x14ac:dyDescent="0.15">
      <c r="O7017">
        <v>7016</v>
      </c>
      <c r="P7017" t="str">
        <f>IFERROR(IF(COUNTIF(個人情報!$BB$5:$BB$401,"登録番号" &amp; リスト!O7017)&gt;=1,"",IF(VLOOKUP(O7017,登録者リスト!$A$1:$D$43729,4,FALSE)=基本情報!$D$6,O7017,"")),"")</f>
        <v/>
      </c>
    </row>
    <row r="7018" spans="15:16" x14ac:dyDescent="0.15">
      <c r="O7018">
        <v>7017</v>
      </c>
      <c r="P7018" t="str">
        <f>IFERROR(IF(COUNTIF(個人情報!$BB$5:$BB$401,"登録番号" &amp; リスト!O7018)&gt;=1,"",IF(VLOOKUP(O7018,登録者リスト!$A$1:$D$43729,4,FALSE)=基本情報!$D$6,O7018,"")),"")</f>
        <v/>
      </c>
    </row>
    <row r="7019" spans="15:16" x14ac:dyDescent="0.15">
      <c r="O7019">
        <v>7018</v>
      </c>
      <c r="P7019" t="str">
        <f>IFERROR(IF(COUNTIF(個人情報!$BB$5:$BB$401,"登録番号" &amp; リスト!O7019)&gt;=1,"",IF(VLOOKUP(O7019,登録者リスト!$A$1:$D$43729,4,FALSE)=基本情報!$D$6,O7019,"")),"")</f>
        <v/>
      </c>
    </row>
    <row r="7020" spans="15:16" x14ac:dyDescent="0.15">
      <c r="O7020">
        <v>7019</v>
      </c>
      <c r="P7020" t="str">
        <f>IFERROR(IF(COUNTIF(個人情報!$BB$5:$BB$401,"登録番号" &amp; リスト!O7020)&gt;=1,"",IF(VLOOKUP(O7020,登録者リスト!$A$1:$D$43729,4,FALSE)=基本情報!$D$6,O7020,"")),"")</f>
        <v/>
      </c>
    </row>
    <row r="7021" spans="15:16" x14ac:dyDescent="0.15">
      <c r="O7021">
        <v>7020</v>
      </c>
      <c r="P7021" t="str">
        <f>IFERROR(IF(COUNTIF(個人情報!$BB$5:$BB$401,"登録番号" &amp; リスト!O7021)&gt;=1,"",IF(VLOOKUP(O7021,登録者リスト!$A$1:$D$43729,4,FALSE)=基本情報!$D$6,O7021,"")),"")</f>
        <v/>
      </c>
    </row>
    <row r="7022" spans="15:16" x14ac:dyDescent="0.15">
      <c r="O7022">
        <v>7021</v>
      </c>
      <c r="P7022" t="str">
        <f>IFERROR(IF(COUNTIF(個人情報!$BB$5:$BB$401,"登録番号" &amp; リスト!O7022)&gt;=1,"",IF(VLOOKUP(O7022,登録者リスト!$A$1:$D$43729,4,FALSE)=基本情報!$D$6,O7022,"")),"")</f>
        <v/>
      </c>
    </row>
    <row r="7023" spans="15:16" x14ac:dyDescent="0.15">
      <c r="O7023">
        <v>7022</v>
      </c>
      <c r="P7023" t="str">
        <f>IFERROR(IF(COUNTIF(個人情報!$BB$5:$BB$401,"登録番号" &amp; リスト!O7023)&gt;=1,"",IF(VLOOKUP(O7023,登録者リスト!$A$1:$D$43729,4,FALSE)=基本情報!$D$6,O7023,"")),"")</f>
        <v/>
      </c>
    </row>
    <row r="7024" spans="15:16" x14ac:dyDescent="0.15">
      <c r="O7024">
        <v>7023</v>
      </c>
      <c r="P7024" t="str">
        <f>IFERROR(IF(COUNTIF(個人情報!$BB$5:$BB$401,"登録番号" &amp; リスト!O7024)&gt;=1,"",IF(VLOOKUP(O7024,登録者リスト!$A$1:$D$43729,4,FALSE)=基本情報!$D$6,O7024,"")),"")</f>
        <v/>
      </c>
    </row>
    <row r="7025" spans="15:16" x14ac:dyDescent="0.15">
      <c r="O7025">
        <v>7024</v>
      </c>
      <c r="P7025" t="str">
        <f>IFERROR(IF(COUNTIF(個人情報!$BB$5:$BB$401,"登録番号" &amp; リスト!O7025)&gt;=1,"",IF(VLOOKUP(O7025,登録者リスト!$A$1:$D$43729,4,FALSE)=基本情報!$D$6,O7025,"")),"")</f>
        <v/>
      </c>
    </row>
    <row r="7026" spans="15:16" x14ac:dyDescent="0.15">
      <c r="O7026">
        <v>7025</v>
      </c>
      <c r="P7026" t="str">
        <f>IFERROR(IF(COUNTIF(個人情報!$BB$5:$BB$401,"登録番号" &amp; リスト!O7026)&gt;=1,"",IF(VLOOKUP(O7026,登録者リスト!$A$1:$D$43729,4,FALSE)=基本情報!$D$6,O7026,"")),"")</f>
        <v/>
      </c>
    </row>
    <row r="7027" spans="15:16" x14ac:dyDescent="0.15">
      <c r="O7027">
        <v>7026</v>
      </c>
      <c r="P7027" t="str">
        <f>IFERROR(IF(COUNTIF(個人情報!$BB$5:$BB$401,"登録番号" &amp; リスト!O7027)&gt;=1,"",IF(VLOOKUP(O7027,登録者リスト!$A$1:$D$43729,4,FALSE)=基本情報!$D$6,O7027,"")),"")</f>
        <v/>
      </c>
    </row>
    <row r="7028" spans="15:16" x14ac:dyDescent="0.15">
      <c r="O7028">
        <v>7027</v>
      </c>
      <c r="P7028" t="str">
        <f>IFERROR(IF(COUNTIF(個人情報!$BB$5:$BB$401,"登録番号" &amp; リスト!O7028)&gt;=1,"",IF(VLOOKUP(O7028,登録者リスト!$A$1:$D$43729,4,FALSE)=基本情報!$D$6,O7028,"")),"")</f>
        <v/>
      </c>
    </row>
    <row r="7029" spans="15:16" x14ac:dyDescent="0.15">
      <c r="O7029">
        <v>7028</v>
      </c>
      <c r="P7029" t="str">
        <f>IFERROR(IF(COUNTIF(個人情報!$BB$5:$BB$401,"登録番号" &amp; リスト!O7029)&gt;=1,"",IF(VLOOKUP(O7029,登録者リスト!$A$1:$D$43729,4,FALSE)=基本情報!$D$6,O7029,"")),"")</f>
        <v/>
      </c>
    </row>
    <row r="7030" spans="15:16" x14ac:dyDescent="0.15">
      <c r="O7030">
        <v>7029</v>
      </c>
      <c r="P7030" t="str">
        <f>IFERROR(IF(COUNTIF(個人情報!$BB$5:$BB$401,"登録番号" &amp; リスト!O7030)&gt;=1,"",IF(VLOOKUP(O7030,登録者リスト!$A$1:$D$43729,4,FALSE)=基本情報!$D$6,O7030,"")),"")</f>
        <v/>
      </c>
    </row>
    <row r="7031" spans="15:16" x14ac:dyDescent="0.15">
      <c r="O7031">
        <v>7030</v>
      </c>
      <c r="P7031" t="str">
        <f>IFERROR(IF(COUNTIF(個人情報!$BB$5:$BB$401,"登録番号" &amp; リスト!O7031)&gt;=1,"",IF(VLOOKUP(O7031,登録者リスト!$A$1:$D$43729,4,FALSE)=基本情報!$D$6,O7031,"")),"")</f>
        <v/>
      </c>
    </row>
    <row r="7032" spans="15:16" x14ac:dyDescent="0.15">
      <c r="O7032">
        <v>7031</v>
      </c>
      <c r="P7032" t="str">
        <f>IFERROR(IF(COUNTIF(個人情報!$BB$5:$BB$401,"登録番号" &amp; リスト!O7032)&gt;=1,"",IF(VLOOKUP(O7032,登録者リスト!$A$1:$D$43729,4,FALSE)=基本情報!$D$6,O7032,"")),"")</f>
        <v/>
      </c>
    </row>
    <row r="7033" spans="15:16" x14ac:dyDescent="0.15">
      <c r="O7033">
        <v>7032</v>
      </c>
      <c r="P7033" t="str">
        <f>IFERROR(IF(COUNTIF(個人情報!$BB$5:$BB$401,"登録番号" &amp; リスト!O7033)&gt;=1,"",IF(VLOOKUP(O7033,登録者リスト!$A$1:$D$43729,4,FALSE)=基本情報!$D$6,O7033,"")),"")</f>
        <v/>
      </c>
    </row>
    <row r="7034" spans="15:16" x14ac:dyDescent="0.15">
      <c r="O7034">
        <v>7033</v>
      </c>
      <c r="P7034" t="str">
        <f>IFERROR(IF(COUNTIF(個人情報!$BB$5:$BB$401,"登録番号" &amp; リスト!O7034)&gt;=1,"",IF(VLOOKUP(O7034,登録者リスト!$A$1:$D$43729,4,FALSE)=基本情報!$D$6,O7034,"")),"")</f>
        <v/>
      </c>
    </row>
    <row r="7035" spans="15:16" x14ac:dyDescent="0.15">
      <c r="O7035">
        <v>7034</v>
      </c>
      <c r="P7035" t="str">
        <f>IFERROR(IF(COUNTIF(個人情報!$BB$5:$BB$401,"登録番号" &amp; リスト!O7035)&gt;=1,"",IF(VLOOKUP(O7035,登録者リスト!$A$1:$D$43729,4,FALSE)=基本情報!$D$6,O7035,"")),"")</f>
        <v/>
      </c>
    </row>
    <row r="7036" spans="15:16" x14ac:dyDescent="0.15">
      <c r="O7036">
        <v>7035</v>
      </c>
      <c r="P7036" t="str">
        <f>IFERROR(IF(COUNTIF(個人情報!$BB$5:$BB$401,"登録番号" &amp; リスト!O7036)&gt;=1,"",IF(VLOOKUP(O7036,登録者リスト!$A$1:$D$43729,4,FALSE)=基本情報!$D$6,O7036,"")),"")</f>
        <v/>
      </c>
    </row>
    <row r="7037" spans="15:16" x14ac:dyDescent="0.15">
      <c r="O7037">
        <v>7036</v>
      </c>
      <c r="P7037" t="str">
        <f>IFERROR(IF(COUNTIF(個人情報!$BB$5:$BB$401,"登録番号" &amp; リスト!O7037)&gt;=1,"",IF(VLOOKUP(O7037,登録者リスト!$A$1:$D$43729,4,FALSE)=基本情報!$D$6,O7037,"")),"")</f>
        <v/>
      </c>
    </row>
    <row r="7038" spans="15:16" x14ac:dyDescent="0.15">
      <c r="O7038">
        <v>7037</v>
      </c>
      <c r="P7038" t="str">
        <f>IFERROR(IF(COUNTIF(個人情報!$BB$5:$BB$401,"登録番号" &amp; リスト!O7038)&gt;=1,"",IF(VLOOKUP(O7038,登録者リスト!$A$1:$D$43729,4,FALSE)=基本情報!$D$6,O7038,"")),"")</f>
        <v/>
      </c>
    </row>
    <row r="7039" spans="15:16" x14ac:dyDescent="0.15">
      <c r="O7039">
        <v>7038</v>
      </c>
      <c r="P7039" t="str">
        <f>IFERROR(IF(COUNTIF(個人情報!$BB$5:$BB$401,"登録番号" &amp; リスト!O7039)&gt;=1,"",IF(VLOOKUP(O7039,登録者リスト!$A$1:$D$43729,4,FALSE)=基本情報!$D$6,O7039,"")),"")</f>
        <v/>
      </c>
    </row>
    <row r="7040" spans="15:16" x14ac:dyDescent="0.15">
      <c r="O7040">
        <v>7039</v>
      </c>
      <c r="P7040" t="str">
        <f>IFERROR(IF(COUNTIF(個人情報!$BB$5:$BB$401,"登録番号" &amp; リスト!O7040)&gt;=1,"",IF(VLOOKUP(O7040,登録者リスト!$A$1:$D$43729,4,FALSE)=基本情報!$D$6,O7040,"")),"")</f>
        <v/>
      </c>
    </row>
    <row r="7041" spans="15:16" x14ac:dyDescent="0.15">
      <c r="O7041">
        <v>7040</v>
      </c>
      <c r="P7041" t="str">
        <f>IFERROR(IF(COUNTIF(個人情報!$BB$5:$BB$401,"登録番号" &amp; リスト!O7041)&gt;=1,"",IF(VLOOKUP(O7041,登録者リスト!$A$1:$D$43729,4,FALSE)=基本情報!$D$6,O7041,"")),"")</f>
        <v/>
      </c>
    </row>
    <row r="7042" spans="15:16" x14ac:dyDescent="0.15">
      <c r="O7042">
        <v>7041</v>
      </c>
      <c r="P7042" t="str">
        <f>IFERROR(IF(COUNTIF(個人情報!$BB$5:$BB$401,"登録番号" &amp; リスト!O7042)&gt;=1,"",IF(VLOOKUP(O7042,登録者リスト!$A$1:$D$43729,4,FALSE)=基本情報!$D$6,O7042,"")),"")</f>
        <v/>
      </c>
    </row>
    <row r="7043" spans="15:16" x14ac:dyDescent="0.15">
      <c r="O7043">
        <v>7042</v>
      </c>
      <c r="P7043" t="str">
        <f>IFERROR(IF(COUNTIF(個人情報!$BB$5:$BB$401,"登録番号" &amp; リスト!O7043)&gt;=1,"",IF(VLOOKUP(O7043,登録者リスト!$A$1:$D$43729,4,FALSE)=基本情報!$D$6,O7043,"")),"")</f>
        <v/>
      </c>
    </row>
    <row r="7044" spans="15:16" x14ac:dyDescent="0.15">
      <c r="O7044">
        <v>7043</v>
      </c>
      <c r="P7044" t="str">
        <f>IFERROR(IF(COUNTIF(個人情報!$BB$5:$BB$401,"登録番号" &amp; リスト!O7044)&gt;=1,"",IF(VLOOKUP(O7044,登録者リスト!$A$1:$D$43729,4,FALSE)=基本情報!$D$6,O7044,"")),"")</f>
        <v/>
      </c>
    </row>
    <row r="7045" spans="15:16" x14ac:dyDescent="0.15">
      <c r="O7045">
        <v>7044</v>
      </c>
      <c r="P7045" t="str">
        <f>IFERROR(IF(COUNTIF(個人情報!$BB$5:$BB$401,"登録番号" &amp; リスト!O7045)&gt;=1,"",IF(VLOOKUP(O7045,登録者リスト!$A$1:$D$43729,4,FALSE)=基本情報!$D$6,O7045,"")),"")</f>
        <v/>
      </c>
    </row>
    <row r="7046" spans="15:16" x14ac:dyDescent="0.15">
      <c r="O7046">
        <v>7045</v>
      </c>
      <c r="P7046" t="str">
        <f>IFERROR(IF(COUNTIF(個人情報!$BB$5:$BB$401,"登録番号" &amp; リスト!O7046)&gt;=1,"",IF(VLOOKUP(O7046,登録者リスト!$A$1:$D$43729,4,FALSE)=基本情報!$D$6,O7046,"")),"")</f>
        <v/>
      </c>
    </row>
    <row r="7047" spans="15:16" x14ac:dyDescent="0.15">
      <c r="O7047">
        <v>7046</v>
      </c>
      <c r="P7047" t="str">
        <f>IFERROR(IF(COUNTIF(個人情報!$BB$5:$BB$401,"登録番号" &amp; リスト!O7047)&gt;=1,"",IF(VLOOKUP(O7047,登録者リスト!$A$1:$D$43729,4,FALSE)=基本情報!$D$6,O7047,"")),"")</f>
        <v/>
      </c>
    </row>
    <row r="7048" spans="15:16" x14ac:dyDescent="0.15">
      <c r="O7048">
        <v>7047</v>
      </c>
      <c r="P7048" t="str">
        <f>IFERROR(IF(COUNTIF(個人情報!$BB$5:$BB$401,"登録番号" &amp; リスト!O7048)&gt;=1,"",IF(VLOOKUP(O7048,登録者リスト!$A$1:$D$43729,4,FALSE)=基本情報!$D$6,O7048,"")),"")</f>
        <v/>
      </c>
    </row>
    <row r="7049" spans="15:16" x14ac:dyDescent="0.15">
      <c r="O7049">
        <v>7048</v>
      </c>
      <c r="P7049" t="str">
        <f>IFERROR(IF(COUNTIF(個人情報!$BB$5:$BB$401,"登録番号" &amp; リスト!O7049)&gt;=1,"",IF(VLOOKUP(O7049,登録者リスト!$A$1:$D$43729,4,FALSE)=基本情報!$D$6,O7049,"")),"")</f>
        <v/>
      </c>
    </row>
    <row r="7050" spans="15:16" x14ac:dyDescent="0.15">
      <c r="O7050">
        <v>7049</v>
      </c>
      <c r="P7050" t="str">
        <f>IFERROR(IF(COUNTIF(個人情報!$BB$5:$BB$401,"登録番号" &amp; リスト!O7050)&gt;=1,"",IF(VLOOKUP(O7050,登録者リスト!$A$1:$D$43729,4,FALSE)=基本情報!$D$6,O7050,"")),"")</f>
        <v/>
      </c>
    </row>
    <row r="7051" spans="15:16" x14ac:dyDescent="0.15">
      <c r="O7051">
        <v>7050</v>
      </c>
      <c r="P7051" t="str">
        <f>IFERROR(IF(COUNTIF(個人情報!$BB$5:$BB$401,"登録番号" &amp; リスト!O7051)&gt;=1,"",IF(VLOOKUP(O7051,登録者リスト!$A$1:$D$43729,4,FALSE)=基本情報!$D$6,O7051,"")),"")</f>
        <v/>
      </c>
    </row>
    <row r="7052" spans="15:16" x14ac:dyDescent="0.15">
      <c r="O7052">
        <v>7051</v>
      </c>
      <c r="P7052" t="str">
        <f>IFERROR(IF(COUNTIF(個人情報!$BB$5:$BB$401,"登録番号" &amp; リスト!O7052)&gt;=1,"",IF(VLOOKUP(O7052,登録者リスト!$A$1:$D$43729,4,FALSE)=基本情報!$D$6,O7052,"")),"")</f>
        <v/>
      </c>
    </row>
    <row r="7053" spans="15:16" x14ac:dyDescent="0.15">
      <c r="O7053">
        <v>7052</v>
      </c>
      <c r="P7053" t="str">
        <f>IFERROR(IF(COUNTIF(個人情報!$BB$5:$BB$401,"登録番号" &amp; リスト!O7053)&gt;=1,"",IF(VLOOKUP(O7053,登録者リスト!$A$1:$D$43729,4,FALSE)=基本情報!$D$6,O7053,"")),"")</f>
        <v/>
      </c>
    </row>
    <row r="7054" spans="15:16" x14ac:dyDescent="0.15">
      <c r="O7054">
        <v>7053</v>
      </c>
      <c r="P7054" t="str">
        <f>IFERROR(IF(COUNTIF(個人情報!$BB$5:$BB$401,"登録番号" &amp; リスト!O7054)&gt;=1,"",IF(VLOOKUP(O7054,登録者リスト!$A$1:$D$43729,4,FALSE)=基本情報!$D$6,O7054,"")),"")</f>
        <v/>
      </c>
    </row>
    <row r="7055" spans="15:16" x14ac:dyDescent="0.15">
      <c r="O7055">
        <v>7054</v>
      </c>
      <c r="P7055" t="str">
        <f>IFERROR(IF(COUNTIF(個人情報!$BB$5:$BB$401,"登録番号" &amp; リスト!O7055)&gt;=1,"",IF(VLOOKUP(O7055,登録者リスト!$A$1:$D$43729,4,FALSE)=基本情報!$D$6,O7055,"")),"")</f>
        <v/>
      </c>
    </row>
    <row r="7056" spans="15:16" x14ac:dyDescent="0.15">
      <c r="O7056">
        <v>7055</v>
      </c>
      <c r="P7056" t="str">
        <f>IFERROR(IF(COUNTIF(個人情報!$BB$5:$BB$401,"登録番号" &amp; リスト!O7056)&gt;=1,"",IF(VLOOKUP(O7056,登録者リスト!$A$1:$D$43729,4,FALSE)=基本情報!$D$6,O7056,"")),"")</f>
        <v/>
      </c>
    </row>
    <row r="7057" spans="15:16" x14ac:dyDescent="0.15">
      <c r="O7057">
        <v>7056</v>
      </c>
      <c r="P7057" t="str">
        <f>IFERROR(IF(COUNTIF(個人情報!$BB$5:$BB$401,"登録番号" &amp; リスト!O7057)&gt;=1,"",IF(VLOOKUP(O7057,登録者リスト!$A$1:$D$43729,4,FALSE)=基本情報!$D$6,O7057,"")),"")</f>
        <v/>
      </c>
    </row>
    <row r="7058" spans="15:16" x14ac:dyDescent="0.15">
      <c r="O7058">
        <v>7057</v>
      </c>
      <c r="P7058" t="str">
        <f>IFERROR(IF(COUNTIF(個人情報!$BB$5:$BB$401,"登録番号" &amp; リスト!O7058)&gt;=1,"",IF(VLOOKUP(O7058,登録者リスト!$A$1:$D$43729,4,FALSE)=基本情報!$D$6,O7058,"")),"")</f>
        <v/>
      </c>
    </row>
    <row r="7059" spans="15:16" x14ac:dyDescent="0.15">
      <c r="O7059">
        <v>7058</v>
      </c>
      <c r="P7059" t="str">
        <f>IFERROR(IF(COUNTIF(個人情報!$BB$5:$BB$401,"登録番号" &amp; リスト!O7059)&gt;=1,"",IF(VLOOKUP(O7059,登録者リスト!$A$1:$D$43729,4,FALSE)=基本情報!$D$6,O7059,"")),"")</f>
        <v/>
      </c>
    </row>
    <row r="7060" spans="15:16" x14ac:dyDescent="0.15">
      <c r="O7060">
        <v>7059</v>
      </c>
      <c r="P7060" t="str">
        <f>IFERROR(IF(COUNTIF(個人情報!$BB$5:$BB$401,"登録番号" &amp; リスト!O7060)&gt;=1,"",IF(VLOOKUP(O7060,登録者リスト!$A$1:$D$43729,4,FALSE)=基本情報!$D$6,O7060,"")),"")</f>
        <v/>
      </c>
    </row>
    <row r="7061" spans="15:16" x14ac:dyDescent="0.15">
      <c r="O7061">
        <v>7060</v>
      </c>
      <c r="P7061" t="str">
        <f>IFERROR(IF(COUNTIF(個人情報!$BB$5:$BB$401,"登録番号" &amp; リスト!O7061)&gt;=1,"",IF(VLOOKUP(O7061,登録者リスト!$A$1:$D$43729,4,FALSE)=基本情報!$D$6,O7061,"")),"")</f>
        <v/>
      </c>
    </row>
    <row r="7062" spans="15:16" x14ac:dyDescent="0.15">
      <c r="O7062">
        <v>7061</v>
      </c>
      <c r="P7062" t="str">
        <f>IFERROR(IF(COUNTIF(個人情報!$BB$5:$BB$401,"登録番号" &amp; リスト!O7062)&gt;=1,"",IF(VLOOKUP(O7062,登録者リスト!$A$1:$D$43729,4,FALSE)=基本情報!$D$6,O7062,"")),"")</f>
        <v/>
      </c>
    </row>
    <row r="7063" spans="15:16" x14ac:dyDescent="0.15">
      <c r="O7063">
        <v>7062</v>
      </c>
      <c r="P7063" t="str">
        <f>IFERROR(IF(COUNTIF(個人情報!$BB$5:$BB$401,"登録番号" &amp; リスト!O7063)&gt;=1,"",IF(VLOOKUP(O7063,登録者リスト!$A$1:$D$43729,4,FALSE)=基本情報!$D$6,O7063,"")),"")</f>
        <v/>
      </c>
    </row>
    <row r="7064" spans="15:16" x14ac:dyDescent="0.15">
      <c r="O7064">
        <v>7063</v>
      </c>
      <c r="P7064" t="str">
        <f>IFERROR(IF(COUNTIF(個人情報!$BB$5:$BB$401,"登録番号" &amp; リスト!O7064)&gt;=1,"",IF(VLOOKUP(O7064,登録者リスト!$A$1:$D$43729,4,FALSE)=基本情報!$D$6,O7064,"")),"")</f>
        <v/>
      </c>
    </row>
    <row r="7065" spans="15:16" x14ac:dyDescent="0.15">
      <c r="O7065">
        <v>7064</v>
      </c>
      <c r="P7065" t="str">
        <f>IFERROR(IF(COUNTIF(個人情報!$BB$5:$BB$401,"登録番号" &amp; リスト!O7065)&gt;=1,"",IF(VLOOKUP(O7065,登録者リスト!$A$1:$D$43729,4,FALSE)=基本情報!$D$6,O7065,"")),"")</f>
        <v/>
      </c>
    </row>
    <row r="7066" spans="15:16" x14ac:dyDescent="0.15">
      <c r="O7066">
        <v>7065</v>
      </c>
      <c r="P7066" t="str">
        <f>IFERROR(IF(COUNTIF(個人情報!$BB$5:$BB$401,"登録番号" &amp; リスト!O7066)&gt;=1,"",IF(VLOOKUP(O7066,登録者リスト!$A$1:$D$43729,4,FALSE)=基本情報!$D$6,O7066,"")),"")</f>
        <v/>
      </c>
    </row>
    <row r="7067" spans="15:16" x14ac:dyDescent="0.15">
      <c r="O7067">
        <v>7066</v>
      </c>
      <c r="P7067" t="str">
        <f>IFERROR(IF(COUNTIF(個人情報!$BB$5:$BB$401,"登録番号" &amp; リスト!O7067)&gt;=1,"",IF(VLOOKUP(O7067,登録者リスト!$A$1:$D$43729,4,FALSE)=基本情報!$D$6,O7067,"")),"")</f>
        <v/>
      </c>
    </row>
    <row r="7068" spans="15:16" x14ac:dyDescent="0.15">
      <c r="O7068">
        <v>7067</v>
      </c>
      <c r="P7068" t="str">
        <f>IFERROR(IF(COUNTIF(個人情報!$BB$5:$BB$401,"登録番号" &amp; リスト!O7068)&gt;=1,"",IF(VLOOKUP(O7068,登録者リスト!$A$1:$D$43729,4,FALSE)=基本情報!$D$6,O7068,"")),"")</f>
        <v/>
      </c>
    </row>
    <row r="7069" spans="15:16" x14ac:dyDescent="0.15">
      <c r="O7069">
        <v>7068</v>
      </c>
      <c r="P7069" t="str">
        <f>IFERROR(IF(COUNTIF(個人情報!$BB$5:$BB$401,"登録番号" &amp; リスト!O7069)&gt;=1,"",IF(VLOOKUP(O7069,登録者リスト!$A$1:$D$43729,4,FALSE)=基本情報!$D$6,O7069,"")),"")</f>
        <v/>
      </c>
    </row>
    <row r="7070" spans="15:16" x14ac:dyDescent="0.15">
      <c r="O7070">
        <v>7069</v>
      </c>
      <c r="P7070" t="str">
        <f>IFERROR(IF(COUNTIF(個人情報!$BB$5:$BB$401,"登録番号" &amp; リスト!O7070)&gt;=1,"",IF(VLOOKUP(O7070,登録者リスト!$A$1:$D$43729,4,FALSE)=基本情報!$D$6,O7070,"")),"")</f>
        <v/>
      </c>
    </row>
    <row r="7071" spans="15:16" x14ac:dyDescent="0.15">
      <c r="O7071">
        <v>7070</v>
      </c>
      <c r="P7071" t="str">
        <f>IFERROR(IF(COUNTIF(個人情報!$BB$5:$BB$401,"登録番号" &amp; リスト!O7071)&gt;=1,"",IF(VLOOKUP(O7071,登録者リスト!$A$1:$D$43729,4,FALSE)=基本情報!$D$6,O7071,"")),"")</f>
        <v/>
      </c>
    </row>
    <row r="7072" spans="15:16" x14ac:dyDescent="0.15">
      <c r="O7072">
        <v>7071</v>
      </c>
      <c r="P7072" t="str">
        <f>IFERROR(IF(COUNTIF(個人情報!$BB$5:$BB$401,"登録番号" &amp; リスト!O7072)&gt;=1,"",IF(VLOOKUP(O7072,登録者リスト!$A$1:$D$43729,4,FALSE)=基本情報!$D$6,O7072,"")),"")</f>
        <v/>
      </c>
    </row>
    <row r="7073" spans="15:16" x14ac:dyDescent="0.15">
      <c r="O7073">
        <v>7072</v>
      </c>
      <c r="P7073" t="str">
        <f>IFERROR(IF(COUNTIF(個人情報!$BB$5:$BB$401,"登録番号" &amp; リスト!O7073)&gt;=1,"",IF(VLOOKUP(O7073,登録者リスト!$A$1:$D$43729,4,FALSE)=基本情報!$D$6,O7073,"")),"")</f>
        <v/>
      </c>
    </row>
    <row r="7074" spans="15:16" x14ac:dyDescent="0.15">
      <c r="O7074">
        <v>7073</v>
      </c>
      <c r="P7074" t="str">
        <f>IFERROR(IF(COUNTIF(個人情報!$BB$5:$BB$401,"登録番号" &amp; リスト!O7074)&gt;=1,"",IF(VLOOKUP(O7074,登録者リスト!$A$1:$D$43729,4,FALSE)=基本情報!$D$6,O7074,"")),"")</f>
        <v/>
      </c>
    </row>
    <row r="7075" spans="15:16" x14ac:dyDescent="0.15">
      <c r="O7075">
        <v>7074</v>
      </c>
      <c r="P7075" t="str">
        <f>IFERROR(IF(COUNTIF(個人情報!$BB$5:$BB$401,"登録番号" &amp; リスト!O7075)&gt;=1,"",IF(VLOOKUP(O7075,登録者リスト!$A$1:$D$43729,4,FALSE)=基本情報!$D$6,O7075,"")),"")</f>
        <v/>
      </c>
    </row>
    <row r="7076" spans="15:16" x14ac:dyDescent="0.15">
      <c r="O7076">
        <v>7075</v>
      </c>
      <c r="P7076" t="str">
        <f>IFERROR(IF(COUNTIF(個人情報!$BB$5:$BB$401,"登録番号" &amp; リスト!O7076)&gt;=1,"",IF(VLOOKUP(O7076,登録者リスト!$A$1:$D$43729,4,FALSE)=基本情報!$D$6,O7076,"")),"")</f>
        <v/>
      </c>
    </row>
    <row r="7077" spans="15:16" x14ac:dyDescent="0.15">
      <c r="O7077">
        <v>7076</v>
      </c>
      <c r="P7077" t="str">
        <f>IFERROR(IF(COUNTIF(個人情報!$BB$5:$BB$401,"登録番号" &amp; リスト!O7077)&gt;=1,"",IF(VLOOKUP(O7077,登録者リスト!$A$1:$D$43729,4,FALSE)=基本情報!$D$6,O7077,"")),"")</f>
        <v/>
      </c>
    </row>
    <row r="7078" spans="15:16" x14ac:dyDescent="0.15">
      <c r="O7078">
        <v>7077</v>
      </c>
      <c r="P7078" t="str">
        <f>IFERROR(IF(COUNTIF(個人情報!$BB$5:$BB$401,"登録番号" &amp; リスト!O7078)&gt;=1,"",IF(VLOOKUP(O7078,登録者リスト!$A$1:$D$43729,4,FALSE)=基本情報!$D$6,O7078,"")),"")</f>
        <v/>
      </c>
    </row>
    <row r="7079" spans="15:16" x14ac:dyDescent="0.15">
      <c r="O7079">
        <v>7078</v>
      </c>
      <c r="P7079" t="str">
        <f>IFERROR(IF(COUNTIF(個人情報!$BB$5:$BB$401,"登録番号" &amp; リスト!O7079)&gt;=1,"",IF(VLOOKUP(O7079,登録者リスト!$A$1:$D$43729,4,FALSE)=基本情報!$D$6,O7079,"")),"")</f>
        <v/>
      </c>
    </row>
    <row r="7080" spans="15:16" x14ac:dyDescent="0.15">
      <c r="O7080">
        <v>7079</v>
      </c>
      <c r="P7080" t="str">
        <f>IFERROR(IF(COUNTIF(個人情報!$BB$5:$BB$401,"登録番号" &amp; リスト!O7080)&gt;=1,"",IF(VLOOKUP(O7080,登録者リスト!$A$1:$D$43729,4,FALSE)=基本情報!$D$6,O7080,"")),"")</f>
        <v/>
      </c>
    </row>
    <row r="7081" spans="15:16" x14ac:dyDescent="0.15">
      <c r="O7081">
        <v>7080</v>
      </c>
      <c r="P7081" t="str">
        <f>IFERROR(IF(COUNTIF(個人情報!$BB$5:$BB$401,"登録番号" &amp; リスト!O7081)&gt;=1,"",IF(VLOOKUP(O7081,登録者リスト!$A$1:$D$43729,4,FALSE)=基本情報!$D$6,O7081,"")),"")</f>
        <v/>
      </c>
    </row>
    <row r="7082" spans="15:16" x14ac:dyDescent="0.15">
      <c r="O7082">
        <v>7081</v>
      </c>
      <c r="P7082" t="str">
        <f>IFERROR(IF(COUNTIF(個人情報!$BB$5:$BB$401,"登録番号" &amp; リスト!O7082)&gt;=1,"",IF(VLOOKUP(O7082,登録者リスト!$A$1:$D$43729,4,FALSE)=基本情報!$D$6,O7082,"")),"")</f>
        <v/>
      </c>
    </row>
    <row r="7083" spans="15:16" x14ac:dyDescent="0.15">
      <c r="O7083">
        <v>7082</v>
      </c>
      <c r="P7083" t="str">
        <f>IFERROR(IF(COUNTIF(個人情報!$BB$5:$BB$401,"登録番号" &amp; リスト!O7083)&gt;=1,"",IF(VLOOKUP(O7083,登録者リスト!$A$1:$D$43729,4,FALSE)=基本情報!$D$6,O7083,"")),"")</f>
        <v/>
      </c>
    </row>
    <row r="7084" spans="15:16" x14ac:dyDescent="0.15">
      <c r="O7084">
        <v>7083</v>
      </c>
      <c r="P7084" t="str">
        <f>IFERROR(IF(COUNTIF(個人情報!$BB$5:$BB$401,"登録番号" &amp; リスト!O7084)&gt;=1,"",IF(VLOOKUP(O7084,登録者リスト!$A$1:$D$43729,4,FALSE)=基本情報!$D$6,O7084,"")),"")</f>
        <v/>
      </c>
    </row>
    <row r="7085" spans="15:16" x14ac:dyDescent="0.15">
      <c r="O7085">
        <v>7084</v>
      </c>
      <c r="P7085" t="str">
        <f>IFERROR(IF(COUNTIF(個人情報!$BB$5:$BB$401,"登録番号" &amp; リスト!O7085)&gt;=1,"",IF(VLOOKUP(O7085,登録者リスト!$A$1:$D$43729,4,FALSE)=基本情報!$D$6,O7085,"")),"")</f>
        <v/>
      </c>
    </row>
    <row r="7086" spans="15:16" x14ac:dyDescent="0.15">
      <c r="O7086">
        <v>7085</v>
      </c>
      <c r="P7086" t="str">
        <f>IFERROR(IF(COUNTIF(個人情報!$BB$5:$BB$401,"登録番号" &amp; リスト!O7086)&gt;=1,"",IF(VLOOKUP(O7086,登録者リスト!$A$1:$D$43729,4,FALSE)=基本情報!$D$6,O7086,"")),"")</f>
        <v/>
      </c>
    </row>
    <row r="7087" spans="15:16" x14ac:dyDescent="0.15">
      <c r="O7087">
        <v>7086</v>
      </c>
      <c r="P7087" t="str">
        <f>IFERROR(IF(COUNTIF(個人情報!$BB$5:$BB$401,"登録番号" &amp; リスト!O7087)&gt;=1,"",IF(VLOOKUP(O7087,登録者リスト!$A$1:$D$43729,4,FALSE)=基本情報!$D$6,O7087,"")),"")</f>
        <v/>
      </c>
    </row>
    <row r="7088" spans="15:16" x14ac:dyDescent="0.15">
      <c r="O7088">
        <v>7087</v>
      </c>
      <c r="P7088" t="str">
        <f>IFERROR(IF(COUNTIF(個人情報!$BB$5:$BB$401,"登録番号" &amp; リスト!O7088)&gt;=1,"",IF(VLOOKUP(O7088,登録者リスト!$A$1:$D$43729,4,FALSE)=基本情報!$D$6,O7088,"")),"")</f>
        <v/>
      </c>
    </row>
    <row r="7089" spans="15:16" x14ac:dyDescent="0.15">
      <c r="O7089">
        <v>7088</v>
      </c>
      <c r="P7089" t="str">
        <f>IFERROR(IF(COUNTIF(個人情報!$BB$5:$BB$401,"登録番号" &amp; リスト!O7089)&gt;=1,"",IF(VLOOKUP(O7089,登録者リスト!$A$1:$D$43729,4,FALSE)=基本情報!$D$6,O7089,"")),"")</f>
        <v/>
      </c>
    </row>
    <row r="7090" spans="15:16" x14ac:dyDescent="0.15">
      <c r="O7090">
        <v>7089</v>
      </c>
      <c r="P7090" t="str">
        <f>IFERROR(IF(COUNTIF(個人情報!$BB$5:$BB$401,"登録番号" &amp; リスト!O7090)&gt;=1,"",IF(VLOOKUP(O7090,登録者リスト!$A$1:$D$43729,4,FALSE)=基本情報!$D$6,O7090,"")),"")</f>
        <v/>
      </c>
    </row>
    <row r="7091" spans="15:16" x14ac:dyDescent="0.15">
      <c r="O7091">
        <v>7090</v>
      </c>
      <c r="P7091" t="str">
        <f>IFERROR(IF(COUNTIF(個人情報!$BB$5:$BB$401,"登録番号" &amp; リスト!O7091)&gt;=1,"",IF(VLOOKUP(O7091,登録者リスト!$A$1:$D$43729,4,FALSE)=基本情報!$D$6,O7091,"")),"")</f>
        <v/>
      </c>
    </row>
    <row r="7092" spans="15:16" x14ac:dyDescent="0.15">
      <c r="O7092">
        <v>7091</v>
      </c>
      <c r="P7092" t="str">
        <f>IFERROR(IF(COUNTIF(個人情報!$BB$5:$BB$401,"登録番号" &amp; リスト!O7092)&gt;=1,"",IF(VLOOKUP(O7092,登録者リスト!$A$1:$D$43729,4,FALSE)=基本情報!$D$6,O7092,"")),"")</f>
        <v/>
      </c>
    </row>
    <row r="7093" spans="15:16" x14ac:dyDescent="0.15">
      <c r="O7093">
        <v>7092</v>
      </c>
      <c r="P7093" t="str">
        <f>IFERROR(IF(COUNTIF(個人情報!$BB$5:$BB$401,"登録番号" &amp; リスト!O7093)&gt;=1,"",IF(VLOOKUP(O7093,登録者リスト!$A$1:$D$43729,4,FALSE)=基本情報!$D$6,O7093,"")),"")</f>
        <v/>
      </c>
    </row>
    <row r="7094" spans="15:16" x14ac:dyDescent="0.15">
      <c r="O7094">
        <v>7093</v>
      </c>
      <c r="P7094" t="str">
        <f>IFERROR(IF(COUNTIF(個人情報!$BB$5:$BB$401,"登録番号" &amp; リスト!O7094)&gt;=1,"",IF(VLOOKUP(O7094,登録者リスト!$A$1:$D$43729,4,FALSE)=基本情報!$D$6,O7094,"")),"")</f>
        <v/>
      </c>
    </row>
    <row r="7095" spans="15:16" x14ac:dyDescent="0.15">
      <c r="O7095">
        <v>7094</v>
      </c>
      <c r="P7095" t="str">
        <f>IFERROR(IF(COUNTIF(個人情報!$BB$5:$BB$401,"登録番号" &amp; リスト!O7095)&gt;=1,"",IF(VLOOKUP(O7095,登録者リスト!$A$1:$D$43729,4,FALSE)=基本情報!$D$6,O7095,"")),"")</f>
        <v/>
      </c>
    </row>
    <row r="7096" spans="15:16" x14ac:dyDescent="0.15">
      <c r="O7096">
        <v>7095</v>
      </c>
      <c r="P7096" t="str">
        <f>IFERROR(IF(COUNTIF(個人情報!$BB$5:$BB$401,"登録番号" &amp; リスト!O7096)&gt;=1,"",IF(VLOOKUP(O7096,登録者リスト!$A$1:$D$43729,4,FALSE)=基本情報!$D$6,O7096,"")),"")</f>
        <v/>
      </c>
    </row>
    <row r="7097" spans="15:16" x14ac:dyDescent="0.15">
      <c r="O7097">
        <v>7096</v>
      </c>
      <c r="P7097" t="str">
        <f>IFERROR(IF(COUNTIF(個人情報!$BB$5:$BB$401,"登録番号" &amp; リスト!O7097)&gt;=1,"",IF(VLOOKUP(O7097,登録者リスト!$A$1:$D$43729,4,FALSE)=基本情報!$D$6,O7097,"")),"")</f>
        <v/>
      </c>
    </row>
    <row r="7098" spans="15:16" x14ac:dyDescent="0.15">
      <c r="O7098">
        <v>7097</v>
      </c>
      <c r="P7098" t="str">
        <f>IFERROR(IF(COUNTIF(個人情報!$BB$5:$BB$401,"登録番号" &amp; リスト!O7098)&gt;=1,"",IF(VLOOKUP(O7098,登録者リスト!$A$1:$D$43729,4,FALSE)=基本情報!$D$6,O7098,"")),"")</f>
        <v/>
      </c>
    </row>
    <row r="7099" spans="15:16" x14ac:dyDescent="0.15">
      <c r="O7099">
        <v>7098</v>
      </c>
      <c r="P7099" t="str">
        <f>IFERROR(IF(COUNTIF(個人情報!$BB$5:$BB$401,"登録番号" &amp; リスト!O7099)&gt;=1,"",IF(VLOOKUP(O7099,登録者リスト!$A$1:$D$43729,4,FALSE)=基本情報!$D$6,O7099,"")),"")</f>
        <v/>
      </c>
    </row>
    <row r="7100" spans="15:16" x14ac:dyDescent="0.15">
      <c r="O7100">
        <v>7099</v>
      </c>
      <c r="P7100" t="str">
        <f>IFERROR(IF(COUNTIF(個人情報!$BB$5:$BB$401,"登録番号" &amp; リスト!O7100)&gt;=1,"",IF(VLOOKUP(O7100,登録者リスト!$A$1:$D$43729,4,FALSE)=基本情報!$D$6,O7100,"")),"")</f>
        <v/>
      </c>
    </row>
    <row r="7101" spans="15:16" x14ac:dyDescent="0.15">
      <c r="O7101">
        <v>7100</v>
      </c>
      <c r="P7101" t="str">
        <f>IFERROR(IF(COUNTIF(個人情報!$BB$5:$BB$401,"登録番号" &amp; リスト!O7101)&gt;=1,"",IF(VLOOKUP(O7101,登録者リスト!$A$1:$D$43729,4,FALSE)=基本情報!$D$6,O7101,"")),"")</f>
        <v/>
      </c>
    </row>
    <row r="7102" spans="15:16" x14ac:dyDescent="0.15">
      <c r="O7102">
        <v>7101</v>
      </c>
      <c r="P7102" t="str">
        <f>IFERROR(IF(COUNTIF(個人情報!$BB$5:$BB$401,"登録番号" &amp; リスト!O7102)&gt;=1,"",IF(VLOOKUP(O7102,登録者リスト!$A$1:$D$43729,4,FALSE)=基本情報!$D$6,O7102,"")),"")</f>
        <v/>
      </c>
    </row>
    <row r="7103" spans="15:16" x14ac:dyDescent="0.15">
      <c r="O7103">
        <v>7102</v>
      </c>
      <c r="P7103" t="str">
        <f>IFERROR(IF(COUNTIF(個人情報!$BB$5:$BB$401,"登録番号" &amp; リスト!O7103)&gt;=1,"",IF(VLOOKUP(O7103,登録者リスト!$A$1:$D$43729,4,FALSE)=基本情報!$D$6,O7103,"")),"")</f>
        <v/>
      </c>
    </row>
    <row r="7104" spans="15:16" x14ac:dyDescent="0.15">
      <c r="O7104">
        <v>7103</v>
      </c>
      <c r="P7104" t="str">
        <f>IFERROR(IF(COUNTIF(個人情報!$BB$5:$BB$401,"登録番号" &amp; リスト!O7104)&gt;=1,"",IF(VLOOKUP(O7104,登録者リスト!$A$1:$D$43729,4,FALSE)=基本情報!$D$6,O7104,"")),"")</f>
        <v/>
      </c>
    </row>
    <row r="7105" spans="15:16" x14ac:dyDescent="0.15">
      <c r="O7105">
        <v>7104</v>
      </c>
      <c r="P7105" t="str">
        <f>IFERROR(IF(COUNTIF(個人情報!$BB$5:$BB$401,"登録番号" &amp; リスト!O7105)&gt;=1,"",IF(VLOOKUP(O7105,登録者リスト!$A$1:$D$43729,4,FALSE)=基本情報!$D$6,O7105,"")),"")</f>
        <v/>
      </c>
    </row>
    <row r="7106" spans="15:16" x14ac:dyDescent="0.15">
      <c r="O7106">
        <v>7105</v>
      </c>
      <c r="P7106" t="str">
        <f>IFERROR(IF(COUNTIF(個人情報!$BB$5:$BB$401,"登録番号" &amp; リスト!O7106)&gt;=1,"",IF(VLOOKUP(O7106,登録者リスト!$A$1:$D$43729,4,FALSE)=基本情報!$D$6,O7106,"")),"")</f>
        <v/>
      </c>
    </row>
    <row r="7107" spans="15:16" x14ac:dyDescent="0.15">
      <c r="O7107">
        <v>7106</v>
      </c>
      <c r="P7107" t="str">
        <f>IFERROR(IF(COUNTIF(個人情報!$BB$5:$BB$401,"登録番号" &amp; リスト!O7107)&gt;=1,"",IF(VLOOKUP(O7107,登録者リスト!$A$1:$D$43729,4,FALSE)=基本情報!$D$6,O7107,"")),"")</f>
        <v/>
      </c>
    </row>
    <row r="7108" spans="15:16" x14ac:dyDescent="0.15">
      <c r="O7108">
        <v>7107</v>
      </c>
      <c r="P7108" t="str">
        <f>IFERROR(IF(COUNTIF(個人情報!$BB$5:$BB$401,"登録番号" &amp; リスト!O7108)&gt;=1,"",IF(VLOOKUP(O7108,登録者リスト!$A$1:$D$43729,4,FALSE)=基本情報!$D$6,O7108,"")),"")</f>
        <v/>
      </c>
    </row>
    <row r="7109" spans="15:16" x14ac:dyDescent="0.15">
      <c r="O7109">
        <v>7108</v>
      </c>
      <c r="P7109" t="str">
        <f>IFERROR(IF(COUNTIF(個人情報!$BB$5:$BB$401,"登録番号" &amp; リスト!O7109)&gt;=1,"",IF(VLOOKUP(O7109,登録者リスト!$A$1:$D$43729,4,FALSE)=基本情報!$D$6,O7109,"")),"")</f>
        <v/>
      </c>
    </row>
    <row r="7110" spans="15:16" x14ac:dyDescent="0.15">
      <c r="O7110">
        <v>7109</v>
      </c>
      <c r="P7110" t="str">
        <f>IFERROR(IF(COUNTIF(個人情報!$BB$5:$BB$401,"登録番号" &amp; リスト!O7110)&gt;=1,"",IF(VLOOKUP(O7110,登録者リスト!$A$1:$D$43729,4,FALSE)=基本情報!$D$6,O7110,"")),"")</f>
        <v/>
      </c>
    </row>
    <row r="7111" spans="15:16" x14ac:dyDescent="0.15">
      <c r="O7111">
        <v>7110</v>
      </c>
      <c r="P7111" t="str">
        <f>IFERROR(IF(COUNTIF(個人情報!$BB$5:$BB$401,"登録番号" &amp; リスト!O7111)&gt;=1,"",IF(VLOOKUP(O7111,登録者リスト!$A$1:$D$43729,4,FALSE)=基本情報!$D$6,O7111,"")),"")</f>
        <v/>
      </c>
    </row>
    <row r="7112" spans="15:16" x14ac:dyDescent="0.15">
      <c r="O7112">
        <v>7111</v>
      </c>
      <c r="P7112" t="str">
        <f>IFERROR(IF(COUNTIF(個人情報!$BB$5:$BB$401,"登録番号" &amp; リスト!O7112)&gt;=1,"",IF(VLOOKUP(O7112,登録者リスト!$A$1:$D$43729,4,FALSE)=基本情報!$D$6,O7112,"")),"")</f>
        <v/>
      </c>
    </row>
    <row r="7113" spans="15:16" x14ac:dyDescent="0.15">
      <c r="O7113">
        <v>7112</v>
      </c>
      <c r="P7113" t="str">
        <f>IFERROR(IF(COUNTIF(個人情報!$BB$5:$BB$401,"登録番号" &amp; リスト!O7113)&gt;=1,"",IF(VLOOKUP(O7113,登録者リスト!$A$1:$D$43729,4,FALSE)=基本情報!$D$6,O7113,"")),"")</f>
        <v/>
      </c>
    </row>
    <row r="7114" spans="15:16" x14ac:dyDescent="0.15">
      <c r="O7114">
        <v>7113</v>
      </c>
      <c r="P7114" t="str">
        <f>IFERROR(IF(COUNTIF(個人情報!$BB$5:$BB$401,"登録番号" &amp; リスト!O7114)&gt;=1,"",IF(VLOOKUP(O7114,登録者リスト!$A$1:$D$43729,4,FALSE)=基本情報!$D$6,O7114,"")),"")</f>
        <v/>
      </c>
    </row>
    <row r="7115" spans="15:16" x14ac:dyDescent="0.15">
      <c r="O7115">
        <v>7114</v>
      </c>
      <c r="P7115" t="str">
        <f>IFERROR(IF(COUNTIF(個人情報!$BB$5:$BB$401,"登録番号" &amp; リスト!O7115)&gt;=1,"",IF(VLOOKUP(O7115,登録者リスト!$A$1:$D$43729,4,FALSE)=基本情報!$D$6,O7115,"")),"")</f>
        <v/>
      </c>
    </row>
    <row r="7116" spans="15:16" x14ac:dyDescent="0.15">
      <c r="O7116">
        <v>7115</v>
      </c>
      <c r="P7116" t="str">
        <f>IFERROR(IF(COUNTIF(個人情報!$BB$5:$BB$401,"登録番号" &amp; リスト!O7116)&gt;=1,"",IF(VLOOKUP(O7116,登録者リスト!$A$1:$D$43729,4,FALSE)=基本情報!$D$6,O7116,"")),"")</f>
        <v/>
      </c>
    </row>
    <row r="7117" spans="15:16" x14ac:dyDescent="0.15">
      <c r="O7117">
        <v>7116</v>
      </c>
      <c r="P7117" t="str">
        <f>IFERROR(IF(COUNTIF(個人情報!$BB$5:$BB$401,"登録番号" &amp; リスト!O7117)&gt;=1,"",IF(VLOOKUP(O7117,登録者リスト!$A$1:$D$43729,4,FALSE)=基本情報!$D$6,O7117,"")),"")</f>
        <v/>
      </c>
    </row>
    <row r="7118" spans="15:16" x14ac:dyDescent="0.15">
      <c r="O7118">
        <v>7117</v>
      </c>
      <c r="P7118" t="str">
        <f>IFERROR(IF(COUNTIF(個人情報!$BB$5:$BB$401,"登録番号" &amp; リスト!O7118)&gt;=1,"",IF(VLOOKUP(O7118,登録者リスト!$A$1:$D$43729,4,FALSE)=基本情報!$D$6,O7118,"")),"")</f>
        <v/>
      </c>
    </row>
    <row r="7119" spans="15:16" x14ac:dyDescent="0.15">
      <c r="O7119">
        <v>7118</v>
      </c>
      <c r="P7119" t="str">
        <f>IFERROR(IF(COUNTIF(個人情報!$BB$5:$BB$401,"登録番号" &amp; リスト!O7119)&gt;=1,"",IF(VLOOKUP(O7119,登録者リスト!$A$1:$D$43729,4,FALSE)=基本情報!$D$6,O7119,"")),"")</f>
        <v/>
      </c>
    </row>
    <row r="7120" spans="15:16" x14ac:dyDescent="0.15">
      <c r="O7120">
        <v>7119</v>
      </c>
      <c r="P7120" t="str">
        <f>IFERROR(IF(COUNTIF(個人情報!$BB$5:$BB$401,"登録番号" &amp; リスト!O7120)&gt;=1,"",IF(VLOOKUP(O7120,登録者リスト!$A$1:$D$43729,4,FALSE)=基本情報!$D$6,O7120,"")),"")</f>
        <v/>
      </c>
    </row>
    <row r="7121" spans="15:16" x14ac:dyDescent="0.15">
      <c r="O7121">
        <v>7120</v>
      </c>
      <c r="P7121" t="str">
        <f>IFERROR(IF(COUNTIF(個人情報!$BB$5:$BB$401,"登録番号" &amp; リスト!O7121)&gt;=1,"",IF(VLOOKUP(O7121,登録者リスト!$A$1:$D$43729,4,FALSE)=基本情報!$D$6,O7121,"")),"")</f>
        <v/>
      </c>
    </row>
    <row r="7122" spans="15:16" x14ac:dyDescent="0.15">
      <c r="O7122">
        <v>7121</v>
      </c>
      <c r="P7122" t="str">
        <f>IFERROR(IF(COUNTIF(個人情報!$BB$5:$BB$401,"登録番号" &amp; リスト!O7122)&gt;=1,"",IF(VLOOKUP(O7122,登録者リスト!$A$1:$D$43729,4,FALSE)=基本情報!$D$6,O7122,"")),"")</f>
        <v/>
      </c>
    </row>
    <row r="7123" spans="15:16" x14ac:dyDescent="0.15">
      <c r="O7123">
        <v>7122</v>
      </c>
      <c r="P7123" t="str">
        <f>IFERROR(IF(COUNTIF(個人情報!$BB$5:$BB$401,"登録番号" &amp; リスト!O7123)&gt;=1,"",IF(VLOOKUP(O7123,登録者リスト!$A$1:$D$43729,4,FALSE)=基本情報!$D$6,O7123,"")),"")</f>
        <v/>
      </c>
    </row>
    <row r="7124" spans="15:16" x14ac:dyDescent="0.15">
      <c r="O7124">
        <v>7123</v>
      </c>
      <c r="P7124" t="str">
        <f>IFERROR(IF(COUNTIF(個人情報!$BB$5:$BB$401,"登録番号" &amp; リスト!O7124)&gt;=1,"",IF(VLOOKUP(O7124,登録者リスト!$A$1:$D$43729,4,FALSE)=基本情報!$D$6,O7124,"")),"")</f>
        <v/>
      </c>
    </row>
    <row r="7125" spans="15:16" x14ac:dyDescent="0.15">
      <c r="O7125">
        <v>7124</v>
      </c>
      <c r="P7125" t="str">
        <f>IFERROR(IF(COUNTIF(個人情報!$BB$5:$BB$401,"登録番号" &amp; リスト!O7125)&gt;=1,"",IF(VLOOKUP(O7125,登録者リスト!$A$1:$D$43729,4,FALSE)=基本情報!$D$6,O7125,"")),"")</f>
        <v/>
      </c>
    </row>
    <row r="7126" spans="15:16" x14ac:dyDescent="0.15">
      <c r="O7126">
        <v>7125</v>
      </c>
      <c r="P7126" t="str">
        <f>IFERROR(IF(COUNTIF(個人情報!$BB$5:$BB$401,"登録番号" &amp; リスト!O7126)&gt;=1,"",IF(VLOOKUP(O7126,登録者リスト!$A$1:$D$43729,4,FALSE)=基本情報!$D$6,O7126,"")),"")</f>
        <v/>
      </c>
    </row>
    <row r="7127" spans="15:16" x14ac:dyDescent="0.15">
      <c r="O7127">
        <v>7126</v>
      </c>
      <c r="P7127" t="str">
        <f>IFERROR(IF(COUNTIF(個人情報!$BB$5:$BB$401,"登録番号" &amp; リスト!O7127)&gt;=1,"",IF(VLOOKUP(O7127,登録者リスト!$A$1:$D$43729,4,FALSE)=基本情報!$D$6,O7127,"")),"")</f>
        <v/>
      </c>
    </row>
    <row r="7128" spans="15:16" x14ac:dyDescent="0.15">
      <c r="O7128">
        <v>7127</v>
      </c>
      <c r="P7128" t="str">
        <f>IFERROR(IF(COUNTIF(個人情報!$BB$5:$BB$401,"登録番号" &amp; リスト!O7128)&gt;=1,"",IF(VLOOKUP(O7128,登録者リスト!$A$1:$D$43729,4,FALSE)=基本情報!$D$6,O7128,"")),"")</f>
        <v/>
      </c>
    </row>
    <row r="7129" spans="15:16" x14ac:dyDescent="0.15">
      <c r="O7129">
        <v>7128</v>
      </c>
      <c r="P7129" t="str">
        <f>IFERROR(IF(COUNTIF(個人情報!$BB$5:$BB$401,"登録番号" &amp; リスト!O7129)&gt;=1,"",IF(VLOOKUP(O7129,登録者リスト!$A$1:$D$43729,4,FALSE)=基本情報!$D$6,O7129,"")),"")</f>
        <v/>
      </c>
    </row>
    <row r="7130" spans="15:16" x14ac:dyDescent="0.15">
      <c r="O7130">
        <v>7129</v>
      </c>
      <c r="P7130" t="str">
        <f>IFERROR(IF(COUNTIF(個人情報!$BB$5:$BB$401,"登録番号" &amp; リスト!O7130)&gt;=1,"",IF(VLOOKUP(O7130,登録者リスト!$A$1:$D$43729,4,FALSE)=基本情報!$D$6,O7130,"")),"")</f>
        <v/>
      </c>
    </row>
    <row r="7131" spans="15:16" x14ac:dyDescent="0.15">
      <c r="O7131">
        <v>7130</v>
      </c>
      <c r="P7131" t="str">
        <f>IFERROR(IF(COUNTIF(個人情報!$BB$5:$BB$401,"登録番号" &amp; リスト!O7131)&gt;=1,"",IF(VLOOKUP(O7131,登録者リスト!$A$1:$D$43729,4,FALSE)=基本情報!$D$6,O7131,"")),"")</f>
        <v/>
      </c>
    </row>
    <row r="7132" spans="15:16" x14ac:dyDescent="0.15">
      <c r="O7132">
        <v>7131</v>
      </c>
      <c r="P7132" t="str">
        <f>IFERROR(IF(COUNTIF(個人情報!$BB$5:$BB$401,"登録番号" &amp; リスト!O7132)&gt;=1,"",IF(VLOOKUP(O7132,登録者リスト!$A$1:$D$43729,4,FALSE)=基本情報!$D$6,O7132,"")),"")</f>
        <v/>
      </c>
    </row>
    <row r="7133" spans="15:16" x14ac:dyDescent="0.15">
      <c r="O7133">
        <v>7132</v>
      </c>
      <c r="P7133" t="str">
        <f>IFERROR(IF(COUNTIF(個人情報!$BB$5:$BB$401,"登録番号" &amp; リスト!O7133)&gt;=1,"",IF(VLOOKUP(O7133,登録者リスト!$A$1:$D$43729,4,FALSE)=基本情報!$D$6,O7133,"")),"")</f>
        <v/>
      </c>
    </row>
    <row r="7134" spans="15:16" x14ac:dyDescent="0.15">
      <c r="O7134">
        <v>7133</v>
      </c>
      <c r="P7134" t="str">
        <f>IFERROR(IF(COUNTIF(個人情報!$BB$5:$BB$401,"登録番号" &amp; リスト!O7134)&gt;=1,"",IF(VLOOKUP(O7134,登録者リスト!$A$1:$D$43729,4,FALSE)=基本情報!$D$6,O7134,"")),"")</f>
        <v/>
      </c>
    </row>
    <row r="7135" spans="15:16" x14ac:dyDescent="0.15">
      <c r="O7135">
        <v>7134</v>
      </c>
      <c r="P7135" t="str">
        <f>IFERROR(IF(COUNTIF(個人情報!$BB$5:$BB$401,"登録番号" &amp; リスト!O7135)&gt;=1,"",IF(VLOOKUP(O7135,登録者リスト!$A$1:$D$43729,4,FALSE)=基本情報!$D$6,O7135,"")),"")</f>
        <v/>
      </c>
    </row>
    <row r="7136" spans="15:16" x14ac:dyDescent="0.15">
      <c r="O7136">
        <v>7135</v>
      </c>
      <c r="P7136" t="str">
        <f>IFERROR(IF(COUNTIF(個人情報!$BB$5:$BB$401,"登録番号" &amp; リスト!O7136)&gt;=1,"",IF(VLOOKUP(O7136,登録者リスト!$A$1:$D$43729,4,FALSE)=基本情報!$D$6,O7136,"")),"")</f>
        <v/>
      </c>
    </row>
    <row r="7137" spans="15:16" x14ac:dyDescent="0.15">
      <c r="O7137">
        <v>7136</v>
      </c>
      <c r="P7137" t="str">
        <f>IFERROR(IF(COUNTIF(個人情報!$BB$5:$BB$401,"登録番号" &amp; リスト!O7137)&gt;=1,"",IF(VLOOKUP(O7137,登録者リスト!$A$1:$D$43729,4,FALSE)=基本情報!$D$6,O7137,"")),"")</f>
        <v/>
      </c>
    </row>
    <row r="7138" spans="15:16" x14ac:dyDescent="0.15">
      <c r="O7138">
        <v>7137</v>
      </c>
      <c r="P7138" t="str">
        <f>IFERROR(IF(COUNTIF(個人情報!$BB$5:$BB$401,"登録番号" &amp; リスト!O7138)&gt;=1,"",IF(VLOOKUP(O7138,登録者リスト!$A$1:$D$43729,4,FALSE)=基本情報!$D$6,O7138,"")),"")</f>
        <v/>
      </c>
    </row>
    <row r="7139" spans="15:16" x14ac:dyDescent="0.15">
      <c r="O7139">
        <v>7138</v>
      </c>
      <c r="P7139" t="str">
        <f>IFERROR(IF(COUNTIF(個人情報!$BB$5:$BB$401,"登録番号" &amp; リスト!O7139)&gt;=1,"",IF(VLOOKUP(O7139,登録者リスト!$A$1:$D$43729,4,FALSE)=基本情報!$D$6,O7139,"")),"")</f>
        <v/>
      </c>
    </row>
    <row r="7140" spans="15:16" x14ac:dyDescent="0.15">
      <c r="O7140">
        <v>7139</v>
      </c>
      <c r="P7140" t="str">
        <f>IFERROR(IF(COUNTIF(個人情報!$BB$5:$BB$401,"登録番号" &amp; リスト!O7140)&gt;=1,"",IF(VLOOKUP(O7140,登録者リスト!$A$1:$D$43729,4,FALSE)=基本情報!$D$6,O7140,"")),"")</f>
        <v/>
      </c>
    </row>
    <row r="7141" spans="15:16" x14ac:dyDescent="0.15">
      <c r="O7141">
        <v>7140</v>
      </c>
      <c r="P7141" t="str">
        <f>IFERROR(IF(COUNTIF(個人情報!$BB$5:$BB$401,"登録番号" &amp; リスト!O7141)&gt;=1,"",IF(VLOOKUP(O7141,登録者リスト!$A$1:$D$43729,4,FALSE)=基本情報!$D$6,O7141,"")),"")</f>
        <v/>
      </c>
    </row>
    <row r="7142" spans="15:16" x14ac:dyDescent="0.15">
      <c r="O7142">
        <v>7141</v>
      </c>
      <c r="P7142" t="str">
        <f>IFERROR(IF(COUNTIF(個人情報!$BB$5:$BB$401,"登録番号" &amp; リスト!O7142)&gt;=1,"",IF(VLOOKUP(O7142,登録者リスト!$A$1:$D$43729,4,FALSE)=基本情報!$D$6,O7142,"")),"")</f>
        <v/>
      </c>
    </row>
    <row r="7143" spans="15:16" x14ac:dyDescent="0.15">
      <c r="O7143">
        <v>7142</v>
      </c>
      <c r="P7143" t="str">
        <f>IFERROR(IF(COUNTIF(個人情報!$BB$5:$BB$401,"登録番号" &amp; リスト!O7143)&gt;=1,"",IF(VLOOKUP(O7143,登録者リスト!$A$1:$D$43729,4,FALSE)=基本情報!$D$6,O7143,"")),"")</f>
        <v/>
      </c>
    </row>
    <row r="7144" spans="15:16" x14ac:dyDescent="0.15">
      <c r="O7144">
        <v>7143</v>
      </c>
      <c r="P7144" t="str">
        <f>IFERROR(IF(COUNTIF(個人情報!$BB$5:$BB$401,"登録番号" &amp; リスト!O7144)&gt;=1,"",IF(VLOOKUP(O7144,登録者リスト!$A$1:$D$43729,4,FALSE)=基本情報!$D$6,O7144,"")),"")</f>
        <v/>
      </c>
    </row>
    <row r="7145" spans="15:16" x14ac:dyDescent="0.15">
      <c r="O7145">
        <v>7144</v>
      </c>
      <c r="P7145" t="str">
        <f>IFERROR(IF(COUNTIF(個人情報!$BB$5:$BB$401,"登録番号" &amp; リスト!O7145)&gt;=1,"",IF(VLOOKUP(O7145,登録者リスト!$A$1:$D$43729,4,FALSE)=基本情報!$D$6,O7145,"")),"")</f>
        <v/>
      </c>
    </row>
    <row r="7146" spans="15:16" x14ac:dyDescent="0.15">
      <c r="O7146">
        <v>7145</v>
      </c>
      <c r="P7146" t="str">
        <f>IFERROR(IF(COUNTIF(個人情報!$BB$5:$BB$401,"登録番号" &amp; リスト!O7146)&gt;=1,"",IF(VLOOKUP(O7146,登録者リスト!$A$1:$D$43729,4,FALSE)=基本情報!$D$6,O7146,"")),"")</f>
        <v/>
      </c>
    </row>
    <row r="7147" spans="15:16" x14ac:dyDescent="0.15">
      <c r="O7147">
        <v>7146</v>
      </c>
      <c r="P7147" t="str">
        <f>IFERROR(IF(COUNTIF(個人情報!$BB$5:$BB$401,"登録番号" &amp; リスト!O7147)&gt;=1,"",IF(VLOOKUP(O7147,登録者リスト!$A$1:$D$43729,4,FALSE)=基本情報!$D$6,O7147,"")),"")</f>
        <v/>
      </c>
    </row>
    <row r="7148" spans="15:16" x14ac:dyDescent="0.15">
      <c r="O7148">
        <v>7147</v>
      </c>
      <c r="P7148" t="str">
        <f>IFERROR(IF(COUNTIF(個人情報!$BB$5:$BB$401,"登録番号" &amp; リスト!O7148)&gt;=1,"",IF(VLOOKUP(O7148,登録者リスト!$A$1:$D$43729,4,FALSE)=基本情報!$D$6,O7148,"")),"")</f>
        <v/>
      </c>
    </row>
    <row r="7149" spans="15:16" x14ac:dyDescent="0.15">
      <c r="O7149">
        <v>7148</v>
      </c>
      <c r="P7149" t="str">
        <f>IFERROR(IF(COUNTIF(個人情報!$BB$5:$BB$401,"登録番号" &amp; リスト!O7149)&gt;=1,"",IF(VLOOKUP(O7149,登録者リスト!$A$1:$D$43729,4,FALSE)=基本情報!$D$6,O7149,"")),"")</f>
        <v/>
      </c>
    </row>
    <row r="7150" spans="15:16" x14ac:dyDescent="0.15">
      <c r="O7150">
        <v>7149</v>
      </c>
      <c r="P7150" t="str">
        <f>IFERROR(IF(COUNTIF(個人情報!$BB$5:$BB$401,"登録番号" &amp; リスト!O7150)&gt;=1,"",IF(VLOOKUP(O7150,登録者リスト!$A$1:$D$43729,4,FALSE)=基本情報!$D$6,O7150,"")),"")</f>
        <v/>
      </c>
    </row>
    <row r="7151" spans="15:16" x14ac:dyDescent="0.15">
      <c r="O7151">
        <v>7150</v>
      </c>
      <c r="P7151" t="str">
        <f>IFERROR(IF(COUNTIF(個人情報!$BB$5:$BB$401,"登録番号" &amp; リスト!O7151)&gt;=1,"",IF(VLOOKUP(O7151,登録者リスト!$A$1:$D$43729,4,FALSE)=基本情報!$D$6,O7151,"")),"")</f>
        <v/>
      </c>
    </row>
    <row r="7152" spans="15:16" x14ac:dyDescent="0.15">
      <c r="O7152">
        <v>7151</v>
      </c>
      <c r="P7152" t="str">
        <f>IFERROR(IF(COUNTIF(個人情報!$BB$5:$BB$401,"登録番号" &amp; リスト!O7152)&gt;=1,"",IF(VLOOKUP(O7152,登録者リスト!$A$1:$D$43729,4,FALSE)=基本情報!$D$6,O7152,"")),"")</f>
        <v/>
      </c>
    </row>
    <row r="7153" spans="15:16" x14ac:dyDescent="0.15">
      <c r="O7153">
        <v>7152</v>
      </c>
      <c r="P7153" t="str">
        <f>IFERROR(IF(COUNTIF(個人情報!$BB$5:$BB$401,"登録番号" &amp; リスト!O7153)&gt;=1,"",IF(VLOOKUP(O7153,登録者リスト!$A$1:$D$43729,4,FALSE)=基本情報!$D$6,O7153,"")),"")</f>
        <v/>
      </c>
    </row>
    <row r="7154" spans="15:16" x14ac:dyDescent="0.15">
      <c r="O7154">
        <v>7153</v>
      </c>
      <c r="P7154" t="str">
        <f>IFERROR(IF(COUNTIF(個人情報!$BB$5:$BB$401,"登録番号" &amp; リスト!O7154)&gt;=1,"",IF(VLOOKUP(O7154,登録者リスト!$A$1:$D$43729,4,FALSE)=基本情報!$D$6,O7154,"")),"")</f>
        <v/>
      </c>
    </row>
    <row r="7155" spans="15:16" x14ac:dyDescent="0.15">
      <c r="O7155">
        <v>7154</v>
      </c>
      <c r="P7155" t="str">
        <f>IFERROR(IF(COUNTIF(個人情報!$BB$5:$BB$401,"登録番号" &amp; リスト!O7155)&gt;=1,"",IF(VLOOKUP(O7155,登録者リスト!$A$1:$D$43729,4,FALSE)=基本情報!$D$6,O7155,"")),"")</f>
        <v/>
      </c>
    </row>
    <row r="7156" spans="15:16" x14ac:dyDescent="0.15">
      <c r="O7156">
        <v>7155</v>
      </c>
      <c r="P7156" t="str">
        <f>IFERROR(IF(COUNTIF(個人情報!$BB$5:$BB$401,"登録番号" &amp; リスト!O7156)&gt;=1,"",IF(VLOOKUP(O7156,登録者リスト!$A$1:$D$43729,4,FALSE)=基本情報!$D$6,O7156,"")),"")</f>
        <v/>
      </c>
    </row>
    <row r="7157" spans="15:16" x14ac:dyDescent="0.15">
      <c r="O7157">
        <v>7156</v>
      </c>
      <c r="P7157" t="str">
        <f>IFERROR(IF(COUNTIF(個人情報!$BB$5:$BB$401,"登録番号" &amp; リスト!O7157)&gt;=1,"",IF(VLOOKUP(O7157,登録者リスト!$A$1:$D$43729,4,FALSE)=基本情報!$D$6,O7157,"")),"")</f>
        <v/>
      </c>
    </row>
    <row r="7158" spans="15:16" x14ac:dyDescent="0.15">
      <c r="O7158">
        <v>7157</v>
      </c>
      <c r="P7158" t="str">
        <f>IFERROR(IF(COUNTIF(個人情報!$BB$5:$BB$401,"登録番号" &amp; リスト!O7158)&gt;=1,"",IF(VLOOKUP(O7158,登録者リスト!$A$1:$D$43729,4,FALSE)=基本情報!$D$6,O7158,"")),"")</f>
        <v/>
      </c>
    </row>
    <row r="7159" spans="15:16" x14ac:dyDescent="0.15">
      <c r="O7159">
        <v>7158</v>
      </c>
      <c r="P7159" t="str">
        <f>IFERROR(IF(COUNTIF(個人情報!$BB$5:$BB$401,"登録番号" &amp; リスト!O7159)&gt;=1,"",IF(VLOOKUP(O7159,登録者リスト!$A$1:$D$43729,4,FALSE)=基本情報!$D$6,O7159,"")),"")</f>
        <v/>
      </c>
    </row>
    <row r="7160" spans="15:16" x14ac:dyDescent="0.15">
      <c r="O7160">
        <v>7159</v>
      </c>
      <c r="P7160" t="str">
        <f>IFERROR(IF(COUNTIF(個人情報!$BB$5:$BB$401,"登録番号" &amp; リスト!O7160)&gt;=1,"",IF(VLOOKUP(O7160,登録者リスト!$A$1:$D$43729,4,FALSE)=基本情報!$D$6,O7160,"")),"")</f>
        <v/>
      </c>
    </row>
    <row r="7161" spans="15:16" x14ac:dyDescent="0.15">
      <c r="O7161">
        <v>7160</v>
      </c>
      <c r="P7161" t="str">
        <f>IFERROR(IF(COUNTIF(個人情報!$BB$5:$BB$401,"登録番号" &amp; リスト!O7161)&gt;=1,"",IF(VLOOKUP(O7161,登録者リスト!$A$1:$D$43729,4,FALSE)=基本情報!$D$6,O7161,"")),"")</f>
        <v/>
      </c>
    </row>
    <row r="7162" spans="15:16" x14ac:dyDescent="0.15">
      <c r="O7162">
        <v>7161</v>
      </c>
      <c r="P7162" t="str">
        <f>IFERROR(IF(COUNTIF(個人情報!$BB$5:$BB$401,"登録番号" &amp; リスト!O7162)&gt;=1,"",IF(VLOOKUP(O7162,登録者リスト!$A$1:$D$43729,4,FALSE)=基本情報!$D$6,O7162,"")),"")</f>
        <v/>
      </c>
    </row>
    <row r="7163" spans="15:16" x14ac:dyDescent="0.15">
      <c r="O7163">
        <v>7162</v>
      </c>
      <c r="P7163" t="str">
        <f>IFERROR(IF(COUNTIF(個人情報!$BB$5:$BB$401,"登録番号" &amp; リスト!O7163)&gt;=1,"",IF(VLOOKUP(O7163,登録者リスト!$A$1:$D$43729,4,FALSE)=基本情報!$D$6,O7163,"")),"")</f>
        <v/>
      </c>
    </row>
    <row r="7164" spans="15:16" x14ac:dyDescent="0.15">
      <c r="O7164">
        <v>7163</v>
      </c>
      <c r="P7164" t="str">
        <f>IFERROR(IF(COUNTIF(個人情報!$BB$5:$BB$401,"登録番号" &amp; リスト!O7164)&gt;=1,"",IF(VLOOKUP(O7164,登録者リスト!$A$1:$D$43729,4,FALSE)=基本情報!$D$6,O7164,"")),"")</f>
        <v/>
      </c>
    </row>
    <row r="7165" spans="15:16" x14ac:dyDescent="0.15">
      <c r="O7165">
        <v>7164</v>
      </c>
      <c r="P7165" t="str">
        <f>IFERROR(IF(COUNTIF(個人情報!$BB$5:$BB$401,"登録番号" &amp; リスト!O7165)&gt;=1,"",IF(VLOOKUP(O7165,登録者リスト!$A$1:$D$43729,4,FALSE)=基本情報!$D$6,O7165,"")),"")</f>
        <v/>
      </c>
    </row>
    <row r="7166" spans="15:16" x14ac:dyDescent="0.15">
      <c r="O7166">
        <v>7165</v>
      </c>
      <c r="P7166" t="str">
        <f>IFERROR(IF(COUNTIF(個人情報!$BB$5:$BB$401,"登録番号" &amp; リスト!O7166)&gt;=1,"",IF(VLOOKUP(O7166,登録者リスト!$A$1:$D$43729,4,FALSE)=基本情報!$D$6,O7166,"")),"")</f>
        <v/>
      </c>
    </row>
    <row r="7167" spans="15:16" x14ac:dyDescent="0.15">
      <c r="O7167">
        <v>7166</v>
      </c>
      <c r="P7167" t="str">
        <f>IFERROR(IF(COUNTIF(個人情報!$BB$5:$BB$401,"登録番号" &amp; リスト!O7167)&gt;=1,"",IF(VLOOKUP(O7167,登録者リスト!$A$1:$D$43729,4,FALSE)=基本情報!$D$6,O7167,"")),"")</f>
        <v/>
      </c>
    </row>
    <row r="7168" spans="15:16" x14ac:dyDescent="0.15">
      <c r="O7168">
        <v>7167</v>
      </c>
      <c r="P7168" t="str">
        <f>IFERROR(IF(COUNTIF(個人情報!$BB$5:$BB$401,"登録番号" &amp; リスト!O7168)&gt;=1,"",IF(VLOOKUP(O7168,登録者リスト!$A$1:$D$43729,4,FALSE)=基本情報!$D$6,O7168,"")),"")</f>
        <v/>
      </c>
    </row>
    <row r="7169" spans="15:16" x14ac:dyDescent="0.15">
      <c r="O7169">
        <v>7168</v>
      </c>
      <c r="P7169" t="str">
        <f>IFERROR(IF(COUNTIF(個人情報!$BB$5:$BB$401,"登録番号" &amp; リスト!O7169)&gt;=1,"",IF(VLOOKUP(O7169,登録者リスト!$A$1:$D$43729,4,FALSE)=基本情報!$D$6,O7169,"")),"")</f>
        <v/>
      </c>
    </row>
    <row r="7170" spans="15:16" x14ac:dyDescent="0.15">
      <c r="O7170">
        <v>7169</v>
      </c>
      <c r="P7170" t="str">
        <f>IFERROR(IF(COUNTIF(個人情報!$BB$5:$BB$401,"登録番号" &amp; リスト!O7170)&gt;=1,"",IF(VLOOKUP(O7170,登録者リスト!$A$1:$D$43729,4,FALSE)=基本情報!$D$6,O7170,"")),"")</f>
        <v/>
      </c>
    </row>
    <row r="7171" spans="15:16" x14ac:dyDescent="0.15">
      <c r="O7171">
        <v>7170</v>
      </c>
      <c r="P7171" t="str">
        <f>IFERROR(IF(COUNTIF(個人情報!$BB$5:$BB$401,"登録番号" &amp; リスト!O7171)&gt;=1,"",IF(VLOOKUP(O7171,登録者リスト!$A$1:$D$43729,4,FALSE)=基本情報!$D$6,O7171,"")),"")</f>
        <v/>
      </c>
    </row>
    <row r="7172" spans="15:16" x14ac:dyDescent="0.15">
      <c r="O7172">
        <v>7171</v>
      </c>
      <c r="P7172" t="str">
        <f>IFERROR(IF(COUNTIF(個人情報!$BB$5:$BB$401,"登録番号" &amp; リスト!O7172)&gt;=1,"",IF(VLOOKUP(O7172,登録者リスト!$A$1:$D$43729,4,FALSE)=基本情報!$D$6,O7172,"")),"")</f>
        <v/>
      </c>
    </row>
    <row r="7173" spans="15:16" x14ac:dyDescent="0.15">
      <c r="O7173">
        <v>7172</v>
      </c>
      <c r="P7173" t="str">
        <f>IFERROR(IF(COUNTIF(個人情報!$BB$5:$BB$401,"登録番号" &amp; リスト!O7173)&gt;=1,"",IF(VLOOKUP(O7173,登録者リスト!$A$1:$D$43729,4,FALSE)=基本情報!$D$6,O7173,"")),"")</f>
        <v/>
      </c>
    </row>
    <row r="7174" spans="15:16" x14ac:dyDescent="0.15">
      <c r="O7174">
        <v>7173</v>
      </c>
      <c r="P7174" t="str">
        <f>IFERROR(IF(COUNTIF(個人情報!$BB$5:$BB$401,"登録番号" &amp; リスト!O7174)&gt;=1,"",IF(VLOOKUP(O7174,登録者リスト!$A$1:$D$43729,4,FALSE)=基本情報!$D$6,O7174,"")),"")</f>
        <v/>
      </c>
    </row>
    <row r="7175" spans="15:16" x14ac:dyDescent="0.15">
      <c r="O7175">
        <v>7174</v>
      </c>
      <c r="P7175" t="str">
        <f>IFERROR(IF(COUNTIF(個人情報!$BB$5:$BB$401,"登録番号" &amp; リスト!O7175)&gt;=1,"",IF(VLOOKUP(O7175,登録者リスト!$A$1:$D$43729,4,FALSE)=基本情報!$D$6,O7175,"")),"")</f>
        <v/>
      </c>
    </row>
    <row r="7176" spans="15:16" x14ac:dyDescent="0.15">
      <c r="O7176">
        <v>7175</v>
      </c>
      <c r="P7176" t="str">
        <f>IFERROR(IF(COUNTIF(個人情報!$BB$5:$BB$401,"登録番号" &amp; リスト!O7176)&gt;=1,"",IF(VLOOKUP(O7176,登録者リスト!$A$1:$D$43729,4,FALSE)=基本情報!$D$6,O7176,"")),"")</f>
        <v/>
      </c>
    </row>
    <row r="7177" spans="15:16" x14ac:dyDescent="0.15">
      <c r="O7177">
        <v>7176</v>
      </c>
      <c r="P7177" t="str">
        <f>IFERROR(IF(COUNTIF(個人情報!$BB$5:$BB$401,"登録番号" &amp; リスト!O7177)&gt;=1,"",IF(VLOOKUP(O7177,登録者リスト!$A$1:$D$43729,4,FALSE)=基本情報!$D$6,O7177,"")),"")</f>
        <v/>
      </c>
    </row>
    <row r="7178" spans="15:16" x14ac:dyDescent="0.15">
      <c r="O7178">
        <v>7177</v>
      </c>
      <c r="P7178" t="str">
        <f>IFERROR(IF(COUNTIF(個人情報!$BB$5:$BB$401,"登録番号" &amp; リスト!O7178)&gt;=1,"",IF(VLOOKUP(O7178,登録者リスト!$A$1:$D$43729,4,FALSE)=基本情報!$D$6,O7178,"")),"")</f>
        <v/>
      </c>
    </row>
    <row r="7179" spans="15:16" x14ac:dyDescent="0.15">
      <c r="O7179">
        <v>7178</v>
      </c>
      <c r="P7179" t="str">
        <f>IFERROR(IF(COUNTIF(個人情報!$BB$5:$BB$401,"登録番号" &amp; リスト!O7179)&gt;=1,"",IF(VLOOKUP(O7179,登録者リスト!$A$1:$D$43729,4,FALSE)=基本情報!$D$6,O7179,"")),"")</f>
        <v/>
      </c>
    </row>
    <row r="7180" spans="15:16" x14ac:dyDescent="0.15">
      <c r="O7180">
        <v>7179</v>
      </c>
      <c r="P7180" t="str">
        <f>IFERROR(IF(COUNTIF(個人情報!$BB$5:$BB$401,"登録番号" &amp; リスト!O7180)&gt;=1,"",IF(VLOOKUP(O7180,登録者リスト!$A$1:$D$43729,4,FALSE)=基本情報!$D$6,O7180,"")),"")</f>
        <v/>
      </c>
    </row>
    <row r="7181" spans="15:16" x14ac:dyDescent="0.15">
      <c r="O7181">
        <v>7180</v>
      </c>
      <c r="P7181" t="str">
        <f>IFERROR(IF(COUNTIF(個人情報!$BB$5:$BB$401,"登録番号" &amp; リスト!O7181)&gt;=1,"",IF(VLOOKUP(O7181,登録者リスト!$A$1:$D$43729,4,FALSE)=基本情報!$D$6,O7181,"")),"")</f>
        <v/>
      </c>
    </row>
    <row r="7182" spans="15:16" x14ac:dyDescent="0.15">
      <c r="O7182">
        <v>7181</v>
      </c>
      <c r="P7182" t="str">
        <f>IFERROR(IF(COUNTIF(個人情報!$BB$5:$BB$401,"登録番号" &amp; リスト!O7182)&gt;=1,"",IF(VLOOKUP(O7182,登録者リスト!$A$1:$D$43729,4,FALSE)=基本情報!$D$6,O7182,"")),"")</f>
        <v/>
      </c>
    </row>
    <row r="7183" spans="15:16" x14ac:dyDescent="0.15">
      <c r="O7183">
        <v>7182</v>
      </c>
      <c r="P7183" t="str">
        <f>IFERROR(IF(COUNTIF(個人情報!$BB$5:$BB$401,"登録番号" &amp; リスト!O7183)&gt;=1,"",IF(VLOOKUP(O7183,登録者リスト!$A$1:$D$43729,4,FALSE)=基本情報!$D$6,O7183,"")),"")</f>
        <v/>
      </c>
    </row>
    <row r="7184" spans="15:16" x14ac:dyDescent="0.15">
      <c r="O7184">
        <v>7183</v>
      </c>
      <c r="P7184" t="str">
        <f>IFERROR(IF(COUNTIF(個人情報!$BB$5:$BB$401,"登録番号" &amp; リスト!O7184)&gt;=1,"",IF(VLOOKUP(O7184,登録者リスト!$A$1:$D$43729,4,FALSE)=基本情報!$D$6,O7184,"")),"")</f>
        <v/>
      </c>
    </row>
    <row r="7185" spans="15:16" x14ac:dyDescent="0.15">
      <c r="O7185">
        <v>7184</v>
      </c>
      <c r="P7185" t="str">
        <f>IFERROR(IF(COUNTIF(個人情報!$BB$5:$BB$401,"登録番号" &amp; リスト!O7185)&gt;=1,"",IF(VLOOKUP(O7185,登録者リスト!$A$1:$D$43729,4,FALSE)=基本情報!$D$6,O7185,"")),"")</f>
        <v/>
      </c>
    </row>
    <row r="7186" spans="15:16" x14ac:dyDescent="0.15">
      <c r="O7186">
        <v>7185</v>
      </c>
      <c r="P7186" t="str">
        <f>IFERROR(IF(COUNTIF(個人情報!$BB$5:$BB$401,"登録番号" &amp; リスト!O7186)&gt;=1,"",IF(VLOOKUP(O7186,登録者リスト!$A$1:$D$43729,4,FALSE)=基本情報!$D$6,O7186,"")),"")</f>
        <v/>
      </c>
    </row>
    <row r="7187" spans="15:16" x14ac:dyDescent="0.15">
      <c r="O7187">
        <v>7186</v>
      </c>
      <c r="P7187" t="str">
        <f>IFERROR(IF(COUNTIF(個人情報!$BB$5:$BB$401,"登録番号" &amp; リスト!O7187)&gt;=1,"",IF(VLOOKUP(O7187,登録者リスト!$A$1:$D$43729,4,FALSE)=基本情報!$D$6,O7187,"")),"")</f>
        <v/>
      </c>
    </row>
    <row r="7188" spans="15:16" x14ac:dyDescent="0.15">
      <c r="O7188">
        <v>7187</v>
      </c>
      <c r="P7188" t="str">
        <f>IFERROR(IF(COUNTIF(個人情報!$BB$5:$BB$401,"登録番号" &amp; リスト!O7188)&gt;=1,"",IF(VLOOKUP(O7188,登録者リスト!$A$1:$D$43729,4,FALSE)=基本情報!$D$6,O7188,"")),"")</f>
        <v/>
      </c>
    </row>
    <row r="7189" spans="15:16" x14ac:dyDescent="0.15">
      <c r="O7189">
        <v>7188</v>
      </c>
      <c r="P7189" t="str">
        <f>IFERROR(IF(COUNTIF(個人情報!$BB$5:$BB$401,"登録番号" &amp; リスト!O7189)&gt;=1,"",IF(VLOOKUP(O7189,登録者リスト!$A$1:$D$43729,4,FALSE)=基本情報!$D$6,O7189,"")),"")</f>
        <v/>
      </c>
    </row>
    <row r="7190" spans="15:16" x14ac:dyDescent="0.15">
      <c r="O7190">
        <v>7189</v>
      </c>
      <c r="P7190" t="str">
        <f>IFERROR(IF(COUNTIF(個人情報!$BB$5:$BB$401,"登録番号" &amp; リスト!O7190)&gt;=1,"",IF(VLOOKUP(O7190,登録者リスト!$A$1:$D$43729,4,FALSE)=基本情報!$D$6,O7190,"")),"")</f>
        <v/>
      </c>
    </row>
    <row r="7191" spans="15:16" x14ac:dyDescent="0.15">
      <c r="O7191">
        <v>7190</v>
      </c>
      <c r="P7191" t="str">
        <f>IFERROR(IF(COUNTIF(個人情報!$BB$5:$BB$401,"登録番号" &amp; リスト!O7191)&gt;=1,"",IF(VLOOKUP(O7191,登録者リスト!$A$1:$D$43729,4,FALSE)=基本情報!$D$6,O7191,"")),"")</f>
        <v/>
      </c>
    </row>
    <row r="7192" spans="15:16" x14ac:dyDescent="0.15">
      <c r="O7192">
        <v>7191</v>
      </c>
      <c r="P7192" t="str">
        <f>IFERROR(IF(COUNTIF(個人情報!$BB$5:$BB$401,"登録番号" &amp; リスト!O7192)&gt;=1,"",IF(VLOOKUP(O7192,登録者リスト!$A$1:$D$43729,4,FALSE)=基本情報!$D$6,O7192,"")),"")</f>
        <v/>
      </c>
    </row>
    <row r="7193" spans="15:16" x14ac:dyDescent="0.15">
      <c r="O7193">
        <v>7192</v>
      </c>
      <c r="P7193" t="str">
        <f>IFERROR(IF(COUNTIF(個人情報!$BB$5:$BB$401,"登録番号" &amp; リスト!O7193)&gt;=1,"",IF(VLOOKUP(O7193,登録者リスト!$A$1:$D$43729,4,FALSE)=基本情報!$D$6,O7193,"")),"")</f>
        <v/>
      </c>
    </row>
    <row r="7194" spans="15:16" x14ac:dyDescent="0.15">
      <c r="O7194">
        <v>7193</v>
      </c>
      <c r="P7194" t="str">
        <f>IFERROR(IF(COUNTIF(個人情報!$BB$5:$BB$401,"登録番号" &amp; リスト!O7194)&gt;=1,"",IF(VLOOKUP(O7194,登録者リスト!$A$1:$D$43729,4,FALSE)=基本情報!$D$6,O7194,"")),"")</f>
        <v/>
      </c>
    </row>
    <row r="7195" spans="15:16" x14ac:dyDescent="0.15">
      <c r="O7195">
        <v>7194</v>
      </c>
      <c r="P7195" t="str">
        <f>IFERROR(IF(COUNTIF(個人情報!$BB$5:$BB$401,"登録番号" &amp; リスト!O7195)&gt;=1,"",IF(VLOOKUP(O7195,登録者リスト!$A$1:$D$43729,4,FALSE)=基本情報!$D$6,O7195,"")),"")</f>
        <v/>
      </c>
    </row>
    <row r="7196" spans="15:16" x14ac:dyDescent="0.15">
      <c r="O7196">
        <v>7195</v>
      </c>
      <c r="P7196" t="str">
        <f>IFERROR(IF(COUNTIF(個人情報!$BB$5:$BB$401,"登録番号" &amp; リスト!O7196)&gt;=1,"",IF(VLOOKUP(O7196,登録者リスト!$A$1:$D$43729,4,FALSE)=基本情報!$D$6,O7196,"")),"")</f>
        <v/>
      </c>
    </row>
    <row r="7197" spans="15:16" x14ac:dyDescent="0.15">
      <c r="O7197">
        <v>7196</v>
      </c>
      <c r="P7197" t="str">
        <f>IFERROR(IF(COUNTIF(個人情報!$BB$5:$BB$401,"登録番号" &amp; リスト!O7197)&gt;=1,"",IF(VLOOKUP(O7197,登録者リスト!$A$1:$D$43729,4,FALSE)=基本情報!$D$6,O7197,"")),"")</f>
        <v/>
      </c>
    </row>
    <row r="7198" spans="15:16" x14ac:dyDescent="0.15">
      <c r="O7198">
        <v>7197</v>
      </c>
      <c r="P7198" t="str">
        <f>IFERROR(IF(COUNTIF(個人情報!$BB$5:$BB$401,"登録番号" &amp; リスト!O7198)&gt;=1,"",IF(VLOOKUP(O7198,登録者リスト!$A$1:$D$43729,4,FALSE)=基本情報!$D$6,O7198,"")),"")</f>
        <v/>
      </c>
    </row>
    <row r="7199" spans="15:16" x14ac:dyDescent="0.15">
      <c r="O7199">
        <v>7198</v>
      </c>
      <c r="P7199" t="str">
        <f>IFERROR(IF(COUNTIF(個人情報!$BB$5:$BB$401,"登録番号" &amp; リスト!O7199)&gt;=1,"",IF(VLOOKUP(O7199,登録者リスト!$A$1:$D$43729,4,FALSE)=基本情報!$D$6,O7199,"")),"")</f>
        <v/>
      </c>
    </row>
    <row r="7200" spans="15:16" x14ac:dyDescent="0.15">
      <c r="O7200">
        <v>7199</v>
      </c>
      <c r="P7200" t="str">
        <f>IFERROR(IF(COUNTIF(個人情報!$BB$5:$BB$401,"登録番号" &amp; リスト!O7200)&gt;=1,"",IF(VLOOKUP(O7200,登録者リスト!$A$1:$D$43729,4,FALSE)=基本情報!$D$6,O7200,"")),"")</f>
        <v/>
      </c>
    </row>
    <row r="7201" spans="15:16" x14ac:dyDescent="0.15">
      <c r="O7201">
        <v>7200</v>
      </c>
      <c r="P7201" t="str">
        <f>IFERROR(IF(COUNTIF(個人情報!$BB$5:$BB$401,"登録番号" &amp; リスト!O7201)&gt;=1,"",IF(VLOOKUP(O7201,登録者リスト!$A$1:$D$43729,4,FALSE)=基本情報!$D$6,O7201,"")),"")</f>
        <v/>
      </c>
    </row>
    <row r="7202" spans="15:16" x14ac:dyDescent="0.15">
      <c r="O7202">
        <v>7201</v>
      </c>
      <c r="P7202" t="str">
        <f>IFERROR(IF(COUNTIF(個人情報!$BB$5:$BB$401,"登録番号" &amp; リスト!O7202)&gt;=1,"",IF(VLOOKUP(O7202,登録者リスト!$A$1:$D$43729,4,FALSE)=基本情報!$D$6,O7202,"")),"")</f>
        <v/>
      </c>
    </row>
    <row r="7203" spans="15:16" x14ac:dyDescent="0.15">
      <c r="O7203">
        <v>7202</v>
      </c>
      <c r="P7203" t="str">
        <f>IFERROR(IF(COUNTIF(個人情報!$BB$5:$BB$401,"登録番号" &amp; リスト!O7203)&gt;=1,"",IF(VLOOKUP(O7203,登録者リスト!$A$1:$D$43729,4,FALSE)=基本情報!$D$6,O7203,"")),"")</f>
        <v/>
      </c>
    </row>
    <row r="7204" spans="15:16" x14ac:dyDescent="0.15">
      <c r="O7204">
        <v>7203</v>
      </c>
      <c r="P7204" t="str">
        <f>IFERROR(IF(COUNTIF(個人情報!$BB$5:$BB$401,"登録番号" &amp; リスト!O7204)&gt;=1,"",IF(VLOOKUP(O7204,登録者リスト!$A$1:$D$43729,4,FALSE)=基本情報!$D$6,O7204,"")),"")</f>
        <v/>
      </c>
    </row>
    <row r="7205" spans="15:16" x14ac:dyDescent="0.15">
      <c r="O7205">
        <v>7204</v>
      </c>
      <c r="P7205" t="str">
        <f>IFERROR(IF(COUNTIF(個人情報!$BB$5:$BB$401,"登録番号" &amp; リスト!O7205)&gt;=1,"",IF(VLOOKUP(O7205,登録者リスト!$A$1:$D$43729,4,FALSE)=基本情報!$D$6,O7205,"")),"")</f>
        <v/>
      </c>
    </row>
    <row r="7206" spans="15:16" x14ac:dyDescent="0.15">
      <c r="O7206">
        <v>7205</v>
      </c>
      <c r="P7206" t="str">
        <f>IFERROR(IF(COUNTIF(個人情報!$BB$5:$BB$401,"登録番号" &amp; リスト!O7206)&gt;=1,"",IF(VLOOKUP(O7206,登録者リスト!$A$1:$D$43729,4,FALSE)=基本情報!$D$6,O7206,"")),"")</f>
        <v/>
      </c>
    </row>
    <row r="7207" spans="15:16" x14ac:dyDescent="0.15">
      <c r="O7207">
        <v>7206</v>
      </c>
      <c r="P7207" t="str">
        <f>IFERROR(IF(COUNTIF(個人情報!$BB$5:$BB$401,"登録番号" &amp; リスト!O7207)&gt;=1,"",IF(VLOOKUP(O7207,登録者リスト!$A$1:$D$43729,4,FALSE)=基本情報!$D$6,O7207,"")),"")</f>
        <v/>
      </c>
    </row>
    <row r="7208" spans="15:16" x14ac:dyDescent="0.15">
      <c r="O7208">
        <v>7207</v>
      </c>
      <c r="P7208" t="str">
        <f>IFERROR(IF(COUNTIF(個人情報!$BB$5:$BB$401,"登録番号" &amp; リスト!O7208)&gt;=1,"",IF(VLOOKUP(O7208,登録者リスト!$A$1:$D$43729,4,FALSE)=基本情報!$D$6,O7208,"")),"")</f>
        <v/>
      </c>
    </row>
    <row r="7209" spans="15:16" x14ac:dyDescent="0.15">
      <c r="O7209">
        <v>7208</v>
      </c>
      <c r="P7209" t="str">
        <f>IFERROR(IF(COUNTIF(個人情報!$BB$5:$BB$401,"登録番号" &amp; リスト!O7209)&gt;=1,"",IF(VLOOKUP(O7209,登録者リスト!$A$1:$D$43729,4,FALSE)=基本情報!$D$6,O7209,"")),"")</f>
        <v/>
      </c>
    </row>
    <row r="7210" spans="15:16" x14ac:dyDescent="0.15">
      <c r="O7210">
        <v>7209</v>
      </c>
      <c r="P7210" t="str">
        <f>IFERROR(IF(COUNTIF(個人情報!$BB$5:$BB$401,"登録番号" &amp; リスト!O7210)&gt;=1,"",IF(VLOOKUP(O7210,登録者リスト!$A$1:$D$43729,4,FALSE)=基本情報!$D$6,O7210,"")),"")</f>
        <v/>
      </c>
    </row>
    <row r="7211" spans="15:16" x14ac:dyDescent="0.15">
      <c r="O7211">
        <v>7210</v>
      </c>
      <c r="P7211" t="str">
        <f>IFERROR(IF(COUNTIF(個人情報!$BB$5:$BB$401,"登録番号" &amp; リスト!O7211)&gt;=1,"",IF(VLOOKUP(O7211,登録者リスト!$A$1:$D$43729,4,FALSE)=基本情報!$D$6,O7211,"")),"")</f>
        <v/>
      </c>
    </row>
    <row r="7212" spans="15:16" x14ac:dyDescent="0.15">
      <c r="O7212">
        <v>7211</v>
      </c>
      <c r="P7212" t="str">
        <f>IFERROR(IF(COUNTIF(個人情報!$BB$5:$BB$401,"登録番号" &amp; リスト!O7212)&gt;=1,"",IF(VLOOKUP(O7212,登録者リスト!$A$1:$D$43729,4,FALSE)=基本情報!$D$6,O7212,"")),"")</f>
        <v/>
      </c>
    </row>
    <row r="7213" spans="15:16" x14ac:dyDescent="0.15">
      <c r="O7213">
        <v>7212</v>
      </c>
      <c r="P7213" t="str">
        <f>IFERROR(IF(COUNTIF(個人情報!$BB$5:$BB$401,"登録番号" &amp; リスト!O7213)&gt;=1,"",IF(VLOOKUP(O7213,登録者リスト!$A$1:$D$43729,4,FALSE)=基本情報!$D$6,O7213,"")),"")</f>
        <v/>
      </c>
    </row>
    <row r="7214" spans="15:16" x14ac:dyDescent="0.15">
      <c r="O7214">
        <v>7213</v>
      </c>
      <c r="P7214" t="str">
        <f>IFERROR(IF(COUNTIF(個人情報!$BB$5:$BB$401,"登録番号" &amp; リスト!O7214)&gt;=1,"",IF(VLOOKUP(O7214,登録者リスト!$A$1:$D$43729,4,FALSE)=基本情報!$D$6,O7214,"")),"")</f>
        <v/>
      </c>
    </row>
    <row r="7215" spans="15:16" x14ac:dyDescent="0.15">
      <c r="O7215">
        <v>7214</v>
      </c>
      <c r="P7215" t="str">
        <f>IFERROR(IF(COUNTIF(個人情報!$BB$5:$BB$401,"登録番号" &amp; リスト!O7215)&gt;=1,"",IF(VLOOKUP(O7215,登録者リスト!$A$1:$D$43729,4,FALSE)=基本情報!$D$6,O7215,"")),"")</f>
        <v/>
      </c>
    </row>
    <row r="7216" spans="15:16" x14ac:dyDescent="0.15">
      <c r="O7216">
        <v>7215</v>
      </c>
      <c r="P7216" t="str">
        <f>IFERROR(IF(COUNTIF(個人情報!$BB$5:$BB$401,"登録番号" &amp; リスト!O7216)&gt;=1,"",IF(VLOOKUP(O7216,登録者リスト!$A$1:$D$43729,4,FALSE)=基本情報!$D$6,O7216,"")),"")</f>
        <v/>
      </c>
    </row>
    <row r="7217" spans="15:16" x14ac:dyDescent="0.15">
      <c r="O7217">
        <v>7216</v>
      </c>
      <c r="P7217" t="str">
        <f>IFERROR(IF(COUNTIF(個人情報!$BB$5:$BB$401,"登録番号" &amp; リスト!O7217)&gt;=1,"",IF(VLOOKUP(O7217,登録者リスト!$A$1:$D$43729,4,FALSE)=基本情報!$D$6,O7217,"")),"")</f>
        <v/>
      </c>
    </row>
    <row r="7218" spans="15:16" x14ac:dyDescent="0.15">
      <c r="O7218">
        <v>7217</v>
      </c>
      <c r="P7218" t="str">
        <f>IFERROR(IF(COUNTIF(個人情報!$BB$5:$BB$401,"登録番号" &amp; リスト!O7218)&gt;=1,"",IF(VLOOKUP(O7218,登録者リスト!$A$1:$D$43729,4,FALSE)=基本情報!$D$6,O7218,"")),"")</f>
        <v/>
      </c>
    </row>
    <row r="7219" spans="15:16" x14ac:dyDescent="0.15">
      <c r="O7219">
        <v>7218</v>
      </c>
      <c r="P7219" t="str">
        <f>IFERROR(IF(COUNTIF(個人情報!$BB$5:$BB$401,"登録番号" &amp; リスト!O7219)&gt;=1,"",IF(VLOOKUP(O7219,登録者リスト!$A$1:$D$43729,4,FALSE)=基本情報!$D$6,O7219,"")),"")</f>
        <v/>
      </c>
    </row>
    <row r="7220" spans="15:16" x14ac:dyDescent="0.15">
      <c r="O7220">
        <v>7219</v>
      </c>
      <c r="P7220" t="str">
        <f>IFERROR(IF(COUNTIF(個人情報!$BB$5:$BB$401,"登録番号" &amp; リスト!O7220)&gt;=1,"",IF(VLOOKUP(O7220,登録者リスト!$A$1:$D$43729,4,FALSE)=基本情報!$D$6,O7220,"")),"")</f>
        <v/>
      </c>
    </row>
    <row r="7221" spans="15:16" x14ac:dyDescent="0.15">
      <c r="O7221">
        <v>7220</v>
      </c>
      <c r="P7221" t="str">
        <f>IFERROR(IF(COUNTIF(個人情報!$BB$5:$BB$401,"登録番号" &amp; リスト!O7221)&gt;=1,"",IF(VLOOKUP(O7221,登録者リスト!$A$1:$D$43729,4,FALSE)=基本情報!$D$6,O7221,"")),"")</f>
        <v/>
      </c>
    </row>
    <row r="7222" spans="15:16" x14ac:dyDescent="0.15">
      <c r="O7222">
        <v>7221</v>
      </c>
      <c r="P7222" t="str">
        <f>IFERROR(IF(COUNTIF(個人情報!$BB$5:$BB$401,"登録番号" &amp; リスト!O7222)&gt;=1,"",IF(VLOOKUP(O7222,登録者リスト!$A$1:$D$43729,4,FALSE)=基本情報!$D$6,O7222,"")),"")</f>
        <v/>
      </c>
    </row>
    <row r="7223" spans="15:16" x14ac:dyDescent="0.15">
      <c r="O7223">
        <v>7222</v>
      </c>
      <c r="P7223" t="str">
        <f>IFERROR(IF(COUNTIF(個人情報!$BB$5:$BB$401,"登録番号" &amp; リスト!O7223)&gt;=1,"",IF(VLOOKUP(O7223,登録者リスト!$A$1:$D$43729,4,FALSE)=基本情報!$D$6,O7223,"")),"")</f>
        <v/>
      </c>
    </row>
    <row r="7224" spans="15:16" x14ac:dyDescent="0.15">
      <c r="O7224">
        <v>7223</v>
      </c>
      <c r="P7224" t="str">
        <f>IFERROR(IF(COUNTIF(個人情報!$BB$5:$BB$401,"登録番号" &amp; リスト!O7224)&gt;=1,"",IF(VLOOKUP(O7224,登録者リスト!$A$1:$D$43729,4,FALSE)=基本情報!$D$6,O7224,"")),"")</f>
        <v/>
      </c>
    </row>
    <row r="7225" spans="15:16" x14ac:dyDescent="0.15">
      <c r="O7225">
        <v>7224</v>
      </c>
      <c r="P7225" t="str">
        <f>IFERROR(IF(COUNTIF(個人情報!$BB$5:$BB$401,"登録番号" &amp; リスト!O7225)&gt;=1,"",IF(VLOOKUP(O7225,登録者リスト!$A$1:$D$43729,4,FALSE)=基本情報!$D$6,O7225,"")),"")</f>
        <v/>
      </c>
    </row>
    <row r="7226" spans="15:16" x14ac:dyDescent="0.15">
      <c r="O7226">
        <v>7225</v>
      </c>
      <c r="P7226" t="str">
        <f>IFERROR(IF(COUNTIF(個人情報!$BB$5:$BB$401,"登録番号" &amp; リスト!O7226)&gt;=1,"",IF(VLOOKUP(O7226,登録者リスト!$A$1:$D$43729,4,FALSE)=基本情報!$D$6,O7226,"")),"")</f>
        <v/>
      </c>
    </row>
    <row r="7227" spans="15:16" x14ac:dyDescent="0.15">
      <c r="O7227">
        <v>7226</v>
      </c>
      <c r="P7227" t="str">
        <f>IFERROR(IF(COUNTIF(個人情報!$BB$5:$BB$401,"登録番号" &amp; リスト!O7227)&gt;=1,"",IF(VLOOKUP(O7227,登録者リスト!$A$1:$D$43729,4,FALSE)=基本情報!$D$6,O7227,"")),"")</f>
        <v/>
      </c>
    </row>
    <row r="7228" spans="15:16" x14ac:dyDescent="0.15">
      <c r="O7228">
        <v>7227</v>
      </c>
      <c r="P7228" t="str">
        <f>IFERROR(IF(COUNTIF(個人情報!$BB$5:$BB$401,"登録番号" &amp; リスト!O7228)&gt;=1,"",IF(VLOOKUP(O7228,登録者リスト!$A$1:$D$43729,4,FALSE)=基本情報!$D$6,O7228,"")),"")</f>
        <v/>
      </c>
    </row>
    <row r="7229" spans="15:16" x14ac:dyDescent="0.15">
      <c r="O7229">
        <v>7228</v>
      </c>
      <c r="P7229" t="str">
        <f>IFERROR(IF(COUNTIF(個人情報!$BB$5:$BB$401,"登録番号" &amp; リスト!O7229)&gt;=1,"",IF(VLOOKUP(O7229,登録者リスト!$A$1:$D$43729,4,FALSE)=基本情報!$D$6,O7229,"")),"")</f>
        <v/>
      </c>
    </row>
    <row r="7230" spans="15:16" x14ac:dyDescent="0.15">
      <c r="O7230">
        <v>7229</v>
      </c>
      <c r="P7230" t="str">
        <f>IFERROR(IF(COUNTIF(個人情報!$BB$5:$BB$401,"登録番号" &amp; リスト!O7230)&gt;=1,"",IF(VLOOKUP(O7230,登録者リスト!$A$1:$D$43729,4,FALSE)=基本情報!$D$6,O7230,"")),"")</f>
        <v/>
      </c>
    </row>
    <row r="7231" spans="15:16" x14ac:dyDescent="0.15">
      <c r="O7231">
        <v>7230</v>
      </c>
      <c r="P7231" t="str">
        <f>IFERROR(IF(COUNTIF(個人情報!$BB$5:$BB$401,"登録番号" &amp; リスト!O7231)&gt;=1,"",IF(VLOOKUP(O7231,登録者リスト!$A$1:$D$43729,4,FALSE)=基本情報!$D$6,O7231,"")),"")</f>
        <v/>
      </c>
    </row>
    <row r="7232" spans="15:16" x14ac:dyDescent="0.15">
      <c r="O7232">
        <v>7231</v>
      </c>
      <c r="P7232" t="str">
        <f>IFERROR(IF(COUNTIF(個人情報!$BB$5:$BB$401,"登録番号" &amp; リスト!O7232)&gt;=1,"",IF(VLOOKUP(O7232,登録者リスト!$A$1:$D$43729,4,FALSE)=基本情報!$D$6,O7232,"")),"")</f>
        <v/>
      </c>
    </row>
    <row r="7233" spans="15:16" x14ac:dyDescent="0.15">
      <c r="O7233">
        <v>7232</v>
      </c>
      <c r="P7233" t="str">
        <f>IFERROR(IF(COUNTIF(個人情報!$BB$5:$BB$401,"登録番号" &amp; リスト!O7233)&gt;=1,"",IF(VLOOKUP(O7233,登録者リスト!$A$1:$D$43729,4,FALSE)=基本情報!$D$6,O7233,"")),"")</f>
        <v/>
      </c>
    </row>
    <row r="7234" spans="15:16" x14ac:dyDescent="0.15">
      <c r="O7234">
        <v>7233</v>
      </c>
      <c r="P7234" t="str">
        <f>IFERROR(IF(COUNTIF(個人情報!$BB$5:$BB$401,"登録番号" &amp; リスト!O7234)&gt;=1,"",IF(VLOOKUP(O7234,登録者リスト!$A$1:$D$43729,4,FALSE)=基本情報!$D$6,O7234,"")),"")</f>
        <v/>
      </c>
    </row>
    <row r="7235" spans="15:16" x14ac:dyDescent="0.15">
      <c r="O7235">
        <v>7234</v>
      </c>
      <c r="P7235" t="str">
        <f>IFERROR(IF(COUNTIF(個人情報!$BB$5:$BB$401,"登録番号" &amp; リスト!O7235)&gt;=1,"",IF(VLOOKUP(O7235,登録者リスト!$A$1:$D$43729,4,FALSE)=基本情報!$D$6,O7235,"")),"")</f>
        <v/>
      </c>
    </row>
    <row r="7236" spans="15:16" x14ac:dyDescent="0.15">
      <c r="O7236">
        <v>7235</v>
      </c>
      <c r="P7236" t="str">
        <f>IFERROR(IF(COUNTIF(個人情報!$BB$5:$BB$401,"登録番号" &amp; リスト!O7236)&gt;=1,"",IF(VLOOKUP(O7236,登録者リスト!$A$1:$D$43729,4,FALSE)=基本情報!$D$6,O7236,"")),"")</f>
        <v/>
      </c>
    </row>
    <row r="7237" spans="15:16" x14ac:dyDescent="0.15">
      <c r="O7237">
        <v>7236</v>
      </c>
      <c r="P7237" t="str">
        <f>IFERROR(IF(COUNTIF(個人情報!$BB$5:$BB$401,"登録番号" &amp; リスト!O7237)&gt;=1,"",IF(VLOOKUP(O7237,登録者リスト!$A$1:$D$43729,4,FALSE)=基本情報!$D$6,O7237,"")),"")</f>
        <v/>
      </c>
    </row>
    <row r="7238" spans="15:16" x14ac:dyDescent="0.15">
      <c r="O7238">
        <v>7237</v>
      </c>
      <c r="P7238" t="str">
        <f>IFERROR(IF(COUNTIF(個人情報!$BB$5:$BB$401,"登録番号" &amp; リスト!O7238)&gt;=1,"",IF(VLOOKUP(O7238,登録者リスト!$A$1:$D$43729,4,FALSE)=基本情報!$D$6,O7238,"")),"")</f>
        <v/>
      </c>
    </row>
    <row r="7239" spans="15:16" x14ac:dyDescent="0.15">
      <c r="O7239">
        <v>7238</v>
      </c>
      <c r="P7239" t="str">
        <f>IFERROR(IF(COUNTIF(個人情報!$BB$5:$BB$401,"登録番号" &amp; リスト!O7239)&gt;=1,"",IF(VLOOKUP(O7239,登録者リスト!$A$1:$D$43729,4,FALSE)=基本情報!$D$6,O7239,"")),"")</f>
        <v/>
      </c>
    </row>
    <row r="7240" spans="15:16" x14ac:dyDescent="0.15">
      <c r="O7240">
        <v>7239</v>
      </c>
      <c r="P7240" t="str">
        <f>IFERROR(IF(COUNTIF(個人情報!$BB$5:$BB$401,"登録番号" &amp; リスト!O7240)&gt;=1,"",IF(VLOOKUP(O7240,登録者リスト!$A$1:$D$43729,4,FALSE)=基本情報!$D$6,O7240,"")),"")</f>
        <v/>
      </c>
    </row>
    <row r="7241" spans="15:16" x14ac:dyDescent="0.15">
      <c r="O7241">
        <v>7240</v>
      </c>
      <c r="P7241" t="str">
        <f>IFERROR(IF(COUNTIF(個人情報!$BB$5:$BB$401,"登録番号" &amp; リスト!O7241)&gt;=1,"",IF(VLOOKUP(O7241,登録者リスト!$A$1:$D$43729,4,FALSE)=基本情報!$D$6,O7241,"")),"")</f>
        <v/>
      </c>
    </row>
    <row r="7242" spans="15:16" x14ac:dyDescent="0.15">
      <c r="O7242">
        <v>7241</v>
      </c>
      <c r="P7242" t="str">
        <f>IFERROR(IF(COUNTIF(個人情報!$BB$5:$BB$401,"登録番号" &amp; リスト!O7242)&gt;=1,"",IF(VLOOKUP(O7242,登録者リスト!$A$1:$D$43729,4,FALSE)=基本情報!$D$6,O7242,"")),"")</f>
        <v/>
      </c>
    </row>
    <row r="7243" spans="15:16" x14ac:dyDescent="0.15">
      <c r="O7243">
        <v>7242</v>
      </c>
      <c r="P7243" t="str">
        <f>IFERROR(IF(COUNTIF(個人情報!$BB$5:$BB$401,"登録番号" &amp; リスト!O7243)&gt;=1,"",IF(VLOOKUP(O7243,登録者リスト!$A$1:$D$43729,4,FALSE)=基本情報!$D$6,O7243,"")),"")</f>
        <v/>
      </c>
    </row>
    <row r="7244" spans="15:16" x14ac:dyDescent="0.15">
      <c r="O7244">
        <v>7243</v>
      </c>
      <c r="P7244" t="str">
        <f>IFERROR(IF(COUNTIF(個人情報!$BB$5:$BB$401,"登録番号" &amp; リスト!O7244)&gt;=1,"",IF(VLOOKUP(O7244,登録者リスト!$A$1:$D$43729,4,FALSE)=基本情報!$D$6,O7244,"")),"")</f>
        <v/>
      </c>
    </row>
    <row r="7245" spans="15:16" x14ac:dyDescent="0.15">
      <c r="O7245">
        <v>7244</v>
      </c>
      <c r="P7245" t="str">
        <f>IFERROR(IF(COUNTIF(個人情報!$BB$5:$BB$401,"登録番号" &amp; リスト!O7245)&gt;=1,"",IF(VLOOKUP(O7245,登録者リスト!$A$1:$D$43729,4,FALSE)=基本情報!$D$6,O7245,"")),"")</f>
        <v/>
      </c>
    </row>
    <row r="7246" spans="15:16" x14ac:dyDescent="0.15">
      <c r="O7246">
        <v>7245</v>
      </c>
      <c r="P7246" t="str">
        <f>IFERROR(IF(COUNTIF(個人情報!$BB$5:$BB$401,"登録番号" &amp; リスト!O7246)&gt;=1,"",IF(VLOOKUP(O7246,登録者リスト!$A$1:$D$43729,4,FALSE)=基本情報!$D$6,O7246,"")),"")</f>
        <v/>
      </c>
    </row>
    <row r="7247" spans="15:16" x14ac:dyDescent="0.15">
      <c r="O7247">
        <v>7246</v>
      </c>
      <c r="P7247" t="str">
        <f>IFERROR(IF(COUNTIF(個人情報!$BB$5:$BB$401,"登録番号" &amp; リスト!O7247)&gt;=1,"",IF(VLOOKUP(O7247,登録者リスト!$A$1:$D$43729,4,FALSE)=基本情報!$D$6,O7247,"")),"")</f>
        <v/>
      </c>
    </row>
    <row r="7248" spans="15:16" x14ac:dyDescent="0.15">
      <c r="O7248">
        <v>7247</v>
      </c>
      <c r="P7248" t="str">
        <f>IFERROR(IF(COUNTIF(個人情報!$BB$5:$BB$401,"登録番号" &amp; リスト!O7248)&gt;=1,"",IF(VLOOKUP(O7248,登録者リスト!$A$1:$D$43729,4,FALSE)=基本情報!$D$6,O7248,"")),"")</f>
        <v/>
      </c>
    </row>
    <row r="7249" spans="15:16" x14ac:dyDescent="0.15">
      <c r="O7249">
        <v>7248</v>
      </c>
      <c r="P7249" t="str">
        <f>IFERROR(IF(COUNTIF(個人情報!$BB$5:$BB$401,"登録番号" &amp; リスト!O7249)&gt;=1,"",IF(VLOOKUP(O7249,登録者リスト!$A$1:$D$43729,4,FALSE)=基本情報!$D$6,O7249,"")),"")</f>
        <v/>
      </c>
    </row>
    <row r="7250" spans="15:16" x14ac:dyDescent="0.15">
      <c r="O7250">
        <v>7249</v>
      </c>
      <c r="P7250" t="str">
        <f>IFERROR(IF(COUNTIF(個人情報!$BB$5:$BB$401,"登録番号" &amp; リスト!O7250)&gt;=1,"",IF(VLOOKUP(O7250,登録者リスト!$A$1:$D$43729,4,FALSE)=基本情報!$D$6,O7250,"")),"")</f>
        <v/>
      </c>
    </row>
    <row r="7251" spans="15:16" x14ac:dyDescent="0.15">
      <c r="O7251">
        <v>7250</v>
      </c>
      <c r="P7251" t="str">
        <f>IFERROR(IF(COUNTIF(個人情報!$BB$5:$BB$401,"登録番号" &amp; リスト!O7251)&gt;=1,"",IF(VLOOKUP(O7251,登録者リスト!$A$1:$D$43729,4,FALSE)=基本情報!$D$6,O7251,"")),"")</f>
        <v/>
      </c>
    </row>
    <row r="7252" spans="15:16" x14ac:dyDescent="0.15">
      <c r="O7252">
        <v>7251</v>
      </c>
      <c r="P7252" t="str">
        <f>IFERROR(IF(COUNTIF(個人情報!$BB$5:$BB$401,"登録番号" &amp; リスト!O7252)&gt;=1,"",IF(VLOOKUP(O7252,登録者リスト!$A$1:$D$43729,4,FALSE)=基本情報!$D$6,O7252,"")),"")</f>
        <v/>
      </c>
    </row>
    <row r="7253" spans="15:16" x14ac:dyDescent="0.15">
      <c r="O7253">
        <v>7252</v>
      </c>
      <c r="P7253" t="str">
        <f>IFERROR(IF(COUNTIF(個人情報!$BB$5:$BB$401,"登録番号" &amp; リスト!O7253)&gt;=1,"",IF(VLOOKUP(O7253,登録者リスト!$A$1:$D$43729,4,FALSE)=基本情報!$D$6,O7253,"")),"")</f>
        <v/>
      </c>
    </row>
    <row r="7254" spans="15:16" x14ac:dyDescent="0.15">
      <c r="O7254">
        <v>7253</v>
      </c>
      <c r="P7254" t="str">
        <f>IFERROR(IF(COUNTIF(個人情報!$BB$5:$BB$401,"登録番号" &amp; リスト!O7254)&gt;=1,"",IF(VLOOKUP(O7254,登録者リスト!$A$1:$D$43729,4,FALSE)=基本情報!$D$6,O7254,"")),"")</f>
        <v/>
      </c>
    </row>
    <row r="7255" spans="15:16" x14ac:dyDescent="0.15">
      <c r="O7255">
        <v>7254</v>
      </c>
      <c r="P7255" t="str">
        <f>IFERROR(IF(COUNTIF(個人情報!$BB$5:$BB$401,"登録番号" &amp; リスト!O7255)&gt;=1,"",IF(VLOOKUP(O7255,登録者リスト!$A$1:$D$43729,4,FALSE)=基本情報!$D$6,O7255,"")),"")</f>
        <v/>
      </c>
    </row>
    <row r="7256" spans="15:16" x14ac:dyDescent="0.15">
      <c r="O7256">
        <v>7255</v>
      </c>
      <c r="P7256" t="str">
        <f>IFERROR(IF(COUNTIF(個人情報!$BB$5:$BB$401,"登録番号" &amp; リスト!O7256)&gt;=1,"",IF(VLOOKUP(O7256,登録者リスト!$A$1:$D$43729,4,FALSE)=基本情報!$D$6,O7256,"")),"")</f>
        <v/>
      </c>
    </row>
    <row r="7257" spans="15:16" x14ac:dyDescent="0.15">
      <c r="O7257">
        <v>7256</v>
      </c>
      <c r="P7257" t="str">
        <f>IFERROR(IF(COUNTIF(個人情報!$BB$5:$BB$401,"登録番号" &amp; リスト!O7257)&gt;=1,"",IF(VLOOKUP(O7257,登録者リスト!$A$1:$D$43729,4,FALSE)=基本情報!$D$6,O7257,"")),"")</f>
        <v/>
      </c>
    </row>
    <row r="7258" spans="15:16" x14ac:dyDescent="0.15">
      <c r="O7258">
        <v>7257</v>
      </c>
      <c r="P7258" t="str">
        <f>IFERROR(IF(COUNTIF(個人情報!$BB$5:$BB$401,"登録番号" &amp; リスト!O7258)&gt;=1,"",IF(VLOOKUP(O7258,登録者リスト!$A$1:$D$43729,4,FALSE)=基本情報!$D$6,O7258,"")),"")</f>
        <v/>
      </c>
    </row>
    <row r="7259" spans="15:16" x14ac:dyDescent="0.15">
      <c r="O7259">
        <v>7258</v>
      </c>
      <c r="P7259" t="str">
        <f>IFERROR(IF(COUNTIF(個人情報!$BB$5:$BB$401,"登録番号" &amp; リスト!O7259)&gt;=1,"",IF(VLOOKUP(O7259,登録者リスト!$A$1:$D$43729,4,FALSE)=基本情報!$D$6,O7259,"")),"")</f>
        <v/>
      </c>
    </row>
    <row r="7260" spans="15:16" x14ac:dyDescent="0.15">
      <c r="O7260">
        <v>7259</v>
      </c>
      <c r="P7260" t="str">
        <f>IFERROR(IF(COUNTIF(個人情報!$BB$5:$BB$401,"登録番号" &amp; リスト!O7260)&gt;=1,"",IF(VLOOKUP(O7260,登録者リスト!$A$1:$D$43729,4,FALSE)=基本情報!$D$6,O7260,"")),"")</f>
        <v/>
      </c>
    </row>
    <row r="7261" spans="15:16" x14ac:dyDescent="0.15">
      <c r="O7261">
        <v>7260</v>
      </c>
      <c r="P7261" t="str">
        <f>IFERROR(IF(COUNTIF(個人情報!$BB$5:$BB$401,"登録番号" &amp; リスト!O7261)&gt;=1,"",IF(VLOOKUP(O7261,登録者リスト!$A$1:$D$43729,4,FALSE)=基本情報!$D$6,O7261,"")),"")</f>
        <v/>
      </c>
    </row>
    <row r="7262" spans="15:16" x14ac:dyDescent="0.15">
      <c r="O7262">
        <v>7261</v>
      </c>
      <c r="P7262" t="str">
        <f>IFERROR(IF(COUNTIF(個人情報!$BB$5:$BB$401,"登録番号" &amp; リスト!O7262)&gt;=1,"",IF(VLOOKUP(O7262,登録者リスト!$A$1:$D$43729,4,FALSE)=基本情報!$D$6,O7262,"")),"")</f>
        <v/>
      </c>
    </row>
    <row r="7263" spans="15:16" x14ac:dyDescent="0.15">
      <c r="O7263">
        <v>7262</v>
      </c>
      <c r="P7263" t="str">
        <f>IFERROR(IF(COUNTIF(個人情報!$BB$5:$BB$401,"登録番号" &amp; リスト!O7263)&gt;=1,"",IF(VLOOKUP(O7263,登録者リスト!$A$1:$D$43729,4,FALSE)=基本情報!$D$6,O7263,"")),"")</f>
        <v/>
      </c>
    </row>
    <row r="7264" spans="15:16" x14ac:dyDescent="0.15">
      <c r="O7264">
        <v>7263</v>
      </c>
      <c r="P7264" t="str">
        <f>IFERROR(IF(COUNTIF(個人情報!$BB$5:$BB$401,"登録番号" &amp; リスト!O7264)&gt;=1,"",IF(VLOOKUP(O7264,登録者リスト!$A$1:$D$43729,4,FALSE)=基本情報!$D$6,O7264,"")),"")</f>
        <v/>
      </c>
    </row>
    <row r="7265" spans="15:16" x14ac:dyDescent="0.15">
      <c r="O7265">
        <v>7264</v>
      </c>
      <c r="P7265" t="str">
        <f>IFERROR(IF(COUNTIF(個人情報!$BB$5:$BB$401,"登録番号" &amp; リスト!O7265)&gt;=1,"",IF(VLOOKUP(O7265,登録者リスト!$A$1:$D$43729,4,FALSE)=基本情報!$D$6,O7265,"")),"")</f>
        <v/>
      </c>
    </row>
    <row r="7266" spans="15:16" x14ac:dyDescent="0.15">
      <c r="O7266">
        <v>7265</v>
      </c>
      <c r="P7266" t="str">
        <f>IFERROR(IF(COUNTIF(個人情報!$BB$5:$BB$401,"登録番号" &amp; リスト!O7266)&gt;=1,"",IF(VLOOKUP(O7266,登録者リスト!$A$1:$D$43729,4,FALSE)=基本情報!$D$6,O7266,"")),"")</f>
        <v/>
      </c>
    </row>
    <row r="7267" spans="15:16" x14ac:dyDescent="0.15">
      <c r="O7267">
        <v>7266</v>
      </c>
      <c r="P7267" t="str">
        <f>IFERROR(IF(COUNTIF(個人情報!$BB$5:$BB$401,"登録番号" &amp; リスト!O7267)&gt;=1,"",IF(VLOOKUP(O7267,登録者リスト!$A$1:$D$43729,4,FALSE)=基本情報!$D$6,O7267,"")),"")</f>
        <v/>
      </c>
    </row>
    <row r="7268" spans="15:16" x14ac:dyDescent="0.15">
      <c r="O7268">
        <v>7267</v>
      </c>
      <c r="P7268" t="str">
        <f>IFERROR(IF(COUNTIF(個人情報!$BB$5:$BB$401,"登録番号" &amp; リスト!O7268)&gt;=1,"",IF(VLOOKUP(O7268,登録者リスト!$A$1:$D$43729,4,FALSE)=基本情報!$D$6,O7268,"")),"")</f>
        <v/>
      </c>
    </row>
    <row r="7269" spans="15:16" x14ac:dyDescent="0.15">
      <c r="O7269">
        <v>7268</v>
      </c>
      <c r="P7269" t="str">
        <f>IFERROR(IF(COUNTIF(個人情報!$BB$5:$BB$401,"登録番号" &amp; リスト!O7269)&gt;=1,"",IF(VLOOKUP(O7269,登録者リスト!$A$1:$D$43729,4,FALSE)=基本情報!$D$6,O7269,"")),"")</f>
        <v/>
      </c>
    </row>
    <row r="7270" spans="15:16" x14ac:dyDescent="0.15">
      <c r="O7270">
        <v>7269</v>
      </c>
      <c r="P7270" t="str">
        <f>IFERROR(IF(COUNTIF(個人情報!$BB$5:$BB$401,"登録番号" &amp; リスト!O7270)&gt;=1,"",IF(VLOOKUP(O7270,登録者リスト!$A$1:$D$43729,4,FALSE)=基本情報!$D$6,O7270,"")),"")</f>
        <v/>
      </c>
    </row>
    <row r="7271" spans="15:16" x14ac:dyDescent="0.15">
      <c r="O7271">
        <v>7270</v>
      </c>
      <c r="P7271" t="str">
        <f>IFERROR(IF(COUNTIF(個人情報!$BB$5:$BB$401,"登録番号" &amp; リスト!O7271)&gt;=1,"",IF(VLOOKUP(O7271,登録者リスト!$A$1:$D$43729,4,FALSE)=基本情報!$D$6,O7271,"")),"")</f>
        <v/>
      </c>
    </row>
    <row r="7272" spans="15:16" x14ac:dyDescent="0.15">
      <c r="O7272">
        <v>7271</v>
      </c>
      <c r="P7272" t="str">
        <f>IFERROR(IF(COUNTIF(個人情報!$BB$5:$BB$401,"登録番号" &amp; リスト!O7272)&gt;=1,"",IF(VLOOKUP(O7272,登録者リスト!$A$1:$D$43729,4,FALSE)=基本情報!$D$6,O7272,"")),"")</f>
        <v/>
      </c>
    </row>
    <row r="7273" spans="15:16" x14ac:dyDescent="0.15">
      <c r="O7273">
        <v>7272</v>
      </c>
      <c r="P7273" t="str">
        <f>IFERROR(IF(COUNTIF(個人情報!$BB$5:$BB$401,"登録番号" &amp; リスト!O7273)&gt;=1,"",IF(VLOOKUP(O7273,登録者リスト!$A$1:$D$43729,4,FALSE)=基本情報!$D$6,O7273,"")),"")</f>
        <v/>
      </c>
    </row>
    <row r="7274" spans="15:16" x14ac:dyDescent="0.15">
      <c r="O7274">
        <v>7273</v>
      </c>
      <c r="P7274" t="str">
        <f>IFERROR(IF(COUNTIF(個人情報!$BB$5:$BB$401,"登録番号" &amp; リスト!O7274)&gt;=1,"",IF(VLOOKUP(O7274,登録者リスト!$A$1:$D$43729,4,FALSE)=基本情報!$D$6,O7274,"")),"")</f>
        <v/>
      </c>
    </row>
    <row r="7275" spans="15:16" x14ac:dyDescent="0.15">
      <c r="O7275">
        <v>7274</v>
      </c>
      <c r="P7275" t="str">
        <f>IFERROR(IF(COUNTIF(個人情報!$BB$5:$BB$401,"登録番号" &amp; リスト!O7275)&gt;=1,"",IF(VLOOKUP(O7275,登録者リスト!$A$1:$D$43729,4,FALSE)=基本情報!$D$6,O7275,"")),"")</f>
        <v/>
      </c>
    </row>
    <row r="7276" spans="15:16" x14ac:dyDescent="0.15">
      <c r="O7276">
        <v>7275</v>
      </c>
      <c r="P7276" t="str">
        <f>IFERROR(IF(COUNTIF(個人情報!$BB$5:$BB$401,"登録番号" &amp; リスト!O7276)&gt;=1,"",IF(VLOOKUP(O7276,登録者リスト!$A$1:$D$43729,4,FALSE)=基本情報!$D$6,O7276,"")),"")</f>
        <v/>
      </c>
    </row>
    <row r="7277" spans="15:16" x14ac:dyDescent="0.15">
      <c r="O7277">
        <v>7276</v>
      </c>
      <c r="P7277" t="str">
        <f>IFERROR(IF(COUNTIF(個人情報!$BB$5:$BB$401,"登録番号" &amp; リスト!O7277)&gt;=1,"",IF(VLOOKUP(O7277,登録者リスト!$A$1:$D$43729,4,FALSE)=基本情報!$D$6,O7277,"")),"")</f>
        <v/>
      </c>
    </row>
    <row r="7278" spans="15:16" x14ac:dyDescent="0.15">
      <c r="O7278">
        <v>7277</v>
      </c>
      <c r="P7278" t="str">
        <f>IFERROR(IF(COUNTIF(個人情報!$BB$5:$BB$401,"登録番号" &amp; リスト!O7278)&gt;=1,"",IF(VLOOKUP(O7278,登録者リスト!$A$1:$D$43729,4,FALSE)=基本情報!$D$6,O7278,"")),"")</f>
        <v/>
      </c>
    </row>
    <row r="7279" spans="15:16" x14ac:dyDescent="0.15">
      <c r="O7279">
        <v>7278</v>
      </c>
      <c r="P7279" t="str">
        <f>IFERROR(IF(COUNTIF(個人情報!$BB$5:$BB$401,"登録番号" &amp; リスト!O7279)&gt;=1,"",IF(VLOOKUP(O7279,登録者リスト!$A$1:$D$43729,4,FALSE)=基本情報!$D$6,O7279,"")),"")</f>
        <v/>
      </c>
    </row>
    <row r="7280" spans="15:16" x14ac:dyDescent="0.15">
      <c r="O7280">
        <v>7279</v>
      </c>
      <c r="P7280" t="str">
        <f>IFERROR(IF(COUNTIF(個人情報!$BB$5:$BB$401,"登録番号" &amp; リスト!O7280)&gt;=1,"",IF(VLOOKUP(O7280,登録者リスト!$A$1:$D$43729,4,FALSE)=基本情報!$D$6,O7280,"")),"")</f>
        <v/>
      </c>
    </row>
    <row r="7281" spans="15:16" x14ac:dyDescent="0.15">
      <c r="O7281">
        <v>7280</v>
      </c>
      <c r="P7281" t="str">
        <f>IFERROR(IF(COUNTIF(個人情報!$BB$5:$BB$401,"登録番号" &amp; リスト!O7281)&gt;=1,"",IF(VLOOKUP(O7281,登録者リスト!$A$1:$D$43729,4,FALSE)=基本情報!$D$6,O7281,"")),"")</f>
        <v/>
      </c>
    </row>
    <row r="7282" spans="15:16" x14ac:dyDescent="0.15">
      <c r="O7282">
        <v>7281</v>
      </c>
      <c r="P7282" t="str">
        <f>IFERROR(IF(COUNTIF(個人情報!$BB$5:$BB$401,"登録番号" &amp; リスト!O7282)&gt;=1,"",IF(VLOOKUP(O7282,登録者リスト!$A$1:$D$43729,4,FALSE)=基本情報!$D$6,O7282,"")),"")</f>
        <v/>
      </c>
    </row>
    <row r="7283" spans="15:16" x14ac:dyDescent="0.15">
      <c r="O7283">
        <v>7282</v>
      </c>
      <c r="P7283" t="str">
        <f>IFERROR(IF(COUNTIF(個人情報!$BB$5:$BB$401,"登録番号" &amp; リスト!O7283)&gt;=1,"",IF(VLOOKUP(O7283,登録者リスト!$A$1:$D$43729,4,FALSE)=基本情報!$D$6,O7283,"")),"")</f>
        <v/>
      </c>
    </row>
    <row r="7284" spans="15:16" x14ac:dyDescent="0.15">
      <c r="O7284">
        <v>7283</v>
      </c>
      <c r="P7284" t="str">
        <f>IFERROR(IF(COUNTIF(個人情報!$BB$5:$BB$401,"登録番号" &amp; リスト!O7284)&gt;=1,"",IF(VLOOKUP(O7284,登録者リスト!$A$1:$D$43729,4,FALSE)=基本情報!$D$6,O7284,"")),"")</f>
        <v/>
      </c>
    </row>
    <row r="7285" spans="15:16" x14ac:dyDescent="0.15">
      <c r="O7285">
        <v>7284</v>
      </c>
      <c r="P7285" t="str">
        <f>IFERROR(IF(COUNTIF(個人情報!$BB$5:$BB$401,"登録番号" &amp; リスト!O7285)&gt;=1,"",IF(VLOOKUP(O7285,登録者リスト!$A$1:$D$43729,4,FALSE)=基本情報!$D$6,O7285,"")),"")</f>
        <v/>
      </c>
    </row>
    <row r="7286" spans="15:16" x14ac:dyDescent="0.15">
      <c r="O7286">
        <v>7285</v>
      </c>
      <c r="P7286" t="str">
        <f>IFERROR(IF(COUNTIF(個人情報!$BB$5:$BB$401,"登録番号" &amp; リスト!O7286)&gt;=1,"",IF(VLOOKUP(O7286,登録者リスト!$A$1:$D$43729,4,FALSE)=基本情報!$D$6,O7286,"")),"")</f>
        <v/>
      </c>
    </row>
    <row r="7287" spans="15:16" x14ac:dyDescent="0.15">
      <c r="O7287">
        <v>7286</v>
      </c>
      <c r="P7287" t="str">
        <f>IFERROR(IF(COUNTIF(個人情報!$BB$5:$BB$401,"登録番号" &amp; リスト!O7287)&gt;=1,"",IF(VLOOKUP(O7287,登録者リスト!$A$1:$D$43729,4,FALSE)=基本情報!$D$6,O7287,"")),"")</f>
        <v/>
      </c>
    </row>
    <row r="7288" spans="15:16" x14ac:dyDescent="0.15">
      <c r="O7288">
        <v>7287</v>
      </c>
      <c r="P7288" t="str">
        <f>IFERROR(IF(COUNTIF(個人情報!$BB$5:$BB$401,"登録番号" &amp; リスト!O7288)&gt;=1,"",IF(VLOOKUP(O7288,登録者リスト!$A$1:$D$43729,4,FALSE)=基本情報!$D$6,O7288,"")),"")</f>
        <v/>
      </c>
    </row>
    <row r="7289" spans="15:16" x14ac:dyDescent="0.15">
      <c r="O7289">
        <v>7288</v>
      </c>
      <c r="P7289" t="str">
        <f>IFERROR(IF(COUNTIF(個人情報!$BB$5:$BB$401,"登録番号" &amp; リスト!O7289)&gt;=1,"",IF(VLOOKUP(O7289,登録者リスト!$A$1:$D$43729,4,FALSE)=基本情報!$D$6,O7289,"")),"")</f>
        <v/>
      </c>
    </row>
    <row r="7290" spans="15:16" x14ac:dyDescent="0.15">
      <c r="O7290">
        <v>7289</v>
      </c>
      <c r="P7290" t="str">
        <f>IFERROR(IF(COUNTIF(個人情報!$BB$5:$BB$401,"登録番号" &amp; リスト!O7290)&gt;=1,"",IF(VLOOKUP(O7290,登録者リスト!$A$1:$D$43729,4,FALSE)=基本情報!$D$6,O7290,"")),"")</f>
        <v/>
      </c>
    </row>
    <row r="7291" spans="15:16" x14ac:dyDescent="0.15">
      <c r="O7291">
        <v>7290</v>
      </c>
      <c r="P7291" t="str">
        <f>IFERROR(IF(COUNTIF(個人情報!$BB$5:$BB$401,"登録番号" &amp; リスト!O7291)&gt;=1,"",IF(VLOOKUP(O7291,登録者リスト!$A$1:$D$43729,4,FALSE)=基本情報!$D$6,O7291,"")),"")</f>
        <v/>
      </c>
    </row>
    <row r="7292" spans="15:16" x14ac:dyDescent="0.15">
      <c r="O7292">
        <v>7291</v>
      </c>
      <c r="P7292" t="str">
        <f>IFERROR(IF(COUNTIF(個人情報!$BB$5:$BB$401,"登録番号" &amp; リスト!O7292)&gt;=1,"",IF(VLOOKUP(O7292,登録者リスト!$A$1:$D$43729,4,FALSE)=基本情報!$D$6,O7292,"")),"")</f>
        <v/>
      </c>
    </row>
    <row r="7293" spans="15:16" x14ac:dyDescent="0.15">
      <c r="O7293">
        <v>7292</v>
      </c>
      <c r="P7293" t="str">
        <f>IFERROR(IF(COUNTIF(個人情報!$BB$5:$BB$401,"登録番号" &amp; リスト!O7293)&gt;=1,"",IF(VLOOKUP(O7293,登録者リスト!$A$1:$D$43729,4,FALSE)=基本情報!$D$6,O7293,"")),"")</f>
        <v/>
      </c>
    </row>
    <row r="7294" spans="15:16" x14ac:dyDescent="0.15">
      <c r="O7294">
        <v>7293</v>
      </c>
      <c r="P7294" t="str">
        <f>IFERROR(IF(COUNTIF(個人情報!$BB$5:$BB$401,"登録番号" &amp; リスト!O7294)&gt;=1,"",IF(VLOOKUP(O7294,登録者リスト!$A$1:$D$43729,4,FALSE)=基本情報!$D$6,O7294,"")),"")</f>
        <v/>
      </c>
    </row>
    <row r="7295" spans="15:16" x14ac:dyDescent="0.15">
      <c r="O7295">
        <v>7294</v>
      </c>
      <c r="P7295" t="str">
        <f>IFERROR(IF(COUNTIF(個人情報!$BB$5:$BB$401,"登録番号" &amp; リスト!O7295)&gt;=1,"",IF(VLOOKUP(O7295,登録者リスト!$A$1:$D$43729,4,FALSE)=基本情報!$D$6,O7295,"")),"")</f>
        <v/>
      </c>
    </row>
    <row r="7296" spans="15:16" x14ac:dyDescent="0.15">
      <c r="O7296">
        <v>7295</v>
      </c>
      <c r="P7296" t="str">
        <f>IFERROR(IF(COUNTIF(個人情報!$BB$5:$BB$401,"登録番号" &amp; リスト!O7296)&gt;=1,"",IF(VLOOKUP(O7296,登録者リスト!$A$1:$D$43729,4,FALSE)=基本情報!$D$6,O7296,"")),"")</f>
        <v/>
      </c>
    </row>
    <row r="7297" spans="15:16" x14ac:dyDescent="0.15">
      <c r="O7297">
        <v>7296</v>
      </c>
      <c r="P7297" t="str">
        <f>IFERROR(IF(COUNTIF(個人情報!$BB$5:$BB$401,"登録番号" &amp; リスト!O7297)&gt;=1,"",IF(VLOOKUP(O7297,登録者リスト!$A$1:$D$43729,4,FALSE)=基本情報!$D$6,O7297,"")),"")</f>
        <v/>
      </c>
    </row>
    <row r="7298" spans="15:16" x14ac:dyDescent="0.15">
      <c r="O7298">
        <v>7297</v>
      </c>
      <c r="P7298" t="str">
        <f>IFERROR(IF(COUNTIF(個人情報!$BB$5:$BB$401,"登録番号" &amp; リスト!O7298)&gt;=1,"",IF(VLOOKUP(O7298,登録者リスト!$A$1:$D$43729,4,FALSE)=基本情報!$D$6,O7298,"")),"")</f>
        <v/>
      </c>
    </row>
    <row r="7299" spans="15:16" x14ac:dyDescent="0.15">
      <c r="O7299">
        <v>7298</v>
      </c>
      <c r="P7299" t="str">
        <f>IFERROR(IF(COUNTIF(個人情報!$BB$5:$BB$401,"登録番号" &amp; リスト!O7299)&gt;=1,"",IF(VLOOKUP(O7299,登録者リスト!$A$1:$D$43729,4,FALSE)=基本情報!$D$6,O7299,"")),"")</f>
        <v/>
      </c>
    </row>
    <row r="7300" spans="15:16" x14ac:dyDescent="0.15">
      <c r="O7300">
        <v>7299</v>
      </c>
      <c r="P7300" t="str">
        <f>IFERROR(IF(COUNTIF(個人情報!$BB$5:$BB$401,"登録番号" &amp; リスト!O7300)&gt;=1,"",IF(VLOOKUP(O7300,登録者リスト!$A$1:$D$43729,4,FALSE)=基本情報!$D$6,O7300,"")),"")</f>
        <v/>
      </c>
    </row>
    <row r="7301" spans="15:16" x14ac:dyDescent="0.15">
      <c r="O7301">
        <v>7300</v>
      </c>
      <c r="P7301" t="str">
        <f>IFERROR(IF(COUNTIF(個人情報!$BB$5:$BB$401,"登録番号" &amp; リスト!O7301)&gt;=1,"",IF(VLOOKUP(O7301,登録者リスト!$A$1:$D$43729,4,FALSE)=基本情報!$D$6,O7301,"")),"")</f>
        <v/>
      </c>
    </row>
    <row r="7302" spans="15:16" x14ac:dyDescent="0.15">
      <c r="O7302">
        <v>7301</v>
      </c>
      <c r="P7302" t="str">
        <f>IFERROR(IF(COUNTIF(個人情報!$BB$5:$BB$401,"登録番号" &amp; リスト!O7302)&gt;=1,"",IF(VLOOKUP(O7302,登録者リスト!$A$1:$D$43729,4,FALSE)=基本情報!$D$6,O7302,"")),"")</f>
        <v/>
      </c>
    </row>
    <row r="7303" spans="15:16" x14ac:dyDescent="0.15">
      <c r="O7303">
        <v>7302</v>
      </c>
      <c r="P7303" t="str">
        <f>IFERROR(IF(COUNTIF(個人情報!$BB$5:$BB$401,"登録番号" &amp; リスト!O7303)&gt;=1,"",IF(VLOOKUP(O7303,登録者リスト!$A$1:$D$43729,4,FALSE)=基本情報!$D$6,O7303,"")),"")</f>
        <v/>
      </c>
    </row>
    <row r="7304" spans="15:16" x14ac:dyDescent="0.15">
      <c r="O7304">
        <v>7303</v>
      </c>
      <c r="P7304" t="str">
        <f>IFERROR(IF(COUNTIF(個人情報!$BB$5:$BB$401,"登録番号" &amp; リスト!O7304)&gt;=1,"",IF(VLOOKUP(O7304,登録者リスト!$A$1:$D$43729,4,FALSE)=基本情報!$D$6,O7304,"")),"")</f>
        <v/>
      </c>
    </row>
    <row r="7305" spans="15:16" x14ac:dyDescent="0.15">
      <c r="O7305">
        <v>7304</v>
      </c>
      <c r="P7305" t="str">
        <f>IFERROR(IF(COUNTIF(個人情報!$BB$5:$BB$401,"登録番号" &amp; リスト!O7305)&gt;=1,"",IF(VLOOKUP(O7305,登録者リスト!$A$1:$D$43729,4,FALSE)=基本情報!$D$6,O7305,"")),"")</f>
        <v/>
      </c>
    </row>
    <row r="7306" spans="15:16" x14ac:dyDescent="0.15">
      <c r="O7306">
        <v>7305</v>
      </c>
      <c r="P7306" t="str">
        <f>IFERROR(IF(COUNTIF(個人情報!$BB$5:$BB$401,"登録番号" &amp; リスト!O7306)&gt;=1,"",IF(VLOOKUP(O7306,登録者リスト!$A$1:$D$43729,4,FALSE)=基本情報!$D$6,O7306,"")),"")</f>
        <v/>
      </c>
    </row>
    <row r="7307" spans="15:16" x14ac:dyDescent="0.15">
      <c r="O7307">
        <v>7306</v>
      </c>
      <c r="P7307" t="str">
        <f>IFERROR(IF(COUNTIF(個人情報!$BB$5:$BB$401,"登録番号" &amp; リスト!O7307)&gt;=1,"",IF(VLOOKUP(O7307,登録者リスト!$A$1:$D$43729,4,FALSE)=基本情報!$D$6,O7307,"")),"")</f>
        <v/>
      </c>
    </row>
    <row r="7308" spans="15:16" x14ac:dyDescent="0.15">
      <c r="O7308">
        <v>7307</v>
      </c>
      <c r="P7308" t="str">
        <f>IFERROR(IF(COUNTIF(個人情報!$BB$5:$BB$401,"登録番号" &amp; リスト!O7308)&gt;=1,"",IF(VLOOKUP(O7308,登録者リスト!$A$1:$D$43729,4,FALSE)=基本情報!$D$6,O7308,"")),"")</f>
        <v/>
      </c>
    </row>
    <row r="7309" spans="15:16" x14ac:dyDescent="0.15">
      <c r="O7309">
        <v>7308</v>
      </c>
      <c r="P7309" t="str">
        <f>IFERROR(IF(COUNTIF(個人情報!$BB$5:$BB$401,"登録番号" &amp; リスト!O7309)&gt;=1,"",IF(VLOOKUP(O7309,登録者リスト!$A$1:$D$43729,4,FALSE)=基本情報!$D$6,O7309,"")),"")</f>
        <v/>
      </c>
    </row>
    <row r="7310" spans="15:16" x14ac:dyDescent="0.15">
      <c r="O7310">
        <v>7309</v>
      </c>
      <c r="P7310" t="str">
        <f>IFERROR(IF(COUNTIF(個人情報!$BB$5:$BB$401,"登録番号" &amp; リスト!O7310)&gt;=1,"",IF(VLOOKUP(O7310,登録者リスト!$A$1:$D$43729,4,FALSE)=基本情報!$D$6,O7310,"")),"")</f>
        <v/>
      </c>
    </row>
    <row r="7311" spans="15:16" x14ac:dyDescent="0.15">
      <c r="O7311">
        <v>7310</v>
      </c>
      <c r="P7311" t="str">
        <f>IFERROR(IF(COUNTIF(個人情報!$BB$5:$BB$401,"登録番号" &amp; リスト!O7311)&gt;=1,"",IF(VLOOKUP(O7311,登録者リスト!$A$1:$D$43729,4,FALSE)=基本情報!$D$6,O7311,"")),"")</f>
        <v/>
      </c>
    </row>
    <row r="7312" spans="15:16" x14ac:dyDescent="0.15">
      <c r="O7312">
        <v>7311</v>
      </c>
      <c r="P7312" t="str">
        <f>IFERROR(IF(COUNTIF(個人情報!$BB$5:$BB$401,"登録番号" &amp; リスト!O7312)&gt;=1,"",IF(VLOOKUP(O7312,登録者リスト!$A$1:$D$43729,4,FALSE)=基本情報!$D$6,O7312,"")),"")</f>
        <v/>
      </c>
    </row>
    <row r="7313" spans="15:16" x14ac:dyDescent="0.15">
      <c r="O7313">
        <v>7312</v>
      </c>
      <c r="P7313" t="str">
        <f>IFERROR(IF(COUNTIF(個人情報!$BB$5:$BB$401,"登録番号" &amp; リスト!O7313)&gt;=1,"",IF(VLOOKUP(O7313,登録者リスト!$A$1:$D$43729,4,FALSE)=基本情報!$D$6,O7313,"")),"")</f>
        <v/>
      </c>
    </row>
    <row r="7314" spans="15:16" x14ac:dyDescent="0.15">
      <c r="O7314">
        <v>7313</v>
      </c>
      <c r="P7314" t="str">
        <f>IFERROR(IF(COUNTIF(個人情報!$BB$5:$BB$401,"登録番号" &amp; リスト!O7314)&gt;=1,"",IF(VLOOKUP(O7314,登録者リスト!$A$1:$D$43729,4,FALSE)=基本情報!$D$6,O7314,"")),"")</f>
        <v/>
      </c>
    </row>
    <row r="7315" spans="15:16" x14ac:dyDescent="0.15">
      <c r="O7315">
        <v>7314</v>
      </c>
      <c r="P7315" t="str">
        <f>IFERROR(IF(COUNTIF(個人情報!$BB$5:$BB$401,"登録番号" &amp; リスト!O7315)&gt;=1,"",IF(VLOOKUP(O7315,登録者リスト!$A$1:$D$43729,4,FALSE)=基本情報!$D$6,O7315,"")),"")</f>
        <v/>
      </c>
    </row>
    <row r="7316" spans="15:16" x14ac:dyDescent="0.15">
      <c r="O7316">
        <v>7315</v>
      </c>
      <c r="P7316" t="str">
        <f>IFERROR(IF(COUNTIF(個人情報!$BB$5:$BB$401,"登録番号" &amp; リスト!O7316)&gt;=1,"",IF(VLOOKUP(O7316,登録者リスト!$A$1:$D$43729,4,FALSE)=基本情報!$D$6,O7316,"")),"")</f>
        <v/>
      </c>
    </row>
    <row r="7317" spans="15:16" x14ac:dyDescent="0.15">
      <c r="O7317">
        <v>7316</v>
      </c>
      <c r="P7317" t="str">
        <f>IFERROR(IF(COUNTIF(個人情報!$BB$5:$BB$401,"登録番号" &amp; リスト!O7317)&gt;=1,"",IF(VLOOKUP(O7317,登録者リスト!$A$1:$D$43729,4,FALSE)=基本情報!$D$6,O7317,"")),"")</f>
        <v/>
      </c>
    </row>
    <row r="7318" spans="15:16" x14ac:dyDescent="0.15">
      <c r="O7318">
        <v>7317</v>
      </c>
      <c r="P7318" t="str">
        <f>IFERROR(IF(COUNTIF(個人情報!$BB$5:$BB$401,"登録番号" &amp; リスト!O7318)&gt;=1,"",IF(VLOOKUP(O7318,登録者リスト!$A$1:$D$43729,4,FALSE)=基本情報!$D$6,O7318,"")),"")</f>
        <v/>
      </c>
    </row>
    <row r="7319" spans="15:16" x14ac:dyDescent="0.15">
      <c r="O7319">
        <v>7318</v>
      </c>
      <c r="P7319" t="str">
        <f>IFERROR(IF(COUNTIF(個人情報!$BB$5:$BB$401,"登録番号" &amp; リスト!O7319)&gt;=1,"",IF(VLOOKUP(O7319,登録者リスト!$A$1:$D$43729,4,FALSE)=基本情報!$D$6,O7319,"")),"")</f>
        <v/>
      </c>
    </row>
    <row r="7320" spans="15:16" x14ac:dyDescent="0.15">
      <c r="O7320">
        <v>7319</v>
      </c>
      <c r="P7320" t="str">
        <f>IFERROR(IF(COUNTIF(個人情報!$BB$5:$BB$401,"登録番号" &amp; リスト!O7320)&gt;=1,"",IF(VLOOKUP(O7320,登録者リスト!$A$1:$D$43729,4,FALSE)=基本情報!$D$6,O7320,"")),"")</f>
        <v/>
      </c>
    </row>
    <row r="7321" spans="15:16" x14ac:dyDescent="0.15">
      <c r="O7321">
        <v>7320</v>
      </c>
      <c r="P7321" t="str">
        <f>IFERROR(IF(COUNTIF(個人情報!$BB$5:$BB$401,"登録番号" &amp; リスト!O7321)&gt;=1,"",IF(VLOOKUP(O7321,登録者リスト!$A$1:$D$43729,4,FALSE)=基本情報!$D$6,O7321,"")),"")</f>
        <v/>
      </c>
    </row>
    <row r="7322" spans="15:16" x14ac:dyDescent="0.15">
      <c r="O7322">
        <v>7321</v>
      </c>
      <c r="P7322" t="str">
        <f>IFERROR(IF(COUNTIF(個人情報!$BB$5:$BB$401,"登録番号" &amp; リスト!O7322)&gt;=1,"",IF(VLOOKUP(O7322,登録者リスト!$A$1:$D$43729,4,FALSE)=基本情報!$D$6,O7322,"")),"")</f>
        <v/>
      </c>
    </row>
    <row r="7323" spans="15:16" x14ac:dyDescent="0.15">
      <c r="O7323">
        <v>7322</v>
      </c>
      <c r="P7323" t="str">
        <f>IFERROR(IF(COUNTIF(個人情報!$BB$5:$BB$401,"登録番号" &amp; リスト!O7323)&gt;=1,"",IF(VLOOKUP(O7323,登録者リスト!$A$1:$D$43729,4,FALSE)=基本情報!$D$6,O7323,"")),"")</f>
        <v/>
      </c>
    </row>
    <row r="7324" spans="15:16" x14ac:dyDescent="0.15">
      <c r="O7324">
        <v>7323</v>
      </c>
      <c r="P7324" t="str">
        <f>IFERROR(IF(COUNTIF(個人情報!$BB$5:$BB$401,"登録番号" &amp; リスト!O7324)&gt;=1,"",IF(VLOOKUP(O7324,登録者リスト!$A$1:$D$43729,4,FALSE)=基本情報!$D$6,O7324,"")),"")</f>
        <v/>
      </c>
    </row>
    <row r="7325" spans="15:16" x14ac:dyDescent="0.15">
      <c r="O7325">
        <v>7324</v>
      </c>
      <c r="P7325" t="str">
        <f>IFERROR(IF(COUNTIF(個人情報!$BB$5:$BB$401,"登録番号" &amp; リスト!O7325)&gt;=1,"",IF(VLOOKUP(O7325,登録者リスト!$A$1:$D$43729,4,FALSE)=基本情報!$D$6,O7325,"")),"")</f>
        <v/>
      </c>
    </row>
    <row r="7326" spans="15:16" x14ac:dyDescent="0.15">
      <c r="O7326">
        <v>7325</v>
      </c>
      <c r="P7326" t="str">
        <f>IFERROR(IF(COUNTIF(個人情報!$BB$5:$BB$401,"登録番号" &amp; リスト!O7326)&gt;=1,"",IF(VLOOKUP(O7326,登録者リスト!$A$1:$D$43729,4,FALSE)=基本情報!$D$6,O7326,"")),"")</f>
        <v/>
      </c>
    </row>
    <row r="7327" spans="15:16" x14ac:dyDescent="0.15">
      <c r="O7327">
        <v>7326</v>
      </c>
      <c r="P7327" t="str">
        <f>IFERROR(IF(COUNTIF(個人情報!$BB$5:$BB$401,"登録番号" &amp; リスト!O7327)&gt;=1,"",IF(VLOOKUP(O7327,登録者リスト!$A$1:$D$43729,4,FALSE)=基本情報!$D$6,O7327,"")),"")</f>
        <v/>
      </c>
    </row>
    <row r="7328" spans="15:16" x14ac:dyDescent="0.15">
      <c r="O7328">
        <v>7327</v>
      </c>
      <c r="P7328" t="str">
        <f>IFERROR(IF(COUNTIF(個人情報!$BB$5:$BB$401,"登録番号" &amp; リスト!O7328)&gt;=1,"",IF(VLOOKUP(O7328,登録者リスト!$A$1:$D$43729,4,FALSE)=基本情報!$D$6,O7328,"")),"")</f>
        <v/>
      </c>
    </row>
    <row r="7329" spans="15:16" x14ac:dyDescent="0.15">
      <c r="O7329">
        <v>7328</v>
      </c>
      <c r="P7329" t="str">
        <f>IFERROR(IF(COUNTIF(個人情報!$BB$5:$BB$401,"登録番号" &amp; リスト!O7329)&gt;=1,"",IF(VLOOKUP(O7329,登録者リスト!$A$1:$D$43729,4,FALSE)=基本情報!$D$6,O7329,"")),"")</f>
        <v/>
      </c>
    </row>
    <row r="7330" spans="15:16" x14ac:dyDescent="0.15">
      <c r="O7330">
        <v>7329</v>
      </c>
      <c r="P7330" t="str">
        <f>IFERROR(IF(COUNTIF(個人情報!$BB$5:$BB$401,"登録番号" &amp; リスト!O7330)&gt;=1,"",IF(VLOOKUP(O7330,登録者リスト!$A$1:$D$43729,4,FALSE)=基本情報!$D$6,O7330,"")),"")</f>
        <v/>
      </c>
    </row>
    <row r="7331" spans="15:16" x14ac:dyDescent="0.15">
      <c r="O7331">
        <v>7330</v>
      </c>
      <c r="P7331" t="str">
        <f>IFERROR(IF(COUNTIF(個人情報!$BB$5:$BB$401,"登録番号" &amp; リスト!O7331)&gt;=1,"",IF(VLOOKUP(O7331,登録者リスト!$A$1:$D$43729,4,FALSE)=基本情報!$D$6,O7331,"")),"")</f>
        <v/>
      </c>
    </row>
    <row r="7332" spans="15:16" x14ac:dyDescent="0.15">
      <c r="O7332">
        <v>7331</v>
      </c>
      <c r="P7332" t="str">
        <f>IFERROR(IF(COUNTIF(個人情報!$BB$5:$BB$401,"登録番号" &amp; リスト!O7332)&gt;=1,"",IF(VLOOKUP(O7332,登録者リスト!$A$1:$D$43729,4,FALSE)=基本情報!$D$6,O7332,"")),"")</f>
        <v/>
      </c>
    </row>
    <row r="7333" spans="15:16" x14ac:dyDescent="0.15">
      <c r="O7333">
        <v>7332</v>
      </c>
      <c r="P7333" t="str">
        <f>IFERROR(IF(COUNTIF(個人情報!$BB$5:$BB$401,"登録番号" &amp; リスト!O7333)&gt;=1,"",IF(VLOOKUP(O7333,登録者リスト!$A$1:$D$43729,4,FALSE)=基本情報!$D$6,O7333,"")),"")</f>
        <v/>
      </c>
    </row>
    <row r="7334" spans="15:16" x14ac:dyDescent="0.15">
      <c r="O7334">
        <v>7333</v>
      </c>
      <c r="P7334" t="str">
        <f>IFERROR(IF(COUNTIF(個人情報!$BB$5:$BB$401,"登録番号" &amp; リスト!O7334)&gt;=1,"",IF(VLOOKUP(O7334,登録者リスト!$A$1:$D$43729,4,FALSE)=基本情報!$D$6,O7334,"")),"")</f>
        <v/>
      </c>
    </row>
    <row r="7335" spans="15:16" x14ac:dyDescent="0.15">
      <c r="O7335">
        <v>7334</v>
      </c>
      <c r="P7335" t="str">
        <f>IFERROR(IF(COUNTIF(個人情報!$BB$5:$BB$401,"登録番号" &amp; リスト!O7335)&gt;=1,"",IF(VLOOKUP(O7335,登録者リスト!$A$1:$D$43729,4,FALSE)=基本情報!$D$6,O7335,"")),"")</f>
        <v/>
      </c>
    </row>
    <row r="7336" spans="15:16" x14ac:dyDescent="0.15">
      <c r="O7336">
        <v>7335</v>
      </c>
      <c r="P7336" t="str">
        <f>IFERROR(IF(COUNTIF(個人情報!$BB$5:$BB$401,"登録番号" &amp; リスト!O7336)&gt;=1,"",IF(VLOOKUP(O7336,登録者リスト!$A$1:$D$43729,4,FALSE)=基本情報!$D$6,O7336,"")),"")</f>
        <v/>
      </c>
    </row>
    <row r="7337" spans="15:16" x14ac:dyDescent="0.15">
      <c r="O7337">
        <v>7336</v>
      </c>
      <c r="P7337" t="str">
        <f>IFERROR(IF(COUNTIF(個人情報!$BB$5:$BB$401,"登録番号" &amp; リスト!O7337)&gt;=1,"",IF(VLOOKUP(O7337,登録者リスト!$A$1:$D$43729,4,FALSE)=基本情報!$D$6,O7337,"")),"")</f>
        <v/>
      </c>
    </row>
    <row r="7338" spans="15:16" x14ac:dyDescent="0.15">
      <c r="O7338">
        <v>7337</v>
      </c>
      <c r="P7338" t="str">
        <f>IFERROR(IF(COUNTIF(個人情報!$BB$5:$BB$401,"登録番号" &amp; リスト!O7338)&gt;=1,"",IF(VLOOKUP(O7338,登録者リスト!$A$1:$D$43729,4,FALSE)=基本情報!$D$6,O7338,"")),"")</f>
        <v/>
      </c>
    </row>
    <row r="7339" spans="15:16" x14ac:dyDescent="0.15">
      <c r="O7339">
        <v>7338</v>
      </c>
      <c r="P7339" t="str">
        <f>IFERROR(IF(COUNTIF(個人情報!$BB$5:$BB$401,"登録番号" &amp; リスト!O7339)&gt;=1,"",IF(VLOOKUP(O7339,登録者リスト!$A$1:$D$43729,4,FALSE)=基本情報!$D$6,O7339,"")),"")</f>
        <v/>
      </c>
    </row>
    <row r="7340" spans="15:16" x14ac:dyDescent="0.15">
      <c r="O7340">
        <v>7339</v>
      </c>
      <c r="P7340" t="str">
        <f>IFERROR(IF(COUNTIF(個人情報!$BB$5:$BB$401,"登録番号" &amp; リスト!O7340)&gt;=1,"",IF(VLOOKUP(O7340,登録者リスト!$A$1:$D$43729,4,FALSE)=基本情報!$D$6,O7340,"")),"")</f>
        <v/>
      </c>
    </row>
    <row r="7341" spans="15:16" x14ac:dyDescent="0.15">
      <c r="O7341">
        <v>7340</v>
      </c>
      <c r="P7341" t="str">
        <f>IFERROR(IF(COUNTIF(個人情報!$BB$5:$BB$401,"登録番号" &amp; リスト!O7341)&gt;=1,"",IF(VLOOKUP(O7341,登録者リスト!$A$1:$D$43729,4,FALSE)=基本情報!$D$6,O7341,"")),"")</f>
        <v/>
      </c>
    </row>
    <row r="7342" spans="15:16" x14ac:dyDescent="0.15">
      <c r="O7342">
        <v>7341</v>
      </c>
      <c r="P7342" t="str">
        <f>IFERROR(IF(COUNTIF(個人情報!$BB$5:$BB$401,"登録番号" &amp; リスト!O7342)&gt;=1,"",IF(VLOOKUP(O7342,登録者リスト!$A$1:$D$43729,4,FALSE)=基本情報!$D$6,O7342,"")),"")</f>
        <v/>
      </c>
    </row>
    <row r="7343" spans="15:16" x14ac:dyDescent="0.15">
      <c r="O7343">
        <v>7342</v>
      </c>
      <c r="P7343" t="str">
        <f>IFERROR(IF(COUNTIF(個人情報!$BB$5:$BB$401,"登録番号" &amp; リスト!O7343)&gt;=1,"",IF(VLOOKUP(O7343,登録者リスト!$A$1:$D$43729,4,FALSE)=基本情報!$D$6,O7343,"")),"")</f>
        <v/>
      </c>
    </row>
    <row r="7344" spans="15:16" x14ac:dyDescent="0.15">
      <c r="O7344">
        <v>7343</v>
      </c>
      <c r="P7344" t="str">
        <f>IFERROR(IF(COUNTIF(個人情報!$BB$5:$BB$401,"登録番号" &amp; リスト!O7344)&gt;=1,"",IF(VLOOKUP(O7344,登録者リスト!$A$1:$D$43729,4,FALSE)=基本情報!$D$6,O7344,"")),"")</f>
        <v/>
      </c>
    </row>
    <row r="7345" spans="15:16" x14ac:dyDescent="0.15">
      <c r="O7345">
        <v>7344</v>
      </c>
      <c r="P7345" t="str">
        <f>IFERROR(IF(COUNTIF(個人情報!$BB$5:$BB$401,"登録番号" &amp; リスト!O7345)&gt;=1,"",IF(VLOOKUP(O7345,登録者リスト!$A$1:$D$43729,4,FALSE)=基本情報!$D$6,O7345,"")),"")</f>
        <v/>
      </c>
    </row>
    <row r="7346" spans="15:16" x14ac:dyDescent="0.15">
      <c r="O7346">
        <v>7345</v>
      </c>
      <c r="P7346" t="str">
        <f>IFERROR(IF(COUNTIF(個人情報!$BB$5:$BB$401,"登録番号" &amp; リスト!O7346)&gt;=1,"",IF(VLOOKUP(O7346,登録者リスト!$A$1:$D$43729,4,FALSE)=基本情報!$D$6,O7346,"")),"")</f>
        <v/>
      </c>
    </row>
    <row r="7347" spans="15:16" x14ac:dyDescent="0.15">
      <c r="O7347">
        <v>7346</v>
      </c>
      <c r="P7347" t="str">
        <f>IFERROR(IF(COUNTIF(個人情報!$BB$5:$BB$401,"登録番号" &amp; リスト!O7347)&gt;=1,"",IF(VLOOKUP(O7347,登録者リスト!$A$1:$D$43729,4,FALSE)=基本情報!$D$6,O7347,"")),"")</f>
        <v/>
      </c>
    </row>
    <row r="7348" spans="15:16" x14ac:dyDescent="0.15">
      <c r="O7348">
        <v>7347</v>
      </c>
      <c r="P7348" t="str">
        <f>IFERROR(IF(COUNTIF(個人情報!$BB$5:$BB$401,"登録番号" &amp; リスト!O7348)&gt;=1,"",IF(VLOOKUP(O7348,登録者リスト!$A$1:$D$43729,4,FALSE)=基本情報!$D$6,O7348,"")),"")</f>
        <v/>
      </c>
    </row>
    <row r="7349" spans="15:16" x14ac:dyDescent="0.15">
      <c r="O7349">
        <v>7348</v>
      </c>
      <c r="P7349" t="str">
        <f>IFERROR(IF(COUNTIF(個人情報!$BB$5:$BB$401,"登録番号" &amp; リスト!O7349)&gt;=1,"",IF(VLOOKUP(O7349,登録者リスト!$A$1:$D$43729,4,FALSE)=基本情報!$D$6,O7349,"")),"")</f>
        <v/>
      </c>
    </row>
    <row r="7350" spans="15:16" x14ac:dyDescent="0.15">
      <c r="O7350">
        <v>7349</v>
      </c>
      <c r="P7350" t="str">
        <f>IFERROR(IF(COUNTIF(個人情報!$BB$5:$BB$401,"登録番号" &amp; リスト!O7350)&gt;=1,"",IF(VLOOKUP(O7350,登録者リスト!$A$1:$D$43729,4,FALSE)=基本情報!$D$6,O7350,"")),"")</f>
        <v/>
      </c>
    </row>
    <row r="7351" spans="15:16" x14ac:dyDescent="0.15">
      <c r="O7351">
        <v>7350</v>
      </c>
      <c r="P7351" t="str">
        <f>IFERROR(IF(COUNTIF(個人情報!$BB$5:$BB$401,"登録番号" &amp; リスト!O7351)&gt;=1,"",IF(VLOOKUP(O7351,登録者リスト!$A$1:$D$43729,4,FALSE)=基本情報!$D$6,O7351,"")),"")</f>
        <v/>
      </c>
    </row>
    <row r="7352" spans="15:16" x14ac:dyDescent="0.15">
      <c r="O7352">
        <v>7351</v>
      </c>
      <c r="P7352" t="str">
        <f>IFERROR(IF(COUNTIF(個人情報!$BB$5:$BB$401,"登録番号" &amp; リスト!O7352)&gt;=1,"",IF(VLOOKUP(O7352,登録者リスト!$A$1:$D$43729,4,FALSE)=基本情報!$D$6,O7352,"")),"")</f>
        <v/>
      </c>
    </row>
    <row r="7353" spans="15:16" x14ac:dyDescent="0.15">
      <c r="O7353">
        <v>7352</v>
      </c>
      <c r="P7353" t="str">
        <f>IFERROR(IF(COUNTIF(個人情報!$BB$5:$BB$401,"登録番号" &amp; リスト!O7353)&gt;=1,"",IF(VLOOKUP(O7353,登録者リスト!$A$1:$D$43729,4,FALSE)=基本情報!$D$6,O7353,"")),"")</f>
        <v/>
      </c>
    </row>
    <row r="7354" spans="15:16" x14ac:dyDescent="0.15">
      <c r="O7354">
        <v>7353</v>
      </c>
      <c r="P7354" t="str">
        <f>IFERROR(IF(COUNTIF(個人情報!$BB$5:$BB$401,"登録番号" &amp; リスト!O7354)&gt;=1,"",IF(VLOOKUP(O7354,登録者リスト!$A$1:$D$43729,4,FALSE)=基本情報!$D$6,O7354,"")),"")</f>
        <v/>
      </c>
    </row>
    <row r="7355" spans="15:16" x14ac:dyDescent="0.15">
      <c r="O7355">
        <v>7354</v>
      </c>
      <c r="P7355" t="str">
        <f>IFERROR(IF(COUNTIF(個人情報!$BB$5:$BB$401,"登録番号" &amp; リスト!O7355)&gt;=1,"",IF(VLOOKUP(O7355,登録者リスト!$A$1:$D$43729,4,FALSE)=基本情報!$D$6,O7355,"")),"")</f>
        <v/>
      </c>
    </row>
    <row r="7356" spans="15:16" x14ac:dyDescent="0.15">
      <c r="O7356">
        <v>7355</v>
      </c>
      <c r="P7356" t="str">
        <f>IFERROR(IF(COUNTIF(個人情報!$BB$5:$BB$401,"登録番号" &amp; リスト!O7356)&gt;=1,"",IF(VLOOKUP(O7356,登録者リスト!$A$1:$D$43729,4,FALSE)=基本情報!$D$6,O7356,"")),"")</f>
        <v/>
      </c>
    </row>
    <row r="7357" spans="15:16" x14ac:dyDescent="0.15">
      <c r="O7357">
        <v>7356</v>
      </c>
      <c r="P7357" t="str">
        <f>IFERROR(IF(COUNTIF(個人情報!$BB$5:$BB$401,"登録番号" &amp; リスト!O7357)&gt;=1,"",IF(VLOOKUP(O7357,登録者リスト!$A$1:$D$43729,4,FALSE)=基本情報!$D$6,O7357,"")),"")</f>
        <v/>
      </c>
    </row>
    <row r="7358" spans="15:16" x14ac:dyDescent="0.15">
      <c r="O7358">
        <v>7357</v>
      </c>
      <c r="P7358" t="str">
        <f>IFERROR(IF(COUNTIF(個人情報!$BB$5:$BB$401,"登録番号" &amp; リスト!O7358)&gt;=1,"",IF(VLOOKUP(O7358,登録者リスト!$A$1:$D$43729,4,FALSE)=基本情報!$D$6,O7358,"")),"")</f>
        <v/>
      </c>
    </row>
    <row r="7359" spans="15:16" x14ac:dyDescent="0.15">
      <c r="O7359">
        <v>7358</v>
      </c>
      <c r="P7359" t="str">
        <f>IFERROR(IF(COUNTIF(個人情報!$BB$5:$BB$401,"登録番号" &amp; リスト!O7359)&gt;=1,"",IF(VLOOKUP(O7359,登録者リスト!$A$1:$D$43729,4,FALSE)=基本情報!$D$6,O7359,"")),"")</f>
        <v/>
      </c>
    </row>
    <row r="7360" spans="15:16" x14ac:dyDescent="0.15">
      <c r="O7360">
        <v>7359</v>
      </c>
      <c r="P7360" t="str">
        <f>IFERROR(IF(COUNTIF(個人情報!$BB$5:$BB$401,"登録番号" &amp; リスト!O7360)&gt;=1,"",IF(VLOOKUP(O7360,登録者リスト!$A$1:$D$43729,4,FALSE)=基本情報!$D$6,O7360,"")),"")</f>
        <v/>
      </c>
    </row>
    <row r="7361" spans="15:16" x14ac:dyDescent="0.15">
      <c r="O7361">
        <v>7360</v>
      </c>
      <c r="P7361" t="str">
        <f>IFERROR(IF(COUNTIF(個人情報!$BB$5:$BB$401,"登録番号" &amp; リスト!O7361)&gt;=1,"",IF(VLOOKUP(O7361,登録者リスト!$A$1:$D$43729,4,FALSE)=基本情報!$D$6,O7361,"")),"")</f>
        <v/>
      </c>
    </row>
    <row r="7362" spans="15:16" x14ac:dyDescent="0.15">
      <c r="O7362">
        <v>7361</v>
      </c>
      <c r="P7362" t="str">
        <f>IFERROR(IF(COUNTIF(個人情報!$BB$5:$BB$401,"登録番号" &amp; リスト!O7362)&gt;=1,"",IF(VLOOKUP(O7362,登録者リスト!$A$1:$D$43729,4,FALSE)=基本情報!$D$6,O7362,"")),"")</f>
        <v/>
      </c>
    </row>
    <row r="7363" spans="15:16" x14ac:dyDescent="0.15">
      <c r="O7363">
        <v>7362</v>
      </c>
      <c r="P7363" t="str">
        <f>IFERROR(IF(COUNTIF(個人情報!$BB$5:$BB$401,"登録番号" &amp; リスト!O7363)&gt;=1,"",IF(VLOOKUP(O7363,登録者リスト!$A$1:$D$43729,4,FALSE)=基本情報!$D$6,O7363,"")),"")</f>
        <v/>
      </c>
    </row>
    <row r="7364" spans="15:16" x14ac:dyDescent="0.15">
      <c r="O7364">
        <v>7363</v>
      </c>
      <c r="P7364" t="str">
        <f>IFERROR(IF(COUNTIF(個人情報!$BB$5:$BB$401,"登録番号" &amp; リスト!O7364)&gt;=1,"",IF(VLOOKUP(O7364,登録者リスト!$A$1:$D$43729,4,FALSE)=基本情報!$D$6,O7364,"")),"")</f>
        <v/>
      </c>
    </row>
    <row r="7365" spans="15:16" x14ac:dyDescent="0.15">
      <c r="O7365">
        <v>7364</v>
      </c>
      <c r="P7365" t="str">
        <f>IFERROR(IF(COUNTIF(個人情報!$BB$5:$BB$401,"登録番号" &amp; リスト!O7365)&gt;=1,"",IF(VLOOKUP(O7365,登録者リスト!$A$1:$D$43729,4,FALSE)=基本情報!$D$6,O7365,"")),"")</f>
        <v/>
      </c>
    </row>
    <row r="7366" spans="15:16" x14ac:dyDescent="0.15">
      <c r="O7366">
        <v>7365</v>
      </c>
      <c r="P7366" t="str">
        <f>IFERROR(IF(COUNTIF(個人情報!$BB$5:$BB$401,"登録番号" &amp; リスト!O7366)&gt;=1,"",IF(VLOOKUP(O7366,登録者リスト!$A$1:$D$43729,4,FALSE)=基本情報!$D$6,O7366,"")),"")</f>
        <v/>
      </c>
    </row>
    <row r="7367" spans="15:16" x14ac:dyDescent="0.15">
      <c r="O7367">
        <v>7366</v>
      </c>
      <c r="P7367" t="str">
        <f>IFERROR(IF(COUNTIF(個人情報!$BB$5:$BB$401,"登録番号" &amp; リスト!O7367)&gt;=1,"",IF(VLOOKUP(O7367,登録者リスト!$A$1:$D$43729,4,FALSE)=基本情報!$D$6,O7367,"")),"")</f>
        <v/>
      </c>
    </row>
    <row r="7368" spans="15:16" x14ac:dyDescent="0.15">
      <c r="O7368">
        <v>7367</v>
      </c>
      <c r="P7368" t="str">
        <f>IFERROR(IF(COUNTIF(個人情報!$BB$5:$BB$401,"登録番号" &amp; リスト!O7368)&gt;=1,"",IF(VLOOKUP(O7368,登録者リスト!$A$1:$D$43729,4,FALSE)=基本情報!$D$6,O7368,"")),"")</f>
        <v/>
      </c>
    </row>
    <row r="7369" spans="15:16" x14ac:dyDescent="0.15">
      <c r="O7369">
        <v>7368</v>
      </c>
      <c r="P7369" t="str">
        <f>IFERROR(IF(COUNTIF(個人情報!$BB$5:$BB$401,"登録番号" &amp; リスト!O7369)&gt;=1,"",IF(VLOOKUP(O7369,登録者リスト!$A$1:$D$43729,4,FALSE)=基本情報!$D$6,O7369,"")),"")</f>
        <v/>
      </c>
    </row>
    <row r="7370" spans="15:16" x14ac:dyDescent="0.15">
      <c r="O7370">
        <v>7369</v>
      </c>
      <c r="P7370" t="str">
        <f>IFERROR(IF(COUNTIF(個人情報!$BB$5:$BB$401,"登録番号" &amp; リスト!O7370)&gt;=1,"",IF(VLOOKUP(O7370,登録者リスト!$A$1:$D$43729,4,FALSE)=基本情報!$D$6,O7370,"")),"")</f>
        <v/>
      </c>
    </row>
    <row r="7371" spans="15:16" x14ac:dyDescent="0.15">
      <c r="O7371">
        <v>7370</v>
      </c>
      <c r="P7371" t="str">
        <f>IFERROR(IF(COUNTIF(個人情報!$BB$5:$BB$401,"登録番号" &amp; リスト!O7371)&gt;=1,"",IF(VLOOKUP(O7371,登録者リスト!$A$1:$D$43729,4,FALSE)=基本情報!$D$6,O7371,"")),"")</f>
        <v/>
      </c>
    </row>
    <row r="7372" spans="15:16" x14ac:dyDescent="0.15">
      <c r="O7372">
        <v>7371</v>
      </c>
      <c r="P7372" t="str">
        <f>IFERROR(IF(COUNTIF(個人情報!$BB$5:$BB$401,"登録番号" &amp; リスト!O7372)&gt;=1,"",IF(VLOOKUP(O7372,登録者リスト!$A$1:$D$43729,4,FALSE)=基本情報!$D$6,O7372,"")),"")</f>
        <v/>
      </c>
    </row>
    <row r="7373" spans="15:16" x14ac:dyDescent="0.15">
      <c r="O7373">
        <v>7372</v>
      </c>
      <c r="P7373" t="str">
        <f>IFERROR(IF(COUNTIF(個人情報!$BB$5:$BB$401,"登録番号" &amp; リスト!O7373)&gt;=1,"",IF(VLOOKUP(O7373,登録者リスト!$A$1:$D$43729,4,FALSE)=基本情報!$D$6,O7373,"")),"")</f>
        <v/>
      </c>
    </row>
    <row r="7374" spans="15:16" x14ac:dyDescent="0.15">
      <c r="O7374">
        <v>7373</v>
      </c>
      <c r="P7374" t="str">
        <f>IFERROR(IF(COUNTIF(個人情報!$BB$5:$BB$401,"登録番号" &amp; リスト!O7374)&gt;=1,"",IF(VLOOKUP(O7374,登録者リスト!$A$1:$D$43729,4,FALSE)=基本情報!$D$6,O7374,"")),"")</f>
        <v/>
      </c>
    </row>
    <row r="7375" spans="15:16" x14ac:dyDescent="0.15">
      <c r="O7375">
        <v>7374</v>
      </c>
      <c r="P7375" t="str">
        <f>IFERROR(IF(COUNTIF(個人情報!$BB$5:$BB$401,"登録番号" &amp; リスト!O7375)&gt;=1,"",IF(VLOOKUP(O7375,登録者リスト!$A$1:$D$43729,4,FALSE)=基本情報!$D$6,O7375,"")),"")</f>
        <v/>
      </c>
    </row>
    <row r="7376" spans="15:16" x14ac:dyDescent="0.15">
      <c r="O7376">
        <v>7375</v>
      </c>
      <c r="P7376" t="str">
        <f>IFERROR(IF(COUNTIF(個人情報!$BB$5:$BB$401,"登録番号" &amp; リスト!O7376)&gt;=1,"",IF(VLOOKUP(O7376,登録者リスト!$A$1:$D$43729,4,FALSE)=基本情報!$D$6,O7376,"")),"")</f>
        <v/>
      </c>
    </row>
    <row r="7377" spans="15:16" x14ac:dyDescent="0.15">
      <c r="O7377">
        <v>7376</v>
      </c>
      <c r="P7377" t="str">
        <f>IFERROR(IF(COUNTIF(個人情報!$BB$5:$BB$401,"登録番号" &amp; リスト!O7377)&gt;=1,"",IF(VLOOKUP(O7377,登録者リスト!$A$1:$D$43729,4,FALSE)=基本情報!$D$6,O7377,"")),"")</f>
        <v/>
      </c>
    </row>
    <row r="7378" spans="15:16" x14ac:dyDescent="0.15">
      <c r="O7378">
        <v>7377</v>
      </c>
      <c r="P7378" t="str">
        <f>IFERROR(IF(COUNTIF(個人情報!$BB$5:$BB$401,"登録番号" &amp; リスト!O7378)&gt;=1,"",IF(VLOOKUP(O7378,登録者リスト!$A$1:$D$43729,4,FALSE)=基本情報!$D$6,O7378,"")),"")</f>
        <v/>
      </c>
    </row>
    <row r="7379" spans="15:16" x14ac:dyDescent="0.15">
      <c r="O7379">
        <v>7378</v>
      </c>
      <c r="P7379" t="str">
        <f>IFERROR(IF(COUNTIF(個人情報!$BB$5:$BB$401,"登録番号" &amp; リスト!O7379)&gt;=1,"",IF(VLOOKUP(O7379,登録者リスト!$A$1:$D$43729,4,FALSE)=基本情報!$D$6,O7379,"")),"")</f>
        <v/>
      </c>
    </row>
    <row r="7380" spans="15:16" x14ac:dyDescent="0.15">
      <c r="O7380">
        <v>7379</v>
      </c>
      <c r="P7380" t="str">
        <f>IFERROR(IF(COUNTIF(個人情報!$BB$5:$BB$401,"登録番号" &amp; リスト!O7380)&gt;=1,"",IF(VLOOKUP(O7380,登録者リスト!$A$1:$D$43729,4,FALSE)=基本情報!$D$6,O7380,"")),"")</f>
        <v/>
      </c>
    </row>
    <row r="7381" spans="15:16" x14ac:dyDescent="0.15">
      <c r="O7381">
        <v>7380</v>
      </c>
      <c r="P7381" t="str">
        <f>IFERROR(IF(COUNTIF(個人情報!$BB$5:$BB$401,"登録番号" &amp; リスト!O7381)&gt;=1,"",IF(VLOOKUP(O7381,登録者リスト!$A$1:$D$43729,4,FALSE)=基本情報!$D$6,O7381,"")),"")</f>
        <v/>
      </c>
    </row>
    <row r="7382" spans="15:16" x14ac:dyDescent="0.15">
      <c r="O7382">
        <v>7381</v>
      </c>
      <c r="P7382" t="str">
        <f>IFERROR(IF(COUNTIF(個人情報!$BB$5:$BB$401,"登録番号" &amp; リスト!O7382)&gt;=1,"",IF(VLOOKUP(O7382,登録者リスト!$A$1:$D$43729,4,FALSE)=基本情報!$D$6,O7382,"")),"")</f>
        <v/>
      </c>
    </row>
    <row r="7383" spans="15:16" x14ac:dyDescent="0.15">
      <c r="O7383">
        <v>7382</v>
      </c>
      <c r="P7383" t="str">
        <f>IFERROR(IF(COUNTIF(個人情報!$BB$5:$BB$401,"登録番号" &amp; リスト!O7383)&gt;=1,"",IF(VLOOKUP(O7383,登録者リスト!$A$1:$D$43729,4,FALSE)=基本情報!$D$6,O7383,"")),"")</f>
        <v/>
      </c>
    </row>
    <row r="7384" spans="15:16" x14ac:dyDescent="0.15">
      <c r="O7384">
        <v>7383</v>
      </c>
      <c r="P7384" t="str">
        <f>IFERROR(IF(COUNTIF(個人情報!$BB$5:$BB$401,"登録番号" &amp; リスト!O7384)&gt;=1,"",IF(VLOOKUP(O7384,登録者リスト!$A$1:$D$43729,4,FALSE)=基本情報!$D$6,O7384,"")),"")</f>
        <v/>
      </c>
    </row>
    <row r="7385" spans="15:16" x14ac:dyDescent="0.15">
      <c r="O7385">
        <v>7384</v>
      </c>
      <c r="P7385" t="str">
        <f>IFERROR(IF(COUNTIF(個人情報!$BB$5:$BB$401,"登録番号" &amp; リスト!O7385)&gt;=1,"",IF(VLOOKUP(O7385,登録者リスト!$A$1:$D$43729,4,FALSE)=基本情報!$D$6,O7385,"")),"")</f>
        <v/>
      </c>
    </row>
    <row r="7386" spans="15:16" x14ac:dyDescent="0.15">
      <c r="O7386">
        <v>7385</v>
      </c>
      <c r="P7386" t="str">
        <f>IFERROR(IF(COUNTIF(個人情報!$BB$5:$BB$401,"登録番号" &amp; リスト!O7386)&gt;=1,"",IF(VLOOKUP(O7386,登録者リスト!$A$1:$D$43729,4,FALSE)=基本情報!$D$6,O7386,"")),"")</f>
        <v/>
      </c>
    </row>
    <row r="7387" spans="15:16" x14ac:dyDescent="0.15">
      <c r="O7387">
        <v>7386</v>
      </c>
      <c r="P7387" t="str">
        <f>IFERROR(IF(COUNTIF(個人情報!$BB$5:$BB$401,"登録番号" &amp; リスト!O7387)&gt;=1,"",IF(VLOOKUP(O7387,登録者リスト!$A$1:$D$43729,4,FALSE)=基本情報!$D$6,O7387,"")),"")</f>
        <v/>
      </c>
    </row>
    <row r="7388" spans="15:16" x14ac:dyDescent="0.15">
      <c r="O7388">
        <v>7387</v>
      </c>
      <c r="P7388" t="str">
        <f>IFERROR(IF(COUNTIF(個人情報!$BB$5:$BB$401,"登録番号" &amp; リスト!O7388)&gt;=1,"",IF(VLOOKUP(O7388,登録者リスト!$A$1:$D$43729,4,FALSE)=基本情報!$D$6,O7388,"")),"")</f>
        <v/>
      </c>
    </row>
    <row r="7389" spans="15:16" x14ac:dyDescent="0.15">
      <c r="O7389">
        <v>7388</v>
      </c>
      <c r="P7389" t="str">
        <f>IFERROR(IF(COUNTIF(個人情報!$BB$5:$BB$401,"登録番号" &amp; リスト!O7389)&gt;=1,"",IF(VLOOKUP(O7389,登録者リスト!$A$1:$D$43729,4,FALSE)=基本情報!$D$6,O7389,"")),"")</f>
        <v/>
      </c>
    </row>
    <row r="7390" spans="15:16" x14ac:dyDescent="0.15">
      <c r="O7390">
        <v>7389</v>
      </c>
      <c r="P7390" t="str">
        <f>IFERROR(IF(COUNTIF(個人情報!$BB$5:$BB$401,"登録番号" &amp; リスト!O7390)&gt;=1,"",IF(VLOOKUP(O7390,登録者リスト!$A$1:$D$43729,4,FALSE)=基本情報!$D$6,O7390,"")),"")</f>
        <v/>
      </c>
    </row>
    <row r="7391" spans="15:16" x14ac:dyDescent="0.15">
      <c r="O7391">
        <v>7390</v>
      </c>
      <c r="P7391" t="str">
        <f>IFERROR(IF(COUNTIF(個人情報!$BB$5:$BB$401,"登録番号" &amp; リスト!O7391)&gt;=1,"",IF(VLOOKUP(O7391,登録者リスト!$A$1:$D$43729,4,FALSE)=基本情報!$D$6,O7391,"")),"")</f>
        <v/>
      </c>
    </row>
    <row r="7392" spans="15:16" x14ac:dyDescent="0.15">
      <c r="O7392">
        <v>7391</v>
      </c>
      <c r="P7392" t="str">
        <f>IFERROR(IF(COUNTIF(個人情報!$BB$5:$BB$401,"登録番号" &amp; リスト!O7392)&gt;=1,"",IF(VLOOKUP(O7392,登録者リスト!$A$1:$D$43729,4,FALSE)=基本情報!$D$6,O7392,"")),"")</f>
        <v/>
      </c>
    </row>
    <row r="7393" spans="15:16" x14ac:dyDescent="0.15">
      <c r="O7393">
        <v>7392</v>
      </c>
      <c r="P7393" t="str">
        <f>IFERROR(IF(COUNTIF(個人情報!$BB$5:$BB$401,"登録番号" &amp; リスト!O7393)&gt;=1,"",IF(VLOOKUP(O7393,登録者リスト!$A$1:$D$43729,4,FALSE)=基本情報!$D$6,O7393,"")),"")</f>
        <v/>
      </c>
    </row>
    <row r="7394" spans="15:16" x14ac:dyDescent="0.15">
      <c r="O7394">
        <v>7393</v>
      </c>
      <c r="P7394" t="str">
        <f>IFERROR(IF(COUNTIF(個人情報!$BB$5:$BB$401,"登録番号" &amp; リスト!O7394)&gt;=1,"",IF(VLOOKUP(O7394,登録者リスト!$A$1:$D$43729,4,FALSE)=基本情報!$D$6,O7394,"")),"")</f>
        <v/>
      </c>
    </row>
    <row r="7395" spans="15:16" x14ac:dyDescent="0.15">
      <c r="O7395">
        <v>7394</v>
      </c>
      <c r="P7395" t="str">
        <f>IFERROR(IF(COUNTIF(個人情報!$BB$5:$BB$401,"登録番号" &amp; リスト!O7395)&gt;=1,"",IF(VLOOKUP(O7395,登録者リスト!$A$1:$D$43729,4,FALSE)=基本情報!$D$6,O7395,"")),"")</f>
        <v/>
      </c>
    </row>
    <row r="7396" spans="15:16" x14ac:dyDescent="0.15">
      <c r="O7396">
        <v>7395</v>
      </c>
      <c r="P7396" t="str">
        <f>IFERROR(IF(COUNTIF(個人情報!$BB$5:$BB$401,"登録番号" &amp; リスト!O7396)&gt;=1,"",IF(VLOOKUP(O7396,登録者リスト!$A$1:$D$43729,4,FALSE)=基本情報!$D$6,O7396,"")),"")</f>
        <v/>
      </c>
    </row>
    <row r="7397" spans="15:16" x14ac:dyDescent="0.15">
      <c r="O7397">
        <v>7396</v>
      </c>
      <c r="P7397" t="str">
        <f>IFERROR(IF(COUNTIF(個人情報!$BB$5:$BB$401,"登録番号" &amp; リスト!O7397)&gt;=1,"",IF(VLOOKUP(O7397,登録者リスト!$A$1:$D$43729,4,FALSE)=基本情報!$D$6,O7397,"")),"")</f>
        <v/>
      </c>
    </row>
    <row r="7398" spans="15:16" x14ac:dyDescent="0.15">
      <c r="O7398">
        <v>7397</v>
      </c>
      <c r="P7398" t="str">
        <f>IFERROR(IF(COUNTIF(個人情報!$BB$5:$BB$401,"登録番号" &amp; リスト!O7398)&gt;=1,"",IF(VLOOKUP(O7398,登録者リスト!$A$1:$D$43729,4,FALSE)=基本情報!$D$6,O7398,"")),"")</f>
        <v/>
      </c>
    </row>
    <row r="7399" spans="15:16" x14ac:dyDescent="0.15">
      <c r="O7399">
        <v>7398</v>
      </c>
      <c r="P7399" t="str">
        <f>IFERROR(IF(COUNTIF(個人情報!$BB$5:$BB$401,"登録番号" &amp; リスト!O7399)&gt;=1,"",IF(VLOOKUP(O7399,登録者リスト!$A$1:$D$43729,4,FALSE)=基本情報!$D$6,O7399,"")),"")</f>
        <v/>
      </c>
    </row>
    <row r="7400" spans="15:16" x14ac:dyDescent="0.15">
      <c r="O7400">
        <v>7399</v>
      </c>
      <c r="P7400" t="str">
        <f>IFERROR(IF(COUNTIF(個人情報!$BB$5:$BB$401,"登録番号" &amp; リスト!O7400)&gt;=1,"",IF(VLOOKUP(O7400,登録者リスト!$A$1:$D$43729,4,FALSE)=基本情報!$D$6,O7400,"")),"")</f>
        <v/>
      </c>
    </row>
    <row r="7401" spans="15:16" x14ac:dyDescent="0.15">
      <c r="O7401">
        <v>7400</v>
      </c>
      <c r="P7401" t="str">
        <f>IFERROR(IF(COUNTIF(個人情報!$BB$5:$BB$401,"登録番号" &amp; リスト!O7401)&gt;=1,"",IF(VLOOKUP(O7401,登録者リスト!$A$1:$D$43729,4,FALSE)=基本情報!$D$6,O7401,"")),"")</f>
        <v/>
      </c>
    </row>
    <row r="7402" spans="15:16" x14ac:dyDescent="0.15">
      <c r="O7402">
        <v>7401</v>
      </c>
      <c r="P7402" t="str">
        <f>IFERROR(IF(COUNTIF(個人情報!$BB$5:$BB$401,"登録番号" &amp; リスト!O7402)&gt;=1,"",IF(VLOOKUP(O7402,登録者リスト!$A$1:$D$43729,4,FALSE)=基本情報!$D$6,O7402,"")),"")</f>
        <v/>
      </c>
    </row>
    <row r="7403" spans="15:16" x14ac:dyDescent="0.15">
      <c r="O7403">
        <v>7402</v>
      </c>
      <c r="P7403" t="str">
        <f>IFERROR(IF(COUNTIF(個人情報!$BB$5:$BB$401,"登録番号" &amp; リスト!O7403)&gt;=1,"",IF(VLOOKUP(O7403,登録者リスト!$A$1:$D$43729,4,FALSE)=基本情報!$D$6,O7403,"")),"")</f>
        <v/>
      </c>
    </row>
    <row r="7404" spans="15:16" x14ac:dyDescent="0.15">
      <c r="O7404">
        <v>7403</v>
      </c>
      <c r="P7404" t="str">
        <f>IFERROR(IF(COUNTIF(個人情報!$BB$5:$BB$401,"登録番号" &amp; リスト!O7404)&gt;=1,"",IF(VLOOKUP(O7404,登録者リスト!$A$1:$D$43729,4,FALSE)=基本情報!$D$6,O7404,"")),"")</f>
        <v/>
      </c>
    </row>
    <row r="7405" spans="15:16" x14ac:dyDescent="0.15">
      <c r="O7405">
        <v>7404</v>
      </c>
      <c r="P7405" t="str">
        <f>IFERROR(IF(COUNTIF(個人情報!$BB$5:$BB$401,"登録番号" &amp; リスト!O7405)&gt;=1,"",IF(VLOOKUP(O7405,登録者リスト!$A$1:$D$43729,4,FALSE)=基本情報!$D$6,O7405,"")),"")</f>
        <v/>
      </c>
    </row>
    <row r="7406" spans="15:16" x14ac:dyDescent="0.15">
      <c r="O7406">
        <v>7405</v>
      </c>
      <c r="P7406" t="str">
        <f>IFERROR(IF(COUNTIF(個人情報!$BB$5:$BB$401,"登録番号" &amp; リスト!O7406)&gt;=1,"",IF(VLOOKUP(O7406,登録者リスト!$A$1:$D$43729,4,FALSE)=基本情報!$D$6,O7406,"")),"")</f>
        <v/>
      </c>
    </row>
    <row r="7407" spans="15:16" x14ac:dyDescent="0.15">
      <c r="O7407">
        <v>7406</v>
      </c>
      <c r="P7407" t="str">
        <f>IFERROR(IF(COUNTIF(個人情報!$BB$5:$BB$401,"登録番号" &amp; リスト!O7407)&gt;=1,"",IF(VLOOKUP(O7407,登録者リスト!$A$1:$D$43729,4,FALSE)=基本情報!$D$6,O7407,"")),"")</f>
        <v/>
      </c>
    </row>
    <row r="7408" spans="15:16" x14ac:dyDescent="0.15">
      <c r="O7408">
        <v>7407</v>
      </c>
      <c r="P7408" t="str">
        <f>IFERROR(IF(COUNTIF(個人情報!$BB$5:$BB$401,"登録番号" &amp; リスト!O7408)&gt;=1,"",IF(VLOOKUP(O7408,登録者リスト!$A$1:$D$43729,4,FALSE)=基本情報!$D$6,O7408,"")),"")</f>
        <v/>
      </c>
    </row>
    <row r="7409" spans="15:16" x14ac:dyDescent="0.15">
      <c r="O7409">
        <v>7408</v>
      </c>
      <c r="P7409" t="str">
        <f>IFERROR(IF(COUNTIF(個人情報!$BB$5:$BB$401,"登録番号" &amp; リスト!O7409)&gt;=1,"",IF(VLOOKUP(O7409,登録者リスト!$A$1:$D$43729,4,FALSE)=基本情報!$D$6,O7409,"")),"")</f>
        <v/>
      </c>
    </row>
    <row r="7410" spans="15:16" x14ac:dyDescent="0.15">
      <c r="O7410">
        <v>7409</v>
      </c>
      <c r="P7410" t="str">
        <f>IFERROR(IF(COUNTIF(個人情報!$BB$5:$BB$401,"登録番号" &amp; リスト!O7410)&gt;=1,"",IF(VLOOKUP(O7410,登録者リスト!$A$1:$D$43729,4,FALSE)=基本情報!$D$6,O7410,"")),"")</f>
        <v/>
      </c>
    </row>
    <row r="7411" spans="15:16" x14ac:dyDescent="0.15">
      <c r="O7411">
        <v>7410</v>
      </c>
      <c r="P7411" t="str">
        <f>IFERROR(IF(COUNTIF(個人情報!$BB$5:$BB$401,"登録番号" &amp; リスト!O7411)&gt;=1,"",IF(VLOOKUP(O7411,登録者リスト!$A$1:$D$43729,4,FALSE)=基本情報!$D$6,O7411,"")),"")</f>
        <v/>
      </c>
    </row>
    <row r="7412" spans="15:16" x14ac:dyDescent="0.15">
      <c r="O7412">
        <v>7411</v>
      </c>
      <c r="P7412" t="str">
        <f>IFERROR(IF(COUNTIF(個人情報!$BB$5:$BB$401,"登録番号" &amp; リスト!O7412)&gt;=1,"",IF(VLOOKUP(O7412,登録者リスト!$A$1:$D$43729,4,FALSE)=基本情報!$D$6,O7412,"")),"")</f>
        <v/>
      </c>
    </row>
    <row r="7413" spans="15:16" x14ac:dyDescent="0.15">
      <c r="O7413">
        <v>7412</v>
      </c>
      <c r="P7413" t="str">
        <f>IFERROR(IF(COUNTIF(個人情報!$BB$5:$BB$401,"登録番号" &amp; リスト!O7413)&gt;=1,"",IF(VLOOKUP(O7413,登録者リスト!$A$1:$D$43729,4,FALSE)=基本情報!$D$6,O7413,"")),"")</f>
        <v/>
      </c>
    </row>
    <row r="7414" spans="15:16" x14ac:dyDescent="0.15">
      <c r="O7414">
        <v>7413</v>
      </c>
      <c r="P7414" t="str">
        <f>IFERROR(IF(COUNTIF(個人情報!$BB$5:$BB$401,"登録番号" &amp; リスト!O7414)&gt;=1,"",IF(VLOOKUP(O7414,登録者リスト!$A$1:$D$43729,4,FALSE)=基本情報!$D$6,O7414,"")),"")</f>
        <v/>
      </c>
    </row>
    <row r="7415" spans="15:16" x14ac:dyDescent="0.15">
      <c r="O7415">
        <v>7414</v>
      </c>
      <c r="P7415" t="str">
        <f>IFERROR(IF(COUNTIF(個人情報!$BB$5:$BB$401,"登録番号" &amp; リスト!O7415)&gt;=1,"",IF(VLOOKUP(O7415,登録者リスト!$A$1:$D$43729,4,FALSE)=基本情報!$D$6,O7415,"")),"")</f>
        <v/>
      </c>
    </row>
    <row r="7416" spans="15:16" x14ac:dyDescent="0.15">
      <c r="O7416">
        <v>7415</v>
      </c>
      <c r="P7416" t="str">
        <f>IFERROR(IF(COUNTIF(個人情報!$BB$5:$BB$401,"登録番号" &amp; リスト!O7416)&gt;=1,"",IF(VLOOKUP(O7416,登録者リスト!$A$1:$D$43729,4,FALSE)=基本情報!$D$6,O7416,"")),"")</f>
        <v/>
      </c>
    </row>
    <row r="7417" spans="15:16" x14ac:dyDescent="0.15">
      <c r="O7417">
        <v>7416</v>
      </c>
      <c r="P7417" t="str">
        <f>IFERROR(IF(COUNTIF(個人情報!$BB$5:$BB$401,"登録番号" &amp; リスト!O7417)&gt;=1,"",IF(VLOOKUP(O7417,登録者リスト!$A$1:$D$43729,4,FALSE)=基本情報!$D$6,O7417,"")),"")</f>
        <v/>
      </c>
    </row>
    <row r="7418" spans="15:16" x14ac:dyDescent="0.15">
      <c r="O7418">
        <v>7417</v>
      </c>
      <c r="P7418" t="str">
        <f>IFERROR(IF(COUNTIF(個人情報!$BB$5:$BB$401,"登録番号" &amp; リスト!O7418)&gt;=1,"",IF(VLOOKUP(O7418,登録者リスト!$A$1:$D$43729,4,FALSE)=基本情報!$D$6,O7418,"")),"")</f>
        <v/>
      </c>
    </row>
    <row r="7419" spans="15:16" x14ac:dyDescent="0.15">
      <c r="O7419">
        <v>7418</v>
      </c>
      <c r="P7419" t="str">
        <f>IFERROR(IF(COUNTIF(個人情報!$BB$5:$BB$401,"登録番号" &amp; リスト!O7419)&gt;=1,"",IF(VLOOKUP(O7419,登録者リスト!$A$1:$D$43729,4,FALSE)=基本情報!$D$6,O7419,"")),"")</f>
        <v/>
      </c>
    </row>
    <row r="7420" spans="15:16" x14ac:dyDescent="0.15">
      <c r="O7420">
        <v>7419</v>
      </c>
      <c r="P7420" t="str">
        <f>IFERROR(IF(COUNTIF(個人情報!$BB$5:$BB$401,"登録番号" &amp; リスト!O7420)&gt;=1,"",IF(VLOOKUP(O7420,登録者リスト!$A$1:$D$43729,4,FALSE)=基本情報!$D$6,O7420,"")),"")</f>
        <v/>
      </c>
    </row>
    <row r="7421" spans="15:16" x14ac:dyDescent="0.15">
      <c r="O7421">
        <v>7420</v>
      </c>
      <c r="P7421" t="str">
        <f>IFERROR(IF(COUNTIF(個人情報!$BB$5:$BB$401,"登録番号" &amp; リスト!O7421)&gt;=1,"",IF(VLOOKUP(O7421,登録者リスト!$A$1:$D$43729,4,FALSE)=基本情報!$D$6,O7421,"")),"")</f>
        <v/>
      </c>
    </row>
    <row r="7422" spans="15:16" x14ac:dyDescent="0.15">
      <c r="O7422">
        <v>7421</v>
      </c>
      <c r="P7422" t="str">
        <f>IFERROR(IF(COUNTIF(個人情報!$BB$5:$BB$401,"登録番号" &amp; リスト!O7422)&gt;=1,"",IF(VLOOKUP(O7422,登録者リスト!$A$1:$D$43729,4,FALSE)=基本情報!$D$6,O7422,"")),"")</f>
        <v/>
      </c>
    </row>
    <row r="7423" spans="15:16" x14ac:dyDescent="0.15">
      <c r="O7423">
        <v>7422</v>
      </c>
      <c r="P7423" t="str">
        <f>IFERROR(IF(COUNTIF(個人情報!$BB$5:$BB$401,"登録番号" &amp; リスト!O7423)&gt;=1,"",IF(VLOOKUP(O7423,登録者リスト!$A$1:$D$43729,4,FALSE)=基本情報!$D$6,O7423,"")),"")</f>
        <v/>
      </c>
    </row>
    <row r="7424" spans="15:16" x14ac:dyDescent="0.15">
      <c r="O7424">
        <v>7423</v>
      </c>
      <c r="P7424" t="str">
        <f>IFERROR(IF(COUNTIF(個人情報!$BB$5:$BB$401,"登録番号" &amp; リスト!O7424)&gt;=1,"",IF(VLOOKUP(O7424,登録者リスト!$A$1:$D$43729,4,FALSE)=基本情報!$D$6,O7424,"")),"")</f>
        <v/>
      </c>
    </row>
    <row r="7425" spans="15:16" x14ac:dyDescent="0.15">
      <c r="O7425">
        <v>7424</v>
      </c>
      <c r="P7425" t="str">
        <f>IFERROR(IF(COUNTIF(個人情報!$BB$5:$BB$401,"登録番号" &amp; リスト!O7425)&gt;=1,"",IF(VLOOKUP(O7425,登録者リスト!$A$1:$D$43729,4,FALSE)=基本情報!$D$6,O7425,"")),"")</f>
        <v/>
      </c>
    </row>
    <row r="7426" spans="15:16" x14ac:dyDescent="0.15">
      <c r="O7426">
        <v>7425</v>
      </c>
      <c r="P7426" t="str">
        <f>IFERROR(IF(COUNTIF(個人情報!$BB$5:$BB$401,"登録番号" &amp; リスト!O7426)&gt;=1,"",IF(VLOOKUP(O7426,登録者リスト!$A$1:$D$43729,4,FALSE)=基本情報!$D$6,O7426,"")),"")</f>
        <v/>
      </c>
    </row>
    <row r="7427" spans="15:16" x14ac:dyDescent="0.15">
      <c r="O7427">
        <v>7426</v>
      </c>
      <c r="P7427" t="str">
        <f>IFERROR(IF(COUNTIF(個人情報!$BB$5:$BB$401,"登録番号" &amp; リスト!O7427)&gt;=1,"",IF(VLOOKUP(O7427,登録者リスト!$A$1:$D$43729,4,FALSE)=基本情報!$D$6,O7427,"")),"")</f>
        <v/>
      </c>
    </row>
    <row r="7428" spans="15:16" x14ac:dyDescent="0.15">
      <c r="O7428">
        <v>7427</v>
      </c>
      <c r="P7428" t="str">
        <f>IFERROR(IF(COUNTIF(個人情報!$BB$5:$BB$401,"登録番号" &amp; リスト!O7428)&gt;=1,"",IF(VLOOKUP(O7428,登録者リスト!$A$1:$D$43729,4,FALSE)=基本情報!$D$6,O7428,"")),"")</f>
        <v/>
      </c>
    </row>
    <row r="7429" spans="15:16" x14ac:dyDescent="0.15">
      <c r="O7429">
        <v>7428</v>
      </c>
      <c r="P7429" t="str">
        <f>IFERROR(IF(COUNTIF(個人情報!$BB$5:$BB$401,"登録番号" &amp; リスト!O7429)&gt;=1,"",IF(VLOOKUP(O7429,登録者リスト!$A$1:$D$43729,4,FALSE)=基本情報!$D$6,O7429,"")),"")</f>
        <v/>
      </c>
    </row>
    <row r="7430" spans="15:16" x14ac:dyDescent="0.15">
      <c r="O7430">
        <v>7429</v>
      </c>
      <c r="P7430" t="str">
        <f>IFERROR(IF(COUNTIF(個人情報!$BB$5:$BB$401,"登録番号" &amp; リスト!O7430)&gt;=1,"",IF(VLOOKUP(O7430,登録者リスト!$A$1:$D$43729,4,FALSE)=基本情報!$D$6,O7430,"")),"")</f>
        <v/>
      </c>
    </row>
    <row r="7431" spans="15:16" x14ac:dyDescent="0.15">
      <c r="O7431">
        <v>7430</v>
      </c>
      <c r="P7431" t="str">
        <f>IFERROR(IF(COUNTIF(個人情報!$BB$5:$BB$401,"登録番号" &amp; リスト!O7431)&gt;=1,"",IF(VLOOKUP(O7431,登録者リスト!$A$1:$D$43729,4,FALSE)=基本情報!$D$6,O7431,"")),"")</f>
        <v/>
      </c>
    </row>
    <row r="7432" spans="15:16" x14ac:dyDescent="0.15">
      <c r="O7432">
        <v>7431</v>
      </c>
      <c r="P7432" t="str">
        <f>IFERROR(IF(COUNTIF(個人情報!$BB$5:$BB$401,"登録番号" &amp; リスト!O7432)&gt;=1,"",IF(VLOOKUP(O7432,登録者リスト!$A$1:$D$43729,4,FALSE)=基本情報!$D$6,O7432,"")),"")</f>
        <v/>
      </c>
    </row>
    <row r="7433" spans="15:16" x14ac:dyDescent="0.15">
      <c r="O7433">
        <v>7432</v>
      </c>
      <c r="P7433" t="str">
        <f>IFERROR(IF(COUNTIF(個人情報!$BB$5:$BB$401,"登録番号" &amp; リスト!O7433)&gt;=1,"",IF(VLOOKUP(O7433,登録者リスト!$A$1:$D$43729,4,FALSE)=基本情報!$D$6,O7433,"")),"")</f>
        <v/>
      </c>
    </row>
    <row r="7434" spans="15:16" x14ac:dyDescent="0.15">
      <c r="O7434">
        <v>7433</v>
      </c>
      <c r="P7434" t="str">
        <f>IFERROR(IF(COUNTIF(個人情報!$BB$5:$BB$401,"登録番号" &amp; リスト!O7434)&gt;=1,"",IF(VLOOKUP(O7434,登録者リスト!$A$1:$D$43729,4,FALSE)=基本情報!$D$6,O7434,"")),"")</f>
        <v/>
      </c>
    </row>
    <row r="7435" spans="15:16" x14ac:dyDescent="0.15">
      <c r="O7435">
        <v>7434</v>
      </c>
      <c r="P7435" t="str">
        <f>IFERROR(IF(COUNTIF(個人情報!$BB$5:$BB$401,"登録番号" &amp; リスト!O7435)&gt;=1,"",IF(VLOOKUP(O7435,登録者リスト!$A$1:$D$43729,4,FALSE)=基本情報!$D$6,O7435,"")),"")</f>
        <v/>
      </c>
    </row>
    <row r="7436" spans="15:16" x14ac:dyDescent="0.15">
      <c r="O7436">
        <v>7435</v>
      </c>
      <c r="P7436" t="str">
        <f>IFERROR(IF(COUNTIF(個人情報!$BB$5:$BB$401,"登録番号" &amp; リスト!O7436)&gt;=1,"",IF(VLOOKUP(O7436,登録者リスト!$A$1:$D$43729,4,FALSE)=基本情報!$D$6,O7436,"")),"")</f>
        <v/>
      </c>
    </row>
    <row r="7437" spans="15:16" x14ac:dyDescent="0.15">
      <c r="O7437">
        <v>7436</v>
      </c>
      <c r="P7437" t="str">
        <f>IFERROR(IF(COUNTIF(個人情報!$BB$5:$BB$401,"登録番号" &amp; リスト!O7437)&gt;=1,"",IF(VLOOKUP(O7437,登録者リスト!$A$1:$D$43729,4,FALSE)=基本情報!$D$6,O7437,"")),"")</f>
        <v/>
      </c>
    </row>
    <row r="7438" spans="15:16" x14ac:dyDescent="0.15">
      <c r="O7438">
        <v>7437</v>
      </c>
      <c r="P7438" t="str">
        <f>IFERROR(IF(COUNTIF(個人情報!$BB$5:$BB$401,"登録番号" &amp; リスト!O7438)&gt;=1,"",IF(VLOOKUP(O7438,登録者リスト!$A$1:$D$43729,4,FALSE)=基本情報!$D$6,O7438,"")),"")</f>
        <v/>
      </c>
    </row>
    <row r="7439" spans="15:16" x14ac:dyDescent="0.15">
      <c r="O7439">
        <v>7438</v>
      </c>
      <c r="P7439" t="str">
        <f>IFERROR(IF(COUNTIF(個人情報!$BB$5:$BB$401,"登録番号" &amp; リスト!O7439)&gt;=1,"",IF(VLOOKUP(O7439,登録者リスト!$A$1:$D$43729,4,FALSE)=基本情報!$D$6,O7439,"")),"")</f>
        <v/>
      </c>
    </row>
    <row r="7440" spans="15:16" x14ac:dyDescent="0.15">
      <c r="O7440">
        <v>7439</v>
      </c>
      <c r="P7440" t="str">
        <f>IFERROR(IF(COUNTIF(個人情報!$BB$5:$BB$401,"登録番号" &amp; リスト!O7440)&gt;=1,"",IF(VLOOKUP(O7440,登録者リスト!$A$1:$D$43729,4,FALSE)=基本情報!$D$6,O7440,"")),"")</f>
        <v/>
      </c>
    </row>
    <row r="7441" spans="15:16" x14ac:dyDescent="0.15">
      <c r="O7441">
        <v>7440</v>
      </c>
      <c r="P7441" t="str">
        <f>IFERROR(IF(COUNTIF(個人情報!$BB$5:$BB$401,"登録番号" &amp; リスト!O7441)&gt;=1,"",IF(VLOOKUP(O7441,登録者リスト!$A$1:$D$43729,4,FALSE)=基本情報!$D$6,O7441,"")),"")</f>
        <v/>
      </c>
    </row>
    <row r="7442" spans="15:16" x14ac:dyDescent="0.15">
      <c r="O7442">
        <v>7441</v>
      </c>
      <c r="P7442" t="str">
        <f>IFERROR(IF(COUNTIF(個人情報!$BB$5:$BB$401,"登録番号" &amp; リスト!O7442)&gt;=1,"",IF(VLOOKUP(O7442,登録者リスト!$A$1:$D$43729,4,FALSE)=基本情報!$D$6,O7442,"")),"")</f>
        <v/>
      </c>
    </row>
    <row r="7443" spans="15:16" x14ac:dyDescent="0.15">
      <c r="O7443">
        <v>7442</v>
      </c>
      <c r="P7443" t="str">
        <f>IFERROR(IF(COUNTIF(個人情報!$BB$5:$BB$401,"登録番号" &amp; リスト!O7443)&gt;=1,"",IF(VLOOKUP(O7443,登録者リスト!$A$1:$D$43729,4,FALSE)=基本情報!$D$6,O7443,"")),"")</f>
        <v/>
      </c>
    </row>
    <row r="7444" spans="15:16" x14ac:dyDescent="0.15">
      <c r="O7444">
        <v>7443</v>
      </c>
      <c r="P7444" t="str">
        <f>IFERROR(IF(COUNTIF(個人情報!$BB$5:$BB$401,"登録番号" &amp; リスト!O7444)&gt;=1,"",IF(VLOOKUP(O7444,登録者リスト!$A$1:$D$43729,4,FALSE)=基本情報!$D$6,O7444,"")),"")</f>
        <v/>
      </c>
    </row>
    <row r="7445" spans="15:16" x14ac:dyDescent="0.15">
      <c r="O7445">
        <v>7444</v>
      </c>
      <c r="P7445" t="str">
        <f>IFERROR(IF(COUNTIF(個人情報!$BB$5:$BB$401,"登録番号" &amp; リスト!O7445)&gt;=1,"",IF(VLOOKUP(O7445,登録者リスト!$A$1:$D$43729,4,FALSE)=基本情報!$D$6,O7445,"")),"")</f>
        <v/>
      </c>
    </row>
    <row r="7446" spans="15:16" x14ac:dyDescent="0.15">
      <c r="O7446">
        <v>7445</v>
      </c>
      <c r="P7446" t="str">
        <f>IFERROR(IF(COUNTIF(個人情報!$BB$5:$BB$401,"登録番号" &amp; リスト!O7446)&gt;=1,"",IF(VLOOKUP(O7446,登録者リスト!$A$1:$D$43729,4,FALSE)=基本情報!$D$6,O7446,"")),"")</f>
        <v/>
      </c>
    </row>
    <row r="7447" spans="15:16" x14ac:dyDescent="0.15">
      <c r="O7447">
        <v>7446</v>
      </c>
      <c r="P7447" t="str">
        <f>IFERROR(IF(COUNTIF(個人情報!$BB$5:$BB$401,"登録番号" &amp; リスト!O7447)&gt;=1,"",IF(VLOOKUP(O7447,登録者リスト!$A$1:$D$43729,4,FALSE)=基本情報!$D$6,O7447,"")),"")</f>
        <v/>
      </c>
    </row>
    <row r="7448" spans="15:16" x14ac:dyDescent="0.15">
      <c r="O7448">
        <v>7447</v>
      </c>
      <c r="P7448" t="str">
        <f>IFERROR(IF(COUNTIF(個人情報!$BB$5:$BB$401,"登録番号" &amp; リスト!O7448)&gt;=1,"",IF(VLOOKUP(O7448,登録者リスト!$A$1:$D$43729,4,FALSE)=基本情報!$D$6,O7448,"")),"")</f>
        <v/>
      </c>
    </row>
    <row r="7449" spans="15:16" x14ac:dyDescent="0.15">
      <c r="O7449">
        <v>7448</v>
      </c>
      <c r="P7449" t="str">
        <f>IFERROR(IF(COUNTIF(個人情報!$BB$5:$BB$401,"登録番号" &amp; リスト!O7449)&gt;=1,"",IF(VLOOKUP(O7449,登録者リスト!$A$1:$D$43729,4,FALSE)=基本情報!$D$6,O7449,"")),"")</f>
        <v/>
      </c>
    </row>
    <row r="7450" spans="15:16" x14ac:dyDescent="0.15">
      <c r="O7450">
        <v>7449</v>
      </c>
      <c r="P7450" t="str">
        <f>IFERROR(IF(COUNTIF(個人情報!$BB$5:$BB$401,"登録番号" &amp; リスト!O7450)&gt;=1,"",IF(VLOOKUP(O7450,登録者リスト!$A$1:$D$43729,4,FALSE)=基本情報!$D$6,O7450,"")),"")</f>
        <v/>
      </c>
    </row>
    <row r="7451" spans="15:16" x14ac:dyDescent="0.15">
      <c r="O7451">
        <v>7450</v>
      </c>
      <c r="P7451" t="str">
        <f>IFERROR(IF(COUNTIF(個人情報!$BB$5:$BB$401,"登録番号" &amp; リスト!O7451)&gt;=1,"",IF(VLOOKUP(O7451,登録者リスト!$A$1:$D$43729,4,FALSE)=基本情報!$D$6,O7451,"")),"")</f>
        <v/>
      </c>
    </row>
    <row r="7452" spans="15:16" x14ac:dyDescent="0.15">
      <c r="O7452">
        <v>7451</v>
      </c>
      <c r="P7452" t="str">
        <f>IFERROR(IF(COUNTIF(個人情報!$BB$5:$BB$401,"登録番号" &amp; リスト!O7452)&gt;=1,"",IF(VLOOKUP(O7452,登録者リスト!$A$1:$D$43729,4,FALSE)=基本情報!$D$6,O7452,"")),"")</f>
        <v/>
      </c>
    </row>
    <row r="7453" spans="15:16" x14ac:dyDescent="0.15">
      <c r="O7453">
        <v>7452</v>
      </c>
      <c r="P7453" t="str">
        <f>IFERROR(IF(COUNTIF(個人情報!$BB$5:$BB$401,"登録番号" &amp; リスト!O7453)&gt;=1,"",IF(VLOOKUP(O7453,登録者リスト!$A$1:$D$43729,4,FALSE)=基本情報!$D$6,O7453,"")),"")</f>
        <v/>
      </c>
    </row>
    <row r="7454" spans="15:16" x14ac:dyDescent="0.15">
      <c r="O7454">
        <v>7453</v>
      </c>
      <c r="P7454" t="str">
        <f>IFERROR(IF(COUNTIF(個人情報!$BB$5:$BB$401,"登録番号" &amp; リスト!O7454)&gt;=1,"",IF(VLOOKUP(O7454,登録者リスト!$A$1:$D$43729,4,FALSE)=基本情報!$D$6,O7454,"")),"")</f>
        <v/>
      </c>
    </row>
    <row r="7455" spans="15:16" x14ac:dyDescent="0.15">
      <c r="O7455">
        <v>7454</v>
      </c>
      <c r="P7455" t="str">
        <f>IFERROR(IF(COUNTIF(個人情報!$BB$5:$BB$401,"登録番号" &amp; リスト!O7455)&gt;=1,"",IF(VLOOKUP(O7455,登録者リスト!$A$1:$D$43729,4,FALSE)=基本情報!$D$6,O7455,"")),"")</f>
        <v/>
      </c>
    </row>
    <row r="7456" spans="15:16" x14ac:dyDescent="0.15">
      <c r="O7456">
        <v>7455</v>
      </c>
      <c r="P7456" t="str">
        <f>IFERROR(IF(COUNTIF(個人情報!$BB$5:$BB$401,"登録番号" &amp; リスト!O7456)&gt;=1,"",IF(VLOOKUP(O7456,登録者リスト!$A$1:$D$43729,4,FALSE)=基本情報!$D$6,O7456,"")),"")</f>
        <v/>
      </c>
    </row>
    <row r="7457" spans="15:16" x14ac:dyDescent="0.15">
      <c r="O7457">
        <v>7456</v>
      </c>
      <c r="P7457" t="str">
        <f>IFERROR(IF(COUNTIF(個人情報!$BB$5:$BB$401,"登録番号" &amp; リスト!O7457)&gt;=1,"",IF(VLOOKUP(O7457,登録者リスト!$A$1:$D$43729,4,FALSE)=基本情報!$D$6,O7457,"")),"")</f>
        <v/>
      </c>
    </row>
    <row r="7458" spans="15:16" x14ac:dyDescent="0.15">
      <c r="O7458">
        <v>7457</v>
      </c>
      <c r="P7458" t="str">
        <f>IFERROR(IF(COUNTIF(個人情報!$BB$5:$BB$401,"登録番号" &amp; リスト!O7458)&gt;=1,"",IF(VLOOKUP(O7458,登録者リスト!$A$1:$D$43729,4,FALSE)=基本情報!$D$6,O7458,"")),"")</f>
        <v/>
      </c>
    </row>
    <row r="7459" spans="15:16" x14ac:dyDescent="0.15">
      <c r="O7459">
        <v>7458</v>
      </c>
      <c r="P7459" t="str">
        <f>IFERROR(IF(COUNTIF(個人情報!$BB$5:$BB$401,"登録番号" &amp; リスト!O7459)&gt;=1,"",IF(VLOOKUP(O7459,登録者リスト!$A$1:$D$43729,4,FALSE)=基本情報!$D$6,O7459,"")),"")</f>
        <v/>
      </c>
    </row>
    <row r="7460" spans="15:16" x14ac:dyDescent="0.15">
      <c r="O7460">
        <v>7459</v>
      </c>
      <c r="P7460" t="str">
        <f>IFERROR(IF(COUNTIF(個人情報!$BB$5:$BB$401,"登録番号" &amp; リスト!O7460)&gt;=1,"",IF(VLOOKUP(O7460,登録者リスト!$A$1:$D$43729,4,FALSE)=基本情報!$D$6,O7460,"")),"")</f>
        <v/>
      </c>
    </row>
    <row r="7461" spans="15:16" x14ac:dyDescent="0.15">
      <c r="O7461">
        <v>7460</v>
      </c>
      <c r="P7461" t="str">
        <f>IFERROR(IF(COUNTIF(個人情報!$BB$5:$BB$401,"登録番号" &amp; リスト!O7461)&gt;=1,"",IF(VLOOKUP(O7461,登録者リスト!$A$1:$D$43729,4,FALSE)=基本情報!$D$6,O7461,"")),"")</f>
        <v/>
      </c>
    </row>
    <row r="7462" spans="15:16" x14ac:dyDescent="0.15">
      <c r="O7462">
        <v>7461</v>
      </c>
      <c r="P7462" t="str">
        <f>IFERROR(IF(COUNTIF(個人情報!$BB$5:$BB$401,"登録番号" &amp; リスト!O7462)&gt;=1,"",IF(VLOOKUP(O7462,登録者リスト!$A$1:$D$43729,4,FALSE)=基本情報!$D$6,O7462,"")),"")</f>
        <v/>
      </c>
    </row>
    <row r="7463" spans="15:16" x14ac:dyDescent="0.15">
      <c r="O7463">
        <v>7462</v>
      </c>
      <c r="P7463" t="str">
        <f>IFERROR(IF(COUNTIF(個人情報!$BB$5:$BB$401,"登録番号" &amp; リスト!O7463)&gt;=1,"",IF(VLOOKUP(O7463,登録者リスト!$A$1:$D$43729,4,FALSE)=基本情報!$D$6,O7463,"")),"")</f>
        <v/>
      </c>
    </row>
    <row r="7464" spans="15:16" x14ac:dyDescent="0.15">
      <c r="O7464">
        <v>7463</v>
      </c>
      <c r="P7464" t="str">
        <f>IFERROR(IF(COUNTIF(個人情報!$BB$5:$BB$401,"登録番号" &amp; リスト!O7464)&gt;=1,"",IF(VLOOKUP(O7464,登録者リスト!$A$1:$D$43729,4,FALSE)=基本情報!$D$6,O7464,"")),"")</f>
        <v/>
      </c>
    </row>
    <row r="7465" spans="15:16" x14ac:dyDescent="0.15">
      <c r="O7465">
        <v>7464</v>
      </c>
      <c r="P7465" t="str">
        <f>IFERROR(IF(COUNTIF(個人情報!$BB$5:$BB$401,"登録番号" &amp; リスト!O7465)&gt;=1,"",IF(VLOOKUP(O7465,登録者リスト!$A$1:$D$43729,4,FALSE)=基本情報!$D$6,O7465,"")),"")</f>
        <v/>
      </c>
    </row>
    <row r="7466" spans="15:16" x14ac:dyDescent="0.15">
      <c r="O7466">
        <v>7465</v>
      </c>
      <c r="P7466" t="str">
        <f>IFERROR(IF(COUNTIF(個人情報!$BB$5:$BB$401,"登録番号" &amp; リスト!O7466)&gt;=1,"",IF(VLOOKUP(O7466,登録者リスト!$A$1:$D$43729,4,FALSE)=基本情報!$D$6,O7466,"")),"")</f>
        <v/>
      </c>
    </row>
    <row r="7467" spans="15:16" x14ac:dyDescent="0.15">
      <c r="O7467">
        <v>7466</v>
      </c>
      <c r="P7467" t="str">
        <f>IFERROR(IF(COUNTIF(個人情報!$BB$5:$BB$401,"登録番号" &amp; リスト!O7467)&gt;=1,"",IF(VLOOKUP(O7467,登録者リスト!$A$1:$D$43729,4,FALSE)=基本情報!$D$6,O7467,"")),"")</f>
        <v/>
      </c>
    </row>
    <row r="7468" spans="15:16" x14ac:dyDescent="0.15">
      <c r="O7468">
        <v>7467</v>
      </c>
      <c r="P7468" t="str">
        <f>IFERROR(IF(COUNTIF(個人情報!$BB$5:$BB$401,"登録番号" &amp; リスト!O7468)&gt;=1,"",IF(VLOOKUP(O7468,登録者リスト!$A$1:$D$43729,4,FALSE)=基本情報!$D$6,O7468,"")),"")</f>
        <v/>
      </c>
    </row>
    <row r="7469" spans="15:16" x14ac:dyDescent="0.15">
      <c r="O7469">
        <v>7468</v>
      </c>
      <c r="P7469" t="str">
        <f>IFERROR(IF(COUNTIF(個人情報!$BB$5:$BB$401,"登録番号" &amp; リスト!O7469)&gt;=1,"",IF(VLOOKUP(O7469,登録者リスト!$A$1:$D$43729,4,FALSE)=基本情報!$D$6,O7469,"")),"")</f>
        <v/>
      </c>
    </row>
    <row r="7470" spans="15:16" x14ac:dyDescent="0.15">
      <c r="O7470">
        <v>7469</v>
      </c>
      <c r="P7470" t="str">
        <f>IFERROR(IF(COUNTIF(個人情報!$BB$5:$BB$401,"登録番号" &amp; リスト!O7470)&gt;=1,"",IF(VLOOKUP(O7470,登録者リスト!$A$1:$D$43729,4,FALSE)=基本情報!$D$6,O7470,"")),"")</f>
        <v/>
      </c>
    </row>
    <row r="7471" spans="15:16" x14ac:dyDescent="0.15">
      <c r="O7471">
        <v>7470</v>
      </c>
      <c r="P7471" t="str">
        <f>IFERROR(IF(COUNTIF(個人情報!$BB$5:$BB$401,"登録番号" &amp; リスト!O7471)&gt;=1,"",IF(VLOOKUP(O7471,登録者リスト!$A$1:$D$43729,4,FALSE)=基本情報!$D$6,O7471,"")),"")</f>
        <v/>
      </c>
    </row>
    <row r="7472" spans="15:16" x14ac:dyDescent="0.15">
      <c r="O7472">
        <v>7471</v>
      </c>
      <c r="P7472" t="str">
        <f>IFERROR(IF(COUNTIF(個人情報!$BB$5:$BB$401,"登録番号" &amp; リスト!O7472)&gt;=1,"",IF(VLOOKUP(O7472,登録者リスト!$A$1:$D$43729,4,FALSE)=基本情報!$D$6,O7472,"")),"")</f>
        <v/>
      </c>
    </row>
    <row r="7473" spans="15:16" x14ac:dyDescent="0.15">
      <c r="O7473">
        <v>7472</v>
      </c>
      <c r="P7473" t="str">
        <f>IFERROR(IF(COUNTIF(個人情報!$BB$5:$BB$401,"登録番号" &amp; リスト!O7473)&gt;=1,"",IF(VLOOKUP(O7473,登録者リスト!$A$1:$D$43729,4,FALSE)=基本情報!$D$6,O7473,"")),"")</f>
        <v/>
      </c>
    </row>
    <row r="7474" spans="15:16" x14ac:dyDescent="0.15">
      <c r="O7474">
        <v>7473</v>
      </c>
      <c r="P7474" t="str">
        <f>IFERROR(IF(COUNTIF(個人情報!$BB$5:$BB$401,"登録番号" &amp; リスト!O7474)&gt;=1,"",IF(VLOOKUP(O7474,登録者リスト!$A$1:$D$43729,4,FALSE)=基本情報!$D$6,O7474,"")),"")</f>
        <v/>
      </c>
    </row>
    <row r="7475" spans="15:16" x14ac:dyDescent="0.15">
      <c r="O7475">
        <v>7474</v>
      </c>
      <c r="P7475" t="str">
        <f>IFERROR(IF(COUNTIF(個人情報!$BB$5:$BB$401,"登録番号" &amp; リスト!O7475)&gt;=1,"",IF(VLOOKUP(O7475,登録者リスト!$A$1:$D$43729,4,FALSE)=基本情報!$D$6,O7475,"")),"")</f>
        <v/>
      </c>
    </row>
    <row r="7476" spans="15:16" x14ac:dyDescent="0.15">
      <c r="O7476">
        <v>7475</v>
      </c>
      <c r="P7476" t="str">
        <f>IFERROR(IF(COUNTIF(個人情報!$BB$5:$BB$401,"登録番号" &amp; リスト!O7476)&gt;=1,"",IF(VLOOKUP(O7476,登録者リスト!$A$1:$D$43729,4,FALSE)=基本情報!$D$6,O7476,"")),"")</f>
        <v/>
      </c>
    </row>
    <row r="7477" spans="15:16" x14ac:dyDescent="0.15">
      <c r="O7477">
        <v>7476</v>
      </c>
      <c r="P7477" t="str">
        <f>IFERROR(IF(COUNTIF(個人情報!$BB$5:$BB$401,"登録番号" &amp; リスト!O7477)&gt;=1,"",IF(VLOOKUP(O7477,登録者リスト!$A$1:$D$43729,4,FALSE)=基本情報!$D$6,O7477,"")),"")</f>
        <v/>
      </c>
    </row>
    <row r="7478" spans="15:16" x14ac:dyDescent="0.15">
      <c r="O7478">
        <v>7477</v>
      </c>
      <c r="P7478" t="str">
        <f>IFERROR(IF(COUNTIF(個人情報!$BB$5:$BB$401,"登録番号" &amp; リスト!O7478)&gt;=1,"",IF(VLOOKUP(O7478,登録者リスト!$A$1:$D$43729,4,FALSE)=基本情報!$D$6,O7478,"")),"")</f>
        <v/>
      </c>
    </row>
    <row r="7479" spans="15:16" x14ac:dyDescent="0.15">
      <c r="O7479">
        <v>7478</v>
      </c>
      <c r="P7479" t="str">
        <f>IFERROR(IF(COUNTIF(個人情報!$BB$5:$BB$401,"登録番号" &amp; リスト!O7479)&gt;=1,"",IF(VLOOKUP(O7479,登録者リスト!$A$1:$D$43729,4,FALSE)=基本情報!$D$6,O7479,"")),"")</f>
        <v/>
      </c>
    </row>
    <row r="7480" spans="15:16" x14ac:dyDescent="0.15">
      <c r="O7480">
        <v>7479</v>
      </c>
      <c r="P7480" t="str">
        <f>IFERROR(IF(COUNTIF(個人情報!$BB$5:$BB$401,"登録番号" &amp; リスト!O7480)&gt;=1,"",IF(VLOOKUP(O7480,登録者リスト!$A$1:$D$43729,4,FALSE)=基本情報!$D$6,O7480,"")),"")</f>
        <v/>
      </c>
    </row>
    <row r="7481" spans="15:16" x14ac:dyDescent="0.15">
      <c r="O7481">
        <v>7480</v>
      </c>
      <c r="P7481" t="str">
        <f>IFERROR(IF(COUNTIF(個人情報!$BB$5:$BB$401,"登録番号" &amp; リスト!O7481)&gt;=1,"",IF(VLOOKUP(O7481,登録者リスト!$A$1:$D$43729,4,FALSE)=基本情報!$D$6,O7481,"")),"")</f>
        <v/>
      </c>
    </row>
    <row r="7482" spans="15:16" x14ac:dyDescent="0.15">
      <c r="O7482">
        <v>7481</v>
      </c>
      <c r="P7482" t="str">
        <f>IFERROR(IF(COUNTIF(個人情報!$BB$5:$BB$401,"登録番号" &amp; リスト!O7482)&gt;=1,"",IF(VLOOKUP(O7482,登録者リスト!$A$1:$D$43729,4,FALSE)=基本情報!$D$6,O7482,"")),"")</f>
        <v/>
      </c>
    </row>
    <row r="7483" spans="15:16" x14ac:dyDescent="0.15">
      <c r="O7483">
        <v>7482</v>
      </c>
      <c r="P7483" t="str">
        <f>IFERROR(IF(COUNTIF(個人情報!$BB$5:$BB$401,"登録番号" &amp; リスト!O7483)&gt;=1,"",IF(VLOOKUP(O7483,登録者リスト!$A$1:$D$43729,4,FALSE)=基本情報!$D$6,O7483,"")),"")</f>
        <v/>
      </c>
    </row>
    <row r="7484" spans="15:16" x14ac:dyDescent="0.15">
      <c r="O7484">
        <v>7483</v>
      </c>
      <c r="P7484" t="str">
        <f>IFERROR(IF(COUNTIF(個人情報!$BB$5:$BB$401,"登録番号" &amp; リスト!O7484)&gt;=1,"",IF(VLOOKUP(O7484,登録者リスト!$A$1:$D$43729,4,FALSE)=基本情報!$D$6,O7484,"")),"")</f>
        <v/>
      </c>
    </row>
    <row r="7485" spans="15:16" x14ac:dyDescent="0.15">
      <c r="O7485">
        <v>7484</v>
      </c>
      <c r="P7485" t="str">
        <f>IFERROR(IF(COUNTIF(個人情報!$BB$5:$BB$401,"登録番号" &amp; リスト!O7485)&gt;=1,"",IF(VLOOKUP(O7485,登録者リスト!$A$1:$D$43729,4,FALSE)=基本情報!$D$6,O7485,"")),"")</f>
        <v/>
      </c>
    </row>
    <row r="7486" spans="15:16" x14ac:dyDescent="0.15">
      <c r="O7486">
        <v>7485</v>
      </c>
      <c r="P7486" t="str">
        <f>IFERROR(IF(COUNTIF(個人情報!$BB$5:$BB$401,"登録番号" &amp; リスト!O7486)&gt;=1,"",IF(VLOOKUP(O7486,登録者リスト!$A$1:$D$43729,4,FALSE)=基本情報!$D$6,O7486,"")),"")</f>
        <v/>
      </c>
    </row>
    <row r="7487" spans="15:16" x14ac:dyDescent="0.15">
      <c r="O7487">
        <v>7486</v>
      </c>
      <c r="P7487" t="str">
        <f>IFERROR(IF(COUNTIF(個人情報!$BB$5:$BB$401,"登録番号" &amp; リスト!O7487)&gt;=1,"",IF(VLOOKUP(O7487,登録者リスト!$A$1:$D$43729,4,FALSE)=基本情報!$D$6,O7487,"")),"")</f>
        <v/>
      </c>
    </row>
    <row r="7488" spans="15:16" x14ac:dyDescent="0.15">
      <c r="O7488">
        <v>7487</v>
      </c>
      <c r="P7488" t="str">
        <f>IFERROR(IF(COUNTIF(個人情報!$BB$5:$BB$401,"登録番号" &amp; リスト!O7488)&gt;=1,"",IF(VLOOKUP(O7488,登録者リスト!$A$1:$D$43729,4,FALSE)=基本情報!$D$6,O7488,"")),"")</f>
        <v/>
      </c>
    </row>
    <row r="7489" spans="15:16" x14ac:dyDescent="0.15">
      <c r="O7489">
        <v>7488</v>
      </c>
      <c r="P7489" t="str">
        <f>IFERROR(IF(COUNTIF(個人情報!$BB$5:$BB$401,"登録番号" &amp; リスト!O7489)&gt;=1,"",IF(VLOOKUP(O7489,登録者リスト!$A$1:$D$43729,4,FALSE)=基本情報!$D$6,O7489,"")),"")</f>
        <v/>
      </c>
    </row>
    <row r="7490" spans="15:16" x14ac:dyDescent="0.15">
      <c r="O7490">
        <v>7489</v>
      </c>
      <c r="P7490" t="str">
        <f>IFERROR(IF(COUNTIF(個人情報!$BB$5:$BB$401,"登録番号" &amp; リスト!O7490)&gt;=1,"",IF(VLOOKUP(O7490,登録者リスト!$A$1:$D$43729,4,FALSE)=基本情報!$D$6,O7490,"")),"")</f>
        <v/>
      </c>
    </row>
    <row r="7491" spans="15:16" x14ac:dyDescent="0.15">
      <c r="O7491">
        <v>7490</v>
      </c>
      <c r="P7491" t="str">
        <f>IFERROR(IF(COUNTIF(個人情報!$BB$5:$BB$401,"登録番号" &amp; リスト!O7491)&gt;=1,"",IF(VLOOKUP(O7491,登録者リスト!$A$1:$D$43729,4,FALSE)=基本情報!$D$6,O7491,"")),"")</f>
        <v/>
      </c>
    </row>
    <row r="7492" spans="15:16" x14ac:dyDescent="0.15">
      <c r="O7492">
        <v>7491</v>
      </c>
      <c r="P7492" t="str">
        <f>IFERROR(IF(COUNTIF(個人情報!$BB$5:$BB$401,"登録番号" &amp; リスト!O7492)&gt;=1,"",IF(VLOOKUP(O7492,登録者リスト!$A$1:$D$43729,4,FALSE)=基本情報!$D$6,O7492,"")),"")</f>
        <v/>
      </c>
    </row>
    <row r="7493" spans="15:16" x14ac:dyDescent="0.15">
      <c r="O7493">
        <v>7492</v>
      </c>
      <c r="P7493" t="str">
        <f>IFERROR(IF(COUNTIF(個人情報!$BB$5:$BB$401,"登録番号" &amp; リスト!O7493)&gt;=1,"",IF(VLOOKUP(O7493,登録者リスト!$A$1:$D$43729,4,FALSE)=基本情報!$D$6,O7493,"")),"")</f>
        <v/>
      </c>
    </row>
    <row r="7494" spans="15:16" x14ac:dyDescent="0.15">
      <c r="O7494">
        <v>7493</v>
      </c>
      <c r="P7494" t="str">
        <f>IFERROR(IF(COUNTIF(個人情報!$BB$5:$BB$401,"登録番号" &amp; リスト!O7494)&gt;=1,"",IF(VLOOKUP(O7494,登録者リスト!$A$1:$D$43729,4,FALSE)=基本情報!$D$6,O7494,"")),"")</f>
        <v/>
      </c>
    </row>
    <row r="7495" spans="15:16" x14ac:dyDescent="0.15">
      <c r="O7495">
        <v>7494</v>
      </c>
      <c r="P7495" t="str">
        <f>IFERROR(IF(COUNTIF(個人情報!$BB$5:$BB$401,"登録番号" &amp; リスト!O7495)&gt;=1,"",IF(VLOOKUP(O7495,登録者リスト!$A$1:$D$43729,4,FALSE)=基本情報!$D$6,O7495,"")),"")</f>
        <v/>
      </c>
    </row>
    <row r="7496" spans="15:16" x14ac:dyDescent="0.15">
      <c r="O7496">
        <v>7495</v>
      </c>
      <c r="P7496" t="str">
        <f>IFERROR(IF(COUNTIF(個人情報!$BB$5:$BB$401,"登録番号" &amp; リスト!O7496)&gt;=1,"",IF(VLOOKUP(O7496,登録者リスト!$A$1:$D$43729,4,FALSE)=基本情報!$D$6,O7496,"")),"")</f>
        <v/>
      </c>
    </row>
    <row r="7497" spans="15:16" x14ac:dyDescent="0.15">
      <c r="O7497">
        <v>7496</v>
      </c>
      <c r="P7497" t="str">
        <f>IFERROR(IF(COUNTIF(個人情報!$BB$5:$BB$401,"登録番号" &amp; リスト!O7497)&gt;=1,"",IF(VLOOKUP(O7497,登録者リスト!$A$1:$D$43729,4,FALSE)=基本情報!$D$6,O7497,"")),"")</f>
        <v/>
      </c>
    </row>
    <row r="7498" spans="15:16" x14ac:dyDescent="0.15">
      <c r="O7498">
        <v>7497</v>
      </c>
      <c r="P7498" t="str">
        <f>IFERROR(IF(COUNTIF(個人情報!$BB$5:$BB$401,"登録番号" &amp; リスト!O7498)&gt;=1,"",IF(VLOOKUP(O7498,登録者リスト!$A$1:$D$43729,4,FALSE)=基本情報!$D$6,O7498,"")),"")</f>
        <v/>
      </c>
    </row>
    <row r="7499" spans="15:16" x14ac:dyDescent="0.15">
      <c r="O7499">
        <v>7498</v>
      </c>
      <c r="P7499" t="str">
        <f>IFERROR(IF(COUNTIF(個人情報!$BB$5:$BB$401,"登録番号" &amp; リスト!O7499)&gt;=1,"",IF(VLOOKUP(O7499,登録者リスト!$A$1:$D$43729,4,FALSE)=基本情報!$D$6,O7499,"")),"")</f>
        <v/>
      </c>
    </row>
    <row r="7500" spans="15:16" x14ac:dyDescent="0.15">
      <c r="O7500">
        <v>7499</v>
      </c>
      <c r="P7500" t="str">
        <f>IFERROR(IF(COUNTIF(個人情報!$BB$5:$BB$401,"登録番号" &amp; リスト!O7500)&gt;=1,"",IF(VLOOKUP(O7500,登録者リスト!$A$1:$D$43729,4,FALSE)=基本情報!$D$6,O7500,"")),"")</f>
        <v/>
      </c>
    </row>
    <row r="7501" spans="15:16" x14ac:dyDescent="0.15">
      <c r="O7501">
        <v>7500</v>
      </c>
      <c r="P7501" t="str">
        <f>IFERROR(IF(COUNTIF(個人情報!$BB$5:$BB$401,"登録番号" &amp; リスト!O7501)&gt;=1,"",IF(VLOOKUP(O7501,登録者リスト!$A$1:$D$43729,4,FALSE)=基本情報!$D$6,O7501,"")),"")</f>
        <v/>
      </c>
    </row>
    <row r="7502" spans="15:16" x14ac:dyDescent="0.15">
      <c r="O7502">
        <v>7501</v>
      </c>
      <c r="P7502" t="str">
        <f>IFERROR(IF(COUNTIF(個人情報!$BB$5:$BB$401,"登録番号" &amp; リスト!O7502)&gt;=1,"",IF(VLOOKUP(O7502,登録者リスト!$A$1:$D$43729,4,FALSE)=基本情報!$D$6,O7502,"")),"")</f>
        <v/>
      </c>
    </row>
    <row r="7503" spans="15:16" x14ac:dyDescent="0.15">
      <c r="O7503">
        <v>7502</v>
      </c>
      <c r="P7503" t="str">
        <f>IFERROR(IF(COUNTIF(個人情報!$BB$5:$BB$401,"登録番号" &amp; リスト!O7503)&gt;=1,"",IF(VLOOKUP(O7503,登録者リスト!$A$1:$D$43729,4,FALSE)=基本情報!$D$6,O7503,"")),"")</f>
        <v/>
      </c>
    </row>
    <row r="7504" spans="15:16" x14ac:dyDescent="0.15">
      <c r="O7504">
        <v>7503</v>
      </c>
      <c r="P7504" t="str">
        <f>IFERROR(IF(COUNTIF(個人情報!$BB$5:$BB$401,"登録番号" &amp; リスト!O7504)&gt;=1,"",IF(VLOOKUP(O7504,登録者リスト!$A$1:$D$43729,4,FALSE)=基本情報!$D$6,O7504,"")),"")</f>
        <v/>
      </c>
    </row>
    <row r="7505" spans="15:16" x14ac:dyDescent="0.15">
      <c r="O7505">
        <v>7504</v>
      </c>
      <c r="P7505" t="str">
        <f>IFERROR(IF(COUNTIF(個人情報!$BB$5:$BB$401,"登録番号" &amp; リスト!O7505)&gt;=1,"",IF(VLOOKUP(O7505,登録者リスト!$A$1:$D$43729,4,FALSE)=基本情報!$D$6,O7505,"")),"")</f>
        <v/>
      </c>
    </row>
    <row r="7506" spans="15:16" x14ac:dyDescent="0.15">
      <c r="O7506">
        <v>7505</v>
      </c>
      <c r="P7506" t="str">
        <f>IFERROR(IF(COUNTIF(個人情報!$BB$5:$BB$401,"登録番号" &amp; リスト!O7506)&gt;=1,"",IF(VLOOKUP(O7506,登録者リスト!$A$1:$D$43729,4,FALSE)=基本情報!$D$6,O7506,"")),"")</f>
        <v/>
      </c>
    </row>
    <row r="7507" spans="15:16" x14ac:dyDescent="0.15">
      <c r="O7507">
        <v>7506</v>
      </c>
      <c r="P7507" t="str">
        <f>IFERROR(IF(COUNTIF(個人情報!$BB$5:$BB$401,"登録番号" &amp; リスト!O7507)&gt;=1,"",IF(VLOOKUP(O7507,登録者リスト!$A$1:$D$43729,4,FALSE)=基本情報!$D$6,O7507,"")),"")</f>
        <v/>
      </c>
    </row>
    <row r="7508" spans="15:16" x14ac:dyDescent="0.15">
      <c r="O7508">
        <v>7507</v>
      </c>
      <c r="P7508" t="str">
        <f>IFERROR(IF(COUNTIF(個人情報!$BB$5:$BB$401,"登録番号" &amp; リスト!O7508)&gt;=1,"",IF(VLOOKUP(O7508,登録者リスト!$A$1:$D$43729,4,FALSE)=基本情報!$D$6,O7508,"")),"")</f>
        <v/>
      </c>
    </row>
    <row r="7509" spans="15:16" x14ac:dyDescent="0.15">
      <c r="O7509">
        <v>7508</v>
      </c>
      <c r="P7509" t="str">
        <f>IFERROR(IF(COUNTIF(個人情報!$BB$5:$BB$401,"登録番号" &amp; リスト!O7509)&gt;=1,"",IF(VLOOKUP(O7509,登録者リスト!$A$1:$D$43729,4,FALSE)=基本情報!$D$6,O7509,"")),"")</f>
        <v/>
      </c>
    </row>
    <row r="7510" spans="15:16" x14ac:dyDescent="0.15">
      <c r="O7510">
        <v>7509</v>
      </c>
      <c r="P7510" t="str">
        <f>IFERROR(IF(COUNTIF(個人情報!$BB$5:$BB$401,"登録番号" &amp; リスト!O7510)&gt;=1,"",IF(VLOOKUP(O7510,登録者リスト!$A$1:$D$43729,4,FALSE)=基本情報!$D$6,O7510,"")),"")</f>
        <v/>
      </c>
    </row>
    <row r="7511" spans="15:16" x14ac:dyDescent="0.15">
      <c r="O7511">
        <v>7510</v>
      </c>
      <c r="P7511" t="str">
        <f>IFERROR(IF(COUNTIF(個人情報!$BB$5:$BB$401,"登録番号" &amp; リスト!O7511)&gt;=1,"",IF(VLOOKUP(O7511,登録者リスト!$A$1:$D$43729,4,FALSE)=基本情報!$D$6,O7511,"")),"")</f>
        <v/>
      </c>
    </row>
    <row r="7512" spans="15:16" x14ac:dyDescent="0.15">
      <c r="O7512">
        <v>7511</v>
      </c>
      <c r="P7512" t="str">
        <f>IFERROR(IF(COUNTIF(個人情報!$BB$5:$BB$401,"登録番号" &amp; リスト!O7512)&gt;=1,"",IF(VLOOKUP(O7512,登録者リスト!$A$1:$D$43729,4,FALSE)=基本情報!$D$6,O7512,"")),"")</f>
        <v/>
      </c>
    </row>
    <row r="7513" spans="15:16" x14ac:dyDescent="0.15">
      <c r="O7513">
        <v>7512</v>
      </c>
      <c r="P7513" t="str">
        <f>IFERROR(IF(COUNTIF(個人情報!$BB$5:$BB$401,"登録番号" &amp; リスト!O7513)&gt;=1,"",IF(VLOOKUP(O7513,登録者リスト!$A$1:$D$43729,4,FALSE)=基本情報!$D$6,O7513,"")),"")</f>
        <v/>
      </c>
    </row>
    <row r="7514" spans="15:16" x14ac:dyDescent="0.15">
      <c r="O7514">
        <v>7513</v>
      </c>
      <c r="P7514" t="str">
        <f>IFERROR(IF(COUNTIF(個人情報!$BB$5:$BB$401,"登録番号" &amp; リスト!O7514)&gt;=1,"",IF(VLOOKUP(O7514,登録者リスト!$A$1:$D$43729,4,FALSE)=基本情報!$D$6,O7514,"")),"")</f>
        <v/>
      </c>
    </row>
    <row r="7515" spans="15:16" x14ac:dyDescent="0.15">
      <c r="O7515">
        <v>7514</v>
      </c>
      <c r="P7515" t="str">
        <f>IFERROR(IF(COUNTIF(個人情報!$BB$5:$BB$401,"登録番号" &amp; リスト!O7515)&gt;=1,"",IF(VLOOKUP(O7515,登録者リスト!$A$1:$D$43729,4,FALSE)=基本情報!$D$6,O7515,"")),"")</f>
        <v/>
      </c>
    </row>
    <row r="7516" spans="15:16" x14ac:dyDescent="0.15">
      <c r="O7516">
        <v>7515</v>
      </c>
      <c r="P7516" t="str">
        <f>IFERROR(IF(COUNTIF(個人情報!$BB$5:$BB$401,"登録番号" &amp; リスト!O7516)&gt;=1,"",IF(VLOOKUP(O7516,登録者リスト!$A$1:$D$43729,4,FALSE)=基本情報!$D$6,O7516,"")),"")</f>
        <v/>
      </c>
    </row>
    <row r="7517" spans="15:16" x14ac:dyDescent="0.15">
      <c r="O7517">
        <v>7516</v>
      </c>
      <c r="P7517" t="str">
        <f>IFERROR(IF(COUNTIF(個人情報!$BB$5:$BB$401,"登録番号" &amp; リスト!O7517)&gt;=1,"",IF(VLOOKUP(O7517,登録者リスト!$A$1:$D$43729,4,FALSE)=基本情報!$D$6,O7517,"")),"")</f>
        <v/>
      </c>
    </row>
    <row r="7518" spans="15:16" x14ac:dyDescent="0.15">
      <c r="O7518">
        <v>7517</v>
      </c>
      <c r="P7518" t="str">
        <f>IFERROR(IF(COUNTIF(個人情報!$BB$5:$BB$401,"登録番号" &amp; リスト!O7518)&gt;=1,"",IF(VLOOKUP(O7518,登録者リスト!$A$1:$D$43729,4,FALSE)=基本情報!$D$6,O7518,"")),"")</f>
        <v/>
      </c>
    </row>
    <row r="7519" spans="15:16" x14ac:dyDescent="0.15">
      <c r="O7519">
        <v>7518</v>
      </c>
      <c r="P7519" t="str">
        <f>IFERROR(IF(COUNTIF(個人情報!$BB$5:$BB$401,"登録番号" &amp; リスト!O7519)&gt;=1,"",IF(VLOOKUP(O7519,登録者リスト!$A$1:$D$43729,4,FALSE)=基本情報!$D$6,O7519,"")),"")</f>
        <v/>
      </c>
    </row>
    <row r="7520" spans="15:16" x14ac:dyDescent="0.15">
      <c r="O7520">
        <v>7519</v>
      </c>
      <c r="P7520" t="str">
        <f>IFERROR(IF(COUNTIF(個人情報!$BB$5:$BB$401,"登録番号" &amp; リスト!O7520)&gt;=1,"",IF(VLOOKUP(O7520,登録者リスト!$A$1:$D$43729,4,FALSE)=基本情報!$D$6,O7520,"")),"")</f>
        <v/>
      </c>
    </row>
    <row r="7521" spans="15:16" x14ac:dyDescent="0.15">
      <c r="O7521">
        <v>7520</v>
      </c>
      <c r="P7521" t="str">
        <f>IFERROR(IF(COUNTIF(個人情報!$BB$5:$BB$401,"登録番号" &amp; リスト!O7521)&gt;=1,"",IF(VLOOKUP(O7521,登録者リスト!$A$1:$D$43729,4,FALSE)=基本情報!$D$6,O7521,"")),"")</f>
        <v/>
      </c>
    </row>
    <row r="7522" spans="15:16" x14ac:dyDescent="0.15">
      <c r="O7522">
        <v>7521</v>
      </c>
      <c r="P7522" t="str">
        <f>IFERROR(IF(COUNTIF(個人情報!$BB$5:$BB$401,"登録番号" &amp; リスト!O7522)&gt;=1,"",IF(VLOOKUP(O7522,登録者リスト!$A$1:$D$43729,4,FALSE)=基本情報!$D$6,O7522,"")),"")</f>
        <v/>
      </c>
    </row>
    <row r="7523" spans="15:16" x14ac:dyDescent="0.15">
      <c r="O7523">
        <v>7522</v>
      </c>
      <c r="P7523" t="str">
        <f>IFERROR(IF(COUNTIF(個人情報!$BB$5:$BB$401,"登録番号" &amp; リスト!O7523)&gt;=1,"",IF(VLOOKUP(O7523,登録者リスト!$A$1:$D$43729,4,FALSE)=基本情報!$D$6,O7523,"")),"")</f>
        <v/>
      </c>
    </row>
    <row r="7524" spans="15:16" x14ac:dyDescent="0.15">
      <c r="O7524">
        <v>7523</v>
      </c>
      <c r="P7524" t="str">
        <f>IFERROR(IF(COUNTIF(個人情報!$BB$5:$BB$401,"登録番号" &amp; リスト!O7524)&gt;=1,"",IF(VLOOKUP(O7524,登録者リスト!$A$1:$D$43729,4,FALSE)=基本情報!$D$6,O7524,"")),"")</f>
        <v/>
      </c>
    </row>
    <row r="7525" spans="15:16" x14ac:dyDescent="0.15">
      <c r="O7525">
        <v>7524</v>
      </c>
      <c r="P7525" t="str">
        <f>IFERROR(IF(COUNTIF(個人情報!$BB$5:$BB$401,"登録番号" &amp; リスト!O7525)&gt;=1,"",IF(VLOOKUP(O7525,登録者リスト!$A$1:$D$43729,4,FALSE)=基本情報!$D$6,O7525,"")),"")</f>
        <v/>
      </c>
    </row>
    <row r="7526" spans="15:16" x14ac:dyDescent="0.15">
      <c r="O7526">
        <v>7525</v>
      </c>
      <c r="P7526" t="str">
        <f>IFERROR(IF(COUNTIF(個人情報!$BB$5:$BB$401,"登録番号" &amp; リスト!O7526)&gt;=1,"",IF(VLOOKUP(O7526,登録者リスト!$A$1:$D$43729,4,FALSE)=基本情報!$D$6,O7526,"")),"")</f>
        <v/>
      </c>
    </row>
    <row r="7527" spans="15:16" x14ac:dyDescent="0.15">
      <c r="O7527">
        <v>7526</v>
      </c>
      <c r="P7527" t="str">
        <f>IFERROR(IF(COUNTIF(個人情報!$BB$5:$BB$401,"登録番号" &amp; リスト!O7527)&gt;=1,"",IF(VLOOKUP(O7527,登録者リスト!$A$1:$D$43729,4,FALSE)=基本情報!$D$6,O7527,"")),"")</f>
        <v/>
      </c>
    </row>
    <row r="7528" spans="15:16" x14ac:dyDescent="0.15">
      <c r="O7528">
        <v>7527</v>
      </c>
      <c r="P7528" t="str">
        <f>IFERROR(IF(COUNTIF(個人情報!$BB$5:$BB$401,"登録番号" &amp; リスト!O7528)&gt;=1,"",IF(VLOOKUP(O7528,登録者リスト!$A$1:$D$43729,4,FALSE)=基本情報!$D$6,O7528,"")),"")</f>
        <v/>
      </c>
    </row>
    <row r="7529" spans="15:16" x14ac:dyDescent="0.15">
      <c r="O7529">
        <v>7528</v>
      </c>
      <c r="P7529" t="str">
        <f>IFERROR(IF(COUNTIF(個人情報!$BB$5:$BB$401,"登録番号" &amp; リスト!O7529)&gt;=1,"",IF(VLOOKUP(O7529,登録者リスト!$A$1:$D$43729,4,FALSE)=基本情報!$D$6,O7529,"")),"")</f>
        <v/>
      </c>
    </row>
    <row r="7530" spans="15:16" x14ac:dyDescent="0.15">
      <c r="O7530">
        <v>7529</v>
      </c>
      <c r="P7530" t="str">
        <f>IFERROR(IF(COUNTIF(個人情報!$BB$5:$BB$401,"登録番号" &amp; リスト!O7530)&gt;=1,"",IF(VLOOKUP(O7530,登録者リスト!$A$1:$D$43729,4,FALSE)=基本情報!$D$6,O7530,"")),"")</f>
        <v/>
      </c>
    </row>
    <row r="7531" spans="15:16" x14ac:dyDescent="0.15">
      <c r="O7531">
        <v>7530</v>
      </c>
      <c r="P7531" t="str">
        <f>IFERROR(IF(COUNTIF(個人情報!$BB$5:$BB$401,"登録番号" &amp; リスト!O7531)&gt;=1,"",IF(VLOOKUP(O7531,登録者リスト!$A$1:$D$43729,4,FALSE)=基本情報!$D$6,O7531,"")),"")</f>
        <v/>
      </c>
    </row>
    <row r="7532" spans="15:16" x14ac:dyDescent="0.15">
      <c r="O7532">
        <v>7531</v>
      </c>
      <c r="P7532" t="str">
        <f>IFERROR(IF(COUNTIF(個人情報!$BB$5:$BB$401,"登録番号" &amp; リスト!O7532)&gt;=1,"",IF(VLOOKUP(O7532,登録者リスト!$A$1:$D$43729,4,FALSE)=基本情報!$D$6,O7532,"")),"")</f>
        <v/>
      </c>
    </row>
    <row r="7533" spans="15:16" x14ac:dyDescent="0.15">
      <c r="O7533">
        <v>7532</v>
      </c>
      <c r="P7533" t="str">
        <f>IFERROR(IF(COUNTIF(個人情報!$BB$5:$BB$401,"登録番号" &amp; リスト!O7533)&gt;=1,"",IF(VLOOKUP(O7533,登録者リスト!$A$1:$D$43729,4,FALSE)=基本情報!$D$6,O7533,"")),"")</f>
        <v/>
      </c>
    </row>
    <row r="7534" spans="15:16" x14ac:dyDescent="0.15">
      <c r="O7534">
        <v>7533</v>
      </c>
      <c r="P7534" t="str">
        <f>IFERROR(IF(COUNTIF(個人情報!$BB$5:$BB$401,"登録番号" &amp; リスト!O7534)&gt;=1,"",IF(VLOOKUP(O7534,登録者リスト!$A$1:$D$43729,4,FALSE)=基本情報!$D$6,O7534,"")),"")</f>
        <v/>
      </c>
    </row>
    <row r="7535" spans="15:16" x14ac:dyDescent="0.15">
      <c r="O7535">
        <v>7534</v>
      </c>
      <c r="P7535" t="str">
        <f>IFERROR(IF(COUNTIF(個人情報!$BB$5:$BB$401,"登録番号" &amp; リスト!O7535)&gt;=1,"",IF(VLOOKUP(O7535,登録者リスト!$A$1:$D$43729,4,FALSE)=基本情報!$D$6,O7535,"")),"")</f>
        <v/>
      </c>
    </row>
    <row r="7536" spans="15:16" x14ac:dyDescent="0.15">
      <c r="O7536">
        <v>7535</v>
      </c>
      <c r="P7536" t="str">
        <f>IFERROR(IF(COUNTIF(個人情報!$BB$5:$BB$401,"登録番号" &amp; リスト!O7536)&gt;=1,"",IF(VLOOKUP(O7536,登録者リスト!$A$1:$D$43729,4,FALSE)=基本情報!$D$6,O7536,"")),"")</f>
        <v/>
      </c>
    </row>
    <row r="7537" spans="15:16" x14ac:dyDescent="0.15">
      <c r="O7537">
        <v>7536</v>
      </c>
      <c r="P7537" t="str">
        <f>IFERROR(IF(COUNTIF(個人情報!$BB$5:$BB$401,"登録番号" &amp; リスト!O7537)&gt;=1,"",IF(VLOOKUP(O7537,登録者リスト!$A$1:$D$43729,4,FALSE)=基本情報!$D$6,O7537,"")),"")</f>
        <v/>
      </c>
    </row>
    <row r="7538" spans="15:16" x14ac:dyDescent="0.15">
      <c r="O7538">
        <v>7537</v>
      </c>
      <c r="P7538" t="str">
        <f>IFERROR(IF(COUNTIF(個人情報!$BB$5:$BB$401,"登録番号" &amp; リスト!O7538)&gt;=1,"",IF(VLOOKUP(O7538,登録者リスト!$A$1:$D$43729,4,FALSE)=基本情報!$D$6,O7538,"")),"")</f>
        <v/>
      </c>
    </row>
    <row r="7539" spans="15:16" x14ac:dyDescent="0.15">
      <c r="O7539">
        <v>7538</v>
      </c>
      <c r="P7539" t="str">
        <f>IFERROR(IF(COUNTIF(個人情報!$BB$5:$BB$401,"登録番号" &amp; リスト!O7539)&gt;=1,"",IF(VLOOKUP(O7539,登録者リスト!$A$1:$D$43729,4,FALSE)=基本情報!$D$6,O7539,"")),"")</f>
        <v/>
      </c>
    </row>
    <row r="7540" spans="15:16" x14ac:dyDescent="0.15">
      <c r="O7540">
        <v>7539</v>
      </c>
      <c r="P7540" t="str">
        <f>IFERROR(IF(COUNTIF(個人情報!$BB$5:$BB$401,"登録番号" &amp; リスト!O7540)&gt;=1,"",IF(VLOOKUP(O7540,登録者リスト!$A$1:$D$43729,4,FALSE)=基本情報!$D$6,O7540,"")),"")</f>
        <v/>
      </c>
    </row>
    <row r="7541" spans="15:16" x14ac:dyDescent="0.15">
      <c r="O7541">
        <v>7540</v>
      </c>
      <c r="P7541" t="str">
        <f>IFERROR(IF(COUNTIF(個人情報!$BB$5:$BB$401,"登録番号" &amp; リスト!O7541)&gt;=1,"",IF(VLOOKUP(O7541,登録者リスト!$A$1:$D$43729,4,FALSE)=基本情報!$D$6,O7541,"")),"")</f>
        <v/>
      </c>
    </row>
    <row r="7542" spans="15:16" x14ac:dyDescent="0.15">
      <c r="O7542">
        <v>7541</v>
      </c>
      <c r="P7542" t="str">
        <f>IFERROR(IF(COUNTIF(個人情報!$BB$5:$BB$401,"登録番号" &amp; リスト!O7542)&gt;=1,"",IF(VLOOKUP(O7542,登録者リスト!$A$1:$D$43729,4,FALSE)=基本情報!$D$6,O7542,"")),"")</f>
        <v/>
      </c>
    </row>
    <row r="7543" spans="15:16" x14ac:dyDescent="0.15">
      <c r="O7543">
        <v>7542</v>
      </c>
      <c r="P7543" t="str">
        <f>IFERROR(IF(COUNTIF(個人情報!$BB$5:$BB$401,"登録番号" &amp; リスト!O7543)&gt;=1,"",IF(VLOOKUP(O7543,登録者リスト!$A$1:$D$43729,4,FALSE)=基本情報!$D$6,O7543,"")),"")</f>
        <v/>
      </c>
    </row>
    <row r="7544" spans="15:16" x14ac:dyDescent="0.15">
      <c r="O7544">
        <v>7543</v>
      </c>
      <c r="P7544" t="str">
        <f>IFERROR(IF(COUNTIF(個人情報!$BB$5:$BB$401,"登録番号" &amp; リスト!O7544)&gt;=1,"",IF(VLOOKUP(O7544,登録者リスト!$A$1:$D$43729,4,FALSE)=基本情報!$D$6,O7544,"")),"")</f>
        <v/>
      </c>
    </row>
    <row r="7545" spans="15:16" x14ac:dyDescent="0.15">
      <c r="O7545">
        <v>7544</v>
      </c>
      <c r="P7545" t="str">
        <f>IFERROR(IF(COUNTIF(個人情報!$BB$5:$BB$401,"登録番号" &amp; リスト!O7545)&gt;=1,"",IF(VLOOKUP(O7545,登録者リスト!$A$1:$D$43729,4,FALSE)=基本情報!$D$6,O7545,"")),"")</f>
        <v/>
      </c>
    </row>
    <row r="7546" spans="15:16" x14ac:dyDescent="0.15">
      <c r="O7546">
        <v>7545</v>
      </c>
      <c r="P7546" t="str">
        <f>IFERROR(IF(COUNTIF(個人情報!$BB$5:$BB$401,"登録番号" &amp; リスト!O7546)&gt;=1,"",IF(VLOOKUP(O7546,登録者リスト!$A$1:$D$43729,4,FALSE)=基本情報!$D$6,O7546,"")),"")</f>
        <v/>
      </c>
    </row>
    <row r="7547" spans="15:16" x14ac:dyDescent="0.15">
      <c r="O7547">
        <v>7546</v>
      </c>
      <c r="P7547" t="str">
        <f>IFERROR(IF(COUNTIF(個人情報!$BB$5:$BB$401,"登録番号" &amp; リスト!O7547)&gt;=1,"",IF(VLOOKUP(O7547,登録者リスト!$A$1:$D$43729,4,FALSE)=基本情報!$D$6,O7547,"")),"")</f>
        <v/>
      </c>
    </row>
    <row r="7548" spans="15:16" x14ac:dyDescent="0.15">
      <c r="O7548">
        <v>7547</v>
      </c>
      <c r="P7548" t="str">
        <f>IFERROR(IF(COUNTIF(個人情報!$BB$5:$BB$401,"登録番号" &amp; リスト!O7548)&gt;=1,"",IF(VLOOKUP(O7548,登録者リスト!$A$1:$D$43729,4,FALSE)=基本情報!$D$6,O7548,"")),"")</f>
        <v/>
      </c>
    </row>
    <row r="7549" spans="15:16" x14ac:dyDescent="0.15">
      <c r="O7549">
        <v>7548</v>
      </c>
      <c r="P7549" t="str">
        <f>IFERROR(IF(COUNTIF(個人情報!$BB$5:$BB$401,"登録番号" &amp; リスト!O7549)&gt;=1,"",IF(VLOOKUP(O7549,登録者リスト!$A$1:$D$43729,4,FALSE)=基本情報!$D$6,O7549,"")),"")</f>
        <v/>
      </c>
    </row>
    <row r="7550" spans="15:16" x14ac:dyDescent="0.15">
      <c r="O7550">
        <v>7549</v>
      </c>
      <c r="P7550" t="str">
        <f>IFERROR(IF(COUNTIF(個人情報!$BB$5:$BB$401,"登録番号" &amp; リスト!O7550)&gt;=1,"",IF(VLOOKUP(O7550,登録者リスト!$A$1:$D$43729,4,FALSE)=基本情報!$D$6,O7550,"")),"")</f>
        <v/>
      </c>
    </row>
    <row r="7551" spans="15:16" x14ac:dyDescent="0.15">
      <c r="O7551">
        <v>7550</v>
      </c>
      <c r="P7551" t="str">
        <f>IFERROR(IF(COUNTIF(個人情報!$BB$5:$BB$401,"登録番号" &amp; リスト!O7551)&gt;=1,"",IF(VLOOKUP(O7551,登録者リスト!$A$1:$D$43729,4,FALSE)=基本情報!$D$6,O7551,"")),"")</f>
        <v/>
      </c>
    </row>
    <row r="7552" spans="15:16" x14ac:dyDescent="0.15">
      <c r="O7552">
        <v>7551</v>
      </c>
      <c r="P7552" t="str">
        <f>IFERROR(IF(COUNTIF(個人情報!$BB$5:$BB$401,"登録番号" &amp; リスト!O7552)&gt;=1,"",IF(VLOOKUP(O7552,登録者リスト!$A$1:$D$43729,4,FALSE)=基本情報!$D$6,O7552,"")),"")</f>
        <v/>
      </c>
    </row>
    <row r="7553" spans="15:16" x14ac:dyDescent="0.15">
      <c r="O7553">
        <v>7552</v>
      </c>
      <c r="P7553" t="str">
        <f>IFERROR(IF(COUNTIF(個人情報!$BB$5:$BB$401,"登録番号" &amp; リスト!O7553)&gt;=1,"",IF(VLOOKUP(O7553,登録者リスト!$A$1:$D$43729,4,FALSE)=基本情報!$D$6,O7553,"")),"")</f>
        <v/>
      </c>
    </row>
    <row r="7554" spans="15:16" x14ac:dyDescent="0.15">
      <c r="O7554">
        <v>7553</v>
      </c>
      <c r="P7554" t="str">
        <f>IFERROR(IF(COUNTIF(個人情報!$BB$5:$BB$401,"登録番号" &amp; リスト!O7554)&gt;=1,"",IF(VLOOKUP(O7554,登録者リスト!$A$1:$D$43729,4,FALSE)=基本情報!$D$6,O7554,"")),"")</f>
        <v/>
      </c>
    </row>
    <row r="7555" spans="15:16" x14ac:dyDescent="0.15">
      <c r="O7555">
        <v>7554</v>
      </c>
      <c r="P7555" t="str">
        <f>IFERROR(IF(COUNTIF(個人情報!$BB$5:$BB$401,"登録番号" &amp; リスト!O7555)&gt;=1,"",IF(VLOOKUP(O7555,登録者リスト!$A$1:$D$43729,4,FALSE)=基本情報!$D$6,O7555,"")),"")</f>
        <v/>
      </c>
    </row>
    <row r="7556" spans="15:16" x14ac:dyDescent="0.15">
      <c r="O7556">
        <v>7555</v>
      </c>
      <c r="P7556" t="str">
        <f>IFERROR(IF(COUNTIF(個人情報!$BB$5:$BB$401,"登録番号" &amp; リスト!O7556)&gt;=1,"",IF(VLOOKUP(O7556,登録者リスト!$A$1:$D$43729,4,FALSE)=基本情報!$D$6,O7556,"")),"")</f>
        <v/>
      </c>
    </row>
    <row r="7557" spans="15:16" x14ac:dyDescent="0.15">
      <c r="O7557">
        <v>7556</v>
      </c>
      <c r="P7557" t="str">
        <f>IFERROR(IF(COUNTIF(個人情報!$BB$5:$BB$401,"登録番号" &amp; リスト!O7557)&gt;=1,"",IF(VLOOKUP(O7557,登録者リスト!$A$1:$D$43729,4,FALSE)=基本情報!$D$6,O7557,"")),"")</f>
        <v/>
      </c>
    </row>
    <row r="7558" spans="15:16" x14ac:dyDescent="0.15">
      <c r="O7558">
        <v>7557</v>
      </c>
      <c r="P7558" t="str">
        <f>IFERROR(IF(COUNTIF(個人情報!$BB$5:$BB$401,"登録番号" &amp; リスト!O7558)&gt;=1,"",IF(VLOOKUP(O7558,登録者リスト!$A$1:$D$43729,4,FALSE)=基本情報!$D$6,O7558,"")),"")</f>
        <v/>
      </c>
    </row>
    <row r="7559" spans="15:16" x14ac:dyDescent="0.15">
      <c r="O7559">
        <v>7558</v>
      </c>
      <c r="P7559" t="str">
        <f>IFERROR(IF(COUNTIF(個人情報!$BB$5:$BB$401,"登録番号" &amp; リスト!O7559)&gt;=1,"",IF(VLOOKUP(O7559,登録者リスト!$A$1:$D$43729,4,FALSE)=基本情報!$D$6,O7559,"")),"")</f>
        <v/>
      </c>
    </row>
    <row r="7560" spans="15:16" x14ac:dyDescent="0.15">
      <c r="O7560">
        <v>7559</v>
      </c>
      <c r="P7560" t="str">
        <f>IFERROR(IF(COUNTIF(個人情報!$BB$5:$BB$401,"登録番号" &amp; リスト!O7560)&gt;=1,"",IF(VLOOKUP(O7560,登録者リスト!$A$1:$D$43729,4,FALSE)=基本情報!$D$6,O7560,"")),"")</f>
        <v/>
      </c>
    </row>
    <row r="7561" spans="15:16" x14ac:dyDescent="0.15">
      <c r="O7561">
        <v>7560</v>
      </c>
      <c r="P7561" t="str">
        <f>IFERROR(IF(COUNTIF(個人情報!$BB$5:$BB$401,"登録番号" &amp; リスト!O7561)&gt;=1,"",IF(VLOOKUP(O7561,登録者リスト!$A$1:$D$43729,4,FALSE)=基本情報!$D$6,O7561,"")),"")</f>
        <v/>
      </c>
    </row>
    <row r="7562" spans="15:16" x14ac:dyDescent="0.15">
      <c r="O7562">
        <v>7561</v>
      </c>
      <c r="P7562" t="str">
        <f>IFERROR(IF(COUNTIF(個人情報!$BB$5:$BB$401,"登録番号" &amp; リスト!O7562)&gt;=1,"",IF(VLOOKUP(O7562,登録者リスト!$A$1:$D$43729,4,FALSE)=基本情報!$D$6,O7562,"")),"")</f>
        <v/>
      </c>
    </row>
    <row r="7563" spans="15:16" x14ac:dyDescent="0.15">
      <c r="O7563">
        <v>7562</v>
      </c>
      <c r="P7563" t="str">
        <f>IFERROR(IF(COUNTIF(個人情報!$BB$5:$BB$401,"登録番号" &amp; リスト!O7563)&gt;=1,"",IF(VLOOKUP(O7563,登録者リスト!$A$1:$D$43729,4,FALSE)=基本情報!$D$6,O7563,"")),"")</f>
        <v/>
      </c>
    </row>
    <row r="7564" spans="15:16" x14ac:dyDescent="0.15">
      <c r="O7564">
        <v>7563</v>
      </c>
      <c r="P7564" t="str">
        <f>IFERROR(IF(COUNTIF(個人情報!$BB$5:$BB$401,"登録番号" &amp; リスト!O7564)&gt;=1,"",IF(VLOOKUP(O7564,登録者リスト!$A$1:$D$43729,4,FALSE)=基本情報!$D$6,O7564,"")),"")</f>
        <v/>
      </c>
    </row>
    <row r="7565" spans="15:16" x14ac:dyDescent="0.15">
      <c r="O7565">
        <v>7564</v>
      </c>
      <c r="P7565" t="str">
        <f>IFERROR(IF(COUNTIF(個人情報!$BB$5:$BB$401,"登録番号" &amp; リスト!O7565)&gt;=1,"",IF(VLOOKUP(O7565,登録者リスト!$A$1:$D$43729,4,FALSE)=基本情報!$D$6,O7565,"")),"")</f>
        <v/>
      </c>
    </row>
    <row r="7566" spans="15:16" x14ac:dyDescent="0.15">
      <c r="O7566">
        <v>7565</v>
      </c>
      <c r="P7566" t="str">
        <f>IFERROR(IF(COUNTIF(個人情報!$BB$5:$BB$401,"登録番号" &amp; リスト!O7566)&gt;=1,"",IF(VLOOKUP(O7566,登録者リスト!$A$1:$D$43729,4,FALSE)=基本情報!$D$6,O7566,"")),"")</f>
        <v/>
      </c>
    </row>
    <row r="7567" spans="15:16" x14ac:dyDescent="0.15">
      <c r="O7567">
        <v>7566</v>
      </c>
      <c r="P7567" t="str">
        <f>IFERROR(IF(COUNTIF(個人情報!$BB$5:$BB$401,"登録番号" &amp; リスト!O7567)&gt;=1,"",IF(VLOOKUP(O7567,登録者リスト!$A$1:$D$43729,4,FALSE)=基本情報!$D$6,O7567,"")),"")</f>
        <v/>
      </c>
    </row>
    <row r="7568" spans="15:16" x14ac:dyDescent="0.15">
      <c r="O7568">
        <v>7567</v>
      </c>
      <c r="P7568" t="str">
        <f>IFERROR(IF(COUNTIF(個人情報!$BB$5:$BB$401,"登録番号" &amp; リスト!O7568)&gt;=1,"",IF(VLOOKUP(O7568,登録者リスト!$A$1:$D$43729,4,FALSE)=基本情報!$D$6,O7568,"")),"")</f>
        <v/>
      </c>
    </row>
    <row r="7569" spans="15:16" x14ac:dyDescent="0.15">
      <c r="O7569">
        <v>7568</v>
      </c>
      <c r="P7569" t="str">
        <f>IFERROR(IF(COUNTIF(個人情報!$BB$5:$BB$401,"登録番号" &amp; リスト!O7569)&gt;=1,"",IF(VLOOKUP(O7569,登録者リスト!$A$1:$D$43729,4,FALSE)=基本情報!$D$6,O7569,"")),"")</f>
        <v/>
      </c>
    </row>
    <row r="7570" spans="15:16" x14ac:dyDescent="0.15">
      <c r="O7570">
        <v>7569</v>
      </c>
      <c r="P7570" t="str">
        <f>IFERROR(IF(COUNTIF(個人情報!$BB$5:$BB$401,"登録番号" &amp; リスト!O7570)&gt;=1,"",IF(VLOOKUP(O7570,登録者リスト!$A$1:$D$43729,4,FALSE)=基本情報!$D$6,O7570,"")),"")</f>
        <v/>
      </c>
    </row>
    <row r="7571" spans="15:16" x14ac:dyDescent="0.15">
      <c r="O7571">
        <v>7570</v>
      </c>
      <c r="P7571" t="str">
        <f>IFERROR(IF(COUNTIF(個人情報!$BB$5:$BB$401,"登録番号" &amp; リスト!O7571)&gt;=1,"",IF(VLOOKUP(O7571,登録者リスト!$A$1:$D$43729,4,FALSE)=基本情報!$D$6,O7571,"")),"")</f>
        <v/>
      </c>
    </row>
    <row r="7572" spans="15:16" x14ac:dyDescent="0.15">
      <c r="O7572">
        <v>7571</v>
      </c>
      <c r="P7572" t="str">
        <f>IFERROR(IF(COUNTIF(個人情報!$BB$5:$BB$401,"登録番号" &amp; リスト!O7572)&gt;=1,"",IF(VLOOKUP(O7572,登録者リスト!$A$1:$D$43729,4,FALSE)=基本情報!$D$6,O7572,"")),"")</f>
        <v/>
      </c>
    </row>
    <row r="7573" spans="15:16" x14ac:dyDescent="0.15">
      <c r="O7573">
        <v>7572</v>
      </c>
      <c r="P7573" t="str">
        <f>IFERROR(IF(COUNTIF(個人情報!$BB$5:$BB$401,"登録番号" &amp; リスト!O7573)&gt;=1,"",IF(VLOOKUP(O7573,登録者リスト!$A$1:$D$43729,4,FALSE)=基本情報!$D$6,O7573,"")),"")</f>
        <v/>
      </c>
    </row>
    <row r="7574" spans="15:16" x14ac:dyDescent="0.15">
      <c r="O7574">
        <v>7573</v>
      </c>
      <c r="P7574" t="str">
        <f>IFERROR(IF(COUNTIF(個人情報!$BB$5:$BB$401,"登録番号" &amp; リスト!O7574)&gt;=1,"",IF(VLOOKUP(O7574,登録者リスト!$A$1:$D$43729,4,FALSE)=基本情報!$D$6,O7574,"")),"")</f>
        <v/>
      </c>
    </row>
    <row r="7575" spans="15:16" x14ac:dyDescent="0.15">
      <c r="O7575">
        <v>7574</v>
      </c>
      <c r="P7575" t="str">
        <f>IFERROR(IF(COUNTIF(個人情報!$BB$5:$BB$401,"登録番号" &amp; リスト!O7575)&gt;=1,"",IF(VLOOKUP(O7575,登録者リスト!$A$1:$D$43729,4,FALSE)=基本情報!$D$6,O7575,"")),"")</f>
        <v/>
      </c>
    </row>
    <row r="7576" spans="15:16" x14ac:dyDescent="0.15">
      <c r="O7576">
        <v>7575</v>
      </c>
      <c r="P7576" t="str">
        <f>IFERROR(IF(COUNTIF(個人情報!$BB$5:$BB$401,"登録番号" &amp; リスト!O7576)&gt;=1,"",IF(VLOOKUP(O7576,登録者リスト!$A$1:$D$43729,4,FALSE)=基本情報!$D$6,O7576,"")),"")</f>
        <v/>
      </c>
    </row>
    <row r="7577" spans="15:16" x14ac:dyDescent="0.15">
      <c r="O7577">
        <v>7576</v>
      </c>
      <c r="P7577" t="str">
        <f>IFERROR(IF(COUNTIF(個人情報!$BB$5:$BB$401,"登録番号" &amp; リスト!O7577)&gt;=1,"",IF(VLOOKUP(O7577,登録者リスト!$A$1:$D$43729,4,FALSE)=基本情報!$D$6,O7577,"")),"")</f>
        <v/>
      </c>
    </row>
    <row r="7578" spans="15:16" x14ac:dyDescent="0.15">
      <c r="O7578">
        <v>7577</v>
      </c>
      <c r="P7578" t="str">
        <f>IFERROR(IF(COUNTIF(個人情報!$BB$5:$BB$401,"登録番号" &amp; リスト!O7578)&gt;=1,"",IF(VLOOKUP(O7578,登録者リスト!$A$1:$D$43729,4,FALSE)=基本情報!$D$6,O7578,"")),"")</f>
        <v/>
      </c>
    </row>
    <row r="7579" spans="15:16" x14ac:dyDescent="0.15">
      <c r="O7579">
        <v>7578</v>
      </c>
      <c r="P7579" t="str">
        <f>IFERROR(IF(COUNTIF(個人情報!$BB$5:$BB$401,"登録番号" &amp; リスト!O7579)&gt;=1,"",IF(VLOOKUP(O7579,登録者リスト!$A$1:$D$43729,4,FALSE)=基本情報!$D$6,O7579,"")),"")</f>
        <v/>
      </c>
    </row>
    <row r="7580" spans="15:16" x14ac:dyDescent="0.15">
      <c r="O7580">
        <v>7579</v>
      </c>
      <c r="P7580" t="str">
        <f>IFERROR(IF(COUNTIF(個人情報!$BB$5:$BB$401,"登録番号" &amp; リスト!O7580)&gt;=1,"",IF(VLOOKUP(O7580,登録者リスト!$A$1:$D$43729,4,FALSE)=基本情報!$D$6,O7580,"")),"")</f>
        <v/>
      </c>
    </row>
    <row r="7581" spans="15:16" x14ac:dyDescent="0.15">
      <c r="O7581">
        <v>7580</v>
      </c>
      <c r="P7581" t="str">
        <f>IFERROR(IF(COUNTIF(個人情報!$BB$5:$BB$401,"登録番号" &amp; リスト!O7581)&gt;=1,"",IF(VLOOKUP(O7581,登録者リスト!$A$1:$D$43729,4,FALSE)=基本情報!$D$6,O7581,"")),"")</f>
        <v/>
      </c>
    </row>
    <row r="7582" spans="15:16" x14ac:dyDescent="0.15">
      <c r="O7582">
        <v>7581</v>
      </c>
      <c r="P7582" t="str">
        <f>IFERROR(IF(COUNTIF(個人情報!$BB$5:$BB$401,"登録番号" &amp; リスト!O7582)&gt;=1,"",IF(VLOOKUP(O7582,登録者リスト!$A$1:$D$43729,4,FALSE)=基本情報!$D$6,O7582,"")),"")</f>
        <v/>
      </c>
    </row>
    <row r="7583" spans="15:16" x14ac:dyDescent="0.15">
      <c r="O7583">
        <v>7582</v>
      </c>
      <c r="P7583" t="str">
        <f>IFERROR(IF(COUNTIF(個人情報!$BB$5:$BB$401,"登録番号" &amp; リスト!O7583)&gt;=1,"",IF(VLOOKUP(O7583,登録者リスト!$A$1:$D$43729,4,FALSE)=基本情報!$D$6,O7583,"")),"")</f>
        <v/>
      </c>
    </row>
    <row r="7584" spans="15:16" x14ac:dyDescent="0.15">
      <c r="O7584">
        <v>7583</v>
      </c>
      <c r="P7584" t="str">
        <f>IFERROR(IF(COUNTIF(個人情報!$BB$5:$BB$401,"登録番号" &amp; リスト!O7584)&gt;=1,"",IF(VLOOKUP(O7584,登録者リスト!$A$1:$D$43729,4,FALSE)=基本情報!$D$6,O7584,"")),"")</f>
        <v/>
      </c>
    </row>
    <row r="7585" spans="15:16" x14ac:dyDescent="0.15">
      <c r="O7585">
        <v>7584</v>
      </c>
      <c r="P7585" t="str">
        <f>IFERROR(IF(COUNTIF(個人情報!$BB$5:$BB$401,"登録番号" &amp; リスト!O7585)&gt;=1,"",IF(VLOOKUP(O7585,登録者リスト!$A$1:$D$43729,4,FALSE)=基本情報!$D$6,O7585,"")),"")</f>
        <v/>
      </c>
    </row>
    <row r="7586" spans="15:16" x14ac:dyDescent="0.15">
      <c r="O7586">
        <v>7585</v>
      </c>
      <c r="P7586" t="str">
        <f>IFERROR(IF(COUNTIF(個人情報!$BB$5:$BB$401,"登録番号" &amp; リスト!O7586)&gt;=1,"",IF(VLOOKUP(O7586,登録者リスト!$A$1:$D$43729,4,FALSE)=基本情報!$D$6,O7586,"")),"")</f>
        <v/>
      </c>
    </row>
    <row r="7587" spans="15:16" x14ac:dyDescent="0.15">
      <c r="O7587">
        <v>7586</v>
      </c>
      <c r="P7587" t="str">
        <f>IFERROR(IF(COUNTIF(個人情報!$BB$5:$BB$401,"登録番号" &amp; リスト!O7587)&gt;=1,"",IF(VLOOKUP(O7587,登録者リスト!$A$1:$D$43729,4,FALSE)=基本情報!$D$6,O7587,"")),"")</f>
        <v/>
      </c>
    </row>
    <row r="7588" spans="15:16" x14ac:dyDescent="0.15">
      <c r="O7588">
        <v>7587</v>
      </c>
      <c r="P7588" t="str">
        <f>IFERROR(IF(COUNTIF(個人情報!$BB$5:$BB$401,"登録番号" &amp; リスト!O7588)&gt;=1,"",IF(VLOOKUP(O7588,登録者リスト!$A$1:$D$43729,4,FALSE)=基本情報!$D$6,O7588,"")),"")</f>
        <v/>
      </c>
    </row>
    <row r="7589" spans="15:16" x14ac:dyDescent="0.15">
      <c r="O7589">
        <v>7588</v>
      </c>
      <c r="P7589" t="str">
        <f>IFERROR(IF(COUNTIF(個人情報!$BB$5:$BB$401,"登録番号" &amp; リスト!O7589)&gt;=1,"",IF(VLOOKUP(O7589,登録者リスト!$A$1:$D$43729,4,FALSE)=基本情報!$D$6,O7589,"")),"")</f>
        <v/>
      </c>
    </row>
    <row r="7590" spans="15:16" x14ac:dyDescent="0.15">
      <c r="O7590">
        <v>7589</v>
      </c>
      <c r="P7590" t="str">
        <f>IFERROR(IF(COUNTIF(個人情報!$BB$5:$BB$401,"登録番号" &amp; リスト!O7590)&gt;=1,"",IF(VLOOKUP(O7590,登録者リスト!$A$1:$D$43729,4,FALSE)=基本情報!$D$6,O7590,"")),"")</f>
        <v/>
      </c>
    </row>
    <row r="7591" spans="15:16" x14ac:dyDescent="0.15">
      <c r="O7591">
        <v>7590</v>
      </c>
      <c r="P7591" t="str">
        <f>IFERROR(IF(COUNTIF(個人情報!$BB$5:$BB$401,"登録番号" &amp; リスト!O7591)&gt;=1,"",IF(VLOOKUP(O7591,登録者リスト!$A$1:$D$43729,4,FALSE)=基本情報!$D$6,O7591,"")),"")</f>
        <v/>
      </c>
    </row>
    <row r="7592" spans="15:16" x14ac:dyDescent="0.15">
      <c r="O7592">
        <v>7591</v>
      </c>
      <c r="P7592" t="str">
        <f>IFERROR(IF(COUNTIF(個人情報!$BB$5:$BB$401,"登録番号" &amp; リスト!O7592)&gt;=1,"",IF(VLOOKUP(O7592,登録者リスト!$A$1:$D$43729,4,FALSE)=基本情報!$D$6,O7592,"")),"")</f>
        <v/>
      </c>
    </row>
    <row r="7593" spans="15:16" x14ac:dyDescent="0.15">
      <c r="O7593">
        <v>7592</v>
      </c>
      <c r="P7593" t="str">
        <f>IFERROR(IF(COUNTIF(個人情報!$BB$5:$BB$401,"登録番号" &amp; リスト!O7593)&gt;=1,"",IF(VLOOKUP(O7593,登録者リスト!$A$1:$D$43729,4,FALSE)=基本情報!$D$6,O7593,"")),"")</f>
        <v/>
      </c>
    </row>
    <row r="7594" spans="15:16" x14ac:dyDescent="0.15">
      <c r="O7594">
        <v>7593</v>
      </c>
      <c r="P7594" t="str">
        <f>IFERROR(IF(COUNTIF(個人情報!$BB$5:$BB$401,"登録番号" &amp; リスト!O7594)&gt;=1,"",IF(VLOOKUP(O7594,登録者リスト!$A$1:$D$43729,4,FALSE)=基本情報!$D$6,O7594,"")),"")</f>
        <v/>
      </c>
    </row>
    <row r="7595" spans="15:16" x14ac:dyDescent="0.15">
      <c r="O7595">
        <v>7594</v>
      </c>
      <c r="P7595" t="str">
        <f>IFERROR(IF(COUNTIF(個人情報!$BB$5:$BB$401,"登録番号" &amp; リスト!O7595)&gt;=1,"",IF(VLOOKUP(O7595,登録者リスト!$A$1:$D$43729,4,FALSE)=基本情報!$D$6,O7595,"")),"")</f>
        <v/>
      </c>
    </row>
    <row r="7596" spans="15:16" x14ac:dyDescent="0.15">
      <c r="O7596">
        <v>7595</v>
      </c>
      <c r="P7596" t="str">
        <f>IFERROR(IF(COUNTIF(個人情報!$BB$5:$BB$401,"登録番号" &amp; リスト!O7596)&gt;=1,"",IF(VLOOKUP(O7596,登録者リスト!$A$1:$D$43729,4,FALSE)=基本情報!$D$6,O7596,"")),"")</f>
        <v/>
      </c>
    </row>
    <row r="7597" spans="15:16" x14ac:dyDescent="0.15">
      <c r="O7597">
        <v>7596</v>
      </c>
      <c r="P7597" t="str">
        <f>IFERROR(IF(COUNTIF(個人情報!$BB$5:$BB$401,"登録番号" &amp; リスト!O7597)&gt;=1,"",IF(VLOOKUP(O7597,登録者リスト!$A$1:$D$43729,4,FALSE)=基本情報!$D$6,O7597,"")),"")</f>
        <v/>
      </c>
    </row>
    <row r="7598" spans="15:16" x14ac:dyDescent="0.15">
      <c r="O7598">
        <v>7597</v>
      </c>
      <c r="P7598" t="str">
        <f>IFERROR(IF(COUNTIF(個人情報!$BB$5:$BB$401,"登録番号" &amp; リスト!O7598)&gt;=1,"",IF(VLOOKUP(O7598,登録者リスト!$A$1:$D$43729,4,FALSE)=基本情報!$D$6,O7598,"")),"")</f>
        <v/>
      </c>
    </row>
    <row r="7599" spans="15:16" x14ac:dyDescent="0.15">
      <c r="O7599">
        <v>7598</v>
      </c>
      <c r="P7599" t="str">
        <f>IFERROR(IF(COUNTIF(個人情報!$BB$5:$BB$401,"登録番号" &amp; リスト!O7599)&gt;=1,"",IF(VLOOKUP(O7599,登録者リスト!$A$1:$D$43729,4,FALSE)=基本情報!$D$6,O7599,"")),"")</f>
        <v/>
      </c>
    </row>
    <row r="7600" spans="15:16" x14ac:dyDescent="0.15">
      <c r="O7600">
        <v>7599</v>
      </c>
      <c r="P7600" t="str">
        <f>IFERROR(IF(COUNTIF(個人情報!$BB$5:$BB$401,"登録番号" &amp; リスト!O7600)&gt;=1,"",IF(VLOOKUP(O7600,登録者リスト!$A$1:$D$43729,4,FALSE)=基本情報!$D$6,O7600,"")),"")</f>
        <v/>
      </c>
    </row>
    <row r="7601" spans="15:16" x14ac:dyDescent="0.15">
      <c r="O7601">
        <v>7600</v>
      </c>
      <c r="P7601" t="str">
        <f>IFERROR(IF(COUNTIF(個人情報!$BB$5:$BB$401,"登録番号" &amp; リスト!O7601)&gt;=1,"",IF(VLOOKUP(O7601,登録者リスト!$A$1:$D$43729,4,FALSE)=基本情報!$D$6,O7601,"")),"")</f>
        <v/>
      </c>
    </row>
    <row r="7602" spans="15:16" x14ac:dyDescent="0.15">
      <c r="O7602">
        <v>7601</v>
      </c>
      <c r="P7602" t="str">
        <f>IFERROR(IF(COUNTIF(個人情報!$BB$5:$BB$401,"登録番号" &amp; リスト!O7602)&gt;=1,"",IF(VLOOKUP(O7602,登録者リスト!$A$1:$D$43729,4,FALSE)=基本情報!$D$6,O7602,"")),"")</f>
        <v/>
      </c>
    </row>
    <row r="7603" spans="15:16" x14ac:dyDescent="0.15">
      <c r="O7603">
        <v>7602</v>
      </c>
      <c r="P7603" t="str">
        <f>IFERROR(IF(COUNTIF(個人情報!$BB$5:$BB$401,"登録番号" &amp; リスト!O7603)&gt;=1,"",IF(VLOOKUP(O7603,登録者リスト!$A$1:$D$43729,4,FALSE)=基本情報!$D$6,O7603,"")),"")</f>
        <v/>
      </c>
    </row>
    <row r="7604" spans="15:16" x14ac:dyDescent="0.15">
      <c r="O7604">
        <v>7603</v>
      </c>
      <c r="P7604" t="str">
        <f>IFERROR(IF(COUNTIF(個人情報!$BB$5:$BB$401,"登録番号" &amp; リスト!O7604)&gt;=1,"",IF(VLOOKUP(O7604,登録者リスト!$A$1:$D$43729,4,FALSE)=基本情報!$D$6,O7604,"")),"")</f>
        <v/>
      </c>
    </row>
    <row r="7605" spans="15:16" x14ac:dyDescent="0.15">
      <c r="O7605">
        <v>7604</v>
      </c>
      <c r="P7605" t="str">
        <f>IFERROR(IF(COUNTIF(個人情報!$BB$5:$BB$401,"登録番号" &amp; リスト!O7605)&gt;=1,"",IF(VLOOKUP(O7605,登録者リスト!$A$1:$D$43729,4,FALSE)=基本情報!$D$6,O7605,"")),"")</f>
        <v/>
      </c>
    </row>
    <row r="7606" spans="15:16" x14ac:dyDescent="0.15">
      <c r="O7606">
        <v>7605</v>
      </c>
      <c r="P7606" t="str">
        <f>IFERROR(IF(COUNTIF(個人情報!$BB$5:$BB$401,"登録番号" &amp; リスト!O7606)&gt;=1,"",IF(VLOOKUP(O7606,登録者リスト!$A$1:$D$43729,4,FALSE)=基本情報!$D$6,O7606,"")),"")</f>
        <v/>
      </c>
    </row>
    <row r="7607" spans="15:16" x14ac:dyDescent="0.15">
      <c r="O7607">
        <v>7606</v>
      </c>
      <c r="P7607" t="str">
        <f>IFERROR(IF(COUNTIF(個人情報!$BB$5:$BB$401,"登録番号" &amp; リスト!O7607)&gt;=1,"",IF(VLOOKUP(O7607,登録者リスト!$A$1:$D$43729,4,FALSE)=基本情報!$D$6,O7607,"")),"")</f>
        <v/>
      </c>
    </row>
    <row r="7608" spans="15:16" x14ac:dyDescent="0.15">
      <c r="O7608">
        <v>7607</v>
      </c>
      <c r="P7608" t="str">
        <f>IFERROR(IF(COUNTIF(個人情報!$BB$5:$BB$401,"登録番号" &amp; リスト!O7608)&gt;=1,"",IF(VLOOKUP(O7608,登録者リスト!$A$1:$D$43729,4,FALSE)=基本情報!$D$6,O7608,"")),"")</f>
        <v/>
      </c>
    </row>
    <row r="7609" spans="15:16" x14ac:dyDescent="0.15">
      <c r="O7609">
        <v>7608</v>
      </c>
      <c r="P7609" t="str">
        <f>IFERROR(IF(COUNTIF(個人情報!$BB$5:$BB$401,"登録番号" &amp; リスト!O7609)&gt;=1,"",IF(VLOOKUP(O7609,登録者リスト!$A$1:$D$43729,4,FALSE)=基本情報!$D$6,O7609,"")),"")</f>
        <v/>
      </c>
    </row>
    <row r="7610" spans="15:16" x14ac:dyDescent="0.15">
      <c r="O7610">
        <v>7609</v>
      </c>
      <c r="P7610" t="str">
        <f>IFERROR(IF(COUNTIF(個人情報!$BB$5:$BB$401,"登録番号" &amp; リスト!O7610)&gt;=1,"",IF(VLOOKUP(O7610,登録者リスト!$A$1:$D$43729,4,FALSE)=基本情報!$D$6,O7610,"")),"")</f>
        <v/>
      </c>
    </row>
    <row r="7611" spans="15:16" x14ac:dyDescent="0.15">
      <c r="O7611">
        <v>7610</v>
      </c>
      <c r="P7611" t="str">
        <f>IFERROR(IF(COUNTIF(個人情報!$BB$5:$BB$401,"登録番号" &amp; リスト!O7611)&gt;=1,"",IF(VLOOKUP(O7611,登録者リスト!$A$1:$D$43729,4,FALSE)=基本情報!$D$6,O7611,"")),"")</f>
        <v/>
      </c>
    </row>
    <row r="7612" spans="15:16" x14ac:dyDescent="0.15">
      <c r="O7612">
        <v>7611</v>
      </c>
      <c r="P7612" t="str">
        <f>IFERROR(IF(COUNTIF(個人情報!$BB$5:$BB$401,"登録番号" &amp; リスト!O7612)&gt;=1,"",IF(VLOOKUP(O7612,登録者リスト!$A$1:$D$43729,4,FALSE)=基本情報!$D$6,O7612,"")),"")</f>
        <v/>
      </c>
    </row>
    <row r="7613" spans="15:16" x14ac:dyDescent="0.15">
      <c r="O7613">
        <v>7612</v>
      </c>
      <c r="P7613" t="str">
        <f>IFERROR(IF(COUNTIF(個人情報!$BB$5:$BB$401,"登録番号" &amp; リスト!O7613)&gt;=1,"",IF(VLOOKUP(O7613,登録者リスト!$A$1:$D$43729,4,FALSE)=基本情報!$D$6,O7613,"")),"")</f>
        <v/>
      </c>
    </row>
    <row r="7614" spans="15:16" x14ac:dyDescent="0.15">
      <c r="O7614">
        <v>7613</v>
      </c>
      <c r="P7614" t="str">
        <f>IFERROR(IF(COUNTIF(個人情報!$BB$5:$BB$401,"登録番号" &amp; リスト!O7614)&gt;=1,"",IF(VLOOKUP(O7614,登録者リスト!$A$1:$D$43729,4,FALSE)=基本情報!$D$6,O7614,"")),"")</f>
        <v/>
      </c>
    </row>
    <row r="7615" spans="15:16" x14ac:dyDescent="0.15">
      <c r="O7615">
        <v>7614</v>
      </c>
      <c r="P7615" t="str">
        <f>IFERROR(IF(COUNTIF(個人情報!$BB$5:$BB$401,"登録番号" &amp; リスト!O7615)&gt;=1,"",IF(VLOOKUP(O7615,登録者リスト!$A$1:$D$43729,4,FALSE)=基本情報!$D$6,O7615,"")),"")</f>
        <v/>
      </c>
    </row>
    <row r="7616" spans="15:16" x14ac:dyDescent="0.15">
      <c r="O7616">
        <v>7615</v>
      </c>
      <c r="P7616" t="str">
        <f>IFERROR(IF(COUNTIF(個人情報!$BB$5:$BB$401,"登録番号" &amp; リスト!O7616)&gt;=1,"",IF(VLOOKUP(O7616,登録者リスト!$A$1:$D$43729,4,FALSE)=基本情報!$D$6,O7616,"")),"")</f>
        <v/>
      </c>
    </row>
    <row r="7617" spans="15:16" x14ac:dyDescent="0.15">
      <c r="O7617">
        <v>7616</v>
      </c>
      <c r="P7617" t="str">
        <f>IFERROR(IF(COUNTIF(個人情報!$BB$5:$BB$401,"登録番号" &amp; リスト!O7617)&gt;=1,"",IF(VLOOKUP(O7617,登録者リスト!$A$1:$D$43729,4,FALSE)=基本情報!$D$6,O7617,"")),"")</f>
        <v/>
      </c>
    </row>
    <row r="7618" spans="15:16" x14ac:dyDescent="0.15">
      <c r="O7618">
        <v>7617</v>
      </c>
      <c r="P7618" t="str">
        <f>IFERROR(IF(COUNTIF(個人情報!$BB$5:$BB$401,"登録番号" &amp; リスト!O7618)&gt;=1,"",IF(VLOOKUP(O7618,登録者リスト!$A$1:$D$43729,4,FALSE)=基本情報!$D$6,O7618,"")),"")</f>
        <v/>
      </c>
    </row>
    <row r="7619" spans="15:16" x14ac:dyDescent="0.15">
      <c r="O7619">
        <v>7618</v>
      </c>
      <c r="P7619" t="str">
        <f>IFERROR(IF(COUNTIF(個人情報!$BB$5:$BB$401,"登録番号" &amp; リスト!O7619)&gt;=1,"",IF(VLOOKUP(O7619,登録者リスト!$A$1:$D$43729,4,FALSE)=基本情報!$D$6,O7619,"")),"")</f>
        <v/>
      </c>
    </row>
    <row r="7620" spans="15:16" x14ac:dyDescent="0.15">
      <c r="O7620">
        <v>7619</v>
      </c>
      <c r="P7620" t="str">
        <f>IFERROR(IF(COUNTIF(個人情報!$BB$5:$BB$401,"登録番号" &amp; リスト!O7620)&gt;=1,"",IF(VLOOKUP(O7620,登録者リスト!$A$1:$D$43729,4,FALSE)=基本情報!$D$6,O7620,"")),"")</f>
        <v/>
      </c>
    </row>
    <row r="7621" spans="15:16" x14ac:dyDescent="0.15">
      <c r="O7621">
        <v>7620</v>
      </c>
      <c r="P7621" t="str">
        <f>IFERROR(IF(COUNTIF(個人情報!$BB$5:$BB$401,"登録番号" &amp; リスト!O7621)&gt;=1,"",IF(VLOOKUP(O7621,登録者リスト!$A$1:$D$43729,4,FALSE)=基本情報!$D$6,O7621,"")),"")</f>
        <v/>
      </c>
    </row>
    <row r="7622" spans="15:16" x14ac:dyDescent="0.15">
      <c r="O7622">
        <v>7621</v>
      </c>
      <c r="P7622" t="str">
        <f>IFERROR(IF(COUNTIF(個人情報!$BB$5:$BB$401,"登録番号" &amp; リスト!O7622)&gt;=1,"",IF(VLOOKUP(O7622,登録者リスト!$A$1:$D$43729,4,FALSE)=基本情報!$D$6,O7622,"")),"")</f>
        <v/>
      </c>
    </row>
    <row r="7623" spans="15:16" x14ac:dyDescent="0.15">
      <c r="O7623">
        <v>7622</v>
      </c>
      <c r="P7623" t="str">
        <f>IFERROR(IF(COUNTIF(個人情報!$BB$5:$BB$401,"登録番号" &amp; リスト!O7623)&gt;=1,"",IF(VLOOKUP(O7623,登録者リスト!$A$1:$D$43729,4,FALSE)=基本情報!$D$6,O7623,"")),"")</f>
        <v/>
      </c>
    </row>
    <row r="7624" spans="15:16" x14ac:dyDescent="0.15">
      <c r="O7624">
        <v>7623</v>
      </c>
      <c r="P7624" t="str">
        <f>IFERROR(IF(COUNTIF(個人情報!$BB$5:$BB$401,"登録番号" &amp; リスト!O7624)&gt;=1,"",IF(VLOOKUP(O7624,登録者リスト!$A$1:$D$43729,4,FALSE)=基本情報!$D$6,O7624,"")),"")</f>
        <v/>
      </c>
    </row>
    <row r="7625" spans="15:16" x14ac:dyDescent="0.15">
      <c r="O7625">
        <v>7624</v>
      </c>
      <c r="P7625" t="str">
        <f>IFERROR(IF(COUNTIF(個人情報!$BB$5:$BB$401,"登録番号" &amp; リスト!O7625)&gt;=1,"",IF(VLOOKUP(O7625,登録者リスト!$A$1:$D$43729,4,FALSE)=基本情報!$D$6,O7625,"")),"")</f>
        <v/>
      </c>
    </row>
    <row r="7626" spans="15:16" x14ac:dyDescent="0.15">
      <c r="O7626">
        <v>7625</v>
      </c>
      <c r="P7626" t="str">
        <f>IFERROR(IF(COUNTIF(個人情報!$BB$5:$BB$401,"登録番号" &amp; リスト!O7626)&gt;=1,"",IF(VLOOKUP(O7626,登録者リスト!$A$1:$D$43729,4,FALSE)=基本情報!$D$6,O7626,"")),"")</f>
        <v/>
      </c>
    </row>
    <row r="7627" spans="15:16" x14ac:dyDescent="0.15">
      <c r="O7627">
        <v>7626</v>
      </c>
      <c r="P7627" t="str">
        <f>IFERROR(IF(COUNTIF(個人情報!$BB$5:$BB$401,"登録番号" &amp; リスト!O7627)&gt;=1,"",IF(VLOOKUP(O7627,登録者リスト!$A$1:$D$43729,4,FALSE)=基本情報!$D$6,O7627,"")),"")</f>
        <v/>
      </c>
    </row>
    <row r="7628" spans="15:16" x14ac:dyDescent="0.15">
      <c r="O7628">
        <v>7627</v>
      </c>
      <c r="P7628" t="str">
        <f>IFERROR(IF(COUNTIF(個人情報!$BB$5:$BB$401,"登録番号" &amp; リスト!O7628)&gt;=1,"",IF(VLOOKUP(O7628,登録者リスト!$A$1:$D$43729,4,FALSE)=基本情報!$D$6,O7628,"")),"")</f>
        <v/>
      </c>
    </row>
    <row r="7629" spans="15:16" x14ac:dyDescent="0.15">
      <c r="O7629">
        <v>7628</v>
      </c>
      <c r="P7629" t="str">
        <f>IFERROR(IF(COUNTIF(個人情報!$BB$5:$BB$401,"登録番号" &amp; リスト!O7629)&gt;=1,"",IF(VLOOKUP(O7629,登録者リスト!$A$1:$D$43729,4,FALSE)=基本情報!$D$6,O7629,"")),"")</f>
        <v/>
      </c>
    </row>
    <row r="7630" spans="15:16" x14ac:dyDescent="0.15">
      <c r="O7630">
        <v>7629</v>
      </c>
      <c r="P7630" t="str">
        <f>IFERROR(IF(COUNTIF(個人情報!$BB$5:$BB$401,"登録番号" &amp; リスト!O7630)&gt;=1,"",IF(VLOOKUP(O7630,登録者リスト!$A$1:$D$43729,4,FALSE)=基本情報!$D$6,O7630,"")),"")</f>
        <v/>
      </c>
    </row>
    <row r="7631" spans="15:16" x14ac:dyDescent="0.15">
      <c r="O7631">
        <v>7630</v>
      </c>
      <c r="P7631" t="str">
        <f>IFERROR(IF(COUNTIF(個人情報!$BB$5:$BB$401,"登録番号" &amp; リスト!O7631)&gt;=1,"",IF(VLOOKUP(O7631,登録者リスト!$A$1:$D$43729,4,FALSE)=基本情報!$D$6,O7631,"")),"")</f>
        <v/>
      </c>
    </row>
    <row r="7632" spans="15:16" x14ac:dyDescent="0.15">
      <c r="O7632">
        <v>7631</v>
      </c>
      <c r="P7632" t="str">
        <f>IFERROR(IF(COUNTIF(個人情報!$BB$5:$BB$401,"登録番号" &amp; リスト!O7632)&gt;=1,"",IF(VLOOKUP(O7632,登録者リスト!$A$1:$D$43729,4,FALSE)=基本情報!$D$6,O7632,"")),"")</f>
        <v/>
      </c>
    </row>
    <row r="7633" spans="15:16" x14ac:dyDescent="0.15">
      <c r="O7633">
        <v>7632</v>
      </c>
      <c r="P7633" t="str">
        <f>IFERROR(IF(COUNTIF(個人情報!$BB$5:$BB$401,"登録番号" &amp; リスト!O7633)&gt;=1,"",IF(VLOOKUP(O7633,登録者リスト!$A$1:$D$43729,4,FALSE)=基本情報!$D$6,O7633,"")),"")</f>
        <v/>
      </c>
    </row>
    <row r="7634" spans="15:16" x14ac:dyDescent="0.15">
      <c r="O7634">
        <v>7633</v>
      </c>
      <c r="P7634" t="str">
        <f>IFERROR(IF(COUNTIF(個人情報!$BB$5:$BB$401,"登録番号" &amp; リスト!O7634)&gt;=1,"",IF(VLOOKUP(O7634,登録者リスト!$A$1:$D$43729,4,FALSE)=基本情報!$D$6,O7634,"")),"")</f>
        <v/>
      </c>
    </row>
    <row r="7635" spans="15:16" x14ac:dyDescent="0.15">
      <c r="O7635">
        <v>7634</v>
      </c>
      <c r="P7635" t="str">
        <f>IFERROR(IF(COUNTIF(個人情報!$BB$5:$BB$401,"登録番号" &amp; リスト!O7635)&gt;=1,"",IF(VLOOKUP(O7635,登録者リスト!$A$1:$D$43729,4,FALSE)=基本情報!$D$6,O7635,"")),"")</f>
        <v/>
      </c>
    </row>
    <row r="7636" spans="15:16" x14ac:dyDescent="0.15">
      <c r="O7636">
        <v>7635</v>
      </c>
      <c r="P7636" t="str">
        <f>IFERROR(IF(COUNTIF(個人情報!$BB$5:$BB$401,"登録番号" &amp; リスト!O7636)&gt;=1,"",IF(VLOOKUP(O7636,登録者リスト!$A$1:$D$43729,4,FALSE)=基本情報!$D$6,O7636,"")),"")</f>
        <v/>
      </c>
    </row>
    <row r="7637" spans="15:16" x14ac:dyDescent="0.15">
      <c r="O7637">
        <v>7636</v>
      </c>
      <c r="P7637" t="str">
        <f>IFERROR(IF(COUNTIF(個人情報!$BB$5:$BB$401,"登録番号" &amp; リスト!O7637)&gt;=1,"",IF(VLOOKUP(O7637,登録者リスト!$A$1:$D$43729,4,FALSE)=基本情報!$D$6,O7637,"")),"")</f>
        <v/>
      </c>
    </row>
    <row r="7638" spans="15:16" x14ac:dyDescent="0.15">
      <c r="O7638">
        <v>7637</v>
      </c>
      <c r="P7638" t="str">
        <f>IFERROR(IF(COUNTIF(個人情報!$BB$5:$BB$401,"登録番号" &amp; リスト!O7638)&gt;=1,"",IF(VLOOKUP(O7638,登録者リスト!$A$1:$D$43729,4,FALSE)=基本情報!$D$6,O7638,"")),"")</f>
        <v/>
      </c>
    </row>
    <row r="7639" spans="15:16" x14ac:dyDescent="0.15">
      <c r="O7639">
        <v>7638</v>
      </c>
      <c r="P7639" t="str">
        <f>IFERROR(IF(COUNTIF(個人情報!$BB$5:$BB$401,"登録番号" &amp; リスト!O7639)&gt;=1,"",IF(VLOOKUP(O7639,登録者リスト!$A$1:$D$43729,4,FALSE)=基本情報!$D$6,O7639,"")),"")</f>
        <v/>
      </c>
    </row>
    <row r="7640" spans="15:16" x14ac:dyDescent="0.15">
      <c r="O7640">
        <v>7639</v>
      </c>
      <c r="P7640" t="str">
        <f>IFERROR(IF(COUNTIF(個人情報!$BB$5:$BB$401,"登録番号" &amp; リスト!O7640)&gt;=1,"",IF(VLOOKUP(O7640,登録者リスト!$A$1:$D$43729,4,FALSE)=基本情報!$D$6,O7640,"")),"")</f>
        <v/>
      </c>
    </row>
    <row r="7641" spans="15:16" x14ac:dyDescent="0.15">
      <c r="O7641">
        <v>7640</v>
      </c>
      <c r="P7641" t="str">
        <f>IFERROR(IF(COUNTIF(個人情報!$BB$5:$BB$401,"登録番号" &amp; リスト!O7641)&gt;=1,"",IF(VLOOKUP(O7641,登録者リスト!$A$1:$D$43729,4,FALSE)=基本情報!$D$6,O7641,"")),"")</f>
        <v/>
      </c>
    </row>
    <row r="7642" spans="15:16" x14ac:dyDescent="0.15">
      <c r="O7642">
        <v>7641</v>
      </c>
      <c r="P7642" t="str">
        <f>IFERROR(IF(COUNTIF(個人情報!$BB$5:$BB$401,"登録番号" &amp; リスト!O7642)&gt;=1,"",IF(VLOOKUP(O7642,登録者リスト!$A$1:$D$43729,4,FALSE)=基本情報!$D$6,O7642,"")),"")</f>
        <v/>
      </c>
    </row>
    <row r="7643" spans="15:16" x14ac:dyDescent="0.15">
      <c r="O7643">
        <v>7642</v>
      </c>
      <c r="P7643" t="str">
        <f>IFERROR(IF(COUNTIF(個人情報!$BB$5:$BB$401,"登録番号" &amp; リスト!O7643)&gt;=1,"",IF(VLOOKUP(O7643,登録者リスト!$A$1:$D$43729,4,FALSE)=基本情報!$D$6,O7643,"")),"")</f>
        <v/>
      </c>
    </row>
    <row r="7644" spans="15:16" x14ac:dyDescent="0.15">
      <c r="O7644">
        <v>7643</v>
      </c>
      <c r="P7644" t="str">
        <f>IFERROR(IF(COUNTIF(個人情報!$BB$5:$BB$401,"登録番号" &amp; リスト!O7644)&gt;=1,"",IF(VLOOKUP(O7644,登録者リスト!$A$1:$D$43729,4,FALSE)=基本情報!$D$6,O7644,"")),"")</f>
        <v/>
      </c>
    </row>
    <row r="7645" spans="15:16" x14ac:dyDescent="0.15">
      <c r="O7645">
        <v>7644</v>
      </c>
      <c r="P7645" t="str">
        <f>IFERROR(IF(COUNTIF(個人情報!$BB$5:$BB$401,"登録番号" &amp; リスト!O7645)&gt;=1,"",IF(VLOOKUP(O7645,登録者リスト!$A$1:$D$43729,4,FALSE)=基本情報!$D$6,O7645,"")),"")</f>
        <v/>
      </c>
    </row>
    <row r="7646" spans="15:16" x14ac:dyDescent="0.15">
      <c r="O7646">
        <v>7645</v>
      </c>
      <c r="P7646" t="str">
        <f>IFERROR(IF(COUNTIF(個人情報!$BB$5:$BB$401,"登録番号" &amp; リスト!O7646)&gt;=1,"",IF(VLOOKUP(O7646,登録者リスト!$A$1:$D$43729,4,FALSE)=基本情報!$D$6,O7646,"")),"")</f>
        <v/>
      </c>
    </row>
    <row r="7647" spans="15:16" x14ac:dyDescent="0.15">
      <c r="O7647">
        <v>7646</v>
      </c>
      <c r="P7647" t="str">
        <f>IFERROR(IF(COUNTIF(個人情報!$BB$5:$BB$401,"登録番号" &amp; リスト!O7647)&gt;=1,"",IF(VLOOKUP(O7647,登録者リスト!$A$1:$D$43729,4,FALSE)=基本情報!$D$6,O7647,"")),"")</f>
        <v/>
      </c>
    </row>
    <row r="7648" spans="15:16" x14ac:dyDescent="0.15">
      <c r="O7648">
        <v>7647</v>
      </c>
      <c r="P7648" t="str">
        <f>IFERROR(IF(COUNTIF(個人情報!$BB$5:$BB$401,"登録番号" &amp; リスト!O7648)&gt;=1,"",IF(VLOOKUP(O7648,登録者リスト!$A$1:$D$43729,4,FALSE)=基本情報!$D$6,O7648,"")),"")</f>
        <v/>
      </c>
    </row>
    <row r="7649" spans="15:16" x14ac:dyDescent="0.15">
      <c r="O7649">
        <v>7648</v>
      </c>
      <c r="P7649" t="str">
        <f>IFERROR(IF(COUNTIF(個人情報!$BB$5:$BB$401,"登録番号" &amp; リスト!O7649)&gt;=1,"",IF(VLOOKUP(O7649,登録者リスト!$A$1:$D$43729,4,FALSE)=基本情報!$D$6,O7649,"")),"")</f>
        <v/>
      </c>
    </row>
    <row r="7650" spans="15:16" x14ac:dyDescent="0.15">
      <c r="O7650">
        <v>7649</v>
      </c>
      <c r="P7650" t="str">
        <f>IFERROR(IF(COUNTIF(個人情報!$BB$5:$BB$401,"登録番号" &amp; リスト!O7650)&gt;=1,"",IF(VLOOKUP(O7650,登録者リスト!$A$1:$D$43729,4,FALSE)=基本情報!$D$6,O7650,"")),"")</f>
        <v/>
      </c>
    </row>
    <row r="7651" spans="15:16" x14ac:dyDescent="0.15">
      <c r="O7651">
        <v>7650</v>
      </c>
      <c r="P7651" t="str">
        <f>IFERROR(IF(COUNTIF(個人情報!$BB$5:$BB$401,"登録番号" &amp; リスト!O7651)&gt;=1,"",IF(VLOOKUP(O7651,登録者リスト!$A$1:$D$43729,4,FALSE)=基本情報!$D$6,O7651,"")),"")</f>
        <v/>
      </c>
    </row>
    <row r="7652" spans="15:16" x14ac:dyDescent="0.15">
      <c r="O7652">
        <v>7651</v>
      </c>
      <c r="P7652" t="str">
        <f>IFERROR(IF(COUNTIF(個人情報!$BB$5:$BB$401,"登録番号" &amp; リスト!O7652)&gt;=1,"",IF(VLOOKUP(O7652,登録者リスト!$A$1:$D$43729,4,FALSE)=基本情報!$D$6,O7652,"")),"")</f>
        <v/>
      </c>
    </row>
    <row r="7653" spans="15:16" x14ac:dyDescent="0.15">
      <c r="O7653">
        <v>7652</v>
      </c>
      <c r="P7653" t="str">
        <f>IFERROR(IF(COUNTIF(個人情報!$BB$5:$BB$401,"登録番号" &amp; リスト!O7653)&gt;=1,"",IF(VLOOKUP(O7653,登録者リスト!$A$1:$D$43729,4,FALSE)=基本情報!$D$6,O7653,"")),"")</f>
        <v/>
      </c>
    </row>
    <row r="7654" spans="15:16" x14ac:dyDescent="0.15">
      <c r="O7654">
        <v>7653</v>
      </c>
      <c r="P7654" t="str">
        <f>IFERROR(IF(COUNTIF(個人情報!$BB$5:$BB$401,"登録番号" &amp; リスト!O7654)&gt;=1,"",IF(VLOOKUP(O7654,登録者リスト!$A$1:$D$43729,4,FALSE)=基本情報!$D$6,O7654,"")),"")</f>
        <v/>
      </c>
    </row>
    <row r="7655" spans="15:16" x14ac:dyDescent="0.15">
      <c r="O7655">
        <v>7654</v>
      </c>
      <c r="P7655" t="str">
        <f>IFERROR(IF(COUNTIF(個人情報!$BB$5:$BB$401,"登録番号" &amp; リスト!O7655)&gt;=1,"",IF(VLOOKUP(O7655,登録者リスト!$A$1:$D$43729,4,FALSE)=基本情報!$D$6,O7655,"")),"")</f>
        <v/>
      </c>
    </row>
    <row r="7656" spans="15:16" x14ac:dyDescent="0.15">
      <c r="O7656">
        <v>7655</v>
      </c>
      <c r="P7656" t="str">
        <f>IFERROR(IF(COUNTIF(個人情報!$BB$5:$BB$401,"登録番号" &amp; リスト!O7656)&gt;=1,"",IF(VLOOKUP(O7656,登録者リスト!$A$1:$D$43729,4,FALSE)=基本情報!$D$6,O7656,"")),"")</f>
        <v/>
      </c>
    </row>
    <row r="7657" spans="15:16" x14ac:dyDescent="0.15">
      <c r="O7657">
        <v>7656</v>
      </c>
      <c r="P7657" t="str">
        <f>IFERROR(IF(COUNTIF(個人情報!$BB$5:$BB$401,"登録番号" &amp; リスト!O7657)&gt;=1,"",IF(VLOOKUP(O7657,登録者リスト!$A$1:$D$43729,4,FALSE)=基本情報!$D$6,O7657,"")),"")</f>
        <v/>
      </c>
    </row>
    <row r="7658" spans="15:16" x14ac:dyDescent="0.15">
      <c r="O7658">
        <v>7657</v>
      </c>
      <c r="P7658" t="str">
        <f>IFERROR(IF(COUNTIF(個人情報!$BB$5:$BB$401,"登録番号" &amp; リスト!O7658)&gt;=1,"",IF(VLOOKUP(O7658,登録者リスト!$A$1:$D$43729,4,FALSE)=基本情報!$D$6,O7658,"")),"")</f>
        <v/>
      </c>
    </row>
    <row r="7659" spans="15:16" x14ac:dyDescent="0.15">
      <c r="O7659">
        <v>7658</v>
      </c>
      <c r="P7659" t="str">
        <f>IFERROR(IF(COUNTIF(個人情報!$BB$5:$BB$401,"登録番号" &amp; リスト!O7659)&gt;=1,"",IF(VLOOKUP(O7659,登録者リスト!$A$1:$D$43729,4,FALSE)=基本情報!$D$6,O7659,"")),"")</f>
        <v/>
      </c>
    </row>
    <row r="7660" spans="15:16" x14ac:dyDescent="0.15">
      <c r="O7660">
        <v>7659</v>
      </c>
      <c r="P7660" t="str">
        <f>IFERROR(IF(COUNTIF(個人情報!$BB$5:$BB$401,"登録番号" &amp; リスト!O7660)&gt;=1,"",IF(VLOOKUP(O7660,登録者リスト!$A$1:$D$43729,4,FALSE)=基本情報!$D$6,O7660,"")),"")</f>
        <v/>
      </c>
    </row>
    <row r="7661" spans="15:16" x14ac:dyDescent="0.15">
      <c r="O7661">
        <v>7660</v>
      </c>
      <c r="P7661" t="str">
        <f>IFERROR(IF(COUNTIF(個人情報!$BB$5:$BB$401,"登録番号" &amp; リスト!O7661)&gt;=1,"",IF(VLOOKUP(O7661,登録者リスト!$A$1:$D$43729,4,FALSE)=基本情報!$D$6,O7661,"")),"")</f>
        <v/>
      </c>
    </row>
    <row r="7662" spans="15:16" x14ac:dyDescent="0.15">
      <c r="O7662">
        <v>7661</v>
      </c>
      <c r="P7662" t="str">
        <f>IFERROR(IF(COUNTIF(個人情報!$BB$5:$BB$401,"登録番号" &amp; リスト!O7662)&gt;=1,"",IF(VLOOKUP(O7662,登録者リスト!$A$1:$D$43729,4,FALSE)=基本情報!$D$6,O7662,"")),"")</f>
        <v/>
      </c>
    </row>
    <row r="7663" spans="15:16" x14ac:dyDescent="0.15">
      <c r="O7663">
        <v>7662</v>
      </c>
      <c r="P7663" t="str">
        <f>IFERROR(IF(COUNTIF(個人情報!$BB$5:$BB$401,"登録番号" &amp; リスト!O7663)&gt;=1,"",IF(VLOOKUP(O7663,登録者リスト!$A$1:$D$43729,4,FALSE)=基本情報!$D$6,O7663,"")),"")</f>
        <v/>
      </c>
    </row>
    <row r="7664" spans="15:16" x14ac:dyDescent="0.15">
      <c r="O7664">
        <v>7663</v>
      </c>
      <c r="P7664" t="str">
        <f>IFERROR(IF(COUNTIF(個人情報!$BB$5:$BB$401,"登録番号" &amp; リスト!O7664)&gt;=1,"",IF(VLOOKUP(O7664,登録者リスト!$A$1:$D$43729,4,FALSE)=基本情報!$D$6,O7664,"")),"")</f>
        <v/>
      </c>
    </row>
    <row r="7665" spans="15:16" x14ac:dyDescent="0.15">
      <c r="O7665">
        <v>7664</v>
      </c>
      <c r="P7665" t="str">
        <f>IFERROR(IF(COUNTIF(個人情報!$BB$5:$BB$401,"登録番号" &amp; リスト!O7665)&gt;=1,"",IF(VLOOKUP(O7665,登録者リスト!$A$1:$D$43729,4,FALSE)=基本情報!$D$6,O7665,"")),"")</f>
        <v/>
      </c>
    </row>
    <row r="7666" spans="15:16" x14ac:dyDescent="0.15">
      <c r="O7666">
        <v>7665</v>
      </c>
      <c r="P7666" t="str">
        <f>IFERROR(IF(COUNTIF(個人情報!$BB$5:$BB$401,"登録番号" &amp; リスト!O7666)&gt;=1,"",IF(VLOOKUP(O7666,登録者リスト!$A$1:$D$43729,4,FALSE)=基本情報!$D$6,O7666,"")),"")</f>
        <v/>
      </c>
    </row>
    <row r="7667" spans="15:16" x14ac:dyDescent="0.15">
      <c r="O7667">
        <v>7666</v>
      </c>
      <c r="P7667" t="str">
        <f>IFERROR(IF(COUNTIF(個人情報!$BB$5:$BB$401,"登録番号" &amp; リスト!O7667)&gt;=1,"",IF(VLOOKUP(O7667,登録者リスト!$A$1:$D$43729,4,FALSE)=基本情報!$D$6,O7667,"")),"")</f>
        <v/>
      </c>
    </row>
    <row r="7668" spans="15:16" x14ac:dyDescent="0.15">
      <c r="O7668">
        <v>7667</v>
      </c>
      <c r="P7668" t="str">
        <f>IFERROR(IF(COUNTIF(個人情報!$BB$5:$BB$401,"登録番号" &amp; リスト!O7668)&gt;=1,"",IF(VLOOKUP(O7668,登録者リスト!$A$1:$D$43729,4,FALSE)=基本情報!$D$6,O7668,"")),"")</f>
        <v/>
      </c>
    </row>
    <row r="7669" spans="15:16" x14ac:dyDescent="0.15">
      <c r="O7669">
        <v>7668</v>
      </c>
      <c r="P7669" t="str">
        <f>IFERROR(IF(COUNTIF(個人情報!$BB$5:$BB$401,"登録番号" &amp; リスト!O7669)&gt;=1,"",IF(VLOOKUP(O7669,登録者リスト!$A$1:$D$43729,4,FALSE)=基本情報!$D$6,O7669,"")),"")</f>
        <v/>
      </c>
    </row>
    <row r="7670" spans="15:16" x14ac:dyDescent="0.15">
      <c r="O7670">
        <v>7669</v>
      </c>
      <c r="P7670" t="str">
        <f>IFERROR(IF(COUNTIF(個人情報!$BB$5:$BB$401,"登録番号" &amp; リスト!O7670)&gt;=1,"",IF(VLOOKUP(O7670,登録者リスト!$A$1:$D$43729,4,FALSE)=基本情報!$D$6,O7670,"")),"")</f>
        <v/>
      </c>
    </row>
    <row r="7671" spans="15:16" x14ac:dyDescent="0.15">
      <c r="O7671">
        <v>7670</v>
      </c>
      <c r="P7671" t="str">
        <f>IFERROR(IF(COUNTIF(個人情報!$BB$5:$BB$401,"登録番号" &amp; リスト!O7671)&gt;=1,"",IF(VLOOKUP(O7671,登録者リスト!$A$1:$D$43729,4,FALSE)=基本情報!$D$6,O7671,"")),"")</f>
        <v/>
      </c>
    </row>
    <row r="7672" spans="15:16" x14ac:dyDescent="0.15">
      <c r="O7672">
        <v>7671</v>
      </c>
      <c r="P7672" t="str">
        <f>IFERROR(IF(COUNTIF(個人情報!$BB$5:$BB$401,"登録番号" &amp; リスト!O7672)&gt;=1,"",IF(VLOOKUP(O7672,登録者リスト!$A$1:$D$43729,4,FALSE)=基本情報!$D$6,O7672,"")),"")</f>
        <v/>
      </c>
    </row>
    <row r="7673" spans="15:16" x14ac:dyDescent="0.15">
      <c r="O7673">
        <v>7672</v>
      </c>
      <c r="P7673" t="str">
        <f>IFERROR(IF(COUNTIF(個人情報!$BB$5:$BB$401,"登録番号" &amp; リスト!O7673)&gt;=1,"",IF(VLOOKUP(O7673,登録者リスト!$A$1:$D$43729,4,FALSE)=基本情報!$D$6,O7673,"")),"")</f>
        <v/>
      </c>
    </row>
    <row r="7674" spans="15:16" x14ac:dyDescent="0.15">
      <c r="O7674">
        <v>7673</v>
      </c>
      <c r="P7674" t="str">
        <f>IFERROR(IF(COUNTIF(個人情報!$BB$5:$BB$401,"登録番号" &amp; リスト!O7674)&gt;=1,"",IF(VLOOKUP(O7674,登録者リスト!$A$1:$D$43729,4,FALSE)=基本情報!$D$6,O7674,"")),"")</f>
        <v/>
      </c>
    </row>
    <row r="7675" spans="15:16" x14ac:dyDescent="0.15">
      <c r="O7675">
        <v>7674</v>
      </c>
      <c r="P7675" t="str">
        <f>IFERROR(IF(COUNTIF(個人情報!$BB$5:$BB$401,"登録番号" &amp; リスト!O7675)&gt;=1,"",IF(VLOOKUP(O7675,登録者リスト!$A$1:$D$43729,4,FALSE)=基本情報!$D$6,O7675,"")),"")</f>
        <v/>
      </c>
    </row>
    <row r="7676" spans="15:16" x14ac:dyDescent="0.15">
      <c r="O7676">
        <v>7675</v>
      </c>
      <c r="P7676" t="str">
        <f>IFERROR(IF(COUNTIF(個人情報!$BB$5:$BB$401,"登録番号" &amp; リスト!O7676)&gt;=1,"",IF(VLOOKUP(O7676,登録者リスト!$A$1:$D$43729,4,FALSE)=基本情報!$D$6,O7676,"")),"")</f>
        <v/>
      </c>
    </row>
    <row r="7677" spans="15:16" x14ac:dyDescent="0.15">
      <c r="O7677">
        <v>7676</v>
      </c>
      <c r="P7677" t="str">
        <f>IFERROR(IF(COUNTIF(個人情報!$BB$5:$BB$401,"登録番号" &amp; リスト!O7677)&gt;=1,"",IF(VLOOKUP(O7677,登録者リスト!$A$1:$D$43729,4,FALSE)=基本情報!$D$6,O7677,"")),"")</f>
        <v/>
      </c>
    </row>
    <row r="7678" spans="15:16" x14ac:dyDescent="0.15">
      <c r="O7678">
        <v>7677</v>
      </c>
      <c r="P7678" t="str">
        <f>IFERROR(IF(COUNTIF(個人情報!$BB$5:$BB$401,"登録番号" &amp; リスト!O7678)&gt;=1,"",IF(VLOOKUP(O7678,登録者リスト!$A$1:$D$43729,4,FALSE)=基本情報!$D$6,O7678,"")),"")</f>
        <v/>
      </c>
    </row>
    <row r="7679" spans="15:16" x14ac:dyDescent="0.15">
      <c r="O7679">
        <v>7678</v>
      </c>
      <c r="P7679" t="str">
        <f>IFERROR(IF(COUNTIF(個人情報!$BB$5:$BB$401,"登録番号" &amp; リスト!O7679)&gt;=1,"",IF(VLOOKUP(O7679,登録者リスト!$A$1:$D$43729,4,FALSE)=基本情報!$D$6,O7679,"")),"")</f>
        <v/>
      </c>
    </row>
    <row r="7680" spans="15:16" x14ac:dyDescent="0.15">
      <c r="O7680">
        <v>7679</v>
      </c>
      <c r="P7680" t="str">
        <f>IFERROR(IF(COUNTIF(個人情報!$BB$5:$BB$401,"登録番号" &amp; リスト!O7680)&gt;=1,"",IF(VLOOKUP(O7680,登録者リスト!$A$1:$D$43729,4,FALSE)=基本情報!$D$6,O7680,"")),"")</f>
        <v/>
      </c>
    </row>
    <row r="7681" spans="15:16" x14ac:dyDescent="0.15">
      <c r="O7681">
        <v>7680</v>
      </c>
      <c r="P7681" t="str">
        <f>IFERROR(IF(COUNTIF(個人情報!$BB$5:$BB$401,"登録番号" &amp; リスト!O7681)&gt;=1,"",IF(VLOOKUP(O7681,登録者リスト!$A$1:$D$43729,4,FALSE)=基本情報!$D$6,O7681,"")),"")</f>
        <v/>
      </c>
    </row>
    <row r="7682" spans="15:16" x14ac:dyDescent="0.15">
      <c r="O7682">
        <v>7681</v>
      </c>
      <c r="P7682" t="str">
        <f>IFERROR(IF(COUNTIF(個人情報!$BB$5:$BB$401,"登録番号" &amp; リスト!O7682)&gt;=1,"",IF(VLOOKUP(O7682,登録者リスト!$A$1:$D$43729,4,FALSE)=基本情報!$D$6,O7682,"")),"")</f>
        <v/>
      </c>
    </row>
    <row r="7683" spans="15:16" x14ac:dyDescent="0.15">
      <c r="O7683">
        <v>7682</v>
      </c>
      <c r="P7683" t="str">
        <f>IFERROR(IF(COUNTIF(個人情報!$BB$5:$BB$401,"登録番号" &amp; リスト!O7683)&gt;=1,"",IF(VLOOKUP(O7683,登録者リスト!$A$1:$D$43729,4,FALSE)=基本情報!$D$6,O7683,"")),"")</f>
        <v/>
      </c>
    </row>
    <row r="7684" spans="15:16" x14ac:dyDescent="0.15">
      <c r="O7684">
        <v>7683</v>
      </c>
      <c r="P7684" t="str">
        <f>IFERROR(IF(COUNTIF(個人情報!$BB$5:$BB$401,"登録番号" &amp; リスト!O7684)&gt;=1,"",IF(VLOOKUP(O7684,登録者リスト!$A$1:$D$43729,4,FALSE)=基本情報!$D$6,O7684,"")),"")</f>
        <v/>
      </c>
    </row>
    <row r="7685" spans="15:16" x14ac:dyDescent="0.15">
      <c r="O7685">
        <v>7684</v>
      </c>
      <c r="P7685" t="str">
        <f>IFERROR(IF(COUNTIF(個人情報!$BB$5:$BB$401,"登録番号" &amp; リスト!O7685)&gt;=1,"",IF(VLOOKUP(O7685,登録者リスト!$A$1:$D$43729,4,FALSE)=基本情報!$D$6,O7685,"")),"")</f>
        <v/>
      </c>
    </row>
    <row r="7686" spans="15:16" x14ac:dyDescent="0.15">
      <c r="O7686">
        <v>7685</v>
      </c>
      <c r="P7686" t="str">
        <f>IFERROR(IF(COUNTIF(個人情報!$BB$5:$BB$401,"登録番号" &amp; リスト!O7686)&gt;=1,"",IF(VLOOKUP(O7686,登録者リスト!$A$1:$D$43729,4,FALSE)=基本情報!$D$6,O7686,"")),"")</f>
        <v/>
      </c>
    </row>
    <row r="7687" spans="15:16" x14ac:dyDescent="0.15">
      <c r="O7687">
        <v>7686</v>
      </c>
      <c r="P7687" t="str">
        <f>IFERROR(IF(COUNTIF(個人情報!$BB$5:$BB$401,"登録番号" &amp; リスト!O7687)&gt;=1,"",IF(VLOOKUP(O7687,登録者リスト!$A$1:$D$43729,4,FALSE)=基本情報!$D$6,O7687,"")),"")</f>
        <v/>
      </c>
    </row>
    <row r="7688" spans="15:16" x14ac:dyDescent="0.15">
      <c r="O7688">
        <v>7687</v>
      </c>
      <c r="P7688" t="str">
        <f>IFERROR(IF(COUNTIF(個人情報!$BB$5:$BB$401,"登録番号" &amp; リスト!O7688)&gt;=1,"",IF(VLOOKUP(O7688,登録者リスト!$A$1:$D$43729,4,FALSE)=基本情報!$D$6,O7688,"")),"")</f>
        <v/>
      </c>
    </row>
    <row r="7689" spans="15:16" x14ac:dyDescent="0.15">
      <c r="O7689">
        <v>7688</v>
      </c>
      <c r="P7689" t="str">
        <f>IFERROR(IF(COUNTIF(個人情報!$BB$5:$BB$401,"登録番号" &amp; リスト!O7689)&gt;=1,"",IF(VLOOKUP(O7689,登録者リスト!$A$1:$D$43729,4,FALSE)=基本情報!$D$6,O7689,"")),"")</f>
        <v/>
      </c>
    </row>
    <row r="7690" spans="15:16" x14ac:dyDescent="0.15">
      <c r="O7690">
        <v>7689</v>
      </c>
      <c r="P7690" t="str">
        <f>IFERROR(IF(COUNTIF(個人情報!$BB$5:$BB$401,"登録番号" &amp; リスト!O7690)&gt;=1,"",IF(VLOOKUP(O7690,登録者リスト!$A$1:$D$43729,4,FALSE)=基本情報!$D$6,O7690,"")),"")</f>
        <v/>
      </c>
    </row>
    <row r="7691" spans="15:16" x14ac:dyDescent="0.15">
      <c r="O7691">
        <v>7690</v>
      </c>
      <c r="P7691" t="str">
        <f>IFERROR(IF(COUNTIF(個人情報!$BB$5:$BB$401,"登録番号" &amp; リスト!O7691)&gt;=1,"",IF(VLOOKUP(O7691,登録者リスト!$A$1:$D$43729,4,FALSE)=基本情報!$D$6,O7691,"")),"")</f>
        <v/>
      </c>
    </row>
    <row r="7692" spans="15:16" x14ac:dyDescent="0.15">
      <c r="O7692">
        <v>7691</v>
      </c>
      <c r="P7692" t="str">
        <f>IFERROR(IF(COUNTIF(個人情報!$BB$5:$BB$401,"登録番号" &amp; リスト!O7692)&gt;=1,"",IF(VLOOKUP(O7692,登録者リスト!$A$1:$D$43729,4,FALSE)=基本情報!$D$6,O7692,"")),"")</f>
        <v/>
      </c>
    </row>
    <row r="7693" spans="15:16" x14ac:dyDescent="0.15">
      <c r="O7693">
        <v>7692</v>
      </c>
      <c r="P7693" t="str">
        <f>IFERROR(IF(COUNTIF(個人情報!$BB$5:$BB$401,"登録番号" &amp; リスト!O7693)&gt;=1,"",IF(VLOOKUP(O7693,登録者リスト!$A$1:$D$43729,4,FALSE)=基本情報!$D$6,O7693,"")),"")</f>
        <v/>
      </c>
    </row>
    <row r="7694" spans="15:16" x14ac:dyDescent="0.15">
      <c r="O7694">
        <v>7693</v>
      </c>
      <c r="P7694" t="str">
        <f>IFERROR(IF(COUNTIF(個人情報!$BB$5:$BB$401,"登録番号" &amp; リスト!O7694)&gt;=1,"",IF(VLOOKUP(O7694,登録者リスト!$A$1:$D$43729,4,FALSE)=基本情報!$D$6,O7694,"")),"")</f>
        <v/>
      </c>
    </row>
    <row r="7695" spans="15:16" x14ac:dyDescent="0.15">
      <c r="O7695">
        <v>7694</v>
      </c>
      <c r="P7695" t="str">
        <f>IFERROR(IF(COUNTIF(個人情報!$BB$5:$BB$401,"登録番号" &amp; リスト!O7695)&gt;=1,"",IF(VLOOKUP(O7695,登録者リスト!$A$1:$D$43729,4,FALSE)=基本情報!$D$6,O7695,"")),"")</f>
        <v/>
      </c>
    </row>
    <row r="7696" spans="15:16" x14ac:dyDescent="0.15">
      <c r="O7696">
        <v>7695</v>
      </c>
      <c r="P7696" t="str">
        <f>IFERROR(IF(COUNTIF(個人情報!$BB$5:$BB$401,"登録番号" &amp; リスト!O7696)&gt;=1,"",IF(VLOOKUP(O7696,登録者リスト!$A$1:$D$43729,4,FALSE)=基本情報!$D$6,O7696,"")),"")</f>
        <v/>
      </c>
    </row>
    <row r="7697" spans="15:16" x14ac:dyDescent="0.15">
      <c r="O7697">
        <v>7696</v>
      </c>
      <c r="P7697" t="str">
        <f>IFERROR(IF(COUNTIF(個人情報!$BB$5:$BB$401,"登録番号" &amp; リスト!O7697)&gt;=1,"",IF(VLOOKUP(O7697,登録者リスト!$A$1:$D$43729,4,FALSE)=基本情報!$D$6,O7697,"")),"")</f>
        <v/>
      </c>
    </row>
    <row r="7698" spans="15:16" x14ac:dyDescent="0.15">
      <c r="O7698">
        <v>7697</v>
      </c>
      <c r="P7698" t="str">
        <f>IFERROR(IF(COUNTIF(個人情報!$BB$5:$BB$401,"登録番号" &amp; リスト!O7698)&gt;=1,"",IF(VLOOKUP(O7698,登録者リスト!$A$1:$D$43729,4,FALSE)=基本情報!$D$6,O7698,"")),"")</f>
        <v/>
      </c>
    </row>
    <row r="7699" spans="15:16" x14ac:dyDescent="0.15">
      <c r="O7699">
        <v>7698</v>
      </c>
      <c r="P7699" t="str">
        <f>IFERROR(IF(COUNTIF(個人情報!$BB$5:$BB$401,"登録番号" &amp; リスト!O7699)&gt;=1,"",IF(VLOOKUP(O7699,登録者リスト!$A$1:$D$43729,4,FALSE)=基本情報!$D$6,O7699,"")),"")</f>
        <v/>
      </c>
    </row>
    <row r="7700" spans="15:16" x14ac:dyDescent="0.15">
      <c r="O7700">
        <v>7699</v>
      </c>
      <c r="P7700" t="str">
        <f>IFERROR(IF(COUNTIF(個人情報!$BB$5:$BB$401,"登録番号" &amp; リスト!O7700)&gt;=1,"",IF(VLOOKUP(O7700,登録者リスト!$A$1:$D$43729,4,FALSE)=基本情報!$D$6,O7700,"")),"")</f>
        <v/>
      </c>
    </row>
    <row r="7701" spans="15:16" x14ac:dyDescent="0.15">
      <c r="O7701">
        <v>7700</v>
      </c>
      <c r="P7701" t="str">
        <f>IFERROR(IF(COUNTIF(個人情報!$BB$5:$BB$401,"登録番号" &amp; リスト!O7701)&gt;=1,"",IF(VLOOKUP(O7701,登録者リスト!$A$1:$D$43729,4,FALSE)=基本情報!$D$6,O7701,"")),"")</f>
        <v/>
      </c>
    </row>
    <row r="7702" spans="15:16" x14ac:dyDescent="0.15">
      <c r="O7702">
        <v>7701</v>
      </c>
      <c r="P7702" t="str">
        <f>IFERROR(IF(COUNTIF(個人情報!$BB$5:$BB$401,"登録番号" &amp; リスト!O7702)&gt;=1,"",IF(VLOOKUP(O7702,登録者リスト!$A$1:$D$43729,4,FALSE)=基本情報!$D$6,O7702,"")),"")</f>
        <v/>
      </c>
    </row>
    <row r="7703" spans="15:16" x14ac:dyDescent="0.15">
      <c r="O7703">
        <v>7702</v>
      </c>
      <c r="P7703" t="str">
        <f>IFERROR(IF(COUNTIF(個人情報!$BB$5:$BB$401,"登録番号" &amp; リスト!O7703)&gt;=1,"",IF(VLOOKUP(O7703,登録者リスト!$A$1:$D$43729,4,FALSE)=基本情報!$D$6,O7703,"")),"")</f>
        <v/>
      </c>
    </row>
    <row r="7704" spans="15:16" x14ac:dyDescent="0.15">
      <c r="O7704">
        <v>7703</v>
      </c>
      <c r="P7704" t="str">
        <f>IFERROR(IF(COUNTIF(個人情報!$BB$5:$BB$401,"登録番号" &amp; リスト!O7704)&gt;=1,"",IF(VLOOKUP(O7704,登録者リスト!$A$1:$D$43729,4,FALSE)=基本情報!$D$6,O7704,"")),"")</f>
        <v/>
      </c>
    </row>
    <row r="7705" spans="15:16" x14ac:dyDescent="0.15">
      <c r="O7705">
        <v>7704</v>
      </c>
      <c r="P7705" t="str">
        <f>IFERROR(IF(COUNTIF(個人情報!$BB$5:$BB$401,"登録番号" &amp; リスト!O7705)&gt;=1,"",IF(VLOOKUP(O7705,登録者リスト!$A$1:$D$43729,4,FALSE)=基本情報!$D$6,O7705,"")),"")</f>
        <v/>
      </c>
    </row>
    <row r="7706" spans="15:16" x14ac:dyDescent="0.15">
      <c r="O7706">
        <v>7705</v>
      </c>
      <c r="P7706" t="str">
        <f>IFERROR(IF(COUNTIF(個人情報!$BB$5:$BB$401,"登録番号" &amp; リスト!O7706)&gt;=1,"",IF(VLOOKUP(O7706,登録者リスト!$A$1:$D$43729,4,FALSE)=基本情報!$D$6,O7706,"")),"")</f>
        <v/>
      </c>
    </row>
    <row r="7707" spans="15:16" x14ac:dyDescent="0.15">
      <c r="O7707">
        <v>7706</v>
      </c>
      <c r="P7707" t="str">
        <f>IFERROR(IF(COUNTIF(個人情報!$BB$5:$BB$401,"登録番号" &amp; リスト!O7707)&gt;=1,"",IF(VLOOKUP(O7707,登録者リスト!$A$1:$D$43729,4,FALSE)=基本情報!$D$6,O7707,"")),"")</f>
        <v/>
      </c>
    </row>
    <row r="7708" spans="15:16" x14ac:dyDescent="0.15">
      <c r="O7708">
        <v>7707</v>
      </c>
      <c r="P7708" t="str">
        <f>IFERROR(IF(COUNTIF(個人情報!$BB$5:$BB$401,"登録番号" &amp; リスト!O7708)&gt;=1,"",IF(VLOOKUP(O7708,登録者リスト!$A$1:$D$43729,4,FALSE)=基本情報!$D$6,O7708,"")),"")</f>
        <v/>
      </c>
    </row>
    <row r="7709" spans="15:16" x14ac:dyDescent="0.15">
      <c r="O7709">
        <v>7708</v>
      </c>
      <c r="P7709" t="str">
        <f>IFERROR(IF(COUNTIF(個人情報!$BB$5:$BB$401,"登録番号" &amp; リスト!O7709)&gt;=1,"",IF(VLOOKUP(O7709,登録者リスト!$A$1:$D$43729,4,FALSE)=基本情報!$D$6,O7709,"")),"")</f>
        <v/>
      </c>
    </row>
    <row r="7710" spans="15:16" x14ac:dyDescent="0.15">
      <c r="O7710">
        <v>7709</v>
      </c>
      <c r="P7710" t="str">
        <f>IFERROR(IF(COUNTIF(個人情報!$BB$5:$BB$401,"登録番号" &amp; リスト!O7710)&gt;=1,"",IF(VLOOKUP(O7710,登録者リスト!$A$1:$D$43729,4,FALSE)=基本情報!$D$6,O7710,"")),"")</f>
        <v/>
      </c>
    </row>
    <row r="7711" spans="15:16" x14ac:dyDescent="0.15">
      <c r="O7711">
        <v>7710</v>
      </c>
      <c r="P7711" t="str">
        <f>IFERROR(IF(COUNTIF(個人情報!$BB$5:$BB$401,"登録番号" &amp; リスト!O7711)&gt;=1,"",IF(VLOOKUP(O7711,登録者リスト!$A$1:$D$43729,4,FALSE)=基本情報!$D$6,O7711,"")),"")</f>
        <v/>
      </c>
    </row>
    <row r="7712" spans="15:16" x14ac:dyDescent="0.15">
      <c r="O7712">
        <v>7711</v>
      </c>
      <c r="P7712" t="str">
        <f>IFERROR(IF(COUNTIF(個人情報!$BB$5:$BB$401,"登録番号" &amp; リスト!O7712)&gt;=1,"",IF(VLOOKUP(O7712,登録者リスト!$A$1:$D$43729,4,FALSE)=基本情報!$D$6,O7712,"")),"")</f>
        <v/>
      </c>
    </row>
    <row r="7713" spans="15:16" x14ac:dyDescent="0.15">
      <c r="O7713">
        <v>7712</v>
      </c>
      <c r="P7713" t="str">
        <f>IFERROR(IF(COUNTIF(個人情報!$BB$5:$BB$401,"登録番号" &amp; リスト!O7713)&gt;=1,"",IF(VLOOKUP(O7713,登録者リスト!$A$1:$D$43729,4,FALSE)=基本情報!$D$6,O7713,"")),"")</f>
        <v/>
      </c>
    </row>
    <row r="7714" spans="15:16" x14ac:dyDescent="0.15">
      <c r="O7714">
        <v>7713</v>
      </c>
      <c r="P7714" t="str">
        <f>IFERROR(IF(COUNTIF(個人情報!$BB$5:$BB$401,"登録番号" &amp; リスト!O7714)&gt;=1,"",IF(VLOOKUP(O7714,登録者リスト!$A$1:$D$43729,4,FALSE)=基本情報!$D$6,O7714,"")),"")</f>
        <v/>
      </c>
    </row>
    <row r="7715" spans="15:16" x14ac:dyDescent="0.15">
      <c r="O7715">
        <v>7714</v>
      </c>
      <c r="P7715" t="str">
        <f>IFERROR(IF(COUNTIF(個人情報!$BB$5:$BB$401,"登録番号" &amp; リスト!O7715)&gt;=1,"",IF(VLOOKUP(O7715,登録者リスト!$A$1:$D$43729,4,FALSE)=基本情報!$D$6,O7715,"")),"")</f>
        <v/>
      </c>
    </row>
    <row r="7716" spans="15:16" x14ac:dyDescent="0.15">
      <c r="O7716">
        <v>7715</v>
      </c>
      <c r="P7716" t="str">
        <f>IFERROR(IF(COUNTIF(個人情報!$BB$5:$BB$401,"登録番号" &amp; リスト!O7716)&gt;=1,"",IF(VLOOKUP(O7716,登録者リスト!$A$1:$D$43729,4,FALSE)=基本情報!$D$6,O7716,"")),"")</f>
        <v/>
      </c>
    </row>
    <row r="7717" spans="15:16" x14ac:dyDescent="0.15">
      <c r="O7717">
        <v>7716</v>
      </c>
      <c r="P7717" t="str">
        <f>IFERROR(IF(COUNTIF(個人情報!$BB$5:$BB$401,"登録番号" &amp; リスト!O7717)&gt;=1,"",IF(VLOOKUP(O7717,登録者リスト!$A$1:$D$43729,4,FALSE)=基本情報!$D$6,O7717,"")),"")</f>
        <v/>
      </c>
    </row>
    <row r="7718" spans="15:16" x14ac:dyDescent="0.15">
      <c r="O7718">
        <v>7717</v>
      </c>
      <c r="P7718" t="str">
        <f>IFERROR(IF(COUNTIF(個人情報!$BB$5:$BB$401,"登録番号" &amp; リスト!O7718)&gt;=1,"",IF(VLOOKUP(O7718,登録者リスト!$A$1:$D$43729,4,FALSE)=基本情報!$D$6,O7718,"")),"")</f>
        <v/>
      </c>
    </row>
    <row r="7719" spans="15:16" x14ac:dyDescent="0.15">
      <c r="O7719">
        <v>7718</v>
      </c>
      <c r="P7719" t="str">
        <f>IFERROR(IF(COUNTIF(個人情報!$BB$5:$BB$401,"登録番号" &amp; リスト!O7719)&gt;=1,"",IF(VLOOKUP(O7719,登録者リスト!$A$1:$D$43729,4,FALSE)=基本情報!$D$6,O7719,"")),"")</f>
        <v/>
      </c>
    </row>
    <row r="7720" spans="15:16" x14ac:dyDescent="0.15">
      <c r="O7720">
        <v>7719</v>
      </c>
      <c r="P7720" t="str">
        <f>IFERROR(IF(COUNTIF(個人情報!$BB$5:$BB$401,"登録番号" &amp; リスト!O7720)&gt;=1,"",IF(VLOOKUP(O7720,登録者リスト!$A$1:$D$43729,4,FALSE)=基本情報!$D$6,O7720,"")),"")</f>
        <v/>
      </c>
    </row>
    <row r="7721" spans="15:16" x14ac:dyDescent="0.15">
      <c r="O7721">
        <v>7720</v>
      </c>
      <c r="P7721" t="str">
        <f>IFERROR(IF(COUNTIF(個人情報!$BB$5:$BB$401,"登録番号" &amp; リスト!O7721)&gt;=1,"",IF(VLOOKUP(O7721,登録者リスト!$A$1:$D$43729,4,FALSE)=基本情報!$D$6,O7721,"")),"")</f>
        <v/>
      </c>
    </row>
    <row r="7722" spans="15:16" x14ac:dyDescent="0.15">
      <c r="O7722">
        <v>7721</v>
      </c>
      <c r="P7722" t="str">
        <f>IFERROR(IF(COUNTIF(個人情報!$BB$5:$BB$401,"登録番号" &amp; リスト!O7722)&gt;=1,"",IF(VLOOKUP(O7722,登録者リスト!$A$1:$D$43729,4,FALSE)=基本情報!$D$6,O7722,"")),"")</f>
        <v/>
      </c>
    </row>
    <row r="7723" spans="15:16" x14ac:dyDescent="0.15">
      <c r="O7723">
        <v>7722</v>
      </c>
      <c r="P7723" t="str">
        <f>IFERROR(IF(COUNTIF(個人情報!$BB$5:$BB$401,"登録番号" &amp; リスト!O7723)&gt;=1,"",IF(VLOOKUP(O7723,登録者リスト!$A$1:$D$43729,4,FALSE)=基本情報!$D$6,O7723,"")),"")</f>
        <v/>
      </c>
    </row>
    <row r="7724" spans="15:16" x14ac:dyDescent="0.15">
      <c r="O7724">
        <v>7723</v>
      </c>
      <c r="P7724" t="str">
        <f>IFERROR(IF(COUNTIF(個人情報!$BB$5:$BB$401,"登録番号" &amp; リスト!O7724)&gt;=1,"",IF(VLOOKUP(O7724,登録者リスト!$A$1:$D$43729,4,FALSE)=基本情報!$D$6,O7724,"")),"")</f>
        <v/>
      </c>
    </row>
    <row r="7725" spans="15:16" x14ac:dyDescent="0.15">
      <c r="O7725">
        <v>7724</v>
      </c>
      <c r="P7725" t="str">
        <f>IFERROR(IF(COUNTIF(個人情報!$BB$5:$BB$401,"登録番号" &amp; リスト!O7725)&gt;=1,"",IF(VLOOKUP(O7725,登録者リスト!$A$1:$D$43729,4,FALSE)=基本情報!$D$6,O7725,"")),"")</f>
        <v/>
      </c>
    </row>
    <row r="7726" spans="15:16" x14ac:dyDescent="0.15">
      <c r="O7726">
        <v>7725</v>
      </c>
      <c r="P7726" t="str">
        <f>IFERROR(IF(COUNTIF(個人情報!$BB$5:$BB$401,"登録番号" &amp; リスト!O7726)&gt;=1,"",IF(VLOOKUP(O7726,登録者リスト!$A$1:$D$43729,4,FALSE)=基本情報!$D$6,O7726,"")),"")</f>
        <v/>
      </c>
    </row>
    <row r="7727" spans="15:16" x14ac:dyDescent="0.15">
      <c r="O7727">
        <v>7726</v>
      </c>
      <c r="P7727" t="str">
        <f>IFERROR(IF(COUNTIF(個人情報!$BB$5:$BB$401,"登録番号" &amp; リスト!O7727)&gt;=1,"",IF(VLOOKUP(O7727,登録者リスト!$A$1:$D$43729,4,FALSE)=基本情報!$D$6,O7727,"")),"")</f>
        <v/>
      </c>
    </row>
    <row r="7728" spans="15:16" x14ac:dyDescent="0.15">
      <c r="O7728">
        <v>7727</v>
      </c>
      <c r="P7728" t="str">
        <f>IFERROR(IF(COUNTIF(個人情報!$BB$5:$BB$401,"登録番号" &amp; リスト!O7728)&gt;=1,"",IF(VLOOKUP(O7728,登録者リスト!$A$1:$D$43729,4,FALSE)=基本情報!$D$6,O7728,"")),"")</f>
        <v/>
      </c>
    </row>
    <row r="7729" spans="15:16" x14ac:dyDescent="0.15">
      <c r="O7729">
        <v>7728</v>
      </c>
      <c r="P7729" t="str">
        <f>IFERROR(IF(COUNTIF(個人情報!$BB$5:$BB$401,"登録番号" &amp; リスト!O7729)&gt;=1,"",IF(VLOOKUP(O7729,登録者リスト!$A$1:$D$43729,4,FALSE)=基本情報!$D$6,O7729,"")),"")</f>
        <v/>
      </c>
    </row>
    <row r="7730" spans="15:16" x14ac:dyDescent="0.15">
      <c r="O7730">
        <v>7729</v>
      </c>
      <c r="P7730" t="str">
        <f>IFERROR(IF(COUNTIF(個人情報!$BB$5:$BB$401,"登録番号" &amp; リスト!O7730)&gt;=1,"",IF(VLOOKUP(O7730,登録者リスト!$A$1:$D$43729,4,FALSE)=基本情報!$D$6,O7730,"")),"")</f>
        <v/>
      </c>
    </row>
    <row r="7731" spans="15:16" x14ac:dyDescent="0.15">
      <c r="O7731">
        <v>7730</v>
      </c>
      <c r="P7731" t="str">
        <f>IFERROR(IF(COUNTIF(個人情報!$BB$5:$BB$401,"登録番号" &amp; リスト!O7731)&gt;=1,"",IF(VLOOKUP(O7731,登録者リスト!$A$1:$D$43729,4,FALSE)=基本情報!$D$6,O7731,"")),"")</f>
        <v/>
      </c>
    </row>
    <row r="7732" spans="15:16" x14ac:dyDescent="0.15">
      <c r="O7732">
        <v>7731</v>
      </c>
      <c r="P7732" t="str">
        <f>IFERROR(IF(COUNTIF(個人情報!$BB$5:$BB$401,"登録番号" &amp; リスト!O7732)&gt;=1,"",IF(VLOOKUP(O7732,登録者リスト!$A$1:$D$43729,4,FALSE)=基本情報!$D$6,O7732,"")),"")</f>
        <v/>
      </c>
    </row>
    <row r="7733" spans="15:16" x14ac:dyDescent="0.15">
      <c r="O7733">
        <v>7732</v>
      </c>
      <c r="P7733" t="str">
        <f>IFERROR(IF(COUNTIF(個人情報!$BB$5:$BB$401,"登録番号" &amp; リスト!O7733)&gt;=1,"",IF(VLOOKUP(O7733,登録者リスト!$A$1:$D$43729,4,FALSE)=基本情報!$D$6,O7733,"")),"")</f>
        <v/>
      </c>
    </row>
    <row r="7734" spans="15:16" x14ac:dyDescent="0.15">
      <c r="O7734">
        <v>7733</v>
      </c>
      <c r="P7734" t="str">
        <f>IFERROR(IF(COUNTIF(個人情報!$BB$5:$BB$401,"登録番号" &amp; リスト!O7734)&gt;=1,"",IF(VLOOKUP(O7734,登録者リスト!$A$1:$D$43729,4,FALSE)=基本情報!$D$6,O7734,"")),"")</f>
        <v/>
      </c>
    </row>
    <row r="7735" spans="15:16" x14ac:dyDescent="0.15">
      <c r="O7735">
        <v>7734</v>
      </c>
      <c r="P7735" t="str">
        <f>IFERROR(IF(COUNTIF(個人情報!$BB$5:$BB$401,"登録番号" &amp; リスト!O7735)&gt;=1,"",IF(VLOOKUP(O7735,登録者リスト!$A$1:$D$43729,4,FALSE)=基本情報!$D$6,O7735,"")),"")</f>
        <v/>
      </c>
    </row>
    <row r="7736" spans="15:16" x14ac:dyDescent="0.15">
      <c r="O7736">
        <v>7735</v>
      </c>
      <c r="P7736" t="str">
        <f>IFERROR(IF(COUNTIF(個人情報!$BB$5:$BB$401,"登録番号" &amp; リスト!O7736)&gt;=1,"",IF(VLOOKUP(O7736,登録者リスト!$A$1:$D$43729,4,FALSE)=基本情報!$D$6,O7736,"")),"")</f>
        <v/>
      </c>
    </row>
    <row r="7737" spans="15:16" x14ac:dyDescent="0.15">
      <c r="O7737">
        <v>7736</v>
      </c>
      <c r="P7737" t="str">
        <f>IFERROR(IF(COUNTIF(個人情報!$BB$5:$BB$401,"登録番号" &amp; リスト!O7737)&gt;=1,"",IF(VLOOKUP(O7737,登録者リスト!$A$1:$D$43729,4,FALSE)=基本情報!$D$6,O7737,"")),"")</f>
        <v/>
      </c>
    </row>
    <row r="7738" spans="15:16" x14ac:dyDescent="0.15">
      <c r="O7738">
        <v>7737</v>
      </c>
      <c r="P7738" t="str">
        <f>IFERROR(IF(COUNTIF(個人情報!$BB$5:$BB$401,"登録番号" &amp; リスト!O7738)&gt;=1,"",IF(VLOOKUP(O7738,登録者リスト!$A$1:$D$43729,4,FALSE)=基本情報!$D$6,O7738,"")),"")</f>
        <v/>
      </c>
    </row>
    <row r="7739" spans="15:16" x14ac:dyDescent="0.15">
      <c r="O7739">
        <v>7738</v>
      </c>
      <c r="P7739" t="str">
        <f>IFERROR(IF(COUNTIF(個人情報!$BB$5:$BB$401,"登録番号" &amp; リスト!O7739)&gt;=1,"",IF(VLOOKUP(O7739,登録者リスト!$A$1:$D$43729,4,FALSE)=基本情報!$D$6,O7739,"")),"")</f>
        <v/>
      </c>
    </row>
    <row r="7740" spans="15:16" x14ac:dyDescent="0.15">
      <c r="O7740">
        <v>7739</v>
      </c>
      <c r="P7740" t="str">
        <f>IFERROR(IF(COUNTIF(個人情報!$BB$5:$BB$401,"登録番号" &amp; リスト!O7740)&gt;=1,"",IF(VLOOKUP(O7740,登録者リスト!$A$1:$D$43729,4,FALSE)=基本情報!$D$6,O7740,"")),"")</f>
        <v/>
      </c>
    </row>
    <row r="7741" spans="15:16" x14ac:dyDescent="0.15">
      <c r="O7741">
        <v>7740</v>
      </c>
      <c r="P7741" t="str">
        <f>IFERROR(IF(COUNTIF(個人情報!$BB$5:$BB$401,"登録番号" &amp; リスト!O7741)&gt;=1,"",IF(VLOOKUP(O7741,登録者リスト!$A$1:$D$43729,4,FALSE)=基本情報!$D$6,O7741,"")),"")</f>
        <v/>
      </c>
    </row>
    <row r="7742" spans="15:16" x14ac:dyDescent="0.15">
      <c r="O7742">
        <v>7741</v>
      </c>
      <c r="P7742" t="str">
        <f>IFERROR(IF(COUNTIF(個人情報!$BB$5:$BB$401,"登録番号" &amp; リスト!O7742)&gt;=1,"",IF(VLOOKUP(O7742,登録者リスト!$A$1:$D$43729,4,FALSE)=基本情報!$D$6,O7742,"")),"")</f>
        <v/>
      </c>
    </row>
    <row r="7743" spans="15:16" x14ac:dyDescent="0.15">
      <c r="O7743">
        <v>7742</v>
      </c>
      <c r="P7743" t="str">
        <f>IFERROR(IF(COUNTIF(個人情報!$BB$5:$BB$401,"登録番号" &amp; リスト!O7743)&gt;=1,"",IF(VLOOKUP(O7743,登録者リスト!$A$1:$D$43729,4,FALSE)=基本情報!$D$6,O7743,"")),"")</f>
        <v/>
      </c>
    </row>
    <row r="7744" spans="15:16" x14ac:dyDescent="0.15">
      <c r="O7744">
        <v>7743</v>
      </c>
      <c r="P7744" t="str">
        <f>IFERROR(IF(COUNTIF(個人情報!$BB$5:$BB$401,"登録番号" &amp; リスト!O7744)&gt;=1,"",IF(VLOOKUP(O7744,登録者リスト!$A$1:$D$43729,4,FALSE)=基本情報!$D$6,O7744,"")),"")</f>
        <v/>
      </c>
    </row>
    <row r="7745" spans="15:16" x14ac:dyDescent="0.15">
      <c r="O7745">
        <v>7744</v>
      </c>
      <c r="P7745" t="str">
        <f>IFERROR(IF(COUNTIF(個人情報!$BB$5:$BB$401,"登録番号" &amp; リスト!O7745)&gt;=1,"",IF(VLOOKUP(O7745,登録者リスト!$A$1:$D$43729,4,FALSE)=基本情報!$D$6,O7745,"")),"")</f>
        <v/>
      </c>
    </row>
    <row r="7746" spans="15:16" x14ac:dyDescent="0.15">
      <c r="O7746">
        <v>7745</v>
      </c>
      <c r="P7746" t="str">
        <f>IFERROR(IF(COUNTIF(個人情報!$BB$5:$BB$401,"登録番号" &amp; リスト!O7746)&gt;=1,"",IF(VLOOKUP(O7746,登録者リスト!$A$1:$D$43729,4,FALSE)=基本情報!$D$6,O7746,"")),"")</f>
        <v/>
      </c>
    </row>
    <row r="7747" spans="15:16" x14ac:dyDescent="0.15">
      <c r="O7747">
        <v>7746</v>
      </c>
      <c r="P7747" t="str">
        <f>IFERROR(IF(COUNTIF(個人情報!$BB$5:$BB$401,"登録番号" &amp; リスト!O7747)&gt;=1,"",IF(VLOOKUP(O7747,登録者リスト!$A$1:$D$43729,4,FALSE)=基本情報!$D$6,O7747,"")),"")</f>
        <v/>
      </c>
    </row>
    <row r="7748" spans="15:16" x14ac:dyDescent="0.15">
      <c r="O7748">
        <v>7747</v>
      </c>
      <c r="P7748" t="str">
        <f>IFERROR(IF(COUNTIF(個人情報!$BB$5:$BB$401,"登録番号" &amp; リスト!O7748)&gt;=1,"",IF(VLOOKUP(O7748,登録者リスト!$A$1:$D$43729,4,FALSE)=基本情報!$D$6,O7748,"")),"")</f>
        <v/>
      </c>
    </row>
    <row r="7749" spans="15:16" x14ac:dyDescent="0.15">
      <c r="O7749">
        <v>7748</v>
      </c>
      <c r="P7749" t="str">
        <f>IFERROR(IF(COUNTIF(個人情報!$BB$5:$BB$401,"登録番号" &amp; リスト!O7749)&gt;=1,"",IF(VLOOKUP(O7749,登録者リスト!$A$1:$D$43729,4,FALSE)=基本情報!$D$6,O7749,"")),"")</f>
        <v/>
      </c>
    </row>
    <row r="7750" spans="15:16" x14ac:dyDescent="0.15">
      <c r="O7750">
        <v>7749</v>
      </c>
      <c r="P7750" t="str">
        <f>IFERROR(IF(COUNTIF(個人情報!$BB$5:$BB$401,"登録番号" &amp; リスト!O7750)&gt;=1,"",IF(VLOOKUP(O7750,登録者リスト!$A$1:$D$43729,4,FALSE)=基本情報!$D$6,O7750,"")),"")</f>
        <v/>
      </c>
    </row>
    <row r="7751" spans="15:16" x14ac:dyDescent="0.15">
      <c r="O7751">
        <v>7750</v>
      </c>
      <c r="P7751" t="str">
        <f>IFERROR(IF(COUNTIF(個人情報!$BB$5:$BB$401,"登録番号" &amp; リスト!O7751)&gt;=1,"",IF(VLOOKUP(O7751,登録者リスト!$A$1:$D$43729,4,FALSE)=基本情報!$D$6,O7751,"")),"")</f>
        <v/>
      </c>
    </row>
    <row r="7752" spans="15:16" x14ac:dyDescent="0.15">
      <c r="O7752">
        <v>7751</v>
      </c>
      <c r="P7752" t="str">
        <f>IFERROR(IF(COUNTIF(個人情報!$BB$5:$BB$401,"登録番号" &amp; リスト!O7752)&gt;=1,"",IF(VLOOKUP(O7752,登録者リスト!$A$1:$D$43729,4,FALSE)=基本情報!$D$6,O7752,"")),"")</f>
        <v/>
      </c>
    </row>
    <row r="7753" spans="15:16" x14ac:dyDescent="0.15">
      <c r="O7753">
        <v>7752</v>
      </c>
      <c r="P7753" t="str">
        <f>IFERROR(IF(COUNTIF(個人情報!$BB$5:$BB$401,"登録番号" &amp; リスト!O7753)&gt;=1,"",IF(VLOOKUP(O7753,登録者リスト!$A$1:$D$43729,4,FALSE)=基本情報!$D$6,O7753,"")),"")</f>
        <v/>
      </c>
    </row>
    <row r="7754" spans="15:16" x14ac:dyDescent="0.15">
      <c r="O7754">
        <v>7753</v>
      </c>
      <c r="P7754" t="str">
        <f>IFERROR(IF(COUNTIF(個人情報!$BB$5:$BB$401,"登録番号" &amp; リスト!O7754)&gt;=1,"",IF(VLOOKUP(O7754,登録者リスト!$A$1:$D$43729,4,FALSE)=基本情報!$D$6,O7754,"")),"")</f>
        <v/>
      </c>
    </row>
    <row r="7755" spans="15:16" x14ac:dyDescent="0.15">
      <c r="O7755">
        <v>7754</v>
      </c>
      <c r="P7755" t="str">
        <f>IFERROR(IF(COUNTIF(個人情報!$BB$5:$BB$401,"登録番号" &amp; リスト!O7755)&gt;=1,"",IF(VLOOKUP(O7755,登録者リスト!$A$1:$D$43729,4,FALSE)=基本情報!$D$6,O7755,"")),"")</f>
        <v/>
      </c>
    </row>
    <row r="7756" spans="15:16" x14ac:dyDescent="0.15">
      <c r="O7756">
        <v>7755</v>
      </c>
      <c r="P7756" t="str">
        <f>IFERROR(IF(COUNTIF(個人情報!$BB$5:$BB$401,"登録番号" &amp; リスト!O7756)&gt;=1,"",IF(VLOOKUP(O7756,登録者リスト!$A$1:$D$43729,4,FALSE)=基本情報!$D$6,O7756,"")),"")</f>
        <v/>
      </c>
    </row>
    <row r="7757" spans="15:16" x14ac:dyDescent="0.15">
      <c r="O7757">
        <v>7756</v>
      </c>
      <c r="P7757" t="str">
        <f>IFERROR(IF(COUNTIF(個人情報!$BB$5:$BB$401,"登録番号" &amp; リスト!O7757)&gt;=1,"",IF(VLOOKUP(O7757,登録者リスト!$A$1:$D$43729,4,FALSE)=基本情報!$D$6,O7757,"")),"")</f>
        <v/>
      </c>
    </row>
    <row r="7758" spans="15:16" x14ac:dyDescent="0.15">
      <c r="O7758">
        <v>7757</v>
      </c>
      <c r="P7758" t="str">
        <f>IFERROR(IF(COUNTIF(個人情報!$BB$5:$BB$401,"登録番号" &amp; リスト!O7758)&gt;=1,"",IF(VLOOKUP(O7758,登録者リスト!$A$1:$D$43729,4,FALSE)=基本情報!$D$6,O7758,"")),"")</f>
        <v/>
      </c>
    </row>
    <row r="7759" spans="15:16" x14ac:dyDescent="0.15">
      <c r="O7759">
        <v>7758</v>
      </c>
      <c r="P7759" t="str">
        <f>IFERROR(IF(COUNTIF(個人情報!$BB$5:$BB$401,"登録番号" &amp; リスト!O7759)&gt;=1,"",IF(VLOOKUP(O7759,登録者リスト!$A$1:$D$43729,4,FALSE)=基本情報!$D$6,O7759,"")),"")</f>
        <v/>
      </c>
    </row>
    <row r="7760" spans="15:16" x14ac:dyDescent="0.15">
      <c r="O7760">
        <v>7759</v>
      </c>
      <c r="P7760" t="str">
        <f>IFERROR(IF(COUNTIF(個人情報!$BB$5:$BB$401,"登録番号" &amp; リスト!O7760)&gt;=1,"",IF(VLOOKUP(O7760,登録者リスト!$A$1:$D$43729,4,FALSE)=基本情報!$D$6,O7760,"")),"")</f>
        <v/>
      </c>
    </row>
    <row r="7761" spans="15:16" x14ac:dyDescent="0.15">
      <c r="O7761">
        <v>7760</v>
      </c>
      <c r="P7761" t="str">
        <f>IFERROR(IF(COUNTIF(個人情報!$BB$5:$BB$401,"登録番号" &amp; リスト!O7761)&gt;=1,"",IF(VLOOKUP(O7761,登録者リスト!$A$1:$D$43729,4,FALSE)=基本情報!$D$6,O7761,"")),"")</f>
        <v/>
      </c>
    </row>
    <row r="7762" spans="15:16" x14ac:dyDescent="0.15">
      <c r="O7762">
        <v>7761</v>
      </c>
      <c r="P7762" t="str">
        <f>IFERROR(IF(COUNTIF(個人情報!$BB$5:$BB$401,"登録番号" &amp; リスト!O7762)&gt;=1,"",IF(VLOOKUP(O7762,登録者リスト!$A$1:$D$43729,4,FALSE)=基本情報!$D$6,O7762,"")),"")</f>
        <v/>
      </c>
    </row>
    <row r="7763" spans="15:16" x14ac:dyDescent="0.15">
      <c r="O7763">
        <v>7762</v>
      </c>
      <c r="P7763" t="str">
        <f>IFERROR(IF(COUNTIF(個人情報!$BB$5:$BB$401,"登録番号" &amp; リスト!O7763)&gt;=1,"",IF(VLOOKUP(O7763,登録者リスト!$A$1:$D$43729,4,FALSE)=基本情報!$D$6,O7763,"")),"")</f>
        <v/>
      </c>
    </row>
    <row r="7764" spans="15:16" x14ac:dyDescent="0.15">
      <c r="O7764">
        <v>7763</v>
      </c>
      <c r="P7764" t="str">
        <f>IFERROR(IF(COUNTIF(個人情報!$BB$5:$BB$401,"登録番号" &amp; リスト!O7764)&gt;=1,"",IF(VLOOKUP(O7764,登録者リスト!$A$1:$D$43729,4,FALSE)=基本情報!$D$6,O7764,"")),"")</f>
        <v/>
      </c>
    </row>
    <row r="7765" spans="15:16" x14ac:dyDescent="0.15">
      <c r="O7765">
        <v>7764</v>
      </c>
      <c r="P7765" t="str">
        <f>IFERROR(IF(COUNTIF(個人情報!$BB$5:$BB$401,"登録番号" &amp; リスト!O7765)&gt;=1,"",IF(VLOOKUP(O7765,登録者リスト!$A$1:$D$43729,4,FALSE)=基本情報!$D$6,O7765,"")),"")</f>
        <v/>
      </c>
    </row>
    <row r="7766" spans="15:16" x14ac:dyDescent="0.15">
      <c r="O7766">
        <v>7765</v>
      </c>
      <c r="P7766" t="str">
        <f>IFERROR(IF(COUNTIF(個人情報!$BB$5:$BB$401,"登録番号" &amp; リスト!O7766)&gt;=1,"",IF(VLOOKUP(O7766,登録者リスト!$A$1:$D$43729,4,FALSE)=基本情報!$D$6,O7766,"")),"")</f>
        <v/>
      </c>
    </row>
    <row r="7767" spans="15:16" x14ac:dyDescent="0.15">
      <c r="O7767">
        <v>7766</v>
      </c>
      <c r="P7767" t="str">
        <f>IFERROR(IF(COUNTIF(個人情報!$BB$5:$BB$401,"登録番号" &amp; リスト!O7767)&gt;=1,"",IF(VLOOKUP(O7767,登録者リスト!$A$1:$D$43729,4,FALSE)=基本情報!$D$6,O7767,"")),"")</f>
        <v/>
      </c>
    </row>
    <row r="7768" spans="15:16" x14ac:dyDescent="0.15">
      <c r="O7768">
        <v>7767</v>
      </c>
      <c r="P7768" t="str">
        <f>IFERROR(IF(COUNTIF(個人情報!$BB$5:$BB$401,"登録番号" &amp; リスト!O7768)&gt;=1,"",IF(VLOOKUP(O7768,登録者リスト!$A$1:$D$43729,4,FALSE)=基本情報!$D$6,O7768,"")),"")</f>
        <v/>
      </c>
    </row>
    <row r="7769" spans="15:16" x14ac:dyDescent="0.15">
      <c r="O7769">
        <v>7768</v>
      </c>
      <c r="P7769" t="str">
        <f>IFERROR(IF(COUNTIF(個人情報!$BB$5:$BB$401,"登録番号" &amp; リスト!O7769)&gt;=1,"",IF(VLOOKUP(O7769,登録者リスト!$A$1:$D$43729,4,FALSE)=基本情報!$D$6,O7769,"")),"")</f>
        <v/>
      </c>
    </row>
    <row r="7770" spans="15:16" x14ac:dyDescent="0.15">
      <c r="O7770">
        <v>7769</v>
      </c>
      <c r="P7770" t="str">
        <f>IFERROR(IF(COUNTIF(個人情報!$BB$5:$BB$401,"登録番号" &amp; リスト!O7770)&gt;=1,"",IF(VLOOKUP(O7770,登録者リスト!$A$1:$D$43729,4,FALSE)=基本情報!$D$6,O7770,"")),"")</f>
        <v/>
      </c>
    </row>
    <row r="7771" spans="15:16" x14ac:dyDescent="0.15">
      <c r="O7771">
        <v>7770</v>
      </c>
      <c r="P7771" t="str">
        <f>IFERROR(IF(COUNTIF(個人情報!$BB$5:$BB$401,"登録番号" &amp; リスト!O7771)&gt;=1,"",IF(VLOOKUP(O7771,登録者リスト!$A$1:$D$43729,4,FALSE)=基本情報!$D$6,O7771,"")),"")</f>
        <v/>
      </c>
    </row>
    <row r="7772" spans="15:16" x14ac:dyDescent="0.15">
      <c r="O7772">
        <v>7771</v>
      </c>
      <c r="P7772" t="str">
        <f>IFERROR(IF(COUNTIF(個人情報!$BB$5:$BB$401,"登録番号" &amp; リスト!O7772)&gt;=1,"",IF(VLOOKUP(O7772,登録者リスト!$A$1:$D$43729,4,FALSE)=基本情報!$D$6,O7772,"")),"")</f>
        <v/>
      </c>
    </row>
    <row r="7773" spans="15:16" x14ac:dyDescent="0.15">
      <c r="O7773">
        <v>7772</v>
      </c>
      <c r="P7773" t="str">
        <f>IFERROR(IF(COUNTIF(個人情報!$BB$5:$BB$401,"登録番号" &amp; リスト!O7773)&gt;=1,"",IF(VLOOKUP(O7773,登録者リスト!$A$1:$D$43729,4,FALSE)=基本情報!$D$6,O7773,"")),"")</f>
        <v/>
      </c>
    </row>
    <row r="7774" spans="15:16" x14ac:dyDescent="0.15">
      <c r="O7774">
        <v>7773</v>
      </c>
      <c r="P7774" t="str">
        <f>IFERROR(IF(COUNTIF(個人情報!$BB$5:$BB$401,"登録番号" &amp; リスト!O7774)&gt;=1,"",IF(VLOOKUP(O7774,登録者リスト!$A$1:$D$43729,4,FALSE)=基本情報!$D$6,O7774,"")),"")</f>
        <v/>
      </c>
    </row>
    <row r="7775" spans="15:16" x14ac:dyDescent="0.15">
      <c r="O7775">
        <v>7774</v>
      </c>
      <c r="P7775" t="str">
        <f>IFERROR(IF(COUNTIF(個人情報!$BB$5:$BB$401,"登録番号" &amp; リスト!O7775)&gt;=1,"",IF(VLOOKUP(O7775,登録者リスト!$A$1:$D$43729,4,FALSE)=基本情報!$D$6,O7775,"")),"")</f>
        <v/>
      </c>
    </row>
    <row r="7776" spans="15:16" x14ac:dyDescent="0.15">
      <c r="O7776">
        <v>7775</v>
      </c>
      <c r="P7776" t="str">
        <f>IFERROR(IF(COUNTIF(個人情報!$BB$5:$BB$401,"登録番号" &amp; リスト!O7776)&gt;=1,"",IF(VLOOKUP(O7776,登録者リスト!$A$1:$D$43729,4,FALSE)=基本情報!$D$6,O7776,"")),"")</f>
        <v/>
      </c>
    </row>
    <row r="7777" spans="15:16" x14ac:dyDescent="0.15">
      <c r="O7777">
        <v>7776</v>
      </c>
      <c r="P7777" t="str">
        <f>IFERROR(IF(COUNTIF(個人情報!$BB$5:$BB$401,"登録番号" &amp; リスト!O7777)&gt;=1,"",IF(VLOOKUP(O7777,登録者リスト!$A$1:$D$43729,4,FALSE)=基本情報!$D$6,O7777,"")),"")</f>
        <v/>
      </c>
    </row>
    <row r="7778" spans="15:16" x14ac:dyDescent="0.15">
      <c r="O7778">
        <v>7777</v>
      </c>
      <c r="P7778" t="str">
        <f>IFERROR(IF(COUNTIF(個人情報!$BB$5:$BB$401,"登録番号" &amp; リスト!O7778)&gt;=1,"",IF(VLOOKUP(O7778,登録者リスト!$A$1:$D$43729,4,FALSE)=基本情報!$D$6,O7778,"")),"")</f>
        <v/>
      </c>
    </row>
    <row r="7779" spans="15:16" x14ac:dyDescent="0.15">
      <c r="O7779">
        <v>7778</v>
      </c>
      <c r="P7779" t="str">
        <f>IFERROR(IF(COUNTIF(個人情報!$BB$5:$BB$401,"登録番号" &amp; リスト!O7779)&gt;=1,"",IF(VLOOKUP(O7779,登録者リスト!$A$1:$D$43729,4,FALSE)=基本情報!$D$6,O7779,"")),"")</f>
        <v/>
      </c>
    </row>
    <row r="7780" spans="15:16" x14ac:dyDescent="0.15">
      <c r="O7780">
        <v>7779</v>
      </c>
      <c r="P7780" t="str">
        <f>IFERROR(IF(COUNTIF(個人情報!$BB$5:$BB$401,"登録番号" &amp; リスト!O7780)&gt;=1,"",IF(VLOOKUP(O7780,登録者リスト!$A$1:$D$43729,4,FALSE)=基本情報!$D$6,O7780,"")),"")</f>
        <v/>
      </c>
    </row>
    <row r="7781" spans="15:16" x14ac:dyDescent="0.15">
      <c r="O7781">
        <v>7780</v>
      </c>
      <c r="P7781" t="str">
        <f>IFERROR(IF(COUNTIF(個人情報!$BB$5:$BB$401,"登録番号" &amp; リスト!O7781)&gt;=1,"",IF(VLOOKUP(O7781,登録者リスト!$A$1:$D$43729,4,FALSE)=基本情報!$D$6,O7781,"")),"")</f>
        <v/>
      </c>
    </row>
    <row r="7782" spans="15:16" x14ac:dyDescent="0.15">
      <c r="O7782">
        <v>7781</v>
      </c>
      <c r="P7782" t="str">
        <f>IFERROR(IF(COUNTIF(個人情報!$BB$5:$BB$401,"登録番号" &amp; リスト!O7782)&gt;=1,"",IF(VLOOKUP(O7782,登録者リスト!$A$1:$D$43729,4,FALSE)=基本情報!$D$6,O7782,"")),"")</f>
        <v/>
      </c>
    </row>
    <row r="7783" spans="15:16" x14ac:dyDescent="0.15">
      <c r="O7783">
        <v>7782</v>
      </c>
      <c r="P7783" t="str">
        <f>IFERROR(IF(COUNTIF(個人情報!$BB$5:$BB$401,"登録番号" &amp; リスト!O7783)&gt;=1,"",IF(VLOOKUP(O7783,登録者リスト!$A$1:$D$43729,4,FALSE)=基本情報!$D$6,O7783,"")),"")</f>
        <v/>
      </c>
    </row>
    <row r="7784" spans="15:16" x14ac:dyDescent="0.15">
      <c r="O7784">
        <v>7783</v>
      </c>
      <c r="P7784" t="str">
        <f>IFERROR(IF(COUNTIF(個人情報!$BB$5:$BB$401,"登録番号" &amp; リスト!O7784)&gt;=1,"",IF(VLOOKUP(O7784,登録者リスト!$A$1:$D$43729,4,FALSE)=基本情報!$D$6,O7784,"")),"")</f>
        <v/>
      </c>
    </row>
    <row r="7785" spans="15:16" x14ac:dyDescent="0.15">
      <c r="O7785">
        <v>7784</v>
      </c>
      <c r="P7785" t="str">
        <f>IFERROR(IF(COUNTIF(個人情報!$BB$5:$BB$401,"登録番号" &amp; リスト!O7785)&gt;=1,"",IF(VLOOKUP(O7785,登録者リスト!$A$1:$D$43729,4,FALSE)=基本情報!$D$6,O7785,"")),"")</f>
        <v/>
      </c>
    </row>
    <row r="7786" spans="15:16" x14ac:dyDescent="0.15">
      <c r="O7786">
        <v>7785</v>
      </c>
      <c r="P7786" t="str">
        <f>IFERROR(IF(COUNTIF(個人情報!$BB$5:$BB$401,"登録番号" &amp; リスト!O7786)&gt;=1,"",IF(VLOOKUP(O7786,登録者リスト!$A$1:$D$43729,4,FALSE)=基本情報!$D$6,O7786,"")),"")</f>
        <v/>
      </c>
    </row>
    <row r="7787" spans="15:16" x14ac:dyDescent="0.15">
      <c r="O7787">
        <v>7786</v>
      </c>
      <c r="P7787" t="str">
        <f>IFERROR(IF(COUNTIF(個人情報!$BB$5:$BB$401,"登録番号" &amp; リスト!O7787)&gt;=1,"",IF(VLOOKUP(O7787,登録者リスト!$A$1:$D$43729,4,FALSE)=基本情報!$D$6,O7787,"")),"")</f>
        <v/>
      </c>
    </row>
    <row r="7788" spans="15:16" x14ac:dyDescent="0.15">
      <c r="O7788">
        <v>7787</v>
      </c>
      <c r="P7788" t="str">
        <f>IFERROR(IF(COUNTIF(個人情報!$BB$5:$BB$401,"登録番号" &amp; リスト!O7788)&gt;=1,"",IF(VLOOKUP(O7788,登録者リスト!$A$1:$D$43729,4,FALSE)=基本情報!$D$6,O7788,"")),"")</f>
        <v/>
      </c>
    </row>
    <row r="7789" spans="15:16" x14ac:dyDescent="0.15">
      <c r="O7789">
        <v>7788</v>
      </c>
      <c r="P7789" t="str">
        <f>IFERROR(IF(COUNTIF(個人情報!$BB$5:$BB$401,"登録番号" &amp; リスト!O7789)&gt;=1,"",IF(VLOOKUP(O7789,登録者リスト!$A$1:$D$43729,4,FALSE)=基本情報!$D$6,O7789,"")),"")</f>
        <v/>
      </c>
    </row>
    <row r="7790" spans="15:16" x14ac:dyDescent="0.15">
      <c r="O7790">
        <v>7789</v>
      </c>
      <c r="P7790" t="str">
        <f>IFERROR(IF(COUNTIF(個人情報!$BB$5:$BB$401,"登録番号" &amp; リスト!O7790)&gt;=1,"",IF(VLOOKUP(O7790,登録者リスト!$A$1:$D$43729,4,FALSE)=基本情報!$D$6,O7790,"")),"")</f>
        <v/>
      </c>
    </row>
    <row r="7791" spans="15:16" x14ac:dyDescent="0.15">
      <c r="O7791">
        <v>7790</v>
      </c>
      <c r="P7791" t="str">
        <f>IFERROR(IF(COUNTIF(個人情報!$BB$5:$BB$401,"登録番号" &amp; リスト!O7791)&gt;=1,"",IF(VLOOKUP(O7791,登録者リスト!$A$1:$D$43729,4,FALSE)=基本情報!$D$6,O7791,"")),"")</f>
        <v/>
      </c>
    </row>
    <row r="7792" spans="15:16" x14ac:dyDescent="0.15">
      <c r="O7792">
        <v>7791</v>
      </c>
      <c r="P7792" t="str">
        <f>IFERROR(IF(COUNTIF(個人情報!$BB$5:$BB$401,"登録番号" &amp; リスト!O7792)&gt;=1,"",IF(VLOOKUP(O7792,登録者リスト!$A$1:$D$43729,4,FALSE)=基本情報!$D$6,O7792,"")),"")</f>
        <v/>
      </c>
    </row>
    <row r="7793" spans="15:16" x14ac:dyDescent="0.15">
      <c r="O7793">
        <v>7792</v>
      </c>
      <c r="P7793" t="str">
        <f>IFERROR(IF(COUNTIF(個人情報!$BB$5:$BB$401,"登録番号" &amp; リスト!O7793)&gt;=1,"",IF(VLOOKUP(O7793,登録者リスト!$A$1:$D$43729,4,FALSE)=基本情報!$D$6,O7793,"")),"")</f>
        <v/>
      </c>
    </row>
    <row r="7794" spans="15:16" x14ac:dyDescent="0.15">
      <c r="O7794">
        <v>7793</v>
      </c>
      <c r="P7794" t="str">
        <f>IFERROR(IF(COUNTIF(個人情報!$BB$5:$BB$401,"登録番号" &amp; リスト!O7794)&gt;=1,"",IF(VLOOKUP(O7794,登録者リスト!$A$1:$D$43729,4,FALSE)=基本情報!$D$6,O7794,"")),"")</f>
        <v/>
      </c>
    </row>
    <row r="7795" spans="15:16" x14ac:dyDescent="0.15">
      <c r="O7795">
        <v>7794</v>
      </c>
      <c r="P7795" t="str">
        <f>IFERROR(IF(COUNTIF(個人情報!$BB$5:$BB$401,"登録番号" &amp; リスト!O7795)&gt;=1,"",IF(VLOOKUP(O7795,登録者リスト!$A$1:$D$43729,4,FALSE)=基本情報!$D$6,O7795,"")),"")</f>
        <v/>
      </c>
    </row>
    <row r="7796" spans="15:16" x14ac:dyDescent="0.15">
      <c r="O7796">
        <v>7795</v>
      </c>
      <c r="P7796" t="str">
        <f>IFERROR(IF(COUNTIF(個人情報!$BB$5:$BB$401,"登録番号" &amp; リスト!O7796)&gt;=1,"",IF(VLOOKUP(O7796,登録者リスト!$A$1:$D$43729,4,FALSE)=基本情報!$D$6,O7796,"")),"")</f>
        <v/>
      </c>
    </row>
    <row r="7797" spans="15:16" x14ac:dyDescent="0.15">
      <c r="O7797">
        <v>7796</v>
      </c>
      <c r="P7797" t="str">
        <f>IFERROR(IF(COUNTIF(個人情報!$BB$5:$BB$401,"登録番号" &amp; リスト!O7797)&gt;=1,"",IF(VLOOKUP(O7797,登録者リスト!$A$1:$D$43729,4,FALSE)=基本情報!$D$6,O7797,"")),"")</f>
        <v/>
      </c>
    </row>
    <row r="7798" spans="15:16" x14ac:dyDescent="0.15">
      <c r="O7798">
        <v>7797</v>
      </c>
      <c r="P7798" t="str">
        <f>IFERROR(IF(COUNTIF(個人情報!$BB$5:$BB$401,"登録番号" &amp; リスト!O7798)&gt;=1,"",IF(VLOOKUP(O7798,登録者リスト!$A$1:$D$43729,4,FALSE)=基本情報!$D$6,O7798,"")),"")</f>
        <v/>
      </c>
    </row>
    <row r="7799" spans="15:16" x14ac:dyDescent="0.15">
      <c r="O7799">
        <v>7798</v>
      </c>
      <c r="P7799" t="str">
        <f>IFERROR(IF(COUNTIF(個人情報!$BB$5:$BB$401,"登録番号" &amp; リスト!O7799)&gt;=1,"",IF(VLOOKUP(O7799,登録者リスト!$A$1:$D$43729,4,FALSE)=基本情報!$D$6,O7799,"")),"")</f>
        <v/>
      </c>
    </row>
    <row r="7800" spans="15:16" x14ac:dyDescent="0.15">
      <c r="O7800">
        <v>7799</v>
      </c>
      <c r="P7800" t="str">
        <f>IFERROR(IF(COUNTIF(個人情報!$BB$5:$BB$401,"登録番号" &amp; リスト!O7800)&gt;=1,"",IF(VLOOKUP(O7800,登録者リスト!$A$1:$D$43729,4,FALSE)=基本情報!$D$6,O7800,"")),"")</f>
        <v/>
      </c>
    </row>
    <row r="7801" spans="15:16" x14ac:dyDescent="0.15">
      <c r="O7801">
        <v>7800</v>
      </c>
      <c r="P7801" t="str">
        <f>IFERROR(IF(COUNTIF(個人情報!$BB$5:$BB$401,"登録番号" &amp; リスト!O7801)&gt;=1,"",IF(VLOOKUP(O7801,登録者リスト!$A$1:$D$43729,4,FALSE)=基本情報!$D$6,O7801,"")),"")</f>
        <v/>
      </c>
    </row>
    <row r="7802" spans="15:16" x14ac:dyDescent="0.15">
      <c r="O7802">
        <v>7801</v>
      </c>
      <c r="P7802" t="str">
        <f>IFERROR(IF(COUNTIF(個人情報!$BB$5:$BB$401,"登録番号" &amp; リスト!O7802)&gt;=1,"",IF(VLOOKUP(O7802,登録者リスト!$A$1:$D$43729,4,FALSE)=基本情報!$D$6,O7802,"")),"")</f>
        <v/>
      </c>
    </row>
    <row r="7803" spans="15:16" x14ac:dyDescent="0.15">
      <c r="O7803">
        <v>7802</v>
      </c>
      <c r="P7803" t="str">
        <f>IFERROR(IF(COUNTIF(個人情報!$BB$5:$BB$401,"登録番号" &amp; リスト!O7803)&gt;=1,"",IF(VLOOKUP(O7803,登録者リスト!$A$1:$D$43729,4,FALSE)=基本情報!$D$6,O7803,"")),"")</f>
        <v/>
      </c>
    </row>
    <row r="7804" spans="15:16" x14ac:dyDescent="0.15">
      <c r="O7804">
        <v>7803</v>
      </c>
      <c r="P7804" t="str">
        <f>IFERROR(IF(COUNTIF(個人情報!$BB$5:$BB$401,"登録番号" &amp; リスト!O7804)&gt;=1,"",IF(VLOOKUP(O7804,登録者リスト!$A$1:$D$43729,4,FALSE)=基本情報!$D$6,O7804,"")),"")</f>
        <v/>
      </c>
    </row>
    <row r="7805" spans="15:16" x14ac:dyDescent="0.15">
      <c r="O7805">
        <v>7804</v>
      </c>
      <c r="P7805" t="str">
        <f>IFERROR(IF(COUNTIF(個人情報!$BB$5:$BB$401,"登録番号" &amp; リスト!O7805)&gt;=1,"",IF(VLOOKUP(O7805,登録者リスト!$A$1:$D$43729,4,FALSE)=基本情報!$D$6,O7805,"")),"")</f>
        <v/>
      </c>
    </row>
    <row r="7806" spans="15:16" x14ac:dyDescent="0.15">
      <c r="O7806">
        <v>7805</v>
      </c>
      <c r="P7806" t="str">
        <f>IFERROR(IF(COUNTIF(個人情報!$BB$5:$BB$401,"登録番号" &amp; リスト!O7806)&gt;=1,"",IF(VLOOKUP(O7806,登録者リスト!$A$1:$D$43729,4,FALSE)=基本情報!$D$6,O7806,"")),"")</f>
        <v/>
      </c>
    </row>
    <row r="7807" spans="15:16" x14ac:dyDescent="0.15">
      <c r="O7807">
        <v>7806</v>
      </c>
      <c r="P7807" t="str">
        <f>IFERROR(IF(COUNTIF(個人情報!$BB$5:$BB$401,"登録番号" &amp; リスト!O7807)&gt;=1,"",IF(VLOOKUP(O7807,登録者リスト!$A$1:$D$43729,4,FALSE)=基本情報!$D$6,O7807,"")),"")</f>
        <v/>
      </c>
    </row>
    <row r="7808" spans="15:16" x14ac:dyDescent="0.15">
      <c r="O7808">
        <v>7807</v>
      </c>
      <c r="P7808" t="str">
        <f>IFERROR(IF(COUNTIF(個人情報!$BB$5:$BB$401,"登録番号" &amp; リスト!O7808)&gt;=1,"",IF(VLOOKUP(O7808,登録者リスト!$A$1:$D$43729,4,FALSE)=基本情報!$D$6,O7808,"")),"")</f>
        <v/>
      </c>
    </row>
    <row r="7809" spans="15:16" x14ac:dyDescent="0.15">
      <c r="O7809">
        <v>7808</v>
      </c>
      <c r="P7809" t="str">
        <f>IFERROR(IF(COUNTIF(個人情報!$BB$5:$BB$401,"登録番号" &amp; リスト!O7809)&gt;=1,"",IF(VLOOKUP(O7809,登録者リスト!$A$1:$D$43729,4,FALSE)=基本情報!$D$6,O7809,"")),"")</f>
        <v/>
      </c>
    </row>
    <row r="7810" spans="15:16" x14ac:dyDescent="0.15">
      <c r="O7810">
        <v>7809</v>
      </c>
      <c r="P7810" t="str">
        <f>IFERROR(IF(COUNTIF(個人情報!$BB$5:$BB$401,"登録番号" &amp; リスト!O7810)&gt;=1,"",IF(VLOOKUP(O7810,登録者リスト!$A$1:$D$43729,4,FALSE)=基本情報!$D$6,O7810,"")),"")</f>
        <v/>
      </c>
    </row>
    <row r="7811" spans="15:16" x14ac:dyDescent="0.15">
      <c r="O7811">
        <v>7810</v>
      </c>
      <c r="P7811" t="str">
        <f>IFERROR(IF(COUNTIF(個人情報!$BB$5:$BB$401,"登録番号" &amp; リスト!O7811)&gt;=1,"",IF(VLOOKUP(O7811,登録者リスト!$A$1:$D$43729,4,FALSE)=基本情報!$D$6,O7811,"")),"")</f>
        <v/>
      </c>
    </row>
    <row r="7812" spans="15:16" x14ac:dyDescent="0.15">
      <c r="O7812">
        <v>7811</v>
      </c>
      <c r="P7812" t="str">
        <f>IFERROR(IF(COUNTIF(個人情報!$BB$5:$BB$401,"登録番号" &amp; リスト!O7812)&gt;=1,"",IF(VLOOKUP(O7812,登録者リスト!$A$1:$D$43729,4,FALSE)=基本情報!$D$6,O7812,"")),"")</f>
        <v/>
      </c>
    </row>
    <row r="7813" spans="15:16" x14ac:dyDescent="0.15">
      <c r="O7813">
        <v>7812</v>
      </c>
      <c r="P7813" t="str">
        <f>IFERROR(IF(COUNTIF(個人情報!$BB$5:$BB$401,"登録番号" &amp; リスト!O7813)&gt;=1,"",IF(VLOOKUP(O7813,登録者リスト!$A$1:$D$43729,4,FALSE)=基本情報!$D$6,O7813,"")),"")</f>
        <v/>
      </c>
    </row>
    <row r="7814" spans="15:16" x14ac:dyDescent="0.15">
      <c r="O7814">
        <v>7813</v>
      </c>
      <c r="P7814" t="str">
        <f>IFERROR(IF(COUNTIF(個人情報!$BB$5:$BB$401,"登録番号" &amp; リスト!O7814)&gt;=1,"",IF(VLOOKUP(O7814,登録者リスト!$A$1:$D$43729,4,FALSE)=基本情報!$D$6,O7814,"")),"")</f>
        <v/>
      </c>
    </row>
    <row r="7815" spans="15:16" x14ac:dyDescent="0.15">
      <c r="O7815">
        <v>7814</v>
      </c>
      <c r="P7815" t="str">
        <f>IFERROR(IF(COUNTIF(個人情報!$BB$5:$BB$401,"登録番号" &amp; リスト!O7815)&gt;=1,"",IF(VLOOKUP(O7815,登録者リスト!$A$1:$D$43729,4,FALSE)=基本情報!$D$6,O7815,"")),"")</f>
        <v/>
      </c>
    </row>
    <row r="7816" spans="15:16" x14ac:dyDescent="0.15">
      <c r="O7816">
        <v>7815</v>
      </c>
      <c r="P7816" t="str">
        <f>IFERROR(IF(COUNTIF(個人情報!$BB$5:$BB$401,"登録番号" &amp; リスト!O7816)&gt;=1,"",IF(VLOOKUP(O7816,登録者リスト!$A$1:$D$43729,4,FALSE)=基本情報!$D$6,O7816,"")),"")</f>
        <v/>
      </c>
    </row>
    <row r="7817" spans="15:16" x14ac:dyDescent="0.15">
      <c r="O7817">
        <v>7816</v>
      </c>
      <c r="P7817" t="str">
        <f>IFERROR(IF(COUNTIF(個人情報!$BB$5:$BB$401,"登録番号" &amp; リスト!O7817)&gt;=1,"",IF(VLOOKUP(O7817,登録者リスト!$A$1:$D$43729,4,FALSE)=基本情報!$D$6,O7817,"")),"")</f>
        <v/>
      </c>
    </row>
    <row r="7818" spans="15:16" x14ac:dyDescent="0.15">
      <c r="O7818">
        <v>7817</v>
      </c>
      <c r="P7818" t="str">
        <f>IFERROR(IF(COUNTIF(個人情報!$BB$5:$BB$401,"登録番号" &amp; リスト!O7818)&gt;=1,"",IF(VLOOKUP(O7818,登録者リスト!$A$1:$D$43729,4,FALSE)=基本情報!$D$6,O7818,"")),"")</f>
        <v/>
      </c>
    </row>
    <row r="7819" spans="15:16" x14ac:dyDescent="0.15">
      <c r="O7819">
        <v>7818</v>
      </c>
      <c r="P7819" t="str">
        <f>IFERROR(IF(COUNTIF(個人情報!$BB$5:$BB$401,"登録番号" &amp; リスト!O7819)&gt;=1,"",IF(VLOOKUP(O7819,登録者リスト!$A$1:$D$43729,4,FALSE)=基本情報!$D$6,O7819,"")),"")</f>
        <v/>
      </c>
    </row>
    <row r="7820" spans="15:16" x14ac:dyDescent="0.15">
      <c r="O7820">
        <v>7819</v>
      </c>
      <c r="P7820" t="str">
        <f>IFERROR(IF(COUNTIF(個人情報!$BB$5:$BB$401,"登録番号" &amp; リスト!O7820)&gt;=1,"",IF(VLOOKUP(O7820,登録者リスト!$A$1:$D$43729,4,FALSE)=基本情報!$D$6,O7820,"")),"")</f>
        <v/>
      </c>
    </row>
    <row r="7821" spans="15:16" x14ac:dyDescent="0.15">
      <c r="O7821">
        <v>7820</v>
      </c>
      <c r="P7821" t="str">
        <f>IFERROR(IF(COUNTIF(個人情報!$BB$5:$BB$401,"登録番号" &amp; リスト!O7821)&gt;=1,"",IF(VLOOKUP(O7821,登録者リスト!$A$1:$D$43729,4,FALSE)=基本情報!$D$6,O7821,"")),"")</f>
        <v/>
      </c>
    </row>
    <row r="7822" spans="15:16" x14ac:dyDescent="0.15">
      <c r="O7822">
        <v>7821</v>
      </c>
      <c r="P7822" t="str">
        <f>IFERROR(IF(COUNTIF(個人情報!$BB$5:$BB$401,"登録番号" &amp; リスト!O7822)&gt;=1,"",IF(VLOOKUP(O7822,登録者リスト!$A$1:$D$43729,4,FALSE)=基本情報!$D$6,O7822,"")),"")</f>
        <v/>
      </c>
    </row>
    <row r="7823" spans="15:16" x14ac:dyDescent="0.15">
      <c r="O7823">
        <v>7822</v>
      </c>
      <c r="P7823" t="str">
        <f>IFERROR(IF(COUNTIF(個人情報!$BB$5:$BB$401,"登録番号" &amp; リスト!O7823)&gt;=1,"",IF(VLOOKUP(O7823,登録者リスト!$A$1:$D$43729,4,FALSE)=基本情報!$D$6,O7823,"")),"")</f>
        <v/>
      </c>
    </row>
    <row r="7824" spans="15:16" x14ac:dyDescent="0.15">
      <c r="O7824">
        <v>7823</v>
      </c>
      <c r="P7824" t="str">
        <f>IFERROR(IF(COUNTIF(個人情報!$BB$5:$BB$401,"登録番号" &amp; リスト!O7824)&gt;=1,"",IF(VLOOKUP(O7824,登録者リスト!$A$1:$D$43729,4,FALSE)=基本情報!$D$6,O7824,"")),"")</f>
        <v/>
      </c>
    </row>
    <row r="7825" spans="15:16" x14ac:dyDescent="0.15">
      <c r="O7825">
        <v>7824</v>
      </c>
      <c r="P7825" t="str">
        <f>IFERROR(IF(COUNTIF(個人情報!$BB$5:$BB$401,"登録番号" &amp; リスト!O7825)&gt;=1,"",IF(VLOOKUP(O7825,登録者リスト!$A$1:$D$43729,4,FALSE)=基本情報!$D$6,O7825,"")),"")</f>
        <v/>
      </c>
    </row>
    <row r="7826" spans="15:16" x14ac:dyDescent="0.15">
      <c r="O7826">
        <v>7825</v>
      </c>
      <c r="P7826" t="str">
        <f>IFERROR(IF(COUNTIF(個人情報!$BB$5:$BB$401,"登録番号" &amp; リスト!O7826)&gt;=1,"",IF(VLOOKUP(O7826,登録者リスト!$A$1:$D$43729,4,FALSE)=基本情報!$D$6,O7826,"")),"")</f>
        <v/>
      </c>
    </row>
    <row r="7827" spans="15:16" x14ac:dyDescent="0.15">
      <c r="O7827">
        <v>7826</v>
      </c>
      <c r="P7827" t="str">
        <f>IFERROR(IF(COUNTIF(個人情報!$BB$5:$BB$401,"登録番号" &amp; リスト!O7827)&gt;=1,"",IF(VLOOKUP(O7827,登録者リスト!$A$1:$D$43729,4,FALSE)=基本情報!$D$6,O7827,"")),"")</f>
        <v/>
      </c>
    </row>
    <row r="7828" spans="15:16" x14ac:dyDescent="0.15">
      <c r="O7828">
        <v>7827</v>
      </c>
      <c r="P7828" t="str">
        <f>IFERROR(IF(COUNTIF(個人情報!$BB$5:$BB$401,"登録番号" &amp; リスト!O7828)&gt;=1,"",IF(VLOOKUP(O7828,登録者リスト!$A$1:$D$43729,4,FALSE)=基本情報!$D$6,O7828,"")),"")</f>
        <v/>
      </c>
    </row>
    <row r="7829" spans="15:16" x14ac:dyDescent="0.15">
      <c r="O7829">
        <v>7828</v>
      </c>
      <c r="P7829" t="str">
        <f>IFERROR(IF(COUNTIF(個人情報!$BB$5:$BB$401,"登録番号" &amp; リスト!O7829)&gt;=1,"",IF(VLOOKUP(O7829,登録者リスト!$A$1:$D$43729,4,FALSE)=基本情報!$D$6,O7829,"")),"")</f>
        <v/>
      </c>
    </row>
    <row r="7830" spans="15:16" x14ac:dyDescent="0.15">
      <c r="O7830">
        <v>7829</v>
      </c>
      <c r="P7830" t="str">
        <f>IFERROR(IF(COUNTIF(個人情報!$BB$5:$BB$401,"登録番号" &amp; リスト!O7830)&gt;=1,"",IF(VLOOKUP(O7830,登録者リスト!$A$1:$D$43729,4,FALSE)=基本情報!$D$6,O7830,"")),"")</f>
        <v/>
      </c>
    </row>
    <row r="7831" spans="15:16" x14ac:dyDescent="0.15">
      <c r="O7831">
        <v>7830</v>
      </c>
      <c r="P7831" t="str">
        <f>IFERROR(IF(COUNTIF(個人情報!$BB$5:$BB$401,"登録番号" &amp; リスト!O7831)&gt;=1,"",IF(VLOOKUP(O7831,登録者リスト!$A$1:$D$43729,4,FALSE)=基本情報!$D$6,O7831,"")),"")</f>
        <v/>
      </c>
    </row>
    <row r="7832" spans="15:16" x14ac:dyDescent="0.15">
      <c r="O7832">
        <v>7831</v>
      </c>
      <c r="P7832" t="str">
        <f>IFERROR(IF(COUNTIF(個人情報!$BB$5:$BB$401,"登録番号" &amp; リスト!O7832)&gt;=1,"",IF(VLOOKUP(O7832,登録者リスト!$A$1:$D$43729,4,FALSE)=基本情報!$D$6,O7832,"")),"")</f>
        <v/>
      </c>
    </row>
    <row r="7833" spans="15:16" x14ac:dyDescent="0.15">
      <c r="O7833">
        <v>7832</v>
      </c>
      <c r="P7833" t="str">
        <f>IFERROR(IF(COUNTIF(個人情報!$BB$5:$BB$401,"登録番号" &amp; リスト!O7833)&gt;=1,"",IF(VLOOKUP(O7833,登録者リスト!$A$1:$D$43729,4,FALSE)=基本情報!$D$6,O7833,"")),"")</f>
        <v/>
      </c>
    </row>
    <row r="7834" spans="15:16" x14ac:dyDescent="0.15">
      <c r="O7834">
        <v>7833</v>
      </c>
      <c r="P7834" t="str">
        <f>IFERROR(IF(COUNTIF(個人情報!$BB$5:$BB$401,"登録番号" &amp; リスト!O7834)&gt;=1,"",IF(VLOOKUP(O7834,登録者リスト!$A$1:$D$43729,4,FALSE)=基本情報!$D$6,O7834,"")),"")</f>
        <v/>
      </c>
    </row>
    <row r="7835" spans="15:16" x14ac:dyDescent="0.15">
      <c r="O7835">
        <v>7834</v>
      </c>
      <c r="P7835" t="str">
        <f>IFERROR(IF(COUNTIF(個人情報!$BB$5:$BB$401,"登録番号" &amp; リスト!O7835)&gt;=1,"",IF(VLOOKUP(O7835,登録者リスト!$A$1:$D$43729,4,FALSE)=基本情報!$D$6,O7835,"")),"")</f>
        <v/>
      </c>
    </row>
    <row r="7836" spans="15:16" x14ac:dyDescent="0.15">
      <c r="O7836">
        <v>7835</v>
      </c>
      <c r="P7836" t="str">
        <f>IFERROR(IF(COUNTIF(個人情報!$BB$5:$BB$401,"登録番号" &amp; リスト!O7836)&gt;=1,"",IF(VLOOKUP(O7836,登録者リスト!$A$1:$D$43729,4,FALSE)=基本情報!$D$6,O7836,"")),"")</f>
        <v/>
      </c>
    </row>
    <row r="7837" spans="15:16" x14ac:dyDescent="0.15">
      <c r="O7837">
        <v>7836</v>
      </c>
      <c r="P7837" t="str">
        <f>IFERROR(IF(COUNTIF(個人情報!$BB$5:$BB$401,"登録番号" &amp; リスト!O7837)&gt;=1,"",IF(VLOOKUP(O7837,登録者リスト!$A$1:$D$43729,4,FALSE)=基本情報!$D$6,O7837,"")),"")</f>
        <v/>
      </c>
    </row>
    <row r="7838" spans="15:16" x14ac:dyDescent="0.15">
      <c r="O7838">
        <v>7837</v>
      </c>
      <c r="P7838" t="str">
        <f>IFERROR(IF(COUNTIF(個人情報!$BB$5:$BB$401,"登録番号" &amp; リスト!O7838)&gt;=1,"",IF(VLOOKUP(O7838,登録者リスト!$A$1:$D$43729,4,FALSE)=基本情報!$D$6,O7838,"")),"")</f>
        <v/>
      </c>
    </row>
    <row r="7839" spans="15:16" x14ac:dyDescent="0.15">
      <c r="O7839">
        <v>7838</v>
      </c>
      <c r="P7839" t="str">
        <f>IFERROR(IF(COUNTIF(個人情報!$BB$5:$BB$401,"登録番号" &amp; リスト!O7839)&gt;=1,"",IF(VLOOKUP(O7839,登録者リスト!$A$1:$D$43729,4,FALSE)=基本情報!$D$6,O7839,"")),"")</f>
        <v/>
      </c>
    </row>
    <row r="7840" spans="15:16" x14ac:dyDescent="0.15">
      <c r="O7840">
        <v>7839</v>
      </c>
      <c r="P7840" t="str">
        <f>IFERROR(IF(COUNTIF(個人情報!$BB$5:$BB$401,"登録番号" &amp; リスト!O7840)&gt;=1,"",IF(VLOOKUP(O7840,登録者リスト!$A$1:$D$43729,4,FALSE)=基本情報!$D$6,O7840,"")),"")</f>
        <v/>
      </c>
    </row>
    <row r="7841" spans="15:16" x14ac:dyDescent="0.15">
      <c r="O7841">
        <v>7840</v>
      </c>
      <c r="P7841" t="str">
        <f>IFERROR(IF(COUNTIF(個人情報!$BB$5:$BB$401,"登録番号" &amp; リスト!O7841)&gt;=1,"",IF(VLOOKUP(O7841,登録者リスト!$A$1:$D$43729,4,FALSE)=基本情報!$D$6,O7841,"")),"")</f>
        <v/>
      </c>
    </row>
    <row r="7842" spans="15:16" x14ac:dyDescent="0.15">
      <c r="O7842">
        <v>7841</v>
      </c>
      <c r="P7842" t="str">
        <f>IFERROR(IF(COUNTIF(個人情報!$BB$5:$BB$401,"登録番号" &amp; リスト!O7842)&gt;=1,"",IF(VLOOKUP(O7842,登録者リスト!$A$1:$D$43729,4,FALSE)=基本情報!$D$6,O7842,"")),"")</f>
        <v/>
      </c>
    </row>
    <row r="7843" spans="15:16" x14ac:dyDescent="0.15">
      <c r="O7843">
        <v>7842</v>
      </c>
      <c r="P7843" t="str">
        <f>IFERROR(IF(COUNTIF(個人情報!$BB$5:$BB$401,"登録番号" &amp; リスト!O7843)&gt;=1,"",IF(VLOOKUP(O7843,登録者リスト!$A$1:$D$43729,4,FALSE)=基本情報!$D$6,O7843,"")),"")</f>
        <v/>
      </c>
    </row>
    <row r="7844" spans="15:16" x14ac:dyDescent="0.15">
      <c r="O7844">
        <v>7843</v>
      </c>
      <c r="P7844" t="str">
        <f>IFERROR(IF(COUNTIF(個人情報!$BB$5:$BB$401,"登録番号" &amp; リスト!O7844)&gt;=1,"",IF(VLOOKUP(O7844,登録者リスト!$A$1:$D$43729,4,FALSE)=基本情報!$D$6,O7844,"")),"")</f>
        <v/>
      </c>
    </row>
    <row r="7845" spans="15:16" x14ac:dyDescent="0.15">
      <c r="O7845">
        <v>7844</v>
      </c>
      <c r="P7845" t="str">
        <f>IFERROR(IF(COUNTIF(個人情報!$BB$5:$BB$401,"登録番号" &amp; リスト!O7845)&gt;=1,"",IF(VLOOKUP(O7845,登録者リスト!$A$1:$D$43729,4,FALSE)=基本情報!$D$6,O7845,"")),"")</f>
        <v/>
      </c>
    </row>
    <row r="7846" spans="15:16" x14ac:dyDescent="0.15">
      <c r="O7846">
        <v>7845</v>
      </c>
      <c r="P7846" t="str">
        <f>IFERROR(IF(COUNTIF(個人情報!$BB$5:$BB$401,"登録番号" &amp; リスト!O7846)&gt;=1,"",IF(VLOOKUP(O7846,登録者リスト!$A$1:$D$43729,4,FALSE)=基本情報!$D$6,O7846,"")),"")</f>
        <v/>
      </c>
    </row>
    <row r="7847" spans="15:16" x14ac:dyDescent="0.15">
      <c r="O7847">
        <v>7846</v>
      </c>
      <c r="P7847" t="str">
        <f>IFERROR(IF(COUNTIF(個人情報!$BB$5:$BB$401,"登録番号" &amp; リスト!O7847)&gt;=1,"",IF(VLOOKUP(O7847,登録者リスト!$A$1:$D$43729,4,FALSE)=基本情報!$D$6,O7847,"")),"")</f>
        <v/>
      </c>
    </row>
    <row r="7848" spans="15:16" x14ac:dyDescent="0.15">
      <c r="O7848">
        <v>7847</v>
      </c>
      <c r="P7848" t="str">
        <f>IFERROR(IF(COUNTIF(個人情報!$BB$5:$BB$401,"登録番号" &amp; リスト!O7848)&gt;=1,"",IF(VLOOKUP(O7848,登録者リスト!$A$1:$D$43729,4,FALSE)=基本情報!$D$6,O7848,"")),"")</f>
        <v/>
      </c>
    </row>
    <row r="7849" spans="15:16" x14ac:dyDescent="0.15">
      <c r="O7849">
        <v>7848</v>
      </c>
      <c r="P7849" t="str">
        <f>IFERROR(IF(COUNTIF(個人情報!$BB$5:$BB$401,"登録番号" &amp; リスト!O7849)&gt;=1,"",IF(VLOOKUP(O7849,登録者リスト!$A$1:$D$43729,4,FALSE)=基本情報!$D$6,O7849,"")),"")</f>
        <v/>
      </c>
    </row>
    <row r="7850" spans="15:16" x14ac:dyDescent="0.15">
      <c r="O7850">
        <v>7849</v>
      </c>
      <c r="P7850" t="str">
        <f>IFERROR(IF(COUNTIF(個人情報!$BB$5:$BB$401,"登録番号" &amp; リスト!O7850)&gt;=1,"",IF(VLOOKUP(O7850,登録者リスト!$A$1:$D$43729,4,FALSE)=基本情報!$D$6,O7850,"")),"")</f>
        <v/>
      </c>
    </row>
    <row r="7851" spans="15:16" x14ac:dyDescent="0.15">
      <c r="O7851">
        <v>7850</v>
      </c>
      <c r="P7851" t="str">
        <f>IFERROR(IF(COUNTIF(個人情報!$BB$5:$BB$401,"登録番号" &amp; リスト!O7851)&gt;=1,"",IF(VLOOKUP(O7851,登録者リスト!$A$1:$D$43729,4,FALSE)=基本情報!$D$6,O7851,"")),"")</f>
        <v/>
      </c>
    </row>
    <row r="7852" spans="15:16" x14ac:dyDescent="0.15">
      <c r="O7852">
        <v>7851</v>
      </c>
      <c r="P7852" t="str">
        <f>IFERROR(IF(COUNTIF(個人情報!$BB$5:$BB$401,"登録番号" &amp; リスト!O7852)&gt;=1,"",IF(VLOOKUP(O7852,登録者リスト!$A$1:$D$43729,4,FALSE)=基本情報!$D$6,O7852,"")),"")</f>
        <v/>
      </c>
    </row>
    <row r="7853" spans="15:16" x14ac:dyDescent="0.15">
      <c r="O7853">
        <v>7852</v>
      </c>
      <c r="P7853" t="str">
        <f>IFERROR(IF(COUNTIF(個人情報!$BB$5:$BB$401,"登録番号" &amp; リスト!O7853)&gt;=1,"",IF(VLOOKUP(O7853,登録者リスト!$A$1:$D$43729,4,FALSE)=基本情報!$D$6,O7853,"")),"")</f>
        <v/>
      </c>
    </row>
    <row r="7854" spans="15:16" x14ac:dyDescent="0.15">
      <c r="O7854">
        <v>7853</v>
      </c>
      <c r="P7854" t="str">
        <f>IFERROR(IF(COUNTIF(個人情報!$BB$5:$BB$401,"登録番号" &amp; リスト!O7854)&gt;=1,"",IF(VLOOKUP(O7854,登録者リスト!$A$1:$D$43729,4,FALSE)=基本情報!$D$6,O7854,"")),"")</f>
        <v/>
      </c>
    </row>
    <row r="7855" spans="15:16" x14ac:dyDescent="0.15">
      <c r="O7855">
        <v>7854</v>
      </c>
      <c r="P7855" t="str">
        <f>IFERROR(IF(COUNTIF(個人情報!$BB$5:$BB$401,"登録番号" &amp; リスト!O7855)&gt;=1,"",IF(VLOOKUP(O7855,登録者リスト!$A$1:$D$43729,4,FALSE)=基本情報!$D$6,O7855,"")),"")</f>
        <v/>
      </c>
    </row>
    <row r="7856" spans="15:16" x14ac:dyDescent="0.15">
      <c r="O7856">
        <v>7855</v>
      </c>
      <c r="P7856" t="str">
        <f>IFERROR(IF(COUNTIF(個人情報!$BB$5:$BB$401,"登録番号" &amp; リスト!O7856)&gt;=1,"",IF(VLOOKUP(O7856,登録者リスト!$A$1:$D$43729,4,FALSE)=基本情報!$D$6,O7856,"")),"")</f>
        <v/>
      </c>
    </row>
    <row r="7857" spans="15:16" x14ac:dyDescent="0.15">
      <c r="O7857">
        <v>7856</v>
      </c>
      <c r="P7857" t="str">
        <f>IFERROR(IF(COUNTIF(個人情報!$BB$5:$BB$401,"登録番号" &amp; リスト!O7857)&gt;=1,"",IF(VLOOKUP(O7857,登録者リスト!$A$1:$D$43729,4,FALSE)=基本情報!$D$6,O7857,"")),"")</f>
        <v/>
      </c>
    </row>
    <row r="7858" spans="15:16" x14ac:dyDescent="0.15">
      <c r="O7858">
        <v>7857</v>
      </c>
      <c r="P7858" t="str">
        <f>IFERROR(IF(COUNTIF(個人情報!$BB$5:$BB$401,"登録番号" &amp; リスト!O7858)&gt;=1,"",IF(VLOOKUP(O7858,登録者リスト!$A$1:$D$43729,4,FALSE)=基本情報!$D$6,O7858,"")),"")</f>
        <v/>
      </c>
    </row>
    <row r="7859" spans="15:16" x14ac:dyDescent="0.15">
      <c r="O7859">
        <v>7858</v>
      </c>
      <c r="P7859" t="str">
        <f>IFERROR(IF(COUNTIF(個人情報!$BB$5:$BB$401,"登録番号" &amp; リスト!O7859)&gt;=1,"",IF(VLOOKUP(O7859,登録者リスト!$A$1:$D$43729,4,FALSE)=基本情報!$D$6,O7859,"")),"")</f>
        <v/>
      </c>
    </row>
    <row r="7860" spans="15:16" x14ac:dyDescent="0.15">
      <c r="O7860">
        <v>7859</v>
      </c>
      <c r="P7860" t="str">
        <f>IFERROR(IF(COUNTIF(個人情報!$BB$5:$BB$401,"登録番号" &amp; リスト!O7860)&gt;=1,"",IF(VLOOKUP(O7860,登録者リスト!$A$1:$D$43729,4,FALSE)=基本情報!$D$6,O7860,"")),"")</f>
        <v/>
      </c>
    </row>
    <row r="7861" spans="15:16" x14ac:dyDescent="0.15">
      <c r="O7861">
        <v>7860</v>
      </c>
      <c r="P7861" t="str">
        <f>IFERROR(IF(COUNTIF(個人情報!$BB$5:$BB$401,"登録番号" &amp; リスト!O7861)&gt;=1,"",IF(VLOOKUP(O7861,登録者リスト!$A$1:$D$43729,4,FALSE)=基本情報!$D$6,O7861,"")),"")</f>
        <v/>
      </c>
    </row>
    <row r="7862" spans="15:16" x14ac:dyDescent="0.15">
      <c r="O7862">
        <v>7861</v>
      </c>
      <c r="P7862" t="str">
        <f>IFERROR(IF(COUNTIF(個人情報!$BB$5:$BB$401,"登録番号" &amp; リスト!O7862)&gt;=1,"",IF(VLOOKUP(O7862,登録者リスト!$A$1:$D$43729,4,FALSE)=基本情報!$D$6,O7862,"")),"")</f>
        <v/>
      </c>
    </row>
    <row r="7863" spans="15:16" x14ac:dyDescent="0.15">
      <c r="O7863">
        <v>7862</v>
      </c>
      <c r="P7863" t="str">
        <f>IFERROR(IF(COUNTIF(個人情報!$BB$5:$BB$401,"登録番号" &amp; リスト!O7863)&gt;=1,"",IF(VLOOKUP(O7863,登録者リスト!$A$1:$D$43729,4,FALSE)=基本情報!$D$6,O7863,"")),"")</f>
        <v/>
      </c>
    </row>
    <row r="7864" spans="15:16" x14ac:dyDescent="0.15">
      <c r="O7864">
        <v>7863</v>
      </c>
      <c r="P7864" t="str">
        <f>IFERROR(IF(COUNTIF(個人情報!$BB$5:$BB$401,"登録番号" &amp; リスト!O7864)&gt;=1,"",IF(VLOOKUP(O7864,登録者リスト!$A$1:$D$43729,4,FALSE)=基本情報!$D$6,O7864,"")),"")</f>
        <v/>
      </c>
    </row>
    <row r="7865" spans="15:16" x14ac:dyDescent="0.15">
      <c r="O7865">
        <v>7864</v>
      </c>
      <c r="P7865" t="str">
        <f>IFERROR(IF(COUNTIF(個人情報!$BB$5:$BB$401,"登録番号" &amp; リスト!O7865)&gt;=1,"",IF(VLOOKUP(O7865,登録者リスト!$A$1:$D$43729,4,FALSE)=基本情報!$D$6,O7865,"")),"")</f>
        <v/>
      </c>
    </row>
    <row r="7866" spans="15:16" x14ac:dyDescent="0.15">
      <c r="O7866">
        <v>7865</v>
      </c>
      <c r="P7866" t="str">
        <f>IFERROR(IF(COUNTIF(個人情報!$BB$5:$BB$401,"登録番号" &amp; リスト!O7866)&gt;=1,"",IF(VLOOKUP(O7866,登録者リスト!$A$1:$D$43729,4,FALSE)=基本情報!$D$6,O7866,"")),"")</f>
        <v/>
      </c>
    </row>
    <row r="7867" spans="15:16" x14ac:dyDescent="0.15">
      <c r="O7867">
        <v>7866</v>
      </c>
      <c r="P7867" t="str">
        <f>IFERROR(IF(COUNTIF(個人情報!$BB$5:$BB$401,"登録番号" &amp; リスト!O7867)&gt;=1,"",IF(VLOOKUP(O7867,登録者リスト!$A$1:$D$43729,4,FALSE)=基本情報!$D$6,O7867,"")),"")</f>
        <v/>
      </c>
    </row>
    <row r="7868" spans="15:16" x14ac:dyDescent="0.15">
      <c r="O7868">
        <v>7867</v>
      </c>
      <c r="P7868" t="str">
        <f>IFERROR(IF(COUNTIF(個人情報!$BB$5:$BB$401,"登録番号" &amp; リスト!O7868)&gt;=1,"",IF(VLOOKUP(O7868,登録者リスト!$A$1:$D$43729,4,FALSE)=基本情報!$D$6,O7868,"")),"")</f>
        <v/>
      </c>
    </row>
    <row r="7869" spans="15:16" x14ac:dyDescent="0.15">
      <c r="O7869">
        <v>7868</v>
      </c>
      <c r="P7869" t="str">
        <f>IFERROR(IF(COUNTIF(個人情報!$BB$5:$BB$401,"登録番号" &amp; リスト!O7869)&gt;=1,"",IF(VLOOKUP(O7869,登録者リスト!$A$1:$D$43729,4,FALSE)=基本情報!$D$6,O7869,"")),"")</f>
        <v/>
      </c>
    </row>
    <row r="7870" spans="15:16" x14ac:dyDescent="0.15">
      <c r="O7870">
        <v>7869</v>
      </c>
      <c r="P7870" t="str">
        <f>IFERROR(IF(COUNTIF(個人情報!$BB$5:$BB$401,"登録番号" &amp; リスト!O7870)&gt;=1,"",IF(VLOOKUP(O7870,登録者リスト!$A$1:$D$43729,4,FALSE)=基本情報!$D$6,O7870,"")),"")</f>
        <v/>
      </c>
    </row>
    <row r="7871" spans="15:16" x14ac:dyDescent="0.15">
      <c r="O7871">
        <v>7870</v>
      </c>
      <c r="P7871" t="str">
        <f>IFERROR(IF(COUNTIF(個人情報!$BB$5:$BB$401,"登録番号" &amp; リスト!O7871)&gt;=1,"",IF(VLOOKUP(O7871,登録者リスト!$A$1:$D$43729,4,FALSE)=基本情報!$D$6,O7871,"")),"")</f>
        <v/>
      </c>
    </row>
    <row r="7872" spans="15:16" x14ac:dyDescent="0.15">
      <c r="O7872">
        <v>7871</v>
      </c>
      <c r="P7872" t="str">
        <f>IFERROR(IF(COUNTIF(個人情報!$BB$5:$BB$401,"登録番号" &amp; リスト!O7872)&gt;=1,"",IF(VLOOKUP(O7872,登録者リスト!$A$1:$D$43729,4,FALSE)=基本情報!$D$6,O7872,"")),"")</f>
        <v/>
      </c>
    </row>
    <row r="7873" spans="15:16" x14ac:dyDescent="0.15">
      <c r="O7873">
        <v>7872</v>
      </c>
      <c r="P7873" t="str">
        <f>IFERROR(IF(COUNTIF(個人情報!$BB$5:$BB$401,"登録番号" &amp; リスト!O7873)&gt;=1,"",IF(VLOOKUP(O7873,登録者リスト!$A$1:$D$43729,4,FALSE)=基本情報!$D$6,O7873,"")),"")</f>
        <v/>
      </c>
    </row>
    <row r="7874" spans="15:16" x14ac:dyDescent="0.15">
      <c r="O7874">
        <v>7873</v>
      </c>
      <c r="P7874" t="str">
        <f>IFERROR(IF(COUNTIF(個人情報!$BB$5:$BB$401,"登録番号" &amp; リスト!O7874)&gt;=1,"",IF(VLOOKUP(O7874,登録者リスト!$A$1:$D$43729,4,FALSE)=基本情報!$D$6,O7874,"")),"")</f>
        <v/>
      </c>
    </row>
    <row r="7875" spans="15:16" x14ac:dyDescent="0.15">
      <c r="O7875">
        <v>7874</v>
      </c>
      <c r="P7875" t="str">
        <f>IFERROR(IF(COUNTIF(個人情報!$BB$5:$BB$401,"登録番号" &amp; リスト!O7875)&gt;=1,"",IF(VLOOKUP(O7875,登録者リスト!$A$1:$D$43729,4,FALSE)=基本情報!$D$6,O7875,"")),"")</f>
        <v/>
      </c>
    </row>
    <row r="7876" spans="15:16" x14ac:dyDescent="0.15">
      <c r="O7876">
        <v>7875</v>
      </c>
      <c r="P7876" t="str">
        <f>IFERROR(IF(COUNTIF(個人情報!$BB$5:$BB$401,"登録番号" &amp; リスト!O7876)&gt;=1,"",IF(VLOOKUP(O7876,登録者リスト!$A$1:$D$43729,4,FALSE)=基本情報!$D$6,O7876,"")),"")</f>
        <v/>
      </c>
    </row>
    <row r="7877" spans="15:16" x14ac:dyDescent="0.15">
      <c r="O7877">
        <v>7876</v>
      </c>
      <c r="P7877" t="str">
        <f>IFERROR(IF(COUNTIF(個人情報!$BB$5:$BB$401,"登録番号" &amp; リスト!O7877)&gt;=1,"",IF(VLOOKUP(O7877,登録者リスト!$A$1:$D$43729,4,FALSE)=基本情報!$D$6,O7877,"")),"")</f>
        <v/>
      </c>
    </row>
    <row r="7878" spans="15:16" x14ac:dyDescent="0.15">
      <c r="O7878">
        <v>7877</v>
      </c>
      <c r="P7878" t="str">
        <f>IFERROR(IF(COUNTIF(個人情報!$BB$5:$BB$401,"登録番号" &amp; リスト!O7878)&gt;=1,"",IF(VLOOKUP(O7878,登録者リスト!$A$1:$D$43729,4,FALSE)=基本情報!$D$6,O7878,"")),"")</f>
        <v/>
      </c>
    </row>
    <row r="7879" spans="15:16" x14ac:dyDescent="0.15">
      <c r="O7879">
        <v>7878</v>
      </c>
      <c r="P7879" t="str">
        <f>IFERROR(IF(COUNTIF(個人情報!$BB$5:$BB$401,"登録番号" &amp; リスト!O7879)&gt;=1,"",IF(VLOOKUP(O7879,登録者リスト!$A$1:$D$43729,4,FALSE)=基本情報!$D$6,O7879,"")),"")</f>
        <v/>
      </c>
    </row>
    <row r="7880" spans="15:16" x14ac:dyDescent="0.15">
      <c r="O7880">
        <v>7879</v>
      </c>
      <c r="P7880" t="str">
        <f>IFERROR(IF(COUNTIF(個人情報!$BB$5:$BB$401,"登録番号" &amp; リスト!O7880)&gt;=1,"",IF(VLOOKUP(O7880,登録者リスト!$A$1:$D$43729,4,FALSE)=基本情報!$D$6,O7880,"")),"")</f>
        <v/>
      </c>
    </row>
    <row r="7881" spans="15:16" x14ac:dyDescent="0.15">
      <c r="O7881">
        <v>7880</v>
      </c>
      <c r="P7881" t="str">
        <f>IFERROR(IF(COUNTIF(個人情報!$BB$5:$BB$401,"登録番号" &amp; リスト!O7881)&gt;=1,"",IF(VLOOKUP(O7881,登録者リスト!$A$1:$D$43729,4,FALSE)=基本情報!$D$6,O7881,"")),"")</f>
        <v/>
      </c>
    </row>
    <row r="7882" spans="15:16" x14ac:dyDescent="0.15">
      <c r="O7882">
        <v>7881</v>
      </c>
      <c r="P7882" t="str">
        <f>IFERROR(IF(COUNTIF(個人情報!$BB$5:$BB$401,"登録番号" &amp; リスト!O7882)&gt;=1,"",IF(VLOOKUP(O7882,登録者リスト!$A$1:$D$43729,4,FALSE)=基本情報!$D$6,O7882,"")),"")</f>
        <v/>
      </c>
    </row>
    <row r="7883" spans="15:16" x14ac:dyDescent="0.15">
      <c r="O7883">
        <v>7882</v>
      </c>
      <c r="P7883" t="str">
        <f>IFERROR(IF(COUNTIF(個人情報!$BB$5:$BB$401,"登録番号" &amp; リスト!O7883)&gt;=1,"",IF(VLOOKUP(O7883,登録者リスト!$A$1:$D$43729,4,FALSE)=基本情報!$D$6,O7883,"")),"")</f>
        <v/>
      </c>
    </row>
    <row r="7884" spans="15:16" x14ac:dyDescent="0.15">
      <c r="O7884">
        <v>7883</v>
      </c>
      <c r="P7884" t="str">
        <f>IFERROR(IF(COUNTIF(個人情報!$BB$5:$BB$401,"登録番号" &amp; リスト!O7884)&gt;=1,"",IF(VLOOKUP(O7884,登録者リスト!$A$1:$D$43729,4,FALSE)=基本情報!$D$6,O7884,"")),"")</f>
        <v/>
      </c>
    </row>
    <row r="7885" spans="15:16" x14ac:dyDescent="0.15">
      <c r="O7885">
        <v>7884</v>
      </c>
      <c r="P7885" t="str">
        <f>IFERROR(IF(COUNTIF(個人情報!$BB$5:$BB$401,"登録番号" &amp; リスト!O7885)&gt;=1,"",IF(VLOOKUP(O7885,登録者リスト!$A$1:$D$43729,4,FALSE)=基本情報!$D$6,O7885,"")),"")</f>
        <v/>
      </c>
    </row>
    <row r="7886" spans="15:16" x14ac:dyDescent="0.15">
      <c r="O7886">
        <v>7885</v>
      </c>
      <c r="P7886" t="str">
        <f>IFERROR(IF(COUNTIF(個人情報!$BB$5:$BB$401,"登録番号" &amp; リスト!O7886)&gt;=1,"",IF(VLOOKUP(O7886,登録者リスト!$A$1:$D$43729,4,FALSE)=基本情報!$D$6,O7886,"")),"")</f>
        <v/>
      </c>
    </row>
    <row r="7887" spans="15:16" x14ac:dyDescent="0.15">
      <c r="O7887">
        <v>7886</v>
      </c>
      <c r="P7887" t="str">
        <f>IFERROR(IF(COUNTIF(個人情報!$BB$5:$BB$401,"登録番号" &amp; リスト!O7887)&gt;=1,"",IF(VLOOKUP(O7887,登録者リスト!$A$1:$D$43729,4,FALSE)=基本情報!$D$6,O7887,"")),"")</f>
        <v/>
      </c>
    </row>
    <row r="7888" spans="15:16" x14ac:dyDescent="0.15">
      <c r="O7888">
        <v>7887</v>
      </c>
      <c r="P7888" t="str">
        <f>IFERROR(IF(COUNTIF(個人情報!$BB$5:$BB$401,"登録番号" &amp; リスト!O7888)&gt;=1,"",IF(VLOOKUP(O7888,登録者リスト!$A$1:$D$43729,4,FALSE)=基本情報!$D$6,O7888,"")),"")</f>
        <v/>
      </c>
    </row>
    <row r="7889" spans="15:16" x14ac:dyDescent="0.15">
      <c r="O7889">
        <v>7888</v>
      </c>
      <c r="P7889" t="str">
        <f>IFERROR(IF(COUNTIF(個人情報!$BB$5:$BB$401,"登録番号" &amp; リスト!O7889)&gt;=1,"",IF(VLOOKUP(O7889,登録者リスト!$A$1:$D$43729,4,FALSE)=基本情報!$D$6,O7889,"")),"")</f>
        <v/>
      </c>
    </row>
    <row r="7890" spans="15:16" x14ac:dyDescent="0.15">
      <c r="O7890">
        <v>7889</v>
      </c>
      <c r="P7890" t="str">
        <f>IFERROR(IF(COUNTIF(個人情報!$BB$5:$BB$401,"登録番号" &amp; リスト!O7890)&gt;=1,"",IF(VLOOKUP(O7890,登録者リスト!$A$1:$D$43729,4,FALSE)=基本情報!$D$6,O7890,"")),"")</f>
        <v/>
      </c>
    </row>
    <row r="7891" spans="15:16" x14ac:dyDescent="0.15">
      <c r="O7891">
        <v>7890</v>
      </c>
      <c r="P7891" t="str">
        <f>IFERROR(IF(COUNTIF(個人情報!$BB$5:$BB$401,"登録番号" &amp; リスト!O7891)&gt;=1,"",IF(VLOOKUP(O7891,登録者リスト!$A$1:$D$43729,4,FALSE)=基本情報!$D$6,O7891,"")),"")</f>
        <v/>
      </c>
    </row>
    <row r="7892" spans="15:16" x14ac:dyDescent="0.15">
      <c r="O7892">
        <v>7891</v>
      </c>
      <c r="P7892" t="str">
        <f>IFERROR(IF(COUNTIF(個人情報!$BB$5:$BB$401,"登録番号" &amp; リスト!O7892)&gt;=1,"",IF(VLOOKUP(O7892,登録者リスト!$A$1:$D$43729,4,FALSE)=基本情報!$D$6,O7892,"")),"")</f>
        <v/>
      </c>
    </row>
    <row r="7893" spans="15:16" x14ac:dyDescent="0.15">
      <c r="O7893">
        <v>7892</v>
      </c>
      <c r="P7893" t="str">
        <f>IFERROR(IF(COUNTIF(個人情報!$BB$5:$BB$401,"登録番号" &amp; リスト!O7893)&gt;=1,"",IF(VLOOKUP(O7893,登録者リスト!$A$1:$D$43729,4,FALSE)=基本情報!$D$6,O7893,"")),"")</f>
        <v/>
      </c>
    </row>
    <row r="7894" spans="15:16" x14ac:dyDescent="0.15">
      <c r="O7894">
        <v>7893</v>
      </c>
      <c r="P7894" t="str">
        <f>IFERROR(IF(COUNTIF(個人情報!$BB$5:$BB$401,"登録番号" &amp; リスト!O7894)&gt;=1,"",IF(VLOOKUP(O7894,登録者リスト!$A$1:$D$43729,4,FALSE)=基本情報!$D$6,O7894,"")),"")</f>
        <v/>
      </c>
    </row>
    <row r="7895" spans="15:16" x14ac:dyDescent="0.15">
      <c r="O7895">
        <v>7894</v>
      </c>
      <c r="P7895" t="str">
        <f>IFERROR(IF(COUNTIF(個人情報!$BB$5:$BB$401,"登録番号" &amp; リスト!O7895)&gt;=1,"",IF(VLOOKUP(O7895,登録者リスト!$A$1:$D$43729,4,FALSE)=基本情報!$D$6,O7895,"")),"")</f>
        <v/>
      </c>
    </row>
    <row r="7896" spans="15:16" x14ac:dyDescent="0.15">
      <c r="O7896">
        <v>7895</v>
      </c>
      <c r="P7896" t="str">
        <f>IFERROR(IF(COUNTIF(個人情報!$BB$5:$BB$401,"登録番号" &amp; リスト!O7896)&gt;=1,"",IF(VLOOKUP(O7896,登録者リスト!$A$1:$D$43729,4,FALSE)=基本情報!$D$6,O7896,"")),"")</f>
        <v/>
      </c>
    </row>
    <row r="7897" spans="15:16" x14ac:dyDescent="0.15">
      <c r="O7897">
        <v>7896</v>
      </c>
      <c r="P7897" t="str">
        <f>IFERROR(IF(COUNTIF(個人情報!$BB$5:$BB$401,"登録番号" &amp; リスト!O7897)&gt;=1,"",IF(VLOOKUP(O7897,登録者リスト!$A$1:$D$43729,4,FALSE)=基本情報!$D$6,O7897,"")),"")</f>
        <v/>
      </c>
    </row>
    <row r="7898" spans="15:16" x14ac:dyDescent="0.15">
      <c r="O7898">
        <v>7897</v>
      </c>
      <c r="P7898" t="str">
        <f>IFERROR(IF(COUNTIF(個人情報!$BB$5:$BB$401,"登録番号" &amp; リスト!O7898)&gt;=1,"",IF(VLOOKUP(O7898,登録者リスト!$A$1:$D$43729,4,FALSE)=基本情報!$D$6,O7898,"")),"")</f>
        <v/>
      </c>
    </row>
    <row r="7899" spans="15:16" x14ac:dyDescent="0.15">
      <c r="O7899">
        <v>7898</v>
      </c>
      <c r="P7899" t="str">
        <f>IFERROR(IF(COUNTIF(個人情報!$BB$5:$BB$401,"登録番号" &amp; リスト!O7899)&gt;=1,"",IF(VLOOKUP(O7899,登録者リスト!$A$1:$D$43729,4,FALSE)=基本情報!$D$6,O7899,"")),"")</f>
        <v/>
      </c>
    </row>
    <row r="7900" spans="15:16" x14ac:dyDescent="0.15">
      <c r="O7900">
        <v>7899</v>
      </c>
      <c r="P7900" t="str">
        <f>IFERROR(IF(COUNTIF(個人情報!$BB$5:$BB$401,"登録番号" &amp; リスト!O7900)&gt;=1,"",IF(VLOOKUP(O7900,登録者リスト!$A$1:$D$43729,4,FALSE)=基本情報!$D$6,O7900,"")),"")</f>
        <v/>
      </c>
    </row>
    <row r="7901" spans="15:16" x14ac:dyDescent="0.15">
      <c r="O7901">
        <v>7900</v>
      </c>
      <c r="P7901" t="str">
        <f>IFERROR(IF(COUNTIF(個人情報!$BB$5:$BB$401,"登録番号" &amp; リスト!O7901)&gt;=1,"",IF(VLOOKUP(O7901,登録者リスト!$A$1:$D$43729,4,FALSE)=基本情報!$D$6,O7901,"")),"")</f>
        <v/>
      </c>
    </row>
    <row r="7902" spans="15:16" x14ac:dyDescent="0.15">
      <c r="O7902">
        <v>7901</v>
      </c>
      <c r="P7902" t="str">
        <f>IFERROR(IF(COUNTIF(個人情報!$BB$5:$BB$401,"登録番号" &amp; リスト!O7902)&gt;=1,"",IF(VLOOKUP(O7902,登録者リスト!$A$1:$D$43729,4,FALSE)=基本情報!$D$6,O7902,"")),"")</f>
        <v/>
      </c>
    </row>
    <row r="7903" spans="15:16" x14ac:dyDescent="0.15">
      <c r="O7903">
        <v>7902</v>
      </c>
      <c r="P7903" t="str">
        <f>IFERROR(IF(COUNTIF(個人情報!$BB$5:$BB$401,"登録番号" &amp; リスト!O7903)&gt;=1,"",IF(VLOOKUP(O7903,登録者リスト!$A$1:$D$43729,4,FALSE)=基本情報!$D$6,O7903,"")),"")</f>
        <v/>
      </c>
    </row>
    <row r="7904" spans="15:16" x14ac:dyDescent="0.15">
      <c r="O7904">
        <v>7903</v>
      </c>
      <c r="P7904" t="str">
        <f>IFERROR(IF(COUNTIF(個人情報!$BB$5:$BB$401,"登録番号" &amp; リスト!O7904)&gt;=1,"",IF(VLOOKUP(O7904,登録者リスト!$A$1:$D$43729,4,FALSE)=基本情報!$D$6,O7904,"")),"")</f>
        <v/>
      </c>
    </row>
    <row r="7905" spans="15:16" x14ac:dyDescent="0.15">
      <c r="O7905">
        <v>7904</v>
      </c>
      <c r="P7905" t="str">
        <f>IFERROR(IF(COUNTIF(個人情報!$BB$5:$BB$401,"登録番号" &amp; リスト!O7905)&gt;=1,"",IF(VLOOKUP(O7905,登録者リスト!$A$1:$D$43729,4,FALSE)=基本情報!$D$6,O7905,"")),"")</f>
        <v/>
      </c>
    </row>
    <row r="7906" spans="15:16" x14ac:dyDescent="0.15">
      <c r="O7906">
        <v>7905</v>
      </c>
      <c r="P7906" t="str">
        <f>IFERROR(IF(COUNTIF(個人情報!$BB$5:$BB$401,"登録番号" &amp; リスト!O7906)&gt;=1,"",IF(VLOOKUP(O7906,登録者リスト!$A$1:$D$43729,4,FALSE)=基本情報!$D$6,O7906,"")),"")</f>
        <v/>
      </c>
    </row>
    <row r="7907" spans="15:16" x14ac:dyDescent="0.15">
      <c r="O7907">
        <v>7906</v>
      </c>
      <c r="P7907" t="str">
        <f>IFERROR(IF(COUNTIF(個人情報!$BB$5:$BB$401,"登録番号" &amp; リスト!O7907)&gt;=1,"",IF(VLOOKUP(O7907,登録者リスト!$A$1:$D$43729,4,FALSE)=基本情報!$D$6,O7907,"")),"")</f>
        <v/>
      </c>
    </row>
    <row r="7908" spans="15:16" x14ac:dyDescent="0.15">
      <c r="O7908">
        <v>7907</v>
      </c>
      <c r="P7908" t="str">
        <f>IFERROR(IF(COUNTIF(個人情報!$BB$5:$BB$401,"登録番号" &amp; リスト!O7908)&gt;=1,"",IF(VLOOKUP(O7908,登録者リスト!$A$1:$D$43729,4,FALSE)=基本情報!$D$6,O7908,"")),"")</f>
        <v/>
      </c>
    </row>
    <row r="7909" spans="15:16" x14ac:dyDescent="0.15">
      <c r="O7909">
        <v>7908</v>
      </c>
      <c r="P7909" t="str">
        <f>IFERROR(IF(COUNTIF(個人情報!$BB$5:$BB$401,"登録番号" &amp; リスト!O7909)&gt;=1,"",IF(VLOOKUP(O7909,登録者リスト!$A$1:$D$43729,4,FALSE)=基本情報!$D$6,O7909,"")),"")</f>
        <v/>
      </c>
    </row>
    <row r="7910" spans="15:16" x14ac:dyDescent="0.15">
      <c r="O7910">
        <v>7909</v>
      </c>
      <c r="P7910" t="str">
        <f>IFERROR(IF(COUNTIF(個人情報!$BB$5:$BB$401,"登録番号" &amp; リスト!O7910)&gt;=1,"",IF(VLOOKUP(O7910,登録者リスト!$A$1:$D$43729,4,FALSE)=基本情報!$D$6,O7910,"")),"")</f>
        <v/>
      </c>
    </row>
    <row r="7911" spans="15:16" x14ac:dyDescent="0.15">
      <c r="O7911">
        <v>7910</v>
      </c>
      <c r="P7911" t="str">
        <f>IFERROR(IF(COUNTIF(個人情報!$BB$5:$BB$401,"登録番号" &amp; リスト!O7911)&gt;=1,"",IF(VLOOKUP(O7911,登録者リスト!$A$1:$D$43729,4,FALSE)=基本情報!$D$6,O7911,"")),"")</f>
        <v/>
      </c>
    </row>
    <row r="7912" spans="15:16" x14ac:dyDescent="0.15">
      <c r="O7912">
        <v>7911</v>
      </c>
      <c r="P7912" t="str">
        <f>IFERROR(IF(COUNTIF(個人情報!$BB$5:$BB$401,"登録番号" &amp; リスト!O7912)&gt;=1,"",IF(VLOOKUP(O7912,登録者リスト!$A$1:$D$43729,4,FALSE)=基本情報!$D$6,O7912,"")),"")</f>
        <v/>
      </c>
    </row>
    <row r="7913" spans="15:16" x14ac:dyDescent="0.15">
      <c r="O7913">
        <v>7912</v>
      </c>
      <c r="P7913" t="str">
        <f>IFERROR(IF(COUNTIF(個人情報!$BB$5:$BB$401,"登録番号" &amp; リスト!O7913)&gt;=1,"",IF(VLOOKUP(O7913,登録者リスト!$A$1:$D$43729,4,FALSE)=基本情報!$D$6,O7913,"")),"")</f>
        <v/>
      </c>
    </row>
    <row r="7914" spans="15:16" x14ac:dyDescent="0.15">
      <c r="O7914">
        <v>7913</v>
      </c>
      <c r="P7914" t="str">
        <f>IFERROR(IF(COUNTIF(個人情報!$BB$5:$BB$401,"登録番号" &amp; リスト!O7914)&gt;=1,"",IF(VLOOKUP(O7914,登録者リスト!$A$1:$D$43729,4,FALSE)=基本情報!$D$6,O7914,"")),"")</f>
        <v/>
      </c>
    </row>
    <row r="7915" spans="15:16" x14ac:dyDescent="0.15">
      <c r="O7915">
        <v>7914</v>
      </c>
      <c r="P7915" t="str">
        <f>IFERROR(IF(COUNTIF(個人情報!$BB$5:$BB$401,"登録番号" &amp; リスト!O7915)&gt;=1,"",IF(VLOOKUP(O7915,登録者リスト!$A$1:$D$43729,4,FALSE)=基本情報!$D$6,O7915,"")),"")</f>
        <v/>
      </c>
    </row>
    <row r="7916" spans="15:16" x14ac:dyDescent="0.15">
      <c r="O7916">
        <v>7915</v>
      </c>
      <c r="P7916" t="str">
        <f>IFERROR(IF(COUNTIF(個人情報!$BB$5:$BB$401,"登録番号" &amp; リスト!O7916)&gt;=1,"",IF(VLOOKUP(O7916,登録者リスト!$A$1:$D$43729,4,FALSE)=基本情報!$D$6,O7916,"")),"")</f>
        <v/>
      </c>
    </row>
    <row r="7917" spans="15:16" x14ac:dyDescent="0.15">
      <c r="O7917">
        <v>7916</v>
      </c>
      <c r="P7917" t="str">
        <f>IFERROR(IF(COUNTIF(個人情報!$BB$5:$BB$401,"登録番号" &amp; リスト!O7917)&gt;=1,"",IF(VLOOKUP(O7917,登録者リスト!$A$1:$D$43729,4,FALSE)=基本情報!$D$6,O7917,"")),"")</f>
        <v/>
      </c>
    </row>
    <row r="7918" spans="15:16" x14ac:dyDescent="0.15">
      <c r="O7918">
        <v>7917</v>
      </c>
      <c r="P7918" t="str">
        <f>IFERROR(IF(COUNTIF(個人情報!$BB$5:$BB$401,"登録番号" &amp; リスト!O7918)&gt;=1,"",IF(VLOOKUP(O7918,登録者リスト!$A$1:$D$43729,4,FALSE)=基本情報!$D$6,O7918,"")),"")</f>
        <v/>
      </c>
    </row>
    <row r="7919" spans="15:16" x14ac:dyDescent="0.15">
      <c r="O7919">
        <v>7918</v>
      </c>
      <c r="P7919" t="str">
        <f>IFERROR(IF(COUNTIF(個人情報!$BB$5:$BB$401,"登録番号" &amp; リスト!O7919)&gt;=1,"",IF(VLOOKUP(O7919,登録者リスト!$A$1:$D$43729,4,FALSE)=基本情報!$D$6,O7919,"")),"")</f>
        <v/>
      </c>
    </row>
    <row r="7920" spans="15:16" x14ac:dyDescent="0.15">
      <c r="O7920">
        <v>7919</v>
      </c>
      <c r="P7920" t="str">
        <f>IFERROR(IF(COUNTIF(個人情報!$BB$5:$BB$401,"登録番号" &amp; リスト!O7920)&gt;=1,"",IF(VLOOKUP(O7920,登録者リスト!$A$1:$D$43729,4,FALSE)=基本情報!$D$6,O7920,"")),"")</f>
        <v/>
      </c>
    </row>
    <row r="7921" spans="15:16" x14ac:dyDescent="0.15">
      <c r="O7921">
        <v>7920</v>
      </c>
      <c r="P7921" t="str">
        <f>IFERROR(IF(COUNTIF(個人情報!$BB$5:$BB$401,"登録番号" &amp; リスト!O7921)&gt;=1,"",IF(VLOOKUP(O7921,登録者リスト!$A$1:$D$43729,4,FALSE)=基本情報!$D$6,O7921,"")),"")</f>
        <v/>
      </c>
    </row>
    <row r="7922" spans="15:16" x14ac:dyDescent="0.15">
      <c r="O7922">
        <v>7921</v>
      </c>
      <c r="P7922" t="str">
        <f>IFERROR(IF(COUNTIF(個人情報!$BB$5:$BB$401,"登録番号" &amp; リスト!O7922)&gt;=1,"",IF(VLOOKUP(O7922,登録者リスト!$A$1:$D$43729,4,FALSE)=基本情報!$D$6,O7922,"")),"")</f>
        <v/>
      </c>
    </row>
    <row r="7923" spans="15:16" x14ac:dyDescent="0.15">
      <c r="O7923">
        <v>7922</v>
      </c>
      <c r="P7923" t="str">
        <f>IFERROR(IF(COUNTIF(個人情報!$BB$5:$BB$401,"登録番号" &amp; リスト!O7923)&gt;=1,"",IF(VLOOKUP(O7923,登録者リスト!$A$1:$D$43729,4,FALSE)=基本情報!$D$6,O7923,"")),"")</f>
        <v/>
      </c>
    </row>
    <row r="7924" spans="15:16" x14ac:dyDescent="0.15">
      <c r="O7924">
        <v>7923</v>
      </c>
      <c r="P7924" t="str">
        <f>IFERROR(IF(COUNTIF(個人情報!$BB$5:$BB$401,"登録番号" &amp; リスト!O7924)&gt;=1,"",IF(VLOOKUP(O7924,登録者リスト!$A$1:$D$43729,4,FALSE)=基本情報!$D$6,O7924,"")),"")</f>
        <v/>
      </c>
    </row>
    <row r="7925" spans="15:16" x14ac:dyDescent="0.15">
      <c r="O7925">
        <v>7924</v>
      </c>
      <c r="P7925" t="str">
        <f>IFERROR(IF(COUNTIF(個人情報!$BB$5:$BB$401,"登録番号" &amp; リスト!O7925)&gt;=1,"",IF(VLOOKUP(O7925,登録者リスト!$A$1:$D$43729,4,FALSE)=基本情報!$D$6,O7925,"")),"")</f>
        <v/>
      </c>
    </row>
    <row r="7926" spans="15:16" x14ac:dyDescent="0.15">
      <c r="O7926">
        <v>7925</v>
      </c>
      <c r="P7926" t="str">
        <f>IFERROR(IF(COUNTIF(個人情報!$BB$5:$BB$401,"登録番号" &amp; リスト!O7926)&gt;=1,"",IF(VLOOKUP(O7926,登録者リスト!$A$1:$D$43729,4,FALSE)=基本情報!$D$6,O7926,"")),"")</f>
        <v/>
      </c>
    </row>
    <row r="7927" spans="15:16" x14ac:dyDescent="0.15">
      <c r="O7927">
        <v>7926</v>
      </c>
      <c r="P7927" t="str">
        <f>IFERROR(IF(COUNTIF(個人情報!$BB$5:$BB$401,"登録番号" &amp; リスト!O7927)&gt;=1,"",IF(VLOOKUP(O7927,登録者リスト!$A$1:$D$43729,4,FALSE)=基本情報!$D$6,O7927,"")),"")</f>
        <v/>
      </c>
    </row>
    <row r="7928" spans="15:16" x14ac:dyDescent="0.15">
      <c r="O7928">
        <v>7927</v>
      </c>
      <c r="P7928" t="str">
        <f>IFERROR(IF(COUNTIF(個人情報!$BB$5:$BB$401,"登録番号" &amp; リスト!O7928)&gt;=1,"",IF(VLOOKUP(O7928,登録者リスト!$A$1:$D$43729,4,FALSE)=基本情報!$D$6,O7928,"")),"")</f>
        <v/>
      </c>
    </row>
    <row r="7929" spans="15:16" x14ac:dyDescent="0.15">
      <c r="O7929">
        <v>7928</v>
      </c>
      <c r="P7929" t="str">
        <f>IFERROR(IF(COUNTIF(個人情報!$BB$5:$BB$401,"登録番号" &amp; リスト!O7929)&gt;=1,"",IF(VLOOKUP(O7929,登録者リスト!$A$1:$D$43729,4,FALSE)=基本情報!$D$6,O7929,"")),"")</f>
        <v/>
      </c>
    </row>
    <row r="7930" spans="15:16" x14ac:dyDescent="0.15">
      <c r="O7930">
        <v>7929</v>
      </c>
      <c r="P7930" t="str">
        <f>IFERROR(IF(COUNTIF(個人情報!$BB$5:$BB$401,"登録番号" &amp; リスト!O7930)&gt;=1,"",IF(VLOOKUP(O7930,登録者リスト!$A$1:$D$43729,4,FALSE)=基本情報!$D$6,O7930,"")),"")</f>
        <v/>
      </c>
    </row>
    <row r="7931" spans="15:16" x14ac:dyDescent="0.15">
      <c r="O7931">
        <v>7930</v>
      </c>
      <c r="P7931" t="str">
        <f>IFERROR(IF(COUNTIF(個人情報!$BB$5:$BB$401,"登録番号" &amp; リスト!O7931)&gt;=1,"",IF(VLOOKUP(O7931,登録者リスト!$A$1:$D$43729,4,FALSE)=基本情報!$D$6,O7931,"")),"")</f>
        <v/>
      </c>
    </row>
    <row r="7932" spans="15:16" x14ac:dyDescent="0.15">
      <c r="O7932">
        <v>7931</v>
      </c>
      <c r="P7932" t="str">
        <f>IFERROR(IF(COUNTIF(個人情報!$BB$5:$BB$401,"登録番号" &amp; リスト!O7932)&gt;=1,"",IF(VLOOKUP(O7932,登録者リスト!$A$1:$D$43729,4,FALSE)=基本情報!$D$6,O7932,"")),"")</f>
        <v/>
      </c>
    </row>
    <row r="7933" spans="15:16" x14ac:dyDescent="0.15">
      <c r="O7933">
        <v>7932</v>
      </c>
      <c r="P7933" t="str">
        <f>IFERROR(IF(COUNTIF(個人情報!$BB$5:$BB$401,"登録番号" &amp; リスト!O7933)&gt;=1,"",IF(VLOOKUP(O7933,登録者リスト!$A$1:$D$43729,4,FALSE)=基本情報!$D$6,O7933,"")),"")</f>
        <v/>
      </c>
    </row>
    <row r="7934" spans="15:16" x14ac:dyDescent="0.15">
      <c r="O7934">
        <v>7933</v>
      </c>
      <c r="P7934" t="str">
        <f>IFERROR(IF(COUNTIF(個人情報!$BB$5:$BB$401,"登録番号" &amp; リスト!O7934)&gt;=1,"",IF(VLOOKUP(O7934,登録者リスト!$A$1:$D$43729,4,FALSE)=基本情報!$D$6,O7934,"")),"")</f>
        <v/>
      </c>
    </row>
    <row r="7935" spans="15:16" x14ac:dyDescent="0.15">
      <c r="O7935">
        <v>7934</v>
      </c>
      <c r="P7935" t="str">
        <f>IFERROR(IF(COUNTIF(個人情報!$BB$5:$BB$401,"登録番号" &amp; リスト!O7935)&gt;=1,"",IF(VLOOKUP(O7935,登録者リスト!$A$1:$D$43729,4,FALSE)=基本情報!$D$6,O7935,"")),"")</f>
        <v/>
      </c>
    </row>
    <row r="7936" spans="15:16" x14ac:dyDescent="0.15">
      <c r="O7936">
        <v>7935</v>
      </c>
      <c r="P7936" t="str">
        <f>IFERROR(IF(COUNTIF(個人情報!$BB$5:$BB$401,"登録番号" &amp; リスト!O7936)&gt;=1,"",IF(VLOOKUP(O7936,登録者リスト!$A$1:$D$43729,4,FALSE)=基本情報!$D$6,O7936,"")),"")</f>
        <v/>
      </c>
    </row>
    <row r="7937" spans="15:16" x14ac:dyDescent="0.15">
      <c r="O7937">
        <v>7936</v>
      </c>
      <c r="P7937" t="str">
        <f>IFERROR(IF(COUNTIF(個人情報!$BB$5:$BB$401,"登録番号" &amp; リスト!O7937)&gt;=1,"",IF(VLOOKUP(O7937,登録者リスト!$A$1:$D$43729,4,FALSE)=基本情報!$D$6,O7937,"")),"")</f>
        <v/>
      </c>
    </row>
    <row r="7938" spans="15:16" x14ac:dyDescent="0.15">
      <c r="O7938">
        <v>7937</v>
      </c>
      <c r="P7938" t="str">
        <f>IFERROR(IF(COUNTIF(個人情報!$BB$5:$BB$401,"登録番号" &amp; リスト!O7938)&gt;=1,"",IF(VLOOKUP(O7938,登録者リスト!$A$1:$D$43729,4,FALSE)=基本情報!$D$6,O7938,"")),"")</f>
        <v/>
      </c>
    </row>
    <row r="7939" spans="15:16" x14ac:dyDescent="0.15">
      <c r="O7939">
        <v>7938</v>
      </c>
      <c r="P7939" t="str">
        <f>IFERROR(IF(COUNTIF(個人情報!$BB$5:$BB$401,"登録番号" &amp; リスト!O7939)&gt;=1,"",IF(VLOOKUP(O7939,登録者リスト!$A$1:$D$43729,4,FALSE)=基本情報!$D$6,O7939,"")),"")</f>
        <v/>
      </c>
    </row>
    <row r="7940" spans="15:16" x14ac:dyDescent="0.15">
      <c r="O7940">
        <v>7939</v>
      </c>
      <c r="P7940" t="str">
        <f>IFERROR(IF(COUNTIF(個人情報!$BB$5:$BB$401,"登録番号" &amp; リスト!O7940)&gt;=1,"",IF(VLOOKUP(O7940,登録者リスト!$A$1:$D$43729,4,FALSE)=基本情報!$D$6,O7940,"")),"")</f>
        <v/>
      </c>
    </row>
    <row r="7941" spans="15:16" x14ac:dyDescent="0.15">
      <c r="O7941">
        <v>7940</v>
      </c>
      <c r="P7941" t="str">
        <f>IFERROR(IF(COUNTIF(個人情報!$BB$5:$BB$401,"登録番号" &amp; リスト!O7941)&gt;=1,"",IF(VLOOKUP(O7941,登録者リスト!$A$1:$D$43729,4,FALSE)=基本情報!$D$6,O7941,"")),"")</f>
        <v/>
      </c>
    </row>
    <row r="7942" spans="15:16" x14ac:dyDescent="0.15">
      <c r="O7942">
        <v>7941</v>
      </c>
      <c r="P7942" t="str">
        <f>IFERROR(IF(COUNTIF(個人情報!$BB$5:$BB$401,"登録番号" &amp; リスト!O7942)&gt;=1,"",IF(VLOOKUP(O7942,登録者リスト!$A$1:$D$43729,4,FALSE)=基本情報!$D$6,O7942,"")),"")</f>
        <v/>
      </c>
    </row>
    <row r="7943" spans="15:16" x14ac:dyDescent="0.15">
      <c r="O7943">
        <v>7942</v>
      </c>
      <c r="P7943" t="str">
        <f>IFERROR(IF(COUNTIF(個人情報!$BB$5:$BB$401,"登録番号" &amp; リスト!O7943)&gt;=1,"",IF(VLOOKUP(O7943,登録者リスト!$A$1:$D$43729,4,FALSE)=基本情報!$D$6,O7943,"")),"")</f>
        <v/>
      </c>
    </row>
    <row r="7944" spans="15:16" x14ac:dyDescent="0.15">
      <c r="O7944">
        <v>7943</v>
      </c>
      <c r="P7944" t="str">
        <f>IFERROR(IF(COUNTIF(個人情報!$BB$5:$BB$401,"登録番号" &amp; リスト!O7944)&gt;=1,"",IF(VLOOKUP(O7944,登録者リスト!$A$1:$D$43729,4,FALSE)=基本情報!$D$6,O7944,"")),"")</f>
        <v/>
      </c>
    </row>
    <row r="7945" spans="15:16" x14ac:dyDescent="0.15">
      <c r="O7945">
        <v>7944</v>
      </c>
      <c r="P7945" t="str">
        <f>IFERROR(IF(COUNTIF(個人情報!$BB$5:$BB$401,"登録番号" &amp; リスト!O7945)&gt;=1,"",IF(VLOOKUP(O7945,登録者リスト!$A$1:$D$43729,4,FALSE)=基本情報!$D$6,O7945,"")),"")</f>
        <v/>
      </c>
    </row>
    <row r="7946" spans="15:16" x14ac:dyDescent="0.15">
      <c r="O7946">
        <v>7945</v>
      </c>
      <c r="P7946" t="str">
        <f>IFERROR(IF(COUNTIF(個人情報!$BB$5:$BB$401,"登録番号" &amp; リスト!O7946)&gt;=1,"",IF(VLOOKUP(O7946,登録者リスト!$A$1:$D$43729,4,FALSE)=基本情報!$D$6,O7946,"")),"")</f>
        <v/>
      </c>
    </row>
    <row r="7947" spans="15:16" x14ac:dyDescent="0.15">
      <c r="O7947">
        <v>7946</v>
      </c>
      <c r="P7947" t="str">
        <f>IFERROR(IF(COUNTIF(個人情報!$BB$5:$BB$401,"登録番号" &amp; リスト!O7947)&gt;=1,"",IF(VLOOKUP(O7947,登録者リスト!$A$1:$D$43729,4,FALSE)=基本情報!$D$6,O7947,"")),"")</f>
        <v/>
      </c>
    </row>
    <row r="7948" spans="15:16" x14ac:dyDescent="0.15">
      <c r="O7948">
        <v>7947</v>
      </c>
      <c r="P7948" t="str">
        <f>IFERROR(IF(COUNTIF(個人情報!$BB$5:$BB$401,"登録番号" &amp; リスト!O7948)&gt;=1,"",IF(VLOOKUP(O7948,登録者リスト!$A$1:$D$43729,4,FALSE)=基本情報!$D$6,O7948,"")),"")</f>
        <v/>
      </c>
    </row>
    <row r="7949" spans="15:16" x14ac:dyDescent="0.15">
      <c r="O7949">
        <v>7948</v>
      </c>
      <c r="P7949" t="str">
        <f>IFERROR(IF(COUNTIF(個人情報!$BB$5:$BB$401,"登録番号" &amp; リスト!O7949)&gt;=1,"",IF(VLOOKUP(O7949,登録者リスト!$A$1:$D$43729,4,FALSE)=基本情報!$D$6,O7949,"")),"")</f>
        <v/>
      </c>
    </row>
    <row r="7950" spans="15:16" x14ac:dyDescent="0.15">
      <c r="O7950">
        <v>7949</v>
      </c>
      <c r="P7950" t="str">
        <f>IFERROR(IF(COUNTIF(個人情報!$BB$5:$BB$401,"登録番号" &amp; リスト!O7950)&gt;=1,"",IF(VLOOKUP(O7950,登録者リスト!$A$1:$D$43729,4,FALSE)=基本情報!$D$6,O7950,"")),"")</f>
        <v/>
      </c>
    </row>
    <row r="7951" spans="15:16" x14ac:dyDescent="0.15">
      <c r="O7951">
        <v>7950</v>
      </c>
      <c r="P7951" t="str">
        <f>IFERROR(IF(COUNTIF(個人情報!$BB$5:$BB$401,"登録番号" &amp; リスト!O7951)&gt;=1,"",IF(VLOOKUP(O7951,登録者リスト!$A$1:$D$43729,4,FALSE)=基本情報!$D$6,O7951,"")),"")</f>
        <v/>
      </c>
    </row>
    <row r="7952" spans="15:16" x14ac:dyDescent="0.15">
      <c r="O7952">
        <v>7951</v>
      </c>
      <c r="P7952" t="str">
        <f>IFERROR(IF(COUNTIF(個人情報!$BB$5:$BB$401,"登録番号" &amp; リスト!O7952)&gt;=1,"",IF(VLOOKUP(O7952,登録者リスト!$A$1:$D$43729,4,FALSE)=基本情報!$D$6,O7952,"")),"")</f>
        <v/>
      </c>
    </row>
    <row r="7953" spans="15:16" x14ac:dyDescent="0.15">
      <c r="O7953">
        <v>7952</v>
      </c>
      <c r="P7953" t="str">
        <f>IFERROR(IF(COUNTIF(個人情報!$BB$5:$BB$401,"登録番号" &amp; リスト!O7953)&gt;=1,"",IF(VLOOKUP(O7953,登録者リスト!$A$1:$D$43729,4,FALSE)=基本情報!$D$6,O7953,"")),"")</f>
        <v/>
      </c>
    </row>
    <row r="7954" spans="15:16" x14ac:dyDescent="0.15">
      <c r="O7954">
        <v>7953</v>
      </c>
      <c r="P7954" t="str">
        <f>IFERROR(IF(COUNTIF(個人情報!$BB$5:$BB$401,"登録番号" &amp; リスト!O7954)&gt;=1,"",IF(VLOOKUP(O7954,登録者リスト!$A$1:$D$43729,4,FALSE)=基本情報!$D$6,O7954,"")),"")</f>
        <v/>
      </c>
    </row>
    <row r="7955" spans="15:16" x14ac:dyDescent="0.15">
      <c r="O7955">
        <v>7954</v>
      </c>
      <c r="P7955" t="str">
        <f>IFERROR(IF(COUNTIF(個人情報!$BB$5:$BB$401,"登録番号" &amp; リスト!O7955)&gt;=1,"",IF(VLOOKUP(O7955,登録者リスト!$A$1:$D$43729,4,FALSE)=基本情報!$D$6,O7955,"")),"")</f>
        <v/>
      </c>
    </row>
    <row r="7956" spans="15:16" x14ac:dyDescent="0.15">
      <c r="O7956">
        <v>7955</v>
      </c>
      <c r="P7956" t="str">
        <f>IFERROR(IF(COUNTIF(個人情報!$BB$5:$BB$401,"登録番号" &amp; リスト!O7956)&gt;=1,"",IF(VLOOKUP(O7956,登録者リスト!$A$1:$D$43729,4,FALSE)=基本情報!$D$6,O7956,"")),"")</f>
        <v/>
      </c>
    </row>
    <row r="7957" spans="15:16" x14ac:dyDescent="0.15">
      <c r="O7957">
        <v>7956</v>
      </c>
      <c r="P7957" t="str">
        <f>IFERROR(IF(COUNTIF(個人情報!$BB$5:$BB$401,"登録番号" &amp; リスト!O7957)&gt;=1,"",IF(VLOOKUP(O7957,登録者リスト!$A$1:$D$43729,4,FALSE)=基本情報!$D$6,O7957,"")),"")</f>
        <v/>
      </c>
    </row>
    <row r="7958" spans="15:16" x14ac:dyDescent="0.15">
      <c r="O7958">
        <v>7957</v>
      </c>
      <c r="P7958" t="str">
        <f>IFERROR(IF(COUNTIF(個人情報!$BB$5:$BB$401,"登録番号" &amp; リスト!O7958)&gt;=1,"",IF(VLOOKUP(O7958,登録者リスト!$A$1:$D$43729,4,FALSE)=基本情報!$D$6,O7958,"")),"")</f>
        <v/>
      </c>
    </row>
    <row r="7959" spans="15:16" x14ac:dyDescent="0.15">
      <c r="O7959">
        <v>7958</v>
      </c>
      <c r="P7959" t="str">
        <f>IFERROR(IF(COUNTIF(個人情報!$BB$5:$BB$401,"登録番号" &amp; リスト!O7959)&gt;=1,"",IF(VLOOKUP(O7959,登録者リスト!$A$1:$D$43729,4,FALSE)=基本情報!$D$6,O7959,"")),"")</f>
        <v/>
      </c>
    </row>
    <row r="7960" spans="15:16" x14ac:dyDescent="0.15">
      <c r="O7960">
        <v>7959</v>
      </c>
      <c r="P7960" t="str">
        <f>IFERROR(IF(COUNTIF(個人情報!$BB$5:$BB$401,"登録番号" &amp; リスト!O7960)&gt;=1,"",IF(VLOOKUP(O7960,登録者リスト!$A$1:$D$43729,4,FALSE)=基本情報!$D$6,O7960,"")),"")</f>
        <v/>
      </c>
    </row>
    <row r="7961" spans="15:16" x14ac:dyDescent="0.15">
      <c r="O7961">
        <v>7960</v>
      </c>
      <c r="P7961" t="str">
        <f>IFERROR(IF(COUNTIF(個人情報!$BB$5:$BB$401,"登録番号" &amp; リスト!O7961)&gt;=1,"",IF(VLOOKUP(O7961,登録者リスト!$A$1:$D$43729,4,FALSE)=基本情報!$D$6,O7961,"")),"")</f>
        <v/>
      </c>
    </row>
    <row r="7962" spans="15:16" x14ac:dyDescent="0.15">
      <c r="O7962">
        <v>7961</v>
      </c>
      <c r="P7962" t="str">
        <f>IFERROR(IF(COUNTIF(個人情報!$BB$5:$BB$401,"登録番号" &amp; リスト!O7962)&gt;=1,"",IF(VLOOKUP(O7962,登録者リスト!$A$1:$D$43729,4,FALSE)=基本情報!$D$6,O7962,"")),"")</f>
        <v/>
      </c>
    </row>
    <row r="7963" spans="15:16" x14ac:dyDescent="0.15">
      <c r="O7963">
        <v>7962</v>
      </c>
      <c r="P7963" t="str">
        <f>IFERROR(IF(COUNTIF(個人情報!$BB$5:$BB$401,"登録番号" &amp; リスト!O7963)&gt;=1,"",IF(VLOOKUP(O7963,登録者リスト!$A$1:$D$43729,4,FALSE)=基本情報!$D$6,O7963,"")),"")</f>
        <v/>
      </c>
    </row>
    <row r="7964" spans="15:16" x14ac:dyDescent="0.15">
      <c r="O7964">
        <v>7963</v>
      </c>
      <c r="P7964" t="str">
        <f>IFERROR(IF(COUNTIF(個人情報!$BB$5:$BB$401,"登録番号" &amp; リスト!O7964)&gt;=1,"",IF(VLOOKUP(O7964,登録者リスト!$A$1:$D$43729,4,FALSE)=基本情報!$D$6,O7964,"")),"")</f>
        <v/>
      </c>
    </row>
    <row r="7965" spans="15:16" x14ac:dyDescent="0.15">
      <c r="O7965">
        <v>7964</v>
      </c>
      <c r="P7965" t="str">
        <f>IFERROR(IF(COUNTIF(個人情報!$BB$5:$BB$401,"登録番号" &amp; リスト!O7965)&gt;=1,"",IF(VLOOKUP(O7965,登録者リスト!$A$1:$D$43729,4,FALSE)=基本情報!$D$6,O7965,"")),"")</f>
        <v/>
      </c>
    </row>
    <row r="7966" spans="15:16" x14ac:dyDescent="0.15">
      <c r="O7966">
        <v>7965</v>
      </c>
      <c r="P7966" t="str">
        <f>IFERROR(IF(COUNTIF(個人情報!$BB$5:$BB$401,"登録番号" &amp; リスト!O7966)&gt;=1,"",IF(VLOOKUP(O7966,登録者リスト!$A$1:$D$43729,4,FALSE)=基本情報!$D$6,O7966,"")),"")</f>
        <v/>
      </c>
    </row>
    <row r="7967" spans="15:16" x14ac:dyDescent="0.15">
      <c r="O7967">
        <v>7966</v>
      </c>
      <c r="P7967" t="str">
        <f>IFERROR(IF(COUNTIF(個人情報!$BB$5:$BB$401,"登録番号" &amp; リスト!O7967)&gt;=1,"",IF(VLOOKUP(O7967,登録者リスト!$A$1:$D$43729,4,FALSE)=基本情報!$D$6,O7967,"")),"")</f>
        <v/>
      </c>
    </row>
    <row r="7968" spans="15:16" x14ac:dyDescent="0.15">
      <c r="O7968">
        <v>7967</v>
      </c>
      <c r="P7968" t="str">
        <f>IFERROR(IF(COUNTIF(個人情報!$BB$5:$BB$401,"登録番号" &amp; リスト!O7968)&gt;=1,"",IF(VLOOKUP(O7968,登録者リスト!$A$1:$D$43729,4,FALSE)=基本情報!$D$6,O7968,"")),"")</f>
        <v/>
      </c>
    </row>
    <row r="7969" spans="15:16" x14ac:dyDescent="0.15">
      <c r="O7969">
        <v>7968</v>
      </c>
      <c r="P7969" t="str">
        <f>IFERROR(IF(COUNTIF(個人情報!$BB$5:$BB$401,"登録番号" &amp; リスト!O7969)&gt;=1,"",IF(VLOOKUP(O7969,登録者リスト!$A$1:$D$43729,4,FALSE)=基本情報!$D$6,O7969,"")),"")</f>
        <v/>
      </c>
    </row>
    <row r="7970" spans="15:16" x14ac:dyDescent="0.15">
      <c r="O7970">
        <v>7969</v>
      </c>
      <c r="P7970" t="str">
        <f>IFERROR(IF(COUNTIF(個人情報!$BB$5:$BB$401,"登録番号" &amp; リスト!O7970)&gt;=1,"",IF(VLOOKUP(O7970,登録者リスト!$A$1:$D$43729,4,FALSE)=基本情報!$D$6,O7970,"")),"")</f>
        <v/>
      </c>
    </row>
    <row r="7971" spans="15:16" x14ac:dyDescent="0.15">
      <c r="O7971">
        <v>7970</v>
      </c>
      <c r="P7971" t="str">
        <f>IFERROR(IF(COUNTIF(個人情報!$BB$5:$BB$401,"登録番号" &amp; リスト!O7971)&gt;=1,"",IF(VLOOKUP(O7971,登録者リスト!$A$1:$D$43729,4,FALSE)=基本情報!$D$6,O7971,"")),"")</f>
        <v/>
      </c>
    </row>
    <row r="7972" spans="15:16" x14ac:dyDescent="0.15">
      <c r="O7972">
        <v>7971</v>
      </c>
      <c r="P7972" t="str">
        <f>IFERROR(IF(COUNTIF(個人情報!$BB$5:$BB$401,"登録番号" &amp; リスト!O7972)&gt;=1,"",IF(VLOOKUP(O7972,登録者リスト!$A$1:$D$43729,4,FALSE)=基本情報!$D$6,O7972,"")),"")</f>
        <v/>
      </c>
    </row>
    <row r="7973" spans="15:16" x14ac:dyDescent="0.15">
      <c r="O7973">
        <v>7972</v>
      </c>
      <c r="P7973" t="str">
        <f>IFERROR(IF(COUNTIF(個人情報!$BB$5:$BB$401,"登録番号" &amp; リスト!O7973)&gt;=1,"",IF(VLOOKUP(O7973,登録者リスト!$A$1:$D$43729,4,FALSE)=基本情報!$D$6,O7973,"")),"")</f>
        <v/>
      </c>
    </row>
    <row r="7974" spans="15:16" x14ac:dyDescent="0.15">
      <c r="O7974">
        <v>7973</v>
      </c>
      <c r="P7974" t="str">
        <f>IFERROR(IF(COUNTIF(個人情報!$BB$5:$BB$401,"登録番号" &amp; リスト!O7974)&gt;=1,"",IF(VLOOKUP(O7974,登録者リスト!$A$1:$D$43729,4,FALSE)=基本情報!$D$6,O7974,"")),"")</f>
        <v/>
      </c>
    </row>
    <row r="7975" spans="15:16" x14ac:dyDescent="0.15">
      <c r="O7975">
        <v>7974</v>
      </c>
      <c r="P7975" t="str">
        <f>IFERROR(IF(COUNTIF(個人情報!$BB$5:$BB$401,"登録番号" &amp; リスト!O7975)&gt;=1,"",IF(VLOOKUP(O7975,登録者リスト!$A$1:$D$43729,4,FALSE)=基本情報!$D$6,O7975,"")),"")</f>
        <v/>
      </c>
    </row>
    <row r="7976" spans="15:16" x14ac:dyDescent="0.15">
      <c r="O7976">
        <v>7975</v>
      </c>
      <c r="P7976" t="str">
        <f>IFERROR(IF(COUNTIF(個人情報!$BB$5:$BB$401,"登録番号" &amp; リスト!O7976)&gt;=1,"",IF(VLOOKUP(O7976,登録者リスト!$A$1:$D$43729,4,FALSE)=基本情報!$D$6,O7976,"")),"")</f>
        <v/>
      </c>
    </row>
    <row r="7977" spans="15:16" x14ac:dyDescent="0.15">
      <c r="O7977">
        <v>7976</v>
      </c>
      <c r="P7977" t="str">
        <f>IFERROR(IF(COUNTIF(個人情報!$BB$5:$BB$401,"登録番号" &amp; リスト!O7977)&gt;=1,"",IF(VLOOKUP(O7977,登録者リスト!$A$1:$D$43729,4,FALSE)=基本情報!$D$6,O7977,"")),"")</f>
        <v/>
      </c>
    </row>
    <row r="7978" spans="15:16" x14ac:dyDescent="0.15">
      <c r="O7978">
        <v>7977</v>
      </c>
      <c r="P7978" t="str">
        <f>IFERROR(IF(COUNTIF(個人情報!$BB$5:$BB$401,"登録番号" &amp; リスト!O7978)&gt;=1,"",IF(VLOOKUP(O7978,登録者リスト!$A$1:$D$43729,4,FALSE)=基本情報!$D$6,O7978,"")),"")</f>
        <v/>
      </c>
    </row>
    <row r="7979" spans="15:16" x14ac:dyDescent="0.15">
      <c r="O7979">
        <v>7978</v>
      </c>
      <c r="P7979" t="str">
        <f>IFERROR(IF(COUNTIF(個人情報!$BB$5:$BB$401,"登録番号" &amp; リスト!O7979)&gt;=1,"",IF(VLOOKUP(O7979,登録者リスト!$A$1:$D$43729,4,FALSE)=基本情報!$D$6,O7979,"")),"")</f>
        <v/>
      </c>
    </row>
    <row r="7980" spans="15:16" x14ac:dyDescent="0.15">
      <c r="O7980">
        <v>7979</v>
      </c>
      <c r="P7980" t="str">
        <f>IFERROR(IF(COUNTIF(個人情報!$BB$5:$BB$401,"登録番号" &amp; リスト!O7980)&gt;=1,"",IF(VLOOKUP(O7980,登録者リスト!$A$1:$D$43729,4,FALSE)=基本情報!$D$6,O7980,"")),"")</f>
        <v/>
      </c>
    </row>
    <row r="7981" spans="15:16" x14ac:dyDescent="0.15">
      <c r="O7981">
        <v>7980</v>
      </c>
      <c r="P7981" t="str">
        <f>IFERROR(IF(COUNTIF(個人情報!$BB$5:$BB$401,"登録番号" &amp; リスト!O7981)&gt;=1,"",IF(VLOOKUP(O7981,登録者リスト!$A$1:$D$43729,4,FALSE)=基本情報!$D$6,O7981,"")),"")</f>
        <v/>
      </c>
    </row>
    <row r="7982" spans="15:16" x14ac:dyDescent="0.15">
      <c r="O7982">
        <v>7981</v>
      </c>
      <c r="P7982" t="str">
        <f>IFERROR(IF(COUNTIF(個人情報!$BB$5:$BB$401,"登録番号" &amp; リスト!O7982)&gt;=1,"",IF(VLOOKUP(O7982,登録者リスト!$A$1:$D$43729,4,FALSE)=基本情報!$D$6,O7982,"")),"")</f>
        <v/>
      </c>
    </row>
    <row r="7983" spans="15:16" x14ac:dyDescent="0.15">
      <c r="O7983">
        <v>7982</v>
      </c>
      <c r="P7983" t="str">
        <f>IFERROR(IF(COUNTIF(個人情報!$BB$5:$BB$401,"登録番号" &amp; リスト!O7983)&gt;=1,"",IF(VLOOKUP(O7983,登録者リスト!$A$1:$D$43729,4,FALSE)=基本情報!$D$6,O7983,"")),"")</f>
        <v/>
      </c>
    </row>
    <row r="7984" spans="15:16" x14ac:dyDescent="0.15">
      <c r="O7984">
        <v>7983</v>
      </c>
      <c r="P7984" t="str">
        <f>IFERROR(IF(COUNTIF(個人情報!$BB$5:$BB$401,"登録番号" &amp; リスト!O7984)&gt;=1,"",IF(VLOOKUP(O7984,登録者リスト!$A$1:$D$43729,4,FALSE)=基本情報!$D$6,O7984,"")),"")</f>
        <v/>
      </c>
    </row>
    <row r="7985" spans="15:16" x14ac:dyDescent="0.15">
      <c r="O7985">
        <v>7984</v>
      </c>
      <c r="P7985" t="str">
        <f>IFERROR(IF(COUNTIF(個人情報!$BB$5:$BB$401,"登録番号" &amp; リスト!O7985)&gt;=1,"",IF(VLOOKUP(O7985,登録者リスト!$A$1:$D$43729,4,FALSE)=基本情報!$D$6,O7985,"")),"")</f>
        <v/>
      </c>
    </row>
    <row r="7986" spans="15:16" x14ac:dyDescent="0.15">
      <c r="O7986">
        <v>7985</v>
      </c>
      <c r="P7986" t="str">
        <f>IFERROR(IF(COUNTIF(個人情報!$BB$5:$BB$401,"登録番号" &amp; リスト!O7986)&gt;=1,"",IF(VLOOKUP(O7986,登録者リスト!$A$1:$D$43729,4,FALSE)=基本情報!$D$6,O7986,"")),"")</f>
        <v/>
      </c>
    </row>
    <row r="7987" spans="15:16" x14ac:dyDescent="0.15">
      <c r="O7987">
        <v>7986</v>
      </c>
      <c r="P7987" t="str">
        <f>IFERROR(IF(COUNTIF(個人情報!$BB$5:$BB$401,"登録番号" &amp; リスト!O7987)&gt;=1,"",IF(VLOOKUP(O7987,登録者リスト!$A$1:$D$43729,4,FALSE)=基本情報!$D$6,O7987,"")),"")</f>
        <v/>
      </c>
    </row>
    <row r="7988" spans="15:16" x14ac:dyDescent="0.15">
      <c r="O7988">
        <v>7987</v>
      </c>
      <c r="P7988" t="str">
        <f>IFERROR(IF(COUNTIF(個人情報!$BB$5:$BB$401,"登録番号" &amp; リスト!O7988)&gt;=1,"",IF(VLOOKUP(O7988,登録者リスト!$A$1:$D$43729,4,FALSE)=基本情報!$D$6,O7988,"")),"")</f>
        <v/>
      </c>
    </row>
    <row r="7989" spans="15:16" x14ac:dyDescent="0.15">
      <c r="O7989">
        <v>7988</v>
      </c>
      <c r="P7989" t="str">
        <f>IFERROR(IF(COUNTIF(個人情報!$BB$5:$BB$401,"登録番号" &amp; リスト!O7989)&gt;=1,"",IF(VLOOKUP(O7989,登録者リスト!$A$1:$D$43729,4,FALSE)=基本情報!$D$6,O7989,"")),"")</f>
        <v/>
      </c>
    </row>
    <row r="7990" spans="15:16" x14ac:dyDescent="0.15">
      <c r="O7990">
        <v>7989</v>
      </c>
      <c r="P7990" t="str">
        <f>IFERROR(IF(COUNTIF(個人情報!$BB$5:$BB$401,"登録番号" &amp; リスト!O7990)&gt;=1,"",IF(VLOOKUP(O7990,登録者リスト!$A$1:$D$43729,4,FALSE)=基本情報!$D$6,O7990,"")),"")</f>
        <v/>
      </c>
    </row>
    <row r="7991" spans="15:16" x14ac:dyDescent="0.15">
      <c r="O7991">
        <v>7990</v>
      </c>
      <c r="P7991" t="str">
        <f>IFERROR(IF(COUNTIF(個人情報!$BB$5:$BB$401,"登録番号" &amp; リスト!O7991)&gt;=1,"",IF(VLOOKUP(O7991,登録者リスト!$A$1:$D$43729,4,FALSE)=基本情報!$D$6,O7991,"")),"")</f>
        <v/>
      </c>
    </row>
    <row r="7992" spans="15:16" x14ac:dyDescent="0.15">
      <c r="O7992">
        <v>7991</v>
      </c>
      <c r="P7992" t="str">
        <f>IFERROR(IF(COUNTIF(個人情報!$BB$5:$BB$401,"登録番号" &amp; リスト!O7992)&gt;=1,"",IF(VLOOKUP(O7992,登録者リスト!$A$1:$D$43729,4,FALSE)=基本情報!$D$6,O7992,"")),"")</f>
        <v/>
      </c>
    </row>
    <row r="7993" spans="15:16" x14ac:dyDescent="0.15">
      <c r="O7993">
        <v>7992</v>
      </c>
      <c r="P7993" t="str">
        <f>IFERROR(IF(COUNTIF(個人情報!$BB$5:$BB$401,"登録番号" &amp; リスト!O7993)&gt;=1,"",IF(VLOOKUP(O7993,登録者リスト!$A$1:$D$43729,4,FALSE)=基本情報!$D$6,O7993,"")),"")</f>
        <v/>
      </c>
    </row>
    <row r="7994" spans="15:16" x14ac:dyDescent="0.15">
      <c r="O7994">
        <v>7993</v>
      </c>
      <c r="P7994" t="str">
        <f>IFERROR(IF(COUNTIF(個人情報!$BB$5:$BB$401,"登録番号" &amp; リスト!O7994)&gt;=1,"",IF(VLOOKUP(O7994,登録者リスト!$A$1:$D$43729,4,FALSE)=基本情報!$D$6,O7994,"")),"")</f>
        <v/>
      </c>
    </row>
    <row r="7995" spans="15:16" x14ac:dyDescent="0.15">
      <c r="O7995">
        <v>7994</v>
      </c>
      <c r="P7995" t="str">
        <f>IFERROR(IF(COUNTIF(個人情報!$BB$5:$BB$401,"登録番号" &amp; リスト!O7995)&gt;=1,"",IF(VLOOKUP(O7995,登録者リスト!$A$1:$D$43729,4,FALSE)=基本情報!$D$6,O7995,"")),"")</f>
        <v/>
      </c>
    </row>
    <row r="7996" spans="15:16" x14ac:dyDescent="0.15">
      <c r="O7996">
        <v>7995</v>
      </c>
      <c r="P7996" t="str">
        <f>IFERROR(IF(COUNTIF(個人情報!$BB$5:$BB$401,"登録番号" &amp; リスト!O7996)&gt;=1,"",IF(VLOOKUP(O7996,登録者リスト!$A$1:$D$43729,4,FALSE)=基本情報!$D$6,O7996,"")),"")</f>
        <v/>
      </c>
    </row>
    <row r="7997" spans="15:16" x14ac:dyDescent="0.15">
      <c r="O7997">
        <v>7996</v>
      </c>
      <c r="P7997" t="str">
        <f>IFERROR(IF(COUNTIF(個人情報!$BB$5:$BB$401,"登録番号" &amp; リスト!O7997)&gt;=1,"",IF(VLOOKUP(O7997,登録者リスト!$A$1:$D$43729,4,FALSE)=基本情報!$D$6,O7997,"")),"")</f>
        <v/>
      </c>
    </row>
    <row r="7998" spans="15:16" x14ac:dyDescent="0.15">
      <c r="O7998">
        <v>7997</v>
      </c>
      <c r="P7998" t="str">
        <f>IFERROR(IF(COUNTIF(個人情報!$BB$5:$BB$401,"登録番号" &amp; リスト!O7998)&gt;=1,"",IF(VLOOKUP(O7998,登録者リスト!$A$1:$D$43729,4,FALSE)=基本情報!$D$6,O7998,"")),"")</f>
        <v/>
      </c>
    </row>
    <row r="7999" spans="15:16" x14ac:dyDescent="0.15">
      <c r="O7999">
        <v>7998</v>
      </c>
      <c r="P7999" t="str">
        <f>IFERROR(IF(COUNTIF(個人情報!$BB$5:$BB$401,"登録番号" &amp; リスト!O7999)&gt;=1,"",IF(VLOOKUP(O7999,登録者リスト!$A$1:$D$43729,4,FALSE)=基本情報!$D$6,O7999,"")),"")</f>
        <v/>
      </c>
    </row>
    <row r="8000" spans="15:16" x14ac:dyDescent="0.15">
      <c r="O8000">
        <v>7999</v>
      </c>
      <c r="P8000" t="str">
        <f>IFERROR(IF(COUNTIF(個人情報!$BB$5:$BB$401,"登録番号" &amp; リスト!O8000)&gt;=1,"",IF(VLOOKUP(O8000,登録者リスト!$A$1:$D$43729,4,FALSE)=基本情報!$D$6,O8000,"")),"")</f>
        <v/>
      </c>
    </row>
    <row r="8001" spans="15:16" x14ac:dyDescent="0.15">
      <c r="O8001">
        <v>8000</v>
      </c>
      <c r="P8001" t="str">
        <f>IFERROR(IF(COUNTIF(個人情報!$BB$5:$BB$401,"登録番号" &amp; リスト!O8001)&gt;=1,"",IF(VLOOKUP(O8001,登録者リスト!$A$1:$D$43729,4,FALSE)=基本情報!$D$6,O8001,"")),"")</f>
        <v/>
      </c>
    </row>
    <row r="8002" spans="15:16" x14ac:dyDescent="0.15">
      <c r="O8002">
        <v>8001</v>
      </c>
      <c r="P8002" t="str">
        <f>IFERROR(IF(COUNTIF(個人情報!$BB$5:$BB$401,"登録番号" &amp; リスト!O8002)&gt;=1,"",IF(VLOOKUP(O8002,登録者リスト!$A$1:$D$43729,4,FALSE)=基本情報!$D$6,O8002,"")),"")</f>
        <v/>
      </c>
    </row>
    <row r="8003" spans="15:16" x14ac:dyDescent="0.15">
      <c r="O8003">
        <v>8002</v>
      </c>
      <c r="P8003" t="str">
        <f>IFERROR(IF(COUNTIF(個人情報!$BB$5:$BB$401,"登録番号" &amp; リスト!O8003)&gt;=1,"",IF(VLOOKUP(O8003,登録者リスト!$A$1:$D$43729,4,FALSE)=基本情報!$D$6,O8003,"")),"")</f>
        <v/>
      </c>
    </row>
    <row r="8004" spans="15:16" x14ac:dyDescent="0.15">
      <c r="O8004">
        <v>8003</v>
      </c>
      <c r="P8004" t="str">
        <f>IFERROR(IF(COUNTIF(個人情報!$BB$5:$BB$401,"登録番号" &amp; リスト!O8004)&gt;=1,"",IF(VLOOKUP(O8004,登録者リスト!$A$1:$D$43729,4,FALSE)=基本情報!$D$6,O8004,"")),"")</f>
        <v/>
      </c>
    </row>
    <row r="8005" spans="15:16" x14ac:dyDescent="0.15">
      <c r="O8005">
        <v>8004</v>
      </c>
      <c r="P8005" t="str">
        <f>IFERROR(IF(COUNTIF(個人情報!$BB$5:$BB$401,"登録番号" &amp; リスト!O8005)&gt;=1,"",IF(VLOOKUP(O8005,登録者リスト!$A$1:$D$43729,4,FALSE)=基本情報!$D$6,O8005,"")),"")</f>
        <v/>
      </c>
    </row>
    <row r="8006" spans="15:16" x14ac:dyDescent="0.15">
      <c r="O8006">
        <v>8005</v>
      </c>
      <c r="P8006" t="str">
        <f>IFERROR(IF(COUNTIF(個人情報!$BB$5:$BB$401,"登録番号" &amp; リスト!O8006)&gt;=1,"",IF(VLOOKUP(O8006,登録者リスト!$A$1:$D$43729,4,FALSE)=基本情報!$D$6,O8006,"")),"")</f>
        <v/>
      </c>
    </row>
    <row r="8007" spans="15:16" x14ac:dyDescent="0.15">
      <c r="O8007">
        <v>8006</v>
      </c>
      <c r="P8007" t="str">
        <f>IFERROR(IF(COUNTIF(個人情報!$BB$5:$BB$401,"登録番号" &amp; リスト!O8007)&gt;=1,"",IF(VLOOKUP(O8007,登録者リスト!$A$1:$D$43729,4,FALSE)=基本情報!$D$6,O8007,"")),"")</f>
        <v/>
      </c>
    </row>
    <row r="8008" spans="15:16" x14ac:dyDescent="0.15">
      <c r="O8008">
        <v>8007</v>
      </c>
      <c r="P8008" t="str">
        <f>IFERROR(IF(COUNTIF(個人情報!$BB$5:$BB$401,"登録番号" &amp; リスト!O8008)&gt;=1,"",IF(VLOOKUP(O8008,登録者リスト!$A$1:$D$43729,4,FALSE)=基本情報!$D$6,O8008,"")),"")</f>
        <v/>
      </c>
    </row>
    <row r="8009" spans="15:16" x14ac:dyDescent="0.15">
      <c r="O8009">
        <v>8008</v>
      </c>
      <c r="P8009" t="str">
        <f>IFERROR(IF(COUNTIF(個人情報!$BB$5:$BB$401,"登録番号" &amp; リスト!O8009)&gt;=1,"",IF(VLOOKUP(O8009,登録者リスト!$A$1:$D$43729,4,FALSE)=基本情報!$D$6,O8009,"")),"")</f>
        <v/>
      </c>
    </row>
    <row r="8010" spans="15:16" x14ac:dyDescent="0.15">
      <c r="O8010">
        <v>8009</v>
      </c>
      <c r="P8010" t="str">
        <f>IFERROR(IF(COUNTIF(個人情報!$BB$5:$BB$401,"登録番号" &amp; リスト!O8010)&gt;=1,"",IF(VLOOKUP(O8010,登録者リスト!$A$1:$D$43729,4,FALSE)=基本情報!$D$6,O8010,"")),"")</f>
        <v/>
      </c>
    </row>
    <row r="8011" spans="15:16" x14ac:dyDescent="0.15">
      <c r="O8011">
        <v>8010</v>
      </c>
      <c r="P8011" t="str">
        <f>IFERROR(IF(COUNTIF(個人情報!$BB$5:$BB$401,"登録番号" &amp; リスト!O8011)&gt;=1,"",IF(VLOOKUP(O8011,登録者リスト!$A$1:$D$43729,4,FALSE)=基本情報!$D$6,O8011,"")),"")</f>
        <v/>
      </c>
    </row>
    <row r="8012" spans="15:16" x14ac:dyDescent="0.15">
      <c r="O8012">
        <v>8011</v>
      </c>
      <c r="P8012" t="str">
        <f>IFERROR(IF(COUNTIF(個人情報!$BB$5:$BB$401,"登録番号" &amp; リスト!O8012)&gt;=1,"",IF(VLOOKUP(O8012,登録者リスト!$A$1:$D$43729,4,FALSE)=基本情報!$D$6,O8012,"")),"")</f>
        <v/>
      </c>
    </row>
    <row r="8013" spans="15:16" x14ac:dyDescent="0.15">
      <c r="O8013">
        <v>8012</v>
      </c>
      <c r="P8013" t="str">
        <f>IFERROR(IF(COUNTIF(個人情報!$BB$5:$BB$401,"登録番号" &amp; リスト!O8013)&gt;=1,"",IF(VLOOKUP(O8013,登録者リスト!$A$1:$D$43729,4,FALSE)=基本情報!$D$6,O8013,"")),"")</f>
        <v/>
      </c>
    </row>
    <row r="8014" spans="15:16" x14ac:dyDescent="0.15">
      <c r="O8014">
        <v>8013</v>
      </c>
      <c r="P8014" t="str">
        <f>IFERROR(IF(COUNTIF(個人情報!$BB$5:$BB$401,"登録番号" &amp; リスト!O8014)&gt;=1,"",IF(VLOOKUP(O8014,登録者リスト!$A$1:$D$43729,4,FALSE)=基本情報!$D$6,O8014,"")),"")</f>
        <v/>
      </c>
    </row>
    <row r="8015" spans="15:16" x14ac:dyDescent="0.15">
      <c r="O8015">
        <v>8014</v>
      </c>
      <c r="P8015" t="str">
        <f>IFERROR(IF(COUNTIF(個人情報!$BB$5:$BB$401,"登録番号" &amp; リスト!O8015)&gt;=1,"",IF(VLOOKUP(O8015,登録者リスト!$A$1:$D$43729,4,FALSE)=基本情報!$D$6,O8015,"")),"")</f>
        <v/>
      </c>
    </row>
    <row r="8016" spans="15:16" x14ac:dyDescent="0.15">
      <c r="O8016">
        <v>8015</v>
      </c>
      <c r="P8016" t="str">
        <f>IFERROR(IF(COUNTIF(個人情報!$BB$5:$BB$401,"登録番号" &amp; リスト!O8016)&gt;=1,"",IF(VLOOKUP(O8016,登録者リスト!$A$1:$D$43729,4,FALSE)=基本情報!$D$6,O8016,"")),"")</f>
        <v/>
      </c>
    </row>
    <row r="8017" spans="15:16" x14ac:dyDescent="0.15">
      <c r="O8017">
        <v>8016</v>
      </c>
      <c r="P8017" t="str">
        <f>IFERROR(IF(COUNTIF(個人情報!$BB$5:$BB$401,"登録番号" &amp; リスト!O8017)&gt;=1,"",IF(VLOOKUP(O8017,登録者リスト!$A$1:$D$43729,4,FALSE)=基本情報!$D$6,O8017,"")),"")</f>
        <v/>
      </c>
    </row>
    <row r="8018" spans="15:16" x14ac:dyDescent="0.15">
      <c r="O8018">
        <v>8017</v>
      </c>
      <c r="P8018" t="str">
        <f>IFERROR(IF(COUNTIF(個人情報!$BB$5:$BB$401,"登録番号" &amp; リスト!O8018)&gt;=1,"",IF(VLOOKUP(O8018,登録者リスト!$A$1:$D$43729,4,FALSE)=基本情報!$D$6,O8018,"")),"")</f>
        <v/>
      </c>
    </row>
    <row r="8019" spans="15:16" x14ac:dyDescent="0.15">
      <c r="O8019">
        <v>8018</v>
      </c>
      <c r="P8019" t="str">
        <f>IFERROR(IF(COUNTIF(個人情報!$BB$5:$BB$401,"登録番号" &amp; リスト!O8019)&gt;=1,"",IF(VLOOKUP(O8019,登録者リスト!$A$1:$D$43729,4,FALSE)=基本情報!$D$6,O8019,"")),"")</f>
        <v/>
      </c>
    </row>
    <row r="8020" spans="15:16" x14ac:dyDescent="0.15">
      <c r="O8020">
        <v>8019</v>
      </c>
      <c r="P8020" t="str">
        <f>IFERROR(IF(COUNTIF(個人情報!$BB$5:$BB$401,"登録番号" &amp; リスト!O8020)&gt;=1,"",IF(VLOOKUP(O8020,登録者リスト!$A$1:$D$43729,4,FALSE)=基本情報!$D$6,O8020,"")),"")</f>
        <v/>
      </c>
    </row>
    <row r="8021" spans="15:16" x14ac:dyDescent="0.15">
      <c r="O8021">
        <v>8020</v>
      </c>
      <c r="P8021" t="str">
        <f>IFERROR(IF(COUNTIF(個人情報!$BB$5:$BB$401,"登録番号" &amp; リスト!O8021)&gt;=1,"",IF(VLOOKUP(O8021,登録者リスト!$A$1:$D$43729,4,FALSE)=基本情報!$D$6,O8021,"")),"")</f>
        <v/>
      </c>
    </row>
    <row r="8022" spans="15:16" x14ac:dyDescent="0.15">
      <c r="O8022">
        <v>8021</v>
      </c>
      <c r="P8022" t="str">
        <f>IFERROR(IF(COUNTIF(個人情報!$BB$5:$BB$401,"登録番号" &amp; リスト!O8022)&gt;=1,"",IF(VLOOKUP(O8022,登録者リスト!$A$1:$D$43729,4,FALSE)=基本情報!$D$6,O8022,"")),"")</f>
        <v/>
      </c>
    </row>
    <row r="8023" spans="15:16" x14ac:dyDescent="0.15">
      <c r="O8023">
        <v>8022</v>
      </c>
      <c r="P8023" t="str">
        <f>IFERROR(IF(COUNTIF(個人情報!$BB$5:$BB$401,"登録番号" &amp; リスト!O8023)&gt;=1,"",IF(VLOOKUP(O8023,登録者リスト!$A$1:$D$43729,4,FALSE)=基本情報!$D$6,O8023,"")),"")</f>
        <v/>
      </c>
    </row>
    <row r="8024" spans="15:16" x14ac:dyDescent="0.15">
      <c r="O8024">
        <v>8023</v>
      </c>
      <c r="P8024" t="str">
        <f>IFERROR(IF(COUNTIF(個人情報!$BB$5:$BB$401,"登録番号" &amp; リスト!O8024)&gt;=1,"",IF(VLOOKUP(O8024,登録者リスト!$A$1:$D$43729,4,FALSE)=基本情報!$D$6,O8024,"")),"")</f>
        <v/>
      </c>
    </row>
    <row r="8025" spans="15:16" x14ac:dyDescent="0.15">
      <c r="O8025">
        <v>8024</v>
      </c>
      <c r="P8025" t="str">
        <f>IFERROR(IF(COUNTIF(個人情報!$BB$5:$BB$401,"登録番号" &amp; リスト!O8025)&gt;=1,"",IF(VLOOKUP(O8025,登録者リスト!$A$1:$D$43729,4,FALSE)=基本情報!$D$6,O8025,"")),"")</f>
        <v/>
      </c>
    </row>
    <row r="8026" spans="15:16" x14ac:dyDescent="0.15">
      <c r="O8026">
        <v>8025</v>
      </c>
      <c r="P8026" t="str">
        <f>IFERROR(IF(COUNTIF(個人情報!$BB$5:$BB$401,"登録番号" &amp; リスト!O8026)&gt;=1,"",IF(VLOOKUP(O8026,登録者リスト!$A$1:$D$43729,4,FALSE)=基本情報!$D$6,O8026,"")),"")</f>
        <v/>
      </c>
    </row>
    <row r="8027" spans="15:16" x14ac:dyDescent="0.15">
      <c r="O8027">
        <v>8026</v>
      </c>
      <c r="P8027" t="str">
        <f>IFERROR(IF(COUNTIF(個人情報!$BB$5:$BB$401,"登録番号" &amp; リスト!O8027)&gt;=1,"",IF(VLOOKUP(O8027,登録者リスト!$A$1:$D$43729,4,FALSE)=基本情報!$D$6,O8027,"")),"")</f>
        <v/>
      </c>
    </row>
    <row r="8028" spans="15:16" x14ac:dyDescent="0.15">
      <c r="O8028">
        <v>8027</v>
      </c>
      <c r="P8028" t="str">
        <f>IFERROR(IF(COUNTIF(個人情報!$BB$5:$BB$401,"登録番号" &amp; リスト!O8028)&gt;=1,"",IF(VLOOKUP(O8028,登録者リスト!$A$1:$D$43729,4,FALSE)=基本情報!$D$6,O8028,"")),"")</f>
        <v/>
      </c>
    </row>
    <row r="8029" spans="15:16" x14ac:dyDescent="0.15">
      <c r="O8029">
        <v>8028</v>
      </c>
      <c r="P8029" t="str">
        <f>IFERROR(IF(COUNTIF(個人情報!$BB$5:$BB$401,"登録番号" &amp; リスト!O8029)&gt;=1,"",IF(VLOOKUP(O8029,登録者リスト!$A$1:$D$43729,4,FALSE)=基本情報!$D$6,O8029,"")),"")</f>
        <v/>
      </c>
    </row>
    <row r="8030" spans="15:16" x14ac:dyDescent="0.15">
      <c r="O8030">
        <v>8029</v>
      </c>
      <c r="P8030" t="str">
        <f>IFERROR(IF(COUNTIF(個人情報!$BB$5:$BB$401,"登録番号" &amp; リスト!O8030)&gt;=1,"",IF(VLOOKUP(O8030,登録者リスト!$A$1:$D$43729,4,FALSE)=基本情報!$D$6,O8030,"")),"")</f>
        <v/>
      </c>
    </row>
    <row r="8031" spans="15:16" x14ac:dyDescent="0.15">
      <c r="O8031">
        <v>8030</v>
      </c>
      <c r="P8031" t="str">
        <f>IFERROR(IF(COUNTIF(個人情報!$BB$5:$BB$401,"登録番号" &amp; リスト!O8031)&gt;=1,"",IF(VLOOKUP(O8031,登録者リスト!$A$1:$D$43729,4,FALSE)=基本情報!$D$6,O8031,"")),"")</f>
        <v/>
      </c>
    </row>
    <row r="8032" spans="15:16" x14ac:dyDescent="0.15">
      <c r="O8032">
        <v>8031</v>
      </c>
      <c r="P8032" t="str">
        <f>IFERROR(IF(COUNTIF(個人情報!$BB$5:$BB$401,"登録番号" &amp; リスト!O8032)&gt;=1,"",IF(VLOOKUP(O8032,登録者リスト!$A$1:$D$43729,4,FALSE)=基本情報!$D$6,O8032,"")),"")</f>
        <v/>
      </c>
    </row>
    <row r="8033" spans="15:16" x14ac:dyDescent="0.15">
      <c r="O8033">
        <v>8032</v>
      </c>
      <c r="P8033" t="str">
        <f>IFERROR(IF(COUNTIF(個人情報!$BB$5:$BB$401,"登録番号" &amp; リスト!O8033)&gt;=1,"",IF(VLOOKUP(O8033,登録者リスト!$A$1:$D$43729,4,FALSE)=基本情報!$D$6,O8033,"")),"")</f>
        <v/>
      </c>
    </row>
    <row r="8034" spans="15:16" x14ac:dyDescent="0.15">
      <c r="O8034">
        <v>8033</v>
      </c>
      <c r="P8034" t="str">
        <f>IFERROR(IF(COUNTIF(個人情報!$BB$5:$BB$401,"登録番号" &amp; リスト!O8034)&gt;=1,"",IF(VLOOKUP(O8034,登録者リスト!$A$1:$D$43729,4,FALSE)=基本情報!$D$6,O8034,"")),"")</f>
        <v/>
      </c>
    </row>
    <row r="8035" spans="15:16" x14ac:dyDescent="0.15">
      <c r="O8035">
        <v>8034</v>
      </c>
      <c r="P8035" t="str">
        <f>IFERROR(IF(COUNTIF(個人情報!$BB$5:$BB$401,"登録番号" &amp; リスト!O8035)&gt;=1,"",IF(VLOOKUP(O8035,登録者リスト!$A$1:$D$43729,4,FALSE)=基本情報!$D$6,O8035,"")),"")</f>
        <v/>
      </c>
    </row>
    <row r="8036" spans="15:16" x14ac:dyDescent="0.15">
      <c r="O8036">
        <v>8035</v>
      </c>
      <c r="P8036" t="str">
        <f>IFERROR(IF(COUNTIF(個人情報!$BB$5:$BB$401,"登録番号" &amp; リスト!O8036)&gt;=1,"",IF(VLOOKUP(O8036,登録者リスト!$A$1:$D$43729,4,FALSE)=基本情報!$D$6,O8036,"")),"")</f>
        <v/>
      </c>
    </row>
    <row r="8037" spans="15:16" x14ac:dyDescent="0.15">
      <c r="O8037">
        <v>8036</v>
      </c>
      <c r="P8037" t="str">
        <f>IFERROR(IF(COUNTIF(個人情報!$BB$5:$BB$401,"登録番号" &amp; リスト!O8037)&gt;=1,"",IF(VLOOKUP(O8037,登録者リスト!$A$1:$D$43729,4,FALSE)=基本情報!$D$6,O8037,"")),"")</f>
        <v/>
      </c>
    </row>
    <row r="8038" spans="15:16" x14ac:dyDescent="0.15">
      <c r="O8038">
        <v>8037</v>
      </c>
      <c r="P8038" t="str">
        <f>IFERROR(IF(COUNTIF(個人情報!$BB$5:$BB$401,"登録番号" &amp; リスト!O8038)&gt;=1,"",IF(VLOOKUP(O8038,登録者リスト!$A$1:$D$43729,4,FALSE)=基本情報!$D$6,O8038,"")),"")</f>
        <v/>
      </c>
    </row>
    <row r="8039" spans="15:16" x14ac:dyDescent="0.15">
      <c r="O8039">
        <v>8038</v>
      </c>
      <c r="P8039" t="str">
        <f>IFERROR(IF(COUNTIF(個人情報!$BB$5:$BB$401,"登録番号" &amp; リスト!O8039)&gt;=1,"",IF(VLOOKUP(O8039,登録者リスト!$A$1:$D$43729,4,FALSE)=基本情報!$D$6,O8039,"")),"")</f>
        <v/>
      </c>
    </row>
    <row r="8040" spans="15:16" x14ac:dyDescent="0.15">
      <c r="O8040">
        <v>8039</v>
      </c>
      <c r="P8040" t="str">
        <f>IFERROR(IF(COUNTIF(個人情報!$BB$5:$BB$401,"登録番号" &amp; リスト!O8040)&gt;=1,"",IF(VLOOKUP(O8040,登録者リスト!$A$1:$D$43729,4,FALSE)=基本情報!$D$6,O8040,"")),"")</f>
        <v/>
      </c>
    </row>
    <row r="8041" spans="15:16" x14ac:dyDescent="0.15">
      <c r="O8041">
        <v>8040</v>
      </c>
      <c r="P8041" t="str">
        <f>IFERROR(IF(COUNTIF(個人情報!$BB$5:$BB$401,"登録番号" &amp; リスト!O8041)&gt;=1,"",IF(VLOOKUP(O8041,登録者リスト!$A$1:$D$43729,4,FALSE)=基本情報!$D$6,O8041,"")),"")</f>
        <v/>
      </c>
    </row>
    <row r="8042" spans="15:16" x14ac:dyDescent="0.15">
      <c r="O8042">
        <v>8041</v>
      </c>
      <c r="P8042" t="str">
        <f>IFERROR(IF(COUNTIF(個人情報!$BB$5:$BB$401,"登録番号" &amp; リスト!O8042)&gt;=1,"",IF(VLOOKUP(O8042,登録者リスト!$A$1:$D$43729,4,FALSE)=基本情報!$D$6,O8042,"")),"")</f>
        <v/>
      </c>
    </row>
    <row r="8043" spans="15:16" x14ac:dyDescent="0.15">
      <c r="O8043">
        <v>8042</v>
      </c>
      <c r="P8043" t="str">
        <f>IFERROR(IF(COUNTIF(個人情報!$BB$5:$BB$401,"登録番号" &amp; リスト!O8043)&gt;=1,"",IF(VLOOKUP(O8043,登録者リスト!$A$1:$D$43729,4,FALSE)=基本情報!$D$6,O8043,"")),"")</f>
        <v/>
      </c>
    </row>
    <row r="8044" spans="15:16" x14ac:dyDescent="0.15">
      <c r="O8044">
        <v>8043</v>
      </c>
      <c r="P8044" t="str">
        <f>IFERROR(IF(COUNTIF(個人情報!$BB$5:$BB$401,"登録番号" &amp; リスト!O8044)&gt;=1,"",IF(VLOOKUP(O8044,登録者リスト!$A$1:$D$43729,4,FALSE)=基本情報!$D$6,O8044,"")),"")</f>
        <v/>
      </c>
    </row>
    <row r="8045" spans="15:16" x14ac:dyDescent="0.15">
      <c r="O8045">
        <v>8044</v>
      </c>
      <c r="P8045" t="str">
        <f>IFERROR(IF(COUNTIF(個人情報!$BB$5:$BB$401,"登録番号" &amp; リスト!O8045)&gt;=1,"",IF(VLOOKUP(O8045,登録者リスト!$A$1:$D$43729,4,FALSE)=基本情報!$D$6,O8045,"")),"")</f>
        <v/>
      </c>
    </row>
    <row r="8046" spans="15:16" x14ac:dyDescent="0.15">
      <c r="O8046">
        <v>8045</v>
      </c>
      <c r="P8046" t="str">
        <f>IFERROR(IF(COUNTIF(個人情報!$BB$5:$BB$401,"登録番号" &amp; リスト!O8046)&gt;=1,"",IF(VLOOKUP(O8046,登録者リスト!$A$1:$D$43729,4,FALSE)=基本情報!$D$6,O8046,"")),"")</f>
        <v/>
      </c>
    </row>
    <row r="8047" spans="15:16" x14ac:dyDescent="0.15">
      <c r="O8047">
        <v>8046</v>
      </c>
      <c r="P8047" t="str">
        <f>IFERROR(IF(COUNTIF(個人情報!$BB$5:$BB$401,"登録番号" &amp; リスト!O8047)&gt;=1,"",IF(VLOOKUP(O8047,登録者リスト!$A$1:$D$43729,4,FALSE)=基本情報!$D$6,O8047,"")),"")</f>
        <v/>
      </c>
    </row>
    <row r="8048" spans="15:16" x14ac:dyDescent="0.15">
      <c r="O8048">
        <v>8047</v>
      </c>
      <c r="P8048" t="str">
        <f>IFERROR(IF(COUNTIF(個人情報!$BB$5:$BB$401,"登録番号" &amp; リスト!O8048)&gt;=1,"",IF(VLOOKUP(O8048,登録者リスト!$A$1:$D$43729,4,FALSE)=基本情報!$D$6,O8048,"")),"")</f>
        <v/>
      </c>
    </row>
    <row r="8049" spans="15:16" x14ac:dyDescent="0.15">
      <c r="O8049">
        <v>8048</v>
      </c>
      <c r="P8049" t="str">
        <f>IFERROR(IF(COUNTIF(個人情報!$BB$5:$BB$401,"登録番号" &amp; リスト!O8049)&gt;=1,"",IF(VLOOKUP(O8049,登録者リスト!$A$1:$D$43729,4,FALSE)=基本情報!$D$6,O8049,"")),"")</f>
        <v/>
      </c>
    </row>
    <row r="8050" spans="15:16" x14ac:dyDescent="0.15">
      <c r="O8050">
        <v>8049</v>
      </c>
      <c r="P8050" t="str">
        <f>IFERROR(IF(COUNTIF(個人情報!$BB$5:$BB$401,"登録番号" &amp; リスト!O8050)&gt;=1,"",IF(VLOOKUP(O8050,登録者リスト!$A$1:$D$43729,4,FALSE)=基本情報!$D$6,O8050,"")),"")</f>
        <v/>
      </c>
    </row>
    <row r="8051" spans="15:16" x14ac:dyDescent="0.15">
      <c r="O8051">
        <v>8050</v>
      </c>
      <c r="P8051" t="str">
        <f>IFERROR(IF(COUNTIF(個人情報!$BB$5:$BB$401,"登録番号" &amp; リスト!O8051)&gt;=1,"",IF(VLOOKUP(O8051,登録者リスト!$A$1:$D$43729,4,FALSE)=基本情報!$D$6,O8051,"")),"")</f>
        <v/>
      </c>
    </row>
    <row r="8052" spans="15:16" x14ac:dyDescent="0.15">
      <c r="O8052">
        <v>8051</v>
      </c>
      <c r="P8052" t="str">
        <f>IFERROR(IF(COUNTIF(個人情報!$BB$5:$BB$401,"登録番号" &amp; リスト!O8052)&gt;=1,"",IF(VLOOKUP(O8052,登録者リスト!$A$1:$D$43729,4,FALSE)=基本情報!$D$6,O8052,"")),"")</f>
        <v/>
      </c>
    </row>
    <row r="8053" spans="15:16" x14ac:dyDescent="0.15">
      <c r="O8053">
        <v>8052</v>
      </c>
      <c r="P8053" t="str">
        <f>IFERROR(IF(COUNTIF(個人情報!$BB$5:$BB$401,"登録番号" &amp; リスト!O8053)&gt;=1,"",IF(VLOOKUP(O8053,登録者リスト!$A$1:$D$43729,4,FALSE)=基本情報!$D$6,O8053,"")),"")</f>
        <v/>
      </c>
    </row>
    <row r="8054" spans="15:16" x14ac:dyDescent="0.15">
      <c r="O8054">
        <v>8053</v>
      </c>
      <c r="P8054" t="str">
        <f>IFERROR(IF(COUNTIF(個人情報!$BB$5:$BB$401,"登録番号" &amp; リスト!O8054)&gt;=1,"",IF(VLOOKUP(O8054,登録者リスト!$A$1:$D$43729,4,FALSE)=基本情報!$D$6,O8054,"")),"")</f>
        <v/>
      </c>
    </row>
    <row r="8055" spans="15:16" x14ac:dyDescent="0.15">
      <c r="O8055">
        <v>8054</v>
      </c>
      <c r="P8055" t="str">
        <f>IFERROR(IF(COUNTIF(個人情報!$BB$5:$BB$401,"登録番号" &amp; リスト!O8055)&gt;=1,"",IF(VLOOKUP(O8055,登録者リスト!$A$1:$D$43729,4,FALSE)=基本情報!$D$6,O8055,"")),"")</f>
        <v/>
      </c>
    </row>
    <row r="8056" spans="15:16" x14ac:dyDescent="0.15">
      <c r="O8056">
        <v>8055</v>
      </c>
      <c r="P8056" t="str">
        <f>IFERROR(IF(COUNTIF(個人情報!$BB$5:$BB$401,"登録番号" &amp; リスト!O8056)&gt;=1,"",IF(VLOOKUP(O8056,登録者リスト!$A$1:$D$43729,4,FALSE)=基本情報!$D$6,O8056,"")),"")</f>
        <v/>
      </c>
    </row>
    <row r="8057" spans="15:16" x14ac:dyDescent="0.15">
      <c r="O8057">
        <v>8056</v>
      </c>
      <c r="P8057" t="str">
        <f>IFERROR(IF(COUNTIF(個人情報!$BB$5:$BB$401,"登録番号" &amp; リスト!O8057)&gt;=1,"",IF(VLOOKUP(O8057,登録者リスト!$A$1:$D$43729,4,FALSE)=基本情報!$D$6,O8057,"")),"")</f>
        <v/>
      </c>
    </row>
    <row r="8058" spans="15:16" x14ac:dyDescent="0.15">
      <c r="O8058">
        <v>8057</v>
      </c>
      <c r="P8058" t="str">
        <f>IFERROR(IF(COUNTIF(個人情報!$BB$5:$BB$401,"登録番号" &amp; リスト!O8058)&gt;=1,"",IF(VLOOKUP(O8058,登録者リスト!$A$1:$D$43729,4,FALSE)=基本情報!$D$6,O8058,"")),"")</f>
        <v/>
      </c>
    </row>
    <row r="8059" spans="15:16" x14ac:dyDescent="0.15">
      <c r="O8059">
        <v>8058</v>
      </c>
      <c r="P8059" t="str">
        <f>IFERROR(IF(COUNTIF(個人情報!$BB$5:$BB$401,"登録番号" &amp; リスト!O8059)&gt;=1,"",IF(VLOOKUP(O8059,登録者リスト!$A$1:$D$43729,4,FALSE)=基本情報!$D$6,O8059,"")),"")</f>
        <v/>
      </c>
    </row>
    <row r="8060" spans="15:16" x14ac:dyDescent="0.15">
      <c r="O8060">
        <v>8059</v>
      </c>
      <c r="P8060" t="str">
        <f>IFERROR(IF(COUNTIF(個人情報!$BB$5:$BB$401,"登録番号" &amp; リスト!O8060)&gt;=1,"",IF(VLOOKUP(O8060,登録者リスト!$A$1:$D$43729,4,FALSE)=基本情報!$D$6,O8060,"")),"")</f>
        <v/>
      </c>
    </row>
    <row r="8061" spans="15:16" x14ac:dyDescent="0.15">
      <c r="O8061">
        <v>8060</v>
      </c>
      <c r="P8061" t="str">
        <f>IFERROR(IF(COUNTIF(個人情報!$BB$5:$BB$401,"登録番号" &amp; リスト!O8061)&gt;=1,"",IF(VLOOKUP(O8061,登録者リスト!$A$1:$D$43729,4,FALSE)=基本情報!$D$6,O8061,"")),"")</f>
        <v/>
      </c>
    </row>
    <row r="8062" spans="15:16" x14ac:dyDescent="0.15">
      <c r="O8062">
        <v>8061</v>
      </c>
      <c r="P8062" t="str">
        <f>IFERROR(IF(COUNTIF(個人情報!$BB$5:$BB$401,"登録番号" &amp; リスト!O8062)&gt;=1,"",IF(VLOOKUP(O8062,登録者リスト!$A$1:$D$43729,4,FALSE)=基本情報!$D$6,O8062,"")),"")</f>
        <v/>
      </c>
    </row>
    <row r="8063" spans="15:16" x14ac:dyDescent="0.15">
      <c r="O8063">
        <v>8062</v>
      </c>
      <c r="P8063" t="str">
        <f>IFERROR(IF(COUNTIF(個人情報!$BB$5:$BB$401,"登録番号" &amp; リスト!O8063)&gt;=1,"",IF(VLOOKUP(O8063,登録者リスト!$A$1:$D$43729,4,FALSE)=基本情報!$D$6,O8063,"")),"")</f>
        <v/>
      </c>
    </row>
    <row r="8064" spans="15:16" x14ac:dyDescent="0.15">
      <c r="O8064">
        <v>8063</v>
      </c>
      <c r="P8064" t="str">
        <f>IFERROR(IF(COUNTIF(個人情報!$BB$5:$BB$401,"登録番号" &amp; リスト!O8064)&gt;=1,"",IF(VLOOKUP(O8064,登録者リスト!$A$1:$D$43729,4,FALSE)=基本情報!$D$6,O8064,"")),"")</f>
        <v/>
      </c>
    </row>
    <row r="8065" spans="15:16" x14ac:dyDescent="0.15">
      <c r="O8065">
        <v>8064</v>
      </c>
      <c r="P8065" t="str">
        <f>IFERROR(IF(COUNTIF(個人情報!$BB$5:$BB$401,"登録番号" &amp; リスト!O8065)&gt;=1,"",IF(VLOOKUP(O8065,登録者リスト!$A$1:$D$43729,4,FALSE)=基本情報!$D$6,O8065,"")),"")</f>
        <v/>
      </c>
    </row>
    <row r="8066" spans="15:16" x14ac:dyDescent="0.15">
      <c r="O8066">
        <v>8065</v>
      </c>
      <c r="P8066" t="str">
        <f>IFERROR(IF(COUNTIF(個人情報!$BB$5:$BB$401,"登録番号" &amp; リスト!O8066)&gt;=1,"",IF(VLOOKUP(O8066,登録者リスト!$A$1:$D$43729,4,FALSE)=基本情報!$D$6,O8066,"")),"")</f>
        <v/>
      </c>
    </row>
    <row r="8067" spans="15:16" x14ac:dyDescent="0.15">
      <c r="O8067">
        <v>8066</v>
      </c>
      <c r="P8067" t="str">
        <f>IFERROR(IF(COUNTIF(個人情報!$BB$5:$BB$401,"登録番号" &amp; リスト!O8067)&gt;=1,"",IF(VLOOKUP(O8067,登録者リスト!$A$1:$D$43729,4,FALSE)=基本情報!$D$6,O8067,"")),"")</f>
        <v/>
      </c>
    </row>
    <row r="8068" spans="15:16" x14ac:dyDescent="0.15">
      <c r="O8068">
        <v>8067</v>
      </c>
      <c r="P8068" t="str">
        <f>IFERROR(IF(COUNTIF(個人情報!$BB$5:$BB$401,"登録番号" &amp; リスト!O8068)&gt;=1,"",IF(VLOOKUP(O8068,登録者リスト!$A$1:$D$43729,4,FALSE)=基本情報!$D$6,O8068,"")),"")</f>
        <v/>
      </c>
    </row>
    <row r="8069" spans="15:16" x14ac:dyDescent="0.15">
      <c r="O8069">
        <v>8068</v>
      </c>
      <c r="P8069" t="str">
        <f>IFERROR(IF(COUNTIF(個人情報!$BB$5:$BB$401,"登録番号" &amp; リスト!O8069)&gt;=1,"",IF(VLOOKUP(O8069,登録者リスト!$A$1:$D$43729,4,FALSE)=基本情報!$D$6,O8069,"")),"")</f>
        <v/>
      </c>
    </row>
    <row r="8070" spans="15:16" x14ac:dyDescent="0.15">
      <c r="O8070">
        <v>8069</v>
      </c>
      <c r="P8070" t="str">
        <f>IFERROR(IF(COUNTIF(個人情報!$BB$5:$BB$401,"登録番号" &amp; リスト!O8070)&gt;=1,"",IF(VLOOKUP(O8070,登録者リスト!$A$1:$D$43729,4,FALSE)=基本情報!$D$6,O8070,"")),"")</f>
        <v/>
      </c>
    </row>
    <row r="8071" spans="15:16" x14ac:dyDescent="0.15">
      <c r="O8071">
        <v>8070</v>
      </c>
      <c r="P8071" t="str">
        <f>IFERROR(IF(COUNTIF(個人情報!$BB$5:$BB$401,"登録番号" &amp; リスト!O8071)&gt;=1,"",IF(VLOOKUP(O8071,登録者リスト!$A$1:$D$43729,4,FALSE)=基本情報!$D$6,O8071,"")),"")</f>
        <v/>
      </c>
    </row>
    <row r="8072" spans="15:16" x14ac:dyDescent="0.15">
      <c r="O8072">
        <v>8071</v>
      </c>
      <c r="P8072" t="str">
        <f>IFERROR(IF(COUNTIF(個人情報!$BB$5:$BB$401,"登録番号" &amp; リスト!O8072)&gt;=1,"",IF(VLOOKUP(O8072,登録者リスト!$A$1:$D$43729,4,FALSE)=基本情報!$D$6,O8072,"")),"")</f>
        <v/>
      </c>
    </row>
    <row r="8073" spans="15:16" x14ac:dyDescent="0.15">
      <c r="O8073">
        <v>8072</v>
      </c>
      <c r="P8073" t="str">
        <f>IFERROR(IF(COUNTIF(個人情報!$BB$5:$BB$401,"登録番号" &amp; リスト!O8073)&gt;=1,"",IF(VLOOKUP(O8073,登録者リスト!$A$1:$D$43729,4,FALSE)=基本情報!$D$6,O8073,"")),"")</f>
        <v/>
      </c>
    </row>
    <row r="8074" spans="15:16" x14ac:dyDescent="0.15">
      <c r="O8074">
        <v>8073</v>
      </c>
      <c r="P8074" t="str">
        <f>IFERROR(IF(COUNTIF(個人情報!$BB$5:$BB$401,"登録番号" &amp; リスト!O8074)&gt;=1,"",IF(VLOOKUP(O8074,登録者リスト!$A$1:$D$43729,4,FALSE)=基本情報!$D$6,O8074,"")),"")</f>
        <v/>
      </c>
    </row>
    <row r="8075" spans="15:16" x14ac:dyDescent="0.15">
      <c r="O8075">
        <v>8074</v>
      </c>
      <c r="P8075" t="str">
        <f>IFERROR(IF(COUNTIF(個人情報!$BB$5:$BB$401,"登録番号" &amp; リスト!O8075)&gt;=1,"",IF(VLOOKUP(O8075,登録者リスト!$A$1:$D$43729,4,FALSE)=基本情報!$D$6,O8075,"")),"")</f>
        <v/>
      </c>
    </row>
    <row r="8076" spans="15:16" x14ac:dyDescent="0.15">
      <c r="O8076">
        <v>8075</v>
      </c>
      <c r="P8076" t="str">
        <f>IFERROR(IF(COUNTIF(個人情報!$BB$5:$BB$401,"登録番号" &amp; リスト!O8076)&gt;=1,"",IF(VLOOKUP(O8076,登録者リスト!$A$1:$D$43729,4,FALSE)=基本情報!$D$6,O8076,"")),"")</f>
        <v/>
      </c>
    </row>
    <row r="8077" spans="15:16" x14ac:dyDescent="0.15">
      <c r="O8077">
        <v>8076</v>
      </c>
      <c r="P8077" t="str">
        <f>IFERROR(IF(COUNTIF(個人情報!$BB$5:$BB$401,"登録番号" &amp; リスト!O8077)&gt;=1,"",IF(VLOOKUP(O8077,登録者リスト!$A$1:$D$43729,4,FALSE)=基本情報!$D$6,O8077,"")),"")</f>
        <v/>
      </c>
    </row>
    <row r="8078" spans="15:16" x14ac:dyDescent="0.15">
      <c r="O8078">
        <v>8077</v>
      </c>
      <c r="P8078" t="str">
        <f>IFERROR(IF(COUNTIF(個人情報!$BB$5:$BB$401,"登録番号" &amp; リスト!O8078)&gt;=1,"",IF(VLOOKUP(O8078,登録者リスト!$A$1:$D$43729,4,FALSE)=基本情報!$D$6,O8078,"")),"")</f>
        <v/>
      </c>
    </row>
    <row r="8079" spans="15:16" x14ac:dyDescent="0.15">
      <c r="O8079">
        <v>8078</v>
      </c>
      <c r="P8079" t="str">
        <f>IFERROR(IF(COUNTIF(個人情報!$BB$5:$BB$401,"登録番号" &amp; リスト!O8079)&gt;=1,"",IF(VLOOKUP(O8079,登録者リスト!$A$1:$D$43729,4,FALSE)=基本情報!$D$6,O8079,"")),"")</f>
        <v/>
      </c>
    </row>
    <row r="8080" spans="15:16" x14ac:dyDescent="0.15">
      <c r="O8080">
        <v>8079</v>
      </c>
      <c r="P8080" t="str">
        <f>IFERROR(IF(COUNTIF(個人情報!$BB$5:$BB$401,"登録番号" &amp; リスト!O8080)&gt;=1,"",IF(VLOOKUP(O8080,登録者リスト!$A$1:$D$43729,4,FALSE)=基本情報!$D$6,O8080,"")),"")</f>
        <v/>
      </c>
    </row>
    <row r="8081" spans="15:16" x14ac:dyDescent="0.15">
      <c r="O8081">
        <v>8080</v>
      </c>
      <c r="P8081" t="str">
        <f>IFERROR(IF(COUNTIF(個人情報!$BB$5:$BB$401,"登録番号" &amp; リスト!O8081)&gt;=1,"",IF(VLOOKUP(O8081,登録者リスト!$A$1:$D$43729,4,FALSE)=基本情報!$D$6,O8081,"")),"")</f>
        <v/>
      </c>
    </row>
    <row r="8082" spans="15:16" x14ac:dyDescent="0.15">
      <c r="O8082">
        <v>8081</v>
      </c>
      <c r="P8082" t="str">
        <f>IFERROR(IF(COUNTIF(個人情報!$BB$5:$BB$401,"登録番号" &amp; リスト!O8082)&gt;=1,"",IF(VLOOKUP(O8082,登録者リスト!$A$1:$D$43729,4,FALSE)=基本情報!$D$6,O8082,"")),"")</f>
        <v/>
      </c>
    </row>
    <row r="8083" spans="15:16" x14ac:dyDescent="0.15">
      <c r="O8083">
        <v>8082</v>
      </c>
      <c r="P8083" t="str">
        <f>IFERROR(IF(COUNTIF(個人情報!$BB$5:$BB$401,"登録番号" &amp; リスト!O8083)&gt;=1,"",IF(VLOOKUP(O8083,登録者リスト!$A$1:$D$43729,4,FALSE)=基本情報!$D$6,O8083,"")),"")</f>
        <v/>
      </c>
    </row>
    <row r="8084" spans="15:16" x14ac:dyDescent="0.15">
      <c r="O8084">
        <v>8083</v>
      </c>
      <c r="P8084" t="str">
        <f>IFERROR(IF(COUNTIF(個人情報!$BB$5:$BB$401,"登録番号" &amp; リスト!O8084)&gt;=1,"",IF(VLOOKUP(O8084,登録者リスト!$A$1:$D$43729,4,FALSE)=基本情報!$D$6,O8084,"")),"")</f>
        <v/>
      </c>
    </row>
    <row r="8085" spans="15:16" x14ac:dyDescent="0.15">
      <c r="O8085">
        <v>8084</v>
      </c>
      <c r="P8085" t="str">
        <f>IFERROR(IF(COUNTIF(個人情報!$BB$5:$BB$401,"登録番号" &amp; リスト!O8085)&gt;=1,"",IF(VLOOKUP(O8085,登録者リスト!$A$1:$D$43729,4,FALSE)=基本情報!$D$6,O8085,"")),"")</f>
        <v/>
      </c>
    </row>
    <row r="8086" spans="15:16" x14ac:dyDescent="0.15">
      <c r="O8086">
        <v>8085</v>
      </c>
      <c r="P8086" t="str">
        <f>IFERROR(IF(COUNTIF(個人情報!$BB$5:$BB$401,"登録番号" &amp; リスト!O8086)&gt;=1,"",IF(VLOOKUP(O8086,登録者リスト!$A$1:$D$43729,4,FALSE)=基本情報!$D$6,O8086,"")),"")</f>
        <v/>
      </c>
    </row>
    <row r="8087" spans="15:16" x14ac:dyDescent="0.15">
      <c r="O8087">
        <v>8086</v>
      </c>
      <c r="P8087" t="str">
        <f>IFERROR(IF(COUNTIF(個人情報!$BB$5:$BB$401,"登録番号" &amp; リスト!O8087)&gt;=1,"",IF(VLOOKUP(O8087,登録者リスト!$A$1:$D$43729,4,FALSE)=基本情報!$D$6,O8087,"")),"")</f>
        <v/>
      </c>
    </row>
    <row r="8088" spans="15:16" x14ac:dyDescent="0.15">
      <c r="O8088">
        <v>8087</v>
      </c>
      <c r="P8088" t="str">
        <f>IFERROR(IF(COUNTIF(個人情報!$BB$5:$BB$401,"登録番号" &amp; リスト!O8088)&gt;=1,"",IF(VLOOKUP(O8088,登録者リスト!$A$1:$D$43729,4,FALSE)=基本情報!$D$6,O8088,"")),"")</f>
        <v/>
      </c>
    </row>
    <row r="8089" spans="15:16" x14ac:dyDescent="0.15">
      <c r="O8089">
        <v>8088</v>
      </c>
      <c r="P8089" t="str">
        <f>IFERROR(IF(COUNTIF(個人情報!$BB$5:$BB$401,"登録番号" &amp; リスト!O8089)&gt;=1,"",IF(VLOOKUP(O8089,登録者リスト!$A$1:$D$43729,4,FALSE)=基本情報!$D$6,O8089,"")),"")</f>
        <v/>
      </c>
    </row>
    <row r="8090" spans="15:16" x14ac:dyDescent="0.15">
      <c r="O8090">
        <v>8089</v>
      </c>
      <c r="P8090" t="str">
        <f>IFERROR(IF(COUNTIF(個人情報!$BB$5:$BB$401,"登録番号" &amp; リスト!O8090)&gt;=1,"",IF(VLOOKUP(O8090,登録者リスト!$A$1:$D$43729,4,FALSE)=基本情報!$D$6,O8090,"")),"")</f>
        <v/>
      </c>
    </row>
    <row r="8091" spans="15:16" x14ac:dyDescent="0.15">
      <c r="O8091">
        <v>8090</v>
      </c>
      <c r="P8091" t="str">
        <f>IFERROR(IF(COUNTIF(個人情報!$BB$5:$BB$401,"登録番号" &amp; リスト!O8091)&gt;=1,"",IF(VLOOKUP(O8091,登録者リスト!$A$1:$D$43729,4,FALSE)=基本情報!$D$6,O8091,"")),"")</f>
        <v/>
      </c>
    </row>
    <row r="8092" spans="15:16" x14ac:dyDescent="0.15">
      <c r="O8092">
        <v>8091</v>
      </c>
      <c r="P8092" t="str">
        <f>IFERROR(IF(COUNTIF(個人情報!$BB$5:$BB$401,"登録番号" &amp; リスト!O8092)&gt;=1,"",IF(VLOOKUP(O8092,登録者リスト!$A$1:$D$43729,4,FALSE)=基本情報!$D$6,O8092,"")),"")</f>
        <v/>
      </c>
    </row>
    <row r="8093" spans="15:16" x14ac:dyDescent="0.15">
      <c r="O8093">
        <v>8092</v>
      </c>
      <c r="P8093" t="str">
        <f>IFERROR(IF(COUNTIF(個人情報!$BB$5:$BB$401,"登録番号" &amp; リスト!O8093)&gt;=1,"",IF(VLOOKUP(O8093,登録者リスト!$A$1:$D$43729,4,FALSE)=基本情報!$D$6,O8093,"")),"")</f>
        <v/>
      </c>
    </row>
    <row r="8094" spans="15:16" x14ac:dyDescent="0.15">
      <c r="O8094">
        <v>8093</v>
      </c>
      <c r="P8094" t="str">
        <f>IFERROR(IF(COUNTIF(個人情報!$BB$5:$BB$401,"登録番号" &amp; リスト!O8094)&gt;=1,"",IF(VLOOKUP(O8094,登録者リスト!$A$1:$D$43729,4,FALSE)=基本情報!$D$6,O8094,"")),"")</f>
        <v/>
      </c>
    </row>
    <row r="8095" spans="15:16" x14ac:dyDescent="0.15">
      <c r="O8095">
        <v>8094</v>
      </c>
      <c r="P8095" t="str">
        <f>IFERROR(IF(COUNTIF(個人情報!$BB$5:$BB$401,"登録番号" &amp; リスト!O8095)&gt;=1,"",IF(VLOOKUP(O8095,登録者リスト!$A$1:$D$43729,4,FALSE)=基本情報!$D$6,O8095,"")),"")</f>
        <v/>
      </c>
    </row>
    <row r="8096" spans="15:16" x14ac:dyDescent="0.15">
      <c r="O8096">
        <v>8095</v>
      </c>
      <c r="P8096" t="str">
        <f>IFERROR(IF(COUNTIF(個人情報!$BB$5:$BB$401,"登録番号" &amp; リスト!O8096)&gt;=1,"",IF(VLOOKUP(O8096,登録者リスト!$A$1:$D$43729,4,FALSE)=基本情報!$D$6,O8096,"")),"")</f>
        <v/>
      </c>
    </row>
    <row r="8097" spans="15:16" x14ac:dyDescent="0.15">
      <c r="O8097">
        <v>8096</v>
      </c>
      <c r="P8097" t="str">
        <f>IFERROR(IF(COUNTIF(個人情報!$BB$5:$BB$401,"登録番号" &amp; リスト!O8097)&gt;=1,"",IF(VLOOKUP(O8097,登録者リスト!$A$1:$D$43729,4,FALSE)=基本情報!$D$6,O8097,"")),"")</f>
        <v/>
      </c>
    </row>
    <row r="8098" spans="15:16" x14ac:dyDescent="0.15">
      <c r="O8098">
        <v>8097</v>
      </c>
      <c r="P8098" t="str">
        <f>IFERROR(IF(COUNTIF(個人情報!$BB$5:$BB$401,"登録番号" &amp; リスト!O8098)&gt;=1,"",IF(VLOOKUP(O8098,登録者リスト!$A$1:$D$43729,4,FALSE)=基本情報!$D$6,O8098,"")),"")</f>
        <v/>
      </c>
    </row>
    <row r="8099" spans="15:16" x14ac:dyDescent="0.15">
      <c r="O8099">
        <v>8098</v>
      </c>
      <c r="P8099" t="str">
        <f>IFERROR(IF(COUNTIF(個人情報!$BB$5:$BB$401,"登録番号" &amp; リスト!O8099)&gt;=1,"",IF(VLOOKUP(O8099,登録者リスト!$A$1:$D$43729,4,FALSE)=基本情報!$D$6,O8099,"")),"")</f>
        <v/>
      </c>
    </row>
    <row r="8100" spans="15:16" x14ac:dyDescent="0.15">
      <c r="O8100">
        <v>8099</v>
      </c>
      <c r="P8100" t="str">
        <f>IFERROR(IF(COUNTIF(個人情報!$BB$5:$BB$401,"登録番号" &amp; リスト!O8100)&gt;=1,"",IF(VLOOKUP(O8100,登録者リスト!$A$1:$D$43729,4,FALSE)=基本情報!$D$6,O8100,"")),"")</f>
        <v/>
      </c>
    </row>
    <row r="8101" spans="15:16" x14ac:dyDescent="0.15">
      <c r="O8101">
        <v>8100</v>
      </c>
      <c r="P8101" t="str">
        <f>IFERROR(IF(COUNTIF(個人情報!$BB$5:$BB$401,"登録番号" &amp; リスト!O8101)&gt;=1,"",IF(VLOOKUP(O8101,登録者リスト!$A$1:$D$43729,4,FALSE)=基本情報!$D$6,O8101,"")),"")</f>
        <v/>
      </c>
    </row>
    <row r="8102" spans="15:16" x14ac:dyDescent="0.15">
      <c r="O8102">
        <v>8101</v>
      </c>
      <c r="P8102" t="str">
        <f>IFERROR(IF(COUNTIF(個人情報!$BB$5:$BB$401,"登録番号" &amp; リスト!O8102)&gt;=1,"",IF(VLOOKUP(O8102,登録者リスト!$A$1:$D$43729,4,FALSE)=基本情報!$D$6,O8102,"")),"")</f>
        <v/>
      </c>
    </row>
    <row r="8103" spans="15:16" x14ac:dyDescent="0.15">
      <c r="O8103">
        <v>8102</v>
      </c>
      <c r="P8103" t="str">
        <f>IFERROR(IF(COUNTIF(個人情報!$BB$5:$BB$401,"登録番号" &amp; リスト!O8103)&gt;=1,"",IF(VLOOKUP(O8103,登録者リスト!$A$1:$D$43729,4,FALSE)=基本情報!$D$6,O8103,"")),"")</f>
        <v/>
      </c>
    </row>
    <row r="8104" spans="15:16" x14ac:dyDescent="0.15">
      <c r="O8104">
        <v>8103</v>
      </c>
      <c r="P8104" t="str">
        <f>IFERROR(IF(COUNTIF(個人情報!$BB$5:$BB$401,"登録番号" &amp; リスト!O8104)&gt;=1,"",IF(VLOOKUP(O8104,登録者リスト!$A$1:$D$43729,4,FALSE)=基本情報!$D$6,O8104,"")),"")</f>
        <v/>
      </c>
    </row>
    <row r="8105" spans="15:16" x14ac:dyDescent="0.15">
      <c r="O8105">
        <v>8104</v>
      </c>
      <c r="P8105" t="str">
        <f>IFERROR(IF(COUNTIF(個人情報!$BB$5:$BB$401,"登録番号" &amp; リスト!O8105)&gt;=1,"",IF(VLOOKUP(O8105,登録者リスト!$A$1:$D$43729,4,FALSE)=基本情報!$D$6,O8105,"")),"")</f>
        <v/>
      </c>
    </row>
    <row r="8106" spans="15:16" x14ac:dyDescent="0.15">
      <c r="O8106">
        <v>8105</v>
      </c>
      <c r="P8106" t="str">
        <f>IFERROR(IF(COUNTIF(個人情報!$BB$5:$BB$401,"登録番号" &amp; リスト!O8106)&gt;=1,"",IF(VLOOKUP(O8106,登録者リスト!$A$1:$D$43729,4,FALSE)=基本情報!$D$6,O8106,"")),"")</f>
        <v/>
      </c>
    </row>
    <row r="8107" spans="15:16" x14ac:dyDescent="0.15">
      <c r="O8107">
        <v>8106</v>
      </c>
      <c r="P8107" t="str">
        <f>IFERROR(IF(COUNTIF(個人情報!$BB$5:$BB$401,"登録番号" &amp; リスト!O8107)&gt;=1,"",IF(VLOOKUP(O8107,登録者リスト!$A$1:$D$43729,4,FALSE)=基本情報!$D$6,O8107,"")),"")</f>
        <v/>
      </c>
    </row>
    <row r="8108" spans="15:16" x14ac:dyDescent="0.15">
      <c r="O8108">
        <v>8107</v>
      </c>
      <c r="P8108" t="str">
        <f>IFERROR(IF(COUNTIF(個人情報!$BB$5:$BB$401,"登録番号" &amp; リスト!O8108)&gt;=1,"",IF(VLOOKUP(O8108,登録者リスト!$A$1:$D$43729,4,FALSE)=基本情報!$D$6,O8108,"")),"")</f>
        <v/>
      </c>
    </row>
    <row r="8109" spans="15:16" x14ac:dyDescent="0.15">
      <c r="O8109">
        <v>8108</v>
      </c>
      <c r="P8109" t="str">
        <f>IFERROR(IF(COUNTIF(個人情報!$BB$5:$BB$401,"登録番号" &amp; リスト!O8109)&gt;=1,"",IF(VLOOKUP(O8109,登録者リスト!$A$1:$D$43729,4,FALSE)=基本情報!$D$6,O8109,"")),"")</f>
        <v/>
      </c>
    </row>
    <row r="8110" spans="15:16" x14ac:dyDescent="0.15">
      <c r="O8110">
        <v>8109</v>
      </c>
      <c r="P8110" t="str">
        <f>IFERROR(IF(COUNTIF(個人情報!$BB$5:$BB$401,"登録番号" &amp; リスト!O8110)&gt;=1,"",IF(VLOOKUP(O8110,登録者リスト!$A$1:$D$43729,4,FALSE)=基本情報!$D$6,O8110,"")),"")</f>
        <v/>
      </c>
    </row>
    <row r="8111" spans="15:16" x14ac:dyDescent="0.15">
      <c r="O8111">
        <v>8110</v>
      </c>
      <c r="P8111" t="str">
        <f>IFERROR(IF(COUNTIF(個人情報!$BB$5:$BB$401,"登録番号" &amp; リスト!O8111)&gt;=1,"",IF(VLOOKUP(O8111,登録者リスト!$A$1:$D$43729,4,FALSE)=基本情報!$D$6,O8111,"")),"")</f>
        <v/>
      </c>
    </row>
    <row r="8112" spans="15:16" x14ac:dyDescent="0.15">
      <c r="O8112">
        <v>8111</v>
      </c>
      <c r="P8112" t="str">
        <f>IFERROR(IF(COUNTIF(個人情報!$BB$5:$BB$401,"登録番号" &amp; リスト!O8112)&gt;=1,"",IF(VLOOKUP(O8112,登録者リスト!$A$1:$D$43729,4,FALSE)=基本情報!$D$6,O8112,"")),"")</f>
        <v/>
      </c>
    </row>
    <row r="8113" spans="15:16" x14ac:dyDescent="0.15">
      <c r="O8113">
        <v>8112</v>
      </c>
      <c r="P8113" t="str">
        <f>IFERROR(IF(COUNTIF(個人情報!$BB$5:$BB$401,"登録番号" &amp; リスト!O8113)&gt;=1,"",IF(VLOOKUP(O8113,登録者リスト!$A$1:$D$43729,4,FALSE)=基本情報!$D$6,O8113,"")),"")</f>
        <v/>
      </c>
    </row>
    <row r="8114" spans="15:16" x14ac:dyDescent="0.15">
      <c r="O8114">
        <v>8113</v>
      </c>
      <c r="P8114" t="str">
        <f>IFERROR(IF(COUNTIF(個人情報!$BB$5:$BB$401,"登録番号" &amp; リスト!O8114)&gt;=1,"",IF(VLOOKUP(O8114,登録者リスト!$A$1:$D$43729,4,FALSE)=基本情報!$D$6,O8114,"")),"")</f>
        <v/>
      </c>
    </row>
    <row r="8115" spans="15:16" x14ac:dyDescent="0.15">
      <c r="O8115">
        <v>8114</v>
      </c>
      <c r="P8115" t="str">
        <f>IFERROR(IF(COUNTIF(個人情報!$BB$5:$BB$401,"登録番号" &amp; リスト!O8115)&gt;=1,"",IF(VLOOKUP(O8115,登録者リスト!$A$1:$D$43729,4,FALSE)=基本情報!$D$6,O8115,"")),"")</f>
        <v/>
      </c>
    </row>
    <row r="8116" spans="15:16" x14ac:dyDescent="0.15">
      <c r="O8116">
        <v>8115</v>
      </c>
      <c r="P8116" t="str">
        <f>IFERROR(IF(COUNTIF(個人情報!$BB$5:$BB$401,"登録番号" &amp; リスト!O8116)&gt;=1,"",IF(VLOOKUP(O8116,登録者リスト!$A$1:$D$43729,4,FALSE)=基本情報!$D$6,O8116,"")),"")</f>
        <v/>
      </c>
    </row>
    <row r="8117" spans="15:16" x14ac:dyDescent="0.15">
      <c r="O8117">
        <v>8116</v>
      </c>
      <c r="P8117" t="str">
        <f>IFERROR(IF(COUNTIF(個人情報!$BB$5:$BB$401,"登録番号" &amp; リスト!O8117)&gt;=1,"",IF(VLOOKUP(O8117,登録者リスト!$A$1:$D$43729,4,FALSE)=基本情報!$D$6,O8117,"")),"")</f>
        <v/>
      </c>
    </row>
    <row r="8118" spans="15:16" x14ac:dyDescent="0.15">
      <c r="O8118">
        <v>8117</v>
      </c>
      <c r="P8118" t="str">
        <f>IFERROR(IF(COUNTIF(個人情報!$BB$5:$BB$401,"登録番号" &amp; リスト!O8118)&gt;=1,"",IF(VLOOKUP(O8118,登録者リスト!$A$1:$D$43729,4,FALSE)=基本情報!$D$6,O8118,"")),"")</f>
        <v/>
      </c>
    </row>
    <row r="8119" spans="15:16" x14ac:dyDescent="0.15">
      <c r="O8119">
        <v>8118</v>
      </c>
      <c r="P8119" t="str">
        <f>IFERROR(IF(COUNTIF(個人情報!$BB$5:$BB$401,"登録番号" &amp; リスト!O8119)&gt;=1,"",IF(VLOOKUP(O8119,登録者リスト!$A$1:$D$43729,4,FALSE)=基本情報!$D$6,O8119,"")),"")</f>
        <v/>
      </c>
    </row>
    <row r="8120" spans="15:16" x14ac:dyDescent="0.15">
      <c r="O8120">
        <v>8119</v>
      </c>
      <c r="P8120" t="str">
        <f>IFERROR(IF(COUNTIF(個人情報!$BB$5:$BB$401,"登録番号" &amp; リスト!O8120)&gt;=1,"",IF(VLOOKUP(O8120,登録者リスト!$A$1:$D$43729,4,FALSE)=基本情報!$D$6,O8120,"")),"")</f>
        <v/>
      </c>
    </row>
    <row r="8121" spans="15:16" x14ac:dyDescent="0.15">
      <c r="O8121">
        <v>8120</v>
      </c>
      <c r="P8121" t="str">
        <f>IFERROR(IF(COUNTIF(個人情報!$BB$5:$BB$401,"登録番号" &amp; リスト!O8121)&gt;=1,"",IF(VLOOKUP(O8121,登録者リスト!$A$1:$D$43729,4,FALSE)=基本情報!$D$6,O8121,"")),"")</f>
        <v/>
      </c>
    </row>
    <row r="8122" spans="15:16" x14ac:dyDescent="0.15">
      <c r="O8122">
        <v>8121</v>
      </c>
      <c r="P8122" t="str">
        <f>IFERROR(IF(COUNTIF(個人情報!$BB$5:$BB$401,"登録番号" &amp; リスト!O8122)&gt;=1,"",IF(VLOOKUP(O8122,登録者リスト!$A$1:$D$43729,4,FALSE)=基本情報!$D$6,O8122,"")),"")</f>
        <v/>
      </c>
    </row>
    <row r="8123" spans="15:16" x14ac:dyDescent="0.15">
      <c r="O8123">
        <v>8122</v>
      </c>
      <c r="P8123" t="str">
        <f>IFERROR(IF(COUNTIF(個人情報!$BB$5:$BB$401,"登録番号" &amp; リスト!O8123)&gt;=1,"",IF(VLOOKUP(O8123,登録者リスト!$A$1:$D$43729,4,FALSE)=基本情報!$D$6,O8123,"")),"")</f>
        <v/>
      </c>
    </row>
    <row r="8124" spans="15:16" x14ac:dyDescent="0.15">
      <c r="O8124">
        <v>8123</v>
      </c>
      <c r="P8124" t="str">
        <f>IFERROR(IF(COUNTIF(個人情報!$BB$5:$BB$401,"登録番号" &amp; リスト!O8124)&gt;=1,"",IF(VLOOKUP(O8124,登録者リスト!$A$1:$D$43729,4,FALSE)=基本情報!$D$6,O8124,"")),"")</f>
        <v/>
      </c>
    </row>
    <row r="8125" spans="15:16" x14ac:dyDescent="0.15">
      <c r="O8125">
        <v>8124</v>
      </c>
      <c r="P8125" t="str">
        <f>IFERROR(IF(COUNTIF(個人情報!$BB$5:$BB$401,"登録番号" &amp; リスト!O8125)&gt;=1,"",IF(VLOOKUP(O8125,登録者リスト!$A$1:$D$43729,4,FALSE)=基本情報!$D$6,O8125,"")),"")</f>
        <v/>
      </c>
    </row>
    <row r="8126" spans="15:16" x14ac:dyDescent="0.15">
      <c r="O8126">
        <v>8125</v>
      </c>
      <c r="P8126" t="str">
        <f>IFERROR(IF(COUNTIF(個人情報!$BB$5:$BB$401,"登録番号" &amp; リスト!O8126)&gt;=1,"",IF(VLOOKUP(O8126,登録者リスト!$A$1:$D$43729,4,FALSE)=基本情報!$D$6,O8126,"")),"")</f>
        <v/>
      </c>
    </row>
    <row r="8127" spans="15:16" x14ac:dyDescent="0.15">
      <c r="O8127">
        <v>8126</v>
      </c>
      <c r="P8127" t="str">
        <f>IFERROR(IF(COUNTIF(個人情報!$BB$5:$BB$401,"登録番号" &amp; リスト!O8127)&gt;=1,"",IF(VLOOKUP(O8127,登録者リスト!$A$1:$D$43729,4,FALSE)=基本情報!$D$6,O8127,"")),"")</f>
        <v/>
      </c>
    </row>
    <row r="8128" spans="15:16" x14ac:dyDescent="0.15">
      <c r="O8128">
        <v>8127</v>
      </c>
      <c r="P8128" t="str">
        <f>IFERROR(IF(COUNTIF(個人情報!$BB$5:$BB$401,"登録番号" &amp; リスト!O8128)&gt;=1,"",IF(VLOOKUP(O8128,登録者リスト!$A$1:$D$43729,4,FALSE)=基本情報!$D$6,O8128,"")),"")</f>
        <v/>
      </c>
    </row>
    <row r="8129" spans="15:16" x14ac:dyDescent="0.15">
      <c r="O8129">
        <v>8128</v>
      </c>
      <c r="P8129" t="str">
        <f>IFERROR(IF(COUNTIF(個人情報!$BB$5:$BB$401,"登録番号" &amp; リスト!O8129)&gt;=1,"",IF(VLOOKUP(O8129,登録者リスト!$A$1:$D$43729,4,FALSE)=基本情報!$D$6,O8129,"")),"")</f>
        <v/>
      </c>
    </row>
    <row r="8130" spans="15:16" x14ac:dyDescent="0.15">
      <c r="O8130">
        <v>8129</v>
      </c>
      <c r="P8130" t="str">
        <f>IFERROR(IF(COUNTIF(個人情報!$BB$5:$BB$401,"登録番号" &amp; リスト!O8130)&gt;=1,"",IF(VLOOKUP(O8130,登録者リスト!$A$1:$D$43729,4,FALSE)=基本情報!$D$6,O8130,"")),"")</f>
        <v/>
      </c>
    </row>
    <row r="8131" spans="15:16" x14ac:dyDescent="0.15">
      <c r="O8131">
        <v>8130</v>
      </c>
      <c r="P8131" t="str">
        <f>IFERROR(IF(COUNTIF(個人情報!$BB$5:$BB$401,"登録番号" &amp; リスト!O8131)&gt;=1,"",IF(VLOOKUP(O8131,登録者リスト!$A$1:$D$43729,4,FALSE)=基本情報!$D$6,O8131,"")),"")</f>
        <v/>
      </c>
    </row>
    <row r="8132" spans="15:16" x14ac:dyDescent="0.15">
      <c r="O8132">
        <v>8131</v>
      </c>
      <c r="P8132" t="str">
        <f>IFERROR(IF(COUNTIF(個人情報!$BB$5:$BB$401,"登録番号" &amp; リスト!O8132)&gt;=1,"",IF(VLOOKUP(O8132,登録者リスト!$A$1:$D$43729,4,FALSE)=基本情報!$D$6,O8132,"")),"")</f>
        <v/>
      </c>
    </row>
    <row r="8133" spans="15:16" x14ac:dyDescent="0.15">
      <c r="O8133">
        <v>8132</v>
      </c>
      <c r="P8133" t="str">
        <f>IFERROR(IF(COUNTIF(個人情報!$BB$5:$BB$401,"登録番号" &amp; リスト!O8133)&gt;=1,"",IF(VLOOKUP(O8133,登録者リスト!$A$1:$D$43729,4,FALSE)=基本情報!$D$6,O8133,"")),"")</f>
        <v/>
      </c>
    </row>
    <row r="8134" spans="15:16" x14ac:dyDescent="0.15">
      <c r="O8134">
        <v>8133</v>
      </c>
      <c r="P8134" t="str">
        <f>IFERROR(IF(COUNTIF(個人情報!$BB$5:$BB$401,"登録番号" &amp; リスト!O8134)&gt;=1,"",IF(VLOOKUP(O8134,登録者リスト!$A$1:$D$43729,4,FALSE)=基本情報!$D$6,O8134,"")),"")</f>
        <v/>
      </c>
    </row>
    <row r="8135" spans="15:16" x14ac:dyDescent="0.15">
      <c r="O8135">
        <v>8134</v>
      </c>
      <c r="P8135" t="str">
        <f>IFERROR(IF(COUNTIF(個人情報!$BB$5:$BB$401,"登録番号" &amp; リスト!O8135)&gt;=1,"",IF(VLOOKUP(O8135,登録者リスト!$A$1:$D$43729,4,FALSE)=基本情報!$D$6,O8135,"")),"")</f>
        <v/>
      </c>
    </row>
    <row r="8136" spans="15:16" x14ac:dyDescent="0.15">
      <c r="O8136">
        <v>8135</v>
      </c>
      <c r="P8136" t="str">
        <f>IFERROR(IF(COUNTIF(個人情報!$BB$5:$BB$401,"登録番号" &amp; リスト!O8136)&gt;=1,"",IF(VLOOKUP(O8136,登録者リスト!$A$1:$D$43729,4,FALSE)=基本情報!$D$6,O8136,"")),"")</f>
        <v/>
      </c>
    </row>
    <row r="8137" spans="15:16" x14ac:dyDescent="0.15">
      <c r="O8137">
        <v>8136</v>
      </c>
      <c r="P8137" t="str">
        <f>IFERROR(IF(COUNTIF(個人情報!$BB$5:$BB$401,"登録番号" &amp; リスト!O8137)&gt;=1,"",IF(VLOOKUP(O8137,登録者リスト!$A$1:$D$43729,4,FALSE)=基本情報!$D$6,O8137,"")),"")</f>
        <v/>
      </c>
    </row>
    <row r="8138" spans="15:16" x14ac:dyDescent="0.15">
      <c r="O8138">
        <v>8137</v>
      </c>
      <c r="P8138" t="str">
        <f>IFERROR(IF(COUNTIF(個人情報!$BB$5:$BB$401,"登録番号" &amp; リスト!O8138)&gt;=1,"",IF(VLOOKUP(O8138,登録者リスト!$A$1:$D$43729,4,FALSE)=基本情報!$D$6,O8138,"")),"")</f>
        <v/>
      </c>
    </row>
    <row r="8139" spans="15:16" x14ac:dyDescent="0.15">
      <c r="O8139">
        <v>8138</v>
      </c>
      <c r="P8139" t="str">
        <f>IFERROR(IF(COUNTIF(個人情報!$BB$5:$BB$401,"登録番号" &amp; リスト!O8139)&gt;=1,"",IF(VLOOKUP(O8139,登録者リスト!$A$1:$D$43729,4,FALSE)=基本情報!$D$6,O8139,"")),"")</f>
        <v/>
      </c>
    </row>
    <row r="8140" spans="15:16" x14ac:dyDescent="0.15">
      <c r="O8140">
        <v>8139</v>
      </c>
      <c r="P8140" t="str">
        <f>IFERROR(IF(COUNTIF(個人情報!$BB$5:$BB$401,"登録番号" &amp; リスト!O8140)&gt;=1,"",IF(VLOOKUP(O8140,登録者リスト!$A$1:$D$43729,4,FALSE)=基本情報!$D$6,O8140,"")),"")</f>
        <v/>
      </c>
    </row>
    <row r="8141" spans="15:16" x14ac:dyDescent="0.15">
      <c r="O8141">
        <v>8140</v>
      </c>
      <c r="P8141" t="str">
        <f>IFERROR(IF(COUNTIF(個人情報!$BB$5:$BB$401,"登録番号" &amp; リスト!O8141)&gt;=1,"",IF(VLOOKUP(O8141,登録者リスト!$A$1:$D$43729,4,FALSE)=基本情報!$D$6,O8141,"")),"")</f>
        <v/>
      </c>
    </row>
    <row r="8142" spans="15:16" x14ac:dyDescent="0.15">
      <c r="O8142">
        <v>8141</v>
      </c>
      <c r="P8142" t="str">
        <f>IFERROR(IF(COUNTIF(個人情報!$BB$5:$BB$401,"登録番号" &amp; リスト!O8142)&gt;=1,"",IF(VLOOKUP(O8142,登録者リスト!$A$1:$D$43729,4,FALSE)=基本情報!$D$6,O8142,"")),"")</f>
        <v/>
      </c>
    </row>
    <row r="8143" spans="15:16" x14ac:dyDescent="0.15">
      <c r="O8143">
        <v>8142</v>
      </c>
      <c r="P8143" t="str">
        <f>IFERROR(IF(COUNTIF(個人情報!$BB$5:$BB$401,"登録番号" &amp; リスト!O8143)&gt;=1,"",IF(VLOOKUP(O8143,登録者リスト!$A$1:$D$43729,4,FALSE)=基本情報!$D$6,O8143,"")),"")</f>
        <v/>
      </c>
    </row>
    <row r="8144" spans="15:16" x14ac:dyDescent="0.15">
      <c r="O8144">
        <v>8143</v>
      </c>
      <c r="P8144" t="str">
        <f>IFERROR(IF(COUNTIF(個人情報!$BB$5:$BB$401,"登録番号" &amp; リスト!O8144)&gt;=1,"",IF(VLOOKUP(O8144,登録者リスト!$A$1:$D$43729,4,FALSE)=基本情報!$D$6,O8144,"")),"")</f>
        <v/>
      </c>
    </row>
    <row r="8145" spans="15:16" x14ac:dyDescent="0.15">
      <c r="O8145">
        <v>8144</v>
      </c>
      <c r="P8145" t="str">
        <f>IFERROR(IF(COUNTIF(個人情報!$BB$5:$BB$401,"登録番号" &amp; リスト!O8145)&gt;=1,"",IF(VLOOKUP(O8145,登録者リスト!$A$1:$D$43729,4,FALSE)=基本情報!$D$6,O8145,"")),"")</f>
        <v/>
      </c>
    </row>
    <row r="8146" spans="15:16" x14ac:dyDescent="0.15">
      <c r="O8146">
        <v>8145</v>
      </c>
      <c r="P8146" t="str">
        <f>IFERROR(IF(COUNTIF(個人情報!$BB$5:$BB$401,"登録番号" &amp; リスト!O8146)&gt;=1,"",IF(VLOOKUP(O8146,登録者リスト!$A$1:$D$43729,4,FALSE)=基本情報!$D$6,O8146,"")),"")</f>
        <v/>
      </c>
    </row>
    <row r="8147" spans="15:16" x14ac:dyDescent="0.15">
      <c r="O8147">
        <v>8146</v>
      </c>
      <c r="P8147" t="str">
        <f>IFERROR(IF(COUNTIF(個人情報!$BB$5:$BB$401,"登録番号" &amp; リスト!O8147)&gt;=1,"",IF(VLOOKUP(O8147,登録者リスト!$A$1:$D$43729,4,FALSE)=基本情報!$D$6,O8147,"")),"")</f>
        <v/>
      </c>
    </row>
    <row r="8148" spans="15:16" x14ac:dyDescent="0.15">
      <c r="O8148">
        <v>8147</v>
      </c>
      <c r="P8148" t="str">
        <f>IFERROR(IF(COUNTIF(個人情報!$BB$5:$BB$401,"登録番号" &amp; リスト!O8148)&gt;=1,"",IF(VLOOKUP(O8148,登録者リスト!$A$1:$D$43729,4,FALSE)=基本情報!$D$6,O8148,"")),"")</f>
        <v/>
      </c>
    </row>
    <row r="8149" spans="15:16" x14ac:dyDescent="0.15">
      <c r="O8149">
        <v>8148</v>
      </c>
      <c r="P8149" t="str">
        <f>IFERROR(IF(COUNTIF(個人情報!$BB$5:$BB$401,"登録番号" &amp; リスト!O8149)&gt;=1,"",IF(VLOOKUP(O8149,登録者リスト!$A$1:$D$43729,4,FALSE)=基本情報!$D$6,O8149,"")),"")</f>
        <v/>
      </c>
    </row>
    <row r="8150" spans="15:16" x14ac:dyDescent="0.15">
      <c r="O8150">
        <v>8149</v>
      </c>
      <c r="P8150" t="str">
        <f>IFERROR(IF(COUNTIF(個人情報!$BB$5:$BB$401,"登録番号" &amp; リスト!O8150)&gt;=1,"",IF(VLOOKUP(O8150,登録者リスト!$A$1:$D$43729,4,FALSE)=基本情報!$D$6,O8150,"")),"")</f>
        <v/>
      </c>
    </row>
    <row r="8151" spans="15:16" x14ac:dyDescent="0.15">
      <c r="O8151">
        <v>8150</v>
      </c>
      <c r="P8151" t="str">
        <f>IFERROR(IF(COUNTIF(個人情報!$BB$5:$BB$401,"登録番号" &amp; リスト!O8151)&gt;=1,"",IF(VLOOKUP(O8151,登録者リスト!$A$1:$D$43729,4,FALSE)=基本情報!$D$6,O8151,"")),"")</f>
        <v/>
      </c>
    </row>
    <row r="8152" spans="15:16" x14ac:dyDescent="0.15">
      <c r="O8152">
        <v>8151</v>
      </c>
      <c r="P8152" t="str">
        <f>IFERROR(IF(COUNTIF(個人情報!$BB$5:$BB$401,"登録番号" &amp; リスト!O8152)&gt;=1,"",IF(VLOOKUP(O8152,登録者リスト!$A$1:$D$43729,4,FALSE)=基本情報!$D$6,O8152,"")),"")</f>
        <v/>
      </c>
    </row>
    <row r="8153" spans="15:16" x14ac:dyDescent="0.15">
      <c r="O8153">
        <v>8152</v>
      </c>
      <c r="P8153" t="str">
        <f>IFERROR(IF(COUNTIF(個人情報!$BB$5:$BB$401,"登録番号" &amp; リスト!O8153)&gt;=1,"",IF(VLOOKUP(O8153,登録者リスト!$A$1:$D$43729,4,FALSE)=基本情報!$D$6,O8153,"")),"")</f>
        <v/>
      </c>
    </row>
    <row r="8154" spans="15:16" x14ac:dyDescent="0.15">
      <c r="O8154">
        <v>8153</v>
      </c>
      <c r="P8154" t="str">
        <f>IFERROR(IF(COUNTIF(個人情報!$BB$5:$BB$401,"登録番号" &amp; リスト!O8154)&gt;=1,"",IF(VLOOKUP(O8154,登録者リスト!$A$1:$D$43729,4,FALSE)=基本情報!$D$6,O8154,"")),"")</f>
        <v/>
      </c>
    </row>
    <row r="8155" spans="15:16" x14ac:dyDescent="0.15">
      <c r="O8155">
        <v>8154</v>
      </c>
      <c r="P8155" t="str">
        <f>IFERROR(IF(COUNTIF(個人情報!$BB$5:$BB$401,"登録番号" &amp; リスト!O8155)&gt;=1,"",IF(VLOOKUP(O8155,登録者リスト!$A$1:$D$43729,4,FALSE)=基本情報!$D$6,O8155,"")),"")</f>
        <v/>
      </c>
    </row>
    <row r="8156" spans="15:16" x14ac:dyDescent="0.15">
      <c r="O8156">
        <v>8155</v>
      </c>
      <c r="P8156" t="str">
        <f>IFERROR(IF(COUNTIF(個人情報!$BB$5:$BB$401,"登録番号" &amp; リスト!O8156)&gt;=1,"",IF(VLOOKUP(O8156,登録者リスト!$A$1:$D$43729,4,FALSE)=基本情報!$D$6,O8156,"")),"")</f>
        <v/>
      </c>
    </row>
    <row r="8157" spans="15:16" x14ac:dyDescent="0.15">
      <c r="O8157">
        <v>8156</v>
      </c>
      <c r="P8157" t="str">
        <f>IFERROR(IF(COUNTIF(個人情報!$BB$5:$BB$401,"登録番号" &amp; リスト!O8157)&gt;=1,"",IF(VLOOKUP(O8157,登録者リスト!$A$1:$D$43729,4,FALSE)=基本情報!$D$6,O8157,"")),"")</f>
        <v/>
      </c>
    </row>
    <row r="8158" spans="15:16" x14ac:dyDescent="0.15">
      <c r="O8158">
        <v>8157</v>
      </c>
      <c r="P8158" t="str">
        <f>IFERROR(IF(COUNTIF(個人情報!$BB$5:$BB$401,"登録番号" &amp; リスト!O8158)&gt;=1,"",IF(VLOOKUP(O8158,登録者リスト!$A$1:$D$43729,4,FALSE)=基本情報!$D$6,O8158,"")),"")</f>
        <v/>
      </c>
    </row>
    <row r="8159" spans="15:16" x14ac:dyDescent="0.15">
      <c r="O8159">
        <v>8158</v>
      </c>
      <c r="P8159" t="str">
        <f>IFERROR(IF(COUNTIF(個人情報!$BB$5:$BB$401,"登録番号" &amp; リスト!O8159)&gt;=1,"",IF(VLOOKUP(O8159,登録者リスト!$A$1:$D$43729,4,FALSE)=基本情報!$D$6,O8159,"")),"")</f>
        <v/>
      </c>
    </row>
    <row r="8160" spans="15:16" x14ac:dyDescent="0.15">
      <c r="O8160">
        <v>8159</v>
      </c>
      <c r="P8160" t="str">
        <f>IFERROR(IF(COUNTIF(個人情報!$BB$5:$BB$401,"登録番号" &amp; リスト!O8160)&gt;=1,"",IF(VLOOKUP(O8160,登録者リスト!$A$1:$D$43729,4,FALSE)=基本情報!$D$6,O8160,"")),"")</f>
        <v/>
      </c>
    </row>
    <row r="8161" spans="15:16" x14ac:dyDescent="0.15">
      <c r="O8161">
        <v>8160</v>
      </c>
      <c r="P8161" t="str">
        <f>IFERROR(IF(COUNTIF(個人情報!$BB$5:$BB$401,"登録番号" &amp; リスト!O8161)&gt;=1,"",IF(VLOOKUP(O8161,登録者リスト!$A$1:$D$43729,4,FALSE)=基本情報!$D$6,O8161,"")),"")</f>
        <v/>
      </c>
    </row>
    <row r="8162" spans="15:16" x14ac:dyDescent="0.15">
      <c r="O8162">
        <v>8161</v>
      </c>
      <c r="P8162" t="str">
        <f>IFERROR(IF(COUNTIF(個人情報!$BB$5:$BB$401,"登録番号" &amp; リスト!O8162)&gt;=1,"",IF(VLOOKUP(O8162,登録者リスト!$A$1:$D$43729,4,FALSE)=基本情報!$D$6,O8162,"")),"")</f>
        <v/>
      </c>
    </row>
    <row r="8163" spans="15:16" x14ac:dyDescent="0.15">
      <c r="O8163">
        <v>8162</v>
      </c>
      <c r="P8163" t="str">
        <f>IFERROR(IF(COUNTIF(個人情報!$BB$5:$BB$401,"登録番号" &amp; リスト!O8163)&gt;=1,"",IF(VLOOKUP(O8163,登録者リスト!$A$1:$D$43729,4,FALSE)=基本情報!$D$6,O8163,"")),"")</f>
        <v/>
      </c>
    </row>
    <row r="8164" spans="15:16" x14ac:dyDescent="0.15">
      <c r="O8164">
        <v>8163</v>
      </c>
      <c r="P8164" t="str">
        <f>IFERROR(IF(COUNTIF(個人情報!$BB$5:$BB$401,"登録番号" &amp; リスト!O8164)&gt;=1,"",IF(VLOOKUP(O8164,登録者リスト!$A$1:$D$43729,4,FALSE)=基本情報!$D$6,O8164,"")),"")</f>
        <v/>
      </c>
    </row>
    <row r="8165" spans="15:16" x14ac:dyDescent="0.15">
      <c r="O8165">
        <v>8164</v>
      </c>
      <c r="P8165" t="str">
        <f>IFERROR(IF(COUNTIF(個人情報!$BB$5:$BB$401,"登録番号" &amp; リスト!O8165)&gt;=1,"",IF(VLOOKUP(O8165,登録者リスト!$A$1:$D$43729,4,FALSE)=基本情報!$D$6,O8165,"")),"")</f>
        <v/>
      </c>
    </row>
    <row r="8166" spans="15:16" x14ac:dyDescent="0.15">
      <c r="O8166">
        <v>8165</v>
      </c>
      <c r="P8166" t="str">
        <f>IFERROR(IF(COUNTIF(個人情報!$BB$5:$BB$401,"登録番号" &amp; リスト!O8166)&gt;=1,"",IF(VLOOKUP(O8166,登録者リスト!$A$1:$D$43729,4,FALSE)=基本情報!$D$6,O8166,"")),"")</f>
        <v/>
      </c>
    </row>
    <row r="8167" spans="15:16" x14ac:dyDescent="0.15">
      <c r="O8167">
        <v>8166</v>
      </c>
      <c r="P8167" t="str">
        <f>IFERROR(IF(COUNTIF(個人情報!$BB$5:$BB$401,"登録番号" &amp; リスト!O8167)&gt;=1,"",IF(VLOOKUP(O8167,登録者リスト!$A$1:$D$43729,4,FALSE)=基本情報!$D$6,O8167,"")),"")</f>
        <v/>
      </c>
    </row>
    <row r="8168" spans="15:16" x14ac:dyDescent="0.15">
      <c r="O8168">
        <v>8167</v>
      </c>
      <c r="P8168" t="str">
        <f>IFERROR(IF(COUNTIF(個人情報!$BB$5:$BB$401,"登録番号" &amp; リスト!O8168)&gt;=1,"",IF(VLOOKUP(O8168,登録者リスト!$A$1:$D$43729,4,FALSE)=基本情報!$D$6,O8168,"")),"")</f>
        <v/>
      </c>
    </row>
    <row r="8169" spans="15:16" x14ac:dyDescent="0.15">
      <c r="O8169">
        <v>8168</v>
      </c>
      <c r="P8169" t="str">
        <f>IFERROR(IF(COUNTIF(個人情報!$BB$5:$BB$401,"登録番号" &amp; リスト!O8169)&gt;=1,"",IF(VLOOKUP(O8169,登録者リスト!$A$1:$D$43729,4,FALSE)=基本情報!$D$6,O8169,"")),"")</f>
        <v/>
      </c>
    </row>
    <row r="8170" spans="15:16" x14ac:dyDescent="0.15">
      <c r="O8170">
        <v>8169</v>
      </c>
      <c r="P8170" t="str">
        <f>IFERROR(IF(COUNTIF(個人情報!$BB$5:$BB$401,"登録番号" &amp; リスト!O8170)&gt;=1,"",IF(VLOOKUP(O8170,登録者リスト!$A$1:$D$43729,4,FALSE)=基本情報!$D$6,O8170,"")),"")</f>
        <v/>
      </c>
    </row>
    <row r="8171" spans="15:16" x14ac:dyDescent="0.15">
      <c r="O8171">
        <v>8170</v>
      </c>
      <c r="P8171" t="str">
        <f>IFERROR(IF(COUNTIF(個人情報!$BB$5:$BB$401,"登録番号" &amp; リスト!O8171)&gt;=1,"",IF(VLOOKUP(O8171,登録者リスト!$A$1:$D$43729,4,FALSE)=基本情報!$D$6,O8171,"")),"")</f>
        <v/>
      </c>
    </row>
    <row r="8172" spans="15:16" x14ac:dyDescent="0.15">
      <c r="O8172">
        <v>8171</v>
      </c>
      <c r="P8172" t="str">
        <f>IFERROR(IF(COUNTIF(個人情報!$BB$5:$BB$401,"登録番号" &amp; リスト!O8172)&gt;=1,"",IF(VLOOKUP(O8172,登録者リスト!$A$1:$D$43729,4,FALSE)=基本情報!$D$6,O8172,"")),"")</f>
        <v/>
      </c>
    </row>
    <row r="8173" spans="15:16" x14ac:dyDescent="0.15">
      <c r="O8173">
        <v>8172</v>
      </c>
      <c r="P8173" t="str">
        <f>IFERROR(IF(COUNTIF(個人情報!$BB$5:$BB$401,"登録番号" &amp; リスト!O8173)&gt;=1,"",IF(VLOOKUP(O8173,登録者リスト!$A$1:$D$43729,4,FALSE)=基本情報!$D$6,O8173,"")),"")</f>
        <v/>
      </c>
    </row>
    <row r="8174" spans="15:16" x14ac:dyDescent="0.15">
      <c r="O8174">
        <v>8173</v>
      </c>
      <c r="P8174" t="str">
        <f>IFERROR(IF(COUNTIF(個人情報!$BB$5:$BB$401,"登録番号" &amp; リスト!O8174)&gt;=1,"",IF(VLOOKUP(O8174,登録者リスト!$A$1:$D$43729,4,FALSE)=基本情報!$D$6,O8174,"")),"")</f>
        <v/>
      </c>
    </row>
    <row r="8175" spans="15:16" x14ac:dyDescent="0.15">
      <c r="O8175">
        <v>8174</v>
      </c>
      <c r="P8175" t="str">
        <f>IFERROR(IF(COUNTIF(個人情報!$BB$5:$BB$401,"登録番号" &amp; リスト!O8175)&gt;=1,"",IF(VLOOKUP(O8175,登録者リスト!$A$1:$D$43729,4,FALSE)=基本情報!$D$6,O8175,"")),"")</f>
        <v/>
      </c>
    </row>
    <row r="8176" spans="15:16" x14ac:dyDescent="0.15">
      <c r="O8176">
        <v>8175</v>
      </c>
      <c r="P8176" t="str">
        <f>IFERROR(IF(COUNTIF(個人情報!$BB$5:$BB$401,"登録番号" &amp; リスト!O8176)&gt;=1,"",IF(VLOOKUP(O8176,登録者リスト!$A$1:$D$43729,4,FALSE)=基本情報!$D$6,O8176,"")),"")</f>
        <v/>
      </c>
    </row>
    <row r="8177" spans="15:16" x14ac:dyDescent="0.15">
      <c r="O8177">
        <v>8176</v>
      </c>
      <c r="P8177" t="str">
        <f>IFERROR(IF(COUNTIF(個人情報!$BB$5:$BB$401,"登録番号" &amp; リスト!O8177)&gt;=1,"",IF(VLOOKUP(O8177,登録者リスト!$A$1:$D$43729,4,FALSE)=基本情報!$D$6,O8177,"")),"")</f>
        <v/>
      </c>
    </row>
    <row r="8178" spans="15:16" x14ac:dyDescent="0.15">
      <c r="O8178">
        <v>8177</v>
      </c>
      <c r="P8178" t="str">
        <f>IFERROR(IF(COUNTIF(個人情報!$BB$5:$BB$401,"登録番号" &amp; リスト!O8178)&gt;=1,"",IF(VLOOKUP(O8178,登録者リスト!$A$1:$D$43729,4,FALSE)=基本情報!$D$6,O8178,"")),"")</f>
        <v/>
      </c>
    </row>
    <row r="8179" spans="15:16" x14ac:dyDescent="0.15">
      <c r="O8179">
        <v>8178</v>
      </c>
      <c r="P8179" t="str">
        <f>IFERROR(IF(COUNTIF(個人情報!$BB$5:$BB$401,"登録番号" &amp; リスト!O8179)&gt;=1,"",IF(VLOOKUP(O8179,登録者リスト!$A$1:$D$43729,4,FALSE)=基本情報!$D$6,O8179,"")),"")</f>
        <v/>
      </c>
    </row>
    <row r="8180" spans="15:16" x14ac:dyDescent="0.15">
      <c r="O8180">
        <v>8179</v>
      </c>
      <c r="P8180" t="str">
        <f>IFERROR(IF(COUNTIF(個人情報!$BB$5:$BB$401,"登録番号" &amp; リスト!O8180)&gt;=1,"",IF(VLOOKUP(O8180,登録者リスト!$A$1:$D$43729,4,FALSE)=基本情報!$D$6,O8180,"")),"")</f>
        <v/>
      </c>
    </row>
    <row r="8181" spans="15:16" x14ac:dyDescent="0.15">
      <c r="O8181">
        <v>8180</v>
      </c>
      <c r="P8181" t="str">
        <f>IFERROR(IF(COUNTIF(個人情報!$BB$5:$BB$401,"登録番号" &amp; リスト!O8181)&gt;=1,"",IF(VLOOKUP(O8181,登録者リスト!$A$1:$D$43729,4,FALSE)=基本情報!$D$6,O8181,"")),"")</f>
        <v/>
      </c>
    </row>
    <row r="8182" spans="15:16" x14ac:dyDescent="0.15">
      <c r="O8182">
        <v>8181</v>
      </c>
      <c r="P8182" t="str">
        <f>IFERROR(IF(COUNTIF(個人情報!$BB$5:$BB$401,"登録番号" &amp; リスト!O8182)&gt;=1,"",IF(VLOOKUP(O8182,登録者リスト!$A$1:$D$43729,4,FALSE)=基本情報!$D$6,O8182,"")),"")</f>
        <v/>
      </c>
    </row>
    <row r="8183" spans="15:16" x14ac:dyDescent="0.15">
      <c r="O8183">
        <v>8182</v>
      </c>
      <c r="P8183" t="str">
        <f>IFERROR(IF(COUNTIF(個人情報!$BB$5:$BB$401,"登録番号" &amp; リスト!O8183)&gt;=1,"",IF(VLOOKUP(O8183,登録者リスト!$A$1:$D$43729,4,FALSE)=基本情報!$D$6,O8183,"")),"")</f>
        <v/>
      </c>
    </row>
    <row r="8184" spans="15:16" x14ac:dyDescent="0.15">
      <c r="O8184">
        <v>8183</v>
      </c>
      <c r="P8184" t="str">
        <f>IFERROR(IF(COUNTIF(個人情報!$BB$5:$BB$401,"登録番号" &amp; リスト!O8184)&gt;=1,"",IF(VLOOKUP(O8184,登録者リスト!$A$1:$D$43729,4,FALSE)=基本情報!$D$6,O8184,"")),"")</f>
        <v/>
      </c>
    </row>
    <row r="8185" spans="15:16" x14ac:dyDescent="0.15">
      <c r="O8185">
        <v>8184</v>
      </c>
      <c r="P8185" t="str">
        <f>IFERROR(IF(COUNTIF(個人情報!$BB$5:$BB$401,"登録番号" &amp; リスト!O8185)&gt;=1,"",IF(VLOOKUP(O8185,登録者リスト!$A$1:$D$43729,4,FALSE)=基本情報!$D$6,O8185,"")),"")</f>
        <v/>
      </c>
    </row>
    <row r="8186" spans="15:16" x14ac:dyDescent="0.15">
      <c r="O8186">
        <v>8185</v>
      </c>
      <c r="P8186" t="str">
        <f>IFERROR(IF(COUNTIF(個人情報!$BB$5:$BB$401,"登録番号" &amp; リスト!O8186)&gt;=1,"",IF(VLOOKUP(O8186,登録者リスト!$A$1:$D$43729,4,FALSE)=基本情報!$D$6,O8186,"")),"")</f>
        <v/>
      </c>
    </row>
    <row r="8187" spans="15:16" x14ac:dyDescent="0.15">
      <c r="O8187">
        <v>8186</v>
      </c>
      <c r="P8187" t="str">
        <f>IFERROR(IF(COUNTIF(個人情報!$BB$5:$BB$401,"登録番号" &amp; リスト!O8187)&gt;=1,"",IF(VLOOKUP(O8187,登録者リスト!$A$1:$D$43729,4,FALSE)=基本情報!$D$6,O8187,"")),"")</f>
        <v/>
      </c>
    </row>
    <row r="8188" spans="15:16" x14ac:dyDescent="0.15">
      <c r="O8188">
        <v>8187</v>
      </c>
      <c r="P8188" t="str">
        <f>IFERROR(IF(COUNTIF(個人情報!$BB$5:$BB$401,"登録番号" &amp; リスト!O8188)&gt;=1,"",IF(VLOOKUP(O8188,登録者リスト!$A$1:$D$43729,4,FALSE)=基本情報!$D$6,O8188,"")),"")</f>
        <v/>
      </c>
    </row>
    <row r="8189" spans="15:16" x14ac:dyDescent="0.15">
      <c r="O8189">
        <v>8188</v>
      </c>
      <c r="P8189" t="str">
        <f>IFERROR(IF(COUNTIF(個人情報!$BB$5:$BB$401,"登録番号" &amp; リスト!O8189)&gt;=1,"",IF(VLOOKUP(O8189,登録者リスト!$A$1:$D$43729,4,FALSE)=基本情報!$D$6,O8189,"")),"")</f>
        <v/>
      </c>
    </row>
    <row r="8190" spans="15:16" x14ac:dyDescent="0.15">
      <c r="O8190">
        <v>8189</v>
      </c>
      <c r="P8190" t="str">
        <f>IFERROR(IF(COUNTIF(個人情報!$BB$5:$BB$401,"登録番号" &amp; リスト!O8190)&gt;=1,"",IF(VLOOKUP(O8190,登録者リスト!$A$1:$D$43729,4,FALSE)=基本情報!$D$6,O8190,"")),"")</f>
        <v/>
      </c>
    </row>
    <row r="8191" spans="15:16" x14ac:dyDescent="0.15">
      <c r="O8191">
        <v>8190</v>
      </c>
      <c r="P8191" t="str">
        <f>IFERROR(IF(COUNTIF(個人情報!$BB$5:$BB$401,"登録番号" &amp; リスト!O8191)&gt;=1,"",IF(VLOOKUP(O8191,登録者リスト!$A$1:$D$43729,4,FALSE)=基本情報!$D$6,O8191,"")),"")</f>
        <v/>
      </c>
    </row>
    <row r="8192" spans="15:16" x14ac:dyDescent="0.15">
      <c r="O8192">
        <v>8191</v>
      </c>
      <c r="P8192" t="str">
        <f>IFERROR(IF(COUNTIF(個人情報!$BB$5:$BB$401,"登録番号" &amp; リスト!O8192)&gt;=1,"",IF(VLOOKUP(O8192,登録者リスト!$A$1:$D$43729,4,FALSE)=基本情報!$D$6,O8192,"")),"")</f>
        <v/>
      </c>
    </row>
    <row r="8193" spans="15:16" x14ac:dyDescent="0.15">
      <c r="O8193">
        <v>8192</v>
      </c>
      <c r="P8193" t="str">
        <f>IFERROR(IF(COUNTIF(個人情報!$BB$5:$BB$401,"登録番号" &amp; リスト!O8193)&gt;=1,"",IF(VLOOKUP(O8193,登録者リスト!$A$1:$D$43729,4,FALSE)=基本情報!$D$6,O8193,"")),"")</f>
        <v/>
      </c>
    </row>
    <row r="8194" spans="15:16" x14ac:dyDescent="0.15">
      <c r="O8194">
        <v>8193</v>
      </c>
      <c r="P8194" t="str">
        <f>IFERROR(IF(COUNTIF(個人情報!$BB$5:$BB$401,"登録番号" &amp; リスト!O8194)&gt;=1,"",IF(VLOOKUP(O8194,登録者リスト!$A$1:$D$43729,4,FALSE)=基本情報!$D$6,O8194,"")),"")</f>
        <v/>
      </c>
    </row>
    <row r="8195" spans="15:16" x14ac:dyDescent="0.15">
      <c r="O8195">
        <v>8194</v>
      </c>
      <c r="P8195" t="str">
        <f>IFERROR(IF(COUNTIF(個人情報!$BB$5:$BB$401,"登録番号" &amp; リスト!O8195)&gt;=1,"",IF(VLOOKUP(O8195,登録者リスト!$A$1:$D$43729,4,FALSE)=基本情報!$D$6,O8195,"")),"")</f>
        <v/>
      </c>
    </row>
    <row r="8196" spans="15:16" x14ac:dyDescent="0.15">
      <c r="O8196">
        <v>8195</v>
      </c>
      <c r="P8196" t="str">
        <f>IFERROR(IF(COUNTIF(個人情報!$BB$5:$BB$401,"登録番号" &amp; リスト!O8196)&gt;=1,"",IF(VLOOKUP(O8196,登録者リスト!$A$1:$D$43729,4,FALSE)=基本情報!$D$6,O8196,"")),"")</f>
        <v/>
      </c>
    </row>
    <row r="8197" spans="15:16" x14ac:dyDescent="0.15">
      <c r="O8197">
        <v>8196</v>
      </c>
      <c r="P8197" t="str">
        <f>IFERROR(IF(COUNTIF(個人情報!$BB$5:$BB$401,"登録番号" &amp; リスト!O8197)&gt;=1,"",IF(VLOOKUP(O8197,登録者リスト!$A$1:$D$43729,4,FALSE)=基本情報!$D$6,O8197,"")),"")</f>
        <v/>
      </c>
    </row>
    <row r="8198" spans="15:16" x14ac:dyDescent="0.15">
      <c r="O8198">
        <v>8197</v>
      </c>
      <c r="P8198" t="str">
        <f>IFERROR(IF(COUNTIF(個人情報!$BB$5:$BB$401,"登録番号" &amp; リスト!O8198)&gt;=1,"",IF(VLOOKUP(O8198,登録者リスト!$A$1:$D$43729,4,FALSE)=基本情報!$D$6,O8198,"")),"")</f>
        <v/>
      </c>
    </row>
    <row r="8199" spans="15:16" x14ac:dyDescent="0.15">
      <c r="O8199">
        <v>8198</v>
      </c>
      <c r="P8199" t="str">
        <f>IFERROR(IF(COUNTIF(個人情報!$BB$5:$BB$401,"登録番号" &amp; リスト!O8199)&gt;=1,"",IF(VLOOKUP(O8199,登録者リスト!$A$1:$D$43729,4,FALSE)=基本情報!$D$6,O8199,"")),"")</f>
        <v/>
      </c>
    </row>
    <row r="8200" spans="15:16" x14ac:dyDescent="0.15">
      <c r="O8200">
        <v>8199</v>
      </c>
      <c r="P8200" t="str">
        <f>IFERROR(IF(COUNTIF(個人情報!$BB$5:$BB$401,"登録番号" &amp; リスト!O8200)&gt;=1,"",IF(VLOOKUP(O8200,登録者リスト!$A$1:$D$43729,4,FALSE)=基本情報!$D$6,O8200,"")),"")</f>
        <v/>
      </c>
    </row>
    <row r="8201" spans="15:16" x14ac:dyDescent="0.15">
      <c r="O8201">
        <v>8200</v>
      </c>
      <c r="P8201" t="str">
        <f>IFERROR(IF(COUNTIF(個人情報!$BB$5:$BB$401,"登録番号" &amp; リスト!O8201)&gt;=1,"",IF(VLOOKUP(O8201,登録者リスト!$A$1:$D$43729,4,FALSE)=基本情報!$D$6,O8201,"")),"")</f>
        <v/>
      </c>
    </row>
    <row r="8202" spans="15:16" x14ac:dyDescent="0.15">
      <c r="O8202">
        <v>8201</v>
      </c>
      <c r="P8202" t="str">
        <f>IFERROR(IF(COUNTIF(個人情報!$BB$5:$BB$401,"登録番号" &amp; リスト!O8202)&gt;=1,"",IF(VLOOKUP(O8202,登録者リスト!$A$1:$D$43729,4,FALSE)=基本情報!$D$6,O8202,"")),"")</f>
        <v/>
      </c>
    </row>
    <row r="8203" spans="15:16" x14ac:dyDescent="0.15">
      <c r="O8203">
        <v>8202</v>
      </c>
      <c r="P8203" t="str">
        <f>IFERROR(IF(COUNTIF(個人情報!$BB$5:$BB$401,"登録番号" &amp; リスト!O8203)&gt;=1,"",IF(VLOOKUP(O8203,登録者リスト!$A$1:$D$43729,4,FALSE)=基本情報!$D$6,O8203,"")),"")</f>
        <v/>
      </c>
    </row>
    <row r="8204" spans="15:16" x14ac:dyDescent="0.15">
      <c r="O8204">
        <v>8203</v>
      </c>
      <c r="P8204" t="str">
        <f>IFERROR(IF(COUNTIF(個人情報!$BB$5:$BB$401,"登録番号" &amp; リスト!O8204)&gt;=1,"",IF(VLOOKUP(O8204,登録者リスト!$A$1:$D$43729,4,FALSE)=基本情報!$D$6,O8204,"")),"")</f>
        <v/>
      </c>
    </row>
    <row r="8205" spans="15:16" x14ac:dyDescent="0.15">
      <c r="O8205">
        <v>8204</v>
      </c>
      <c r="P8205" t="str">
        <f>IFERROR(IF(COUNTIF(個人情報!$BB$5:$BB$401,"登録番号" &amp; リスト!O8205)&gt;=1,"",IF(VLOOKUP(O8205,登録者リスト!$A$1:$D$43729,4,FALSE)=基本情報!$D$6,O8205,"")),"")</f>
        <v/>
      </c>
    </row>
    <row r="8206" spans="15:16" x14ac:dyDescent="0.15">
      <c r="O8206">
        <v>8205</v>
      </c>
      <c r="P8206" t="str">
        <f>IFERROR(IF(COUNTIF(個人情報!$BB$5:$BB$401,"登録番号" &amp; リスト!O8206)&gt;=1,"",IF(VLOOKUP(O8206,登録者リスト!$A$1:$D$43729,4,FALSE)=基本情報!$D$6,O8206,"")),"")</f>
        <v/>
      </c>
    </row>
    <row r="8207" spans="15:16" x14ac:dyDescent="0.15">
      <c r="O8207">
        <v>8206</v>
      </c>
      <c r="P8207" t="str">
        <f>IFERROR(IF(COUNTIF(個人情報!$BB$5:$BB$401,"登録番号" &amp; リスト!O8207)&gt;=1,"",IF(VLOOKUP(O8207,登録者リスト!$A$1:$D$43729,4,FALSE)=基本情報!$D$6,O8207,"")),"")</f>
        <v/>
      </c>
    </row>
    <row r="8208" spans="15:16" x14ac:dyDescent="0.15">
      <c r="O8208">
        <v>8207</v>
      </c>
      <c r="P8208" t="str">
        <f>IFERROR(IF(COUNTIF(個人情報!$BB$5:$BB$401,"登録番号" &amp; リスト!O8208)&gt;=1,"",IF(VLOOKUP(O8208,登録者リスト!$A$1:$D$43729,4,FALSE)=基本情報!$D$6,O8208,"")),"")</f>
        <v/>
      </c>
    </row>
    <row r="8209" spans="15:16" x14ac:dyDescent="0.15">
      <c r="O8209">
        <v>8208</v>
      </c>
      <c r="P8209" t="str">
        <f>IFERROR(IF(COUNTIF(個人情報!$BB$5:$BB$401,"登録番号" &amp; リスト!O8209)&gt;=1,"",IF(VLOOKUP(O8209,登録者リスト!$A$1:$D$43729,4,FALSE)=基本情報!$D$6,O8209,"")),"")</f>
        <v/>
      </c>
    </row>
    <row r="8210" spans="15:16" x14ac:dyDescent="0.15">
      <c r="O8210">
        <v>8209</v>
      </c>
      <c r="P8210" t="str">
        <f>IFERROR(IF(COUNTIF(個人情報!$BB$5:$BB$401,"登録番号" &amp; リスト!O8210)&gt;=1,"",IF(VLOOKUP(O8210,登録者リスト!$A$1:$D$43729,4,FALSE)=基本情報!$D$6,O8210,"")),"")</f>
        <v/>
      </c>
    </row>
    <row r="8211" spans="15:16" x14ac:dyDescent="0.15">
      <c r="O8211">
        <v>8210</v>
      </c>
      <c r="P8211" t="str">
        <f>IFERROR(IF(COUNTIF(個人情報!$BB$5:$BB$401,"登録番号" &amp; リスト!O8211)&gt;=1,"",IF(VLOOKUP(O8211,登録者リスト!$A$1:$D$43729,4,FALSE)=基本情報!$D$6,O8211,"")),"")</f>
        <v/>
      </c>
    </row>
    <row r="8212" spans="15:16" x14ac:dyDescent="0.15">
      <c r="O8212">
        <v>8211</v>
      </c>
      <c r="P8212" t="str">
        <f>IFERROR(IF(COUNTIF(個人情報!$BB$5:$BB$401,"登録番号" &amp; リスト!O8212)&gt;=1,"",IF(VLOOKUP(O8212,登録者リスト!$A$1:$D$43729,4,FALSE)=基本情報!$D$6,O8212,"")),"")</f>
        <v/>
      </c>
    </row>
    <row r="8213" spans="15:16" x14ac:dyDescent="0.15">
      <c r="O8213">
        <v>8212</v>
      </c>
      <c r="P8213" t="str">
        <f>IFERROR(IF(COUNTIF(個人情報!$BB$5:$BB$401,"登録番号" &amp; リスト!O8213)&gt;=1,"",IF(VLOOKUP(O8213,登録者リスト!$A$1:$D$43729,4,FALSE)=基本情報!$D$6,O8213,"")),"")</f>
        <v/>
      </c>
    </row>
    <row r="8214" spans="15:16" x14ac:dyDescent="0.15">
      <c r="O8214">
        <v>8213</v>
      </c>
      <c r="P8214" t="str">
        <f>IFERROR(IF(COUNTIF(個人情報!$BB$5:$BB$401,"登録番号" &amp; リスト!O8214)&gt;=1,"",IF(VLOOKUP(O8214,登録者リスト!$A$1:$D$43729,4,FALSE)=基本情報!$D$6,O8214,"")),"")</f>
        <v/>
      </c>
    </row>
    <row r="8215" spans="15:16" x14ac:dyDescent="0.15">
      <c r="O8215">
        <v>8214</v>
      </c>
      <c r="P8215" t="str">
        <f>IFERROR(IF(COUNTIF(個人情報!$BB$5:$BB$401,"登録番号" &amp; リスト!O8215)&gt;=1,"",IF(VLOOKUP(O8215,登録者リスト!$A$1:$D$43729,4,FALSE)=基本情報!$D$6,O8215,"")),"")</f>
        <v/>
      </c>
    </row>
    <row r="8216" spans="15:16" x14ac:dyDescent="0.15">
      <c r="O8216">
        <v>8215</v>
      </c>
      <c r="P8216" t="str">
        <f>IFERROR(IF(COUNTIF(個人情報!$BB$5:$BB$401,"登録番号" &amp; リスト!O8216)&gt;=1,"",IF(VLOOKUP(O8216,登録者リスト!$A$1:$D$43729,4,FALSE)=基本情報!$D$6,O8216,"")),"")</f>
        <v/>
      </c>
    </row>
    <row r="8217" spans="15:16" x14ac:dyDescent="0.15">
      <c r="O8217">
        <v>8216</v>
      </c>
      <c r="P8217" t="str">
        <f>IFERROR(IF(COUNTIF(個人情報!$BB$5:$BB$401,"登録番号" &amp; リスト!O8217)&gt;=1,"",IF(VLOOKUP(O8217,登録者リスト!$A$1:$D$43729,4,FALSE)=基本情報!$D$6,O8217,"")),"")</f>
        <v/>
      </c>
    </row>
    <row r="8218" spans="15:16" x14ac:dyDescent="0.15">
      <c r="O8218">
        <v>8217</v>
      </c>
      <c r="P8218" t="str">
        <f>IFERROR(IF(COUNTIF(個人情報!$BB$5:$BB$401,"登録番号" &amp; リスト!O8218)&gt;=1,"",IF(VLOOKUP(O8218,登録者リスト!$A$1:$D$43729,4,FALSE)=基本情報!$D$6,O8218,"")),"")</f>
        <v/>
      </c>
    </row>
    <row r="8219" spans="15:16" x14ac:dyDescent="0.15">
      <c r="O8219">
        <v>8218</v>
      </c>
      <c r="P8219" t="str">
        <f>IFERROR(IF(COUNTIF(個人情報!$BB$5:$BB$401,"登録番号" &amp; リスト!O8219)&gt;=1,"",IF(VLOOKUP(O8219,登録者リスト!$A$1:$D$43729,4,FALSE)=基本情報!$D$6,O8219,"")),"")</f>
        <v/>
      </c>
    </row>
    <row r="8220" spans="15:16" x14ac:dyDescent="0.15">
      <c r="O8220">
        <v>8219</v>
      </c>
      <c r="P8220" t="str">
        <f>IFERROR(IF(COUNTIF(個人情報!$BB$5:$BB$401,"登録番号" &amp; リスト!O8220)&gt;=1,"",IF(VLOOKUP(O8220,登録者リスト!$A$1:$D$43729,4,FALSE)=基本情報!$D$6,O8220,"")),"")</f>
        <v/>
      </c>
    </row>
    <row r="8221" spans="15:16" x14ac:dyDescent="0.15">
      <c r="O8221">
        <v>8220</v>
      </c>
      <c r="P8221" t="str">
        <f>IFERROR(IF(COUNTIF(個人情報!$BB$5:$BB$401,"登録番号" &amp; リスト!O8221)&gt;=1,"",IF(VLOOKUP(O8221,登録者リスト!$A$1:$D$43729,4,FALSE)=基本情報!$D$6,O8221,"")),"")</f>
        <v/>
      </c>
    </row>
    <row r="8222" spans="15:16" x14ac:dyDescent="0.15">
      <c r="O8222">
        <v>8221</v>
      </c>
      <c r="P8222" t="str">
        <f>IFERROR(IF(COUNTIF(個人情報!$BB$5:$BB$401,"登録番号" &amp; リスト!O8222)&gt;=1,"",IF(VLOOKUP(O8222,登録者リスト!$A$1:$D$43729,4,FALSE)=基本情報!$D$6,O8222,"")),"")</f>
        <v/>
      </c>
    </row>
    <row r="8223" spans="15:16" x14ac:dyDescent="0.15">
      <c r="O8223">
        <v>8222</v>
      </c>
      <c r="P8223" t="str">
        <f>IFERROR(IF(COUNTIF(個人情報!$BB$5:$BB$401,"登録番号" &amp; リスト!O8223)&gt;=1,"",IF(VLOOKUP(O8223,登録者リスト!$A$1:$D$43729,4,FALSE)=基本情報!$D$6,O8223,"")),"")</f>
        <v/>
      </c>
    </row>
    <row r="8224" spans="15:16" x14ac:dyDescent="0.15">
      <c r="O8224">
        <v>8223</v>
      </c>
      <c r="P8224" t="str">
        <f>IFERROR(IF(COUNTIF(個人情報!$BB$5:$BB$401,"登録番号" &amp; リスト!O8224)&gt;=1,"",IF(VLOOKUP(O8224,登録者リスト!$A$1:$D$43729,4,FALSE)=基本情報!$D$6,O8224,"")),"")</f>
        <v/>
      </c>
    </row>
    <row r="8225" spans="15:16" x14ac:dyDescent="0.15">
      <c r="O8225">
        <v>8224</v>
      </c>
      <c r="P8225" t="str">
        <f>IFERROR(IF(COUNTIF(個人情報!$BB$5:$BB$401,"登録番号" &amp; リスト!O8225)&gt;=1,"",IF(VLOOKUP(O8225,登録者リスト!$A$1:$D$43729,4,FALSE)=基本情報!$D$6,O8225,"")),"")</f>
        <v/>
      </c>
    </row>
    <row r="8226" spans="15:16" x14ac:dyDescent="0.15">
      <c r="O8226">
        <v>8225</v>
      </c>
      <c r="P8226" t="str">
        <f>IFERROR(IF(COUNTIF(個人情報!$BB$5:$BB$401,"登録番号" &amp; リスト!O8226)&gt;=1,"",IF(VLOOKUP(O8226,登録者リスト!$A$1:$D$43729,4,FALSE)=基本情報!$D$6,O8226,"")),"")</f>
        <v/>
      </c>
    </row>
    <row r="8227" spans="15:16" x14ac:dyDescent="0.15">
      <c r="O8227">
        <v>8226</v>
      </c>
      <c r="P8227" t="str">
        <f>IFERROR(IF(COUNTIF(個人情報!$BB$5:$BB$401,"登録番号" &amp; リスト!O8227)&gt;=1,"",IF(VLOOKUP(O8227,登録者リスト!$A$1:$D$43729,4,FALSE)=基本情報!$D$6,O8227,"")),"")</f>
        <v/>
      </c>
    </row>
    <row r="8228" spans="15:16" x14ac:dyDescent="0.15">
      <c r="O8228">
        <v>8227</v>
      </c>
      <c r="P8228" t="str">
        <f>IFERROR(IF(COUNTIF(個人情報!$BB$5:$BB$401,"登録番号" &amp; リスト!O8228)&gt;=1,"",IF(VLOOKUP(O8228,登録者リスト!$A$1:$D$43729,4,FALSE)=基本情報!$D$6,O8228,"")),"")</f>
        <v/>
      </c>
    </row>
    <row r="8229" spans="15:16" x14ac:dyDescent="0.15">
      <c r="O8229">
        <v>8228</v>
      </c>
      <c r="P8229" t="str">
        <f>IFERROR(IF(COUNTIF(個人情報!$BB$5:$BB$401,"登録番号" &amp; リスト!O8229)&gt;=1,"",IF(VLOOKUP(O8229,登録者リスト!$A$1:$D$43729,4,FALSE)=基本情報!$D$6,O8229,"")),"")</f>
        <v/>
      </c>
    </row>
    <row r="8230" spans="15:16" x14ac:dyDescent="0.15">
      <c r="O8230">
        <v>8229</v>
      </c>
      <c r="P8230" t="str">
        <f>IFERROR(IF(COUNTIF(個人情報!$BB$5:$BB$401,"登録番号" &amp; リスト!O8230)&gt;=1,"",IF(VLOOKUP(O8230,登録者リスト!$A$1:$D$43729,4,FALSE)=基本情報!$D$6,O8230,"")),"")</f>
        <v/>
      </c>
    </row>
    <row r="8231" spans="15:16" x14ac:dyDescent="0.15">
      <c r="O8231">
        <v>8230</v>
      </c>
      <c r="P8231" t="str">
        <f>IFERROR(IF(COUNTIF(個人情報!$BB$5:$BB$401,"登録番号" &amp; リスト!O8231)&gt;=1,"",IF(VLOOKUP(O8231,登録者リスト!$A$1:$D$43729,4,FALSE)=基本情報!$D$6,O8231,"")),"")</f>
        <v/>
      </c>
    </row>
    <row r="8232" spans="15:16" x14ac:dyDescent="0.15">
      <c r="O8232">
        <v>8231</v>
      </c>
      <c r="P8232" t="str">
        <f>IFERROR(IF(COUNTIF(個人情報!$BB$5:$BB$401,"登録番号" &amp; リスト!O8232)&gt;=1,"",IF(VLOOKUP(O8232,登録者リスト!$A$1:$D$43729,4,FALSE)=基本情報!$D$6,O8232,"")),"")</f>
        <v/>
      </c>
    </row>
    <row r="8233" spans="15:16" x14ac:dyDescent="0.15">
      <c r="O8233">
        <v>8232</v>
      </c>
      <c r="P8233" t="str">
        <f>IFERROR(IF(COUNTIF(個人情報!$BB$5:$BB$401,"登録番号" &amp; リスト!O8233)&gt;=1,"",IF(VLOOKUP(O8233,登録者リスト!$A$1:$D$43729,4,FALSE)=基本情報!$D$6,O8233,"")),"")</f>
        <v/>
      </c>
    </row>
    <row r="8234" spans="15:16" x14ac:dyDescent="0.15">
      <c r="O8234">
        <v>8233</v>
      </c>
      <c r="P8234" t="str">
        <f>IFERROR(IF(COUNTIF(個人情報!$BB$5:$BB$401,"登録番号" &amp; リスト!O8234)&gt;=1,"",IF(VLOOKUP(O8234,登録者リスト!$A$1:$D$43729,4,FALSE)=基本情報!$D$6,O8234,"")),"")</f>
        <v/>
      </c>
    </row>
    <row r="8235" spans="15:16" x14ac:dyDescent="0.15">
      <c r="O8235">
        <v>8234</v>
      </c>
      <c r="P8235" t="str">
        <f>IFERROR(IF(COUNTIF(個人情報!$BB$5:$BB$401,"登録番号" &amp; リスト!O8235)&gt;=1,"",IF(VLOOKUP(O8235,登録者リスト!$A$1:$D$43729,4,FALSE)=基本情報!$D$6,O8235,"")),"")</f>
        <v/>
      </c>
    </row>
    <row r="8236" spans="15:16" x14ac:dyDescent="0.15">
      <c r="O8236">
        <v>8235</v>
      </c>
      <c r="P8236" t="str">
        <f>IFERROR(IF(COUNTIF(個人情報!$BB$5:$BB$401,"登録番号" &amp; リスト!O8236)&gt;=1,"",IF(VLOOKUP(O8236,登録者リスト!$A$1:$D$43729,4,FALSE)=基本情報!$D$6,O8236,"")),"")</f>
        <v/>
      </c>
    </row>
    <row r="8237" spans="15:16" x14ac:dyDescent="0.15">
      <c r="O8237">
        <v>8236</v>
      </c>
      <c r="P8237" t="str">
        <f>IFERROR(IF(COUNTIF(個人情報!$BB$5:$BB$401,"登録番号" &amp; リスト!O8237)&gt;=1,"",IF(VLOOKUP(O8237,登録者リスト!$A$1:$D$43729,4,FALSE)=基本情報!$D$6,O8237,"")),"")</f>
        <v/>
      </c>
    </row>
    <row r="8238" spans="15:16" x14ac:dyDescent="0.15">
      <c r="O8238">
        <v>8237</v>
      </c>
      <c r="P8238" t="str">
        <f>IFERROR(IF(COUNTIF(個人情報!$BB$5:$BB$401,"登録番号" &amp; リスト!O8238)&gt;=1,"",IF(VLOOKUP(O8238,登録者リスト!$A$1:$D$43729,4,FALSE)=基本情報!$D$6,O8238,"")),"")</f>
        <v/>
      </c>
    </row>
    <row r="8239" spans="15:16" x14ac:dyDescent="0.15">
      <c r="O8239">
        <v>8238</v>
      </c>
      <c r="P8239" t="str">
        <f>IFERROR(IF(COUNTIF(個人情報!$BB$5:$BB$401,"登録番号" &amp; リスト!O8239)&gt;=1,"",IF(VLOOKUP(O8239,登録者リスト!$A$1:$D$43729,4,FALSE)=基本情報!$D$6,O8239,"")),"")</f>
        <v/>
      </c>
    </row>
    <row r="8240" spans="15:16" x14ac:dyDescent="0.15">
      <c r="O8240">
        <v>8239</v>
      </c>
      <c r="P8240" t="str">
        <f>IFERROR(IF(COUNTIF(個人情報!$BB$5:$BB$401,"登録番号" &amp; リスト!O8240)&gt;=1,"",IF(VLOOKUP(O8240,登録者リスト!$A$1:$D$43729,4,FALSE)=基本情報!$D$6,O8240,"")),"")</f>
        <v/>
      </c>
    </row>
    <row r="8241" spans="15:16" x14ac:dyDescent="0.15">
      <c r="O8241">
        <v>8240</v>
      </c>
      <c r="P8241" t="str">
        <f>IFERROR(IF(COUNTIF(個人情報!$BB$5:$BB$401,"登録番号" &amp; リスト!O8241)&gt;=1,"",IF(VLOOKUP(O8241,登録者リスト!$A$1:$D$43729,4,FALSE)=基本情報!$D$6,O8241,"")),"")</f>
        <v/>
      </c>
    </row>
    <row r="8242" spans="15:16" x14ac:dyDescent="0.15">
      <c r="O8242">
        <v>8241</v>
      </c>
      <c r="P8242" t="str">
        <f>IFERROR(IF(COUNTIF(個人情報!$BB$5:$BB$401,"登録番号" &amp; リスト!O8242)&gt;=1,"",IF(VLOOKUP(O8242,登録者リスト!$A$1:$D$43729,4,FALSE)=基本情報!$D$6,O8242,"")),"")</f>
        <v/>
      </c>
    </row>
    <row r="8243" spans="15:16" x14ac:dyDescent="0.15">
      <c r="O8243">
        <v>8242</v>
      </c>
      <c r="P8243" t="str">
        <f>IFERROR(IF(COUNTIF(個人情報!$BB$5:$BB$401,"登録番号" &amp; リスト!O8243)&gt;=1,"",IF(VLOOKUP(O8243,登録者リスト!$A$1:$D$43729,4,FALSE)=基本情報!$D$6,O8243,"")),"")</f>
        <v/>
      </c>
    </row>
    <row r="8244" spans="15:16" x14ac:dyDescent="0.15">
      <c r="O8244">
        <v>8243</v>
      </c>
      <c r="P8244" t="str">
        <f>IFERROR(IF(COUNTIF(個人情報!$BB$5:$BB$401,"登録番号" &amp; リスト!O8244)&gt;=1,"",IF(VLOOKUP(O8244,登録者リスト!$A$1:$D$43729,4,FALSE)=基本情報!$D$6,O8244,"")),"")</f>
        <v/>
      </c>
    </row>
    <row r="8245" spans="15:16" x14ac:dyDescent="0.15">
      <c r="O8245">
        <v>8244</v>
      </c>
      <c r="P8245" t="str">
        <f>IFERROR(IF(COUNTIF(個人情報!$BB$5:$BB$401,"登録番号" &amp; リスト!O8245)&gt;=1,"",IF(VLOOKUP(O8245,登録者リスト!$A$1:$D$43729,4,FALSE)=基本情報!$D$6,O8245,"")),"")</f>
        <v/>
      </c>
    </row>
    <row r="8246" spans="15:16" x14ac:dyDescent="0.15">
      <c r="O8246">
        <v>8245</v>
      </c>
      <c r="P8246" t="str">
        <f>IFERROR(IF(COUNTIF(個人情報!$BB$5:$BB$401,"登録番号" &amp; リスト!O8246)&gt;=1,"",IF(VLOOKUP(O8246,登録者リスト!$A$1:$D$43729,4,FALSE)=基本情報!$D$6,O8246,"")),"")</f>
        <v/>
      </c>
    </row>
    <row r="8247" spans="15:16" x14ac:dyDescent="0.15">
      <c r="O8247">
        <v>8246</v>
      </c>
      <c r="P8247" t="str">
        <f>IFERROR(IF(COUNTIF(個人情報!$BB$5:$BB$401,"登録番号" &amp; リスト!O8247)&gt;=1,"",IF(VLOOKUP(O8247,登録者リスト!$A$1:$D$43729,4,FALSE)=基本情報!$D$6,O8247,"")),"")</f>
        <v/>
      </c>
    </row>
    <row r="8248" spans="15:16" x14ac:dyDescent="0.15">
      <c r="O8248">
        <v>8247</v>
      </c>
      <c r="P8248" t="str">
        <f>IFERROR(IF(COUNTIF(個人情報!$BB$5:$BB$401,"登録番号" &amp; リスト!O8248)&gt;=1,"",IF(VLOOKUP(O8248,登録者リスト!$A$1:$D$43729,4,FALSE)=基本情報!$D$6,O8248,"")),"")</f>
        <v/>
      </c>
    </row>
    <row r="8249" spans="15:16" x14ac:dyDescent="0.15">
      <c r="O8249">
        <v>8248</v>
      </c>
      <c r="P8249" t="str">
        <f>IFERROR(IF(COUNTIF(個人情報!$BB$5:$BB$401,"登録番号" &amp; リスト!O8249)&gt;=1,"",IF(VLOOKUP(O8249,登録者リスト!$A$1:$D$43729,4,FALSE)=基本情報!$D$6,O8249,"")),"")</f>
        <v/>
      </c>
    </row>
    <row r="8250" spans="15:16" x14ac:dyDescent="0.15">
      <c r="O8250">
        <v>8249</v>
      </c>
      <c r="P8250" t="str">
        <f>IFERROR(IF(COUNTIF(個人情報!$BB$5:$BB$401,"登録番号" &amp; リスト!O8250)&gt;=1,"",IF(VLOOKUP(O8250,登録者リスト!$A$1:$D$43729,4,FALSE)=基本情報!$D$6,O8250,"")),"")</f>
        <v/>
      </c>
    </row>
    <row r="8251" spans="15:16" x14ac:dyDescent="0.15">
      <c r="O8251">
        <v>8250</v>
      </c>
      <c r="P8251" t="str">
        <f>IFERROR(IF(COUNTIF(個人情報!$BB$5:$BB$401,"登録番号" &amp; リスト!O8251)&gt;=1,"",IF(VLOOKUP(O8251,登録者リスト!$A$1:$D$43729,4,FALSE)=基本情報!$D$6,O8251,"")),"")</f>
        <v/>
      </c>
    </row>
    <row r="8252" spans="15:16" x14ac:dyDescent="0.15">
      <c r="O8252">
        <v>8251</v>
      </c>
      <c r="P8252" t="str">
        <f>IFERROR(IF(COUNTIF(個人情報!$BB$5:$BB$401,"登録番号" &amp; リスト!O8252)&gt;=1,"",IF(VLOOKUP(O8252,登録者リスト!$A$1:$D$43729,4,FALSE)=基本情報!$D$6,O8252,"")),"")</f>
        <v/>
      </c>
    </row>
    <row r="8253" spans="15:16" x14ac:dyDescent="0.15">
      <c r="O8253">
        <v>8252</v>
      </c>
      <c r="P8253" t="str">
        <f>IFERROR(IF(COUNTIF(個人情報!$BB$5:$BB$401,"登録番号" &amp; リスト!O8253)&gt;=1,"",IF(VLOOKUP(O8253,登録者リスト!$A$1:$D$43729,4,FALSE)=基本情報!$D$6,O8253,"")),"")</f>
        <v/>
      </c>
    </row>
    <row r="8254" spans="15:16" x14ac:dyDescent="0.15">
      <c r="O8254">
        <v>8253</v>
      </c>
      <c r="P8254" t="str">
        <f>IFERROR(IF(COUNTIF(個人情報!$BB$5:$BB$401,"登録番号" &amp; リスト!O8254)&gt;=1,"",IF(VLOOKUP(O8254,登録者リスト!$A$1:$D$43729,4,FALSE)=基本情報!$D$6,O8254,"")),"")</f>
        <v/>
      </c>
    </row>
    <row r="8255" spans="15:16" x14ac:dyDescent="0.15">
      <c r="O8255">
        <v>8254</v>
      </c>
      <c r="P8255" t="str">
        <f>IFERROR(IF(COUNTIF(個人情報!$BB$5:$BB$401,"登録番号" &amp; リスト!O8255)&gt;=1,"",IF(VLOOKUP(O8255,登録者リスト!$A$1:$D$43729,4,FALSE)=基本情報!$D$6,O8255,"")),"")</f>
        <v/>
      </c>
    </row>
    <row r="8256" spans="15:16" x14ac:dyDescent="0.15">
      <c r="O8256">
        <v>8255</v>
      </c>
      <c r="P8256" t="str">
        <f>IFERROR(IF(COUNTIF(個人情報!$BB$5:$BB$401,"登録番号" &amp; リスト!O8256)&gt;=1,"",IF(VLOOKUP(O8256,登録者リスト!$A$1:$D$43729,4,FALSE)=基本情報!$D$6,O8256,"")),"")</f>
        <v/>
      </c>
    </row>
    <row r="8257" spans="15:16" x14ac:dyDescent="0.15">
      <c r="O8257">
        <v>8256</v>
      </c>
      <c r="P8257" t="str">
        <f>IFERROR(IF(COUNTIF(個人情報!$BB$5:$BB$401,"登録番号" &amp; リスト!O8257)&gt;=1,"",IF(VLOOKUP(O8257,登録者リスト!$A$1:$D$43729,4,FALSE)=基本情報!$D$6,O8257,"")),"")</f>
        <v/>
      </c>
    </row>
    <row r="8258" spans="15:16" x14ac:dyDescent="0.15">
      <c r="O8258">
        <v>8257</v>
      </c>
      <c r="P8258" t="str">
        <f>IFERROR(IF(COUNTIF(個人情報!$BB$5:$BB$401,"登録番号" &amp; リスト!O8258)&gt;=1,"",IF(VLOOKUP(O8258,登録者リスト!$A$1:$D$43729,4,FALSE)=基本情報!$D$6,O8258,"")),"")</f>
        <v/>
      </c>
    </row>
    <row r="8259" spans="15:16" x14ac:dyDescent="0.15">
      <c r="O8259">
        <v>8258</v>
      </c>
      <c r="P8259" t="str">
        <f>IFERROR(IF(COUNTIF(個人情報!$BB$5:$BB$401,"登録番号" &amp; リスト!O8259)&gt;=1,"",IF(VLOOKUP(O8259,登録者リスト!$A$1:$D$43729,4,FALSE)=基本情報!$D$6,O8259,"")),"")</f>
        <v/>
      </c>
    </row>
    <row r="8260" spans="15:16" x14ac:dyDescent="0.15">
      <c r="O8260">
        <v>8259</v>
      </c>
      <c r="P8260" t="str">
        <f>IFERROR(IF(COUNTIF(個人情報!$BB$5:$BB$401,"登録番号" &amp; リスト!O8260)&gt;=1,"",IF(VLOOKUP(O8260,登録者リスト!$A$1:$D$43729,4,FALSE)=基本情報!$D$6,O8260,"")),"")</f>
        <v/>
      </c>
    </row>
    <row r="8261" spans="15:16" x14ac:dyDescent="0.15">
      <c r="O8261">
        <v>8260</v>
      </c>
      <c r="P8261" t="str">
        <f>IFERROR(IF(COUNTIF(個人情報!$BB$5:$BB$401,"登録番号" &amp; リスト!O8261)&gt;=1,"",IF(VLOOKUP(O8261,登録者リスト!$A$1:$D$43729,4,FALSE)=基本情報!$D$6,O8261,"")),"")</f>
        <v/>
      </c>
    </row>
    <row r="8262" spans="15:16" x14ac:dyDescent="0.15">
      <c r="O8262">
        <v>8261</v>
      </c>
      <c r="P8262" t="str">
        <f>IFERROR(IF(COUNTIF(個人情報!$BB$5:$BB$401,"登録番号" &amp; リスト!O8262)&gt;=1,"",IF(VLOOKUP(O8262,登録者リスト!$A$1:$D$43729,4,FALSE)=基本情報!$D$6,O8262,"")),"")</f>
        <v/>
      </c>
    </row>
    <row r="8263" spans="15:16" x14ac:dyDescent="0.15">
      <c r="O8263">
        <v>8262</v>
      </c>
      <c r="P8263" t="str">
        <f>IFERROR(IF(COUNTIF(個人情報!$BB$5:$BB$401,"登録番号" &amp; リスト!O8263)&gt;=1,"",IF(VLOOKUP(O8263,登録者リスト!$A$1:$D$43729,4,FALSE)=基本情報!$D$6,O8263,"")),"")</f>
        <v/>
      </c>
    </row>
    <row r="8264" spans="15:16" x14ac:dyDescent="0.15">
      <c r="O8264">
        <v>8263</v>
      </c>
      <c r="P8264" t="str">
        <f>IFERROR(IF(COUNTIF(個人情報!$BB$5:$BB$401,"登録番号" &amp; リスト!O8264)&gt;=1,"",IF(VLOOKUP(O8264,登録者リスト!$A$1:$D$43729,4,FALSE)=基本情報!$D$6,O8264,"")),"")</f>
        <v/>
      </c>
    </row>
    <row r="8265" spans="15:16" x14ac:dyDescent="0.15">
      <c r="O8265">
        <v>8264</v>
      </c>
      <c r="P8265" t="str">
        <f>IFERROR(IF(COUNTIF(個人情報!$BB$5:$BB$401,"登録番号" &amp; リスト!O8265)&gt;=1,"",IF(VLOOKUP(O8265,登録者リスト!$A$1:$D$43729,4,FALSE)=基本情報!$D$6,O8265,"")),"")</f>
        <v/>
      </c>
    </row>
    <row r="8266" spans="15:16" x14ac:dyDescent="0.15">
      <c r="O8266">
        <v>8265</v>
      </c>
      <c r="P8266" t="str">
        <f>IFERROR(IF(COUNTIF(個人情報!$BB$5:$BB$401,"登録番号" &amp; リスト!O8266)&gt;=1,"",IF(VLOOKUP(O8266,登録者リスト!$A$1:$D$43729,4,FALSE)=基本情報!$D$6,O8266,"")),"")</f>
        <v/>
      </c>
    </row>
    <row r="8267" spans="15:16" x14ac:dyDescent="0.15">
      <c r="O8267">
        <v>8266</v>
      </c>
      <c r="P8267" t="str">
        <f>IFERROR(IF(COUNTIF(個人情報!$BB$5:$BB$401,"登録番号" &amp; リスト!O8267)&gt;=1,"",IF(VLOOKUP(O8267,登録者リスト!$A$1:$D$43729,4,FALSE)=基本情報!$D$6,O8267,"")),"")</f>
        <v/>
      </c>
    </row>
    <row r="8268" spans="15:16" x14ac:dyDescent="0.15">
      <c r="O8268">
        <v>8267</v>
      </c>
      <c r="P8268" t="str">
        <f>IFERROR(IF(COUNTIF(個人情報!$BB$5:$BB$401,"登録番号" &amp; リスト!O8268)&gt;=1,"",IF(VLOOKUP(O8268,登録者リスト!$A$1:$D$43729,4,FALSE)=基本情報!$D$6,O8268,"")),"")</f>
        <v/>
      </c>
    </row>
    <row r="8269" spans="15:16" x14ac:dyDescent="0.15">
      <c r="O8269">
        <v>8268</v>
      </c>
      <c r="P8269" t="str">
        <f>IFERROR(IF(COUNTIF(個人情報!$BB$5:$BB$401,"登録番号" &amp; リスト!O8269)&gt;=1,"",IF(VLOOKUP(O8269,登録者リスト!$A$1:$D$43729,4,FALSE)=基本情報!$D$6,O8269,"")),"")</f>
        <v/>
      </c>
    </row>
    <row r="8270" spans="15:16" x14ac:dyDescent="0.15">
      <c r="O8270">
        <v>8269</v>
      </c>
      <c r="P8270" t="str">
        <f>IFERROR(IF(COUNTIF(個人情報!$BB$5:$BB$401,"登録番号" &amp; リスト!O8270)&gt;=1,"",IF(VLOOKUP(O8270,登録者リスト!$A$1:$D$43729,4,FALSE)=基本情報!$D$6,O8270,"")),"")</f>
        <v/>
      </c>
    </row>
    <row r="8271" spans="15:16" x14ac:dyDescent="0.15">
      <c r="O8271">
        <v>8270</v>
      </c>
      <c r="P8271" t="str">
        <f>IFERROR(IF(COUNTIF(個人情報!$BB$5:$BB$401,"登録番号" &amp; リスト!O8271)&gt;=1,"",IF(VLOOKUP(O8271,登録者リスト!$A$1:$D$43729,4,FALSE)=基本情報!$D$6,O8271,"")),"")</f>
        <v/>
      </c>
    </row>
    <row r="8272" spans="15:16" x14ac:dyDescent="0.15">
      <c r="O8272">
        <v>8271</v>
      </c>
      <c r="P8272" t="str">
        <f>IFERROR(IF(COUNTIF(個人情報!$BB$5:$BB$401,"登録番号" &amp; リスト!O8272)&gt;=1,"",IF(VLOOKUP(O8272,登録者リスト!$A$1:$D$43729,4,FALSE)=基本情報!$D$6,O8272,"")),"")</f>
        <v/>
      </c>
    </row>
    <row r="8273" spans="15:16" x14ac:dyDescent="0.15">
      <c r="O8273">
        <v>8272</v>
      </c>
      <c r="P8273" t="str">
        <f>IFERROR(IF(COUNTIF(個人情報!$BB$5:$BB$401,"登録番号" &amp; リスト!O8273)&gt;=1,"",IF(VLOOKUP(O8273,登録者リスト!$A$1:$D$43729,4,FALSE)=基本情報!$D$6,O8273,"")),"")</f>
        <v/>
      </c>
    </row>
    <row r="8274" spans="15:16" x14ac:dyDescent="0.15">
      <c r="O8274">
        <v>8273</v>
      </c>
      <c r="P8274" t="str">
        <f>IFERROR(IF(COUNTIF(個人情報!$BB$5:$BB$401,"登録番号" &amp; リスト!O8274)&gt;=1,"",IF(VLOOKUP(O8274,登録者リスト!$A$1:$D$43729,4,FALSE)=基本情報!$D$6,O8274,"")),"")</f>
        <v/>
      </c>
    </row>
    <row r="8275" spans="15:16" x14ac:dyDescent="0.15">
      <c r="O8275">
        <v>8274</v>
      </c>
      <c r="P8275" t="str">
        <f>IFERROR(IF(COUNTIF(個人情報!$BB$5:$BB$401,"登録番号" &amp; リスト!O8275)&gt;=1,"",IF(VLOOKUP(O8275,登録者リスト!$A$1:$D$43729,4,FALSE)=基本情報!$D$6,O8275,"")),"")</f>
        <v/>
      </c>
    </row>
    <row r="8276" spans="15:16" x14ac:dyDescent="0.15">
      <c r="O8276">
        <v>8275</v>
      </c>
      <c r="P8276" t="str">
        <f>IFERROR(IF(COUNTIF(個人情報!$BB$5:$BB$401,"登録番号" &amp; リスト!O8276)&gt;=1,"",IF(VLOOKUP(O8276,登録者リスト!$A$1:$D$43729,4,FALSE)=基本情報!$D$6,O8276,"")),"")</f>
        <v/>
      </c>
    </row>
    <row r="8277" spans="15:16" x14ac:dyDescent="0.15">
      <c r="O8277">
        <v>8276</v>
      </c>
      <c r="P8277" t="str">
        <f>IFERROR(IF(COUNTIF(個人情報!$BB$5:$BB$401,"登録番号" &amp; リスト!O8277)&gt;=1,"",IF(VLOOKUP(O8277,登録者リスト!$A$1:$D$43729,4,FALSE)=基本情報!$D$6,O8277,"")),"")</f>
        <v/>
      </c>
    </row>
    <row r="8278" spans="15:16" x14ac:dyDescent="0.15">
      <c r="O8278">
        <v>8277</v>
      </c>
      <c r="P8278" t="str">
        <f>IFERROR(IF(COUNTIF(個人情報!$BB$5:$BB$401,"登録番号" &amp; リスト!O8278)&gt;=1,"",IF(VLOOKUP(O8278,登録者リスト!$A$1:$D$43729,4,FALSE)=基本情報!$D$6,O8278,"")),"")</f>
        <v/>
      </c>
    </row>
    <row r="8279" spans="15:16" x14ac:dyDescent="0.15">
      <c r="O8279">
        <v>8278</v>
      </c>
      <c r="P8279" t="str">
        <f>IFERROR(IF(COUNTIF(個人情報!$BB$5:$BB$401,"登録番号" &amp; リスト!O8279)&gt;=1,"",IF(VLOOKUP(O8279,登録者リスト!$A$1:$D$43729,4,FALSE)=基本情報!$D$6,O8279,"")),"")</f>
        <v/>
      </c>
    </row>
    <row r="8280" spans="15:16" x14ac:dyDescent="0.15">
      <c r="O8280">
        <v>8279</v>
      </c>
      <c r="P8280" t="str">
        <f>IFERROR(IF(COUNTIF(個人情報!$BB$5:$BB$401,"登録番号" &amp; リスト!O8280)&gt;=1,"",IF(VLOOKUP(O8280,登録者リスト!$A$1:$D$43729,4,FALSE)=基本情報!$D$6,O8280,"")),"")</f>
        <v/>
      </c>
    </row>
    <row r="8281" spans="15:16" x14ac:dyDescent="0.15">
      <c r="O8281">
        <v>8280</v>
      </c>
      <c r="P8281" t="str">
        <f>IFERROR(IF(COUNTIF(個人情報!$BB$5:$BB$401,"登録番号" &amp; リスト!O8281)&gt;=1,"",IF(VLOOKUP(O8281,登録者リスト!$A$1:$D$43729,4,FALSE)=基本情報!$D$6,O8281,"")),"")</f>
        <v/>
      </c>
    </row>
    <row r="8282" spans="15:16" x14ac:dyDescent="0.15">
      <c r="O8282">
        <v>8281</v>
      </c>
      <c r="P8282" t="str">
        <f>IFERROR(IF(COUNTIF(個人情報!$BB$5:$BB$401,"登録番号" &amp; リスト!O8282)&gt;=1,"",IF(VLOOKUP(O8282,登録者リスト!$A$1:$D$43729,4,FALSE)=基本情報!$D$6,O8282,"")),"")</f>
        <v/>
      </c>
    </row>
    <row r="8283" spans="15:16" x14ac:dyDescent="0.15">
      <c r="O8283">
        <v>8282</v>
      </c>
      <c r="P8283" t="str">
        <f>IFERROR(IF(COUNTIF(個人情報!$BB$5:$BB$401,"登録番号" &amp; リスト!O8283)&gt;=1,"",IF(VLOOKUP(O8283,登録者リスト!$A$1:$D$43729,4,FALSE)=基本情報!$D$6,O8283,"")),"")</f>
        <v/>
      </c>
    </row>
    <row r="8284" spans="15:16" x14ac:dyDescent="0.15">
      <c r="O8284">
        <v>8283</v>
      </c>
      <c r="P8284" t="str">
        <f>IFERROR(IF(COUNTIF(個人情報!$BB$5:$BB$401,"登録番号" &amp; リスト!O8284)&gt;=1,"",IF(VLOOKUP(O8284,登録者リスト!$A$1:$D$43729,4,FALSE)=基本情報!$D$6,O8284,"")),"")</f>
        <v/>
      </c>
    </row>
    <row r="8285" spans="15:16" x14ac:dyDescent="0.15">
      <c r="O8285">
        <v>8284</v>
      </c>
      <c r="P8285" t="str">
        <f>IFERROR(IF(COUNTIF(個人情報!$BB$5:$BB$401,"登録番号" &amp; リスト!O8285)&gt;=1,"",IF(VLOOKUP(O8285,登録者リスト!$A$1:$D$43729,4,FALSE)=基本情報!$D$6,O8285,"")),"")</f>
        <v/>
      </c>
    </row>
    <row r="8286" spans="15:16" x14ac:dyDescent="0.15">
      <c r="O8286">
        <v>8285</v>
      </c>
      <c r="P8286" t="str">
        <f>IFERROR(IF(COUNTIF(個人情報!$BB$5:$BB$401,"登録番号" &amp; リスト!O8286)&gt;=1,"",IF(VLOOKUP(O8286,登録者リスト!$A$1:$D$43729,4,FALSE)=基本情報!$D$6,O8286,"")),"")</f>
        <v/>
      </c>
    </row>
    <row r="8287" spans="15:16" x14ac:dyDescent="0.15">
      <c r="O8287">
        <v>8286</v>
      </c>
      <c r="P8287" t="str">
        <f>IFERROR(IF(COUNTIF(個人情報!$BB$5:$BB$401,"登録番号" &amp; リスト!O8287)&gt;=1,"",IF(VLOOKUP(O8287,登録者リスト!$A$1:$D$43729,4,FALSE)=基本情報!$D$6,O8287,"")),"")</f>
        <v/>
      </c>
    </row>
    <row r="8288" spans="15:16" x14ac:dyDescent="0.15">
      <c r="O8288">
        <v>8287</v>
      </c>
      <c r="P8288" t="str">
        <f>IFERROR(IF(COUNTIF(個人情報!$BB$5:$BB$401,"登録番号" &amp; リスト!O8288)&gt;=1,"",IF(VLOOKUP(O8288,登録者リスト!$A$1:$D$43729,4,FALSE)=基本情報!$D$6,O8288,"")),"")</f>
        <v/>
      </c>
    </row>
    <row r="8289" spans="15:16" x14ac:dyDescent="0.15">
      <c r="O8289">
        <v>8288</v>
      </c>
      <c r="P8289" t="str">
        <f>IFERROR(IF(COUNTIF(個人情報!$BB$5:$BB$401,"登録番号" &amp; リスト!O8289)&gt;=1,"",IF(VLOOKUP(O8289,登録者リスト!$A$1:$D$43729,4,FALSE)=基本情報!$D$6,O8289,"")),"")</f>
        <v/>
      </c>
    </row>
    <row r="8290" spans="15:16" x14ac:dyDescent="0.15">
      <c r="O8290">
        <v>8289</v>
      </c>
      <c r="P8290" t="str">
        <f>IFERROR(IF(COUNTIF(個人情報!$BB$5:$BB$401,"登録番号" &amp; リスト!O8290)&gt;=1,"",IF(VLOOKUP(O8290,登録者リスト!$A$1:$D$43729,4,FALSE)=基本情報!$D$6,O8290,"")),"")</f>
        <v/>
      </c>
    </row>
    <row r="8291" spans="15:16" x14ac:dyDescent="0.15">
      <c r="O8291">
        <v>8290</v>
      </c>
      <c r="P8291" t="str">
        <f>IFERROR(IF(COUNTIF(個人情報!$BB$5:$BB$401,"登録番号" &amp; リスト!O8291)&gt;=1,"",IF(VLOOKUP(O8291,登録者リスト!$A$1:$D$43729,4,FALSE)=基本情報!$D$6,O8291,"")),"")</f>
        <v/>
      </c>
    </row>
    <row r="8292" spans="15:16" x14ac:dyDescent="0.15">
      <c r="O8292">
        <v>8291</v>
      </c>
      <c r="P8292" t="str">
        <f>IFERROR(IF(COUNTIF(個人情報!$BB$5:$BB$401,"登録番号" &amp; リスト!O8292)&gt;=1,"",IF(VLOOKUP(O8292,登録者リスト!$A$1:$D$43729,4,FALSE)=基本情報!$D$6,O8292,"")),"")</f>
        <v/>
      </c>
    </row>
    <row r="8293" spans="15:16" x14ac:dyDescent="0.15">
      <c r="O8293">
        <v>8292</v>
      </c>
      <c r="P8293" t="str">
        <f>IFERROR(IF(COUNTIF(個人情報!$BB$5:$BB$401,"登録番号" &amp; リスト!O8293)&gt;=1,"",IF(VLOOKUP(O8293,登録者リスト!$A$1:$D$43729,4,FALSE)=基本情報!$D$6,O8293,"")),"")</f>
        <v/>
      </c>
    </row>
    <row r="8294" spans="15:16" x14ac:dyDescent="0.15">
      <c r="O8294">
        <v>8293</v>
      </c>
      <c r="P8294" t="str">
        <f>IFERROR(IF(COUNTIF(個人情報!$BB$5:$BB$401,"登録番号" &amp; リスト!O8294)&gt;=1,"",IF(VLOOKUP(O8294,登録者リスト!$A$1:$D$43729,4,FALSE)=基本情報!$D$6,O8294,"")),"")</f>
        <v/>
      </c>
    </row>
    <row r="8295" spans="15:16" x14ac:dyDescent="0.15">
      <c r="O8295">
        <v>8294</v>
      </c>
      <c r="P8295" t="str">
        <f>IFERROR(IF(COUNTIF(個人情報!$BB$5:$BB$401,"登録番号" &amp; リスト!O8295)&gt;=1,"",IF(VLOOKUP(O8295,登録者リスト!$A$1:$D$43729,4,FALSE)=基本情報!$D$6,O8295,"")),"")</f>
        <v/>
      </c>
    </row>
    <row r="8296" spans="15:16" x14ac:dyDescent="0.15">
      <c r="O8296">
        <v>8295</v>
      </c>
      <c r="P8296" t="str">
        <f>IFERROR(IF(COUNTIF(個人情報!$BB$5:$BB$401,"登録番号" &amp; リスト!O8296)&gt;=1,"",IF(VLOOKUP(O8296,登録者リスト!$A$1:$D$43729,4,FALSE)=基本情報!$D$6,O8296,"")),"")</f>
        <v/>
      </c>
    </row>
    <row r="8297" spans="15:16" x14ac:dyDescent="0.15">
      <c r="O8297">
        <v>8296</v>
      </c>
      <c r="P8297" t="str">
        <f>IFERROR(IF(COUNTIF(個人情報!$BB$5:$BB$401,"登録番号" &amp; リスト!O8297)&gt;=1,"",IF(VLOOKUP(O8297,登録者リスト!$A$1:$D$43729,4,FALSE)=基本情報!$D$6,O8297,"")),"")</f>
        <v/>
      </c>
    </row>
    <row r="8298" spans="15:16" x14ac:dyDescent="0.15">
      <c r="O8298">
        <v>8297</v>
      </c>
      <c r="P8298" t="str">
        <f>IFERROR(IF(COUNTIF(個人情報!$BB$5:$BB$401,"登録番号" &amp; リスト!O8298)&gt;=1,"",IF(VLOOKUP(O8298,登録者リスト!$A$1:$D$43729,4,FALSE)=基本情報!$D$6,O8298,"")),"")</f>
        <v/>
      </c>
    </row>
    <row r="8299" spans="15:16" x14ac:dyDescent="0.15">
      <c r="O8299">
        <v>8298</v>
      </c>
      <c r="P8299" t="str">
        <f>IFERROR(IF(COUNTIF(個人情報!$BB$5:$BB$401,"登録番号" &amp; リスト!O8299)&gt;=1,"",IF(VLOOKUP(O8299,登録者リスト!$A$1:$D$43729,4,FALSE)=基本情報!$D$6,O8299,"")),"")</f>
        <v/>
      </c>
    </row>
    <row r="8300" spans="15:16" x14ac:dyDescent="0.15">
      <c r="O8300">
        <v>8299</v>
      </c>
      <c r="P8300" t="str">
        <f>IFERROR(IF(COUNTIF(個人情報!$BB$5:$BB$401,"登録番号" &amp; リスト!O8300)&gt;=1,"",IF(VLOOKUP(O8300,登録者リスト!$A$1:$D$43729,4,FALSE)=基本情報!$D$6,O8300,"")),"")</f>
        <v/>
      </c>
    </row>
    <row r="8301" spans="15:16" x14ac:dyDescent="0.15">
      <c r="O8301">
        <v>8300</v>
      </c>
      <c r="P8301" t="str">
        <f>IFERROR(IF(COUNTIF(個人情報!$BB$5:$BB$401,"登録番号" &amp; リスト!O8301)&gt;=1,"",IF(VLOOKUP(O8301,登録者リスト!$A$1:$D$43729,4,FALSE)=基本情報!$D$6,O8301,"")),"")</f>
        <v/>
      </c>
    </row>
    <row r="8302" spans="15:16" x14ac:dyDescent="0.15">
      <c r="O8302">
        <v>8301</v>
      </c>
      <c r="P8302" t="str">
        <f>IFERROR(IF(COUNTIF(個人情報!$BB$5:$BB$401,"登録番号" &amp; リスト!O8302)&gt;=1,"",IF(VLOOKUP(O8302,登録者リスト!$A$1:$D$43729,4,FALSE)=基本情報!$D$6,O8302,"")),"")</f>
        <v/>
      </c>
    </row>
    <row r="8303" spans="15:16" x14ac:dyDescent="0.15">
      <c r="O8303">
        <v>8302</v>
      </c>
      <c r="P8303" t="str">
        <f>IFERROR(IF(COUNTIF(個人情報!$BB$5:$BB$401,"登録番号" &amp; リスト!O8303)&gt;=1,"",IF(VLOOKUP(O8303,登録者リスト!$A$1:$D$43729,4,FALSE)=基本情報!$D$6,O8303,"")),"")</f>
        <v/>
      </c>
    </row>
    <row r="8304" spans="15:16" x14ac:dyDescent="0.15">
      <c r="O8304">
        <v>8303</v>
      </c>
      <c r="P8304" t="str">
        <f>IFERROR(IF(COUNTIF(個人情報!$BB$5:$BB$401,"登録番号" &amp; リスト!O8304)&gt;=1,"",IF(VLOOKUP(O8304,登録者リスト!$A$1:$D$43729,4,FALSE)=基本情報!$D$6,O8304,"")),"")</f>
        <v/>
      </c>
    </row>
    <row r="8305" spans="15:16" x14ac:dyDescent="0.15">
      <c r="O8305">
        <v>8304</v>
      </c>
      <c r="P8305" t="str">
        <f>IFERROR(IF(COUNTIF(個人情報!$BB$5:$BB$401,"登録番号" &amp; リスト!O8305)&gt;=1,"",IF(VLOOKUP(O8305,登録者リスト!$A$1:$D$43729,4,FALSE)=基本情報!$D$6,O8305,"")),"")</f>
        <v/>
      </c>
    </row>
    <row r="8306" spans="15:16" x14ac:dyDescent="0.15">
      <c r="O8306">
        <v>8305</v>
      </c>
      <c r="P8306" t="str">
        <f>IFERROR(IF(COUNTIF(個人情報!$BB$5:$BB$401,"登録番号" &amp; リスト!O8306)&gt;=1,"",IF(VLOOKUP(O8306,登録者リスト!$A$1:$D$43729,4,FALSE)=基本情報!$D$6,O8306,"")),"")</f>
        <v/>
      </c>
    </row>
    <row r="8307" spans="15:16" x14ac:dyDescent="0.15">
      <c r="O8307">
        <v>8306</v>
      </c>
      <c r="P8307" t="str">
        <f>IFERROR(IF(COUNTIF(個人情報!$BB$5:$BB$401,"登録番号" &amp; リスト!O8307)&gt;=1,"",IF(VLOOKUP(O8307,登録者リスト!$A$1:$D$43729,4,FALSE)=基本情報!$D$6,O8307,"")),"")</f>
        <v/>
      </c>
    </row>
    <row r="8308" spans="15:16" x14ac:dyDescent="0.15">
      <c r="O8308">
        <v>8307</v>
      </c>
      <c r="P8308" t="str">
        <f>IFERROR(IF(COUNTIF(個人情報!$BB$5:$BB$401,"登録番号" &amp; リスト!O8308)&gt;=1,"",IF(VLOOKUP(O8308,登録者リスト!$A$1:$D$43729,4,FALSE)=基本情報!$D$6,O8308,"")),"")</f>
        <v/>
      </c>
    </row>
    <row r="8309" spans="15:16" x14ac:dyDescent="0.15">
      <c r="O8309">
        <v>8308</v>
      </c>
      <c r="P8309" t="str">
        <f>IFERROR(IF(COUNTIF(個人情報!$BB$5:$BB$401,"登録番号" &amp; リスト!O8309)&gt;=1,"",IF(VLOOKUP(O8309,登録者リスト!$A$1:$D$43729,4,FALSE)=基本情報!$D$6,O8309,"")),"")</f>
        <v/>
      </c>
    </row>
    <row r="8310" spans="15:16" x14ac:dyDescent="0.15">
      <c r="O8310">
        <v>8309</v>
      </c>
      <c r="P8310" t="str">
        <f>IFERROR(IF(COUNTIF(個人情報!$BB$5:$BB$401,"登録番号" &amp; リスト!O8310)&gt;=1,"",IF(VLOOKUP(O8310,登録者リスト!$A$1:$D$43729,4,FALSE)=基本情報!$D$6,O8310,"")),"")</f>
        <v/>
      </c>
    </row>
    <row r="8311" spans="15:16" x14ac:dyDescent="0.15">
      <c r="O8311">
        <v>8310</v>
      </c>
      <c r="P8311" t="str">
        <f>IFERROR(IF(COUNTIF(個人情報!$BB$5:$BB$401,"登録番号" &amp; リスト!O8311)&gt;=1,"",IF(VLOOKUP(O8311,登録者リスト!$A$1:$D$43729,4,FALSE)=基本情報!$D$6,O8311,"")),"")</f>
        <v/>
      </c>
    </row>
    <row r="8312" spans="15:16" x14ac:dyDescent="0.15">
      <c r="O8312">
        <v>8311</v>
      </c>
      <c r="P8312" t="str">
        <f>IFERROR(IF(COUNTIF(個人情報!$BB$5:$BB$401,"登録番号" &amp; リスト!O8312)&gt;=1,"",IF(VLOOKUP(O8312,登録者リスト!$A$1:$D$43729,4,FALSE)=基本情報!$D$6,O8312,"")),"")</f>
        <v/>
      </c>
    </row>
    <row r="8313" spans="15:16" x14ac:dyDescent="0.15">
      <c r="O8313">
        <v>8312</v>
      </c>
      <c r="P8313" t="str">
        <f>IFERROR(IF(COUNTIF(個人情報!$BB$5:$BB$401,"登録番号" &amp; リスト!O8313)&gt;=1,"",IF(VLOOKUP(O8313,登録者リスト!$A$1:$D$43729,4,FALSE)=基本情報!$D$6,O8313,"")),"")</f>
        <v/>
      </c>
    </row>
    <row r="8314" spans="15:16" x14ac:dyDescent="0.15">
      <c r="O8314">
        <v>8313</v>
      </c>
      <c r="P8314" t="str">
        <f>IFERROR(IF(COUNTIF(個人情報!$BB$5:$BB$401,"登録番号" &amp; リスト!O8314)&gt;=1,"",IF(VLOOKUP(O8314,登録者リスト!$A$1:$D$43729,4,FALSE)=基本情報!$D$6,O8314,"")),"")</f>
        <v/>
      </c>
    </row>
    <row r="8315" spans="15:16" x14ac:dyDescent="0.15">
      <c r="O8315">
        <v>8314</v>
      </c>
      <c r="P8315" t="str">
        <f>IFERROR(IF(COUNTIF(個人情報!$BB$5:$BB$401,"登録番号" &amp; リスト!O8315)&gt;=1,"",IF(VLOOKUP(O8315,登録者リスト!$A$1:$D$43729,4,FALSE)=基本情報!$D$6,O8315,"")),"")</f>
        <v/>
      </c>
    </row>
    <row r="8316" spans="15:16" x14ac:dyDescent="0.15">
      <c r="O8316">
        <v>8315</v>
      </c>
      <c r="P8316" t="str">
        <f>IFERROR(IF(COUNTIF(個人情報!$BB$5:$BB$401,"登録番号" &amp; リスト!O8316)&gt;=1,"",IF(VLOOKUP(O8316,登録者リスト!$A$1:$D$43729,4,FALSE)=基本情報!$D$6,O8316,"")),"")</f>
        <v/>
      </c>
    </row>
    <row r="8317" spans="15:16" x14ac:dyDescent="0.15">
      <c r="O8317">
        <v>8316</v>
      </c>
      <c r="P8317" t="str">
        <f>IFERROR(IF(COUNTIF(個人情報!$BB$5:$BB$401,"登録番号" &amp; リスト!O8317)&gt;=1,"",IF(VLOOKUP(O8317,登録者リスト!$A$1:$D$43729,4,FALSE)=基本情報!$D$6,O8317,"")),"")</f>
        <v/>
      </c>
    </row>
    <row r="8318" spans="15:16" x14ac:dyDescent="0.15">
      <c r="O8318">
        <v>8317</v>
      </c>
      <c r="P8318" t="str">
        <f>IFERROR(IF(COUNTIF(個人情報!$BB$5:$BB$401,"登録番号" &amp; リスト!O8318)&gt;=1,"",IF(VLOOKUP(O8318,登録者リスト!$A$1:$D$43729,4,FALSE)=基本情報!$D$6,O8318,"")),"")</f>
        <v/>
      </c>
    </row>
    <row r="8319" spans="15:16" x14ac:dyDescent="0.15">
      <c r="O8319">
        <v>8318</v>
      </c>
      <c r="P8319" t="str">
        <f>IFERROR(IF(COUNTIF(個人情報!$BB$5:$BB$401,"登録番号" &amp; リスト!O8319)&gt;=1,"",IF(VLOOKUP(O8319,登録者リスト!$A$1:$D$43729,4,FALSE)=基本情報!$D$6,O8319,"")),"")</f>
        <v/>
      </c>
    </row>
    <row r="8320" spans="15:16" x14ac:dyDescent="0.15">
      <c r="O8320">
        <v>8319</v>
      </c>
      <c r="P8320" t="str">
        <f>IFERROR(IF(COUNTIF(個人情報!$BB$5:$BB$401,"登録番号" &amp; リスト!O8320)&gt;=1,"",IF(VLOOKUP(O8320,登録者リスト!$A$1:$D$43729,4,FALSE)=基本情報!$D$6,O8320,"")),"")</f>
        <v/>
      </c>
    </row>
    <row r="8321" spans="15:16" x14ac:dyDescent="0.15">
      <c r="O8321">
        <v>8320</v>
      </c>
      <c r="P8321" t="str">
        <f>IFERROR(IF(COUNTIF(個人情報!$BB$5:$BB$401,"登録番号" &amp; リスト!O8321)&gt;=1,"",IF(VLOOKUP(O8321,登録者リスト!$A$1:$D$43729,4,FALSE)=基本情報!$D$6,O8321,"")),"")</f>
        <v/>
      </c>
    </row>
    <row r="8322" spans="15:16" x14ac:dyDescent="0.15">
      <c r="O8322">
        <v>8321</v>
      </c>
      <c r="P8322" t="str">
        <f>IFERROR(IF(COUNTIF(個人情報!$BB$5:$BB$401,"登録番号" &amp; リスト!O8322)&gt;=1,"",IF(VLOOKUP(O8322,登録者リスト!$A$1:$D$43729,4,FALSE)=基本情報!$D$6,O8322,"")),"")</f>
        <v/>
      </c>
    </row>
    <row r="8323" spans="15:16" x14ac:dyDescent="0.15">
      <c r="O8323">
        <v>8322</v>
      </c>
      <c r="P8323" t="str">
        <f>IFERROR(IF(COUNTIF(個人情報!$BB$5:$BB$401,"登録番号" &amp; リスト!O8323)&gt;=1,"",IF(VLOOKUP(O8323,登録者リスト!$A$1:$D$43729,4,FALSE)=基本情報!$D$6,O8323,"")),"")</f>
        <v/>
      </c>
    </row>
    <row r="8324" spans="15:16" x14ac:dyDescent="0.15">
      <c r="O8324">
        <v>8323</v>
      </c>
      <c r="P8324" t="str">
        <f>IFERROR(IF(COUNTIF(個人情報!$BB$5:$BB$401,"登録番号" &amp; リスト!O8324)&gt;=1,"",IF(VLOOKUP(O8324,登録者リスト!$A$1:$D$43729,4,FALSE)=基本情報!$D$6,O8324,"")),"")</f>
        <v/>
      </c>
    </row>
    <row r="8325" spans="15:16" x14ac:dyDescent="0.15">
      <c r="O8325">
        <v>8324</v>
      </c>
      <c r="P8325" t="str">
        <f>IFERROR(IF(COUNTIF(個人情報!$BB$5:$BB$401,"登録番号" &amp; リスト!O8325)&gt;=1,"",IF(VLOOKUP(O8325,登録者リスト!$A$1:$D$43729,4,FALSE)=基本情報!$D$6,O8325,"")),"")</f>
        <v/>
      </c>
    </row>
    <row r="8326" spans="15:16" x14ac:dyDescent="0.15">
      <c r="O8326">
        <v>8325</v>
      </c>
      <c r="P8326" t="str">
        <f>IFERROR(IF(COUNTIF(個人情報!$BB$5:$BB$401,"登録番号" &amp; リスト!O8326)&gt;=1,"",IF(VLOOKUP(O8326,登録者リスト!$A$1:$D$43729,4,FALSE)=基本情報!$D$6,O8326,"")),"")</f>
        <v/>
      </c>
    </row>
    <row r="8327" spans="15:16" x14ac:dyDescent="0.15">
      <c r="O8327">
        <v>8326</v>
      </c>
      <c r="P8327" t="str">
        <f>IFERROR(IF(COUNTIF(個人情報!$BB$5:$BB$401,"登録番号" &amp; リスト!O8327)&gt;=1,"",IF(VLOOKUP(O8327,登録者リスト!$A$1:$D$43729,4,FALSE)=基本情報!$D$6,O8327,"")),"")</f>
        <v/>
      </c>
    </row>
    <row r="8328" spans="15:16" x14ac:dyDescent="0.15">
      <c r="O8328">
        <v>8327</v>
      </c>
      <c r="P8328" t="str">
        <f>IFERROR(IF(COUNTIF(個人情報!$BB$5:$BB$401,"登録番号" &amp; リスト!O8328)&gt;=1,"",IF(VLOOKUP(O8328,登録者リスト!$A$1:$D$43729,4,FALSE)=基本情報!$D$6,O8328,"")),"")</f>
        <v/>
      </c>
    </row>
    <row r="8329" spans="15:16" x14ac:dyDescent="0.15">
      <c r="O8329">
        <v>8328</v>
      </c>
      <c r="P8329" t="str">
        <f>IFERROR(IF(COUNTIF(個人情報!$BB$5:$BB$401,"登録番号" &amp; リスト!O8329)&gt;=1,"",IF(VLOOKUP(O8329,登録者リスト!$A$1:$D$43729,4,FALSE)=基本情報!$D$6,O8329,"")),"")</f>
        <v/>
      </c>
    </row>
    <row r="8330" spans="15:16" x14ac:dyDescent="0.15">
      <c r="O8330">
        <v>8329</v>
      </c>
      <c r="P8330" t="str">
        <f>IFERROR(IF(COUNTIF(個人情報!$BB$5:$BB$401,"登録番号" &amp; リスト!O8330)&gt;=1,"",IF(VLOOKUP(O8330,登録者リスト!$A$1:$D$43729,4,FALSE)=基本情報!$D$6,O8330,"")),"")</f>
        <v/>
      </c>
    </row>
    <row r="8331" spans="15:16" x14ac:dyDescent="0.15">
      <c r="O8331">
        <v>8330</v>
      </c>
      <c r="P8331" t="str">
        <f>IFERROR(IF(COUNTIF(個人情報!$BB$5:$BB$401,"登録番号" &amp; リスト!O8331)&gt;=1,"",IF(VLOOKUP(O8331,登録者リスト!$A$1:$D$43729,4,FALSE)=基本情報!$D$6,O8331,"")),"")</f>
        <v/>
      </c>
    </row>
    <row r="8332" spans="15:16" x14ac:dyDescent="0.15">
      <c r="O8332">
        <v>8331</v>
      </c>
      <c r="P8332" t="str">
        <f>IFERROR(IF(COUNTIF(個人情報!$BB$5:$BB$401,"登録番号" &amp; リスト!O8332)&gt;=1,"",IF(VLOOKUP(O8332,登録者リスト!$A$1:$D$43729,4,FALSE)=基本情報!$D$6,O8332,"")),"")</f>
        <v/>
      </c>
    </row>
    <row r="8333" spans="15:16" x14ac:dyDescent="0.15">
      <c r="O8333">
        <v>8332</v>
      </c>
      <c r="P8333" t="str">
        <f>IFERROR(IF(COUNTIF(個人情報!$BB$5:$BB$401,"登録番号" &amp; リスト!O8333)&gt;=1,"",IF(VLOOKUP(O8333,登録者リスト!$A$1:$D$43729,4,FALSE)=基本情報!$D$6,O8333,"")),"")</f>
        <v/>
      </c>
    </row>
    <row r="8334" spans="15:16" x14ac:dyDescent="0.15">
      <c r="O8334">
        <v>8333</v>
      </c>
      <c r="P8334" t="str">
        <f>IFERROR(IF(COUNTIF(個人情報!$BB$5:$BB$401,"登録番号" &amp; リスト!O8334)&gt;=1,"",IF(VLOOKUP(O8334,登録者リスト!$A$1:$D$43729,4,FALSE)=基本情報!$D$6,O8334,"")),"")</f>
        <v/>
      </c>
    </row>
    <row r="8335" spans="15:16" x14ac:dyDescent="0.15">
      <c r="O8335">
        <v>8334</v>
      </c>
      <c r="P8335" t="str">
        <f>IFERROR(IF(COUNTIF(個人情報!$BB$5:$BB$401,"登録番号" &amp; リスト!O8335)&gt;=1,"",IF(VLOOKUP(O8335,登録者リスト!$A$1:$D$43729,4,FALSE)=基本情報!$D$6,O8335,"")),"")</f>
        <v/>
      </c>
    </row>
    <row r="8336" spans="15:16" x14ac:dyDescent="0.15">
      <c r="O8336">
        <v>8335</v>
      </c>
      <c r="P8336" t="str">
        <f>IFERROR(IF(COUNTIF(個人情報!$BB$5:$BB$401,"登録番号" &amp; リスト!O8336)&gt;=1,"",IF(VLOOKUP(O8336,登録者リスト!$A$1:$D$43729,4,FALSE)=基本情報!$D$6,O8336,"")),"")</f>
        <v/>
      </c>
    </row>
    <row r="8337" spans="15:16" x14ac:dyDescent="0.15">
      <c r="O8337">
        <v>8336</v>
      </c>
      <c r="P8337" t="str">
        <f>IFERROR(IF(COUNTIF(個人情報!$BB$5:$BB$401,"登録番号" &amp; リスト!O8337)&gt;=1,"",IF(VLOOKUP(O8337,登録者リスト!$A$1:$D$43729,4,FALSE)=基本情報!$D$6,O8337,"")),"")</f>
        <v/>
      </c>
    </row>
    <row r="8338" spans="15:16" x14ac:dyDescent="0.15">
      <c r="O8338">
        <v>8337</v>
      </c>
      <c r="P8338" t="str">
        <f>IFERROR(IF(COUNTIF(個人情報!$BB$5:$BB$401,"登録番号" &amp; リスト!O8338)&gt;=1,"",IF(VLOOKUP(O8338,登録者リスト!$A$1:$D$43729,4,FALSE)=基本情報!$D$6,O8338,"")),"")</f>
        <v/>
      </c>
    </row>
    <row r="8339" spans="15:16" x14ac:dyDescent="0.15">
      <c r="O8339">
        <v>8338</v>
      </c>
      <c r="P8339" t="str">
        <f>IFERROR(IF(COUNTIF(個人情報!$BB$5:$BB$401,"登録番号" &amp; リスト!O8339)&gt;=1,"",IF(VLOOKUP(O8339,登録者リスト!$A$1:$D$43729,4,FALSE)=基本情報!$D$6,O8339,"")),"")</f>
        <v/>
      </c>
    </row>
    <row r="8340" spans="15:16" x14ac:dyDescent="0.15">
      <c r="O8340">
        <v>8339</v>
      </c>
      <c r="P8340" t="str">
        <f>IFERROR(IF(COUNTIF(個人情報!$BB$5:$BB$401,"登録番号" &amp; リスト!O8340)&gt;=1,"",IF(VLOOKUP(O8340,登録者リスト!$A$1:$D$43729,4,FALSE)=基本情報!$D$6,O8340,"")),"")</f>
        <v/>
      </c>
    </row>
    <row r="8341" spans="15:16" x14ac:dyDescent="0.15">
      <c r="O8341">
        <v>8340</v>
      </c>
      <c r="P8341" t="str">
        <f>IFERROR(IF(COUNTIF(個人情報!$BB$5:$BB$401,"登録番号" &amp; リスト!O8341)&gt;=1,"",IF(VLOOKUP(O8341,登録者リスト!$A$1:$D$43729,4,FALSE)=基本情報!$D$6,O8341,"")),"")</f>
        <v/>
      </c>
    </row>
    <row r="8342" spans="15:16" x14ac:dyDescent="0.15">
      <c r="O8342">
        <v>8341</v>
      </c>
      <c r="P8342" t="str">
        <f>IFERROR(IF(COUNTIF(個人情報!$BB$5:$BB$401,"登録番号" &amp; リスト!O8342)&gt;=1,"",IF(VLOOKUP(O8342,登録者リスト!$A$1:$D$43729,4,FALSE)=基本情報!$D$6,O8342,"")),"")</f>
        <v/>
      </c>
    </row>
    <row r="8343" spans="15:16" x14ac:dyDescent="0.15">
      <c r="O8343">
        <v>8342</v>
      </c>
      <c r="P8343" t="str">
        <f>IFERROR(IF(COUNTIF(個人情報!$BB$5:$BB$401,"登録番号" &amp; リスト!O8343)&gt;=1,"",IF(VLOOKUP(O8343,登録者リスト!$A$1:$D$43729,4,FALSE)=基本情報!$D$6,O8343,"")),"")</f>
        <v/>
      </c>
    </row>
    <row r="8344" spans="15:16" x14ac:dyDescent="0.15">
      <c r="O8344">
        <v>8343</v>
      </c>
      <c r="P8344" t="str">
        <f>IFERROR(IF(COUNTIF(個人情報!$BB$5:$BB$401,"登録番号" &amp; リスト!O8344)&gt;=1,"",IF(VLOOKUP(O8344,登録者リスト!$A$1:$D$43729,4,FALSE)=基本情報!$D$6,O8344,"")),"")</f>
        <v/>
      </c>
    </row>
    <row r="8345" spans="15:16" x14ac:dyDescent="0.15">
      <c r="O8345">
        <v>8344</v>
      </c>
      <c r="P8345" t="str">
        <f>IFERROR(IF(COUNTIF(個人情報!$BB$5:$BB$401,"登録番号" &amp; リスト!O8345)&gt;=1,"",IF(VLOOKUP(O8345,登録者リスト!$A$1:$D$43729,4,FALSE)=基本情報!$D$6,O8345,"")),"")</f>
        <v/>
      </c>
    </row>
    <row r="8346" spans="15:16" x14ac:dyDescent="0.15">
      <c r="O8346">
        <v>8345</v>
      </c>
      <c r="P8346" t="str">
        <f>IFERROR(IF(COUNTIF(個人情報!$BB$5:$BB$401,"登録番号" &amp; リスト!O8346)&gt;=1,"",IF(VLOOKUP(O8346,登録者リスト!$A$1:$D$43729,4,FALSE)=基本情報!$D$6,O8346,"")),"")</f>
        <v/>
      </c>
    </row>
    <row r="8347" spans="15:16" x14ac:dyDescent="0.15">
      <c r="O8347">
        <v>8346</v>
      </c>
      <c r="P8347" t="str">
        <f>IFERROR(IF(COUNTIF(個人情報!$BB$5:$BB$401,"登録番号" &amp; リスト!O8347)&gt;=1,"",IF(VLOOKUP(O8347,登録者リスト!$A$1:$D$43729,4,FALSE)=基本情報!$D$6,O8347,"")),"")</f>
        <v/>
      </c>
    </row>
    <row r="8348" spans="15:16" x14ac:dyDescent="0.15">
      <c r="O8348">
        <v>8347</v>
      </c>
      <c r="P8348" t="str">
        <f>IFERROR(IF(COUNTIF(個人情報!$BB$5:$BB$401,"登録番号" &amp; リスト!O8348)&gt;=1,"",IF(VLOOKUP(O8348,登録者リスト!$A$1:$D$43729,4,FALSE)=基本情報!$D$6,O8348,"")),"")</f>
        <v/>
      </c>
    </row>
    <row r="8349" spans="15:16" x14ac:dyDescent="0.15">
      <c r="O8349">
        <v>8348</v>
      </c>
      <c r="P8349" t="str">
        <f>IFERROR(IF(COUNTIF(個人情報!$BB$5:$BB$401,"登録番号" &amp; リスト!O8349)&gt;=1,"",IF(VLOOKUP(O8349,登録者リスト!$A$1:$D$43729,4,FALSE)=基本情報!$D$6,O8349,"")),"")</f>
        <v/>
      </c>
    </row>
    <row r="8350" spans="15:16" x14ac:dyDescent="0.15">
      <c r="O8350">
        <v>8349</v>
      </c>
      <c r="P8350" t="str">
        <f>IFERROR(IF(COUNTIF(個人情報!$BB$5:$BB$401,"登録番号" &amp; リスト!O8350)&gt;=1,"",IF(VLOOKUP(O8350,登録者リスト!$A$1:$D$43729,4,FALSE)=基本情報!$D$6,O8350,"")),"")</f>
        <v/>
      </c>
    </row>
    <row r="8351" spans="15:16" x14ac:dyDescent="0.15">
      <c r="O8351">
        <v>8350</v>
      </c>
      <c r="P8351" t="str">
        <f>IFERROR(IF(COUNTIF(個人情報!$BB$5:$BB$401,"登録番号" &amp; リスト!O8351)&gt;=1,"",IF(VLOOKUP(O8351,登録者リスト!$A$1:$D$43729,4,FALSE)=基本情報!$D$6,O8351,"")),"")</f>
        <v/>
      </c>
    </row>
    <row r="8352" spans="15:16" x14ac:dyDescent="0.15">
      <c r="O8352">
        <v>8351</v>
      </c>
      <c r="P8352" t="str">
        <f>IFERROR(IF(COUNTIF(個人情報!$BB$5:$BB$401,"登録番号" &amp; リスト!O8352)&gt;=1,"",IF(VLOOKUP(O8352,登録者リスト!$A$1:$D$43729,4,FALSE)=基本情報!$D$6,O8352,"")),"")</f>
        <v/>
      </c>
    </row>
    <row r="8353" spans="15:16" x14ac:dyDescent="0.15">
      <c r="O8353">
        <v>8352</v>
      </c>
      <c r="P8353" t="str">
        <f>IFERROR(IF(COUNTIF(個人情報!$BB$5:$BB$401,"登録番号" &amp; リスト!O8353)&gt;=1,"",IF(VLOOKUP(O8353,登録者リスト!$A$1:$D$43729,4,FALSE)=基本情報!$D$6,O8353,"")),"")</f>
        <v/>
      </c>
    </row>
    <row r="8354" spans="15:16" x14ac:dyDescent="0.15">
      <c r="O8354">
        <v>8353</v>
      </c>
      <c r="P8354" t="str">
        <f>IFERROR(IF(COUNTIF(個人情報!$BB$5:$BB$401,"登録番号" &amp; リスト!O8354)&gt;=1,"",IF(VLOOKUP(O8354,登録者リスト!$A$1:$D$43729,4,FALSE)=基本情報!$D$6,O8354,"")),"")</f>
        <v/>
      </c>
    </row>
    <row r="8355" spans="15:16" x14ac:dyDescent="0.15">
      <c r="O8355">
        <v>8354</v>
      </c>
      <c r="P8355" t="str">
        <f>IFERROR(IF(COUNTIF(個人情報!$BB$5:$BB$401,"登録番号" &amp; リスト!O8355)&gt;=1,"",IF(VLOOKUP(O8355,登録者リスト!$A$1:$D$43729,4,FALSE)=基本情報!$D$6,O8355,"")),"")</f>
        <v/>
      </c>
    </row>
    <row r="8356" spans="15:16" x14ac:dyDescent="0.15">
      <c r="O8356">
        <v>8355</v>
      </c>
      <c r="P8356" t="str">
        <f>IFERROR(IF(COUNTIF(個人情報!$BB$5:$BB$401,"登録番号" &amp; リスト!O8356)&gt;=1,"",IF(VLOOKUP(O8356,登録者リスト!$A$1:$D$43729,4,FALSE)=基本情報!$D$6,O8356,"")),"")</f>
        <v/>
      </c>
    </row>
    <row r="8357" spans="15:16" x14ac:dyDescent="0.15">
      <c r="O8357">
        <v>8356</v>
      </c>
      <c r="P8357" t="str">
        <f>IFERROR(IF(COUNTIF(個人情報!$BB$5:$BB$401,"登録番号" &amp; リスト!O8357)&gt;=1,"",IF(VLOOKUP(O8357,登録者リスト!$A$1:$D$43729,4,FALSE)=基本情報!$D$6,O8357,"")),"")</f>
        <v/>
      </c>
    </row>
    <row r="8358" spans="15:16" x14ac:dyDescent="0.15">
      <c r="O8358">
        <v>8357</v>
      </c>
      <c r="P8358" t="str">
        <f>IFERROR(IF(COUNTIF(個人情報!$BB$5:$BB$401,"登録番号" &amp; リスト!O8358)&gt;=1,"",IF(VLOOKUP(O8358,登録者リスト!$A$1:$D$43729,4,FALSE)=基本情報!$D$6,O8358,"")),"")</f>
        <v/>
      </c>
    </row>
    <row r="8359" spans="15:16" x14ac:dyDescent="0.15">
      <c r="O8359">
        <v>8358</v>
      </c>
      <c r="P8359" t="str">
        <f>IFERROR(IF(COUNTIF(個人情報!$BB$5:$BB$401,"登録番号" &amp; リスト!O8359)&gt;=1,"",IF(VLOOKUP(O8359,登録者リスト!$A$1:$D$43729,4,FALSE)=基本情報!$D$6,O8359,"")),"")</f>
        <v/>
      </c>
    </row>
    <row r="8360" spans="15:16" x14ac:dyDescent="0.15">
      <c r="O8360">
        <v>8359</v>
      </c>
      <c r="P8360" t="str">
        <f>IFERROR(IF(COUNTIF(個人情報!$BB$5:$BB$401,"登録番号" &amp; リスト!O8360)&gt;=1,"",IF(VLOOKUP(O8360,登録者リスト!$A$1:$D$43729,4,FALSE)=基本情報!$D$6,O8360,"")),"")</f>
        <v/>
      </c>
    </row>
    <row r="8361" spans="15:16" x14ac:dyDescent="0.15">
      <c r="O8361">
        <v>8360</v>
      </c>
      <c r="P8361" t="str">
        <f>IFERROR(IF(COUNTIF(個人情報!$BB$5:$BB$401,"登録番号" &amp; リスト!O8361)&gt;=1,"",IF(VLOOKUP(O8361,登録者リスト!$A$1:$D$43729,4,FALSE)=基本情報!$D$6,O8361,"")),"")</f>
        <v/>
      </c>
    </row>
    <row r="8362" spans="15:16" x14ac:dyDescent="0.15">
      <c r="O8362">
        <v>8361</v>
      </c>
      <c r="P8362" t="str">
        <f>IFERROR(IF(COUNTIF(個人情報!$BB$5:$BB$401,"登録番号" &amp; リスト!O8362)&gt;=1,"",IF(VLOOKUP(O8362,登録者リスト!$A$1:$D$43729,4,FALSE)=基本情報!$D$6,O8362,"")),"")</f>
        <v/>
      </c>
    </row>
    <row r="8363" spans="15:16" x14ac:dyDescent="0.15">
      <c r="O8363">
        <v>8362</v>
      </c>
      <c r="P8363" t="str">
        <f>IFERROR(IF(COUNTIF(個人情報!$BB$5:$BB$401,"登録番号" &amp; リスト!O8363)&gt;=1,"",IF(VLOOKUP(O8363,登録者リスト!$A$1:$D$43729,4,FALSE)=基本情報!$D$6,O8363,"")),"")</f>
        <v/>
      </c>
    </row>
    <row r="8364" spans="15:16" x14ac:dyDescent="0.15">
      <c r="O8364">
        <v>8363</v>
      </c>
      <c r="P8364" t="str">
        <f>IFERROR(IF(COUNTIF(個人情報!$BB$5:$BB$401,"登録番号" &amp; リスト!O8364)&gt;=1,"",IF(VLOOKUP(O8364,登録者リスト!$A$1:$D$43729,4,FALSE)=基本情報!$D$6,O8364,"")),"")</f>
        <v/>
      </c>
    </row>
    <row r="8365" spans="15:16" x14ac:dyDescent="0.15">
      <c r="O8365">
        <v>8364</v>
      </c>
      <c r="P8365" t="str">
        <f>IFERROR(IF(COUNTIF(個人情報!$BB$5:$BB$401,"登録番号" &amp; リスト!O8365)&gt;=1,"",IF(VLOOKUP(O8365,登録者リスト!$A$1:$D$43729,4,FALSE)=基本情報!$D$6,O8365,"")),"")</f>
        <v/>
      </c>
    </row>
    <row r="8366" spans="15:16" x14ac:dyDescent="0.15">
      <c r="O8366">
        <v>8365</v>
      </c>
      <c r="P8366" t="str">
        <f>IFERROR(IF(COUNTIF(個人情報!$BB$5:$BB$401,"登録番号" &amp; リスト!O8366)&gt;=1,"",IF(VLOOKUP(O8366,登録者リスト!$A$1:$D$43729,4,FALSE)=基本情報!$D$6,O8366,"")),"")</f>
        <v/>
      </c>
    </row>
    <row r="8367" spans="15:16" x14ac:dyDescent="0.15">
      <c r="O8367">
        <v>8366</v>
      </c>
      <c r="P8367" t="str">
        <f>IFERROR(IF(COUNTIF(個人情報!$BB$5:$BB$401,"登録番号" &amp; リスト!O8367)&gt;=1,"",IF(VLOOKUP(O8367,登録者リスト!$A$1:$D$43729,4,FALSE)=基本情報!$D$6,O8367,"")),"")</f>
        <v/>
      </c>
    </row>
    <row r="8368" spans="15:16" x14ac:dyDescent="0.15">
      <c r="O8368">
        <v>8367</v>
      </c>
      <c r="P8368" t="str">
        <f>IFERROR(IF(COUNTIF(個人情報!$BB$5:$BB$401,"登録番号" &amp; リスト!O8368)&gt;=1,"",IF(VLOOKUP(O8368,登録者リスト!$A$1:$D$43729,4,FALSE)=基本情報!$D$6,O8368,"")),"")</f>
        <v/>
      </c>
    </row>
    <row r="8369" spans="15:16" x14ac:dyDescent="0.15">
      <c r="O8369">
        <v>8368</v>
      </c>
      <c r="P8369" t="str">
        <f>IFERROR(IF(COUNTIF(個人情報!$BB$5:$BB$401,"登録番号" &amp; リスト!O8369)&gt;=1,"",IF(VLOOKUP(O8369,登録者リスト!$A$1:$D$43729,4,FALSE)=基本情報!$D$6,O8369,"")),"")</f>
        <v/>
      </c>
    </row>
    <row r="8370" spans="15:16" x14ac:dyDescent="0.15">
      <c r="O8370">
        <v>8369</v>
      </c>
      <c r="P8370" t="str">
        <f>IFERROR(IF(COUNTIF(個人情報!$BB$5:$BB$401,"登録番号" &amp; リスト!O8370)&gt;=1,"",IF(VLOOKUP(O8370,登録者リスト!$A$1:$D$43729,4,FALSE)=基本情報!$D$6,O8370,"")),"")</f>
        <v/>
      </c>
    </row>
    <row r="8371" spans="15:16" x14ac:dyDescent="0.15">
      <c r="O8371">
        <v>8370</v>
      </c>
      <c r="P8371" t="str">
        <f>IFERROR(IF(COUNTIF(個人情報!$BB$5:$BB$401,"登録番号" &amp; リスト!O8371)&gt;=1,"",IF(VLOOKUP(O8371,登録者リスト!$A$1:$D$43729,4,FALSE)=基本情報!$D$6,O8371,"")),"")</f>
        <v/>
      </c>
    </row>
    <row r="8372" spans="15:16" x14ac:dyDescent="0.15">
      <c r="O8372">
        <v>8371</v>
      </c>
      <c r="P8372" t="str">
        <f>IFERROR(IF(COUNTIF(個人情報!$BB$5:$BB$401,"登録番号" &amp; リスト!O8372)&gt;=1,"",IF(VLOOKUP(O8372,登録者リスト!$A$1:$D$43729,4,FALSE)=基本情報!$D$6,O8372,"")),"")</f>
        <v/>
      </c>
    </row>
    <row r="8373" spans="15:16" x14ac:dyDescent="0.15">
      <c r="O8373">
        <v>8372</v>
      </c>
      <c r="P8373" t="str">
        <f>IFERROR(IF(COUNTIF(個人情報!$BB$5:$BB$401,"登録番号" &amp; リスト!O8373)&gt;=1,"",IF(VLOOKUP(O8373,登録者リスト!$A$1:$D$43729,4,FALSE)=基本情報!$D$6,O8373,"")),"")</f>
        <v/>
      </c>
    </row>
    <row r="8374" spans="15:16" x14ac:dyDescent="0.15">
      <c r="O8374">
        <v>8373</v>
      </c>
      <c r="P8374" t="str">
        <f>IFERROR(IF(COUNTIF(個人情報!$BB$5:$BB$401,"登録番号" &amp; リスト!O8374)&gt;=1,"",IF(VLOOKUP(O8374,登録者リスト!$A$1:$D$43729,4,FALSE)=基本情報!$D$6,O8374,"")),"")</f>
        <v/>
      </c>
    </row>
    <row r="8375" spans="15:16" x14ac:dyDescent="0.15">
      <c r="O8375">
        <v>8374</v>
      </c>
      <c r="P8375" t="str">
        <f>IFERROR(IF(COUNTIF(個人情報!$BB$5:$BB$401,"登録番号" &amp; リスト!O8375)&gt;=1,"",IF(VLOOKUP(O8375,登録者リスト!$A$1:$D$43729,4,FALSE)=基本情報!$D$6,O8375,"")),"")</f>
        <v/>
      </c>
    </row>
    <row r="8376" spans="15:16" x14ac:dyDescent="0.15">
      <c r="O8376">
        <v>8375</v>
      </c>
      <c r="P8376" t="str">
        <f>IFERROR(IF(COUNTIF(個人情報!$BB$5:$BB$401,"登録番号" &amp; リスト!O8376)&gt;=1,"",IF(VLOOKUP(O8376,登録者リスト!$A$1:$D$43729,4,FALSE)=基本情報!$D$6,O8376,"")),"")</f>
        <v/>
      </c>
    </row>
    <row r="8377" spans="15:16" x14ac:dyDescent="0.15">
      <c r="O8377">
        <v>8376</v>
      </c>
      <c r="P8377" t="str">
        <f>IFERROR(IF(COUNTIF(個人情報!$BB$5:$BB$401,"登録番号" &amp; リスト!O8377)&gt;=1,"",IF(VLOOKUP(O8377,登録者リスト!$A$1:$D$43729,4,FALSE)=基本情報!$D$6,O8377,"")),"")</f>
        <v/>
      </c>
    </row>
    <row r="8378" spans="15:16" x14ac:dyDescent="0.15">
      <c r="O8378">
        <v>8377</v>
      </c>
      <c r="P8378" t="str">
        <f>IFERROR(IF(COUNTIF(個人情報!$BB$5:$BB$401,"登録番号" &amp; リスト!O8378)&gt;=1,"",IF(VLOOKUP(O8378,登録者リスト!$A$1:$D$43729,4,FALSE)=基本情報!$D$6,O8378,"")),"")</f>
        <v/>
      </c>
    </row>
    <row r="8379" spans="15:16" x14ac:dyDescent="0.15">
      <c r="O8379">
        <v>8378</v>
      </c>
      <c r="P8379" t="str">
        <f>IFERROR(IF(COUNTIF(個人情報!$BB$5:$BB$401,"登録番号" &amp; リスト!O8379)&gt;=1,"",IF(VLOOKUP(O8379,登録者リスト!$A$1:$D$43729,4,FALSE)=基本情報!$D$6,O8379,"")),"")</f>
        <v/>
      </c>
    </row>
    <row r="8380" spans="15:16" x14ac:dyDescent="0.15">
      <c r="O8380">
        <v>8379</v>
      </c>
      <c r="P8380" t="str">
        <f>IFERROR(IF(COUNTIF(個人情報!$BB$5:$BB$401,"登録番号" &amp; リスト!O8380)&gt;=1,"",IF(VLOOKUP(O8380,登録者リスト!$A$1:$D$43729,4,FALSE)=基本情報!$D$6,O8380,"")),"")</f>
        <v/>
      </c>
    </row>
    <row r="8381" spans="15:16" x14ac:dyDescent="0.15">
      <c r="O8381">
        <v>8380</v>
      </c>
      <c r="P8381" t="str">
        <f>IFERROR(IF(COUNTIF(個人情報!$BB$5:$BB$401,"登録番号" &amp; リスト!O8381)&gt;=1,"",IF(VLOOKUP(O8381,登録者リスト!$A$1:$D$43729,4,FALSE)=基本情報!$D$6,O8381,"")),"")</f>
        <v/>
      </c>
    </row>
    <row r="8382" spans="15:16" x14ac:dyDescent="0.15">
      <c r="O8382">
        <v>8381</v>
      </c>
      <c r="P8382" t="str">
        <f>IFERROR(IF(COUNTIF(個人情報!$BB$5:$BB$401,"登録番号" &amp; リスト!O8382)&gt;=1,"",IF(VLOOKUP(O8382,登録者リスト!$A$1:$D$43729,4,FALSE)=基本情報!$D$6,O8382,"")),"")</f>
        <v/>
      </c>
    </row>
    <row r="8383" spans="15:16" x14ac:dyDescent="0.15">
      <c r="O8383">
        <v>8382</v>
      </c>
      <c r="P8383" t="str">
        <f>IFERROR(IF(COUNTIF(個人情報!$BB$5:$BB$401,"登録番号" &amp; リスト!O8383)&gt;=1,"",IF(VLOOKUP(O8383,登録者リスト!$A$1:$D$43729,4,FALSE)=基本情報!$D$6,O8383,"")),"")</f>
        <v/>
      </c>
    </row>
    <row r="8384" spans="15:16" x14ac:dyDescent="0.15">
      <c r="O8384">
        <v>8383</v>
      </c>
      <c r="P8384" t="str">
        <f>IFERROR(IF(COUNTIF(個人情報!$BB$5:$BB$401,"登録番号" &amp; リスト!O8384)&gt;=1,"",IF(VLOOKUP(O8384,登録者リスト!$A$1:$D$43729,4,FALSE)=基本情報!$D$6,O8384,"")),"")</f>
        <v/>
      </c>
    </row>
    <row r="8385" spans="15:16" x14ac:dyDescent="0.15">
      <c r="O8385">
        <v>8384</v>
      </c>
      <c r="P8385" t="str">
        <f>IFERROR(IF(COUNTIF(個人情報!$BB$5:$BB$401,"登録番号" &amp; リスト!O8385)&gt;=1,"",IF(VLOOKUP(O8385,登録者リスト!$A$1:$D$43729,4,FALSE)=基本情報!$D$6,O8385,"")),"")</f>
        <v/>
      </c>
    </row>
    <row r="8386" spans="15:16" x14ac:dyDescent="0.15">
      <c r="O8386">
        <v>8385</v>
      </c>
      <c r="P8386" t="str">
        <f>IFERROR(IF(COUNTIF(個人情報!$BB$5:$BB$401,"登録番号" &amp; リスト!O8386)&gt;=1,"",IF(VLOOKUP(O8386,登録者リスト!$A$1:$D$43729,4,FALSE)=基本情報!$D$6,O8386,"")),"")</f>
        <v/>
      </c>
    </row>
    <row r="8387" spans="15:16" x14ac:dyDescent="0.15">
      <c r="O8387">
        <v>8386</v>
      </c>
      <c r="P8387" t="str">
        <f>IFERROR(IF(COUNTIF(個人情報!$BB$5:$BB$401,"登録番号" &amp; リスト!O8387)&gt;=1,"",IF(VLOOKUP(O8387,登録者リスト!$A$1:$D$43729,4,FALSE)=基本情報!$D$6,O8387,"")),"")</f>
        <v/>
      </c>
    </row>
    <row r="8388" spans="15:16" x14ac:dyDescent="0.15">
      <c r="O8388">
        <v>8387</v>
      </c>
      <c r="P8388" t="str">
        <f>IFERROR(IF(COUNTIF(個人情報!$BB$5:$BB$401,"登録番号" &amp; リスト!O8388)&gt;=1,"",IF(VLOOKUP(O8388,登録者リスト!$A$1:$D$43729,4,FALSE)=基本情報!$D$6,O8388,"")),"")</f>
        <v/>
      </c>
    </row>
    <row r="8389" spans="15:16" x14ac:dyDescent="0.15">
      <c r="O8389">
        <v>8388</v>
      </c>
      <c r="P8389" t="str">
        <f>IFERROR(IF(COUNTIF(個人情報!$BB$5:$BB$401,"登録番号" &amp; リスト!O8389)&gt;=1,"",IF(VLOOKUP(O8389,登録者リスト!$A$1:$D$43729,4,FALSE)=基本情報!$D$6,O8389,"")),"")</f>
        <v/>
      </c>
    </row>
    <row r="8390" spans="15:16" x14ac:dyDescent="0.15">
      <c r="O8390">
        <v>8389</v>
      </c>
      <c r="P8390" t="str">
        <f>IFERROR(IF(COUNTIF(個人情報!$BB$5:$BB$401,"登録番号" &amp; リスト!O8390)&gt;=1,"",IF(VLOOKUP(O8390,登録者リスト!$A$1:$D$43729,4,FALSE)=基本情報!$D$6,O8390,"")),"")</f>
        <v/>
      </c>
    </row>
    <row r="8391" spans="15:16" x14ac:dyDescent="0.15">
      <c r="O8391">
        <v>8390</v>
      </c>
      <c r="P8391" t="str">
        <f>IFERROR(IF(COUNTIF(個人情報!$BB$5:$BB$401,"登録番号" &amp; リスト!O8391)&gt;=1,"",IF(VLOOKUP(O8391,登録者リスト!$A$1:$D$43729,4,FALSE)=基本情報!$D$6,O8391,"")),"")</f>
        <v/>
      </c>
    </row>
    <row r="8392" spans="15:16" x14ac:dyDescent="0.15">
      <c r="O8392">
        <v>8391</v>
      </c>
      <c r="P8392" t="str">
        <f>IFERROR(IF(COUNTIF(個人情報!$BB$5:$BB$401,"登録番号" &amp; リスト!O8392)&gt;=1,"",IF(VLOOKUP(O8392,登録者リスト!$A$1:$D$43729,4,FALSE)=基本情報!$D$6,O8392,"")),"")</f>
        <v/>
      </c>
    </row>
    <row r="8393" spans="15:16" x14ac:dyDescent="0.15">
      <c r="O8393">
        <v>8392</v>
      </c>
      <c r="P8393" t="str">
        <f>IFERROR(IF(COUNTIF(個人情報!$BB$5:$BB$401,"登録番号" &amp; リスト!O8393)&gt;=1,"",IF(VLOOKUP(O8393,登録者リスト!$A$1:$D$43729,4,FALSE)=基本情報!$D$6,O8393,"")),"")</f>
        <v/>
      </c>
    </row>
    <row r="8394" spans="15:16" x14ac:dyDescent="0.15">
      <c r="O8394">
        <v>8393</v>
      </c>
      <c r="P8394" t="str">
        <f>IFERROR(IF(COUNTIF(個人情報!$BB$5:$BB$401,"登録番号" &amp; リスト!O8394)&gt;=1,"",IF(VLOOKUP(O8394,登録者リスト!$A$1:$D$43729,4,FALSE)=基本情報!$D$6,O8394,"")),"")</f>
        <v/>
      </c>
    </row>
    <row r="8395" spans="15:16" x14ac:dyDescent="0.15">
      <c r="O8395">
        <v>8394</v>
      </c>
      <c r="P8395" t="str">
        <f>IFERROR(IF(COUNTIF(個人情報!$BB$5:$BB$401,"登録番号" &amp; リスト!O8395)&gt;=1,"",IF(VLOOKUP(O8395,登録者リスト!$A$1:$D$43729,4,FALSE)=基本情報!$D$6,O8395,"")),"")</f>
        <v/>
      </c>
    </row>
    <row r="8396" spans="15:16" x14ac:dyDescent="0.15">
      <c r="O8396">
        <v>8395</v>
      </c>
      <c r="P8396" t="str">
        <f>IFERROR(IF(COUNTIF(個人情報!$BB$5:$BB$401,"登録番号" &amp; リスト!O8396)&gt;=1,"",IF(VLOOKUP(O8396,登録者リスト!$A$1:$D$43729,4,FALSE)=基本情報!$D$6,O8396,"")),"")</f>
        <v/>
      </c>
    </row>
    <row r="8397" spans="15:16" x14ac:dyDescent="0.15">
      <c r="O8397">
        <v>8396</v>
      </c>
      <c r="P8397" t="str">
        <f>IFERROR(IF(COUNTIF(個人情報!$BB$5:$BB$401,"登録番号" &amp; リスト!O8397)&gt;=1,"",IF(VLOOKUP(O8397,登録者リスト!$A$1:$D$43729,4,FALSE)=基本情報!$D$6,O8397,"")),"")</f>
        <v/>
      </c>
    </row>
    <row r="8398" spans="15:16" x14ac:dyDescent="0.15">
      <c r="O8398">
        <v>8397</v>
      </c>
      <c r="P8398" t="str">
        <f>IFERROR(IF(COUNTIF(個人情報!$BB$5:$BB$401,"登録番号" &amp; リスト!O8398)&gt;=1,"",IF(VLOOKUP(O8398,登録者リスト!$A$1:$D$43729,4,FALSE)=基本情報!$D$6,O8398,"")),"")</f>
        <v/>
      </c>
    </row>
    <row r="8399" spans="15:16" x14ac:dyDescent="0.15">
      <c r="O8399">
        <v>8398</v>
      </c>
      <c r="P8399" t="str">
        <f>IFERROR(IF(COUNTIF(個人情報!$BB$5:$BB$401,"登録番号" &amp; リスト!O8399)&gt;=1,"",IF(VLOOKUP(O8399,登録者リスト!$A$1:$D$43729,4,FALSE)=基本情報!$D$6,O8399,"")),"")</f>
        <v/>
      </c>
    </row>
    <row r="8400" spans="15:16" x14ac:dyDescent="0.15">
      <c r="O8400">
        <v>8399</v>
      </c>
      <c r="P8400" t="str">
        <f>IFERROR(IF(COUNTIF(個人情報!$BB$5:$BB$401,"登録番号" &amp; リスト!O8400)&gt;=1,"",IF(VLOOKUP(O8400,登録者リスト!$A$1:$D$43729,4,FALSE)=基本情報!$D$6,O8400,"")),"")</f>
        <v/>
      </c>
    </row>
    <row r="8401" spans="15:16" x14ac:dyDescent="0.15">
      <c r="O8401">
        <v>8400</v>
      </c>
      <c r="P8401" t="str">
        <f>IFERROR(IF(COUNTIF(個人情報!$BB$5:$BB$401,"登録番号" &amp; リスト!O8401)&gt;=1,"",IF(VLOOKUP(O8401,登録者リスト!$A$1:$D$43729,4,FALSE)=基本情報!$D$6,O8401,"")),"")</f>
        <v/>
      </c>
    </row>
    <row r="8402" spans="15:16" x14ac:dyDescent="0.15">
      <c r="O8402">
        <v>8401</v>
      </c>
      <c r="P8402" t="str">
        <f>IFERROR(IF(COUNTIF(個人情報!$BB$5:$BB$401,"登録番号" &amp; リスト!O8402)&gt;=1,"",IF(VLOOKUP(O8402,登録者リスト!$A$1:$D$43729,4,FALSE)=基本情報!$D$6,O8402,"")),"")</f>
        <v/>
      </c>
    </row>
    <row r="8403" spans="15:16" x14ac:dyDescent="0.15">
      <c r="O8403">
        <v>8402</v>
      </c>
      <c r="P8403" t="str">
        <f>IFERROR(IF(COUNTIF(個人情報!$BB$5:$BB$401,"登録番号" &amp; リスト!O8403)&gt;=1,"",IF(VLOOKUP(O8403,登録者リスト!$A$1:$D$43729,4,FALSE)=基本情報!$D$6,O8403,"")),"")</f>
        <v/>
      </c>
    </row>
    <row r="8404" spans="15:16" x14ac:dyDescent="0.15">
      <c r="O8404">
        <v>8403</v>
      </c>
      <c r="P8404" t="str">
        <f>IFERROR(IF(COUNTIF(個人情報!$BB$5:$BB$401,"登録番号" &amp; リスト!O8404)&gt;=1,"",IF(VLOOKUP(O8404,登録者リスト!$A$1:$D$43729,4,FALSE)=基本情報!$D$6,O8404,"")),"")</f>
        <v/>
      </c>
    </row>
    <row r="8405" spans="15:16" x14ac:dyDescent="0.15">
      <c r="O8405">
        <v>8404</v>
      </c>
      <c r="P8405" t="str">
        <f>IFERROR(IF(COUNTIF(個人情報!$BB$5:$BB$401,"登録番号" &amp; リスト!O8405)&gt;=1,"",IF(VLOOKUP(O8405,登録者リスト!$A$1:$D$43729,4,FALSE)=基本情報!$D$6,O8405,"")),"")</f>
        <v/>
      </c>
    </row>
    <row r="8406" spans="15:16" x14ac:dyDescent="0.15">
      <c r="O8406">
        <v>8405</v>
      </c>
      <c r="P8406" t="str">
        <f>IFERROR(IF(COUNTIF(個人情報!$BB$5:$BB$401,"登録番号" &amp; リスト!O8406)&gt;=1,"",IF(VLOOKUP(O8406,登録者リスト!$A$1:$D$43729,4,FALSE)=基本情報!$D$6,O8406,"")),"")</f>
        <v/>
      </c>
    </row>
    <row r="8407" spans="15:16" x14ac:dyDescent="0.15">
      <c r="O8407">
        <v>8406</v>
      </c>
      <c r="P8407" t="str">
        <f>IFERROR(IF(COUNTIF(個人情報!$BB$5:$BB$401,"登録番号" &amp; リスト!O8407)&gt;=1,"",IF(VLOOKUP(O8407,登録者リスト!$A$1:$D$43729,4,FALSE)=基本情報!$D$6,O8407,"")),"")</f>
        <v/>
      </c>
    </row>
    <row r="8408" spans="15:16" x14ac:dyDescent="0.15">
      <c r="O8408">
        <v>8407</v>
      </c>
      <c r="P8408" t="str">
        <f>IFERROR(IF(COUNTIF(個人情報!$BB$5:$BB$401,"登録番号" &amp; リスト!O8408)&gt;=1,"",IF(VLOOKUP(O8408,登録者リスト!$A$1:$D$43729,4,FALSE)=基本情報!$D$6,O8408,"")),"")</f>
        <v/>
      </c>
    </row>
    <row r="8409" spans="15:16" x14ac:dyDescent="0.15">
      <c r="O8409">
        <v>8408</v>
      </c>
      <c r="P8409" t="str">
        <f>IFERROR(IF(COUNTIF(個人情報!$BB$5:$BB$401,"登録番号" &amp; リスト!O8409)&gt;=1,"",IF(VLOOKUP(O8409,登録者リスト!$A$1:$D$43729,4,FALSE)=基本情報!$D$6,O8409,"")),"")</f>
        <v/>
      </c>
    </row>
    <row r="8410" spans="15:16" x14ac:dyDescent="0.15">
      <c r="O8410">
        <v>8409</v>
      </c>
      <c r="P8410" t="str">
        <f>IFERROR(IF(COUNTIF(個人情報!$BB$5:$BB$401,"登録番号" &amp; リスト!O8410)&gt;=1,"",IF(VLOOKUP(O8410,登録者リスト!$A$1:$D$43729,4,FALSE)=基本情報!$D$6,O8410,"")),"")</f>
        <v/>
      </c>
    </row>
    <row r="8411" spans="15:16" x14ac:dyDescent="0.15">
      <c r="O8411">
        <v>8410</v>
      </c>
      <c r="P8411" t="str">
        <f>IFERROR(IF(COUNTIF(個人情報!$BB$5:$BB$401,"登録番号" &amp; リスト!O8411)&gt;=1,"",IF(VLOOKUP(O8411,登録者リスト!$A$1:$D$43729,4,FALSE)=基本情報!$D$6,O8411,"")),"")</f>
        <v/>
      </c>
    </row>
    <row r="8412" spans="15:16" x14ac:dyDescent="0.15">
      <c r="O8412">
        <v>8411</v>
      </c>
      <c r="P8412" t="str">
        <f>IFERROR(IF(COUNTIF(個人情報!$BB$5:$BB$401,"登録番号" &amp; リスト!O8412)&gt;=1,"",IF(VLOOKUP(O8412,登録者リスト!$A$1:$D$43729,4,FALSE)=基本情報!$D$6,O8412,"")),"")</f>
        <v/>
      </c>
    </row>
    <row r="8413" spans="15:16" x14ac:dyDescent="0.15">
      <c r="O8413">
        <v>8412</v>
      </c>
      <c r="P8413" t="str">
        <f>IFERROR(IF(COUNTIF(個人情報!$BB$5:$BB$401,"登録番号" &amp; リスト!O8413)&gt;=1,"",IF(VLOOKUP(O8413,登録者リスト!$A$1:$D$43729,4,FALSE)=基本情報!$D$6,O8413,"")),"")</f>
        <v/>
      </c>
    </row>
    <row r="8414" spans="15:16" x14ac:dyDescent="0.15">
      <c r="O8414">
        <v>8413</v>
      </c>
      <c r="P8414" t="str">
        <f>IFERROR(IF(COUNTIF(個人情報!$BB$5:$BB$401,"登録番号" &amp; リスト!O8414)&gt;=1,"",IF(VLOOKUP(O8414,登録者リスト!$A$1:$D$43729,4,FALSE)=基本情報!$D$6,O8414,"")),"")</f>
        <v/>
      </c>
    </row>
    <row r="8415" spans="15:16" x14ac:dyDescent="0.15">
      <c r="O8415">
        <v>8414</v>
      </c>
      <c r="P8415" t="str">
        <f>IFERROR(IF(COUNTIF(個人情報!$BB$5:$BB$401,"登録番号" &amp; リスト!O8415)&gt;=1,"",IF(VLOOKUP(O8415,登録者リスト!$A$1:$D$43729,4,FALSE)=基本情報!$D$6,O8415,"")),"")</f>
        <v/>
      </c>
    </row>
    <row r="8416" spans="15:16" x14ac:dyDescent="0.15">
      <c r="O8416">
        <v>8415</v>
      </c>
      <c r="P8416" t="str">
        <f>IFERROR(IF(COUNTIF(個人情報!$BB$5:$BB$401,"登録番号" &amp; リスト!O8416)&gt;=1,"",IF(VLOOKUP(O8416,登録者リスト!$A$1:$D$43729,4,FALSE)=基本情報!$D$6,O8416,"")),"")</f>
        <v/>
      </c>
    </row>
    <row r="8417" spans="15:16" x14ac:dyDescent="0.15">
      <c r="O8417">
        <v>8416</v>
      </c>
      <c r="P8417" t="str">
        <f>IFERROR(IF(COUNTIF(個人情報!$BB$5:$BB$401,"登録番号" &amp; リスト!O8417)&gt;=1,"",IF(VLOOKUP(O8417,登録者リスト!$A$1:$D$43729,4,FALSE)=基本情報!$D$6,O8417,"")),"")</f>
        <v/>
      </c>
    </row>
    <row r="8418" spans="15:16" x14ac:dyDescent="0.15">
      <c r="O8418">
        <v>8417</v>
      </c>
      <c r="P8418" t="str">
        <f>IFERROR(IF(COUNTIF(個人情報!$BB$5:$BB$401,"登録番号" &amp; リスト!O8418)&gt;=1,"",IF(VLOOKUP(O8418,登録者リスト!$A$1:$D$43729,4,FALSE)=基本情報!$D$6,O8418,"")),"")</f>
        <v/>
      </c>
    </row>
    <row r="8419" spans="15:16" x14ac:dyDescent="0.15">
      <c r="O8419">
        <v>8418</v>
      </c>
      <c r="P8419" t="str">
        <f>IFERROR(IF(COUNTIF(個人情報!$BB$5:$BB$401,"登録番号" &amp; リスト!O8419)&gt;=1,"",IF(VLOOKUP(O8419,登録者リスト!$A$1:$D$43729,4,FALSE)=基本情報!$D$6,O8419,"")),"")</f>
        <v/>
      </c>
    </row>
    <row r="8420" spans="15:16" x14ac:dyDescent="0.15">
      <c r="O8420">
        <v>8419</v>
      </c>
      <c r="P8420" t="str">
        <f>IFERROR(IF(COUNTIF(個人情報!$BB$5:$BB$401,"登録番号" &amp; リスト!O8420)&gt;=1,"",IF(VLOOKUP(O8420,登録者リスト!$A$1:$D$43729,4,FALSE)=基本情報!$D$6,O8420,"")),"")</f>
        <v/>
      </c>
    </row>
    <row r="8421" spans="15:16" x14ac:dyDescent="0.15">
      <c r="O8421">
        <v>8420</v>
      </c>
      <c r="P8421" t="str">
        <f>IFERROR(IF(COUNTIF(個人情報!$BB$5:$BB$401,"登録番号" &amp; リスト!O8421)&gt;=1,"",IF(VLOOKUP(O8421,登録者リスト!$A$1:$D$43729,4,FALSE)=基本情報!$D$6,O8421,"")),"")</f>
        <v/>
      </c>
    </row>
    <row r="8422" spans="15:16" x14ac:dyDescent="0.15">
      <c r="O8422">
        <v>8421</v>
      </c>
      <c r="P8422" t="str">
        <f>IFERROR(IF(COUNTIF(個人情報!$BB$5:$BB$401,"登録番号" &amp; リスト!O8422)&gt;=1,"",IF(VLOOKUP(O8422,登録者リスト!$A$1:$D$43729,4,FALSE)=基本情報!$D$6,O8422,"")),"")</f>
        <v/>
      </c>
    </row>
    <row r="8423" spans="15:16" x14ac:dyDescent="0.15">
      <c r="O8423">
        <v>8422</v>
      </c>
      <c r="P8423" t="str">
        <f>IFERROR(IF(COUNTIF(個人情報!$BB$5:$BB$401,"登録番号" &amp; リスト!O8423)&gt;=1,"",IF(VLOOKUP(O8423,登録者リスト!$A$1:$D$43729,4,FALSE)=基本情報!$D$6,O8423,"")),"")</f>
        <v/>
      </c>
    </row>
    <row r="8424" spans="15:16" x14ac:dyDescent="0.15">
      <c r="O8424">
        <v>8423</v>
      </c>
      <c r="P8424" t="str">
        <f>IFERROR(IF(COUNTIF(個人情報!$BB$5:$BB$401,"登録番号" &amp; リスト!O8424)&gt;=1,"",IF(VLOOKUP(O8424,登録者リスト!$A$1:$D$43729,4,FALSE)=基本情報!$D$6,O8424,"")),"")</f>
        <v/>
      </c>
    </row>
    <row r="8425" spans="15:16" x14ac:dyDescent="0.15">
      <c r="O8425">
        <v>8424</v>
      </c>
      <c r="P8425" t="str">
        <f>IFERROR(IF(COUNTIF(個人情報!$BB$5:$BB$401,"登録番号" &amp; リスト!O8425)&gt;=1,"",IF(VLOOKUP(O8425,登録者リスト!$A$1:$D$43729,4,FALSE)=基本情報!$D$6,O8425,"")),"")</f>
        <v/>
      </c>
    </row>
    <row r="8426" spans="15:16" x14ac:dyDescent="0.15">
      <c r="O8426">
        <v>8425</v>
      </c>
      <c r="P8426" t="str">
        <f>IFERROR(IF(COUNTIF(個人情報!$BB$5:$BB$401,"登録番号" &amp; リスト!O8426)&gt;=1,"",IF(VLOOKUP(O8426,登録者リスト!$A$1:$D$43729,4,FALSE)=基本情報!$D$6,O8426,"")),"")</f>
        <v/>
      </c>
    </row>
    <row r="8427" spans="15:16" x14ac:dyDescent="0.15">
      <c r="O8427">
        <v>8426</v>
      </c>
      <c r="P8427" t="str">
        <f>IFERROR(IF(COUNTIF(個人情報!$BB$5:$BB$401,"登録番号" &amp; リスト!O8427)&gt;=1,"",IF(VLOOKUP(O8427,登録者リスト!$A$1:$D$43729,4,FALSE)=基本情報!$D$6,O8427,"")),"")</f>
        <v/>
      </c>
    </row>
    <row r="8428" spans="15:16" x14ac:dyDescent="0.15">
      <c r="O8428">
        <v>8427</v>
      </c>
      <c r="P8428" t="str">
        <f>IFERROR(IF(COUNTIF(個人情報!$BB$5:$BB$401,"登録番号" &amp; リスト!O8428)&gt;=1,"",IF(VLOOKUP(O8428,登録者リスト!$A$1:$D$43729,4,FALSE)=基本情報!$D$6,O8428,"")),"")</f>
        <v/>
      </c>
    </row>
    <row r="8429" spans="15:16" x14ac:dyDescent="0.15">
      <c r="O8429">
        <v>8428</v>
      </c>
      <c r="P8429" t="str">
        <f>IFERROR(IF(COUNTIF(個人情報!$BB$5:$BB$401,"登録番号" &amp; リスト!O8429)&gt;=1,"",IF(VLOOKUP(O8429,登録者リスト!$A$1:$D$43729,4,FALSE)=基本情報!$D$6,O8429,"")),"")</f>
        <v/>
      </c>
    </row>
    <row r="8430" spans="15:16" x14ac:dyDescent="0.15">
      <c r="O8430">
        <v>8429</v>
      </c>
      <c r="P8430" t="str">
        <f>IFERROR(IF(COUNTIF(個人情報!$BB$5:$BB$401,"登録番号" &amp; リスト!O8430)&gt;=1,"",IF(VLOOKUP(O8430,登録者リスト!$A$1:$D$43729,4,FALSE)=基本情報!$D$6,O8430,"")),"")</f>
        <v/>
      </c>
    </row>
    <row r="8431" spans="15:16" x14ac:dyDescent="0.15">
      <c r="O8431">
        <v>8430</v>
      </c>
      <c r="P8431" t="str">
        <f>IFERROR(IF(COUNTIF(個人情報!$BB$5:$BB$401,"登録番号" &amp; リスト!O8431)&gt;=1,"",IF(VLOOKUP(O8431,登録者リスト!$A$1:$D$43729,4,FALSE)=基本情報!$D$6,O8431,"")),"")</f>
        <v/>
      </c>
    </row>
    <row r="8432" spans="15:16" x14ac:dyDescent="0.15">
      <c r="O8432">
        <v>8431</v>
      </c>
      <c r="P8432" t="str">
        <f>IFERROR(IF(COUNTIF(個人情報!$BB$5:$BB$401,"登録番号" &amp; リスト!O8432)&gt;=1,"",IF(VLOOKUP(O8432,登録者リスト!$A$1:$D$43729,4,FALSE)=基本情報!$D$6,O8432,"")),"")</f>
        <v/>
      </c>
    </row>
    <row r="8433" spans="15:16" x14ac:dyDescent="0.15">
      <c r="O8433">
        <v>8432</v>
      </c>
      <c r="P8433" t="str">
        <f>IFERROR(IF(COUNTIF(個人情報!$BB$5:$BB$401,"登録番号" &amp; リスト!O8433)&gt;=1,"",IF(VLOOKUP(O8433,登録者リスト!$A$1:$D$43729,4,FALSE)=基本情報!$D$6,O8433,"")),"")</f>
        <v/>
      </c>
    </row>
    <row r="8434" spans="15:16" x14ac:dyDescent="0.15">
      <c r="O8434">
        <v>8433</v>
      </c>
      <c r="P8434" t="str">
        <f>IFERROR(IF(COUNTIF(個人情報!$BB$5:$BB$401,"登録番号" &amp; リスト!O8434)&gt;=1,"",IF(VLOOKUP(O8434,登録者リスト!$A$1:$D$43729,4,FALSE)=基本情報!$D$6,O8434,"")),"")</f>
        <v/>
      </c>
    </row>
    <row r="8435" spans="15:16" x14ac:dyDescent="0.15">
      <c r="O8435">
        <v>8434</v>
      </c>
      <c r="P8435" t="str">
        <f>IFERROR(IF(COUNTIF(個人情報!$BB$5:$BB$401,"登録番号" &amp; リスト!O8435)&gt;=1,"",IF(VLOOKUP(O8435,登録者リスト!$A$1:$D$43729,4,FALSE)=基本情報!$D$6,O8435,"")),"")</f>
        <v/>
      </c>
    </row>
    <row r="8436" spans="15:16" x14ac:dyDescent="0.15">
      <c r="O8436">
        <v>8435</v>
      </c>
      <c r="P8436" t="str">
        <f>IFERROR(IF(COUNTIF(個人情報!$BB$5:$BB$401,"登録番号" &amp; リスト!O8436)&gt;=1,"",IF(VLOOKUP(O8436,登録者リスト!$A$1:$D$43729,4,FALSE)=基本情報!$D$6,O8436,"")),"")</f>
        <v/>
      </c>
    </row>
    <row r="8437" spans="15:16" x14ac:dyDescent="0.15">
      <c r="O8437">
        <v>8436</v>
      </c>
      <c r="P8437" t="str">
        <f>IFERROR(IF(COUNTIF(個人情報!$BB$5:$BB$401,"登録番号" &amp; リスト!O8437)&gt;=1,"",IF(VLOOKUP(O8437,登録者リスト!$A$1:$D$43729,4,FALSE)=基本情報!$D$6,O8437,"")),"")</f>
        <v/>
      </c>
    </row>
    <row r="8438" spans="15:16" x14ac:dyDescent="0.15">
      <c r="O8438">
        <v>8437</v>
      </c>
      <c r="P8438" t="str">
        <f>IFERROR(IF(COUNTIF(個人情報!$BB$5:$BB$401,"登録番号" &amp; リスト!O8438)&gt;=1,"",IF(VLOOKUP(O8438,登録者リスト!$A$1:$D$43729,4,FALSE)=基本情報!$D$6,O8438,"")),"")</f>
        <v/>
      </c>
    </row>
    <row r="8439" spans="15:16" x14ac:dyDescent="0.15">
      <c r="O8439">
        <v>8438</v>
      </c>
      <c r="P8439" t="str">
        <f>IFERROR(IF(COUNTIF(個人情報!$BB$5:$BB$401,"登録番号" &amp; リスト!O8439)&gt;=1,"",IF(VLOOKUP(O8439,登録者リスト!$A$1:$D$43729,4,FALSE)=基本情報!$D$6,O8439,"")),"")</f>
        <v/>
      </c>
    </row>
    <row r="8440" spans="15:16" x14ac:dyDescent="0.15">
      <c r="O8440">
        <v>8439</v>
      </c>
      <c r="P8440" t="str">
        <f>IFERROR(IF(COUNTIF(個人情報!$BB$5:$BB$401,"登録番号" &amp; リスト!O8440)&gt;=1,"",IF(VLOOKUP(O8440,登録者リスト!$A$1:$D$43729,4,FALSE)=基本情報!$D$6,O8440,"")),"")</f>
        <v/>
      </c>
    </row>
    <row r="8441" spans="15:16" x14ac:dyDescent="0.15">
      <c r="O8441">
        <v>8440</v>
      </c>
      <c r="P8441" t="str">
        <f>IFERROR(IF(COUNTIF(個人情報!$BB$5:$BB$401,"登録番号" &amp; リスト!O8441)&gt;=1,"",IF(VLOOKUP(O8441,登録者リスト!$A$1:$D$43729,4,FALSE)=基本情報!$D$6,O8441,"")),"")</f>
        <v/>
      </c>
    </row>
    <row r="8442" spans="15:16" x14ac:dyDescent="0.15">
      <c r="O8442">
        <v>8441</v>
      </c>
      <c r="P8442" t="str">
        <f>IFERROR(IF(COUNTIF(個人情報!$BB$5:$BB$401,"登録番号" &amp; リスト!O8442)&gt;=1,"",IF(VLOOKUP(O8442,登録者リスト!$A$1:$D$43729,4,FALSE)=基本情報!$D$6,O8442,"")),"")</f>
        <v/>
      </c>
    </row>
    <row r="8443" spans="15:16" x14ac:dyDescent="0.15">
      <c r="O8443">
        <v>8442</v>
      </c>
      <c r="P8443" t="str">
        <f>IFERROR(IF(COUNTIF(個人情報!$BB$5:$BB$401,"登録番号" &amp; リスト!O8443)&gt;=1,"",IF(VLOOKUP(O8443,登録者リスト!$A$1:$D$43729,4,FALSE)=基本情報!$D$6,O8443,"")),"")</f>
        <v/>
      </c>
    </row>
    <row r="8444" spans="15:16" x14ac:dyDescent="0.15">
      <c r="O8444">
        <v>8443</v>
      </c>
      <c r="P8444" t="str">
        <f>IFERROR(IF(COUNTIF(個人情報!$BB$5:$BB$401,"登録番号" &amp; リスト!O8444)&gt;=1,"",IF(VLOOKUP(O8444,登録者リスト!$A$1:$D$43729,4,FALSE)=基本情報!$D$6,O8444,"")),"")</f>
        <v/>
      </c>
    </row>
    <row r="8445" spans="15:16" x14ac:dyDescent="0.15">
      <c r="O8445">
        <v>8444</v>
      </c>
      <c r="P8445" t="str">
        <f>IFERROR(IF(COUNTIF(個人情報!$BB$5:$BB$401,"登録番号" &amp; リスト!O8445)&gt;=1,"",IF(VLOOKUP(O8445,登録者リスト!$A$1:$D$43729,4,FALSE)=基本情報!$D$6,O8445,"")),"")</f>
        <v/>
      </c>
    </row>
    <row r="8446" spans="15:16" x14ac:dyDescent="0.15">
      <c r="O8446">
        <v>8445</v>
      </c>
      <c r="P8446" t="str">
        <f>IFERROR(IF(COUNTIF(個人情報!$BB$5:$BB$401,"登録番号" &amp; リスト!O8446)&gt;=1,"",IF(VLOOKUP(O8446,登録者リスト!$A$1:$D$43729,4,FALSE)=基本情報!$D$6,O8446,"")),"")</f>
        <v/>
      </c>
    </row>
    <row r="8447" spans="15:16" x14ac:dyDescent="0.15">
      <c r="O8447">
        <v>8446</v>
      </c>
      <c r="P8447" t="str">
        <f>IFERROR(IF(COUNTIF(個人情報!$BB$5:$BB$401,"登録番号" &amp; リスト!O8447)&gt;=1,"",IF(VLOOKUP(O8447,登録者リスト!$A$1:$D$43729,4,FALSE)=基本情報!$D$6,O8447,"")),"")</f>
        <v/>
      </c>
    </row>
    <row r="8448" spans="15:16" x14ac:dyDescent="0.15">
      <c r="O8448">
        <v>8447</v>
      </c>
      <c r="P8448" t="str">
        <f>IFERROR(IF(COUNTIF(個人情報!$BB$5:$BB$401,"登録番号" &amp; リスト!O8448)&gt;=1,"",IF(VLOOKUP(O8448,登録者リスト!$A$1:$D$43729,4,FALSE)=基本情報!$D$6,O8448,"")),"")</f>
        <v/>
      </c>
    </row>
    <row r="8449" spans="15:16" x14ac:dyDescent="0.15">
      <c r="O8449">
        <v>8448</v>
      </c>
      <c r="P8449" t="str">
        <f>IFERROR(IF(COUNTIF(個人情報!$BB$5:$BB$401,"登録番号" &amp; リスト!O8449)&gt;=1,"",IF(VLOOKUP(O8449,登録者リスト!$A$1:$D$43729,4,FALSE)=基本情報!$D$6,O8449,"")),"")</f>
        <v/>
      </c>
    </row>
    <row r="8450" spans="15:16" x14ac:dyDescent="0.15">
      <c r="O8450">
        <v>8449</v>
      </c>
      <c r="P8450" t="str">
        <f>IFERROR(IF(COUNTIF(個人情報!$BB$5:$BB$401,"登録番号" &amp; リスト!O8450)&gt;=1,"",IF(VLOOKUP(O8450,登録者リスト!$A$1:$D$43729,4,FALSE)=基本情報!$D$6,O8450,"")),"")</f>
        <v/>
      </c>
    </row>
    <row r="8451" spans="15:16" x14ac:dyDescent="0.15">
      <c r="O8451">
        <v>8450</v>
      </c>
      <c r="P8451" t="str">
        <f>IFERROR(IF(COUNTIF(個人情報!$BB$5:$BB$401,"登録番号" &amp; リスト!O8451)&gt;=1,"",IF(VLOOKUP(O8451,登録者リスト!$A$1:$D$43729,4,FALSE)=基本情報!$D$6,O8451,"")),"")</f>
        <v/>
      </c>
    </row>
    <row r="8452" spans="15:16" x14ac:dyDescent="0.15">
      <c r="O8452">
        <v>8451</v>
      </c>
      <c r="P8452" t="str">
        <f>IFERROR(IF(COUNTIF(個人情報!$BB$5:$BB$401,"登録番号" &amp; リスト!O8452)&gt;=1,"",IF(VLOOKUP(O8452,登録者リスト!$A$1:$D$43729,4,FALSE)=基本情報!$D$6,O8452,"")),"")</f>
        <v/>
      </c>
    </row>
    <row r="8453" spans="15:16" x14ac:dyDescent="0.15">
      <c r="O8453">
        <v>8452</v>
      </c>
      <c r="P8453" t="str">
        <f>IFERROR(IF(COUNTIF(個人情報!$BB$5:$BB$401,"登録番号" &amp; リスト!O8453)&gt;=1,"",IF(VLOOKUP(O8453,登録者リスト!$A$1:$D$43729,4,FALSE)=基本情報!$D$6,O8453,"")),"")</f>
        <v/>
      </c>
    </row>
    <row r="8454" spans="15:16" x14ac:dyDescent="0.15">
      <c r="O8454">
        <v>8453</v>
      </c>
      <c r="P8454" t="str">
        <f>IFERROR(IF(COUNTIF(個人情報!$BB$5:$BB$401,"登録番号" &amp; リスト!O8454)&gt;=1,"",IF(VLOOKUP(O8454,登録者リスト!$A$1:$D$43729,4,FALSE)=基本情報!$D$6,O8454,"")),"")</f>
        <v/>
      </c>
    </row>
    <row r="8455" spans="15:16" x14ac:dyDescent="0.15">
      <c r="O8455">
        <v>8454</v>
      </c>
      <c r="P8455" t="str">
        <f>IFERROR(IF(COUNTIF(個人情報!$BB$5:$BB$401,"登録番号" &amp; リスト!O8455)&gt;=1,"",IF(VLOOKUP(O8455,登録者リスト!$A$1:$D$43729,4,FALSE)=基本情報!$D$6,O8455,"")),"")</f>
        <v/>
      </c>
    </row>
    <row r="8456" spans="15:16" x14ac:dyDescent="0.15">
      <c r="O8456">
        <v>8455</v>
      </c>
      <c r="P8456" t="str">
        <f>IFERROR(IF(COUNTIF(個人情報!$BB$5:$BB$401,"登録番号" &amp; リスト!O8456)&gt;=1,"",IF(VLOOKUP(O8456,登録者リスト!$A$1:$D$43729,4,FALSE)=基本情報!$D$6,O8456,"")),"")</f>
        <v/>
      </c>
    </row>
    <row r="8457" spans="15:16" x14ac:dyDescent="0.15">
      <c r="O8457">
        <v>8456</v>
      </c>
      <c r="P8457" t="str">
        <f>IFERROR(IF(COUNTIF(個人情報!$BB$5:$BB$401,"登録番号" &amp; リスト!O8457)&gt;=1,"",IF(VLOOKUP(O8457,登録者リスト!$A$1:$D$43729,4,FALSE)=基本情報!$D$6,O8457,"")),"")</f>
        <v/>
      </c>
    </row>
    <row r="8458" spans="15:16" x14ac:dyDescent="0.15">
      <c r="O8458">
        <v>8457</v>
      </c>
      <c r="P8458" t="str">
        <f>IFERROR(IF(COUNTIF(個人情報!$BB$5:$BB$401,"登録番号" &amp; リスト!O8458)&gt;=1,"",IF(VLOOKUP(O8458,登録者リスト!$A$1:$D$43729,4,FALSE)=基本情報!$D$6,O8458,"")),"")</f>
        <v/>
      </c>
    </row>
    <row r="8459" spans="15:16" x14ac:dyDescent="0.15">
      <c r="O8459">
        <v>8458</v>
      </c>
      <c r="P8459" t="str">
        <f>IFERROR(IF(COUNTIF(個人情報!$BB$5:$BB$401,"登録番号" &amp; リスト!O8459)&gt;=1,"",IF(VLOOKUP(O8459,登録者リスト!$A$1:$D$43729,4,FALSE)=基本情報!$D$6,O8459,"")),"")</f>
        <v/>
      </c>
    </row>
    <row r="8460" spans="15:16" x14ac:dyDescent="0.15">
      <c r="O8460">
        <v>8459</v>
      </c>
      <c r="P8460" t="str">
        <f>IFERROR(IF(COUNTIF(個人情報!$BB$5:$BB$401,"登録番号" &amp; リスト!O8460)&gt;=1,"",IF(VLOOKUP(O8460,登録者リスト!$A$1:$D$43729,4,FALSE)=基本情報!$D$6,O8460,"")),"")</f>
        <v/>
      </c>
    </row>
    <row r="8461" spans="15:16" x14ac:dyDescent="0.15">
      <c r="O8461">
        <v>8460</v>
      </c>
      <c r="P8461" t="str">
        <f>IFERROR(IF(COUNTIF(個人情報!$BB$5:$BB$401,"登録番号" &amp; リスト!O8461)&gt;=1,"",IF(VLOOKUP(O8461,登録者リスト!$A$1:$D$43729,4,FALSE)=基本情報!$D$6,O8461,"")),"")</f>
        <v/>
      </c>
    </row>
    <row r="8462" spans="15:16" x14ac:dyDescent="0.15">
      <c r="O8462">
        <v>8461</v>
      </c>
      <c r="P8462" t="str">
        <f>IFERROR(IF(COUNTIF(個人情報!$BB$5:$BB$401,"登録番号" &amp; リスト!O8462)&gt;=1,"",IF(VLOOKUP(O8462,登録者リスト!$A$1:$D$43729,4,FALSE)=基本情報!$D$6,O8462,"")),"")</f>
        <v/>
      </c>
    </row>
    <row r="8463" spans="15:16" x14ac:dyDescent="0.15">
      <c r="O8463">
        <v>8462</v>
      </c>
      <c r="P8463" t="str">
        <f>IFERROR(IF(COUNTIF(個人情報!$BB$5:$BB$401,"登録番号" &amp; リスト!O8463)&gt;=1,"",IF(VLOOKUP(O8463,登録者リスト!$A$1:$D$43729,4,FALSE)=基本情報!$D$6,O8463,"")),"")</f>
        <v/>
      </c>
    </row>
    <row r="8464" spans="15:16" x14ac:dyDescent="0.15">
      <c r="O8464">
        <v>8463</v>
      </c>
      <c r="P8464" t="str">
        <f>IFERROR(IF(COUNTIF(個人情報!$BB$5:$BB$401,"登録番号" &amp; リスト!O8464)&gt;=1,"",IF(VLOOKUP(O8464,登録者リスト!$A$1:$D$43729,4,FALSE)=基本情報!$D$6,O8464,"")),"")</f>
        <v/>
      </c>
    </row>
    <row r="8465" spans="15:16" x14ac:dyDescent="0.15">
      <c r="O8465">
        <v>8464</v>
      </c>
      <c r="P8465" t="str">
        <f>IFERROR(IF(COUNTIF(個人情報!$BB$5:$BB$401,"登録番号" &amp; リスト!O8465)&gt;=1,"",IF(VLOOKUP(O8465,登録者リスト!$A$1:$D$43729,4,FALSE)=基本情報!$D$6,O8465,"")),"")</f>
        <v/>
      </c>
    </row>
    <row r="8466" spans="15:16" x14ac:dyDescent="0.15">
      <c r="O8466">
        <v>8465</v>
      </c>
      <c r="P8466" t="str">
        <f>IFERROR(IF(COUNTIF(個人情報!$BB$5:$BB$401,"登録番号" &amp; リスト!O8466)&gt;=1,"",IF(VLOOKUP(O8466,登録者リスト!$A$1:$D$43729,4,FALSE)=基本情報!$D$6,O8466,"")),"")</f>
        <v/>
      </c>
    </row>
    <row r="8467" spans="15:16" x14ac:dyDescent="0.15">
      <c r="O8467">
        <v>8466</v>
      </c>
      <c r="P8467" t="str">
        <f>IFERROR(IF(COUNTIF(個人情報!$BB$5:$BB$401,"登録番号" &amp; リスト!O8467)&gt;=1,"",IF(VLOOKUP(O8467,登録者リスト!$A$1:$D$43729,4,FALSE)=基本情報!$D$6,O8467,"")),"")</f>
        <v/>
      </c>
    </row>
    <row r="8468" spans="15:16" x14ac:dyDescent="0.15">
      <c r="O8468">
        <v>8467</v>
      </c>
      <c r="P8468" t="str">
        <f>IFERROR(IF(COUNTIF(個人情報!$BB$5:$BB$401,"登録番号" &amp; リスト!O8468)&gt;=1,"",IF(VLOOKUP(O8468,登録者リスト!$A$1:$D$43729,4,FALSE)=基本情報!$D$6,O8468,"")),"")</f>
        <v/>
      </c>
    </row>
    <row r="8469" spans="15:16" x14ac:dyDescent="0.15">
      <c r="O8469">
        <v>8468</v>
      </c>
      <c r="P8469" t="str">
        <f>IFERROR(IF(COUNTIF(個人情報!$BB$5:$BB$401,"登録番号" &amp; リスト!O8469)&gt;=1,"",IF(VLOOKUP(O8469,登録者リスト!$A$1:$D$43729,4,FALSE)=基本情報!$D$6,O8469,"")),"")</f>
        <v/>
      </c>
    </row>
    <row r="8470" spans="15:16" x14ac:dyDescent="0.15">
      <c r="O8470">
        <v>8469</v>
      </c>
      <c r="P8470" t="str">
        <f>IFERROR(IF(COUNTIF(個人情報!$BB$5:$BB$401,"登録番号" &amp; リスト!O8470)&gt;=1,"",IF(VLOOKUP(O8470,登録者リスト!$A$1:$D$43729,4,FALSE)=基本情報!$D$6,O8470,"")),"")</f>
        <v/>
      </c>
    </row>
    <row r="8471" spans="15:16" x14ac:dyDescent="0.15">
      <c r="O8471">
        <v>8470</v>
      </c>
      <c r="P8471" t="str">
        <f>IFERROR(IF(COUNTIF(個人情報!$BB$5:$BB$401,"登録番号" &amp; リスト!O8471)&gt;=1,"",IF(VLOOKUP(O8471,登録者リスト!$A$1:$D$43729,4,FALSE)=基本情報!$D$6,O8471,"")),"")</f>
        <v/>
      </c>
    </row>
    <row r="8472" spans="15:16" x14ac:dyDescent="0.15">
      <c r="O8472">
        <v>8471</v>
      </c>
      <c r="P8472" t="str">
        <f>IFERROR(IF(COUNTIF(個人情報!$BB$5:$BB$401,"登録番号" &amp; リスト!O8472)&gt;=1,"",IF(VLOOKUP(O8472,登録者リスト!$A$1:$D$43729,4,FALSE)=基本情報!$D$6,O8472,"")),"")</f>
        <v/>
      </c>
    </row>
    <row r="8473" spans="15:16" x14ac:dyDescent="0.15">
      <c r="O8473">
        <v>8472</v>
      </c>
      <c r="P8473" t="str">
        <f>IFERROR(IF(COUNTIF(個人情報!$BB$5:$BB$401,"登録番号" &amp; リスト!O8473)&gt;=1,"",IF(VLOOKUP(O8473,登録者リスト!$A$1:$D$43729,4,FALSE)=基本情報!$D$6,O8473,"")),"")</f>
        <v/>
      </c>
    </row>
    <row r="8474" spans="15:16" x14ac:dyDescent="0.15">
      <c r="O8474">
        <v>8473</v>
      </c>
      <c r="P8474" t="str">
        <f>IFERROR(IF(COUNTIF(個人情報!$BB$5:$BB$401,"登録番号" &amp; リスト!O8474)&gt;=1,"",IF(VLOOKUP(O8474,登録者リスト!$A$1:$D$43729,4,FALSE)=基本情報!$D$6,O8474,"")),"")</f>
        <v/>
      </c>
    </row>
    <row r="8475" spans="15:16" x14ac:dyDescent="0.15">
      <c r="O8475">
        <v>8474</v>
      </c>
      <c r="P8475" t="str">
        <f>IFERROR(IF(COUNTIF(個人情報!$BB$5:$BB$401,"登録番号" &amp; リスト!O8475)&gt;=1,"",IF(VLOOKUP(O8475,登録者リスト!$A$1:$D$43729,4,FALSE)=基本情報!$D$6,O8475,"")),"")</f>
        <v/>
      </c>
    </row>
    <row r="8476" spans="15:16" x14ac:dyDescent="0.15">
      <c r="O8476">
        <v>8475</v>
      </c>
      <c r="P8476" t="str">
        <f>IFERROR(IF(COUNTIF(個人情報!$BB$5:$BB$401,"登録番号" &amp; リスト!O8476)&gt;=1,"",IF(VLOOKUP(O8476,登録者リスト!$A$1:$D$43729,4,FALSE)=基本情報!$D$6,O8476,"")),"")</f>
        <v/>
      </c>
    </row>
    <row r="8477" spans="15:16" x14ac:dyDescent="0.15">
      <c r="O8477">
        <v>8476</v>
      </c>
      <c r="P8477" t="str">
        <f>IFERROR(IF(COUNTIF(個人情報!$BB$5:$BB$401,"登録番号" &amp; リスト!O8477)&gt;=1,"",IF(VLOOKUP(O8477,登録者リスト!$A$1:$D$43729,4,FALSE)=基本情報!$D$6,O8477,"")),"")</f>
        <v/>
      </c>
    </row>
    <row r="8478" spans="15:16" x14ac:dyDescent="0.15">
      <c r="O8478">
        <v>8477</v>
      </c>
      <c r="P8478" t="str">
        <f>IFERROR(IF(COUNTIF(個人情報!$BB$5:$BB$401,"登録番号" &amp; リスト!O8478)&gt;=1,"",IF(VLOOKUP(O8478,登録者リスト!$A$1:$D$43729,4,FALSE)=基本情報!$D$6,O8478,"")),"")</f>
        <v/>
      </c>
    </row>
    <row r="8479" spans="15:16" x14ac:dyDescent="0.15">
      <c r="O8479">
        <v>8478</v>
      </c>
      <c r="P8479" t="str">
        <f>IFERROR(IF(COUNTIF(個人情報!$BB$5:$BB$401,"登録番号" &amp; リスト!O8479)&gt;=1,"",IF(VLOOKUP(O8479,登録者リスト!$A$1:$D$43729,4,FALSE)=基本情報!$D$6,O8479,"")),"")</f>
        <v/>
      </c>
    </row>
    <row r="8480" spans="15:16" x14ac:dyDescent="0.15">
      <c r="O8480">
        <v>8479</v>
      </c>
      <c r="P8480" t="str">
        <f>IFERROR(IF(COUNTIF(個人情報!$BB$5:$BB$401,"登録番号" &amp; リスト!O8480)&gt;=1,"",IF(VLOOKUP(O8480,登録者リスト!$A$1:$D$43729,4,FALSE)=基本情報!$D$6,O8480,"")),"")</f>
        <v/>
      </c>
    </row>
    <row r="8481" spans="15:16" x14ac:dyDescent="0.15">
      <c r="O8481">
        <v>8480</v>
      </c>
      <c r="P8481" t="str">
        <f>IFERROR(IF(COUNTIF(個人情報!$BB$5:$BB$401,"登録番号" &amp; リスト!O8481)&gt;=1,"",IF(VLOOKUP(O8481,登録者リスト!$A$1:$D$43729,4,FALSE)=基本情報!$D$6,O8481,"")),"")</f>
        <v/>
      </c>
    </row>
    <row r="8482" spans="15:16" x14ac:dyDescent="0.15">
      <c r="O8482">
        <v>8481</v>
      </c>
      <c r="P8482" t="str">
        <f>IFERROR(IF(COUNTIF(個人情報!$BB$5:$BB$401,"登録番号" &amp; リスト!O8482)&gt;=1,"",IF(VLOOKUP(O8482,登録者リスト!$A$1:$D$43729,4,FALSE)=基本情報!$D$6,O8482,"")),"")</f>
        <v/>
      </c>
    </row>
    <row r="8483" spans="15:16" x14ac:dyDescent="0.15">
      <c r="O8483">
        <v>8482</v>
      </c>
      <c r="P8483" t="str">
        <f>IFERROR(IF(COUNTIF(個人情報!$BB$5:$BB$401,"登録番号" &amp; リスト!O8483)&gt;=1,"",IF(VLOOKUP(O8483,登録者リスト!$A$1:$D$43729,4,FALSE)=基本情報!$D$6,O8483,"")),"")</f>
        <v/>
      </c>
    </row>
    <row r="8484" spans="15:16" x14ac:dyDescent="0.15">
      <c r="O8484">
        <v>8483</v>
      </c>
      <c r="P8484" t="str">
        <f>IFERROR(IF(COUNTIF(個人情報!$BB$5:$BB$401,"登録番号" &amp; リスト!O8484)&gt;=1,"",IF(VLOOKUP(O8484,登録者リスト!$A$1:$D$43729,4,FALSE)=基本情報!$D$6,O8484,"")),"")</f>
        <v/>
      </c>
    </row>
    <row r="8485" spans="15:16" x14ac:dyDescent="0.15">
      <c r="O8485">
        <v>8484</v>
      </c>
      <c r="P8485" t="str">
        <f>IFERROR(IF(COUNTIF(個人情報!$BB$5:$BB$401,"登録番号" &amp; リスト!O8485)&gt;=1,"",IF(VLOOKUP(O8485,登録者リスト!$A$1:$D$43729,4,FALSE)=基本情報!$D$6,O8485,"")),"")</f>
        <v/>
      </c>
    </row>
    <row r="8486" spans="15:16" x14ac:dyDescent="0.15">
      <c r="O8486">
        <v>8485</v>
      </c>
      <c r="P8486" t="str">
        <f>IFERROR(IF(COUNTIF(個人情報!$BB$5:$BB$401,"登録番号" &amp; リスト!O8486)&gt;=1,"",IF(VLOOKUP(O8486,登録者リスト!$A$1:$D$43729,4,FALSE)=基本情報!$D$6,O8486,"")),"")</f>
        <v/>
      </c>
    </row>
    <row r="8487" spans="15:16" x14ac:dyDescent="0.15">
      <c r="O8487">
        <v>8486</v>
      </c>
      <c r="P8487" t="str">
        <f>IFERROR(IF(COUNTIF(個人情報!$BB$5:$BB$401,"登録番号" &amp; リスト!O8487)&gt;=1,"",IF(VLOOKUP(O8487,登録者リスト!$A$1:$D$43729,4,FALSE)=基本情報!$D$6,O8487,"")),"")</f>
        <v/>
      </c>
    </row>
    <row r="8488" spans="15:16" x14ac:dyDescent="0.15">
      <c r="O8488">
        <v>8487</v>
      </c>
      <c r="P8488" t="str">
        <f>IFERROR(IF(COUNTIF(個人情報!$BB$5:$BB$401,"登録番号" &amp; リスト!O8488)&gt;=1,"",IF(VLOOKUP(O8488,登録者リスト!$A$1:$D$43729,4,FALSE)=基本情報!$D$6,O8488,"")),"")</f>
        <v/>
      </c>
    </row>
    <row r="8489" spans="15:16" x14ac:dyDescent="0.15">
      <c r="O8489">
        <v>8488</v>
      </c>
      <c r="P8489" t="str">
        <f>IFERROR(IF(COUNTIF(個人情報!$BB$5:$BB$401,"登録番号" &amp; リスト!O8489)&gt;=1,"",IF(VLOOKUP(O8489,登録者リスト!$A$1:$D$43729,4,FALSE)=基本情報!$D$6,O8489,"")),"")</f>
        <v/>
      </c>
    </row>
    <row r="8490" spans="15:16" x14ac:dyDescent="0.15">
      <c r="O8490">
        <v>8489</v>
      </c>
      <c r="P8490" t="str">
        <f>IFERROR(IF(COUNTIF(個人情報!$BB$5:$BB$401,"登録番号" &amp; リスト!O8490)&gt;=1,"",IF(VLOOKUP(O8490,登録者リスト!$A$1:$D$43729,4,FALSE)=基本情報!$D$6,O8490,"")),"")</f>
        <v/>
      </c>
    </row>
    <row r="8491" spans="15:16" x14ac:dyDescent="0.15">
      <c r="O8491">
        <v>8490</v>
      </c>
      <c r="P8491" t="str">
        <f>IFERROR(IF(COUNTIF(個人情報!$BB$5:$BB$401,"登録番号" &amp; リスト!O8491)&gt;=1,"",IF(VLOOKUP(O8491,登録者リスト!$A$1:$D$43729,4,FALSE)=基本情報!$D$6,O8491,"")),"")</f>
        <v/>
      </c>
    </row>
    <row r="8492" spans="15:16" x14ac:dyDescent="0.15">
      <c r="O8492">
        <v>8491</v>
      </c>
      <c r="P8492" t="str">
        <f>IFERROR(IF(COUNTIF(個人情報!$BB$5:$BB$401,"登録番号" &amp; リスト!O8492)&gt;=1,"",IF(VLOOKUP(O8492,登録者リスト!$A$1:$D$43729,4,FALSE)=基本情報!$D$6,O8492,"")),"")</f>
        <v/>
      </c>
    </row>
    <row r="8493" spans="15:16" x14ac:dyDescent="0.15">
      <c r="O8493">
        <v>8492</v>
      </c>
      <c r="P8493" t="str">
        <f>IFERROR(IF(COUNTIF(個人情報!$BB$5:$BB$401,"登録番号" &amp; リスト!O8493)&gt;=1,"",IF(VLOOKUP(O8493,登録者リスト!$A$1:$D$43729,4,FALSE)=基本情報!$D$6,O8493,"")),"")</f>
        <v/>
      </c>
    </row>
    <row r="8494" spans="15:16" x14ac:dyDescent="0.15">
      <c r="O8494">
        <v>8493</v>
      </c>
      <c r="P8494" t="str">
        <f>IFERROR(IF(COUNTIF(個人情報!$BB$5:$BB$401,"登録番号" &amp; リスト!O8494)&gt;=1,"",IF(VLOOKUP(O8494,登録者リスト!$A$1:$D$43729,4,FALSE)=基本情報!$D$6,O8494,"")),"")</f>
        <v/>
      </c>
    </row>
    <row r="8495" spans="15:16" x14ac:dyDescent="0.15">
      <c r="O8495">
        <v>8494</v>
      </c>
      <c r="P8495" t="str">
        <f>IFERROR(IF(COUNTIF(個人情報!$BB$5:$BB$401,"登録番号" &amp; リスト!O8495)&gt;=1,"",IF(VLOOKUP(O8495,登録者リスト!$A$1:$D$43729,4,FALSE)=基本情報!$D$6,O8495,"")),"")</f>
        <v/>
      </c>
    </row>
    <row r="8496" spans="15:16" x14ac:dyDescent="0.15">
      <c r="O8496">
        <v>8495</v>
      </c>
      <c r="P8496" t="str">
        <f>IFERROR(IF(COUNTIF(個人情報!$BB$5:$BB$401,"登録番号" &amp; リスト!O8496)&gt;=1,"",IF(VLOOKUP(O8496,登録者リスト!$A$1:$D$43729,4,FALSE)=基本情報!$D$6,O8496,"")),"")</f>
        <v/>
      </c>
    </row>
    <row r="8497" spans="15:16" x14ac:dyDescent="0.15">
      <c r="O8497">
        <v>8496</v>
      </c>
      <c r="P8497" t="str">
        <f>IFERROR(IF(COUNTIF(個人情報!$BB$5:$BB$401,"登録番号" &amp; リスト!O8497)&gt;=1,"",IF(VLOOKUP(O8497,登録者リスト!$A$1:$D$43729,4,FALSE)=基本情報!$D$6,O8497,"")),"")</f>
        <v/>
      </c>
    </row>
    <row r="8498" spans="15:16" x14ac:dyDescent="0.15">
      <c r="O8498">
        <v>8497</v>
      </c>
      <c r="P8498" t="str">
        <f>IFERROR(IF(COUNTIF(個人情報!$BB$5:$BB$401,"登録番号" &amp; リスト!O8498)&gt;=1,"",IF(VLOOKUP(O8498,登録者リスト!$A$1:$D$43729,4,FALSE)=基本情報!$D$6,O8498,"")),"")</f>
        <v/>
      </c>
    </row>
    <row r="8499" spans="15:16" x14ac:dyDescent="0.15">
      <c r="O8499">
        <v>8498</v>
      </c>
      <c r="P8499" t="str">
        <f>IFERROR(IF(COUNTIF(個人情報!$BB$5:$BB$401,"登録番号" &amp; リスト!O8499)&gt;=1,"",IF(VLOOKUP(O8499,登録者リスト!$A$1:$D$43729,4,FALSE)=基本情報!$D$6,O8499,"")),"")</f>
        <v/>
      </c>
    </row>
    <row r="8500" spans="15:16" x14ac:dyDescent="0.15">
      <c r="O8500">
        <v>8499</v>
      </c>
      <c r="P8500" t="str">
        <f>IFERROR(IF(COUNTIF(個人情報!$BB$5:$BB$401,"登録番号" &amp; リスト!O8500)&gt;=1,"",IF(VLOOKUP(O8500,登録者リスト!$A$1:$D$43729,4,FALSE)=基本情報!$D$6,O8500,"")),"")</f>
        <v/>
      </c>
    </row>
    <row r="8501" spans="15:16" x14ac:dyDescent="0.15">
      <c r="O8501">
        <v>8500</v>
      </c>
      <c r="P8501" t="str">
        <f>IFERROR(IF(COUNTIF(個人情報!$BB$5:$BB$401,"登録番号" &amp; リスト!O8501)&gt;=1,"",IF(VLOOKUP(O8501,登録者リスト!$A$1:$D$43729,4,FALSE)=基本情報!$D$6,O8501,"")),"")</f>
        <v/>
      </c>
    </row>
    <row r="8502" spans="15:16" x14ac:dyDescent="0.15">
      <c r="O8502">
        <v>8501</v>
      </c>
      <c r="P8502" t="str">
        <f>IFERROR(IF(COUNTIF(個人情報!$BB$5:$BB$401,"登録番号" &amp; リスト!O8502)&gt;=1,"",IF(VLOOKUP(O8502,登録者リスト!$A$1:$D$43729,4,FALSE)=基本情報!$D$6,O8502,"")),"")</f>
        <v/>
      </c>
    </row>
    <row r="8503" spans="15:16" x14ac:dyDescent="0.15">
      <c r="O8503">
        <v>8502</v>
      </c>
      <c r="P8503" t="str">
        <f>IFERROR(IF(COUNTIF(個人情報!$BB$5:$BB$401,"登録番号" &amp; リスト!O8503)&gt;=1,"",IF(VLOOKUP(O8503,登録者リスト!$A$1:$D$43729,4,FALSE)=基本情報!$D$6,O8503,"")),"")</f>
        <v/>
      </c>
    </row>
    <row r="8504" spans="15:16" x14ac:dyDescent="0.15">
      <c r="O8504">
        <v>8503</v>
      </c>
      <c r="P8504" t="str">
        <f>IFERROR(IF(COUNTIF(個人情報!$BB$5:$BB$401,"登録番号" &amp; リスト!O8504)&gt;=1,"",IF(VLOOKUP(O8504,登録者リスト!$A$1:$D$43729,4,FALSE)=基本情報!$D$6,O8504,"")),"")</f>
        <v/>
      </c>
    </row>
    <row r="8505" spans="15:16" x14ac:dyDescent="0.15">
      <c r="O8505">
        <v>8504</v>
      </c>
      <c r="P8505" t="str">
        <f>IFERROR(IF(COUNTIF(個人情報!$BB$5:$BB$401,"登録番号" &amp; リスト!O8505)&gt;=1,"",IF(VLOOKUP(O8505,登録者リスト!$A$1:$D$43729,4,FALSE)=基本情報!$D$6,O8505,"")),"")</f>
        <v/>
      </c>
    </row>
    <row r="8506" spans="15:16" x14ac:dyDescent="0.15">
      <c r="O8506">
        <v>8505</v>
      </c>
      <c r="P8506" t="str">
        <f>IFERROR(IF(COUNTIF(個人情報!$BB$5:$BB$401,"登録番号" &amp; リスト!O8506)&gt;=1,"",IF(VLOOKUP(O8506,登録者リスト!$A$1:$D$43729,4,FALSE)=基本情報!$D$6,O8506,"")),"")</f>
        <v/>
      </c>
    </row>
    <row r="8507" spans="15:16" x14ac:dyDescent="0.15">
      <c r="O8507">
        <v>8506</v>
      </c>
      <c r="P8507" t="str">
        <f>IFERROR(IF(COUNTIF(個人情報!$BB$5:$BB$401,"登録番号" &amp; リスト!O8507)&gt;=1,"",IF(VLOOKUP(O8507,登録者リスト!$A$1:$D$43729,4,FALSE)=基本情報!$D$6,O8507,"")),"")</f>
        <v/>
      </c>
    </row>
    <row r="8508" spans="15:16" x14ac:dyDescent="0.15">
      <c r="O8508">
        <v>8507</v>
      </c>
      <c r="P8508" t="str">
        <f>IFERROR(IF(COUNTIF(個人情報!$BB$5:$BB$401,"登録番号" &amp; リスト!O8508)&gt;=1,"",IF(VLOOKUP(O8508,登録者リスト!$A$1:$D$43729,4,FALSE)=基本情報!$D$6,O8508,"")),"")</f>
        <v/>
      </c>
    </row>
    <row r="8509" spans="15:16" x14ac:dyDescent="0.15">
      <c r="O8509">
        <v>8508</v>
      </c>
      <c r="P8509" t="str">
        <f>IFERROR(IF(COUNTIF(個人情報!$BB$5:$BB$401,"登録番号" &amp; リスト!O8509)&gt;=1,"",IF(VLOOKUP(O8509,登録者リスト!$A$1:$D$43729,4,FALSE)=基本情報!$D$6,O8509,"")),"")</f>
        <v/>
      </c>
    </row>
    <row r="8510" spans="15:16" x14ac:dyDescent="0.15">
      <c r="O8510">
        <v>8509</v>
      </c>
      <c r="P8510" t="str">
        <f>IFERROR(IF(COUNTIF(個人情報!$BB$5:$BB$401,"登録番号" &amp; リスト!O8510)&gt;=1,"",IF(VLOOKUP(O8510,登録者リスト!$A$1:$D$43729,4,FALSE)=基本情報!$D$6,O8510,"")),"")</f>
        <v/>
      </c>
    </row>
    <row r="8511" spans="15:16" x14ac:dyDescent="0.15">
      <c r="O8511">
        <v>8510</v>
      </c>
      <c r="P8511" t="str">
        <f>IFERROR(IF(COUNTIF(個人情報!$BB$5:$BB$401,"登録番号" &amp; リスト!O8511)&gt;=1,"",IF(VLOOKUP(O8511,登録者リスト!$A$1:$D$43729,4,FALSE)=基本情報!$D$6,O8511,"")),"")</f>
        <v/>
      </c>
    </row>
    <row r="8512" spans="15:16" x14ac:dyDescent="0.15">
      <c r="O8512">
        <v>8511</v>
      </c>
      <c r="P8512" t="str">
        <f>IFERROR(IF(COUNTIF(個人情報!$BB$5:$BB$401,"登録番号" &amp; リスト!O8512)&gt;=1,"",IF(VLOOKUP(O8512,登録者リスト!$A$1:$D$43729,4,FALSE)=基本情報!$D$6,O8512,"")),"")</f>
        <v/>
      </c>
    </row>
    <row r="8513" spans="15:16" x14ac:dyDescent="0.15">
      <c r="O8513">
        <v>8512</v>
      </c>
      <c r="P8513" t="str">
        <f>IFERROR(IF(COUNTIF(個人情報!$BB$5:$BB$401,"登録番号" &amp; リスト!O8513)&gt;=1,"",IF(VLOOKUP(O8513,登録者リスト!$A$1:$D$43729,4,FALSE)=基本情報!$D$6,O8513,"")),"")</f>
        <v/>
      </c>
    </row>
    <row r="8514" spans="15:16" x14ac:dyDescent="0.15">
      <c r="O8514">
        <v>8513</v>
      </c>
      <c r="P8514" t="str">
        <f>IFERROR(IF(COUNTIF(個人情報!$BB$5:$BB$401,"登録番号" &amp; リスト!O8514)&gt;=1,"",IF(VLOOKUP(O8514,登録者リスト!$A$1:$D$43729,4,FALSE)=基本情報!$D$6,O8514,"")),"")</f>
        <v/>
      </c>
    </row>
    <row r="8515" spans="15:16" x14ac:dyDescent="0.15">
      <c r="O8515">
        <v>8514</v>
      </c>
      <c r="P8515" t="str">
        <f>IFERROR(IF(COUNTIF(個人情報!$BB$5:$BB$401,"登録番号" &amp; リスト!O8515)&gt;=1,"",IF(VLOOKUP(O8515,登録者リスト!$A$1:$D$43729,4,FALSE)=基本情報!$D$6,O8515,"")),"")</f>
        <v/>
      </c>
    </row>
    <row r="8516" spans="15:16" x14ac:dyDescent="0.15">
      <c r="O8516">
        <v>8515</v>
      </c>
      <c r="P8516" t="str">
        <f>IFERROR(IF(COUNTIF(個人情報!$BB$5:$BB$401,"登録番号" &amp; リスト!O8516)&gt;=1,"",IF(VLOOKUP(O8516,登録者リスト!$A$1:$D$43729,4,FALSE)=基本情報!$D$6,O8516,"")),"")</f>
        <v/>
      </c>
    </row>
    <row r="8517" spans="15:16" x14ac:dyDescent="0.15">
      <c r="O8517">
        <v>8516</v>
      </c>
      <c r="P8517" t="str">
        <f>IFERROR(IF(COUNTIF(個人情報!$BB$5:$BB$401,"登録番号" &amp; リスト!O8517)&gt;=1,"",IF(VLOOKUP(O8517,登録者リスト!$A$1:$D$43729,4,FALSE)=基本情報!$D$6,O8517,"")),"")</f>
        <v/>
      </c>
    </row>
    <row r="8518" spans="15:16" x14ac:dyDescent="0.15">
      <c r="O8518">
        <v>8517</v>
      </c>
      <c r="P8518" t="str">
        <f>IFERROR(IF(COUNTIF(個人情報!$BB$5:$BB$401,"登録番号" &amp; リスト!O8518)&gt;=1,"",IF(VLOOKUP(O8518,登録者リスト!$A$1:$D$43729,4,FALSE)=基本情報!$D$6,O8518,"")),"")</f>
        <v/>
      </c>
    </row>
    <row r="8519" spans="15:16" x14ac:dyDescent="0.15">
      <c r="O8519">
        <v>8518</v>
      </c>
      <c r="P8519" t="str">
        <f>IFERROR(IF(COUNTIF(個人情報!$BB$5:$BB$401,"登録番号" &amp; リスト!O8519)&gt;=1,"",IF(VLOOKUP(O8519,登録者リスト!$A$1:$D$43729,4,FALSE)=基本情報!$D$6,O8519,"")),"")</f>
        <v/>
      </c>
    </row>
    <row r="8520" spans="15:16" x14ac:dyDescent="0.15">
      <c r="O8520">
        <v>8519</v>
      </c>
      <c r="P8520" t="str">
        <f>IFERROR(IF(COUNTIF(個人情報!$BB$5:$BB$401,"登録番号" &amp; リスト!O8520)&gt;=1,"",IF(VLOOKUP(O8520,登録者リスト!$A$1:$D$43729,4,FALSE)=基本情報!$D$6,O8520,"")),"")</f>
        <v/>
      </c>
    </row>
    <row r="8521" spans="15:16" x14ac:dyDescent="0.15">
      <c r="O8521">
        <v>8520</v>
      </c>
      <c r="P8521" t="str">
        <f>IFERROR(IF(COUNTIF(個人情報!$BB$5:$BB$401,"登録番号" &amp; リスト!O8521)&gt;=1,"",IF(VLOOKUP(O8521,登録者リスト!$A$1:$D$43729,4,FALSE)=基本情報!$D$6,O8521,"")),"")</f>
        <v/>
      </c>
    </row>
    <row r="8522" spans="15:16" x14ac:dyDescent="0.15">
      <c r="O8522">
        <v>8521</v>
      </c>
      <c r="P8522" t="str">
        <f>IFERROR(IF(COUNTIF(個人情報!$BB$5:$BB$401,"登録番号" &amp; リスト!O8522)&gt;=1,"",IF(VLOOKUP(O8522,登録者リスト!$A$1:$D$43729,4,FALSE)=基本情報!$D$6,O8522,"")),"")</f>
        <v/>
      </c>
    </row>
    <row r="8523" spans="15:16" x14ac:dyDescent="0.15">
      <c r="O8523">
        <v>8522</v>
      </c>
      <c r="P8523" t="str">
        <f>IFERROR(IF(COUNTIF(個人情報!$BB$5:$BB$401,"登録番号" &amp; リスト!O8523)&gt;=1,"",IF(VLOOKUP(O8523,登録者リスト!$A$1:$D$43729,4,FALSE)=基本情報!$D$6,O8523,"")),"")</f>
        <v/>
      </c>
    </row>
    <row r="8524" spans="15:16" x14ac:dyDescent="0.15">
      <c r="O8524">
        <v>8523</v>
      </c>
      <c r="P8524" t="str">
        <f>IFERROR(IF(COUNTIF(個人情報!$BB$5:$BB$401,"登録番号" &amp; リスト!O8524)&gt;=1,"",IF(VLOOKUP(O8524,登録者リスト!$A$1:$D$43729,4,FALSE)=基本情報!$D$6,O8524,"")),"")</f>
        <v/>
      </c>
    </row>
    <row r="8525" spans="15:16" x14ac:dyDescent="0.15">
      <c r="O8525">
        <v>8524</v>
      </c>
      <c r="P8525" t="str">
        <f>IFERROR(IF(COUNTIF(個人情報!$BB$5:$BB$401,"登録番号" &amp; リスト!O8525)&gt;=1,"",IF(VLOOKUP(O8525,登録者リスト!$A$1:$D$43729,4,FALSE)=基本情報!$D$6,O8525,"")),"")</f>
        <v/>
      </c>
    </row>
    <row r="8526" spans="15:16" x14ac:dyDescent="0.15">
      <c r="O8526">
        <v>8525</v>
      </c>
      <c r="P8526" t="str">
        <f>IFERROR(IF(COUNTIF(個人情報!$BB$5:$BB$401,"登録番号" &amp; リスト!O8526)&gt;=1,"",IF(VLOOKUP(O8526,登録者リスト!$A$1:$D$43729,4,FALSE)=基本情報!$D$6,O8526,"")),"")</f>
        <v/>
      </c>
    </row>
    <row r="8527" spans="15:16" x14ac:dyDescent="0.15">
      <c r="O8527">
        <v>8526</v>
      </c>
      <c r="P8527" t="str">
        <f>IFERROR(IF(COUNTIF(個人情報!$BB$5:$BB$401,"登録番号" &amp; リスト!O8527)&gt;=1,"",IF(VLOOKUP(O8527,登録者リスト!$A$1:$D$43729,4,FALSE)=基本情報!$D$6,O8527,"")),"")</f>
        <v/>
      </c>
    </row>
    <row r="8528" spans="15:16" x14ac:dyDescent="0.15">
      <c r="O8528">
        <v>8527</v>
      </c>
      <c r="P8528" t="str">
        <f>IFERROR(IF(COUNTIF(個人情報!$BB$5:$BB$401,"登録番号" &amp; リスト!O8528)&gt;=1,"",IF(VLOOKUP(O8528,登録者リスト!$A$1:$D$43729,4,FALSE)=基本情報!$D$6,O8528,"")),"")</f>
        <v/>
      </c>
    </row>
    <row r="8529" spans="15:16" x14ac:dyDescent="0.15">
      <c r="O8529">
        <v>8528</v>
      </c>
      <c r="P8529" t="str">
        <f>IFERROR(IF(COUNTIF(個人情報!$BB$5:$BB$401,"登録番号" &amp; リスト!O8529)&gt;=1,"",IF(VLOOKUP(O8529,登録者リスト!$A$1:$D$43729,4,FALSE)=基本情報!$D$6,O8529,"")),"")</f>
        <v/>
      </c>
    </row>
    <row r="8530" spans="15:16" x14ac:dyDescent="0.15">
      <c r="O8530">
        <v>8529</v>
      </c>
      <c r="P8530" t="str">
        <f>IFERROR(IF(COUNTIF(個人情報!$BB$5:$BB$401,"登録番号" &amp; リスト!O8530)&gt;=1,"",IF(VLOOKUP(O8530,登録者リスト!$A$1:$D$43729,4,FALSE)=基本情報!$D$6,O8530,"")),"")</f>
        <v/>
      </c>
    </row>
    <row r="8531" spans="15:16" x14ac:dyDescent="0.15">
      <c r="O8531">
        <v>8530</v>
      </c>
      <c r="P8531" t="str">
        <f>IFERROR(IF(COUNTIF(個人情報!$BB$5:$BB$401,"登録番号" &amp; リスト!O8531)&gt;=1,"",IF(VLOOKUP(O8531,登録者リスト!$A$1:$D$43729,4,FALSE)=基本情報!$D$6,O8531,"")),"")</f>
        <v/>
      </c>
    </row>
    <row r="8532" spans="15:16" x14ac:dyDescent="0.15">
      <c r="O8532">
        <v>8531</v>
      </c>
      <c r="P8532" t="str">
        <f>IFERROR(IF(COUNTIF(個人情報!$BB$5:$BB$401,"登録番号" &amp; リスト!O8532)&gt;=1,"",IF(VLOOKUP(O8532,登録者リスト!$A$1:$D$43729,4,FALSE)=基本情報!$D$6,O8532,"")),"")</f>
        <v/>
      </c>
    </row>
    <row r="8533" spans="15:16" x14ac:dyDescent="0.15">
      <c r="O8533">
        <v>8532</v>
      </c>
      <c r="P8533" t="str">
        <f>IFERROR(IF(COUNTIF(個人情報!$BB$5:$BB$401,"登録番号" &amp; リスト!O8533)&gt;=1,"",IF(VLOOKUP(O8533,登録者リスト!$A$1:$D$43729,4,FALSE)=基本情報!$D$6,O8533,"")),"")</f>
        <v/>
      </c>
    </row>
    <row r="8534" spans="15:16" x14ac:dyDescent="0.15">
      <c r="O8534">
        <v>8533</v>
      </c>
      <c r="P8534" t="str">
        <f>IFERROR(IF(COUNTIF(個人情報!$BB$5:$BB$401,"登録番号" &amp; リスト!O8534)&gt;=1,"",IF(VLOOKUP(O8534,登録者リスト!$A$1:$D$43729,4,FALSE)=基本情報!$D$6,O8534,"")),"")</f>
        <v/>
      </c>
    </row>
    <row r="8535" spans="15:16" x14ac:dyDescent="0.15">
      <c r="O8535">
        <v>8534</v>
      </c>
      <c r="P8535" t="str">
        <f>IFERROR(IF(COUNTIF(個人情報!$BB$5:$BB$401,"登録番号" &amp; リスト!O8535)&gt;=1,"",IF(VLOOKUP(O8535,登録者リスト!$A$1:$D$43729,4,FALSE)=基本情報!$D$6,O8535,"")),"")</f>
        <v/>
      </c>
    </row>
    <row r="8536" spans="15:16" x14ac:dyDescent="0.15">
      <c r="O8536">
        <v>8535</v>
      </c>
      <c r="P8536" t="str">
        <f>IFERROR(IF(COUNTIF(個人情報!$BB$5:$BB$401,"登録番号" &amp; リスト!O8536)&gt;=1,"",IF(VLOOKUP(O8536,登録者リスト!$A$1:$D$43729,4,FALSE)=基本情報!$D$6,O8536,"")),"")</f>
        <v/>
      </c>
    </row>
    <row r="8537" spans="15:16" x14ac:dyDescent="0.15">
      <c r="O8537">
        <v>8536</v>
      </c>
      <c r="P8537" t="str">
        <f>IFERROR(IF(COUNTIF(個人情報!$BB$5:$BB$401,"登録番号" &amp; リスト!O8537)&gt;=1,"",IF(VLOOKUP(O8537,登録者リスト!$A$1:$D$43729,4,FALSE)=基本情報!$D$6,O8537,"")),"")</f>
        <v/>
      </c>
    </row>
    <row r="8538" spans="15:16" x14ac:dyDescent="0.15">
      <c r="O8538">
        <v>8537</v>
      </c>
      <c r="P8538" t="str">
        <f>IFERROR(IF(COUNTIF(個人情報!$BB$5:$BB$401,"登録番号" &amp; リスト!O8538)&gt;=1,"",IF(VLOOKUP(O8538,登録者リスト!$A$1:$D$43729,4,FALSE)=基本情報!$D$6,O8538,"")),"")</f>
        <v/>
      </c>
    </row>
    <row r="8539" spans="15:16" x14ac:dyDescent="0.15">
      <c r="O8539">
        <v>8538</v>
      </c>
      <c r="P8539" t="str">
        <f>IFERROR(IF(COUNTIF(個人情報!$BB$5:$BB$401,"登録番号" &amp; リスト!O8539)&gt;=1,"",IF(VLOOKUP(O8539,登録者リスト!$A$1:$D$43729,4,FALSE)=基本情報!$D$6,O8539,"")),"")</f>
        <v/>
      </c>
    </row>
    <row r="8540" spans="15:16" x14ac:dyDescent="0.15">
      <c r="O8540">
        <v>8539</v>
      </c>
      <c r="P8540" t="str">
        <f>IFERROR(IF(COUNTIF(個人情報!$BB$5:$BB$401,"登録番号" &amp; リスト!O8540)&gt;=1,"",IF(VLOOKUP(O8540,登録者リスト!$A$1:$D$43729,4,FALSE)=基本情報!$D$6,O8540,"")),"")</f>
        <v/>
      </c>
    </row>
    <row r="8541" spans="15:16" x14ac:dyDescent="0.15">
      <c r="O8541">
        <v>8540</v>
      </c>
      <c r="P8541" t="str">
        <f>IFERROR(IF(COUNTIF(個人情報!$BB$5:$BB$401,"登録番号" &amp; リスト!O8541)&gt;=1,"",IF(VLOOKUP(O8541,登録者リスト!$A$1:$D$43729,4,FALSE)=基本情報!$D$6,O8541,"")),"")</f>
        <v/>
      </c>
    </row>
    <row r="8542" spans="15:16" x14ac:dyDescent="0.15">
      <c r="O8542">
        <v>8541</v>
      </c>
      <c r="P8542" t="str">
        <f>IFERROR(IF(COUNTIF(個人情報!$BB$5:$BB$401,"登録番号" &amp; リスト!O8542)&gt;=1,"",IF(VLOOKUP(O8542,登録者リスト!$A$1:$D$43729,4,FALSE)=基本情報!$D$6,O8542,"")),"")</f>
        <v/>
      </c>
    </row>
    <row r="8543" spans="15:16" x14ac:dyDescent="0.15">
      <c r="O8543">
        <v>8542</v>
      </c>
      <c r="P8543" t="str">
        <f>IFERROR(IF(COUNTIF(個人情報!$BB$5:$BB$401,"登録番号" &amp; リスト!O8543)&gt;=1,"",IF(VLOOKUP(O8543,登録者リスト!$A$1:$D$43729,4,FALSE)=基本情報!$D$6,O8543,"")),"")</f>
        <v/>
      </c>
    </row>
    <row r="8544" spans="15:16" x14ac:dyDescent="0.15">
      <c r="O8544">
        <v>8543</v>
      </c>
      <c r="P8544" t="str">
        <f>IFERROR(IF(COUNTIF(個人情報!$BB$5:$BB$401,"登録番号" &amp; リスト!O8544)&gt;=1,"",IF(VLOOKUP(O8544,登録者リスト!$A$1:$D$43729,4,FALSE)=基本情報!$D$6,O8544,"")),"")</f>
        <v/>
      </c>
    </row>
    <row r="8545" spans="15:16" x14ac:dyDescent="0.15">
      <c r="O8545">
        <v>8544</v>
      </c>
      <c r="P8545" t="str">
        <f>IFERROR(IF(COUNTIF(個人情報!$BB$5:$BB$401,"登録番号" &amp; リスト!O8545)&gt;=1,"",IF(VLOOKUP(O8545,登録者リスト!$A$1:$D$43729,4,FALSE)=基本情報!$D$6,O8545,"")),"")</f>
        <v/>
      </c>
    </row>
    <row r="8546" spans="15:16" x14ac:dyDescent="0.15">
      <c r="O8546">
        <v>8545</v>
      </c>
      <c r="P8546" t="str">
        <f>IFERROR(IF(COUNTIF(個人情報!$BB$5:$BB$401,"登録番号" &amp; リスト!O8546)&gt;=1,"",IF(VLOOKUP(O8546,登録者リスト!$A$1:$D$43729,4,FALSE)=基本情報!$D$6,O8546,"")),"")</f>
        <v/>
      </c>
    </row>
    <row r="8547" spans="15:16" x14ac:dyDescent="0.15">
      <c r="O8547">
        <v>8546</v>
      </c>
      <c r="P8547" t="str">
        <f>IFERROR(IF(COUNTIF(個人情報!$BB$5:$BB$401,"登録番号" &amp; リスト!O8547)&gt;=1,"",IF(VLOOKUP(O8547,登録者リスト!$A$1:$D$43729,4,FALSE)=基本情報!$D$6,O8547,"")),"")</f>
        <v/>
      </c>
    </row>
    <row r="8548" spans="15:16" x14ac:dyDescent="0.15">
      <c r="O8548">
        <v>8547</v>
      </c>
      <c r="P8548" t="str">
        <f>IFERROR(IF(COUNTIF(個人情報!$BB$5:$BB$401,"登録番号" &amp; リスト!O8548)&gt;=1,"",IF(VLOOKUP(O8548,登録者リスト!$A$1:$D$43729,4,FALSE)=基本情報!$D$6,O8548,"")),"")</f>
        <v/>
      </c>
    </row>
    <row r="8549" spans="15:16" x14ac:dyDescent="0.15">
      <c r="O8549">
        <v>8548</v>
      </c>
      <c r="P8549" t="str">
        <f>IFERROR(IF(COUNTIF(個人情報!$BB$5:$BB$401,"登録番号" &amp; リスト!O8549)&gt;=1,"",IF(VLOOKUP(O8549,登録者リスト!$A$1:$D$43729,4,FALSE)=基本情報!$D$6,O8549,"")),"")</f>
        <v/>
      </c>
    </row>
    <row r="8550" spans="15:16" x14ac:dyDescent="0.15">
      <c r="O8550">
        <v>8549</v>
      </c>
      <c r="P8550" t="str">
        <f>IFERROR(IF(COUNTIF(個人情報!$BB$5:$BB$401,"登録番号" &amp; リスト!O8550)&gt;=1,"",IF(VLOOKUP(O8550,登録者リスト!$A$1:$D$43729,4,FALSE)=基本情報!$D$6,O8550,"")),"")</f>
        <v/>
      </c>
    </row>
    <row r="8551" spans="15:16" x14ac:dyDescent="0.15">
      <c r="O8551">
        <v>8550</v>
      </c>
      <c r="P8551" t="str">
        <f>IFERROR(IF(COUNTIF(個人情報!$BB$5:$BB$401,"登録番号" &amp; リスト!O8551)&gt;=1,"",IF(VLOOKUP(O8551,登録者リスト!$A$1:$D$43729,4,FALSE)=基本情報!$D$6,O8551,"")),"")</f>
        <v/>
      </c>
    </row>
    <row r="8552" spans="15:16" x14ac:dyDescent="0.15">
      <c r="O8552">
        <v>8551</v>
      </c>
      <c r="P8552" t="str">
        <f>IFERROR(IF(COUNTIF(個人情報!$BB$5:$BB$401,"登録番号" &amp; リスト!O8552)&gt;=1,"",IF(VLOOKUP(O8552,登録者リスト!$A$1:$D$43729,4,FALSE)=基本情報!$D$6,O8552,"")),"")</f>
        <v/>
      </c>
    </row>
    <row r="8553" spans="15:16" x14ac:dyDescent="0.15">
      <c r="O8553">
        <v>8552</v>
      </c>
      <c r="P8553" t="str">
        <f>IFERROR(IF(COUNTIF(個人情報!$BB$5:$BB$401,"登録番号" &amp; リスト!O8553)&gt;=1,"",IF(VLOOKUP(O8553,登録者リスト!$A$1:$D$43729,4,FALSE)=基本情報!$D$6,O8553,"")),"")</f>
        <v/>
      </c>
    </row>
    <row r="8554" spans="15:16" x14ac:dyDescent="0.15">
      <c r="O8554">
        <v>8553</v>
      </c>
      <c r="P8554" t="str">
        <f>IFERROR(IF(COUNTIF(個人情報!$BB$5:$BB$401,"登録番号" &amp; リスト!O8554)&gt;=1,"",IF(VLOOKUP(O8554,登録者リスト!$A$1:$D$43729,4,FALSE)=基本情報!$D$6,O8554,"")),"")</f>
        <v/>
      </c>
    </row>
    <row r="8555" spans="15:16" x14ac:dyDescent="0.15">
      <c r="O8555">
        <v>8554</v>
      </c>
      <c r="P8555" t="str">
        <f>IFERROR(IF(COUNTIF(個人情報!$BB$5:$BB$401,"登録番号" &amp; リスト!O8555)&gt;=1,"",IF(VLOOKUP(O8555,登録者リスト!$A$1:$D$43729,4,FALSE)=基本情報!$D$6,O8555,"")),"")</f>
        <v/>
      </c>
    </row>
    <row r="8556" spans="15:16" x14ac:dyDescent="0.15">
      <c r="O8556">
        <v>8555</v>
      </c>
      <c r="P8556" t="str">
        <f>IFERROR(IF(COUNTIF(個人情報!$BB$5:$BB$401,"登録番号" &amp; リスト!O8556)&gt;=1,"",IF(VLOOKUP(O8556,登録者リスト!$A$1:$D$43729,4,FALSE)=基本情報!$D$6,O8556,"")),"")</f>
        <v/>
      </c>
    </row>
    <row r="8557" spans="15:16" x14ac:dyDescent="0.15">
      <c r="O8557">
        <v>8556</v>
      </c>
      <c r="P8557" t="str">
        <f>IFERROR(IF(COUNTIF(個人情報!$BB$5:$BB$401,"登録番号" &amp; リスト!O8557)&gt;=1,"",IF(VLOOKUP(O8557,登録者リスト!$A$1:$D$43729,4,FALSE)=基本情報!$D$6,O8557,"")),"")</f>
        <v/>
      </c>
    </row>
    <row r="8558" spans="15:16" x14ac:dyDescent="0.15">
      <c r="O8558">
        <v>8557</v>
      </c>
      <c r="P8558" t="str">
        <f>IFERROR(IF(COUNTIF(個人情報!$BB$5:$BB$401,"登録番号" &amp; リスト!O8558)&gt;=1,"",IF(VLOOKUP(O8558,登録者リスト!$A$1:$D$43729,4,FALSE)=基本情報!$D$6,O8558,"")),"")</f>
        <v/>
      </c>
    </row>
    <row r="8559" spans="15:16" x14ac:dyDescent="0.15">
      <c r="O8559">
        <v>8558</v>
      </c>
      <c r="P8559" t="str">
        <f>IFERROR(IF(COUNTIF(個人情報!$BB$5:$BB$401,"登録番号" &amp; リスト!O8559)&gt;=1,"",IF(VLOOKUP(O8559,登録者リスト!$A$1:$D$43729,4,FALSE)=基本情報!$D$6,O8559,"")),"")</f>
        <v/>
      </c>
    </row>
    <row r="8560" spans="15:16" x14ac:dyDescent="0.15">
      <c r="O8560">
        <v>8559</v>
      </c>
      <c r="P8560" t="str">
        <f>IFERROR(IF(COUNTIF(個人情報!$BB$5:$BB$401,"登録番号" &amp; リスト!O8560)&gt;=1,"",IF(VLOOKUP(O8560,登録者リスト!$A$1:$D$43729,4,FALSE)=基本情報!$D$6,O8560,"")),"")</f>
        <v/>
      </c>
    </row>
    <row r="8561" spans="15:16" x14ac:dyDescent="0.15">
      <c r="O8561">
        <v>8560</v>
      </c>
      <c r="P8561" t="str">
        <f>IFERROR(IF(COUNTIF(個人情報!$BB$5:$BB$401,"登録番号" &amp; リスト!O8561)&gt;=1,"",IF(VLOOKUP(O8561,登録者リスト!$A$1:$D$43729,4,FALSE)=基本情報!$D$6,O8561,"")),"")</f>
        <v/>
      </c>
    </row>
    <row r="8562" spans="15:16" x14ac:dyDescent="0.15">
      <c r="O8562">
        <v>8561</v>
      </c>
      <c r="P8562" t="str">
        <f>IFERROR(IF(COUNTIF(個人情報!$BB$5:$BB$401,"登録番号" &amp; リスト!O8562)&gt;=1,"",IF(VLOOKUP(O8562,登録者リスト!$A$1:$D$43729,4,FALSE)=基本情報!$D$6,O8562,"")),"")</f>
        <v/>
      </c>
    </row>
    <row r="8563" spans="15:16" x14ac:dyDescent="0.15">
      <c r="O8563">
        <v>8562</v>
      </c>
      <c r="P8563" t="str">
        <f>IFERROR(IF(COUNTIF(個人情報!$BB$5:$BB$401,"登録番号" &amp; リスト!O8563)&gt;=1,"",IF(VLOOKUP(O8563,登録者リスト!$A$1:$D$43729,4,FALSE)=基本情報!$D$6,O8563,"")),"")</f>
        <v/>
      </c>
    </row>
    <row r="8564" spans="15:16" x14ac:dyDescent="0.15">
      <c r="O8564">
        <v>8563</v>
      </c>
      <c r="P8564" t="str">
        <f>IFERROR(IF(COUNTIF(個人情報!$BB$5:$BB$401,"登録番号" &amp; リスト!O8564)&gt;=1,"",IF(VLOOKUP(O8564,登録者リスト!$A$1:$D$43729,4,FALSE)=基本情報!$D$6,O8564,"")),"")</f>
        <v/>
      </c>
    </row>
    <row r="8565" spans="15:16" x14ac:dyDescent="0.15">
      <c r="O8565">
        <v>8564</v>
      </c>
      <c r="P8565" t="str">
        <f>IFERROR(IF(COUNTIF(個人情報!$BB$5:$BB$401,"登録番号" &amp; リスト!O8565)&gt;=1,"",IF(VLOOKUP(O8565,登録者リスト!$A$1:$D$43729,4,FALSE)=基本情報!$D$6,O8565,"")),"")</f>
        <v/>
      </c>
    </row>
    <row r="8566" spans="15:16" x14ac:dyDescent="0.15">
      <c r="O8566">
        <v>8565</v>
      </c>
      <c r="P8566" t="str">
        <f>IFERROR(IF(COUNTIF(個人情報!$BB$5:$BB$401,"登録番号" &amp; リスト!O8566)&gt;=1,"",IF(VLOOKUP(O8566,登録者リスト!$A$1:$D$43729,4,FALSE)=基本情報!$D$6,O8566,"")),"")</f>
        <v/>
      </c>
    </row>
    <row r="8567" spans="15:16" x14ac:dyDescent="0.15">
      <c r="O8567">
        <v>8566</v>
      </c>
      <c r="P8567" t="str">
        <f>IFERROR(IF(COUNTIF(個人情報!$BB$5:$BB$401,"登録番号" &amp; リスト!O8567)&gt;=1,"",IF(VLOOKUP(O8567,登録者リスト!$A$1:$D$43729,4,FALSE)=基本情報!$D$6,O8567,"")),"")</f>
        <v/>
      </c>
    </row>
    <row r="8568" spans="15:16" x14ac:dyDescent="0.15">
      <c r="O8568">
        <v>8567</v>
      </c>
      <c r="P8568" t="str">
        <f>IFERROR(IF(COUNTIF(個人情報!$BB$5:$BB$401,"登録番号" &amp; リスト!O8568)&gt;=1,"",IF(VLOOKUP(O8568,登録者リスト!$A$1:$D$43729,4,FALSE)=基本情報!$D$6,O8568,"")),"")</f>
        <v/>
      </c>
    </row>
    <row r="8569" spans="15:16" x14ac:dyDescent="0.15">
      <c r="O8569">
        <v>8568</v>
      </c>
      <c r="P8569" t="str">
        <f>IFERROR(IF(COUNTIF(個人情報!$BB$5:$BB$401,"登録番号" &amp; リスト!O8569)&gt;=1,"",IF(VLOOKUP(O8569,登録者リスト!$A$1:$D$43729,4,FALSE)=基本情報!$D$6,O8569,"")),"")</f>
        <v/>
      </c>
    </row>
    <row r="8570" spans="15:16" x14ac:dyDescent="0.15">
      <c r="O8570">
        <v>8569</v>
      </c>
      <c r="P8570" t="str">
        <f>IFERROR(IF(COUNTIF(個人情報!$BB$5:$BB$401,"登録番号" &amp; リスト!O8570)&gt;=1,"",IF(VLOOKUP(O8570,登録者リスト!$A$1:$D$43729,4,FALSE)=基本情報!$D$6,O8570,"")),"")</f>
        <v/>
      </c>
    </row>
    <row r="8571" spans="15:16" x14ac:dyDescent="0.15">
      <c r="O8571">
        <v>8570</v>
      </c>
      <c r="P8571" t="str">
        <f>IFERROR(IF(COUNTIF(個人情報!$BB$5:$BB$401,"登録番号" &amp; リスト!O8571)&gt;=1,"",IF(VLOOKUP(O8571,登録者リスト!$A$1:$D$43729,4,FALSE)=基本情報!$D$6,O8571,"")),"")</f>
        <v/>
      </c>
    </row>
    <row r="8572" spans="15:16" x14ac:dyDescent="0.15">
      <c r="O8572">
        <v>8571</v>
      </c>
      <c r="P8572" t="str">
        <f>IFERROR(IF(COUNTIF(個人情報!$BB$5:$BB$401,"登録番号" &amp; リスト!O8572)&gt;=1,"",IF(VLOOKUP(O8572,登録者リスト!$A$1:$D$43729,4,FALSE)=基本情報!$D$6,O8572,"")),"")</f>
        <v/>
      </c>
    </row>
    <row r="8573" spans="15:16" x14ac:dyDescent="0.15">
      <c r="O8573">
        <v>8572</v>
      </c>
      <c r="P8573" t="str">
        <f>IFERROR(IF(COUNTIF(個人情報!$BB$5:$BB$401,"登録番号" &amp; リスト!O8573)&gt;=1,"",IF(VLOOKUP(O8573,登録者リスト!$A$1:$D$43729,4,FALSE)=基本情報!$D$6,O8573,"")),"")</f>
        <v/>
      </c>
    </row>
    <row r="8574" spans="15:16" x14ac:dyDescent="0.15">
      <c r="O8574">
        <v>8573</v>
      </c>
      <c r="P8574" t="str">
        <f>IFERROR(IF(COUNTIF(個人情報!$BB$5:$BB$401,"登録番号" &amp; リスト!O8574)&gt;=1,"",IF(VLOOKUP(O8574,登録者リスト!$A$1:$D$43729,4,FALSE)=基本情報!$D$6,O8574,"")),"")</f>
        <v/>
      </c>
    </row>
    <row r="8575" spans="15:16" x14ac:dyDescent="0.15">
      <c r="O8575">
        <v>8574</v>
      </c>
      <c r="P8575" t="str">
        <f>IFERROR(IF(COUNTIF(個人情報!$BB$5:$BB$401,"登録番号" &amp; リスト!O8575)&gt;=1,"",IF(VLOOKUP(O8575,登録者リスト!$A$1:$D$43729,4,FALSE)=基本情報!$D$6,O8575,"")),"")</f>
        <v/>
      </c>
    </row>
    <row r="8576" spans="15:16" x14ac:dyDescent="0.15">
      <c r="O8576">
        <v>8575</v>
      </c>
      <c r="P8576" t="str">
        <f>IFERROR(IF(COUNTIF(個人情報!$BB$5:$BB$401,"登録番号" &amp; リスト!O8576)&gt;=1,"",IF(VLOOKUP(O8576,登録者リスト!$A$1:$D$43729,4,FALSE)=基本情報!$D$6,O8576,"")),"")</f>
        <v/>
      </c>
    </row>
    <row r="8577" spans="15:16" x14ac:dyDescent="0.15">
      <c r="O8577">
        <v>8576</v>
      </c>
      <c r="P8577" t="str">
        <f>IFERROR(IF(COUNTIF(個人情報!$BB$5:$BB$401,"登録番号" &amp; リスト!O8577)&gt;=1,"",IF(VLOOKUP(O8577,登録者リスト!$A$1:$D$43729,4,FALSE)=基本情報!$D$6,O8577,"")),"")</f>
        <v/>
      </c>
    </row>
    <row r="8578" spans="15:16" x14ac:dyDescent="0.15">
      <c r="O8578">
        <v>8577</v>
      </c>
      <c r="P8578" t="str">
        <f>IFERROR(IF(COUNTIF(個人情報!$BB$5:$BB$401,"登録番号" &amp; リスト!O8578)&gt;=1,"",IF(VLOOKUP(O8578,登録者リスト!$A$1:$D$43729,4,FALSE)=基本情報!$D$6,O8578,"")),"")</f>
        <v/>
      </c>
    </row>
    <row r="8579" spans="15:16" x14ac:dyDescent="0.15">
      <c r="O8579">
        <v>8578</v>
      </c>
      <c r="P8579" t="str">
        <f>IFERROR(IF(COUNTIF(個人情報!$BB$5:$BB$401,"登録番号" &amp; リスト!O8579)&gt;=1,"",IF(VLOOKUP(O8579,登録者リスト!$A$1:$D$43729,4,FALSE)=基本情報!$D$6,O8579,"")),"")</f>
        <v/>
      </c>
    </row>
    <row r="8580" spans="15:16" x14ac:dyDescent="0.15">
      <c r="O8580">
        <v>8579</v>
      </c>
      <c r="P8580" t="str">
        <f>IFERROR(IF(COUNTIF(個人情報!$BB$5:$BB$401,"登録番号" &amp; リスト!O8580)&gt;=1,"",IF(VLOOKUP(O8580,登録者リスト!$A$1:$D$43729,4,FALSE)=基本情報!$D$6,O8580,"")),"")</f>
        <v/>
      </c>
    </row>
    <row r="8581" spans="15:16" x14ac:dyDescent="0.15">
      <c r="O8581">
        <v>8580</v>
      </c>
      <c r="P8581" t="str">
        <f>IFERROR(IF(COUNTIF(個人情報!$BB$5:$BB$401,"登録番号" &amp; リスト!O8581)&gt;=1,"",IF(VLOOKUP(O8581,登録者リスト!$A$1:$D$43729,4,FALSE)=基本情報!$D$6,O8581,"")),"")</f>
        <v/>
      </c>
    </row>
    <row r="8582" spans="15:16" x14ac:dyDescent="0.15">
      <c r="O8582">
        <v>8581</v>
      </c>
      <c r="P8582" t="str">
        <f>IFERROR(IF(COUNTIF(個人情報!$BB$5:$BB$401,"登録番号" &amp; リスト!O8582)&gt;=1,"",IF(VLOOKUP(O8582,登録者リスト!$A$1:$D$43729,4,FALSE)=基本情報!$D$6,O8582,"")),"")</f>
        <v/>
      </c>
    </row>
    <row r="8583" spans="15:16" x14ac:dyDescent="0.15">
      <c r="O8583">
        <v>8582</v>
      </c>
      <c r="P8583" t="str">
        <f>IFERROR(IF(COUNTIF(個人情報!$BB$5:$BB$401,"登録番号" &amp; リスト!O8583)&gt;=1,"",IF(VLOOKUP(O8583,登録者リスト!$A$1:$D$43729,4,FALSE)=基本情報!$D$6,O8583,"")),"")</f>
        <v/>
      </c>
    </row>
    <row r="8584" spans="15:16" x14ac:dyDescent="0.15">
      <c r="O8584">
        <v>8583</v>
      </c>
      <c r="P8584" t="str">
        <f>IFERROR(IF(COUNTIF(個人情報!$BB$5:$BB$401,"登録番号" &amp; リスト!O8584)&gt;=1,"",IF(VLOOKUP(O8584,登録者リスト!$A$1:$D$43729,4,FALSE)=基本情報!$D$6,O8584,"")),"")</f>
        <v/>
      </c>
    </row>
    <row r="8585" spans="15:16" x14ac:dyDescent="0.15">
      <c r="O8585">
        <v>8584</v>
      </c>
      <c r="P8585" t="str">
        <f>IFERROR(IF(COUNTIF(個人情報!$BB$5:$BB$401,"登録番号" &amp; リスト!O8585)&gt;=1,"",IF(VLOOKUP(O8585,登録者リスト!$A$1:$D$43729,4,FALSE)=基本情報!$D$6,O8585,"")),"")</f>
        <v/>
      </c>
    </row>
    <row r="8586" spans="15:16" x14ac:dyDescent="0.15">
      <c r="O8586">
        <v>8585</v>
      </c>
      <c r="P8586" t="str">
        <f>IFERROR(IF(COUNTIF(個人情報!$BB$5:$BB$401,"登録番号" &amp; リスト!O8586)&gt;=1,"",IF(VLOOKUP(O8586,登録者リスト!$A$1:$D$43729,4,FALSE)=基本情報!$D$6,O8586,"")),"")</f>
        <v/>
      </c>
    </row>
    <row r="8587" spans="15:16" x14ac:dyDescent="0.15">
      <c r="O8587">
        <v>8586</v>
      </c>
      <c r="P8587" t="str">
        <f>IFERROR(IF(COUNTIF(個人情報!$BB$5:$BB$401,"登録番号" &amp; リスト!O8587)&gt;=1,"",IF(VLOOKUP(O8587,登録者リスト!$A$1:$D$43729,4,FALSE)=基本情報!$D$6,O8587,"")),"")</f>
        <v/>
      </c>
    </row>
    <row r="8588" spans="15:16" x14ac:dyDescent="0.15">
      <c r="O8588">
        <v>8587</v>
      </c>
      <c r="P8588" t="str">
        <f>IFERROR(IF(COUNTIF(個人情報!$BB$5:$BB$401,"登録番号" &amp; リスト!O8588)&gt;=1,"",IF(VLOOKUP(O8588,登録者リスト!$A$1:$D$43729,4,FALSE)=基本情報!$D$6,O8588,"")),"")</f>
        <v/>
      </c>
    </row>
    <row r="8589" spans="15:16" x14ac:dyDescent="0.15">
      <c r="O8589">
        <v>8588</v>
      </c>
      <c r="P8589" t="str">
        <f>IFERROR(IF(COUNTIF(個人情報!$BB$5:$BB$401,"登録番号" &amp; リスト!O8589)&gt;=1,"",IF(VLOOKUP(O8589,登録者リスト!$A$1:$D$43729,4,FALSE)=基本情報!$D$6,O8589,"")),"")</f>
        <v/>
      </c>
    </row>
    <row r="8590" spans="15:16" x14ac:dyDescent="0.15">
      <c r="O8590">
        <v>8589</v>
      </c>
      <c r="P8590" t="str">
        <f>IFERROR(IF(COUNTIF(個人情報!$BB$5:$BB$401,"登録番号" &amp; リスト!O8590)&gt;=1,"",IF(VLOOKUP(O8590,登録者リスト!$A$1:$D$43729,4,FALSE)=基本情報!$D$6,O8590,"")),"")</f>
        <v/>
      </c>
    </row>
    <row r="8591" spans="15:16" x14ac:dyDescent="0.15">
      <c r="O8591">
        <v>8590</v>
      </c>
      <c r="P8591" t="str">
        <f>IFERROR(IF(COUNTIF(個人情報!$BB$5:$BB$401,"登録番号" &amp; リスト!O8591)&gt;=1,"",IF(VLOOKUP(O8591,登録者リスト!$A$1:$D$43729,4,FALSE)=基本情報!$D$6,O8591,"")),"")</f>
        <v/>
      </c>
    </row>
    <row r="8592" spans="15:16" x14ac:dyDescent="0.15">
      <c r="O8592">
        <v>8591</v>
      </c>
      <c r="P8592" t="str">
        <f>IFERROR(IF(COUNTIF(個人情報!$BB$5:$BB$401,"登録番号" &amp; リスト!O8592)&gt;=1,"",IF(VLOOKUP(O8592,登録者リスト!$A$1:$D$43729,4,FALSE)=基本情報!$D$6,O8592,"")),"")</f>
        <v/>
      </c>
    </row>
    <row r="8593" spans="15:16" x14ac:dyDescent="0.15">
      <c r="O8593">
        <v>8592</v>
      </c>
      <c r="P8593" t="str">
        <f>IFERROR(IF(COUNTIF(個人情報!$BB$5:$BB$401,"登録番号" &amp; リスト!O8593)&gt;=1,"",IF(VLOOKUP(O8593,登録者リスト!$A$1:$D$43729,4,FALSE)=基本情報!$D$6,O8593,"")),"")</f>
        <v/>
      </c>
    </row>
    <row r="8594" spans="15:16" x14ac:dyDescent="0.15">
      <c r="O8594">
        <v>8593</v>
      </c>
      <c r="P8594" t="str">
        <f>IFERROR(IF(COUNTIF(個人情報!$BB$5:$BB$401,"登録番号" &amp; リスト!O8594)&gt;=1,"",IF(VLOOKUP(O8594,登録者リスト!$A$1:$D$43729,4,FALSE)=基本情報!$D$6,O8594,"")),"")</f>
        <v/>
      </c>
    </row>
    <row r="8595" spans="15:16" x14ac:dyDescent="0.15">
      <c r="O8595">
        <v>8594</v>
      </c>
      <c r="P8595" t="str">
        <f>IFERROR(IF(COUNTIF(個人情報!$BB$5:$BB$401,"登録番号" &amp; リスト!O8595)&gt;=1,"",IF(VLOOKUP(O8595,登録者リスト!$A$1:$D$43729,4,FALSE)=基本情報!$D$6,O8595,"")),"")</f>
        <v/>
      </c>
    </row>
    <row r="8596" spans="15:16" x14ac:dyDescent="0.15">
      <c r="O8596">
        <v>8595</v>
      </c>
      <c r="P8596" t="str">
        <f>IFERROR(IF(COUNTIF(個人情報!$BB$5:$BB$401,"登録番号" &amp; リスト!O8596)&gt;=1,"",IF(VLOOKUP(O8596,登録者リスト!$A$1:$D$43729,4,FALSE)=基本情報!$D$6,O8596,"")),"")</f>
        <v/>
      </c>
    </row>
    <row r="8597" spans="15:16" x14ac:dyDescent="0.15">
      <c r="O8597">
        <v>8596</v>
      </c>
      <c r="P8597" t="str">
        <f>IFERROR(IF(COUNTIF(個人情報!$BB$5:$BB$401,"登録番号" &amp; リスト!O8597)&gt;=1,"",IF(VLOOKUP(O8597,登録者リスト!$A$1:$D$43729,4,FALSE)=基本情報!$D$6,O8597,"")),"")</f>
        <v/>
      </c>
    </row>
    <row r="8598" spans="15:16" x14ac:dyDescent="0.15">
      <c r="O8598">
        <v>8597</v>
      </c>
      <c r="P8598" t="str">
        <f>IFERROR(IF(COUNTIF(個人情報!$BB$5:$BB$401,"登録番号" &amp; リスト!O8598)&gt;=1,"",IF(VLOOKUP(O8598,登録者リスト!$A$1:$D$43729,4,FALSE)=基本情報!$D$6,O8598,"")),"")</f>
        <v/>
      </c>
    </row>
    <row r="8599" spans="15:16" x14ac:dyDescent="0.15">
      <c r="O8599">
        <v>8598</v>
      </c>
      <c r="P8599" t="str">
        <f>IFERROR(IF(COUNTIF(個人情報!$BB$5:$BB$401,"登録番号" &amp; リスト!O8599)&gt;=1,"",IF(VLOOKUP(O8599,登録者リスト!$A$1:$D$43729,4,FALSE)=基本情報!$D$6,O8599,"")),"")</f>
        <v/>
      </c>
    </row>
    <row r="8600" spans="15:16" x14ac:dyDescent="0.15">
      <c r="O8600">
        <v>8599</v>
      </c>
      <c r="P8600" t="str">
        <f>IFERROR(IF(COUNTIF(個人情報!$BB$5:$BB$401,"登録番号" &amp; リスト!O8600)&gt;=1,"",IF(VLOOKUP(O8600,登録者リスト!$A$1:$D$43729,4,FALSE)=基本情報!$D$6,O8600,"")),"")</f>
        <v/>
      </c>
    </row>
    <row r="8601" spans="15:16" x14ac:dyDescent="0.15">
      <c r="O8601">
        <v>8600</v>
      </c>
      <c r="P8601" t="str">
        <f>IFERROR(IF(COUNTIF(個人情報!$BB$5:$BB$401,"登録番号" &amp; リスト!O8601)&gt;=1,"",IF(VLOOKUP(O8601,登録者リスト!$A$1:$D$43729,4,FALSE)=基本情報!$D$6,O8601,"")),"")</f>
        <v/>
      </c>
    </row>
    <row r="8602" spans="15:16" x14ac:dyDescent="0.15">
      <c r="O8602">
        <v>8601</v>
      </c>
      <c r="P8602" t="str">
        <f>IFERROR(IF(COUNTIF(個人情報!$BB$5:$BB$401,"登録番号" &amp; リスト!O8602)&gt;=1,"",IF(VLOOKUP(O8602,登録者リスト!$A$1:$D$43729,4,FALSE)=基本情報!$D$6,O8602,"")),"")</f>
        <v/>
      </c>
    </row>
    <row r="8603" spans="15:16" x14ac:dyDescent="0.15">
      <c r="O8603">
        <v>8602</v>
      </c>
      <c r="P8603" t="str">
        <f>IFERROR(IF(COUNTIF(個人情報!$BB$5:$BB$401,"登録番号" &amp; リスト!O8603)&gt;=1,"",IF(VLOOKUP(O8603,登録者リスト!$A$1:$D$43729,4,FALSE)=基本情報!$D$6,O8603,"")),"")</f>
        <v/>
      </c>
    </row>
    <row r="8604" spans="15:16" x14ac:dyDescent="0.15">
      <c r="O8604">
        <v>8603</v>
      </c>
      <c r="P8604" t="str">
        <f>IFERROR(IF(COUNTIF(個人情報!$BB$5:$BB$401,"登録番号" &amp; リスト!O8604)&gt;=1,"",IF(VLOOKUP(O8604,登録者リスト!$A$1:$D$43729,4,FALSE)=基本情報!$D$6,O8604,"")),"")</f>
        <v/>
      </c>
    </row>
    <row r="8605" spans="15:16" x14ac:dyDescent="0.15">
      <c r="O8605">
        <v>8604</v>
      </c>
      <c r="P8605" t="str">
        <f>IFERROR(IF(COUNTIF(個人情報!$BB$5:$BB$401,"登録番号" &amp; リスト!O8605)&gt;=1,"",IF(VLOOKUP(O8605,登録者リスト!$A$1:$D$43729,4,FALSE)=基本情報!$D$6,O8605,"")),"")</f>
        <v/>
      </c>
    </row>
    <row r="8606" spans="15:16" x14ac:dyDescent="0.15">
      <c r="O8606">
        <v>8605</v>
      </c>
      <c r="P8606" t="str">
        <f>IFERROR(IF(COUNTIF(個人情報!$BB$5:$BB$401,"登録番号" &amp; リスト!O8606)&gt;=1,"",IF(VLOOKUP(O8606,登録者リスト!$A$1:$D$43729,4,FALSE)=基本情報!$D$6,O8606,"")),"")</f>
        <v/>
      </c>
    </row>
    <row r="8607" spans="15:16" x14ac:dyDescent="0.15">
      <c r="O8607">
        <v>8606</v>
      </c>
      <c r="P8607" t="str">
        <f>IFERROR(IF(COUNTIF(個人情報!$BB$5:$BB$401,"登録番号" &amp; リスト!O8607)&gt;=1,"",IF(VLOOKUP(O8607,登録者リスト!$A$1:$D$43729,4,FALSE)=基本情報!$D$6,O8607,"")),"")</f>
        <v/>
      </c>
    </row>
    <row r="8608" spans="15:16" x14ac:dyDescent="0.15">
      <c r="O8608">
        <v>8607</v>
      </c>
      <c r="P8608" t="str">
        <f>IFERROR(IF(COUNTIF(個人情報!$BB$5:$BB$401,"登録番号" &amp; リスト!O8608)&gt;=1,"",IF(VLOOKUP(O8608,登録者リスト!$A$1:$D$43729,4,FALSE)=基本情報!$D$6,O8608,"")),"")</f>
        <v/>
      </c>
    </row>
    <row r="8609" spans="15:16" x14ac:dyDescent="0.15">
      <c r="O8609">
        <v>8608</v>
      </c>
      <c r="P8609" t="str">
        <f>IFERROR(IF(COUNTIF(個人情報!$BB$5:$BB$401,"登録番号" &amp; リスト!O8609)&gt;=1,"",IF(VLOOKUP(O8609,登録者リスト!$A$1:$D$43729,4,FALSE)=基本情報!$D$6,O8609,"")),"")</f>
        <v/>
      </c>
    </row>
    <row r="8610" spans="15:16" x14ac:dyDescent="0.15">
      <c r="O8610">
        <v>8609</v>
      </c>
      <c r="P8610" t="str">
        <f>IFERROR(IF(COUNTIF(個人情報!$BB$5:$BB$401,"登録番号" &amp; リスト!O8610)&gt;=1,"",IF(VLOOKUP(O8610,登録者リスト!$A$1:$D$43729,4,FALSE)=基本情報!$D$6,O8610,"")),"")</f>
        <v/>
      </c>
    </row>
    <row r="8611" spans="15:16" x14ac:dyDescent="0.15">
      <c r="O8611">
        <v>8610</v>
      </c>
      <c r="P8611" t="str">
        <f>IFERROR(IF(COUNTIF(個人情報!$BB$5:$BB$401,"登録番号" &amp; リスト!O8611)&gt;=1,"",IF(VLOOKUP(O8611,登録者リスト!$A$1:$D$43729,4,FALSE)=基本情報!$D$6,O8611,"")),"")</f>
        <v/>
      </c>
    </row>
    <row r="8612" spans="15:16" x14ac:dyDescent="0.15">
      <c r="O8612">
        <v>8611</v>
      </c>
      <c r="P8612" t="str">
        <f>IFERROR(IF(COUNTIF(個人情報!$BB$5:$BB$401,"登録番号" &amp; リスト!O8612)&gt;=1,"",IF(VLOOKUP(O8612,登録者リスト!$A$1:$D$43729,4,FALSE)=基本情報!$D$6,O8612,"")),"")</f>
        <v/>
      </c>
    </row>
    <row r="8613" spans="15:16" x14ac:dyDescent="0.15">
      <c r="O8613">
        <v>8612</v>
      </c>
      <c r="P8613" t="str">
        <f>IFERROR(IF(COUNTIF(個人情報!$BB$5:$BB$401,"登録番号" &amp; リスト!O8613)&gt;=1,"",IF(VLOOKUP(O8613,登録者リスト!$A$1:$D$43729,4,FALSE)=基本情報!$D$6,O8613,"")),"")</f>
        <v/>
      </c>
    </row>
    <row r="8614" spans="15:16" x14ac:dyDescent="0.15">
      <c r="O8614">
        <v>8613</v>
      </c>
      <c r="P8614" t="str">
        <f>IFERROR(IF(COUNTIF(個人情報!$BB$5:$BB$401,"登録番号" &amp; リスト!O8614)&gt;=1,"",IF(VLOOKUP(O8614,登録者リスト!$A$1:$D$43729,4,FALSE)=基本情報!$D$6,O8614,"")),"")</f>
        <v/>
      </c>
    </row>
    <row r="8615" spans="15:16" x14ac:dyDescent="0.15">
      <c r="O8615">
        <v>8614</v>
      </c>
      <c r="P8615" t="str">
        <f>IFERROR(IF(COUNTIF(個人情報!$BB$5:$BB$401,"登録番号" &amp; リスト!O8615)&gt;=1,"",IF(VLOOKUP(O8615,登録者リスト!$A$1:$D$43729,4,FALSE)=基本情報!$D$6,O8615,"")),"")</f>
        <v/>
      </c>
    </row>
    <row r="8616" spans="15:16" x14ac:dyDescent="0.15">
      <c r="O8616">
        <v>8615</v>
      </c>
      <c r="P8616" t="str">
        <f>IFERROR(IF(COUNTIF(個人情報!$BB$5:$BB$401,"登録番号" &amp; リスト!O8616)&gt;=1,"",IF(VLOOKUP(O8616,登録者リスト!$A$1:$D$43729,4,FALSE)=基本情報!$D$6,O8616,"")),"")</f>
        <v/>
      </c>
    </row>
    <row r="8617" spans="15:16" x14ac:dyDescent="0.15">
      <c r="O8617">
        <v>8616</v>
      </c>
      <c r="P8617" t="str">
        <f>IFERROR(IF(COUNTIF(個人情報!$BB$5:$BB$401,"登録番号" &amp; リスト!O8617)&gt;=1,"",IF(VLOOKUP(O8617,登録者リスト!$A$1:$D$43729,4,FALSE)=基本情報!$D$6,O8617,"")),"")</f>
        <v/>
      </c>
    </row>
    <row r="8618" spans="15:16" x14ac:dyDescent="0.15">
      <c r="O8618">
        <v>8617</v>
      </c>
      <c r="P8618" t="str">
        <f>IFERROR(IF(COUNTIF(個人情報!$BB$5:$BB$401,"登録番号" &amp; リスト!O8618)&gt;=1,"",IF(VLOOKUP(O8618,登録者リスト!$A$1:$D$43729,4,FALSE)=基本情報!$D$6,O8618,"")),"")</f>
        <v/>
      </c>
    </row>
    <row r="8619" spans="15:16" x14ac:dyDescent="0.15">
      <c r="O8619">
        <v>8618</v>
      </c>
      <c r="P8619" t="str">
        <f>IFERROR(IF(COUNTIF(個人情報!$BB$5:$BB$401,"登録番号" &amp; リスト!O8619)&gt;=1,"",IF(VLOOKUP(O8619,登録者リスト!$A$1:$D$43729,4,FALSE)=基本情報!$D$6,O8619,"")),"")</f>
        <v/>
      </c>
    </row>
    <row r="8620" spans="15:16" x14ac:dyDescent="0.15">
      <c r="O8620">
        <v>8619</v>
      </c>
      <c r="P8620" t="str">
        <f>IFERROR(IF(COUNTIF(個人情報!$BB$5:$BB$401,"登録番号" &amp; リスト!O8620)&gt;=1,"",IF(VLOOKUP(O8620,登録者リスト!$A$1:$D$43729,4,FALSE)=基本情報!$D$6,O8620,"")),"")</f>
        <v/>
      </c>
    </row>
    <row r="8621" spans="15:16" x14ac:dyDescent="0.15">
      <c r="O8621">
        <v>8620</v>
      </c>
      <c r="P8621" t="str">
        <f>IFERROR(IF(COUNTIF(個人情報!$BB$5:$BB$401,"登録番号" &amp; リスト!O8621)&gt;=1,"",IF(VLOOKUP(O8621,登録者リスト!$A$1:$D$43729,4,FALSE)=基本情報!$D$6,O8621,"")),"")</f>
        <v/>
      </c>
    </row>
    <row r="8622" spans="15:16" x14ac:dyDescent="0.15">
      <c r="O8622">
        <v>8621</v>
      </c>
      <c r="P8622" t="str">
        <f>IFERROR(IF(COUNTIF(個人情報!$BB$5:$BB$401,"登録番号" &amp; リスト!O8622)&gt;=1,"",IF(VLOOKUP(O8622,登録者リスト!$A$1:$D$43729,4,FALSE)=基本情報!$D$6,O8622,"")),"")</f>
        <v/>
      </c>
    </row>
    <row r="8623" spans="15:16" x14ac:dyDescent="0.15">
      <c r="O8623">
        <v>8622</v>
      </c>
      <c r="P8623" t="str">
        <f>IFERROR(IF(COUNTIF(個人情報!$BB$5:$BB$401,"登録番号" &amp; リスト!O8623)&gt;=1,"",IF(VLOOKUP(O8623,登録者リスト!$A$1:$D$43729,4,FALSE)=基本情報!$D$6,O8623,"")),"")</f>
        <v/>
      </c>
    </row>
    <row r="8624" spans="15:16" x14ac:dyDescent="0.15">
      <c r="O8624">
        <v>8623</v>
      </c>
      <c r="P8624" t="str">
        <f>IFERROR(IF(COUNTIF(個人情報!$BB$5:$BB$401,"登録番号" &amp; リスト!O8624)&gt;=1,"",IF(VLOOKUP(O8624,登録者リスト!$A$1:$D$43729,4,FALSE)=基本情報!$D$6,O8624,"")),"")</f>
        <v/>
      </c>
    </row>
    <row r="8625" spans="15:16" x14ac:dyDescent="0.15">
      <c r="O8625">
        <v>8624</v>
      </c>
      <c r="P8625" t="str">
        <f>IFERROR(IF(COUNTIF(個人情報!$BB$5:$BB$401,"登録番号" &amp; リスト!O8625)&gt;=1,"",IF(VLOOKUP(O8625,登録者リスト!$A$1:$D$43729,4,FALSE)=基本情報!$D$6,O8625,"")),"")</f>
        <v/>
      </c>
    </row>
    <row r="8626" spans="15:16" x14ac:dyDescent="0.15">
      <c r="O8626">
        <v>8625</v>
      </c>
      <c r="P8626" t="str">
        <f>IFERROR(IF(COUNTIF(個人情報!$BB$5:$BB$401,"登録番号" &amp; リスト!O8626)&gt;=1,"",IF(VLOOKUP(O8626,登録者リスト!$A$1:$D$43729,4,FALSE)=基本情報!$D$6,O8626,"")),"")</f>
        <v/>
      </c>
    </row>
    <row r="8627" spans="15:16" x14ac:dyDescent="0.15">
      <c r="O8627">
        <v>8626</v>
      </c>
      <c r="P8627" t="str">
        <f>IFERROR(IF(COUNTIF(個人情報!$BB$5:$BB$401,"登録番号" &amp; リスト!O8627)&gt;=1,"",IF(VLOOKUP(O8627,登録者リスト!$A$1:$D$43729,4,FALSE)=基本情報!$D$6,O8627,"")),"")</f>
        <v/>
      </c>
    </row>
    <row r="8628" spans="15:16" x14ac:dyDescent="0.15">
      <c r="O8628">
        <v>8627</v>
      </c>
      <c r="P8628" t="str">
        <f>IFERROR(IF(COUNTIF(個人情報!$BB$5:$BB$401,"登録番号" &amp; リスト!O8628)&gt;=1,"",IF(VLOOKUP(O8628,登録者リスト!$A$1:$D$43729,4,FALSE)=基本情報!$D$6,O8628,"")),"")</f>
        <v/>
      </c>
    </row>
    <row r="8629" spans="15:16" x14ac:dyDescent="0.15">
      <c r="O8629">
        <v>8628</v>
      </c>
      <c r="P8629" t="str">
        <f>IFERROR(IF(COUNTIF(個人情報!$BB$5:$BB$401,"登録番号" &amp; リスト!O8629)&gt;=1,"",IF(VLOOKUP(O8629,登録者リスト!$A$1:$D$43729,4,FALSE)=基本情報!$D$6,O8629,"")),"")</f>
        <v/>
      </c>
    </row>
    <row r="8630" spans="15:16" x14ac:dyDescent="0.15">
      <c r="O8630">
        <v>8629</v>
      </c>
      <c r="P8630" t="str">
        <f>IFERROR(IF(COUNTIF(個人情報!$BB$5:$BB$401,"登録番号" &amp; リスト!O8630)&gt;=1,"",IF(VLOOKUP(O8630,登録者リスト!$A$1:$D$43729,4,FALSE)=基本情報!$D$6,O8630,"")),"")</f>
        <v/>
      </c>
    </row>
    <row r="8631" spans="15:16" x14ac:dyDescent="0.15">
      <c r="O8631">
        <v>8630</v>
      </c>
      <c r="P8631" t="str">
        <f>IFERROR(IF(COUNTIF(個人情報!$BB$5:$BB$401,"登録番号" &amp; リスト!O8631)&gt;=1,"",IF(VLOOKUP(O8631,登録者リスト!$A$1:$D$43729,4,FALSE)=基本情報!$D$6,O8631,"")),"")</f>
        <v/>
      </c>
    </row>
    <row r="8632" spans="15:16" x14ac:dyDescent="0.15">
      <c r="O8632">
        <v>8631</v>
      </c>
      <c r="P8632" t="str">
        <f>IFERROR(IF(COUNTIF(個人情報!$BB$5:$BB$401,"登録番号" &amp; リスト!O8632)&gt;=1,"",IF(VLOOKUP(O8632,登録者リスト!$A$1:$D$43729,4,FALSE)=基本情報!$D$6,O8632,"")),"")</f>
        <v/>
      </c>
    </row>
    <row r="8633" spans="15:16" x14ac:dyDescent="0.15">
      <c r="O8633">
        <v>8632</v>
      </c>
      <c r="P8633" t="str">
        <f>IFERROR(IF(COUNTIF(個人情報!$BB$5:$BB$401,"登録番号" &amp; リスト!O8633)&gt;=1,"",IF(VLOOKUP(O8633,登録者リスト!$A$1:$D$43729,4,FALSE)=基本情報!$D$6,O8633,"")),"")</f>
        <v/>
      </c>
    </row>
    <row r="8634" spans="15:16" x14ac:dyDescent="0.15">
      <c r="O8634">
        <v>8633</v>
      </c>
      <c r="P8634" t="str">
        <f>IFERROR(IF(COUNTIF(個人情報!$BB$5:$BB$401,"登録番号" &amp; リスト!O8634)&gt;=1,"",IF(VLOOKUP(O8634,登録者リスト!$A$1:$D$43729,4,FALSE)=基本情報!$D$6,O8634,"")),"")</f>
        <v/>
      </c>
    </row>
    <row r="8635" spans="15:16" x14ac:dyDescent="0.15">
      <c r="O8635">
        <v>8634</v>
      </c>
      <c r="P8635" t="str">
        <f>IFERROR(IF(COUNTIF(個人情報!$BB$5:$BB$401,"登録番号" &amp; リスト!O8635)&gt;=1,"",IF(VLOOKUP(O8635,登録者リスト!$A$1:$D$43729,4,FALSE)=基本情報!$D$6,O8635,"")),"")</f>
        <v/>
      </c>
    </row>
    <row r="8636" spans="15:16" x14ac:dyDescent="0.15">
      <c r="O8636">
        <v>8635</v>
      </c>
      <c r="P8636" t="str">
        <f>IFERROR(IF(COUNTIF(個人情報!$BB$5:$BB$401,"登録番号" &amp; リスト!O8636)&gt;=1,"",IF(VLOOKUP(O8636,登録者リスト!$A$1:$D$43729,4,FALSE)=基本情報!$D$6,O8636,"")),"")</f>
        <v/>
      </c>
    </row>
    <row r="8637" spans="15:16" x14ac:dyDescent="0.15">
      <c r="O8637">
        <v>8636</v>
      </c>
      <c r="P8637" t="str">
        <f>IFERROR(IF(COUNTIF(個人情報!$BB$5:$BB$401,"登録番号" &amp; リスト!O8637)&gt;=1,"",IF(VLOOKUP(O8637,登録者リスト!$A$1:$D$43729,4,FALSE)=基本情報!$D$6,O8637,"")),"")</f>
        <v/>
      </c>
    </row>
    <row r="8638" spans="15:16" x14ac:dyDescent="0.15">
      <c r="O8638">
        <v>8637</v>
      </c>
      <c r="P8638" t="str">
        <f>IFERROR(IF(COUNTIF(個人情報!$BB$5:$BB$401,"登録番号" &amp; リスト!O8638)&gt;=1,"",IF(VLOOKUP(O8638,登録者リスト!$A$1:$D$43729,4,FALSE)=基本情報!$D$6,O8638,"")),"")</f>
        <v/>
      </c>
    </row>
    <row r="8639" spans="15:16" x14ac:dyDescent="0.15">
      <c r="O8639">
        <v>8638</v>
      </c>
      <c r="P8639" t="str">
        <f>IFERROR(IF(COUNTIF(個人情報!$BB$5:$BB$401,"登録番号" &amp; リスト!O8639)&gt;=1,"",IF(VLOOKUP(O8639,登録者リスト!$A$1:$D$43729,4,FALSE)=基本情報!$D$6,O8639,"")),"")</f>
        <v/>
      </c>
    </row>
    <row r="8640" spans="15:16" x14ac:dyDescent="0.15">
      <c r="O8640">
        <v>8639</v>
      </c>
      <c r="P8640" t="str">
        <f>IFERROR(IF(COUNTIF(個人情報!$BB$5:$BB$401,"登録番号" &amp; リスト!O8640)&gt;=1,"",IF(VLOOKUP(O8640,登録者リスト!$A$1:$D$43729,4,FALSE)=基本情報!$D$6,O8640,"")),"")</f>
        <v/>
      </c>
    </row>
    <row r="8641" spans="15:16" x14ac:dyDescent="0.15">
      <c r="O8641">
        <v>8640</v>
      </c>
      <c r="P8641" t="str">
        <f>IFERROR(IF(COUNTIF(個人情報!$BB$5:$BB$401,"登録番号" &amp; リスト!O8641)&gt;=1,"",IF(VLOOKUP(O8641,登録者リスト!$A$1:$D$43729,4,FALSE)=基本情報!$D$6,O8641,"")),"")</f>
        <v/>
      </c>
    </row>
    <row r="8642" spans="15:16" x14ac:dyDescent="0.15">
      <c r="O8642">
        <v>8641</v>
      </c>
      <c r="P8642" t="str">
        <f>IFERROR(IF(COUNTIF(個人情報!$BB$5:$BB$401,"登録番号" &amp; リスト!O8642)&gt;=1,"",IF(VLOOKUP(O8642,登録者リスト!$A$1:$D$43729,4,FALSE)=基本情報!$D$6,O8642,"")),"")</f>
        <v/>
      </c>
    </row>
    <row r="8643" spans="15:16" x14ac:dyDescent="0.15">
      <c r="O8643">
        <v>8642</v>
      </c>
      <c r="P8643" t="str">
        <f>IFERROR(IF(COUNTIF(個人情報!$BB$5:$BB$401,"登録番号" &amp; リスト!O8643)&gt;=1,"",IF(VLOOKUP(O8643,登録者リスト!$A$1:$D$43729,4,FALSE)=基本情報!$D$6,O8643,"")),"")</f>
        <v/>
      </c>
    </row>
    <row r="8644" spans="15:16" x14ac:dyDescent="0.15">
      <c r="O8644">
        <v>8643</v>
      </c>
      <c r="P8644" t="str">
        <f>IFERROR(IF(COUNTIF(個人情報!$BB$5:$BB$401,"登録番号" &amp; リスト!O8644)&gt;=1,"",IF(VLOOKUP(O8644,登録者リスト!$A$1:$D$43729,4,FALSE)=基本情報!$D$6,O8644,"")),"")</f>
        <v/>
      </c>
    </row>
    <row r="8645" spans="15:16" x14ac:dyDescent="0.15">
      <c r="O8645">
        <v>8644</v>
      </c>
      <c r="P8645" t="str">
        <f>IFERROR(IF(COUNTIF(個人情報!$BB$5:$BB$401,"登録番号" &amp; リスト!O8645)&gt;=1,"",IF(VLOOKUP(O8645,登録者リスト!$A$1:$D$43729,4,FALSE)=基本情報!$D$6,O8645,"")),"")</f>
        <v/>
      </c>
    </row>
    <row r="8646" spans="15:16" x14ac:dyDescent="0.15">
      <c r="O8646">
        <v>8645</v>
      </c>
      <c r="P8646" t="str">
        <f>IFERROR(IF(COUNTIF(個人情報!$BB$5:$BB$401,"登録番号" &amp; リスト!O8646)&gt;=1,"",IF(VLOOKUP(O8646,登録者リスト!$A$1:$D$43729,4,FALSE)=基本情報!$D$6,O8646,"")),"")</f>
        <v/>
      </c>
    </row>
    <row r="8647" spans="15:16" x14ac:dyDescent="0.15">
      <c r="O8647">
        <v>8646</v>
      </c>
      <c r="P8647" t="str">
        <f>IFERROR(IF(COUNTIF(個人情報!$BB$5:$BB$401,"登録番号" &amp; リスト!O8647)&gt;=1,"",IF(VLOOKUP(O8647,登録者リスト!$A$1:$D$43729,4,FALSE)=基本情報!$D$6,O8647,"")),"")</f>
        <v/>
      </c>
    </row>
    <row r="8648" spans="15:16" x14ac:dyDescent="0.15">
      <c r="O8648">
        <v>8647</v>
      </c>
      <c r="P8648" t="str">
        <f>IFERROR(IF(COUNTIF(個人情報!$BB$5:$BB$401,"登録番号" &amp; リスト!O8648)&gt;=1,"",IF(VLOOKUP(O8648,登録者リスト!$A$1:$D$43729,4,FALSE)=基本情報!$D$6,O8648,"")),"")</f>
        <v/>
      </c>
    </row>
    <row r="8649" spans="15:16" x14ac:dyDescent="0.15">
      <c r="O8649">
        <v>8648</v>
      </c>
      <c r="P8649" t="str">
        <f>IFERROR(IF(COUNTIF(個人情報!$BB$5:$BB$401,"登録番号" &amp; リスト!O8649)&gt;=1,"",IF(VLOOKUP(O8649,登録者リスト!$A$1:$D$43729,4,FALSE)=基本情報!$D$6,O8649,"")),"")</f>
        <v/>
      </c>
    </row>
    <row r="8650" spans="15:16" x14ac:dyDescent="0.15">
      <c r="O8650">
        <v>8649</v>
      </c>
      <c r="P8650" t="str">
        <f>IFERROR(IF(COUNTIF(個人情報!$BB$5:$BB$401,"登録番号" &amp; リスト!O8650)&gt;=1,"",IF(VLOOKUP(O8650,登録者リスト!$A$1:$D$43729,4,FALSE)=基本情報!$D$6,O8650,"")),"")</f>
        <v/>
      </c>
    </row>
    <row r="8651" spans="15:16" x14ac:dyDescent="0.15">
      <c r="O8651">
        <v>8650</v>
      </c>
      <c r="P8651" t="str">
        <f>IFERROR(IF(COUNTIF(個人情報!$BB$5:$BB$401,"登録番号" &amp; リスト!O8651)&gt;=1,"",IF(VLOOKUP(O8651,登録者リスト!$A$1:$D$43729,4,FALSE)=基本情報!$D$6,O8651,"")),"")</f>
        <v/>
      </c>
    </row>
    <row r="8652" spans="15:16" x14ac:dyDescent="0.15">
      <c r="O8652">
        <v>8651</v>
      </c>
      <c r="P8652" t="str">
        <f>IFERROR(IF(COUNTIF(個人情報!$BB$5:$BB$401,"登録番号" &amp; リスト!O8652)&gt;=1,"",IF(VLOOKUP(O8652,登録者リスト!$A$1:$D$43729,4,FALSE)=基本情報!$D$6,O8652,"")),"")</f>
        <v/>
      </c>
    </row>
    <row r="8653" spans="15:16" x14ac:dyDescent="0.15">
      <c r="O8653">
        <v>8652</v>
      </c>
      <c r="P8653" t="str">
        <f>IFERROR(IF(COUNTIF(個人情報!$BB$5:$BB$401,"登録番号" &amp; リスト!O8653)&gt;=1,"",IF(VLOOKUP(O8653,登録者リスト!$A$1:$D$43729,4,FALSE)=基本情報!$D$6,O8653,"")),"")</f>
        <v/>
      </c>
    </row>
    <row r="8654" spans="15:16" x14ac:dyDescent="0.15">
      <c r="O8654">
        <v>8653</v>
      </c>
      <c r="P8654" t="str">
        <f>IFERROR(IF(COUNTIF(個人情報!$BB$5:$BB$401,"登録番号" &amp; リスト!O8654)&gt;=1,"",IF(VLOOKUP(O8654,登録者リスト!$A$1:$D$43729,4,FALSE)=基本情報!$D$6,O8654,"")),"")</f>
        <v/>
      </c>
    </row>
    <row r="8655" spans="15:16" x14ac:dyDescent="0.15">
      <c r="O8655">
        <v>8654</v>
      </c>
      <c r="P8655" t="str">
        <f>IFERROR(IF(COUNTIF(個人情報!$BB$5:$BB$401,"登録番号" &amp; リスト!O8655)&gt;=1,"",IF(VLOOKUP(O8655,登録者リスト!$A$1:$D$43729,4,FALSE)=基本情報!$D$6,O8655,"")),"")</f>
        <v/>
      </c>
    </row>
    <row r="8656" spans="15:16" x14ac:dyDescent="0.15">
      <c r="O8656">
        <v>8655</v>
      </c>
      <c r="P8656" t="str">
        <f>IFERROR(IF(COUNTIF(個人情報!$BB$5:$BB$401,"登録番号" &amp; リスト!O8656)&gt;=1,"",IF(VLOOKUP(O8656,登録者リスト!$A$1:$D$43729,4,FALSE)=基本情報!$D$6,O8656,"")),"")</f>
        <v/>
      </c>
    </row>
    <row r="8657" spans="15:16" x14ac:dyDescent="0.15">
      <c r="O8657">
        <v>8656</v>
      </c>
      <c r="P8657" t="str">
        <f>IFERROR(IF(COUNTIF(個人情報!$BB$5:$BB$401,"登録番号" &amp; リスト!O8657)&gt;=1,"",IF(VLOOKUP(O8657,登録者リスト!$A$1:$D$43729,4,FALSE)=基本情報!$D$6,O8657,"")),"")</f>
        <v/>
      </c>
    </row>
    <row r="8658" spans="15:16" x14ac:dyDescent="0.15">
      <c r="O8658">
        <v>8657</v>
      </c>
      <c r="P8658" t="str">
        <f>IFERROR(IF(COUNTIF(個人情報!$BB$5:$BB$401,"登録番号" &amp; リスト!O8658)&gt;=1,"",IF(VLOOKUP(O8658,登録者リスト!$A$1:$D$43729,4,FALSE)=基本情報!$D$6,O8658,"")),"")</f>
        <v/>
      </c>
    </row>
    <row r="8659" spans="15:16" x14ac:dyDescent="0.15">
      <c r="O8659">
        <v>8658</v>
      </c>
      <c r="P8659" t="str">
        <f>IFERROR(IF(COUNTIF(個人情報!$BB$5:$BB$401,"登録番号" &amp; リスト!O8659)&gt;=1,"",IF(VLOOKUP(O8659,登録者リスト!$A$1:$D$43729,4,FALSE)=基本情報!$D$6,O8659,"")),"")</f>
        <v/>
      </c>
    </row>
    <row r="8660" spans="15:16" x14ac:dyDescent="0.15">
      <c r="O8660">
        <v>8659</v>
      </c>
      <c r="P8660" t="str">
        <f>IFERROR(IF(COUNTIF(個人情報!$BB$5:$BB$401,"登録番号" &amp; リスト!O8660)&gt;=1,"",IF(VLOOKUP(O8660,登録者リスト!$A$1:$D$43729,4,FALSE)=基本情報!$D$6,O8660,"")),"")</f>
        <v/>
      </c>
    </row>
    <row r="8661" spans="15:16" x14ac:dyDescent="0.15">
      <c r="O8661">
        <v>8660</v>
      </c>
      <c r="P8661" t="str">
        <f>IFERROR(IF(COUNTIF(個人情報!$BB$5:$BB$401,"登録番号" &amp; リスト!O8661)&gt;=1,"",IF(VLOOKUP(O8661,登録者リスト!$A$1:$D$43729,4,FALSE)=基本情報!$D$6,O8661,"")),"")</f>
        <v/>
      </c>
    </row>
    <row r="8662" spans="15:16" x14ac:dyDescent="0.15">
      <c r="O8662">
        <v>8661</v>
      </c>
      <c r="P8662" t="str">
        <f>IFERROR(IF(COUNTIF(個人情報!$BB$5:$BB$401,"登録番号" &amp; リスト!O8662)&gt;=1,"",IF(VLOOKUP(O8662,登録者リスト!$A$1:$D$43729,4,FALSE)=基本情報!$D$6,O8662,"")),"")</f>
        <v/>
      </c>
    </row>
    <row r="8663" spans="15:16" x14ac:dyDescent="0.15">
      <c r="O8663">
        <v>8662</v>
      </c>
      <c r="P8663" t="str">
        <f>IFERROR(IF(COUNTIF(個人情報!$BB$5:$BB$401,"登録番号" &amp; リスト!O8663)&gt;=1,"",IF(VLOOKUP(O8663,登録者リスト!$A$1:$D$43729,4,FALSE)=基本情報!$D$6,O8663,"")),"")</f>
        <v/>
      </c>
    </row>
    <row r="8664" spans="15:16" x14ac:dyDescent="0.15">
      <c r="O8664">
        <v>8663</v>
      </c>
      <c r="P8664" t="str">
        <f>IFERROR(IF(COUNTIF(個人情報!$BB$5:$BB$401,"登録番号" &amp; リスト!O8664)&gt;=1,"",IF(VLOOKUP(O8664,登録者リスト!$A$1:$D$43729,4,FALSE)=基本情報!$D$6,O8664,"")),"")</f>
        <v/>
      </c>
    </row>
    <row r="8665" spans="15:16" x14ac:dyDescent="0.15">
      <c r="O8665">
        <v>8664</v>
      </c>
      <c r="P8665" t="str">
        <f>IFERROR(IF(COUNTIF(個人情報!$BB$5:$BB$401,"登録番号" &amp; リスト!O8665)&gt;=1,"",IF(VLOOKUP(O8665,登録者リスト!$A$1:$D$43729,4,FALSE)=基本情報!$D$6,O8665,"")),"")</f>
        <v/>
      </c>
    </row>
    <row r="8666" spans="15:16" x14ac:dyDescent="0.15">
      <c r="O8666">
        <v>8665</v>
      </c>
      <c r="P8666" t="str">
        <f>IFERROR(IF(COUNTIF(個人情報!$BB$5:$BB$401,"登録番号" &amp; リスト!O8666)&gt;=1,"",IF(VLOOKUP(O8666,登録者リスト!$A$1:$D$43729,4,FALSE)=基本情報!$D$6,O8666,"")),"")</f>
        <v/>
      </c>
    </row>
    <row r="8667" spans="15:16" x14ac:dyDescent="0.15">
      <c r="O8667">
        <v>8666</v>
      </c>
      <c r="P8667" t="str">
        <f>IFERROR(IF(COUNTIF(個人情報!$BB$5:$BB$401,"登録番号" &amp; リスト!O8667)&gt;=1,"",IF(VLOOKUP(O8667,登録者リスト!$A$1:$D$43729,4,FALSE)=基本情報!$D$6,O8667,"")),"")</f>
        <v/>
      </c>
    </row>
    <row r="8668" spans="15:16" x14ac:dyDescent="0.15">
      <c r="O8668">
        <v>8667</v>
      </c>
      <c r="P8668" t="str">
        <f>IFERROR(IF(COUNTIF(個人情報!$BB$5:$BB$401,"登録番号" &amp; リスト!O8668)&gt;=1,"",IF(VLOOKUP(O8668,登録者リスト!$A$1:$D$43729,4,FALSE)=基本情報!$D$6,O8668,"")),"")</f>
        <v/>
      </c>
    </row>
    <row r="8669" spans="15:16" x14ac:dyDescent="0.15">
      <c r="O8669">
        <v>8668</v>
      </c>
      <c r="P8669" t="str">
        <f>IFERROR(IF(COUNTIF(個人情報!$BB$5:$BB$401,"登録番号" &amp; リスト!O8669)&gt;=1,"",IF(VLOOKUP(O8669,登録者リスト!$A$1:$D$43729,4,FALSE)=基本情報!$D$6,O8669,"")),"")</f>
        <v/>
      </c>
    </row>
    <row r="8670" spans="15:16" x14ac:dyDescent="0.15">
      <c r="O8670">
        <v>8669</v>
      </c>
      <c r="P8670" t="str">
        <f>IFERROR(IF(COUNTIF(個人情報!$BB$5:$BB$401,"登録番号" &amp; リスト!O8670)&gt;=1,"",IF(VLOOKUP(O8670,登録者リスト!$A$1:$D$43729,4,FALSE)=基本情報!$D$6,O8670,"")),"")</f>
        <v/>
      </c>
    </row>
    <row r="8671" spans="15:16" x14ac:dyDescent="0.15">
      <c r="O8671">
        <v>8670</v>
      </c>
      <c r="P8671" t="str">
        <f>IFERROR(IF(COUNTIF(個人情報!$BB$5:$BB$401,"登録番号" &amp; リスト!O8671)&gt;=1,"",IF(VLOOKUP(O8671,登録者リスト!$A$1:$D$43729,4,FALSE)=基本情報!$D$6,O8671,"")),"")</f>
        <v/>
      </c>
    </row>
    <row r="8672" spans="15:16" x14ac:dyDescent="0.15">
      <c r="O8672">
        <v>8671</v>
      </c>
      <c r="P8672" t="str">
        <f>IFERROR(IF(COUNTIF(個人情報!$BB$5:$BB$401,"登録番号" &amp; リスト!O8672)&gt;=1,"",IF(VLOOKUP(O8672,登録者リスト!$A$1:$D$43729,4,FALSE)=基本情報!$D$6,O8672,"")),"")</f>
        <v/>
      </c>
    </row>
    <row r="8673" spans="15:16" x14ac:dyDescent="0.15">
      <c r="O8673">
        <v>8672</v>
      </c>
      <c r="P8673" t="str">
        <f>IFERROR(IF(COUNTIF(個人情報!$BB$5:$BB$401,"登録番号" &amp; リスト!O8673)&gt;=1,"",IF(VLOOKUP(O8673,登録者リスト!$A$1:$D$43729,4,FALSE)=基本情報!$D$6,O8673,"")),"")</f>
        <v/>
      </c>
    </row>
    <row r="8674" spans="15:16" x14ac:dyDescent="0.15">
      <c r="O8674">
        <v>8673</v>
      </c>
      <c r="P8674" t="str">
        <f>IFERROR(IF(COUNTIF(個人情報!$BB$5:$BB$401,"登録番号" &amp; リスト!O8674)&gt;=1,"",IF(VLOOKUP(O8674,登録者リスト!$A$1:$D$43729,4,FALSE)=基本情報!$D$6,O8674,"")),"")</f>
        <v/>
      </c>
    </row>
    <row r="8675" spans="15:16" x14ac:dyDescent="0.15">
      <c r="O8675">
        <v>8674</v>
      </c>
      <c r="P8675" t="str">
        <f>IFERROR(IF(COUNTIF(個人情報!$BB$5:$BB$401,"登録番号" &amp; リスト!O8675)&gt;=1,"",IF(VLOOKUP(O8675,登録者リスト!$A$1:$D$43729,4,FALSE)=基本情報!$D$6,O8675,"")),"")</f>
        <v/>
      </c>
    </row>
    <row r="8676" spans="15:16" x14ac:dyDescent="0.15">
      <c r="O8676">
        <v>8675</v>
      </c>
      <c r="P8676" t="str">
        <f>IFERROR(IF(COUNTIF(個人情報!$BB$5:$BB$401,"登録番号" &amp; リスト!O8676)&gt;=1,"",IF(VLOOKUP(O8676,登録者リスト!$A$1:$D$43729,4,FALSE)=基本情報!$D$6,O8676,"")),"")</f>
        <v/>
      </c>
    </row>
    <row r="8677" spans="15:16" x14ac:dyDescent="0.15">
      <c r="O8677">
        <v>8676</v>
      </c>
      <c r="P8677" t="str">
        <f>IFERROR(IF(COUNTIF(個人情報!$BB$5:$BB$401,"登録番号" &amp; リスト!O8677)&gt;=1,"",IF(VLOOKUP(O8677,登録者リスト!$A$1:$D$43729,4,FALSE)=基本情報!$D$6,O8677,"")),"")</f>
        <v/>
      </c>
    </row>
    <row r="8678" spans="15:16" x14ac:dyDescent="0.15">
      <c r="O8678">
        <v>8677</v>
      </c>
      <c r="P8678" t="str">
        <f>IFERROR(IF(COUNTIF(個人情報!$BB$5:$BB$401,"登録番号" &amp; リスト!O8678)&gt;=1,"",IF(VLOOKUP(O8678,登録者リスト!$A$1:$D$43729,4,FALSE)=基本情報!$D$6,O8678,"")),"")</f>
        <v/>
      </c>
    </row>
    <row r="8679" spans="15:16" x14ac:dyDescent="0.15">
      <c r="O8679">
        <v>8678</v>
      </c>
      <c r="P8679" t="str">
        <f>IFERROR(IF(COUNTIF(個人情報!$BB$5:$BB$401,"登録番号" &amp; リスト!O8679)&gt;=1,"",IF(VLOOKUP(O8679,登録者リスト!$A$1:$D$43729,4,FALSE)=基本情報!$D$6,O8679,"")),"")</f>
        <v/>
      </c>
    </row>
    <row r="8680" spans="15:16" x14ac:dyDescent="0.15">
      <c r="O8680">
        <v>8679</v>
      </c>
      <c r="P8680" t="str">
        <f>IFERROR(IF(COUNTIF(個人情報!$BB$5:$BB$401,"登録番号" &amp; リスト!O8680)&gt;=1,"",IF(VLOOKUP(O8680,登録者リスト!$A$1:$D$43729,4,FALSE)=基本情報!$D$6,O8680,"")),"")</f>
        <v/>
      </c>
    </row>
    <row r="8681" spans="15:16" x14ac:dyDescent="0.15">
      <c r="O8681">
        <v>8680</v>
      </c>
      <c r="P8681" t="str">
        <f>IFERROR(IF(COUNTIF(個人情報!$BB$5:$BB$401,"登録番号" &amp; リスト!O8681)&gt;=1,"",IF(VLOOKUP(O8681,登録者リスト!$A$1:$D$43729,4,FALSE)=基本情報!$D$6,O8681,"")),"")</f>
        <v/>
      </c>
    </row>
    <row r="8682" spans="15:16" x14ac:dyDescent="0.15">
      <c r="O8682">
        <v>8681</v>
      </c>
      <c r="P8682" t="str">
        <f>IFERROR(IF(COUNTIF(個人情報!$BB$5:$BB$401,"登録番号" &amp; リスト!O8682)&gt;=1,"",IF(VLOOKUP(O8682,登録者リスト!$A$1:$D$43729,4,FALSE)=基本情報!$D$6,O8682,"")),"")</f>
        <v/>
      </c>
    </row>
    <row r="8683" spans="15:16" x14ac:dyDescent="0.15">
      <c r="O8683">
        <v>8682</v>
      </c>
      <c r="P8683" t="str">
        <f>IFERROR(IF(COUNTIF(個人情報!$BB$5:$BB$401,"登録番号" &amp; リスト!O8683)&gt;=1,"",IF(VLOOKUP(O8683,登録者リスト!$A$1:$D$43729,4,FALSE)=基本情報!$D$6,O8683,"")),"")</f>
        <v/>
      </c>
    </row>
    <row r="8684" spans="15:16" x14ac:dyDescent="0.15">
      <c r="O8684">
        <v>8683</v>
      </c>
      <c r="P8684" t="str">
        <f>IFERROR(IF(COUNTIF(個人情報!$BB$5:$BB$401,"登録番号" &amp; リスト!O8684)&gt;=1,"",IF(VLOOKUP(O8684,登録者リスト!$A$1:$D$43729,4,FALSE)=基本情報!$D$6,O8684,"")),"")</f>
        <v/>
      </c>
    </row>
    <row r="8685" spans="15:16" x14ac:dyDescent="0.15">
      <c r="O8685">
        <v>8684</v>
      </c>
      <c r="P8685" t="str">
        <f>IFERROR(IF(COUNTIF(個人情報!$BB$5:$BB$401,"登録番号" &amp; リスト!O8685)&gt;=1,"",IF(VLOOKUP(O8685,登録者リスト!$A$1:$D$43729,4,FALSE)=基本情報!$D$6,O8685,"")),"")</f>
        <v/>
      </c>
    </row>
    <row r="8686" spans="15:16" x14ac:dyDescent="0.15">
      <c r="O8686">
        <v>8685</v>
      </c>
      <c r="P8686" t="str">
        <f>IFERROR(IF(COUNTIF(個人情報!$BB$5:$BB$401,"登録番号" &amp; リスト!O8686)&gt;=1,"",IF(VLOOKUP(O8686,登録者リスト!$A$1:$D$43729,4,FALSE)=基本情報!$D$6,O8686,"")),"")</f>
        <v/>
      </c>
    </row>
    <row r="8687" spans="15:16" x14ac:dyDescent="0.15">
      <c r="O8687">
        <v>8686</v>
      </c>
      <c r="P8687" t="str">
        <f>IFERROR(IF(COUNTIF(個人情報!$BB$5:$BB$401,"登録番号" &amp; リスト!O8687)&gt;=1,"",IF(VLOOKUP(O8687,登録者リスト!$A$1:$D$43729,4,FALSE)=基本情報!$D$6,O8687,"")),"")</f>
        <v/>
      </c>
    </row>
    <row r="8688" spans="15:16" x14ac:dyDescent="0.15">
      <c r="O8688">
        <v>8687</v>
      </c>
      <c r="P8688" t="str">
        <f>IFERROR(IF(COUNTIF(個人情報!$BB$5:$BB$401,"登録番号" &amp; リスト!O8688)&gt;=1,"",IF(VLOOKUP(O8688,登録者リスト!$A$1:$D$43729,4,FALSE)=基本情報!$D$6,O8688,"")),"")</f>
        <v/>
      </c>
    </row>
    <row r="8689" spans="15:16" x14ac:dyDescent="0.15">
      <c r="O8689">
        <v>8688</v>
      </c>
      <c r="P8689" t="str">
        <f>IFERROR(IF(COUNTIF(個人情報!$BB$5:$BB$401,"登録番号" &amp; リスト!O8689)&gt;=1,"",IF(VLOOKUP(O8689,登録者リスト!$A$1:$D$43729,4,FALSE)=基本情報!$D$6,O8689,"")),"")</f>
        <v/>
      </c>
    </row>
    <row r="8690" spans="15:16" x14ac:dyDescent="0.15">
      <c r="O8690">
        <v>8689</v>
      </c>
      <c r="P8690" t="str">
        <f>IFERROR(IF(COUNTIF(個人情報!$BB$5:$BB$401,"登録番号" &amp; リスト!O8690)&gt;=1,"",IF(VLOOKUP(O8690,登録者リスト!$A$1:$D$43729,4,FALSE)=基本情報!$D$6,O8690,"")),"")</f>
        <v/>
      </c>
    </row>
    <row r="8691" spans="15:16" x14ac:dyDescent="0.15">
      <c r="O8691">
        <v>8690</v>
      </c>
      <c r="P8691" t="str">
        <f>IFERROR(IF(COUNTIF(個人情報!$BB$5:$BB$401,"登録番号" &amp; リスト!O8691)&gt;=1,"",IF(VLOOKUP(O8691,登録者リスト!$A$1:$D$43729,4,FALSE)=基本情報!$D$6,O8691,"")),"")</f>
        <v/>
      </c>
    </row>
    <row r="8692" spans="15:16" x14ac:dyDescent="0.15">
      <c r="O8692">
        <v>8691</v>
      </c>
      <c r="P8692" t="str">
        <f>IFERROR(IF(COUNTIF(個人情報!$BB$5:$BB$401,"登録番号" &amp; リスト!O8692)&gt;=1,"",IF(VLOOKUP(O8692,登録者リスト!$A$1:$D$43729,4,FALSE)=基本情報!$D$6,O8692,"")),"")</f>
        <v/>
      </c>
    </row>
    <row r="8693" spans="15:16" x14ac:dyDescent="0.15">
      <c r="O8693">
        <v>8692</v>
      </c>
      <c r="P8693" t="str">
        <f>IFERROR(IF(COUNTIF(個人情報!$BB$5:$BB$401,"登録番号" &amp; リスト!O8693)&gt;=1,"",IF(VLOOKUP(O8693,登録者リスト!$A$1:$D$43729,4,FALSE)=基本情報!$D$6,O8693,"")),"")</f>
        <v/>
      </c>
    </row>
    <row r="8694" spans="15:16" x14ac:dyDescent="0.15">
      <c r="O8694">
        <v>8693</v>
      </c>
      <c r="P8694" t="str">
        <f>IFERROR(IF(COUNTIF(個人情報!$BB$5:$BB$401,"登録番号" &amp; リスト!O8694)&gt;=1,"",IF(VLOOKUP(O8694,登録者リスト!$A$1:$D$43729,4,FALSE)=基本情報!$D$6,O8694,"")),"")</f>
        <v/>
      </c>
    </row>
    <row r="8695" spans="15:16" x14ac:dyDescent="0.15">
      <c r="O8695">
        <v>8694</v>
      </c>
      <c r="P8695" t="str">
        <f>IFERROR(IF(COUNTIF(個人情報!$BB$5:$BB$401,"登録番号" &amp; リスト!O8695)&gt;=1,"",IF(VLOOKUP(O8695,登録者リスト!$A$1:$D$43729,4,FALSE)=基本情報!$D$6,O8695,"")),"")</f>
        <v/>
      </c>
    </row>
    <row r="8696" spans="15:16" x14ac:dyDescent="0.15">
      <c r="O8696">
        <v>8695</v>
      </c>
      <c r="P8696" t="str">
        <f>IFERROR(IF(COUNTIF(個人情報!$BB$5:$BB$401,"登録番号" &amp; リスト!O8696)&gt;=1,"",IF(VLOOKUP(O8696,登録者リスト!$A$1:$D$43729,4,FALSE)=基本情報!$D$6,O8696,"")),"")</f>
        <v/>
      </c>
    </row>
    <row r="8697" spans="15:16" x14ac:dyDescent="0.15">
      <c r="O8697">
        <v>8696</v>
      </c>
      <c r="P8697" t="str">
        <f>IFERROR(IF(COUNTIF(個人情報!$BB$5:$BB$401,"登録番号" &amp; リスト!O8697)&gt;=1,"",IF(VLOOKUP(O8697,登録者リスト!$A$1:$D$43729,4,FALSE)=基本情報!$D$6,O8697,"")),"")</f>
        <v/>
      </c>
    </row>
    <row r="8698" spans="15:16" x14ac:dyDescent="0.15">
      <c r="O8698">
        <v>8697</v>
      </c>
      <c r="P8698" t="str">
        <f>IFERROR(IF(COUNTIF(個人情報!$BB$5:$BB$401,"登録番号" &amp; リスト!O8698)&gt;=1,"",IF(VLOOKUP(O8698,登録者リスト!$A$1:$D$43729,4,FALSE)=基本情報!$D$6,O8698,"")),"")</f>
        <v/>
      </c>
    </row>
    <row r="8699" spans="15:16" x14ac:dyDescent="0.15">
      <c r="O8699">
        <v>8698</v>
      </c>
      <c r="P8699" t="str">
        <f>IFERROR(IF(COUNTIF(個人情報!$BB$5:$BB$401,"登録番号" &amp; リスト!O8699)&gt;=1,"",IF(VLOOKUP(O8699,登録者リスト!$A$1:$D$43729,4,FALSE)=基本情報!$D$6,O8699,"")),"")</f>
        <v/>
      </c>
    </row>
    <row r="8700" spans="15:16" x14ac:dyDescent="0.15">
      <c r="O8700">
        <v>8699</v>
      </c>
      <c r="P8700" t="str">
        <f>IFERROR(IF(COUNTIF(個人情報!$BB$5:$BB$401,"登録番号" &amp; リスト!O8700)&gt;=1,"",IF(VLOOKUP(O8700,登録者リスト!$A$1:$D$43729,4,FALSE)=基本情報!$D$6,O8700,"")),"")</f>
        <v/>
      </c>
    </row>
    <row r="8701" spans="15:16" x14ac:dyDescent="0.15">
      <c r="O8701">
        <v>8700</v>
      </c>
      <c r="P8701" t="str">
        <f>IFERROR(IF(COUNTIF(個人情報!$BB$5:$BB$401,"登録番号" &amp; リスト!O8701)&gt;=1,"",IF(VLOOKUP(O8701,登録者リスト!$A$1:$D$43729,4,FALSE)=基本情報!$D$6,O8701,"")),"")</f>
        <v/>
      </c>
    </row>
    <row r="8702" spans="15:16" x14ac:dyDescent="0.15">
      <c r="O8702">
        <v>8701</v>
      </c>
      <c r="P8702" t="str">
        <f>IFERROR(IF(COUNTIF(個人情報!$BB$5:$BB$401,"登録番号" &amp; リスト!O8702)&gt;=1,"",IF(VLOOKUP(O8702,登録者リスト!$A$1:$D$43729,4,FALSE)=基本情報!$D$6,O8702,"")),"")</f>
        <v/>
      </c>
    </row>
    <row r="8703" spans="15:16" x14ac:dyDescent="0.15">
      <c r="O8703">
        <v>8702</v>
      </c>
      <c r="P8703" t="str">
        <f>IFERROR(IF(COUNTIF(個人情報!$BB$5:$BB$401,"登録番号" &amp; リスト!O8703)&gt;=1,"",IF(VLOOKUP(O8703,登録者リスト!$A$1:$D$43729,4,FALSE)=基本情報!$D$6,O8703,"")),"")</f>
        <v/>
      </c>
    </row>
    <row r="8704" spans="15:16" x14ac:dyDescent="0.15">
      <c r="O8704">
        <v>8703</v>
      </c>
      <c r="P8704" t="str">
        <f>IFERROR(IF(COUNTIF(個人情報!$BB$5:$BB$401,"登録番号" &amp; リスト!O8704)&gt;=1,"",IF(VLOOKUP(O8704,登録者リスト!$A$1:$D$43729,4,FALSE)=基本情報!$D$6,O8704,"")),"")</f>
        <v/>
      </c>
    </row>
    <row r="8705" spans="15:16" x14ac:dyDescent="0.15">
      <c r="O8705">
        <v>8704</v>
      </c>
      <c r="P8705" t="str">
        <f>IFERROR(IF(COUNTIF(個人情報!$BB$5:$BB$401,"登録番号" &amp; リスト!O8705)&gt;=1,"",IF(VLOOKUP(O8705,登録者リスト!$A$1:$D$43729,4,FALSE)=基本情報!$D$6,O8705,"")),"")</f>
        <v/>
      </c>
    </row>
    <row r="8706" spans="15:16" x14ac:dyDescent="0.15">
      <c r="O8706">
        <v>8705</v>
      </c>
      <c r="P8706" t="str">
        <f>IFERROR(IF(COUNTIF(個人情報!$BB$5:$BB$401,"登録番号" &amp; リスト!O8706)&gt;=1,"",IF(VLOOKUP(O8706,登録者リスト!$A$1:$D$43729,4,FALSE)=基本情報!$D$6,O8706,"")),"")</f>
        <v/>
      </c>
    </row>
    <row r="8707" spans="15:16" x14ac:dyDescent="0.15">
      <c r="O8707">
        <v>8706</v>
      </c>
      <c r="P8707" t="str">
        <f>IFERROR(IF(COUNTIF(個人情報!$BB$5:$BB$401,"登録番号" &amp; リスト!O8707)&gt;=1,"",IF(VLOOKUP(O8707,登録者リスト!$A$1:$D$43729,4,FALSE)=基本情報!$D$6,O8707,"")),"")</f>
        <v/>
      </c>
    </row>
    <row r="8708" spans="15:16" x14ac:dyDescent="0.15">
      <c r="O8708">
        <v>8707</v>
      </c>
      <c r="P8708" t="str">
        <f>IFERROR(IF(COUNTIF(個人情報!$BB$5:$BB$401,"登録番号" &amp; リスト!O8708)&gt;=1,"",IF(VLOOKUP(O8708,登録者リスト!$A$1:$D$43729,4,FALSE)=基本情報!$D$6,O8708,"")),"")</f>
        <v/>
      </c>
    </row>
    <row r="8709" spans="15:16" x14ac:dyDescent="0.15">
      <c r="O8709">
        <v>8708</v>
      </c>
      <c r="P8709" t="str">
        <f>IFERROR(IF(COUNTIF(個人情報!$BB$5:$BB$401,"登録番号" &amp; リスト!O8709)&gt;=1,"",IF(VLOOKUP(O8709,登録者リスト!$A$1:$D$43729,4,FALSE)=基本情報!$D$6,O8709,"")),"")</f>
        <v/>
      </c>
    </row>
    <row r="8710" spans="15:16" x14ac:dyDescent="0.15">
      <c r="O8710">
        <v>8709</v>
      </c>
      <c r="P8710" t="str">
        <f>IFERROR(IF(COUNTIF(個人情報!$BB$5:$BB$401,"登録番号" &amp; リスト!O8710)&gt;=1,"",IF(VLOOKUP(O8710,登録者リスト!$A$1:$D$43729,4,FALSE)=基本情報!$D$6,O8710,"")),"")</f>
        <v/>
      </c>
    </row>
    <row r="8711" spans="15:16" x14ac:dyDescent="0.15">
      <c r="O8711">
        <v>8710</v>
      </c>
      <c r="P8711" t="str">
        <f>IFERROR(IF(COUNTIF(個人情報!$BB$5:$BB$401,"登録番号" &amp; リスト!O8711)&gt;=1,"",IF(VLOOKUP(O8711,登録者リスト!$A$1:$D$43729,4,FALSE)=基本情報!$D$6,O8711,"")),"")</f>
        <v/>
      </c>
    </row>
    <row r="8712" spans="15:16" x14ac:dyDescent="0.15">
      <c r="O8712">
        <v>8711</v>
      </c>
      <c r="P8712" t="str">
        <f>IFERROR(IF(COUNTIF(個人情報!$BB$5:$BB$401,"登録番号" &amp; リスト!O8712)&gt;=1,"",IF(VLOOKUP(O8712,登録者リスト!$A$1:$D$43729,4,FALSE)=基本情報!$D$6,O8712,"")),"")</f>
        <v/>
      </c>
    </row>
    <row r="8713" spans="15:16" x14ac:dyDescent="0.15">
      <c r="O8713">
        <v>8712</v>
      </c>
      <c r="P8713" t="str">
        <f>IFERROR(IF(COUNTIF(個人情報!$BB$5:$BB$401,"登録番号" &amp; リスト!O8713)&gt;=1,"",IF(VLOOKUP(O8713,登録者リスト!$A$1:$D$43729,4,FALSE)=基本情報!$D$6,O8713,"")),"")</f>
        <v/>
      </c>
    </row>
    <row r="8714" spans="15:16" x14ac:dyDescent="0.15">
      <c r="O8714">
        <v>8713</v>
      </c>
      <c r="P8714" t="str">
        <f>IFERROR(IF(COUNTIF(個人情報!$BB$5:$BB$401,"登録番号" &amp; リスト!O8714)&gt;=1,"",IF(VLOOKUP(O8714,登録者リスト!$A$1:$D$43729,4,FALSE)=基本情報!$D$6,O8714,"")),"")</f>
        <v/>
      </c>
    </row>
    <row r="8715" spans="15:16" x14ac:dyDescent="0.15">
      <c r="O8715">
        <v>8714</v>
      </c>
      <c r="P8715" t="str">
        <f>IFERROR(IF(COUNTIF(個人情報!$BB$5:$BB$401,"登録番号" &amp; リスト!O8715)&gt;=1,"",IF(VLOOKUP(O8715,登録者リスト!$A$1:$D$43729,4,FALSE)=基本情報!$D$6,O8715,"")),"")</f>
        <v/>
      </c>
    </row>
    <row r="8716" spans="15:16" x14ac:dyDescent="0.15">
      <c r="O8716">
        <v>8715</v>
      </c>
      <c r="P8716" t="str">
        <f>IFERROR(IF(COUNTIF(個人情報!$BB$5:$BB$401,"登録番号" &amp; リスト!O8716)&gt;=1,"",IF(VLOOKUP(O8716,登録者リスト!$A$1:$D$43729,4,FALSE)=基本情報!$D$6,O8716,"")),"")</f>
        <v/>
      </c>
    </row>
    <row r="8717" spans="15:16" x14ac:dyDescent="0.15">
      <c r="O8717">
        <v>8716</v>
      </c>
      <c r="P8717" t="str">
        <f>IFERROR(IF(COUNTIF(個人情報!$BB$5:$BB$401,"登録番号" &amp; リスト!O8717)&gt;=1,"",IF(VLOOKUP(O8717,登録者リスト!$A$1:$D$43729,4,FALSE)=基本情報!$D$6,O8717,"")),"")</f>
        <v/>
      </c>
    </row>
    <row r="8718" spans="15:16" x14ac:dyDescent="0.15">
      <c r="O8718">
        <v>8717</v>
      </c>
      <c r="P8718" t="str">
        <f>IFERROR(IF(COUNTIF(個人情報!$BB$5:$BB$401,"登録番号" &amp; リスト!O8718)&gt;=1,"",IF(VLOOKUP(O8718,登録者リスト!$A$1:$D$43729,4,FALSE)=基本情報!$D$6,O8718,"")),"")</f>
        <v/>
      </c>
    </row>
    <row r="8719" spans="15:16" x14ac:dyDescent="0.15">
      <c r="O8719">
        <v>8718</v>
      </c>
      <c r="P8719" t="str">
        <f>IFERROR(IF(COUNTIF(個人情報!$BB$5:$BB$401,"登録番号" &amp; リスト!O8719)&gt;=1,"",IF(VLOOKUP(O8719,登録者リスト!$A$1:$D$43729,4,FALSE)=基本情報!$D$6,O8719,"")),"")</f>
        <v/>
      </c>
    </row>
    <row r="8720" spans="15:16" x14ac:dyDescent="0.15">
      <c r="O8720">
        <v>8719</v>
      </c>
      <c r="P8720" t="str">
        <f>IFERROR(IF(COUNTIF(個人情報!$BB$5:$BB$401,"登録番号" &amp; リスト!O8720)&gt;=1,"",IF(VLOOKUP(O8720,登録者リスト!$A$1:$D$43729,4,FALSE)=基本情報!$D$6,O8720,"")),"")</f>
        <v/>
      </c>
    </row>
    <row r="8721" spans="15:16" x14ac:dyDescent="0.15">
      <c r="O8721">
        <v>8720</v>
      </c>
      <c r="P8721" t="str">
        <f>IFERROR(IF(COUNTIF(個人情報!$BB$5:$BB$401,"登録番号" &amp; リスト!O8721)&gt;=1,"",IF(VLOOKUP(O8721,登録者リスト!$A$1:$D$43729,4,FALSE)=基本情報!$D$6,O8721,"")),"")</f>
        <v/>
      </c>
    </row>
    <row r="8722" spans="15:16" x14ac:dyDescent="0.15">
      <c r="O8722">
        <v>8721</v>
      </c>
      <c r="P8722" t="str">
        <f>IFERROR(IF(COUNTIF(個人情報!$BB$5:$BB$401,"登録番号" &amp; リスト!O8722)&gt;=1,"",IF(VLOOKUP(O8722,登録者リスト!$A$1:$D$43729,4,FALSE)=基本情報!$D$6,O8722,"")),"")</f>
        <v/>
      </c>
    </row>
    <row r="8723" spans="15:16" x14ac:dyDescent="0.15">
      <c r="O8723">
        <v>8722</v>
      </c>
      <c r="P8723" t="str">
        <f>IFERROR(IF(COUNTIF(個人情報!$BB$5:$BB$401,"登録番号" &amp; リスト!O8723)&gt;=1,"",IF(VLOOKUP(O8723,登録者リスト!$A$1:$D$43729,4,FALSE)=基本情報!$D$6,O8723,"")),"")</f>
        <v/>
      </c>
    </row>
    <row r="8724" spans="15:16" x14ac:dyDescent="0.15">
      <c r="O8724">
        <v>8723</v>
      </c>
      <c r="P8724" t="str">
        <f>IFERROR(IF(COUNTIF(個人情報!$BB$5:$BB$401,"登録番号" &amp; リスト!O8724)&gt;=1,"",IF(VLOOKUP(O8724,登録者リスト!$A$1:$D$43729,4,FALSE)=基本情報!$D$6,O8724,"")),"")</f>
        <v/>
      </c>
    </row>
    <row r="8725" spans="15:16" x14ac:dyDescent="0.15">
      <c r="O8725">
        <v>8724</v>
      </c>
      <c r="P8725" t="str">
        <f>IFERROR(IF(COUNTIF(個人情報!$BB$5:$BB$401,"登録番号" &amp; リスト!O8725)&gt;=1,"",IF(VLOOKUP(O8725,登録者リスト!$A$1:$D$43729,4,FALSE)=基本情報!$D$6,O8725,"")),"")</f>
        <v/>
      </c>
    </row>
    <row r="8726" spans="15:16" x14ac:dyDescent="0.15">
      <c r="O8726">
        <v>8725</v>
      </c>
      <c r="P8726" t="str">
        <f>IFERROR(IF(COUNTIF(個人情報!$BB$5:$BB$401,"登録番号" &amp; リスト!O8726)&gt;=1,"",IF(VLOOKUP(O8726,登録者リスト!$A$1:$D$43729,4,FALSE)=基本情報!$D$6,O8726,"")),"")</f>
        <v/>
      </c>
    </row>
    <row r="8727" spans="15:16" x14ac:dyDescent="0.15">
      <c r="O8727">
        <v>8726</v>
      </c>
      <c r="P8727" t="str">
        <f>IFERROR(IF(COUNTIF(個人情報!$BB$5:$BB$401,"登録番号" &amp; リスト!O8727)&gt;=1,"",IF(VLOOKUP(O8727,登録者リスト!$A$1:$D$43729,4,FALSE)=基本情報!$D$6,O8727,"")),"")</f>
        <v/>
      </c>
    </row>
    <row r="8728" spans="15:16" x14ac:dyDescent="0.15">
      <c r="O8728">
        <v>8727</v>
      </c>
      <c r="P8728" t="str">
        <f>IFERROR(IF(COUNTIF(個人情報!$BB$5:$BB$401,"登録番号" &amp; リスト!O8728)&gt;=1,"",IF(VLOOKUP(O8728,登録者リスト!$A$1:$D$43729,4,FALSE)=基本情報!$D$6,O8728,"")),"")</f>
        <v/>
      </c>
    </row>
    <row r="8729" spans="15:16" x14ac:dyDescent="0.15">
      <c r="O8729">
        <v>8728</v>
      </c>
      <c r="P8729" t="str">
        <f>IFERROR(IF(COUNTIF(個人情報!$BB$5:$BB$401,"登録番号" &amp; リスト!O8729)&gt;=1,"",IF(VLOOKUP(O8729,登録者リスト!$A$1:$D$43729,4,FALSE)=基本情報!$D$6,O8729,"")),"")</f>
        <v/>
      </c>
    </row>
    <row r="8730" spans="15:16" x14ac:dyDescent="0.15">
      <c r="O8730">
        <v>8729</v>
      </c>
      <c r="P8730" t="str">
        <f>IFERROR(IF(COUNTIF(個人情報!$BB$5:$BB$401,"登録番号" &amp; リスト!O8730)&gt;=1,"",IF(VLOOKUP(O8730,登録者リスト!$A$1:$D$43729,4,FALSE)=基本情報!$D$6,O8730,"")),"")</f>
        <v/>
      </c>
    </row>
    <row r="8731" spans="15:16" x14ac:dyDescent="0.15">
      <c r="O8731">
        <v>8730</v>
      </c>
      <c r="P8731" t="str">
        <f>IFERROR(IF(COUNTIF(個人情報!$BB$5:$BB$401,"登録番号" &amp; リスト!O8731)&gt;=1,"",IF(VLOOKUP(O8731,登録者リスト!$A$1:$D$43729,4,FALSE)=基本情報!$D$6,O8731,"")),"")</f>
        <v/>
      </c>
    </row>
    <row r="8732" spans="15:16" x14ac:dyDescent="0.15">
      <c r="O8732">
        <v>8731</v>
      </c>
      <c r="P8732" t="str">
        <f>IFERROR(IF(COUNTIF(個人情報!$BB$5:$BB$401,"登録番号" &amp; リスト!O8732)&gt;=1,"",IF(VLOOKUP(O8732,登録者リスト!$A$1:$D$43729,4,FALSE)=基本情報!$D$6,O8732,"")),"")</f>
        <v/>
      </c>
    </row>
    <row r="8733" spans="15:16" x14ac:dyDescent="0.15">
      <c r="O8733">
        <v>8732</v>
      </c>
      <c r="P8733" t="str">
        <f>IFERROR(IF(COUNTIF(個人情報!$BB$5:$BB$401,"登録番号" &amp; リスト!O8733)&gt;=1,"",IF(VLOOKUP(O8733,登録者リスト!$A$1:$D$43729,4,FALSE)=基本情報!$D$6,O8733,"")),"")</f>
        <v/>
      </c>
    </row>
    <row r="8734" spans="15:16" x14ac:dyDescent="0.15">
      <c r="O8734">
        <v>8733</v>
      </c>
      <c r="P8734" t="str">
        <f>IFERROR(IF(COUNTIF(個人情報!$BB$5:$BB$401,"登録番号" &amp; リスト!O8734)&gt;=1,"",IF(VLOOKUP(O8734,登録者リスト!$A$1:$D$43729,4,FALSE)=基本情報!$D$6,O8734,"")),"")</f>
        <v/>
      </c>
    </row>
    <row r="8735" spans="15:16" x14ac:dyDescent="0.15">
      <c r="O8735">
        <v>8734</v>
      </c>
      <c r="P8735" t="str">
        <f>IFERROR(IF(COUNTIF(個人情報!$BB$5:$BB$401,"登録番号" &amp; リスト!O8735)&gt;=1,"",IF(VLOOKUP(O8735,登録者リスト!$A$1:$D$43729,4,FALSE)=基本情報!$D$6,O8735,"")),"")</f>
        <v/>
      </c>
    </row>
    <row r="8736" spans="15:16" x14ac:dyDescent="0.15">
      <c r="O8736">
        <v>8735</v>
      </c>
      <c r="P8736" t="str">
        <f>IFERROR(IF(COUNTIF(個人情報!$BB$5:$BB$401,"登録番号" &amp; リスト!O8736)&gt;=1,"",IF(VLOOKUP(O8736,登録者リスト!$A$1:$D$43729,4,FALSE)=基本情報!$D$6,O8736,"")),"")</f>
        <v/>
      </c>
    </row>
    <row r="8737" spans="15:16" x14ac:dyDescent="0.15">
      <c r="O8737">
        <v>8736</v>
      </c>
      <c r="P8737" t="str">
        <f>IFERROR(IF(COUNTIF(個人情報!$BB$5:$BB$401,"登録番号" &amp; リスト!O8737)&gt;=1,"",IF(VLOOKUP(O8737,登録者リスト!$A$1:$D$43729,4,FALSE)=基本情報!$D$6,O8737,"")),"")</f>
        <v/>
      </c>
    </row>
    <row r="8738" spans="15:16" x14ac:dyDescent="0.15">
      <c r="O8738">
        <v>8737</v>
      </c>
      <c r="P8738" t="str">
        <f>IFERROR(IF(COUNTIF(個人情報!$BB$5:$BB$401,"登録番号" &amp; リスト!O8738)&gt;=1,"",IF(VLOOKUP(O8738,登録者リスト!$A$1:$D$43729,4,FALSE)=基本情報!$D$6,O8738,"")),"")</f>
        <v/>
      </c>
    </row>
    <row r="8739" spans="15:16" x14ac:dyDescent="0.15">
      <c r="O8739">
        <v>8738</v>
      </c>
      <c r="P8739" t="str">
        <f>IFERROR(IF(COUNTIF(個人情報!$BB$5:$BB$401,"登録番号" &amp; リスト!O8739)&gt;=1,"",IF(VLOOKUP(O8739,登録者リスト!$A$1:$D$43729,4,FALSE)=基本情報!$D$6,O8739,"")),"")</f>
        <v/>
      </c>
    </row>
    <row r="8740" spans="15:16" x14ac:dyDescent="0.15">
      <c r="O8740">
        <v>8739</v>
      </c>
      <c r="P8740" t="str">
        <f>IFERROR(IF(COUNTIF(個人情報!$BB$5:$BB$401,"登録番号" &amp; リスト!O8740)&gt;=1,"",IF(VLOOKUP(O8740,登録者リスト!$A$1:$D$43729,4,FALSE)=基本情報!$D$6,O8740,"")),"")</f>
        <v/>
      </c>
    </row>
    <row r="8741" spans="15:16" x14ac:dyDescent="0.15">
      <c r="O8741">
        <v>8740</v>
      </c>
      <c r="P8741" t="str">
        <f>IFERROR(IF(COUNTIF(個人情報!$BB$5:$BB$401,"登録番号" &amp; リスト!O8741)&gt;=1,"",IF(VLOOKUP(O8741,登録者リスト!$A$1:$D$43729,4,FALSE)=基本情報!$D$6,O8741,"")),"")</f>
        <v/>
      </c>
    </row>
    <row r="8742" spans="15:16" x14ac:dyDescent="0.15">
      <c r="O8742">
        <v>8741</v>
      </c>
      <c r="P8742" t="str">
        <f>IFERROR(IF(COUNTIF(個人情報!$BB$5:$BB$401,"登録番号" &amp; リスト!O8742)&gt;=1,"",IF(VLOOKUP(O8742,登録者リスト!$A$1:$D$43729,4,FALSE)=基本情報!$D$6,O8742,"")),"")</f>
        <v/>
      </c>
    </row>
    <row r="8743" spans="15:16" x14ac:dyDescent="0.15">
      <c r="O8743">
        <v>8742</v>
      </c>
      <c r="P8743" t="str">
        <f>IFERROR(IF(COUNTIF(個人情報!$BB$5:$BB$401,"登録番号" &amp; リスト!O8743)&gt;=1,"",IF(VLOOKUP(O8743,登録者リスト!$A$1:$D$43729,4,FALSE)=基本情報!$D$6,O8743,"")),"")</f>
        <v/>
      </c>
    </row>
    <row r="8744" spans="15:16" x14ac:dyDescent="0.15">
      <c r="O8744">
        <v>8743</v>
      </c>
      <c r="P8744" t="str">
        <f>IFERROR(IF(COUNTIF(個人情報!$BB$5:$BB$401,"登録番号" &amp; リスト!O8744)&gt;=1,"",IF(VLOOKUP(O8744,登録者リスト!$A$1:$D$43729,4,FALSE)=基本情報!$D$6,O8744,"")),"")</f>
        <v/>
      </c>
    </row>
    <row r="8745" spans="15:16" x14ac:dyDescent="0.15">
      <c r="O8745">
        <v>8744</v>
      </c>
      <c r="P8745" t="str">
        <f>IFERROR(IF(COUNTIF(個人情報!$BB$5:$BB$401,"登録番号" &amp; リスト!O8745)&gt;=1,"",IF(VLOOKUP(O8745,登録者リスト!$A$1:$D$43729,4,FALSE)=基本情報!$D$6,O8745,"")),"")</f>
        <v/>
      </c>
    </row>
    <row r="8746" spans="15:16" x14ac:dyDescent="0.15">
      <c r="O8746">
        <v>8745</v>
      </c>
      <c r="P8746" t="str">
        <f>IFERROR(IF(COUNTIF(個人情報!$BB$5:$BB$401,"登録番号" &amp; リスト!O8746)&gt;=1,"",IF(VLOOKUP(O8746,登録者リスト!$A$1:$D$43729,4,FALSE)=基本情報!$D$6,O8746,"")),"")</f>
        <v/>
      </c>
    </row>
    <row r="8747" spans="15:16" x14ac:dyDescent="0.15">
      <c r="O8747">
        <v>8746</v>
      </c>
      <c r="P8747" t="str">
        <f>IFERROR(IF(COUNTIF(個人情報!$BB$5:$BB$401,"登録番号" &amp; リスト!O8747)&gt;=1,"",IF(VLOOKUP(O8747,登録者リスト!$A$1:$D$43729,4,FALSE)=基本情報!$D$6,O8747,"")),"")</f>
        <v/>
      </c>
    </row>
    <row r="8748" spans="15:16" x14ac:dyDescent="0.15">
      <c r="O8748">
        <v>8747</v>
      </c>
      <c r="P8748" t="str">
        <f>IFERROR(IF(COUNTIF(個人情報!$BB$5:$BB$401,"登録番号" &amp; リスト!O8748)&gt;=1,"",IF(VLOOKUP(O8748,登録者リスト!$A$1:$D$43729,4,FALSE)=基本情報!$D$6,O8748,"")),"")</f>
        <v/>
      </c>
    </row>
    <row r="8749" spans="15:16" x14ac:dyDescent="0.15">
      <c r="O8749">
        <v>8748</v>
      </c>
      <c r="P8749" t="str">
        <f>IFERROR(IF(COUNTIF(個人情報!$BB$5:$BB$401,"登録番号" &amp; リスト!O8749)&gt;=1,"",IF(VLOOKUP(O8749,登録者リスト!$A$1:$D$43729,4,FALSE)=基本情報!$D$6,O8749,"")),"")</f>
        <v/>
      </c>
    </row>
    <row r="8750" spans="15:16" x14ac:dyDescent="0.15">
      <c r="O8750">
        <v>8749</v>
      </c>
      <c r="P8750" t="str">
        <f>IFERROR(IF(COUNTIF(個人情報!$BB$5:$BB$401,"登録番号" &amp; リスト!O8750)&gt;=1,"",IF(VLOOKUP(O8750,登録者リスト!$A$1:$D$43729,4,FALSE)=基本情報!$D$6,O8750,"")),"")</f>
        <v/>
      </c>
    </row>
    <row r="8751" spans="15:16" x14ac:dyDescent="0.15">
      <c r="O8751">
        <v>8750</v>
      </c>
      <c r="P8751" t="str">
        <f>IFERROR(IF(COUNTIF(個人情報!$BB$5:$BB$401,"登録番号" &amp; リスト!O8751)&gt;=1,"",IF(VLOOKUP(O8751,登録者リスト!$A$1:$D$43729,4,FALSE)=基本情報!$D$6,O8751,"")),"")</f>
        <v/>
      </c>
    </row>
    <row r="8752" spans="15:16" x14ac:dyDescent="0.15">
      <c r="O8752">
        <v>8751</v>
      </c>
      <c r="P8752" t="str">
        <f>IFERROR(IF(COUNTIF(個人情報!$BB$5:$BB$401,"登録番号" &amp; リスト!O8752)&gt;=1,"",IF(VLOOKUP(O8752,登録者リスト!$A$1:$D$43729,4,FALSE)=基本情報!$D$6,O8752,"")),"")</f>
        <v/>
      </c>
    </row>
    <row r="8753" spans="15:16" x14ac:dyDescent="0.15">
      <c r="O8753">
        <v>8752</v>
      </c>
      <c r="P8753" t="str">
        <f>IFERROR(IF(COUNTIF(個人情報!$BB$5:$BB$401,"登録番号" &amp; リスト!O8753)&gt;=1,"",IF(VLOOKUP(O8753,登録者リスト!$A$1:$D$43729,4,FALSE)=基本情報!$D$6,O8753,"")),"")</f>
        <v/>
      </c>
    </row>
    <row r="8754" spans="15:16" x14ac:dyDescent="0.15">
      <c r="O8754">
        <v>8753</v>
      </c>
      <c r="P8754" t="str">
        <f>IFERROR(IF(COUNTIF(個人情報!$BB$5:$BB$401,"登録番号" &amp; リスト!O8754)&gt;=1,"",IF(VLOOKUP(O8754,登録者リスト!$A$1:$D$43729,4,FALSE)=基本情報!$D$6,O8754,"")),"")</f>
        <v/>
      </c>
    </row>
    <row r="8755" spans="15:16" x14ac:dyDescent="0.15">
      <c r="O8755">
        <v>8754</v>
      </c>
      <c r="P8755" t="str">
        <f>IFERROR(IF(COUNTIF(個人情報!$BB$5:$BB$401,"登録番号" &amp; リスト!O8755)&gt;=1,"",IF(VLOOKUP(O8755,登録者リスト!$A$1:$D$43729,4,FALSE)=基本情報!$D$6,O8755,"")),"")</f>
        <v/>
      </c>
    </row>
    <row r="8756" spans="15:16" x14ac:dyDescent="0.15">
      <c r="O8756">
        <v>8755</v>
      </c>
      <c r="P8756" t="str">
        <f>IFERROR(IF(COUNTIF(個人情報!$BB$5:$BB$401,"登録番号" &amp; リスト!O8756)&gt;=1,"",IF(VLOOKUP(O8756,登録者リスト!$A$1:$D$43729,4,FALSE)=基本情報!$D$6,O8756,"")),"")</f>
        <v/>
      </c>
    </row>
    <row r="8757" spans="15:16" x14ac:dyDescent="0.15">
      <c r="O8757">
        <v>8756</v>
      </c>
      <c r="P8757" t="str">
        <f>IFERROR(IF(COUNTIF(個人情報!$BB$5:$BB$401,"登録番号" &amp; リスト!O8757)&gt;=1,"",IF(VLOOKUP(O8757,登録者リスト!$A$1:$D$43729,4,FALSE)=基本情報!$D$6,O8757,"")),"")</f>
        <v/>
      </c>
    </row>
    <row r="8758" spans="15:16" x14ac:dyDescent="0.15">
      <c r="O8758">
        <v>8757</v>
      </c>
      <c r="P8758" t="str">
        <f>IFERROR(IF(COUNTIF(個人情報!$BB$5:$BB$401,"登録番号" &amp; リスト!O8758)&gt;=1,"",IF(VLOOKUP(O8758,登録者リスト!$A$1:$D$43729,4,FALSE)=基本情報!$D$6,O8758,"")),"")</f>
        <v/>
      </c>
    </row>
    <row r="8759" spans="15:16" x14ac:dyDescent="0.15">
      <c r="O8759">
        <v>8758</v>
      </c>
      <c r="P8759" t="str">
        <f>IFERROR(IF(COUNTIF(個人情報!$BB$5:$BB$401,"登録番号" &amp; リスト!O8759)&gt;=1,"",IF(VLOOKUP(O8759,登録者リスト!$A$1:$D$43729,4,FALSE)=基本情報!$D$6,O8759,"")),"")</f>
        <v/>
      </c>
    </row>
    <row r="8760" spans="15:16" x14ac:dyDescent="0.15">
      <c r="O8760">
        <v>8759</v>
      </c>
      <c r="P8760" t="str">
        <f>IFERROR(IF(COUNTIF(個人情報!$BB$5:$BB$401,"登録番号" &amp; リスト!O8760)&gt;=1,"",IF(VLOOKUP(O8760,登録者リスト!$A$1:$D$43729,4,FALSE)=基本情報!$D$6,O8760,"")),"")</f>
        <v/>
      </c>
    </row>
    <row r="8761" spans="15:16" x14ac:dyDescent="0.15">
      <c r="O8761">
        <v>8760</v>
      </c>
      <c r="P8761" t="str">
        <f>IFERROR(IF(COUNTIF(個人情報!$BB$5:$BB$401,"登録番号" &amp; リスト!O8761)&gt;=1,"",IF(VLOOKUP(O8761,登録者リスト!$A$1:$D$43729,4,FALSE)=基本情報!$D$6,O8761,"")),"")</f>
        <v/>
      </c>
    </row>
    <row r="8762" spans="15:16" x14ac:dyDescent="0.15">
      <c r="O8762">
        <v>8761</v>
      </c>
      <c r="P8762" t="str">
        <f>IFERROR(IF(COUNTIF(個人情報!$BB$5:$BB$401,"登録番号" &amp; リスト!O8762)&gt;=1,"",IF(VLOOKUP(O8762,登録者リスト!$A$1:$D$43729,4,FALSE)=基本情報!$D$6,O8762,"")),"")</f>
        <v/>
      </c>
    </row>
    <row r="8763" spans="15:16" x14ac:dyDescent="0.15">
      <c r="O8763">
        <v>8762</v>
      </c>
      <c r="P8763" t="str">
        <f>IFERROR(IF(COUNTIF(個人情報!$BB$5:$BB$401,"登録番号" &amp; リスト!O8763)&gt;=1,"",IF(VLOOKUP(O8763,登録者リスト!$A$1:$D$43729,4,FALSE)=基本情報!$D$6,O8763,"")),"")</f>
        <v/>
      </c>
    </row>
    <row r="8764" spans="15:16" x14ac:dyDescent="0.15">
      <c r="O8764">
        <v>8763</v>
      </c>
      <c r="P8764" t="str">
        <f>IFERROR(IF(COUNTIF(個人情報!$BB$5:$BB$401,"登録番号" &amp; リスト!O8764)&gt;=1,"",IF(VLOOKUP(O8764,登録者リスト!$A$1:$D$43729,4,FALSE)=基本情報!$D$6,O8764,"")),"")</f>
        <v/>
      </c>
    </row>
    <row r="8765" spans="15:16" x14ac:dyDescent="0.15">
      <c r="O8765">
        <v>8764</v>
      </c>
      <c r="P8765" t="str">
        <f>IFERROR(IF(COUNTIF(個人情報!$BB$5:$BB$401,"登録番号" &amp; リスト!O8765)&gt;=1,"",IF(VLOOKUP(O8765,登録者リスト!$A$1:$D$43729,4,FALSE)=基本情報!$D$6,O8765,"")),"")</f>
        <v/>
      </c>
    </row>
    <row r="8766" spans="15:16" x14ac:dyDescent="0.15">
      <c r="O8766">
        <v>8765</v>
      </c>
      <c r="P8766" t="str">
        <f>IFERROR(IF(COUNTIF(個人情報!$BB$5:$BB$401,"登録番号" &amp; リスト!O8766)&gt;=1,"",IF(VLOOKUP(O8766,登録者リスト!$A$1:$D$43729,4,FALSE)=基本情報!$D$6,O8766,"")),"")</f>
        <v/>
      </c>
    </row>
    <row r="8767" spans="15:16" x14ac:dyDescent="0.15">
      <c r="O8767">
        <v>8766</v>
      </c>
      <c r="P8767" t="str">
        <f>IFERROR(IF(COUNTIF(個人情報!$BB$5:$BB$401,"登録番号" &amp; リスト!O8767)&gt;=1,"",IF(VLOOKUP(O8767,登録者リスト!$A$1:$D$43729,4,FALSE)=基本情報!$D$6,O8767,"")),"")</f>
        <v/>
      </c>
    </row>
    <row r="8768" spans="15:16" x14ac:dyDescent="0.15">
      <c r="O8768">
        <v>8767</v>
      </c>
      <c r="P8768" t="str">
        <f>IFERROR(IF(COUNTIF(個人情報!$BB$5:$BB$401,"登録番号" &amp; リスト!O8768)&gt;=1,"",IF(VLOOKUP(O8768,登録者リスト!$A$1:$D$43729,4,FALSE)=基本情報!$D$6,O8768,"")),"")</f>
        <v/>
      </c>
    </row>
    <row r="8769" spans="15:16" x14ac:dyDescent="0.15">
      <c r="O8769">
        <v>8768</v>
      </c>
      <c r="P8769" t="str">
        <f>IFERROR(IF(COUNTIF(個人情報!$BB$5:$BB$401,"登録番号" &amp; リスト!O8769)&gt;=1,"",IF(VLOOKUP(O8769,登録者リスト!$A$1:$D$43729,4,FALSE)=基本情報!$D$6,O8769,"")),"")</f>
        <v/>
      </c>
    </row>
    <row r="8770" spans="15:16" x14ac:dyDescent="0.15">
      <c r="O8770">
        <v>8769</v>
      </c>
      <c r="P8770" t="str">
        <f>IFERROR(IF(COUNTIF(個人情報!$BB$5:$BB$401,"登録番号" &amp; リスト!O8770)&gt;=1,"",IF(VLOOKUP(O8770,登録者リスト!$A$1:$D$43729,4,FALSE)=基本情報!$D$6,O8770,"")),"")</f>
        <v/>
      </c>
    </row>
    <row r="8771" spans="15:16" x14ac:dyDescent="0.15">
      <c r="O8771">
        <v>8770</v>
      </c>
      <c r="P8771" t="str">
        <f>IFERROR(IF(COUNTIF(個人情報!$BB$5:$BB$401,"登録番号" &amp; リスト!O8771)&gt;=1,"",IF(VLOOKUP(O8771,登録者リスト!$A$1:$D$43729,4,FALSE)=基本情報!$D$6,O8771,"")),"")</f>
        <v/>
      </c>
    </row>
    <row r="8772" spans="15:16" x14ac:dyDescent="0.15">
      <c r="O8772">
        <v>8771</v>
      </c>
      <c r="P8772" t="str">
        <f>IFERROR(IF(COUNTIF(個人情報!$BB$5:$BB$401,"登録番号" &amp; リスト!O8772)&gt;=1,"",IF(VLOOKUP(O8772,登録者リスト!$A$1:$D$43729,4,FALSE)=基本情報!$D$6,O8772,"")),"")</f>
        <v/>
      </c>
    </row>
    <row r="8773" spans="15:16" x14ac:dyDescent="0.15">
      <c r="O8773">
        <v>8772</v>
      </c>
      <c r="P8773" t="str">
        <f>IFERROR(IF(COUNTIF(個人情報!$BB$5:$BB$401,"登録番号" &amp; リスト!O8773)&gt;=1,"",IF(VLOOKUP(O8773,登録者リスト!$A$1:$D$43729,4,FALSE)=基本情報!$D$6,O8773,"")),"")</f>
        <v/>
      </c>
    </row>
    <row r="8774" spans="15:16" x14ac:dyDescent="0.15">
      <c r="O8774">
        <v>8773</v>
      </c>
      <c r="P8774" t="str">
        <f>IFERROR(IF(COUNTIF(個人情報!$BB$5:$BB$401,"登録番号" &amp; リスト!O8774)&gt;=1,"",IF(VLOOKUP(O8774,登録者リスト!$A$1:$D$43729,4,FALSE)=基本情報!$D$6,O8774,"")),"")</f>
        <v/>
      </c>
    </row>
    <row r="8775" spans="15:16" x14ac:dyDescent="0.15">
      <c r="O8775">
        <v>8774</v>
      </c>
      <c r="P8775" t="str">
        <f>IFERROR(IF(COUNTIF(個人情報!$BB$5:$BB$401,"登録番号" &amp; リスト!O8775)&gt;=1,"",IF(VLOOKUP(O8775,登録者リスト!$A$1:$D$43729,4,FALSE)=基本情報!$D$6,O8775,"")),"")</f>
        <v/>
      </c>
    </row>
    <row r="8776" spans="15:16" x14ac:dyDescent="0.15">
      <c r="O8776">
        <v>8775</v>
      </c>
      <c r="P8776" t="str">
        <f>IFERROR(IF(COUNTIF(個人情報!$BB$5:$BB$401,"登録番号" &amp; リスト!O8776)&gt;=1,"",IF(VLOOKUP(O8776,登録者リスト!$A$1:$D$43729,4,FALSE)=基本情報!$D$6,O8776,"")),"")</f>
        <v/>
      </c>
    </row>
    <row r="8777" spans="15:16" x14ac:dyDescent="0.15">
      <c r="O8777">
        <v>8776</v>
      </c>
      <c r="P8777" t="str">
        <f>IFERROR(IF(COUNTIF(個人情報!$BB$5:$BB$401,"登録番号" &amp; リスト!O8777)&gt;=1,"",IF(VLOOKUP(O8777,登録者リスト!$A$1:$D$43729,4,FALSE)=基本情報!$D$6,O8777,"")),"")</f>
        <v/>
      </c>
    </row>
    <row r="8778" spans="15:16" x14ac:dyDescent="0.15">
      <c r="O8778">
        <v>8777</v>
      </c>
      <c r="P8778" t="str">
        <f>IFERROR(IF(COUNTIF(個人情報!$BB$5:$BB$401,"登録番号" &amp; リスト!O8778)&gt;=1,"",IF(VLOOKUP(O8778,登録者リスト!$A$1:$D$43729,4,FALSE)=基本情報!$D$6,O8778,"")),"")</f>
        <v/>
      </c>
    </row>
    <row r="8779" spans="15:16" x14ac:dyDescent="0.15">
      <c r="O8779">
        <v>8778</v>
      </c>
      <c r="P8779" t="str">
        <f>IFERROR(IF(COUNTIF(個人情報!$BB$5:$BB$401,"登録番号" &amp; リスト!O8779)&gt;=1,"",IF(VLOOKUP(O8779,登録者リスト!$A$1:$D$43729,4,FALSE)=基本情報!$D$6,O8779,"")),"")</f>
        <v/>
      </c>
    </row>
    <row r="8780" spans="15:16" x14ac:dyDescent="0.15">
      <c r="O8780">
        <v>8779</v>
      </c>
      <c r="P8780" t="str">
        <f>IFERROR(IF(COUNTIF(個人情報!$BB$5:$BB$401,"登録番号" &amp; リスト!O8780)&gt;=1,"",IF(VLOOKUP(O8780,登録者リスト!$A$1:$D$43729,4,FALSE)=基本情報!$D$6,O8780,"")),"")</f>
        <v/>
      </c>
    </row>
    <row r="8781" spans="15:16" x14ac:dyDescent="0.15">
      <c r="O8781">
        <v>8780</v>
      </c>
      <c r="P8781" t="str">
        <f>IFERROR(IF(COUNTIF(個人情報!$BB$5:$BB$401,"登録番号" &amp; リスト!O8781)&gt;=1,"",IF(VLOOKUP(O8781,登録者リスト!$A$1:$D$43729,4,FALSE)=基本情報!$D$6,O8781,"")),"")</f>
        <v/>
      </c>
    </row>
    <row r="8782" spans="15:16" x14ac:dyDescent="0.15">
      <c r="O8782">
        <v>8781</v>
      </c>
      <c r="P8782" t="str">
        <f>IFERROR(IF(COUNTIF(個人情報!$BB$5:$BB$401,"登録番号" &amp; リスト!O8782)&gt;=1,"",IF(VLOOKUP(O8782,登録者リスト!$A$1:$D$43729,4,FALSE)=基本情報!$D$6,O8782,"")),"")</f>
        <v/>
      </c>
    </row>
    <row r="8783" spans="15:16" x14ac:dyDescent="0.15">
      <c r="O8783">
        <v>8782</v>
      </c>
      <c r="P8783" t="str">
        <f>IFERROR(IF(COUNTIF(個人情報!$BB$5:$BB$401,"登録番号" &amp; リスト!O8783)&gt;=1,"",IF(VLOOKUP(O8783,登録者リスト!$A$1:$D$43729,4,FALSE)=基本情報!$D$6,O8783,"")),"")</f>
        <v/>
      </c>
    </row>
    <row r="8784" spans="15:16" x14ac:dyDescent="0.15">
      <c r="O8784">
        <v>8783</v>
      </c>
      <c r="P8784" t="str">
        <f>IFERROR(IF(COUNTIF(個人情報!$BB$5:$BB$401,"登録番号" &amp; リスト!O8784)&gt;=1,"",IF(VLOOKUP(O8784,登録者リスト!$A$1:$D$43729,4,FALSE)=基本情報!$D$6,O8784,"")),"")</f>
        <v/>
      </c>
    </row>
    <row r="8785" spans="15:16" x14ac:dyDescent="0.15">
      <c r="O8785">
        <v>8784</v>
      </c>
      <c r="P8785" t="str">
        <f>IFERROR(IF(COUNTIF(個人情報!$BB$5:$BB$401,"登録番号" &amp; リスト!O8785)&gt;=1,"",IF(VLOOKUP(O8785,登録者リスト!$A$1:$D$43729,4,FALSE)=基本情報!$D$6,O8785,"")),"")</f>
        <v/>
      </c>
    </row>
    <row r="8786" spans="15:16" x14ac:dyDescent="0.15">
      <c r="O8786">
        <v>8785</v>
      </c>
      <c r="P8786" t="str">
        <f>IFERROR(IF(COUNTIF(個人情報!$BB$5:$BB$401,"登録番号" &amp; リスト!O8786)&gt;=1,"",IF(VLOOKUP(O8786,登録者リスト!$A$1:$D$43729,4,FALSE)=基本情報!$D$6,O8786,"")),"")</f>
        <v/>
      </c>
    </row>
    <row r="8787" spans="15:16" x14ac:dyDescent="0.15">
      <c r="O8787">
        <v>8786</v>
      </c>
      <c r="P8787" t="str">
        <f>IFERROR(IF(COUNTIF(個人情報!$BB$5:$BB$401,"登録番号" &amp; リスト!O8787)&gt;=1,"",IF(VLOOKUP(O8787,登録者リスト!$A$1:$D$43729,4,FALSE)=基本情報!$D$6,O8787,"")),"")</f>
        <v/>
      </c>
    </row>
    <row r="8788" spans="15:16" x14ac:dyDescent="0.15">
      <c r="O8788">
        <v>8787</v>
      </c>
      <c r="P8788" t="str">
        <f>IFERROR(IF(COUNTIF(個人情報!$BB$5:$BB$401,"登録番号" &amp; リスト!O8788)&gt;=1,"",IF(VLOOKUP(O8788,登録者リスト!$A$1:$D$43729,4,FALSE)=基本情報!$D$6,O8788,"")),"")</f>
        <v/>
      </c>
    </row>
    <row r="8789" spans="15:16" x14ac:dyDescent="0.15">
      <c r="O8789">
        <v>8788</v>
      </c>
      <c r="P8789" t="str">
        <f>IFERROR(IF(COUNTIF(個人情報!$BB$5:$BB$401,"登録番号" &amp; リスト!O8789)&gt;=1,"",IF(VLOOKUP(O8789,登録者リスト!$A$1:$D$43729,4,FALSE)=基本情報!$D$6,O8789,"")),"")</f>
        <v/>
      </c>
    </row>
    <row r="8790" spans="15:16" x14ac:dyDescent="0.15">
      <c r="O8790">
        <v>8789</v>
      </c>
      <c r="P8790" t="str">
        <f>IFERROR(IF(COUNTIF(個人情報!$BB$5:$BB$401,"登録番号" &amp; リスト!O8790)&gt;=1,"",IF(VLOOKUP(O8790,登録者リスト!$A$1:$D$43729,4,FALSE)=基本情報!$D$6,O8790,"")),"")</f>
        <v/>
      </c>
    </row>
    <row r="8791" spans="15:16" x14ac:dyDescent="0.15">
      <c r="O8791">
        <v>8790</v>
      </c>
      <c r="P8791" t="str">
        <f>IFERROR(IF(COUNTIF(個人情報!$BB$5:$BB$401,"登録番号" &amp; リスト!O8791)&gt;=1,"",IF(VLOOKUP(O8791,登録者リスト!$A$1:$D$43729,4,FALSE)=基本情報!$D$6,O8791,"")),"")</f>
        <v/>
      </c>
    </row>
    <row r="8792" spans="15:16" x14ac:dyDescent="0.15">
      <c r="O8792">
        <v>8791</v>
      </c>
      <c r="P8792" t="str">
        <f>IFERROR(IF(COUNTIF(個人情報!$BB$5:$BB$401,"登録番号" &amp; リスト!O8792)&gt;=1,"",IF(VLOOKUP(O8792,登録者リスト!$A$1:$D$43729,4,FALSE)=基本情報!$D$6,O8792,"")),"")</f>
        <v/>
      </c>
    </row>
    <row r="8793" spans="15:16" x14ac:dyDescent="0.15">
      <c r="O8793">
        <v>8792</v>
      </c>
      <c r="P8793" t="str">
        <f>IFERROR(IF(COUNTIF(個人情報!$BB$5:$BB$401,"登録番号" &amp; リスト!O8793)&gt;=1,"",IF(VLOOKUP(O8793,登録者リスト!$A$1:$D$43729,4,FALSE)=基本情報!$D$6,O8793,"")),"")</f>
        <v/>
      </c>
    </row>
    <row r="8794" spans="15:16" x14ac:dyDescent="0.15">
      <c r="O8794">
        <v>8793</v>
      </c>
      <c r="P8794" t="str">
        <f>IFERROR(IF(COUNTIF(個人情報!$BB$5:$BB$401,"登録番号" &amp; リスト!O8794)&gt;=1,"",IF(VLOOKUP(O8794,登録者リスト!$A$1:$D$43729,4,FALSE)=基本情報!$D$6,O8794,"")),"")</f>
        <v/>
      </c>
    </row>
    <row r="8795" spans="15:16" x14ac:dyDescent="0.15">
      <c r="O8795">
        <v>8794</v>
      </c>
      <c r="P8795" t="str">
        <f>IFERROR(IF(COUNTIF(個人情報!$BB$5:$BB$401,"登録番号" &amp; リスト!O8795)&gt;=1,"",IF(VLOOKUP(O8795,登録者リスト!$A$1:$D$43729,4,FALSE)=基本情報!$D$6,O8795,"")),"")</f>
        <v/>
      </c>
    </row>
    <row r="8796" spans="15:16" x14ac:dyDescent="0.15">
      <c r="O8796">
        <v>8795</v>
      </c>
      <c r="P8796" t="str">
        <f>IFERROR(IF(COUNTIF(個人情報!$BB$5:$BB$401,"登録番号" &amp; リスト!O8796)&gt;=1,"",IF(VLOOKUP(O8796,登録者リスト!$A$1:$D$43729,4,FALSE)=基本情報!$D$6,O8796,"")),"")</f>
        <v/>
      </c>
    </row>
    <row r="8797" spans="15:16" x14ac:dyDescent="0.15">
      <c r="O8797">
        <v>8796</v>
      </c>
      <c r="P8797" t="str">
        <f>IFERROR(IF(COUNTIF(個人情報!$BB$5:$BB$401,"登録番号" &amp; リスト!O8797)&gt;=1,"",IF(VLOOKUP(O8797,登録者リスト!$A$1:$D$43729,4,FALSE)=基本情報!$D$6,O8797,"")),"")</f>
        <v/>
      </c>
    </row>
    <row r="8798" spans="15:16" x14ac:dyDescent="0.15">
      <c r="O8798">
        <v>8797</v>
      </c>
      <c r="P8798" t="str">
        <f>IFERROR(IF(COUNTIF(個人情報!$BB$5:$BB$401,"登録番号" &amp; リスト!O8798)&gt;=1,"",IF(VLOOKUP(O8798,登録者リスト!$A$1:$D$43729,4,FALSE)=基本情報!$D$6,O8798,"")),"")</f>
        <v/>
      </c>
    </row>
    <row r="8799" spans="15:16" x14ac:dyDescent="0.15">
      <c r="O8799">
        <v>8798</v>
      </c>
      <c r="P8799" t="str">
        <f>IFERROR(IF(COUNTIF(個人情報!$BB$5:$BB$401,"登録番号" &amp; リスト!O8799)&gt;=1,"",IF(VLOOKUP(O8799,登録者リスト!$A$1:$D$43729,4,FALSE)=基本情報!$D$6,O8799,"")),"")</f>
        <v/>
      </c>
    </row>
    <row r="8800" spans="15:16" x14ac:dyDescent="0.15">
      <c r="O8800">
        <v>8799</v>
      </c>
      <c r="P8800" t="str">
        <f>IFERROR(IF(COUNTIF(個人情報!$BB$5:$BB$401,"登録番号" &amp; リスト!O8800)&gt;=1,"",IF(VLOOKUP(O8800,登録者リスト!$A$1:$D$43729,4,FALSE)=基本情報!$D$6,O8800,"")),"")</f>
        <v/>
      </c>
    </row>
    <row r="8801" spans="15:16" x14ac:dyDescent="0.15">
      <c r="O8801">
        <v>8800</v>
      </c>
      <c r="P8801" t="str">
        <f>IFERROR(IF(COUNTIF(個人情報!$BB$5:$BB$401,"登録番号" &amp; リスト!O8801)&gt;=1,"",IF(VLOOKUP(O8801,登録者リスト!$A$1:$D$43729,4,FALSE)=基本情報!$D$6,O8801,"")),"")</f>
        <v/>
      </c>
    </row>
    <row r="8802" spans="15:16" x14ac:dyDescent="0.15">
      <c r="O8802">
        <v>8801</v>
      </c>
      <c r="P8802" t="str">
        <f>IFERROR(IF(COUNTIF(個人情報!$BB$5:$BB$401,"登録番号" &amp; リスト!O8802)&gt;=1,"",IF(VLOOKUP(O8802,登録者リスト!$A$1:$D$43729,4,FALSE)=基本情報!$D$6,O8802,"")),"")</f>
        <v/>
      </c>
    </row>
    <row r="8803" spans="15:16" x14ac:dyDescent="0.15">
      <c r="O8803">
        <v>8802</v>
      </c>
      <c r="P8803" t="str">
        <f>IFERROR(IF(COUNTIF(個人情報!$BB$5:$BB$401,"登録番号" &amp; リスト!O8803)&gt;=1,"",IF(VLOOKUP(O8803,登録者リスト!$A$1:$D$43729,4,FALSE)=基本情報!$D$6,O8803,"")),"")</f>
        <v/>
      </c>
    </row>
    <row r="8804" spans="15:16" x14ac:dyDescent="0.15">
      <c r="O8804">
        <v>8803</v>
      </c>
      <c r="P8804" t="str">
        <f>IFERROR(IF(COUNTIF(個人情報!$BB$5:$BB$401,"登録番号" &amp; リスト!O8804)&gt;=1,"",IF(VLOOKUP(O8804,登録者リスト!$A$1:$D$43729,4,FALSE)=基本情報!$D$6,O8804,"")),"")</f>
        <v/>
      </c>
    </row>
    <row r="8805" spans="15:16" x14ac:dyDescent="0.15">
      <c r="O8805">
        <v>8804</v>
      </c>
      <c r="P8805" t="str">
        <f>IFERROR(IF(COUNTIF(個人情報!$BB$5:$BB$401,"登録番号" &amp; リスト!O8805)&gt;=1,"",IF(VLOOKUP(O8805,登録者リスト!$A$1:$D$43729,4,FALSE)=基本情報!$D$6,O8805,"")),"")</f>
        <v/>
      </c>
    </row>
    <row r="8806" spans="15:16" x14ac:dyDescent="0.15">
      <c r="O8806">
        <v>8805</v>
      </c>
      <c r="P8806" t="str">
        <f>IFERROR(IF(COUNTIF(個人情報!$BB$5:$BB$401,"登録番号" &amp; リスト!O8806)&gt;=1,"",IF(VLOOKUP(O8806,登録者リスト!$A$1:$D$43729,4,FALSE)=基本情報!$D$6,O8806,"")),"")</f>
        <v/>
      </c>
    </row>
    <row r="8807" spans="15:16" x14ac:dyDescent="0.15">
      <c r="O8807">
        <v>8806</v>
      </c>
      <c r="P8807" t="str">
        <f>IFERROR(IF(COUNTIF(個人情報!$BB$5:$BB$401,"登録番号" &amp; リスト!O8807)&gt;=1,"",IF(VLOOKUP(O8807,登録者リスト!$A$1:$D$43729,4,FALSE)=基本情報!$D$6,O8807,"")),"")</f>
        <v/>
      </c>
    </row>
    <row r="8808" spans="15:16" x14ac:dyDescent="0.15">
      <c r="O8808">
        <v>8807</v>
      </c>
      <c r="P8808" t="str">
        <f>IFERROR(IF(COUNTIF(個人情報!$BB$5:$BB$401,"登録番号" &amp; リスト!O8808)&gt;=1,"",IF(VLOOKUP(O8808,登録者リスト!$A$1:$D$43729,4,FALSE)=基本情報!$D$6,O8808,"")),"")</f>
        <v/>
      </c>
    </row>
    <row r="8809" spans="15:16" x14ac:dyDescent="0.15">
      <c r="O8809">
        <v>8808</v>
      </c>
      <c r="P8809" t="str">
        <f>IFERROR(IF(COUNTIF(個人情報!$BB$5:$BB$401,"登録番号" &amp; リスト!O8809)&gt;=1,"",IF(VLOOKUP(O8809,登録者リスト!$A$1:$D$43729,4,FALSE)=基本情報!$D$6,O8809,"")),"")</f>
        <v/>
      </c>
    </row>
    <row r="8810" spans="15:16" x14ac:dyDescent="0.15">
      <c r="O8810">
        <v>8809</v>
      </c>
      <c r="P8810" t="str">
        <f>IFERROR(IF(COUNTIF(個人情報!$BB$5:$BB$401,"登録番号" &amp; リスト!O8810)&gt;=1,"",IF(VLOOKUP(O8810,登録者リスト!$A$1:$D$43729,4,FALSE)=基本情報!$D$6,O8810,"")),"")</f>
        <v/>
      </c>
    </row>
    <row r="8811" spans="15:16" x14ac:dyDescent="0.15">
      <c r="O8811">
        <v>8810</v>
      </c>
      <c r="P8811" t="str">
        <f>IFERROR(IF(COUNTIF(個人情報!$BB$5:$BB$401,"登録番号" &amp; リスト!O8811)&gt;=1,"",IF(VLOOKUP(O8811,登録者リスト!$A$1:$D$43729,4,FALSE)=基本情報!$D$6,O8811,"")),"")</f>
        <v/>
      </c>
    </row>
    <row r="8812" spans="15:16" x14ac:dyDescent="0.15">
      <c r="O8812">
        <v>8811</v>
      </c>
      <c r="P8812" t="str">
        <f>IFERROR(IF(COUNTIF(個人情報!$BB$5:$BB$401,"登録番号" &amp; リスト!O8812)&gt;=1,"",IF(VLOOKUP(O8812,登録者リスト!$A$1:$D$43729,4,FALSE)=基本情報!$D$6,O8812,"")),"")</f>
        <v/>
      </c>
    </row>
    <row r="8813" spans="15:16" x14ac:dyDescent="0.15">
      <c r="O8813">
        <v>8812</v>
      </c>
      <c r="P8813" t="str">
        <f>IFERROR(IF(COUNTIF(個人情報!$BB$5:$BB$401,"登録番号" &amp; リスト!O8813)&gt;=1,"",IF(VLOOKUP(O8813,登録者リスト!$A$1:$D$43729,4,FALSE)=基本情報!$D$6,O8813,"")),"")</f>
        <v/>
      </c>
    </row>
    <row r="8814" spans="15:16" x14ac:dyDescent="0.15">
      <c r="O8814">
        <v>8813</v>
      </c>
      <c r="P8814" t="str">
        <f>IFERROR(IF(COUNTIF(個人情報!$BB$5:$BB$401,"登録番号" &amp; リスト!O8814)&gt;=1,"",IF(VLOOKUP(O8814,登録者リスト!$A$1:$D$43729,4,FALSE)=基本情報!$D$6,O8814,"")),"")</f>
        <v/>
      </c>
    </row>
    <row r="8815" spans="15:16" x14ac:dyDescent="0.15">
      <c r="O8815">
        <v>8814</v>
      </c>
      <c r="P8815" t="str">
        <f>IFERROR(IF(COUNTIF(個人情報!$BB$5:$BB$401,"登録番号" &amp; リスト!O8815)&gt;=1,"",IF(VLOOKUP(O8815,登録者リスト!$A$1:$D$43729,4,FALSE)=基本情報!$D$6,O8815,"")),"")</f>
        <v/>
      </c>
    </row>
    <row r="8816" spans="15:16" x14ac:dyDescent="0.15">
      <c r="O8816">
        <v>8815</v>
      </c>
      <c r="P8816" t="str">
        <f>IFERROR(IF(COUNTIF(個人情報!$BB$5:$BB$401,"登録番号" &amp; リスト!O8816)&gt;=1,"",IF(VLOOKUP(O8816,登録者リスト!$A$1:$D$43729,4,FALSE)=基本情報!$D$6,O8816,"")),"")</f>
        <v/>
      </c>
    </row>
    <row r="8817" spans="15:16" x14ac:dyDescent="0.15">
      <c r="O8817">
        <v>8816</v>
      </c>
      <c r="P8817" t="str">
        <f>IFERROR(IF(COUNTIF(個人情報!$BB$5:$BB$401,"登録番号" &amp; リスト!O8817)&gt;=1,"",IF(VLOOKUP(O8817,登録者リスト!$A$1:$D$43729,4,FALSE)=基本情報!$D$6,O8817,"")),"")</f>
        <v/>
      </c>
    </row>
    <row r="8818" spans="15:16" x14ac:dyDescent="0.15">
      <c r="O8818">
        <v>8817</v>
      </c>
      <c r="P8818" t="str">
        <f>IFERROR(IF(COUNTIF(個人情報!$BB$5:$BB$401,"登録番号" &amp; リスト!O8818)&gt;=1,"",IF(VLOOKUP(O8818,登録者リスト!$A$1:$D$43729,4,FALSE)=基本情報!$D$6,O8818,"")),"")</f>
        <v/>
      </c>
    </row>
    <row r="8819" spans="15:16" x14ac:dyDescent="0.15">
      <c r="O8819">
        <v>8818</v>
      </c>
      <c r="P8819" t="str">
        <f>IFERROR(IF(COUNTIF(個人情報!$BB$5:$BB$401,"登録番号" &amp; リスト!O8819)&gt;=1,"",IF(VLOOKUP(O8819,登録者リスト!$A$1:$D$43729,4,FALSE)=基本情報!$D$6,O8819,"")),"")</f>
        <v/>
      </c>
    </row>
    <row r="8820" spans="15:16" x14ac:dyDescent="0.15">
      <c r="O8820">
        <v>8819</v>
      </c>
      <c r="P8820" t="str">
        <f>IFERROR(IF(COUNTIF(個人情報!$BB$5:$BB$401,"登録番号" &amp; リスト!O8820)&gt;=1,"",IF(VLOOKUP(O8820,登録者リスト!$A$1:$D$43729,4,FALSE)=基本情報!$D$6,O8820,"")),"")</f>
        <v/>
      </c>
    </row>
    <row r="8821" spans="15:16" x14ac:dyDescent="0.15">
      <c r="O8821">
        <v>8820</v>
      </c>
      <c r="P8821" t="str">
        <f>IFERROR(IF(COUNTIF(個人情報!$BB$5:$BB$401,"登録番号" &amp; リスト!O8821)&gt;=1,"",IF(VLOOKUP(O8821,登録者リスト!$A$1:$D$43729,4,FALSE)=基本情報!$D$6,O8821,"")),"")</f>
        <v/>
      </c>
    </row>
    <row r="8822" spans="15:16" x14ac:dyDescent="0.15">
      <c r="O8822">
        <v>8821</v>
      </c>
      <c r="P8822" t="str">
        <f>IFERROR(IF(COUNTIF(個人情報!$BB$5:$BB$401,"登録番号" &amp; リスト!O8822)&gt;=1,"",IF(VLOOKUP(O8822,登録者リスト!$A$1:$D$43729,4,FALSE)=基本情報!$D$6,O8822,"")),"")</f>
        <v/>
      </c>
    </row>
    <row r="8823" spans="15:16" x14ac:dyDescent="0.15">
      <c r="O8823">
        <v>8822</v>
      </c>
      <c r="P8823" t="str">
        <f>IFERROR(IF(COUNTIF(個人情報!$BB$5:$BB$401,"登録番号" &amp; リスト!O8823)&gt;=1,"",IF(VLOOKUP(O8823,登録者リスト!$A$1:$D$43729,4,FALSE)=基本情報!$D$6,O8823,"")),"")</f>
        <v/>
      </c>
    </row>
    <row r="8824" spans="15:16" x14ac:dyDescent="0.15">
      <c r="O8824">
        <v>8823</v>
      </c>
      <c r="P8824" t="str">
        <f>IFERROR(IF(COUNTIF(個人情報!$BB$5:$BB$401,"登録番号" &amp; リスト!O8824)&gt;=1,"",IF(VLOOKUP(O8824,登録者リスト!$A$1:$D$43729,4,FALSE)=基本情報!$D$6,O8824,"")),"")</f>
        <v/>
      </c>
    </row>
    <row r="8825" spans="15:16" x14ac:dyDescent="0.15">
      <c r="O8825">
        <v>8824</v>
      </c>
      <c r="P8825" t="str">
        <f>IFERROR(IF(COUNTIF(個人情報!$BB$5:$BB$401,"登録番号" &amp; リスト!O8825)&gt;=1,"",IF(VLOOKUP(O8825,登録者リスト!$A$1:$D$43729,4,FALSE)=基本情報!$D$6,O8825,"")),"")</f>
        <v/>
      </c>
    </row>
    <row r="8826" spans="15:16" x14ac:dyDescent="0.15">
      <c r="O8826">
        <v>8825</v>
      </c>
      <c r="P8826" t="str">
        <f>IFERROR(IF(COUNTIF(個人情報!$BB$5:$BB$401,"登録番号" &amp; リスト!O8826)&gt;=1,"",IF(VLOOKUP(O8826,登録者リスト!$A$1:$D$43729,4,FALSE)=基本情報!$D$6,O8826,"")),"")</f>
        <v/>
      </c>
    </row>
    <row r="8827" spans="15:16" x14ac:dyDescent="0.15">
      <c r="O8827">
        <v>8826</v>
      </c>
      <c r="P8827" t="str">
        <f>IFERROR(IF(COUNTIF(個人情報!$BB$5:$BB$401,"登録番号" &amp; リスト!O8827)&gt;=1,"",IF(VLOOKUP(O8827,登録者リスト!$A$1:$D$43729,4,FALSE)=基本情報!$D$6,O8827,"")),"")</f>
        <v/>
      </c>
    </row>
    <row r="8828" spans="15:16" x14ac:dyDescent="0.15">
      <c r="O8828">
        <v>8827</v>
      </c>
      <c r="P8828" t="str">
        <f>IFERROR(IF(COUNTIF(個人情報!$BB$5:$BB$401,"登録番号" &amp; リスト!O8828)&gt;=1,"",IF(VLOOKUP(O8828,登録者リスト!$A$1:$D$43729,4,FALSE)=基本情報!$D$6,O8828,"")),"")</f>
        <v/>
      </c>
    </row>
    <row r="8829" spans="15:16" x14ac:dyDescent="0.15">
      <c r="O8829">
        <v>8828</v>
      </c>
      <c r="P8829" t="str">
        <f>IFERROR(IF(COUNTIF(個人情報!$BB$5:$BB$401,"登録番号" &amp; リスト!O8829)&gt;=1,"",IF(VLOOKUP(O8829,登録者リスト!$A$1:$D$43729,4,FALSE)=基本情報!$D$6,O8829,"")),"")</f>
        <v/>
      </c>
    </row>
    <row r="8830" spans="15:16" x14ac:dyDescent="0.15">
      <c r="O8830">
        <v>8829</v>
      </c>
      <c r="P8830" t="str">
        <f>IFERROR(IF(COUNTIF(個人情報!$BB$5:$BB$401,"登録番号" &amp; リスト!O8830)&gt;=1,"",IF(VLOOKUP(O8830,登録者リスト!$A$1:$D$43729,4,FALSE)=基本情報!$D$6,O8830,"")),"")</f>
        <v/>
      </c>
    </row>
    <row r="8831" spans="15:16" x14ac:dyDescent="0.15">
      <c r="O8831">
        <v>8830</v>
      </c>
      <c r="P8831" t="str">
        <f>IFERROR(IF(COUNTIF(個人情報!$BB$5:$BB$401,"登録番号" &amp; リスト!O8831)&gt;=1,"",IF(VLOOKUP(O8831,登録者リスト!$A$1:$D$43729,4,FALSE)=基本情報!$D$6,O8831,"")),"")</f>
        <v/>
      </c>
    </row>
    <row r="8832" spans="15:16" x14ac:dyDescent="0.15">
      <c r="O8832">
        <v>8831</v>
      </c>
      <c r="P8832" t="str">
        <f>IFERROR(IF(COUNTIF(個人情報!$BB$5:$BB$401,"登録番号" &amp; リスト!O8832)&gt;=1,"",IF(VLOOKUP(O8832,登録者リスト!$A$1:$D$43729,4,FALSE)=基本情報!$D$6,O8832,"")),"")</f>
        <v/>
      </c>
    </row>
    <row r="8833" spans="15:16" x14ac:dyDescent="0.15">
      <c r="O8833">
        <v>8832</v>
      </c>
      <c r="P8833" t="str">
        <f>IFERROR(IF(COUNTIF(個人情報!$BB$5:$BB$401,"登録番号" &amp; リスト!O8833)&gt;=1,"",IF(VLOOKUP(O8833,登録者リスト!$A$1:$D$43729,4,FALSE)=基本情報!$D$6,O8833,"")),"")</f>
        <v/>
      </c>
    </row>
    <row r="8834" spans="15:16" x14ac:dyDescent="0.15">
      <c r="O8834">
        <v>8833</v>
      </c>
      <c r="P8834" t="str">
        <f>IFERROR(IF(COUNTIF(個人情報!$BB$5:$BB$401,"登録番号" &amp; リスト!O8834)&gt;=1,"",IF(VLOOKUP(O8834,登録者リスト!$A$1:$D$43729,4,FALSE)=基本情報!$D$6,O8834,"")),"")</f>
        <v/>
      </c>
    </row>
    <row r="8835" spans="15:16" x14ac:dyDescent="0.15">
      <c r="O8835">
        <v>8834</v>
      </c>
      <c r="P8835" t="str">
        <f>IFERROR(IF(COUNTIF(個人情報!$BB$5:$BB$401,"登録番号" &amp; リスト!O8835)&gt;=1,"",IF(VLOOKUP(O8835,登録者リスト!$A$1:$D$43729,4,FALSE)=基本情報!$D$6,O8835,"")),"")</f>
        <v/>
      </c>
    </row>
    <row r="8836" spans="15:16" x14ac:dyDescent="0.15">
      <c r="O8836">
        <v>8835</v>
      </c>
      <c r="P8836" t="str">
        <f>IFERROR(IF(COUNTIF(個人情報!$BB$5:$BB$401,"登録番号" &amp; リスト!O8836)&gt;=1,"",IF(VLOOKUP(O8836,登録者リスト!$A$1:$D$43729,4,FALSE)=基本情報!$D$6,O8836,"")),"")</f>
        <v/>
      </c>
    </row>
    <row r="8837" spans="15:16" x14ac:dyDescent="0.15">
      <c r="O8837">
        <v>8836</v>
      </c>
      <c r="P8837" t="str">
        <f>IFERROR(IF(COUNTIF(個人情報!$BB$5:$BB$401,"登録番号" &amp; リスト!O8837)&gt;=1,"",IF(VLOOKUP(O8837,登録者リスト!$A$1:$D$43729,4,FALSE)=基本情報!$D$6,O8837,"")),"")</f>
        <v/>
      </c>
    </row>
    <row r="8838" spans="15:16" x14ac:dyDescent="0.15">
      <c r="O8838">
        <v>8837</v>
      </c>
      <c r="P8838" t="str">
        <f>IFERROR(IF(COUNTIF(個人情報!$BB$5:$BB$401,"登録番号" &amp; リスト!O8838)&gt;=1,"",IF(VLOOKUP(O8838,登録者リスト!$A$1:$D$43729,4,FALSE)=基本情報!$D$6,O8838,"")),"")</f>
        <v/>
      </c>
    </row>
    <row r="8839" spans="15:16" x14ac:dyDescent="0.15">
      <c r="O8839">
        <v>8838</v>
      </c>
      <c r="P8839" t="str">
        <f>IFERROR(IF(COUNTIF(個人情報!$BB$5:$BB$401,"登録番号" &amp; リスト!O8839)&gt;=1,"",IF(VLOOKUP(O8839,登録者リスト!$A$1:$D$43729,4,FALSE)=基本情報!$D$6,O8839,"")),"")</f>
        <v/>
      </c>
    </row>
    <row r="8840" spans="15:16" x14ac:dyDescent="0.15">
      <c r="O8840">
        <v>8839</v>
      </c>
      <c r="P8840" t="str">
        <f>IFERROR(IF(COUNTIF(個人情報!$BB$5:$BB$401,"登録番号" &amp; リスト!O8840)&gt;=1,"",IF(VLOOKUP(O8840,登録者リスト!$A$1:$D$43729,4,FALSE)=基本情報!$D$6,O8840,"")),"")</f>
        <v/>
      </c>
    </row>
    <row r="8841" spans="15:16" x14ac:dyDescent="0.15">
      <c r="O8841">
        <v>8840</v>
      </c>
      <c r="P8841" t="str">
        <f>IFERROR(IF(COUNTIF(個人情報!$BB$5:$BB$401,"登録番号" &amp; リスト!O8841)&gt;=1,"",IF(VLOOKUP(O8841,登録者リスト!$A$1:$D$43729,4,FALSE)=基本情報!$D$6,O8841,"")),"")</f>
        <v/>
      </c>
    </row>
    <row r="8842" spans="15:16" x14ac:dyDescent="0.15">
      <c r="O8842">
        <v>8841</v>
      </c>
      <c r="P8842" t="str">
        <f>IFERROR(IF(COUNTIF(個人情報!$BB$5:$BB$401,"登録番号" &amp; リスト!O8842)&gt;=1,"",IF(VLOOKUP(O8842,登録者リスト!$A$1:$D$43729,4,FALSE)=基本情報!$D$6,O8842,"")),"")</f>
        <v/>
      </c>
    </row>
    <row r="8843" spans="15:16" x14ac:dyDescent="0.15">
      <c r="O8843">
        <v>8842</v>
      </c>
      <c r="P8843" t="str">
        <f>IFERROR(IF(COUNTIF(個人情報!$BB$5:$BB$401,"登録番号" &amp; リスト!O8843)&gt;=1,"",IF(VLOOKUP(O8843,登録者リスト!$A$1:$D$43729,4,FALSE)=基本情報!$D$6,O8843,"")),"")</f>
        <v/>
      </c>
    </row>
    <row r="8844" spans="15:16" x14ac:dyDescent="0.15">
      <c r="O8844">
        <v>8843</v>
      </c>
      <c r="P8844" t="str">
        <f>IFERROR(IF(COUNTIF(個人情報!$BB$5:$BB$401,"登録番号" &amp; リスト!O8844)&gt;=1,"",IF(VLOOKUP(O8844,登録者リスト!$A$1:$D$43729,4,FALSE)=基本情報!$D$6,O8844,"")),"")</f>
        <v/>
      </c>
    </row>
    <row r="8845" spans="15:16" x14ac:dyDescent="0.15">
      <c r="O8845">
        <v>8844</v>
      </c>
      <c r="P8845" t="str">
        <f>IFERROR(IF(COUNTIF(個人情報!$BB$5:$BB$401,"登録番号" &amp; リスト!O8845)&gt;=1,"",IF(VLOOKUP(O8845,登録者リスト!$A$1:$D$43729,4,FALSE)=基本情報!$D$6,O8845,"")),"")</f>
        <v/>
      </c>
    </row>
    <row r="8846" spans="15:16" x14ac:dyDescent="0.15">
      <c r="O8846">
        <v>8845</v>
      </c>
      <c r="P8846" t="str">
        <f>IFERROR(IF(COUNTIF(個人情報!$BB$5:$BB$401,"登録番号" &amp; リスト!O8846)&gt;=1,"",IF(VLOOKUP(O8846,登録者リスト!$A$1:$D$43729,4,FALSE)=基本情報!$D$6,O8846,"")),"")</f>
        <v/>
      </c>
    </row>
    <row r="8847" spans="15:16" x14ac:dyDescent="0.15">
      <c r="O8847">
        <v>8846</v>
      </c>
      <c r="P8847" t="str">
        <f>IFERROR(IF(COUNTIF(個人情報!$BB$5:$BB$401,"登録番号" &amp; リスト!O8847)&gt;=1,"",IF(VLOOKUP(O8847,登録者リスト!$A$1:$D$43729,4,FALSE)=基本情報!$D$6,O8847,"")),"")</f>
        <v/>
      </c>
    </row>
    <row r="8848" spans="15:16" x14ac:dyDescent="0.15">
      <c r="O8848">
        <v>8847</v>
      </c>
      <c r="P8848" t="str">
        <f>IFERROR(IF(COUNTIF(個人情報!$BB$5:$BB$401,"登録番号" &amp; リスト!O8848)&gt;=1,"",IF(VLOOKUP(O8848,登録者リスト!$A$1:$D$43729,4,FALSE)=基本情報!$D$6,O8848,"")),"")</f>
        <v/>
      </c>
    </row>
    <row r="8849" spans="15:16" x14ac:dyDescent="0.15">
      <c r="O8849">
        <v>8848</v>
      </c>
      <c r="P8849" t="str">
        <f>IFERROR(IF(COUNTIF(個人情報!$BB$5:$BB$401,"登録番号" &amp; リスト!O8849)&gt;=1,"",IF(VLOOKUP(O8849,登録者リスト!$A$1:$D$43729,4,FALSE)=基本情報!$D$6,O8849,"")),"")</f>
        <v/>
      </c>
    </row>
    <row r="8850" spans="15:16" x14ac:dyDescent="0.15">
      <c r="O8850">
        <v>8849</v>
      </c>
      <c r="P8850" t="str">
        <f>IFERROR(IF(COUNTIF(個人情報!$BB$5:$BB$401,"登録番号" &amp; リスト!O8850)&gt;=1,"",IF(VLOOKUP(O8850,登録者リスト!$A$1:$D$43729,4,FALSE)=基本情報!$D$6,O8850,"")),"")</f>
        <v/>
      </c>
    </row>
    <row r="8851" spans="15:16" x14ac:dyDescent="0.15">
      <c r="O8851">
        <v>8850</v>
      </c>
      <c r="P8851" t="str">
        <f>IFERROR(IF(COUNTIF(個人情報!$BB$5:$BB$401,"登録番号" &amp; リスト!O8851)&gt;=1,"",IF(VLOOKUP(O8851,登録者リスト!$A$1:$D$43729,4,FALSE)=基本情報!$D$6,O8851,"")),"")</f>
        <v/>
      </c>
    </row>
    <row r="8852" spans="15:16" x14ac:dyDescent="0.15">
      <c r="O8852">
        <v>8851</v>
      </c>
      <c r="P8852" t="str">
        <f>IFERROR(IF(COUNTIF(個人情報!$BB$5:$BB$401,"登録番号" &amp; リスト!O8852)&gt;=1,"",IF(VLOOKUP(O8852,登録者リスト!$A$1:$D$43729,4,FALSE)=基本情報!$D$6,O8852,"")),"")</f>
        <v/>
      </c>
    </row>
    <row r="8853" spans="15:16" x14ac:dyDescent="0.15">
      <c r="O8853">
        <v>8852</v>
      </c>
      <c r="P8853" t="str">
        <f>IFERROR(IF(COUNTIF(個人情報!$BB$5:$BB$401,"登録番号" &amp; リスト!O8853)&gt;=1,"",IF(VLOOKUP(O8853,登録者リスト!$A$1:$D$43729,4,FALSE)=基本情報!$D$6,O8853,"")),"")</f>
        <v/>
      </c>
    </row>
    <row r="8854" spans="15:16" x14ac:dyDescent="0.15">
      <c r="O8854">
        <v>8853</v>
      </c>
      <c r="P8854" t="str">
        <f>IFERROR(IF(COUNTIF(個人情報!$BB$5:$BB$401,"登録番号" &amp; リスト!O8854)&gt;=1,"",IF(VLOOKUP(O8854,登録者リスト!$A$1:$D$43729,4,FALSE)=基本情報!$D$6,O8854,"")),"")</f>
        <v/>
      </c>
    </row>
    <row r="8855" spans="15:16" x14ac:dyDescent="0.15">
      <c r="O8855">
        <v>8854</v>
      </c>
      <c r="P8855" t="str">
        <f>IFERROR(IF(COUNTIF(個人情報!$BB$5:$BB$401,"登録番号" &amp; リスト!O8855)&gt;=1,"",IF(VLOOKUP(O8855,登録者リスト!$A$1:$D$43729,4,FALSE)=基本情報!$D$6,O8855,"")),"")</f>
        <v/>
      </c>
    </row>
    <row r="8856" spans="15:16" x14ac:dyDescent="0.15">
      <c r="O8856">
        <v>8855</v>
      </c>
      <c r="P8856" t="str">
        <f>IFERROR(IF(COUNTIF(個人情報!$BB$5:$BB$401,"登録番号" &amp; リスト!O8856)&gt;=1,"",IF(VLOOKUP(O8856,登録者リスト!$A$1:$D$43729,4,FALSE)=基本情報!$D$6,O8856,"")),"")</f>
        <v/>
      </c>
    </row>
    <row r="8857" spans="15:16" x14ac:dyDescent="0.15">
      <c r="O8857">
        <v>8856</v>
      </c>
      <c r="P8857" t="str">
        <f>IFERROR(IF(COUNTIF(個人情報!$BB$5:$BB$401,"登録番号" &amp; リスト!O8857)&gt;=1,"",IF(VLOOKUP(O8857,登録者リスト!$A$1:$D$43729,4,FALSE)=基本情報!$D$6,O8857,"")),"")</f>
        <v/>
      </c>
    </row>
    <row r="8858" spans="15:16" x14ac:dyDescent="0.15">
      <c r="O8858">
        <v>8857</v>
      </c>
      <c r="P8858" t="str">
        <f>IFERROR(IF(COUNTIF(個人情報!$BB$5:$BB$401,"登録番号" &amp; リスト!O8858)&gt;=1,"",IF(VLOOKUP(O8858,登録者リスト!$A$1:$D$43729,4,FALSE)=基本情報!$D$6,O8858,"")),"")</f>
        <v/>
      </c>
    </row>
    <row r="8859" spans="15:16" x14ac:dyDescent="0.15">
      <c r="O8859">
        <v>8858</v>
      </c>
      <c r="P8859" t="str">
        <f>IFERROR(IF(COUNTIF(個人情報!$BB$5:$BB$401,"登録番号" &amp; リスト!O8859)&gt;=1,"",IF(VLOOKUP(O8859,登録者リスト!$A$1:$D$43729,4,FALSE)=基本情報!$D$6,O8859,"")),"")</f>
        <v/>
      </c>
    </row>
    <row r="8860" spans="15:16" x14ac:dyDescent="0.15">
      <c r="O8860">
        <v>8859</v>
      </c>
      <c r="P8860" t="str">
        <f>IFERROR(IF(COUNTIF(個人情報!$BB$5:$BB$401,"登録番号" &amp; リスト!O8860)&gt;=1,"",IF(VLOOKUP(O8860,登録者リスト!$A$1:$D$43729,4,FALSE)=基本情報!$D$6,O8860,"")),"")</f>
        <v/>
      </c>
    </row>
    <row r="8861" spans="15:16" x14ac:dyDescent="0.15">
      <c r="O8861">
        <v>8860</v>
      </c>
      <c r="P8861" t="str">
        <f>IFERROR(IF(COUNTIF(個人情報!$BB$5:$BB$401,"登録番号" &amp; リスト!O8861)&gt;=1,"",IF(VLOOKUP(O8861,登録者リスト!$A$1:$D$43729,4,FALSE)=基本情報!$D$6,O8861,"")),"")</f>
        <v/>
      </c>
    </row>
    <row r="8862" spans="15:16" x14ac:dyDescent="0.15">
      <c r="O8862">
        <v>8861</v>
      </c>
      <c r="P8862" t="str">
        <f>IFERROR(IF(COUNTIF(個人情報!$BB$5:$BB$401,"登録番号" &amp; リスト!O8862)&gt;=1,"",IF(VLOOKUP(O8862,登録者リスト!$A$1:$D$43729,4,FALSE)=基本情報!$D$6,O8862,"")),"")</f>
        <v/>
      </c>
    </row>
    <row r="8863" spans="15:16" x14ac:dyDescent="0.15">
      <c r="O8863">
        <v>8862</v>
      </c>
      <c r="P8863" t="str">
        <f>IFERROR(IF(COUNTIF(個人情報!$BB$5:$BB$401,"登録番号" &amp; リスト!O8863)&gt;=1,"",IF(VLOOKUP(O8863,登録者リスト!$A$1:$D$43729,4,FALSE)=基本情報!$D$6,O8863,"")),"")</f>
        <v/>
      </c>
    </row>
    <row r="8864" spans="15:16" x14ac:dyDescent="0.15">
      <c r="O8864">
        <v>8863</v>
      </c>
      <c r="P8864" t="str">
        <f>IFERROR(IF(COUNTIF(個人情報!$BB$5:$BB$401,"登録番号" &amp; リスト!O8864)&gt;=1,"",IF(VLOOKUP(O8864,登録者リスト!$A$1:$D$43729,4,FALSE)=基本情報!$D$6,O8864,"")),"")</f>
        <v/>
      </c>
    </row>
    <row r="8865" spans="15:16" x14ac:dyDescent="0.15">
      <c r="O8865">
        <v>8864</v>
      </c>
      <c r="P8865" t="str">
        <f>IFERROR(IF(COUNTIF(個人情報!$BB$5:$BB$401,"登録番号" &amp; リスト!O8865)&gt;=1,"",IF(VLOOKUP(O8865,登録者リスト!$A$1:$D$43729,4,FALSE)=基本情報!$D$6,O8865,"")),"")</f>
        <v/>
      </c>
    </row>
    <row r="8866" spans="15:16" x14ac:dyDescent="0.15">
      <c r="O8866">
        <v>8865</v>
      </c>
      <c r="P8866" t="str">
        <f>IFERROR(IF(COUNTIF(個人情報!$BB$5:$BB$401,"登録番号" &amp; リスト!O8866)&gt;=1,"",IF(VLOOKUP(O8866,登録者リスト!$A$1:$D$43729,4,FALSE)=基本情報!$D$6,O8866,"")),"")</f>
        <v/>
      </c>
    </row>
    <row r="8867" spans="15:16" x14ac:dyDescent="0.15">
      <c r="O8867">
        <v>8866</v>
      </c>
      <c r="P8867" t="str">
        <f>IFERROR(IF(COUNTIF(個人情報!$BB$5:$BB$401,"登録番号" &amp; リスト!O8867)&gt;=1,"",IF(VLOOKUP(O8867,登録者リスト!$A$1:$D$43729,4,FALSE)=基本情報!$D$6,O8867,"")),"")</f>
        <v/>
      </c>
    </row>
    <row r="8868" spans="15:16" x14ac:dyDescent="0.15">
      <c r="O8868">
        <v>8867</v>
      </c>
      <c r="P8868" t="str">
        <f>IFERROR(IF(COUNTIF(個人情報!$BB$5:$BB$401,"登録番号" &amp; リスト!O8868)&gt;=1,"",IF(VLOOKUP(O8868,登録者リスト!$A$1:$D$43729,4,FALSE)=基本情報!$D$6,O8868,"")),"")</f>
        <v/>
      </c>
    </row>
    <row r="8869" spans="15:16" x14ac:dyDescent="0.15">
      <c r="O8869">
        <v>8868</v>
      </c>
      <c r="P8869" t="str">
        <f>IFERROR(IF(COUNTIF(個人情報!$BB$5:$BB$401,"登録番号" &amp; リスト!O8869)&gt;=1,"",IF(VLOOKUP(O8869,登録者リスト!$A$1:$D$43729,4,FALSE)=基本情報!$D$6,O8869,"")),"")</f>
        <v/>
      </c>
    </row>
    <row r="8870" spans="15:16" x14ac:dyDescent="0.15">
      <c r="O8870">
        <v>8869</v>
      </c>
      <c r="P8870" t="str">
        <f>IFERROR(IF(COUNTIF(個人情報!$BB$5:$BB$401,"登録番号" &amp; リスト!O8870)&gt;=1,"",IF(VLOOKUP(O8870,登録者リスト!$A$1:$D$43729,4,FALSE)=基本情報!$D$6,O8870,"")),"")</f>
        <v/>
      </c>
    </row>
    <row r="8871" spans="15:16" x14ac:dyDescent="0.15">
      <c r="O8871">
        <v>8870</v>
      </c>
      <c r="P8871" t="str">
        <f>IFERROR(IF(COUNTIF(個人情報!$BB$5:$BB$401,"登録番号" &amp; リスト!O8871)&gt;=1,"",IF(VLOOKUP(O8871,登録者リスト!$A$1:$D$43729,4,FALSE)=基本情報!$D$6,O8871,"")),"")</f>
        <v/>
      </c>
    </row>
    <row r="8872" spans="15:16" x14ac:dyDescent="0.15">
      <c r="O8872">
        <v>8871</v>
      </c>
      <c r="P8872" t="str">
        <f>IFERROR(IF(COUNTIF(個人情報!$BB$5:$BB$401,"登録番号" &amp; リスト!O8872)&gt;=1,"",IF(VLOOKUP(O8872,登録者リスト!$A$1:$D$43729,4,FALSE)=基本情報!$D$6,O8872,"")),"")</f>
        <v/>
      </c>
    </row>
    <row r="8873" spans="15:16" x14ac:dyDescent="0.15">
      <c r="O8873">
        <v>8872</v>
      </c>
      <c r="P8873" t="str">
        <f>IFERROR(IF(COUNTIF(個人情報!$BB$5:$BB$401,"登録番号" &amp; リスト!O8873)&gt;=1,"",IF(VLOOKUP(O8873,登録者リスト!$A$1:$D$43729,4,FALSE)=基本情報!$D$6,O8873,"")),"")</f>
        <v/>
      </c>
    </row>
    <row r="8874" spans="15:16" x14ac:dyDescent="0.15">
      <c r="O8874">
        <v>8873</v>
      </c>
      <c r="P8874" t="str">
        <f>IFERROR(IF(COUNTIF(個人情報!$BB$5:$BB$401,"登録番号" &amp; リスト!O8874)&gt;=1,"",IF(VLOOKUP(O8874,登録者リスト!$A$1:$D$43729,4,FALSE)=基本情報!$D$6,O8874,"")),"")</f>
        <v/>
      </c>
    </row>
    <row r="8875" spans="15:16" x14ac:dyDescent="0.15">
      <c r="O8875">
        <v>8874</v>
      </c>
      <c r="P8875" t="str">
        <f>IFERROR(IF(COUNTIF(個人情報!$BB$5:$BB$401,"登録番号" &amp; リスト!O8875)&gt;=1,"",IF(VLOOKUP(O8875,登録者リスト!$A$1:$D$43729,4,FALSE)=基本情報!$D$6,O8875,"")),"")</f>
        <v/>
      </c>
    </row>
    <row r="8876" spans="15:16" x14ac:dyDescent="0.15">
      <c r="O8876">
        <v>8875</v>
      </c>
      <c r="P8876" t="str">
        <f>IFERROR(IF(COUNTIF(個人情報!$BB$5:$BB$401,"登録番号" &amp; リスト!O8876)&gt;=1,"",IF(VLOOKUP(O8876,登録者リスト!$A$1:$D$43729,4,FALSE)=基本情報!$D$6,O8876,"")),"")</f>
        <v/>
      </c>
    </row>
    <row r="8877" spans="15:16" x14ac:dyDescent="0.15">
      <c r="O8877">
        <v>8876</v>
      </c>
      <c r="P8877" t="str">
        <f>IFERROR(IF(COUNTIF(個人情報!$BB$5:$BB$401,"登録番号" &amp; リスト!O8877)&gt;=1,"",IF(VLOOKUP(O8877,登録者リスト!$A$1:$D$43729,4,FALSE)=基本情報!$D$6,O8877,"")),"")</f>
        <v/>
      </c>
    </row>
    <row r="8878" spans="15:16" x14ac:dyDescent="0.15">
      <c r="O8878">
        <v>8877</v>
      </c>
      <c r="P8878" t="str">
        <f>IFERROR(IF(COUNTIF(個人情報!$BB$5:$BB$401,"登録番号" &amp; リスト!O8878)&gt;=1,"",IF(VLOOKUP(O8878,登録者リスト!$A$1:$D$43729,4,FALSE)=基本情報!$D$6,O8878,"")),"")</f>
        <v/>
      </c>
    </row>
    <row r="8879" spans="15:16" x14ac:dyDescent="0.15">
      <c r="O8879">
        <v>8878</v>
      </c>
      <c r="P8879" t="str">
        <f>IFERROR(IF(COUNTIF(個人情報!$BB$5:$BB$401,"登録番号" &amp; リスト!O8879)&gt;=1,"",IF(VLOOKUP(O8879,登録者リスト!$A$1:$D$43729,4,FALSE)=基本情報!$D$6,O8879,"")),"")</f>
        <v/>
      </c>
    </row>
    <row r="8880" spans="15:16" x14ac:dyDescent="0.15">
      <c r="O8880">
        <v>8879</v>
      </c>
      <c r="P8880" t="str">
        <f>IFERROR(IF(COUNTIF(個人情報!$BB$5:$BB$401,"登録番号" &amp; リスト!O8880)&gt;=1,"",IF(VLOOKUP(O8880,登録者リスト!$A$1:$D$43729,4,FALSE)=基本情報!$D$6,O8880,"")),"")</f>
        <v/>
      </c>
    </row>
    <row r="8881" spans="15:16" x14ac:dyDescent="0.15">
      <c r="O8881">
        <v>8880</v>
      </c>
      <c r="P8881" t="str">
        <f>IFERROR(IF(COUNTIF(個人情報!$BB$5:$BB$401,"登録番号" &amp; リスト!O8881)&gt;=1,"",IF(VLOOKUP(O8881,登録者リスト!$A$1:$D$43729,4,FALSE)=基本情報!$D$6,O8881,"")),"")</f>
        <v/>
      </c>
    </row>
    <row r="8882" spans="15:16" x14ac:dyDescent="0.15">
      <c r="O8882">
        <v>8881</v>
      </c>
      <c r="P8882" t="str">
        <f>IFERROR(IF(COUNTIF(個人情報!$BB$5:$BB$401,"登録番号" &amp; リスト!O8882)&gt;=1,"",IF(VLOOKUP(O8882,登録者リスト!$A$1:$D$43729,4,FALSE)=基本情報!$D$6,O8882,"")),"")</f>
        <v/>
      </c>
    </row>
    <row r="8883" spans="15:16" x14ac:dyDescent="0.15">
      <c r="O8883">
        <v>8882</v>
      </c>
      <c r="P8883" t="str">
        <f>IFERROR(IF(COUNTIF(個人情報!$BB$5:$BB$401,"登録番号" &amp; リスト!O8883)&gt;=1,"",IF(VLOOKUP(O8883,登録者リスト!$A$1:$D$43729,4,FALSE)=基本情報!$D$6,O8883,"")),"")</f>
        <v/>
      </c>
    </row>
    <row r="8884" spans="15:16" x14ac:dyDescent="0.15">
      <c r="O8884">
        <v>8883</v>
      </c>
      <c r="P8884" t="str">
        <f>IFERROR(IF(COUNTIF(個人情報!$BB$5:$BB$401,"登録番号" &amp; リスト!O8884)&gt;=1,"",IF(VLOOKUP(O8884,登録者リスト!$A$1:$D$43729,4,FALSE)=基本情報!$D$6,O8884,"")),"")</f>
        <v/>
      </c>
    </row>
    <row r="8885" spans="15:16" x14ac:dyDescent="0.15">
      <c r="O8885">
        <v>8884</v>
      </c>
      <c r="P8885" t="str">
        <f>IFERROR(IF(COUNTIF(個人情報!$BB$5:$BB$401,"登録番号" &amp; リスト!O8885)&gt;=1,"",IF(VLOOKUP(O8885,登録者リスト!$A$1:$D$43729,4,FALSE)=基本情報!$D$6,O8885,"")),"")</f>
        <v/>
      </c>
    </row>
    <row r="8886" spans="15:16" x14ac:dyDescent="0.15">
      <c r="O8886">
        <v>8885</v>
      </c>
      <c r="P8886" t="str">
        <f>IFERROR(IF(COUNTIF(個人情報!$BB$5:$BB$401,"登録番号" &amp; リスト!O8886)&gt;=1,"",IF(VLOOKUP(O8886,登録者リスト!$A$1:$D$43729,4,FALSE)=基本情報!$D$6,O8886,"")),"")</f>
        <v/>
      </c>
    </row>
    <row r="8887" spans="15:16" x14ac:dyDescent="0.15">
      <c r="O8887">
        <v>8886</v>
      </c>
      <c r="P8887" t="str">
        <f>IFERROR(IF(COUNTIF(個人情報!$BB$5:$BB$401,"登録番号" &amp; リスト!O8887)&gt;=1,"",IF(VLOOKUP(O8887,登録者リスト!$A$1:$D$43729,4,FALSE)=基本情報!$D$6,O8887,"")),"")</f>
        <v/>
      </c>
    </row>
    <row r="8888" spans="15:16" x14ac:dyDescent="0.15">
      <c r="O8888">
        <v>8887</v>
      </c>
      <c r="P8888" t="str">
        <f>IFERROR(IF(COUNTIF(個人情報!$BB$5:$BB$401,"登録番号" &amp; リスト!O8888)&gt;=1,"",IF(VLOOKUP(O8888,登録者リスト!$A$1:$D$43729,4,FALSE)=基本情報!$D$6,O8888,"")),"")</f>
        <v/>
      </c>
    </row>
    <row r="8889" spans="15:16" x14ac:dyDescent="0.15">
      <c r="O8889">
        <v>8888</v>
      </c>
      <c r="P8889" t="str">
        <f>IFERROR(IF(COUNTIF(個人情報!$BB$5:$BB$401,"登録番号" &amp; リスト!O8889)&gt;=1,"",IF(VLOOKUP(O8889,登録者リスト!$A$1:$D$43729,4,FALSE)=基本情報!$D$6,O8889,"")),"")</f>
        <v/>
      </c>
    </row>
    <row r="8890" spans="15:16" x14ac:dyDescent="0.15">
      <c r="O8890">
        <v>8889</v>
      </c>
      <c r="P8890" t="str">
        <f>IFERROR(IF(COUNTIF(個人情報!$BB$5:$BB$401,"登録番号" &amp; リスト!O8890)&gt;=1,"",IF(VLOOKUP(O8890,登録者リスト!$A$1:$D$43729,4,FALSE)=基本情報!$D$6,O8890,"")),"")</f>
        <v/>
      </c>
    </row>
    <row r="8891" spans="15:16" x14ac:dyDescent="0.15">
      <c r="O8891">
        <v>8890</v>
      </c>
      <c r="P8891" t="str">
        <f>IFERROR(IF(COUNTIF(個人情報!$BB$5:$BB$401,"登録番号" &amp; リスト!O8891)&gt;=1,"",IF(VLOOKUP(O8891,登録者リスト!$A$1:$D$43729,4,FALSE)=基本情報!$D$6,O8891,"")),"")</f>
        <v/>
      </c>
    </row>
    <row r="8892" spans="15:16" x14ac:dyDescent="0.15">
      <c r="O8892">
        <v>8891</v>
      </c>
      <c r="P8892" t="str">
        <f>IFERROR(IF(COUNTIF(個人情報!$BB$5:$BB$401,"登録番号" &amp; リスト!O8892)&gt;=1,"",IF(VLOOKUP(O8892,登録者リスト!$A$1:$D$43729,4,FALSE)=基本情報!$D$6,O8892,"")),"")</f>
        <v/>
      </c>
    </row>
    <row r="8893" spans="15:16" x14ac:dyDescent="0.15">
      <c r="O8893">
        <v>8892</v>
      </c>
      <c r="P8893" t="str">
        <f>IFERROR(IF(COUNTIF(個人情報!$BB$5:$BB$401,"登録番号" &amp; リスト!O8893)&gt;=1,"",IF(VLOOKUP(O8893,登録者リスト!$A$1:$D$43729,4,FALSE)=基本情報!$D$6,O8893,"")),"")</f>
        <v/>
      </c>
    </row>
    <row r="8894" spans="15:16" x14ac:dyDescent="0.15">
      <c r="O8894">
        <v>8893</v>
      </c>
      <c r="P8894" t="str">
        <f>IFERROR(IF(COUNTIF(個人情報!$BB$5:$BB$401,"登録番号" &amp; リスト!O8894)&gt;=1,"",IF(VLOOKUP(O8894,登録者リスト!$A$1:$D$43729,4,FALSE)=基本情報!$D$6,O8894,"")),"")</f>
        <v/>
      </c>
    </row>
    <row r="8895" spans="15:16" x14ac:dyDescent="0.15">
      <c r="O8895">
        <v>8894</v>
      </c>
      <c r="P8895" t="str">
        <f>IFERROR(IF(COUNTIF(個人情報!$BB$5:$BB$401,"登録番号" &amp; リスト!O8895)&gt;=1,"",IF(VLOOKUP(O8895,登録者リスト!$A$1:$D$43729,4,FALSE)=基本情報!$D$6,O8895,"")),"")</f>
        <v/>
      </c>
    </row>
    <row r="8896" spans="15:16" x14ac:dyDescent="0.15">
      <c r="O8896">
        <v>8895</v>
      </c>
      <c r="P8896" t="str">
        <f>IFERROR(IF(COUNTIF(個人情報!$BB$5:$BB$401,"登録番号" &amp; リスト!O8896)&gt;=1,"",IF(VLOOKUP(O8896,登録者リスト!$A$1:$D$43729,4,FALSE)=基本情報!$D$6,O8896,"")),"")</f>
        <v/>
      </c>
    </row>
    <row r="8897" spans="15:16" x14ac:dyDescent="0.15">
      <c r="O8897">
        <v>8896</v>
      </c>
      <c r="P8897" t="str">
        <f>IFERROR(IF(COUNTIF(個人情報!$BB$5:$BB$401,"登録番号" &amp; リスト!O8897)&gt;=1,"",IF(VLOOKUP(O8897,登録者リスト!$A$1:$D$43729,4,FALSE)=基本情報!$D$6,O8897,"")),"")</f>
        <v/>
      </c>
    </row>
    <row r="8898" spans="15:16" x14ac:dyDescent="0.15">
      <c r="O8898">
        <v>8897</v>
      </c>
      <c r="P8898" t="str">
        <f>IFERROR(IF(COUNTIF(個人情報!$BB$5:$BB$401,"登録番号" &amp; リスト!O8898)&gt;=1,"",IF(VLOOKUP(O8898,登録者リスト!$A$1:$D$43729,4,FALSE)=基本情報!$D$6,O8898,"")),"")</f>
        <v/>
      </c>
    </row>
    <row r="8899" spans="15:16" x14ac:dyDescent="0.15">
      <c r="O8899">
        <v>8898</v>
      </c>
      <c r="P8899" t="str">
        <f>IFERROR(IF(COUNTIF(個人情報!$BB$5:$BB$401,"登録番号" &amp; リスト!O8899)&gt;=1,"",IF(VLOOKUP(O8899,登録者リスト!$A$1:$D$43729,4,FALSE)=基本情報!$D$6,O8899,"")),"")</f>
        <v/>
      </c>
    </row>
    <row r="8900" spans="15:16" x14ac:dyDescent="0.15">
      <c r="O8900">
        <v>8899</v>
      </c>
      <c r="P8900" t="str">
        <f>IFERROR(IF(COUNTIF(個人情報!$BB$5:$BB$401,"登録番号" &amp; リスト!O8900)&gt;=1,"",IF(VLOOKUP(O8900,登録者リスト!$A$1:$D$43729,4,FALSE)=基本情報!$D$6,O8900,"")),"")</f>
        <v/>
      </c>
    </row>
    <row r="8901" spans="15:16" x14ac:dyDescent="0.15">
      <c r="O8901">
        <v>8900</v>
      </c>
      <c r="P8901" t="str">
        <f>IFERROR(IF(COUNTIF(個人情報!$BB$5:$BB$401,"登録番号" &amp; リスト!O8901)&gt;=1,"",IF(VLOOKUP(O8901,登録者リスト!$A$1:$D$43729,4,FALSE)=基本情報!$D$6,O8901,"")),"")</f>
        <v/>
      </c>
    </row>
    <row r="8902" spans="15:16" x14ac:dyDescent="0.15">
      <c r="O8902">
        <v>8901</v>
      </c>
      <c r="P8902" t="str">
        <f>IFERROR(IF(COUNTIF(個人情報!$BB$5:$BB$401,"登録番号" &amp; リスト!O8902)&gt;=1,"",IF(VLOOKUP(O8902,登録者リスト!$A$1:$D$43729,4,FALSE)=基本情報!$D$6,O8902,"")),"")</f>
        <v/>
      </c>
    </row>
    <row r="8903" spans="15:16" x14ac:dyDescent="0.15">
      <c r="O8903">
        <v>8902</v>
      </c>
      <c r="P8903" t="str">
        <f>IFERROR(IF(COUNTIF(個人情報!$BB$5:$BB$401,"登録番号" &amp; リスト!O8903)&gt;=1,"",IF(VLOOKUP(O8903,登録者リスト!$A$1:$D$43729,4,FALSE)=基本情報!$D$6,O8903,"")),"")</f>
        <v/>
      </c>
    </row>
    <row r="8904" spans="15:16" x14ac:dyDescent="0.15">
      <c r="O8904">
        <v>8903</v>
      </c>
      <c r="P8904" t="str">
        <f>IFERROR(IF(COUNTIF(個人情報!$BB$5:$BB$401,"登録番号" &amp; リスト!O8904)&gt;=1,"",IF(VLOOKUP(O8904,登録者リスト!$A$1:$D$43729,4,FALSE)=基本情報!$D$6,O8904,"")),"")</f>
        <v/>
      </c>
    </row>
    <row r="8905" spans="15:16" x14ac:dyDescent="0.15">
      <c r="O8905">
        <v>8904</v>
      </c>
      <c r="P8905" t="str">
        <f>IFERROR(IF(COUNTIF(個人情報!$BB$5:$BB$401,"登録番号" &amp; リスト!O8905)&gt;=1,"",IF(VLOOKUP(O8905,登録者リスト!$A$1:$D$43729,4,FALSE)=基本情報!$D$6,O8905,"")),"")</f>
        <v/>
      </c>
    </row>
    <row r="8906" spans="15:16" x14ac:dyDescent="0.15">
      <c r="O8906">
        <v>8905</v>
      </c>
      <c r="P8906" t="str">
        <f>IFERROR(IF(COUNTIF(個人情報!$BB$5:$BB$401,"登録番号" &amp; リスト!O8906)&gt;=1,"",IF(VLOOKUP(O8906,登録者リスト!$A$1:$D$43729,4,FALSE)=基本情報!$D$6,O8906,"")),"")</f>
        <v/>
      </c>
    </row>
    <row r="8907" spans="15:16" x14ac:dyDescent="0.15">
      <c r="O8907">
        <v>8906</v>
      </c>
      <c r="P8907" t="str">
        <f>IFERROR(IF(COUNTIF(個人情報!$BB$5:$BB$401,"登録番号" &amp; リスト!O8907)&gt;=1,"",IF(VLOOKUP(O8907,登録者リスト!$A$1:$D$43729,4,FALSE)=基本情報!$D$6,O8907,"")),"")</f>
        <v/>
      </c>
    </row>
    <row r="8908" spans="15:16" x14ac:dyDescent="0.15">
      <c r="O8908">
        <v>8907</v>
      </c>
      <c r="P8908" t="str">
        <f>IFERROR(IF(COUNTIF(個人情報!$BB$5:$BB$401,"登録番号" &amp; リスト!O8908)&gt;=1,"",IF(VLOOKUP(O8908,登録者リスト!$A$1:$D$43729,4,FALSE)=基本情報!$D$6,O8908,"")),"")</f>
        <v/>
      </c>
    </row>
    <row r="8909" spans="15:16" x14ac:dyDescent="0.15">
      <c r="O8909">
        <v>8908</v>
      </c>
      <c r="P8909" t="str">
        <f>IFERROR(IF(COUNTIF(個人情報!$BB$5:$BB$401,"登録番号" &amp; リスト!O8909)&gt;=1,"",IF(VLOOKUP(O8909,登録者リスト!$A$1:$D$43729,4,FALSE)=基本情報!$D$6,O8909,"")),"")</f>
        <v/>
      </c>
    </row>
    <row r="8910" spans="15:16" x14ac:dyDescent="0.15">
      <c r="O8910">
        <v>8909</v>
      </c>
      <c r="P8910" t="str">
        <f>IFERROR(IF(COUNTIF(個人情報!$BB$5:$BB$401,"登録番号" &amp; リスト!O8910)&gt;=1,"",IF(VLOOKUP(O8910,登録者リスト!$A$1:$D$43729,4,FALSE)=基本情報!$D$6,O8910,"")),"")</f>
        <v/>
      </c>
    </row>
    <row r="8911" spans="15:16" x14ac:dyDescent="0.15">
      <c r="O8911">
        <v>8910</v>
      </c>
      <c r="P8911" t="str">
        <f>IFERROR(IF(COUNTIF(個人情報!$BB$5:$BB$401,"登録番号" &amp; リスト!O8911)&gt;=1,"",IF(VLOOKUP(O8911,登録者リスト!$A$1:$D$43729,4,FALSE)=基本情報!$D$6,O8911,"")),"")</f>
        <v/>
      </c>
    </row>
    <row r="8912" spans="15:16" x14ac:dyDescent="0.15">
      <c r="O8912">
        <v>8911</v>
      </c>
      <c r="P8912" t="str">
        <f>IFERROR(IF(COUNTIF(個人情報!$BB$5:$BB$401,"登録番号" &amp; リスト!O8912)&gt;=1,"",IF(VLOOKUP(O8912,登録者リスト!$A$1:$D$43729,4,FALSE)=基本情報!$D$6,O8912,"")),"")</f>
        <v/>
      </c>
    </row>
    <row r="8913" spans="15:16" x14ac:dyDescent="0.15">
      <c r="O8913">
        <v>8912</v>
      </c>
      <c r="P8913" t="str">
        <f>IFERROR(IF(COUNTIF(個人情報!$BB$5:$BB$401,"登録番号" &amp; リスト!O8913)&gt;=1,"",IF(VLOOKUP(O8913,登録者リスト!$A$1:$D$43729,4,FALSE)=基本情報!$D$6,O8913,"")),"")</f>
        <v/>
      </c>
    </row>
    <row r="8914" spans="15:16" x14ac:dyDescent="0.15">
      <c r="O8914">
        <v>8913</v>
      </c>
      <c r="P8914" t="str">
        <f>IFERROR(IF(COUNTIF(個人情報!$BB$5:$BB$401,"登録番号" &amp; リスト!O8914)&gt;=1,"",IF(VLOOKUP(O8914,登録者リスト!$A$1:$D$43729,4,FALSE)=基本情報!$D$6,O8914,"")),"")</f>
        <v/>
      </c>
    </row>
    <row r="8915" spans="15:16" x14ac:dyDescent="0.15">
      <c r="O8915">
        <v>8914</v>
      </c>
      <c r="P8915" t="str">
        <f>IFERROR(IF(COUNTIF(個人情報!$BB$5:$BB$401,"登録番号" &amp; リスト!O8915)&gt;=1,"",IF(VLOOKUP(O8915,登録者リスト!$A$1:$D$43729,4,FALSE)=基本情報!$D$6,O8915,"")),"")</f>
        <v/>
      </c>
    </row>
    <row r="8916" spans="15:16" x14ac:dyDescent="0.15">
      <c r="O8916">
        <v>8915</v>
      </c>
      <c r="P8916" t="str">
        <f>IFERROR(IF(COUNTIF(個人情報!$BB$5:$BB$401,"登録番号" &amp; リスト!O8916)&gt;=1,"",IF(VLOOKUP(O8916,登録者リスト!$A$1:$D$43729,4,FALSE)=基本情報!$D$6,O8916,"")),"")</f>
        <v/>
      </c>
    </row>
    <row r="8917" spans="15:16" x14ac:dyDescent="0.15">
      <c r="O8917">
        <v>8916</v>
      </c>
      <c r="P8917" t="str">
        <f>IFERROR(IF(COUNTIF(個人情報!$BB$5:$BB$401,"登録番号" &amp; リスト!O8917)&gt;=1,"",IF(VLOOKUP(O8917,登録者リスト!$A$1:$D$43729,4,FALSE)=基本情報!$D$6,O8917,"")),"")</f>
        <v/>
      </c>
    </row>
    <row r="8918" spans="15:16" x14ac:dyDescent="0.15">
      <c r="O8918">
        <v>8917</v>
      </c>
      <c r="P8918" t="str">
        <f>IFERROR(IF(COUNTIF(個人情報!$BB$5:$BB$401,"登録番号" &amp; リスト!O8918)&gt;=1,"",IF(VLOOKUP(O8918,登録者リスト!$A$1:$D$43729,4,FALSE)=基本情報!$D$6,O8918,"")),"")</f>
        <v/>
      </c>
    </row>
    <row r="8919" spans="15:16" x14ac:dyDescent="0.15">
      <c r="O8919">
        <v>8918</v>
      </c>
      <c r="P8919" t="str">
        <f>IFERROR(IF(COUNTIF(個人情報!$BB$5:$BB$401,"登録番号" &amp; リスト!O8919)&gt;=1,"",IF(VLOOKUP(O8919,登録者リスト!$A$1:$D$43729,4,FALSE)=基本情報!$D$6,O8919,"")),"")</f>
        <v/>
      </c>
    </row>
    <row r="8920" spans="15:16" x14ac:dyDescent="0.15">
      <c r="O8920">
        <v>8919</v>
      </c>
      <c r="P8920" t="str">
        <f>IFERROR(IF(COUNTIF(個人情報!$BB$5:$BB$401,"登録番号" &amp; リスト!O8920)&gt;=1,"",IF(VLOOKUP(O8920,登録者リスト!$A$1:$D$43729,4,FALSE)=基本情報!$D$6,O8920,"")),"")</f>
        <v/>
      </c>
    </row>
    <row r="8921" spans="15:16" x14ac:dyDescent="0.15">
      <c r="O8921">
        <v>8920</v>
      </c>
      <c r="P8921" t="str">
        <f>IFERROR(IF(COUNTIF(個人情報!$BB$5:$BB$401,"登録番号" &amp; リスト!O8921)&gt;=1,"",IF(VLOOKUP(O8921,登録者リスト!$A$1:$D$43729,4,FALSE)=基本情報!$D$6,O8921,"")),"")</f>
        <v/>
      </c>
    </row>
    <row r="8922" spans="15:16" x14ac:dyDescent="0.15">
      <c r="O8922">
        <v>8921</v>
      </c>
      <c r="P8922" t="str">
        <f>IFERROR(IF(COUNTIF(個人情報!$BB$5:$BB$401,"登録番号" &amp; リスト!O8922)&gt;=1,"",IF(VLOOKUP(O8922,登録者リスト!$A$1:$D$43729,4,FALSE)=基本情報!$D$6,O8922,"")),"")</f>
        <v/>
      </c>
    </row>
    <row r="8923" spans="15:16" x14ac:dyDescent="0.15">
      <c r="O8923">
        <v>8922</v>
      </c>
      <c r="P8923" t="str">
        <f>IFERROR(IF(COUNTIF(個人情報!$BB$5:$BB$401,"登録番号" &amp; リスト!O8923)&gt;=1,"",IF(VLOOKUP(O8923,登録者リスト!$A$1:$D$43729,4,FALSE)=基本情報!$D$6,O8923,"")),"")</f>
        <v/>
      </c>
    </row>
    <row r="8924" spans="15:16" x14ac:dyDescent="0.15">
      <c r="O8924">
        <v>8923</v>
      </c>
      <c r="P8924" t="str">
        <f>IFERROR(IF(COUNTIF(個人情報!$BB$5:$BB$401,"登録番号" &amp; リスト!O8924)&gt;=1,"",IF(VLOOKUP(O8924,登録者リスト!$A$1:$D$43729,4,FALSE)=基本情報!$D$6,O8924,"")),"")</f>
        <v/>
      </c>
    </row>
    <row r="8925" spans="15:16" x14ac:dyDescent="0.15">
      <c r="O8925">
        <v>8924</v>
      </c>
      <c r="P8925" t="str">
        <f>IFERROR(IF(COUNTIF(個人情報!$BB$5:$BB$401,"登録番号" &amp; リスト!O8925)&gt;=1,"",IF(VLOOKUP(O8925,登録者リスト!$A$1:$D$43729,4,FALSE)=基本情報!$D$6,O8925,"")),"")</f>
        <v/>
      </c>
    </row>
    <row r="8926" spans="15:16" x14ac:dyDescent="0.15">
      <c r="O8926">
        <v>8925</v>
      </c>
      <c r="P8926" t="str">
        <f>IFERROR(IF(COUNTIF(個人情報!$BB$5:$BB$401,"登録番号" &amp; リスト!O8926)&gt;=1,"",IF(VLOOKUP(O8926,登録者リスト!$A$1:$D$43729,4,FALSE)=基本情報!$D$6,O8926,"")),"")</f>
        <v/>
      </c>
    </row>
    <row r="8927" spans="15:16" x14ac:dyDescent="0.15">
      <c r="O8927">
        <v>8926</v>
      </c>
      <c r="P8927" t="str">
        <f>IFERROR(IF(COUNTIF(個人情報!$BB$5:$BB$401,"登録番号" &amp; リスト!O8927)&gt;=1,"",IF(VLOOKUP(O8927,登録者リスト!$A$1:$D$43729,4,FALSE)=基本情報!$D$6,O8927,"")),"")</f>
        <v/>
      </c>
    </row>
    <row r="8928" spans="15:16" x14ac:dyDescent="0.15">
      <c r="O8928">
        <v>8927</v>
      </c>
      <c r="P8928" t="str">
        <f>IFERROR(IF(COUNTIF(個人情報!$BB$5:$BB$401,"登録番号" &amp; リスト!O8928)&gt;=1,"",IF(VLOOKUP(O8928,登録者リスト!$A$1:$D$43729,4,FALSE)=基本情報!$D$6,O8928,"")),"")</f>
        <v/>
      </c>
    </row>
    <row r="8929" spans="15:16" x14ac:dyDescent="0.15">
      <c r="O8929">
        <v>8928</v>
      </c>
      <c r="P8929" t="str">
        <f>IFERROR(IF(COUNTIF(個人情報!$BB$5:$BB$401,"登録番号" &amp; リスト!O8929)&gt;=1,"",IF(VLOOKUP(O8929,登録者リスト!$A$1:$D$43729,4,FALSE)=基本情報!$D$6,O8929,"")),"")</f>
        <v/>
      </c>
    </row>
    <row r="8930" spans="15:16" x14ac:dyDescent="0.15">
      <c r="O8930">
        <v>8929</v>
      </c>
      <c r="P8930" t="str">
        <f>IFERROR(IF(COUNTIF(個人情報!$BB$5:$BB$401,"登録番号" &amp; リスト!O8930)&gt;=1,"",IF(VLOOKUP(O8930,登録者リスト!$A$1:$D$43729,4,FALSE)=基本情報!$D$6,O8930,"")),"")</f>
        <v/>
      </c>
    </row>
    <row r="8931" spans="15:16" x14ac:dyDescent="0.15">
      <c r="O8931">
        <v>8930</v>
      </c>
      <c r="P8931" t="str">
        <f>IFERROR(IF(COUNTIF(個人情報!$BB$5:$BB$401,"登録番号" &amp; リスト!O8931)&gt;=1,"",IF(VLOOKUP(O8931,登録者リスト!$A$1:$D$43729,4,FALSE)=基本情報!$D$6,O8931,"")),"")</f>
        <v/>
      </c>
    </row>
    <row r="8932" spans="15:16" x14ac:dyDescent="0.15">
      <c r="O8932">
        <v>8931</v>
      </c>
      <c r="P8932" t="str">
        <f>IFERROR(IF(COUNTIF(個人情報!$BB$5:$BB$401,"登録番号" &amp; リスト!O8932)&gt;=1,"",IF(VLOOKUP(O8932,登録者リスト!$A$1:$D$43729,4,FALSE)=基本情報!$D$6,O8932,"")),"")</f>
        <v/>
      </c>
    </row>
    <row r="8933" spans="15:16" x14ac:dyDescent="0.15">
      <c r="O8933">
        <v>8932</v>
      </c>
      <c r="P8933" t="str">
        <f>IFERROR(IF(COUNTIF(個人情報!$BB$5:$BB$401,"登録番号" &amp; リスト!O8933)&gt;=1,"",IF(VLOOKUP(O8933,登録者リスト!$A$1:$D$43729,4,FALSE)=基本情報!$D$6,O8933,"")),"")</f>
        <v/>
      </c>
    </row>
    <row r="8934" spans="15:16" x14ac:dyDescent="0.15">
      <c r="O8934">
        <v>8933</v>
      </c>
      <c r="P8934" t="str">
        <f>IFERROR(IF(COUNTIF(個人情報!$BB$5:$BB$401,"登録番号" &amp; リスト!O8934)&gt;=1,"",IF(VLOOKUP(O8934,登録者リスト!$A$1:$D$43729,4,FALSE)=基本情報!$D$6,O8934,"")),"")</f>
        <v/>
      </c>
    </row>
    <row r="8935" spans="15:16" x14ac:dyDescent="0.15">
      <c r="O8935">
        <v>8934</v>
      </c>
      <c r="P8935" t="str">
        <f>IFERROR(IF(COUNTIF(個人情報!$BB$5:$BB$401,"登録番号" &amp; リスト!O8935)&gt;=1,"",IF(VLOOKUP(O8935,登録者リスト!$A$1:$D$43729,4,FALSE)=基本情報!$D$6,O8935,"")),"")</f>
        <v/>
      </c>
    </row>
    <row r="8936" spans="15:16" x14ac:dyDescent="0.15">
      <c r="O8936">
        <v>8935</v>
      </c>
      <c r="P8936" t="str">
        <f>IFERROR(IF(COUNTIF(個人情報!$BB$5:$BB$401,"登録番号" &amp; リスト!O8936)&gt;=1,"",IF(VLOOKUP(O8936,登録者リスト!$A$1:$D$43729,4,FALSE)=基本情報!$D$6,O8936,"")),"")</f>
        <v/>
      </c>
    </row>
    <row r="8937" spans="15:16" x14ac:dyDescent="0.15">
      <c r="O8937">
        <v>8936</v>
      </c>
      <c r="P8937" t="str">
        <f>IFERROR(IF(COUNTIF(個人情報!$BB$5:$BB$401,"登録番号" &amp; リスト!O8937)&gt;=1,"",IF(VLOOKUP(O8937,登録者リスト!$A$1:$D$43729,4,FALSE)=基本情報!$D$6,O8937,"")),"")</f>
        <v/>
      </c>
    </row>
    <row r="8938" spans="15:16" x14ac:dyDescent="0.15">
      <c r="O8938">
        <v>8937</v>
      </c>
      <c r="P8938" t="str">
        <f>IFERROR(IF(COUNTIF(個人情報!$BB$5:$BB$401,"登録番号" &amp; リスト!O8938)&gt;=1,"",IF(VLOOKUP(O8938,登録者リスト!$A$1:$D$43729,4,FALSE)=基本情報!$D$6,O8938,"")),"")</f>
        <v/>
      </c>
    </row>
    <row r="8939" spans="15:16" x14ac:dyDescent="0.15">
      <c r="O8939">
        <v>8938</v>
      </c>
      <c r="P8939" t="str">
        <f>IFERROR(IF(COUNTIF(個人情報!$BB$5:$BB$401,"登録番号" &amp; リスト!O8939)&gt;=1,"",IF(VLOOKUP(O8939,登録者リスト!$A$1:$D$43729,4,FALSE)=基本情報!$D$6,O8939,"")),"")</f>
        <v/>
      </c>
    </row>
    <row r="8940" spans="15:16" x14ac:dyDescent="0.15">
      <c r="O8940">
        <v>8939</v>
      </c>
      <c r="P8940" t="str">
        <f>IFERROR(IF(COUNTIF(個人情報!$BB$5:$BB$401,"登録番号" &amp; リスト!O8940)&gt;=1,"",IF(VLOOKUP(O8940,登録者リスト!$A$1:$D$43729,4,FALSE)=基本情報!$D$6,O8940,"")),"")</f>
        <v/>
      </c>
    </row>
    <row r="8941" spans="15:16" x14ac:dyDescent="0.15">
      <c r="O8941">
        <v>8940</v>
      </c>
      <c r="P8941" t="str">
        <f>IFERROR(IF(COUNTIF(個人情報!$BB$5:$BB$401,"登録番号" &amp; リスト!O8941)&gt;=1,"",IF(VLOOKUP(O8941,登録者リスト!$A$1:$D$43729,4,FALSE)=基本情報!$D$6,O8941,"")),"")</f>
        <v/>
      </c>
    </row>
    <row r="8942" spans="15:16" x14ac:dyDescent="0.15">
      <c r="O8942">
        <v>8941</v>
      </c>
      <c r="P8942" t="str">
        <f>IFERROR(IF(COUNTIF(個人情報!$BB$5:$BB$401,"登録番号" &amp; リスト!O8942)&gt;=1,"",IF(VLOOKUP(O8942,登録者リスト!$A$1:$D$43729,4,FALSE)=基本情報!$D$6,O8942,"")),"")</f>
        <v/>
      </c>
    </row>
    <row r="8943" spans="15:16" x14ac:dyDescent="0.15">
      <c r="O8943">
        <v>8942</v>
      </c>
      <c r="P8943" t="str">
        <f>IFERROR(IF(COUNTIF(個人情報!$BB$5:$BB$401,"登録番号" &amp; リスト!O8943)&gt;=1,"",IF(VLOOKUP(O8943,登録者リスト!$A$1:$D$43729,4,FALSE)=基本情報!$D$6,O8943,"")),"")</f>
        <v/>
      </c>
    </row>
    <row r="8944" spans="15:16" x14ac:dyDescent="0.15">
      <c r="O8944">
        <v>8943</v>
      </c>
      <c r="P8944" t="str">
        <f>IFERROR(IF(COUNTIF(個人情報!$BB$5:$BB$401,"登録番号" &amp; リスト!O8944)&gt;=1,"",IF(VLOOKUP(O8944,登録者リスト!$A$1:$D$43729,4,FALSE)=基本情報!$D$6,O8944,"")),"")</f>
        <v/>
      </c>
    </row>
    <row r="8945" spans="15:16" x14ac:dyDescent="0.15">
      <c r="O8945">
        <v>8944</v>
      </c>
      <c r="P8945" t="str">
        <f>IFERROR(IF(COUNTIF(個人情報!$BB$5:$BB$401,"登録番号" &amp; リスト!O8945)&gt;=1,"",IF(VLOOKUP(O8945,登録者リスト!$A$1:$D$43729,4,FALSE)=基本情報!$D$6,O8945,"")),"")</f>
        <v/>
      </c>
    </row>
    <row r="8946" spans="15:16" x14ac:dyDescent="0.15">
      <c r="O8946">
        <v>8945</v>
      </c>
      <c r="P8946" t="str">
        <f>IFERROR(IF(COUNTIF(個人情報!$BB$5:$BB$401,"登録番号" &amp; リスト!O8946)&gt;=1,"",IF(VLOOKUP(O8946,登録者リスト!$A$1:$D$43729,4,FALSE)=基本情報!$D$6,O8946,"")),"")</f>
        <v/>
      </c>
    </row>
    <row r="8947" spans="15:16" x14ac:dyDescent="0.15">
      <c r="O8947">
        <v>8946</v>
      </c>
      <c r="P8947" t="str">
        <f>IFERROR(IF(COUNTIF(個人情報!$BB$5:$BB$401,"登録番号" &amp; リスト!O8947)&gt;=1,"",IF(VLOOKUP(O8947,登録者リスト!$A$1:$D$43729,4,FALSE)=基本情報!$D$6,O8947,"")),"")</f>
        <v/>
      </c>
    </row>
    <row r="8948" spans="15:16" x14ac:dyDescent="0.15">
      <c r="O8948">
        <v>8947</v>
      </c>
      <c r="P8948" t="str">
        <f>IFERROR(IF(COUNTIF(個人情報!$BB$5:$BB$401,"登録番号" &amp; リスト!O8948)&gt;=1,"",IF(VLOOKUP(O8948,登録者リスト!$A$1:$D$43729,4,FALSE)=基本情報!$D$6,O8948,"")),"")</f>
        <v/>
      </c>
    </row>
    <row r="8949" spans="15:16" x14ac:dyDescent="0.15">
      <c r="O8949">
        <v>8948</v>
      </c>
      <c r="P8949" t="str">
        <f>IFERROR(IF(COUNTIF(個人情報!$BB$5:$BB$401,"登録番号" &amp; リスト!O8949)&gt;=1,"",IF(VLOOKUP(O8949,登録者リスト!$A$1:$D$43729,4,FALSE)=基本情報!$D$6,O8949,"")),"")</f>
        <v/>
      </c>
    </row>
    <row r="8950" spans="15:16" x14ac:dyDescent="0.15">
      <c r="O8950">
        <v>8949</v>
      </c>
      <c r="P8950" t="str">
        <f>IFERROR(IF(COUNTIF(個人情報!$BB$5:$BB$401,"登録番号" &amp; リスト!O8950)&gt;=1,"",IF(VLOOKUP(O8950,登録者リスト!$A$1:$D$43729,4,FALSE)=基本情報!$D$6,O8950,"")),"")</f>
        <v/>
      </c>
    </row>
    <row r="8951" spans="15:16" x14ac:dyDescent="0.15">
      <c r="O8951">
        <v>8950</v>
      </c>
      <c r="P8951" t="str">
        <f>IFERROR(IF(COUNTIF(個人情報!$BB$5:$BB$401,"登録番号" &amp; リスト!O8951)&gt;=1,"",IF(VLOOKUP(O8951,登録者リスト!$A$1:$D$43729,4,FALSE)=基本情報!$D$6,O8951,"")),"")</f>
        <v/>
      </c>
    </row>
    <row r="8952" spans="15:16" x14ac:dyDescent="0.15">
      <c r="O8952">
        <v>8951</v>
      </c>
      <c r="P8952" t="str">
        <f>IFERROR(IF(COUNTIF(個人情報!$BB$5:$BB$401,"登録番号" &amp; リスト!O8952)&gt;=1,"",IF(VLOOKUP(O8952,登録者リスト!$A$1:$D$43729,4,FALSE)=基本情報!$D$6,O8952,"")),"")</f>
        <v/>
      </c>
    </row>
    <row r="8953" spans="15:16" x14ac:dyDescent="0.15">
      <c r="O8953">
        <v>8952</v>
      </c>
      <c r="P8953" t="str">
        <f>IFERROR(IF(COUNTIF(個人情報!$BB$5:$BB$401,"登録番号" &amp; リスト!O8953)&gt;=1,"",IF(VLOOKUP(O8953,登録者リスト!$A$1:$D$43729,4,FALSE)=基本情報!$D$6,O8953,"")),"")</f>
        <v/>
      </c>
    </row>
    <row r="8954" spans="15:16" x14ac:dyDescent="0.15">
      <c r="O8954">
        <v>8953</v>
      </c>
      <c r="P8954" t="str">
        <f>IFERROR(IF(COUNTIF(個人情報!$BB$5:$BB$401,"登録番号" &amp; リスト!O8954)&gt;=1,"",IF(VLOOKUP(O8954,登録者リスト!$A$1:$D$43729,4,FALSE)=基本情報!$D$6,O8954,"")),"")</f>
        <v/>
      </c>
    </row>
    <row r="8955" spans="15:16" x14ac:dyDescent="0.15">
      <c r="O8955">
        <v>8954</v>
      </c>
      <c r="P8955" t="str">
        <f>IFERROR(IF(COUNTIF(個人情報!$BB$5:$BB$401,"登録番号" &amp; リスト!O8955)&gt;=1,"",IF(VLOOKUP(O8955,登録者リスト!$A$1:$D$43729,4,FALSE)=基本情報!$D$6,O8955,"")),"")</f>
        <v/>
      </c>
    </row>
    <row r="8956" spans="15:16" x14ac:dyDescent="0.15">
      <c r="O8956">
        <v>8955</v>
      </c>
      <c r="P8956" t="str">
        <f>IFERROR(IF(COUNTIF(個人情報!$BB$5:$BB$401,"登録番号" &amp; リスト!O8956)&gt;=1,"",IF(VLOOKUP(O8956,登録者リスト!$A$1:$D$43729,4,FALSE)=基本情報!$D$6,O8956,"")),"")</f>
        <v/>
      </c>
    </row>
    <row r="8957" spans="15:16" x14ac:dyDescent="0.15">
      <c r="O8957">
        <v>8956</v>
      </c>
      <c r="P8957" t="str">
        <f>IFERROR(IF(COUNTIF(個人情報!$BB$5:$BB$401,"登録番号" &amp; リスト!O8957)&gt;=1,"",IF(VLOOKUP(O8957,登録者リスト!$A$1:$D$43729,4,FALSE)=基本情報!$D$6,O8957,"")),"")</f>
        <v/>
      </c>
    </row>
    <row r="8958" spans="15:16" x14ac:dyDescent="0.15">
      <c r="O8958">
        <v>8957</v>
      </c>
      <c r="P8958" t="str">
        <f>IFERROR(IF(COUNTIF(個人情報!$BB$5:$BB$401,"登録番号" &amp; リスト!O8958)&gt;=1,"",IF(VLOOKUP(O8958,登録者リスト!$A$1:$D$43729,4,FALSE)=基本情報!$D$6,O8958,"")),"")</f>
        <v/>
      </c>
    </row>
    <row r="8959" spans="15:16" x14ac:dyDescent="0.15">
      <c r="O8959">
        <v>8958</v>
      </c>
      <c r="P8959" t="str">
        <f>IFERROR(IF(COUNTIF(個人情報!$BB$5:$BB$401,"登録番号" &amp; リスト!O8959)&gt;=1,"",IF(VLOOKUP(O8959,登録者リスト!$A$1:$D$43729,4,FALSE)=基本情報!$D$6,O8959,"")),"")</f>
        <v/>
      </c>
    </row>
    <row r="8960" spans="15:16" x14ac:dyDescent="0.15">
      <c r="O8960">
        <v>8959</v>
      </c>
      <c r="P8960" t="str">
        <f>IFERROR(IF(COUNTIF(個人情報!$BB$5:$BB$401,"登録番号" &amp; リスト!O8960)&gt;=1,"",IF(VLOOKUP(O8960,登録者リスト!$A$1:$D$43729,4,FALSE)=基本情報!$D$6,O8960,"")),"")</f>
        <v/>
      </c>
    </row>
    <row r="8961" spans="15:16" x14ac:dyDescent="0.15">
      <c r="O8961">
        <v>8960</v>
      </c>
      <c r="P8961" t="str">
        <f>IFERROR(IF(COUNTIF(個人情報!$BB$5:$BB$401,"登録番号" &amp; リスト!O8961)&gt;=1,"",IF(VLOOKUP(O8961,登録者リスト!$A$1:$D$43729,4,FALSE)=基本情報!$D$6,O8961,"")),"")</f>
        <v/>
      </c>
    </row>
    <row r="8962" spans="15:16" x14ac:dyDescent="0.15">
      <c r="O8962">
        <v>8961</v>
      </c>
      <c r="P8962" t="str">
        <f>IFERROR(IF(COUNTIF(個人情報!$BB$5:$BB$401,"登録番号" &amp; リスト!O8962)&gt;=1,"",IF(VLOOKUP(O8962,登録者リスト!$A$1:$D$43729,4,FALSE)=基本情報!$D$6,O8962,"")),"")</f>
        <v/>
      </c>
    </row>
    <row r="8963" spans="15:16" x14ac:dyDescent="0.15">
      <c r="O8963">
        <v>8962</v>
      </c>
      <c r="P8963" t="str">
        <f>IFERROR(IF(COUNTIF(個人情報!$BB$5:$BB$401,"登録番号" &amp; リスト!O8963)&gt;=1,"",IF(VLOOKUP(O8963,登録者リスト!$A$1:$D$43729,4,FALSE)=基本情報!$D$6,O8963,"")),"")</f>
        <v/>
      </c>
    </row>
    <row r="8964" spans="15:16" x14ac:dyDescent="0.15">
      <c r="O8964">
        <v>8963</v>
      </c>
      <c r="P8964" t="str">
        <f>IFERROR(IF(COUNTIF(個人情報!$BB$5:$BB$401,"登録番号" &amp; リスト!O8964)&gt;=1,"",IF(VLOOKUP(O8964,登録者リスト!$A$1:$D$43729,4,FALSE)=基本情報!$D$6,O8964,"")),"")</f>
        <v/>
      </c>
    </row>
    <row r="8965" spans="15:16" x14ac:dyDescent="0.15">
      <c r="O8965">
        <v>8964</v>
      </c>
      <c r="P8965" t="str">
        <f>IFERROR(IF(COUNTIF(個人情報!$BB$5:$BB$401,"登録番号" &amp; リスト!O8965)&gt;=1,"",IF(VLOOKUP(O8965,登録者リスト!$A$1:$D$43729,4,FALSE)=基本情報!$D$6,O8965,"")),"")</f>
        <v/>
      </c>
    </row>
    <row r="8966" spans="15:16" x14ac:dyDescent="0.15">
      <c r="O8966">
        <v>8965</v>
      </c>
      <c r="P8966" t="str">
        <f>IFERROR(IF(COUNTIF(個人情報!$BB$5:$BB$401,"登録番号" &amp; リスト!O8966)&gt;=1,"",IF(VLOOKUP(O8966,登録者リスト!$A$1:$D$43729,4,FALSE)=基本情報!$D$6,O8966,"")),"")</f>
        <v/>
      </c>
    </row>
    <row r="8967" spans="15:16" x14ac:dyDescent="0.15">
      <c r="O8967">
        <v>8966</v>
      </c>
      <c r="P8967" t="str">
        <f>IFERROR(IF(COUNTIF(個人情報!$BB$5:$BB$401,"登録番号" &amp; リスト!O8967)&gt;=1,"",IF(VLOOKUP(O8967,登録者リスト!$A$1:$D$43729,4,FALSE)=基本情報!$D$6,O8967,"")),"")</f>
        <v/>
      </c>
    </row>
    <row r="8968" spans="15:16" x14ac:dyDescent="0.15">
      <c r="O8968">
        <v>8967</v>
      </c>
      <c r="P8968" t="str">
        <f>IFERROR(IF(COUNTIF(個人情報!$BB$5:$BB$401,"登録番号" &amp; リスト!O8968)&gt;=1,"",IF(VLOOKUP(O8968,登録者リスト!$A$1:$D$43729,4,FALSE)=基本情報!$D$6,O8968,"")),"")</f>
        <v/>
      </c>
    </row>
    <row r="8969" spans="15:16" x14ac:dyDescent="0.15">
      <c r="O8969">
        <v>8968</v>
      </c>
      <c r="P8969" t="str">
        <f>IFERROR(IF(COUNTIF(個人情報!$BB$5:$BB$401,"登録番号" &amp; リスト!O8969)&gt;=1,"",IF(VLOOKUP(O8969,登録者リスト!$A$1:$D$43729,4,FALSE)=基本情報!$D$6,O8969,"")),"")</f>
        <v/>
      </c>
    </row>
    <row r="8970" spans="15:16" x14ac:dyDescent="0.15">
      <c r="O8970">
        <v>8969</v>
      </c>
      <c r="P8970" t="str">
        <f>IFERROR(IF(COUNTIF(個人情報!$BB$5:$BB$401,"登録番号" &amp; リスト!O8970)&gt;=1,"",IF(VLOOKUP(O8970,登録者リスト!$A$1:$D$43729,4,FALSE)=基本情報!$D$6,O8970,"")),"")</f>
        <v/>
      </c>
    </row>
    <row r="8971" spans="15:16" x14ac:dyDescent="0.15">
      <c r="O8971">
        <v>8970</v>
      </c>
      <c r="P8971" t="str">
        <f>IFERROR(IF(COUNTIF(個人情報!$BB$5:$BB$401,"登録番号" &amp; リスト!O8971)&gt;=1,"",IF(VLOOKUP(O8971,登録者リスト!$A$1:$D$43729,4,FALSE)=基本情報!$D$6,O8971,"")),"")</f>
        <v/>
      </c>
    </row>
    <row r="8972" spans="15:16" x14ac:dyDescent="0.15">
      <c r="O8972">
        <v>8971</v>
      </c>
      <c r="P8972" t="str">
        <f>IFERROR(IF(COUNTIF(個人情報!$BB$5:$BB$401,"登録番号" &amp; リスト!O8972)&gt;=1,"",IF(VLOOKUP(O8972,登録者リスト!$A$1:$D$43729,4,FALSE)=基本情報!$D$6,O8972,"")),"")</f>
        <v/>
      </c>
    </row>
    <row r="8973" spans="15:16" x14ac:dyDescent="0.15">
      <c r="O8973">
        <v>8972</v>
      </c>
      <c r="P8973" t="str">
        <f>IFERROR(IF(COUNTIF(個人情報!$BB$5:$BB$401,"登録番号" &amp; リスト!O8973)&gt;=1,"",IF(VLOOKUP(O8973,登録者リスト!$A$1:$D$43729,4,FALSE)=基本情報!$D$6,O8973,"")),"")</f>
        <v/>
      </c>
    </row>
    <row r="8974" spans="15:16" x14ac:dyDescent="0.15">
      <c r="O8974">
        <v>8973</v>
      </c>
      <c r="P8974" t="str">
        <f>IFERROR(IF(COUNTIF(個人情報!$BB$5:$BB$401,"登録番号" &amp; リスト!O8974)&gt;=1,"",IF(VLOOKUP(O8974,登録者リスト!$A$1:$D$43729,4,FALSE)=基本情報!$D$6,O8974,"")),"")</f>
        <v/>
      </c>
    </row>
    <row r="8975" spans="15:16" x14ac:dyDescent="0.15">
      <c r="O8975">
        <v>8974</v>
      </c>
      <c r="P8975" t="str">
        <f>IFERROR(IF(COUNTIF(個人情報!$BB$5:$BB$401,"登録番号" &amp; リスト!O8975)&gt;=1,"",IF(VLOOKUP(O8975,登録者リスト!$A$1:$D$43729,4,FALSE)=基本情報!$D$6,O8975,"")),"")</f>
        <v/>
      </c>
    </row>
    <row r="8976" spans="15:16" x14ac:dyDescent="0.15">
      <c r="O8976">
        <v>8975</v>
      </c>
      <c r="P8976" t="str">
        <f>IFERROR(IF(COUNTIF(個人情報!$BB$5:$BB$401,"登録番号" &amp; リスト!O8976)&gt;=1,"",IF(VLOOKUP(O8976,登録者リスト!$A$1:$D$43729,4,FALSE)=基本情報!$D$6,O8976,"")),"")</f>
        <v/>
      </c>
    </row>
    <row r="8977" spans="15:16" x14ac:dyDescent="0.15">
      <c r="O8977">
        <v>8976</v>
      </c>
      <c r="P8977" t="str">
        <f>IFERROR(IF(COUNTIF(個人情報!$BB$5:$BB$401,"登録番号" &amp; リスト!O8977)&gt;=1,"",IF(VLOOKUP(O8977,登録者リスト!$A$1:$D$43729,4,FALSE)=基本情報!$D$6,O8977,"")),"")</f>
        <v/>
      </c>
    </row>
    <row r="8978" spans="15:16" x14ac:dyDescent="0.15">
      <c r="O8978">
        <v>8977</v>
      </c>
      <c r="P8978" t="str">
        <f>IFERROR(IF(COUNTIF(個人情報!$BB$5:$BB$401,"登録番号" &amp; リスト!O8978)&gt;=1,"",IF(VLOOKUP(O8978,登録者リスト!$A$1:$D$43729,4,FALSE)=基本情報!$D$6,O8978,"")),"")</f>
        <v/>
      </c>
    </row>
    <row r="8979" spans="15:16" x14ac:dyDescent="0.15">
      <c r="O8979">
        <v>8978</v>
      </c>
      <c r="P8979" t="str">
        <f>IFERROR(IF(COUNTIF(個人情報!$BB$5:$BB$401,"登録番号" &amp; リスト!O8979)&gt;=1,"",IF(VLOOKUP(O8979,登録者リスト!$A$1:$D$43729,4,FALSE)=基本情報!$D$6,O8979,"")),"")</f>
        <v/>
      </c>
    </row>
    <row r="8980" spans="15:16" x14ac:dyDescent="0.15">
      <c r="O8980">
        <v>8979</v>
      </c>
      <c r="P8980" t="str">
        <f>IFERROR(IF(COUNTIF(個人情報!$BB$5:$BB$401,"登録番号" &amp; リスト!O8980)&gt;=1,"",IF(VLOOKUP(O8980,登録者リスト!$A$1:$D$43729,4,FALSE)=基本情報!$D$6,O8980,"")),"")</f>
        <v/>
      </c>
    </row>
    <row r="8981" spans="15:16" x14ac:dyDescent="0.15">
      <c r="O8981">
        <v>8980</v>
      </c>
      <c r="P8981" t="str">
        <f>IFERROR(IF(COUNTIF(個人情報!$BB$5:$BB$401,"登録番号" &amp; リスト!O8981)&gt;=1,"",IF(VLOOKUP(O8981,登録者リスト!$A$1:$D$43729,4,FALSE)=基本情報!$D$6,O8981,"")),"")</f>
        <v/>
      </c>
    </row>
    <row r="8982" spans="15:16" x14ac:dyDescent="0.15">
      <c r="O8982">
        <v>8981</v>
      </c>
      <c r="P8982" t="str">
        <f>IFERROR(IF(COUNTIF(個人情報!$BB$5:$BB$401,"登録番号" &amp; リスト!O8982)&gt;=1,"",IF(VLOOKUP(O8982,登録者リスト!$A$1:$D$43729,4,FALSE)=基本情報!$D$6,O8982,"")),"")</f>
        <v/>
      </c>
    </row>
    <row r="8983" spans="15:16" x14ac:dyDescent="0.15">
      <c r="O8983">
        <v>8982</v>
      </c>
      <c r="P8983" t="str">
        <f>IFERROR(IF(COUNTIF(個人情報!$BB$5:$BB$401,"登録番号" &amp; リスト!O8983)&gt;=1,"",IF(VLOOKUP(O8983,登録者リスト!$A$1:$D$43729,4,FALSE)=基本情報!$D$6,O8983,"")),"")</f>
        <v/>
      </c>
    </row>
    <row r="8984" spans="15:16" x14ac:dyDescent="0.15">
      <c r="O8984">
        <v>8983</v>
      </c>
      <c r="P8984" t="str">
        <f>IFERROR(IF(COUNTIF(個人情報!$BB$5:$BB$401,"登録番号" &amp; リスト!O8984)&gt;=1,"",IF(VLOOKUP(O8984,登録者リスト!$A$1:$D$43729,4,FALSE)=基本情報!$D$6,O8984,"")),"")</f>
        <v/>
      </c>
    </row>
    <row r="8985" spans="15:16" x14ac:dyDescent="0.15">
      <c r="O8985">
        <v>8984</v>
      </c>
      <c r="P8985" t="str">
        <f>IFERROR(IF(COUNTIF(個人情報!$BB$5:$BB$401,"登録番号" &amp; リスト!O8985)&gt;=1,"",IF(VLOOKUP(O8985,登録者リスト!$A$1:$D$43729,4,FALSE)=基本情報!$D$6,O8985,"")),"")</f>
        <v/>
      </c>
    </row>
    <row r="8986" spans="15:16" x14ac:dyDescent="0.15">
      <c r="O8986">
        <v>8985</v>
      </c>
      <c r="P8986" t="str">
        <f>IFERROR(IF(COUNTIF(個人情報!$BB$5:$BB$401,"登録番号" &amp; リスト!O8986)&gt;=1,"",IF(VLOOKUP(O8986,登録者リスト!$A$1:$D$43729,4,FALSE)=基本情報!$D$6,O8986,"")),"")</f>
        <v/>
      </c>
    </row>
    <row r="8987" spans="15:16" x14ac:dyDescent="0.15">
      <c r="O8987">
        <v>8986</v>
      </c>
      <c r="P8987" t="str">
        <f>IFERROR(IF(COUNTIF(個人情報!$BB$5:$BB$401,"登録番号" &amp; リスト!O8987)&gt;=1,"",IF(VLOOKUP(O8987,登録者リスト!$A$1:$D$43729,4,FALSE)=基本情報!$D$6,O8987,"")),"")</f>
        <v/>
      </c>
    </row>
    <row r="8988" spans="15:16" x14ac:dyDescent="0.15">
      <c r="O8988">
        <v>8987</v>
      </c>
      <c r="P8988" t="str">
        <f>IFERROR(IF(COUNTIF(個人情報!$BB$5:$BB$401,"登録番号" &amp; リスト!O8988)&gt;=1,"",IF(VLOOKUP(O8988,登録者リスト!$A$1:$D$43729,4,FALSE)=基本情報!$D$6,O8988,"")),"")</f>
        <v/>
      </c>
    </row>
    <row r="8989" spans="15:16" x14ac:dyDescent="0.15">
      <c r="O8989">
        <v>8988</v>
      </c>
      <c r="P8989" t="str">
        <f>IFERROR(IF(COUNTIF(個人情報!$BB$5:$BB$401,"登録番号" &amp; リスト!O8989)&gt;=1,"",IF(VLOOKUP(O8989,登録者リスト!$A$1:$D$43729,4,FALSE)=基本情報!$D$6,O8989,"")),"")</f>
        <v/>
      </c>
    </row>
    <row r="8990" spans="15:16" x14ac:dyDescent="0.15">
      <c r="O8990">
        <v>8989</v>
      </c>
      <c r="P8990" t="str">
        <f>IFERROR(IF(COUNTIF(個人情報!$BB$5:$BB$401,"登録番号" &amp; リスト!O8990)&gt;=1,"",IF(VLOOKUP(O8990,登録者リスト!$A$1:$D$43729,4,FALSE)=基本情報!$D$6,O8990,"")),"")</f>
        <v/>
      </c>
    </row>
    <row r="8991" spans="15:16" x14ac:dyDescent="0.15">
      <c r="O8991">
        <v>8990</v>
      </c>
      <c r="P8991" t="str">
        <f>IFERROR(IF(COUNTIF(個人情報!$BB$5:$BB$401,"登録番号" &amp; リスト!O8991)&gt;=1,"",IF(VLOOKUP(O8991,登録者リスト!$A$1:$D$43729,4,FALSE)=基本情報!$D$6,O8991,"")),"")</f>
        <v/>
      </c>
    </row>
    <row r="8992" spans="15:16" x14ac:dyDescent="0.15">
      <c r="O8992">
        <v>8991</v>
      </c>
      <c r="P8992" t="str">
        <f>IFERROR(IF(COUNTIF(個人情報!$BB$5:$BB$401,"登録番号" &amp; リスト!O8992)&gt;=1,"",IF(VLOOKUP(O8992,登録者リスト!$A$1:$D$43729,4,FALSE)=基本情報!$D$6,O8992,"")),"")</f>
        <v/>
      </c>
    </row>
    <row r="8993" spans="15:16" x14ac:dyDescent="0.15">
      <c r="O8993">
        <v>8992</v>
      </c>
      <c r="P8993" t="str">
        <f>IFERROR(IF(COUNTIF(個人情報!$BB$5:$BB$401,"登録番号" &amp; リスト!O8993)&gt;=1,"",IF(VLOOKUP(O8993,登録者リスト!$A$1:$D$43729,4,FALSE)=基本情報!$D$6,O8993,"")),"")</f>
        <v/>
      </c>
    </row>
    <row r="8994" spans="15:16" x14ac:dyDescent="0.15">
      <c r="O8994">
        <v>8993</v>
      </c>
      <c r="P8994" t="str">
        <f>IFERROR(IF(COUNTIF(個人情報!$BB$5:$BB$401,"登録番号" &amp; リスト!O8994)&gt;=1,"",IF(VLOOKUP(O8994,登録者リスト!$A$1:$D$43729,4,FALSE)=基本情報!$D$6,O8994,"")),"")</f>
        <v/>
      </c>
    </row>
    <row r="8995" spans="15:16" x14ac:dyDescent="0.15">
      <c r="O8995">
        <v>8994</v>
      </c>
      <c r="P8995" t="str">
        <f>IFERROR(IF(COUNTIF(個人情報!$BB$5:$BB$401,"登録番号" &amp; リスト!O8995)&gt;=1,"",IF(VLOOKUP(O8995,登録者リスト!$A$1:$D$43729,4,FALSE)=基本情報!$D$6,O8995,"")),"")</f>
        <v/>
      </c>
    </row>
    <row r="8996" spans="15:16" x14ac:dyDescent="0.15">
      <c r="O8996">
        <v>8995</v>
      </c>
      <c r="P8996" t="str">
        <f>IFERROR(IF(COUNTIF(個人情報!$BB$5:$BB$401,"登録番号" &amp; リスト!O8996)&gt;=1,"",IF(VLOOKUP(O8996,登録者リスト!$A$1:$D$43729,4,FALSE)=基本情報!$D$6,O8996,"")),"")</f>
        <v/>
      </c>
    </row>
    <row r="8997" spans="15:16" x14ac:dyDescent="0.15">
      <c r="O8997">
        <v>8996</v>
      </c>
      <c r="P8997" t="str">
        <f>IFERROR(IF(COUNTIF(個人情報!$BB$5:$BB$401,"登録番号" &amp; リスト!O8997)&gt;=1,"",IF(VLOOKUP(O8997,登録者リスト!$A$1:$D$43729,4,FALSE)=基本情報!$D$6,O8997,"")),"")</f>
        <v/>
      </c>
    </row>
    <row r="8998" spans="15:16" x14ac:dyDescent="0.15">
      <c r="O8998">
        <v>8997</v>
      </c>
      <c r="P8998" t="str">
        <f>IFERROR(IF(COUNTIF(個人情報!$BB$5:$BB$401,"登録番号" &amp; リスト!O8998)&gt;=1,"",IF(VLOOKUP(O8998,登録者リスト!$A$1:$D$43729,4,FALSE)=基本情報!$D$6,O8998,"")),"")</f>
        <v/>
      </c>
    </row>
    <row r="8999" spans="15:16" x14ac:dyDescent="0.15">
      <c r="O8999">
        <v>8998</v>
      </c>
      <c r="P8999" t="str">
        <f>IFERROR(IF(COUNTIF(個人情報!$BB$5:$BB$401,"登録番号" &amp; リスト!O8999)&gt;=1,"",IF(VLOOKUP(O8999,登録者リスト!$A$1:$D$43729,4,FALSE)=基本情報!$D$6,O8999,"")),"")</f>
        <v/>
      </c>
    </row>
    <row r="9000" spans="15:16" x14ac:dyDescent="0.15">
      <c r="O9000">
        <v>8999</v>
      </c>
      <c r="P9000" t="str">
        <f>IFERROR(IF(COUNTIF(個人情報!$BB$5:$BB$401,"登録番号" &amp; リスト!O9000)&gt;=1,"",IF(VLOOKUP(O9000,登録者リスト!$A$1:$D$43729,4,FALSE)=基本情報!$D$6,O9000,"")),"")</f>
        <v/>
      </c>
    </row>
    <row r="9001" spans="15:16" x14ac:dyDescent="0.15">
      <c r="O9001">
        <v>9000</v>
      </c>
      <c r="P9001" t="str">
        <f>IFERROR(IF(COUNTIF(個人情報!$BB$5:$BB$401,"登録番号" &amp; リスト!O9001)&gt;=1,"",IF(VLOOKUP(O9001,登録者リスト!$A$1:$D$43729,4,FALSE)=基本情報!$D$6,O9001,"")),"")</f>
        <v/>
      </c>
    </row>
    <row r="9002" spans="15:16" x14ac:dyDescent="0.15">
      <c r="O9002">
        <v>9001</v>
      </c>
      <c r="P9002" t="str">
        <f>IFERROR(IF(COUNTIF(個人情報!$BB$5:$BB$401,"登録番号" &amp; リスト!O9002)&gt;=1,"",IF(VLOOKUP(O9002,登録者リスト!$A$1:$D$43729,4,FALSE)=基本情報!$D$6,O9002,"")),"")</f>
        <v/>
      </c>
    </row>
    <row r="9003" spans="15:16" x14ac:dyDescent="0.15">
      <c r="O9003">
        <v>9002</v>
      </c>
      <c r="P9003" t="str">
        <f>IFERROR(IF(COUNTIF(個人情報!$BB$5:$BB$401,"登録番号" &amp; リスト!O9003)&gt;=1,"",IF(VLOOKUP(O9003,登録者リスト!$A$1:$D$43729,4,FALSE)=基本情報!$D$6,O9003,"")),"")</f>
        <v/>
      </c>
    </row>
    <row r="9004" spans="15:16" x14ac:dyDescent="0.15">
      <c r="O9004">
        <v>9003</v>
      </c>
      <c r="P9004" t="str">
        <f>IFERROR(IF(COUNTIF(個人情報!$BB$5:$BB$401,"登録番号" &amp; リスト!O9004)&gt;=1,"",IF(VLOOKUP(O9004,登録者リスト!$A$1:$D$43729,4,FALSE)=基本情報!$D$6,O9004,"")),"")</f>
        <v/>
      </c>
    </row>
    <row r="9005" spans="15:16" x14ac:dyDescent="0.15">
      <c r="O9005">
        <v>9004</v>
      </c>
      <c r="P9005" t="str">
        <f>IFERROR(IF(COUNTIF(個人情報!$BB$5:$BB$401,"登録番号" &amp; リスト!O9005)&gt;=1,"",IF(VLOOKUP(O9005,登録者リスト!$A$1:$D$43729,4,FALSE)=基本情報!$D$6,O9005,"")),"")</f>
        <v/>
      </c>
    </row>
    <row r="9006" spans="15:16" x14ac:dyDescent="0.15">
      <c r="O9006">
        <v>9005</v>
      </c>
      <c r="P9006" t="str">
        <f>IFERROR(IF(COUNTIF(個人情報!$BB$5:$BB$401,"登録番号" &amp; リスト!O9006)&gt;=1,"",IF(VLOOKUP(O9006,登録者リスト!$A$1:$D$43729,4,FALSE)=基本情報!$D$6,O9006,"")),"")</f>
        <v/>
      </c>
    </row>
    <row r="9007" spans="15:16" x14ac:dyDescent="0.15">
      <c r="O9007">
        <v>9006</v>
      </c>
      <c r="P9007" t="str">
        <f>IFERROR(IF(COUNTIF(個人情報!$BB$5:$BB$401,"登録番号" &amp; リスト!O9007)&gt;=1,"",IF(VLOOKUP(O9007,登録者リスト!$A$1:$D$43729,4,FALSE)=基本情報!$D$6,O9007,"")),"")</f>
        <v/>
      </c>
    </row>
    <row r="9008" spans="15:16" x14ac:dyDescent="0.15">
      <c r="O9008">
        <v>9007</v>
      </c>
      <c r="P9008" t="str">
        <f>IFERROR(IF(COUNTIF(個人情報!$BB$5:$BB$401,"登録番号" &amp; リスト!O9008)&gt;=1,"",IF(VLOOKUP(O9008,登録者リスト!$A$1:$D$43729,4,FALSE)=基本情報!$D$6,O9008,"")),"")</f>
        <v/>
      </c>
    </row>
    <row r="9009" spans="15:16" x14ac:dyDescent="0.15">
      <c r="O9009">
        <v>9008</v>
      </c>
      <c r="P9009" t="str">
        <f>IFERROR(IF(COUNTIF(個人情報!$BB$5:$BB$401,"登録番号" &amp; リスト!O9009)&gt;=1,"",IF(VLOOKUP(O9009,登録者リスト!$A$1:$D$43729,4,FALSE)=基本情報!$D$6,O9009,"")),"")</f>
        <v/>
      </c>
    </row>
    <row r="9010" spans="15:16" x14ac:dyDescent="0.15">
      <c r="O9010">
        <v>9009</v>
      </c>
      <c r="P9010" t="str">
        <f>IFERROR(IF(COUNTIF(個人情報!$BB$5:$BB$401,"登録番号" &amp; リスト!O9010)&gt;=1,"",IF(VLOOKUP(O9010,登録者リスト!$A$1:$D$43729,4,FALSE)=基本情報!$D$6,O9010,"")),"")</f>
        <v/>
      </c>
    </row>
    <row r="9011" spans="15:16" x14ac:dyDescent="0.15">
      <c r="O9011">
        <v>9010</v>
      </c>
      <c r="P9011" t="str">
        <f>IFERROR(IF(COUNTIF(個人情報!$BB$5:$BB$401,"登録番号" &amp; リスト!O9011)&gt;=1,"",IF(VLOOKUP(O9011,登録者リスト!$A$1:$D$43729,4,FALSE)=基本情報!$D$6,O9011,"")),"")</f>
        <v/>
      </c>
    </row>
    <row r="9012" spans="15:16" x14ac:dyDescent="0.15">
      <c r="O9012">
        <v>9011</v>
      </c>
      <c r="P9012" t="str">
        <f>IFERROR(IF(COUNTIF(個人情報!$BB$5:$BB$401,"登録番号" &amp; リスト!O9012)&gt;=1,"",IF(VLOOKUP(O9012,登録者リスト!$A$1:$D$43729,4,FALSE)=基本情報!$D$6,O9012,"")),"")</f>
        <v/>
      </c>
    </row>
    <row r="9013" spans="15:16" x14ac:dyDescent="0.15">
      <c r="O9013">
        <v>9012</v>
      </c>
      <c r="P9013" t="str">
        <f>IFERROR(IF(COUNTIF(個人情報!$BB$5:$BB$401,"登録番号" &amp; リスト!O9013)&gt;=1,"",IF(VLOOKUP(O9013,登録者リスト!$A$1:$D$43729,4,FALSE)=基本情報!$D$6,O9013,"")),"")</f>
        <v/>
      </c>
    </row>
    <row r="9014" spans="15:16" x14ac:dyDescent="0.15">
      <c r="O9014">
        <v>9013</v>
      </c>
      <c r="P9014" t="str">
        <f>IFERROR(IF(COUNTIF(個人情報!$BB$5:$BB$401,"登録番号" &amp; リスト!O9014)&gt;=1,"",IF(VLOOKUP(O9014,登録者リスト!$A$1:$D$43729,4,FALSE)=基本情報!$D$6,O9014,"")),"")</f>
        <v/>
      </c>
    </row>
    <row r="9015" spans="15:16" x14ac:dyDescent="0.15">
      <c r="O9015">
        <v>9014</v>
      </c>
      <c r="P9015" t="str">
        <f>IFERROR(IF(COUNTIF(個人情報!$BB$5:$BB$401,"登録番号" &amp; リスト!O9015)&gt;=1,"",IF(VLOOKUP(O9015,登録者リスト!$A$1:$D$43729,4,FALSE)=基本情報!$D$6,O9015,"")),"")</f>
        <v/>
      </c>
    </row>
    <row r="9016" spans="15:16" x14ac:dyDescent="0.15">
      <c r="O9016">
        <v>9015</v>
      </c>
      <c r="P9016" t="str">
        <f>IFERROR(IF(COUNTIF(個人情報!$BB$5:$BB$401,"登録番号" &amp; リスト!O9016)&gt;=1,"",IF(VLOOKUP(O9016,登録者リスト!$A$1:$D$43729,4,FALSE)=基本情報!$D$6,O9016,"")),"")</f>
        <v/>
      </c>
    </row>
    <row r="9017" spans="15:16" x14ac:dyDescent="0.15">
      <c r="O9017">
        <v>9016</v>
      </c>
      <c r="P9017" t="str">
        <f>IFERROR(IF(COUNTIF(個人情報!$BB$5:$BB$401,"登録番号" &amp; リスト!O9017)&gt;=1,"",IF(VLOOKUP(O9017,登録者リスト!$A$1:$D$43729,4,FALSE)=基本情報!$D$6,O9017,"")),"")</f>
        <v/>
      </c>
    </row>
    <row r="9018" spans="15:16" x14ac:dyDescent="0.15">
      <c r="O9018">
        <v>9017</v>
      </c>
      <c r="P9018" t="str">
        <f>IFERROR(IF(COUNTIF(個人情報!$BB$5:$BB$401,"登録番号" &amp; リスト!O9018)&gt;=1,"",IF(VLOOKUP(O9018,登録者リスト!$A$1:$D$43729,4,FALSE)=基本情報!$D$6,O9018,"")),"")</f>
        <v/>
      </c>
    </row>
    <row r="9019" spans="15:16" x14ac:dyDescent="0.15">
      <c r="O9019">
        <v>9018</v>
      </c>
      <c r="P9019" t="str">
        <f>IFERROR(IF(COUNTIF(個人情報!$BB$5:$BB$401,"登録番号" &amp; リスト!O9019)&gt;=1,"",IF(VLOOKUP(O9019,登録者リスト!$A$1:$D$43729,4,FALSE)=基本情報!$D$6,O9019,"")),"")</f>
        <v/>
      </c>
    </row>
    <row r="9020" spans="15:16" x14ac:dyDescent="0.15">
      <c r="O9020">
        <v>9019</v>
      </c>
      <c r="P9020" t="str">
        <f>IFERROR(IF(COUNTIF(個人情報!$BB$5:$BB$401,"登録番号" &amp; リスト!O9020)&gt;=1,"",IF(VLOOKUP(O9020,登録者リスト!$A$1:$D$43729,4,FALSE)=基本情報!$D$6,O9020,"")),"")</f>
        <v/>
      </c>
    </row>
    <row r="9021" spans="15:16" x14ac:dyDescent="0.15">
      <c r="O9021">
        <v>9020</v>
      </c>
      <c r="P9021" t="str">
        <f>IFERROR(IF(COUNTIF(個人情報!$BB$5:$BB$401,"登録番号" &amp; リスト!O9021)&gt;=1,"",IF(VLOOKUP(O9021,登録者リスト!$A$1:$D$43729,4,FALSE)=基本情報!$D$6,O9021,"")),"")</f>
        <v/>
      </c>
    </row>
    <row r="9022" spans="15:16" x14ac:dyDescent="0.15">
      <c r="O9022">
        <v>9021</v>
      </c>
      <c r="P9022" t="str">
        <f>IFERROR(IF(COUNTIF(個人情報!$BB$5:$BB$401,"登録番号" &amp; リスト!O9022)&gt;=1,"",IF(VLOOKUP(O9022,登録者リスト!$A$1:$D$43729,4,FALSE)=基本情報!$D$6,O9022,"")),"")</f>
        <v/>
      </c>
    </row>
    <row r="9023" spans="15:16" x14ac:dyDescent="0.15">
      <c r="O9023">
        <v>9022</v>
      </c>
      <c r="P9023" t="str">
        <f>IFERROR(IF(COUNTIF(個人情報!$BB$5:$BB$401,"登録番号" &amp; リスト!O9023)&gt;=1,"",IF(VLOOKUP(O9023,登録者リスト!$A$1:$D$43729,4,FALSE)=基本情報!$D$6,O9023,"")),"")</f>
        <v/>
      </c>
    </row>
    <row r="9024" spans="15:16" x14ac:dyDescent="0.15">
      <c r="O9024">
        <v>9023</v>
      </c>
      <c r="P9024" t="str">
        <f>IFERROR(IF(COUNTIF(個人情報!$BB$5:$BB$401,"登録番号" &amp; リスト!O9024)&gt;=1,"",IF(VLOOKUP(O9024,登録者リスト!$A$1:$D$43729,4,FALSE)=基本情報!$D$6,O9024,"")),"")</f>
        <v/>
      </c>
    </row>
    <row r="9025" spans="15:16" x14ac:dyDescent="0.15">
      <c r="O9025">
        <v>9024</v>
      </c>
      <c r="P9025" t="str">
        <f>IFERROR(IF(COUNTIF(個人情報!$BB$5:$BB$401,"登録番号" &amp; リスト!O9025)&gt;=1,"",IF(VLOOKUP(O9025,登録者リスト!$A$1:$D$43729,4,FALSE)=基本情報!$D$6,O9025,"")),"")</f>
        <v/>
      </c>
    </row>
    <row r="9026" spans="15:16" x14ac:dyDescent="0.15">
      <c r="O9026">
        <v>9025</v>
      </c>
      <c r="P9026" t="str">
        <f>IFERROR(IF(COUNTIF(個人情報!$BB$5:$BB$401,"登録番号" &amp; リスト!O9026)&gt;=1,"",IF(VLOOKUP(O9026,登録者リスト!$A$1:$D$43729,4,FALSE)=基本情報!$D$6,O9026,"")),"")</f>
        <v/>
      </c>
    </row>
    <row r="9027" spans="15:16" x14ac:dyDescent="0.15">
      <c r="O9027">
        <v>9026</v>
      </c>
      <c r="P9027" t="str">
        <f>IFERROR(IF(COUNTIF(個人情報!$BB$5:$BB$401,"登録番号" &amp; リスト!O9027)&gt;=1,"",IF(VLOOKUP(O9027,登録者リスト!$A$1:$D$43729,4,FALSE)=基本情報!$D$6,O9027,"")),"")</f>
        <v/>
      </c>
    </row>
    <row r="9028" spans="15:16" x14ac:dyDescent="0.15">
      <c r="O9028">
        <v>9027</v>
      </c>
      <c r="P9028" t="str">
        <f>IFERROR(IF(COUNTIF(個人情報!$BB$5:$BB$401,"登録番号" &amp; リスト!O9028)&gt;=1,"",IF(VLOOKUP(O9028,登録者リスト!$A$1:$D$43729,4,FALSE)=基本情報!$D$6,O9028,"")),"")</f>
        <v/>
      </c>
    </row>
    <row r="9029" spans="15:16" x14ac:dyDescent="0.15">
      <c r="O9029">
        <v>9028</v>
      </c>
      <c r="P9029" t="str">
        <f>IFERROR(IF(COUNTIF(個人情報!$BB$5:$BB$401,"登録番号" &amp; リスト!O9029)&gt;=1,"",IF(VLOOKUP(O9029,登録者リスト!$A$1:$D$43729,4,FALSE)=基本情報!$D$6,O9029,"")),"")</f>
        <v/>
      </c>
    </row>
    <row r="9030" spans="15:16" x14ac:dyDescent="0.15">
      <c r="O9030">
        <v>9029</v>
      </c>
      <c r="P9030" t="str">
        <f>IFERROR(IF(COUNTIF(個人情報!$BB$5:$BB$401,"登録番号" &amp; リスト!O9030)&gt;=1,"",IF(VLOOKUP(O9030,登録者リスト!$A$1:$D$43729,4,FALSE)=基本情報!$D$6,O9030,"")),"")</f>
        <v/>
      </c>
    </row>
    <row r="9031" spans="15:16" x14ac:dyDescent="0.15">
      <c r="O9031">
        <v>9030</v>
      </c>
      <c r="P9031" t="str">
        <f>IFERROR(IF(COUNTIF(個人情報!$BB$5:$BB$401,"登録番号" &amp; リスト!O9031)&gt;=1,"",IF(VLOOKUP(O9031,登録者リスト!$A$1:$D$43729,4,FALSE)=基本情報!$D$6,O9031,"")),"")</f>
        <v/>
      </c>
    </row>
    <row r="9032" spans="15:16" x14ac:dyDescent="0.15">
      <c r="O9032">
        <v>9031</v>
      </c>
      <c r="P9032" t="str">
        <f>IFERROR(IF(COUNTIF(個人情報!$BB$5:$BB$401,"登録番号" &amp; リスト!O9032)&gt;=1,"",IF(VLOOKUP(O9032,登録者リスト!$A$1:$D$43729,4,FALSE)=基本情報!$D$6,O9032,"")),"")</f>
        <v/>
      </c>
    </row>
    <row r="9033" spans="15:16" x14ac:dyDescent="0.15">
      <c r="O9033">
        <v>9032</v>
      </c>
      <c r="P9033" t="str">
        <f>IFERROR(IF(COUNTIF(個人情報!$BB$5:$BB$401,"登録番号" &amp; リスト!O9033)&gt;=1,"",IF(VLOOKUP(O9033,登録者リスト!$A$1:$D$43729,4,FALSE)=基本情報!$D$6,O9033,"")),"")</f>
        <v/>
      </c>
    </row>
    <row r="9034" spans="15:16" x14ac:dyDescent="0.15">
      <c r="O9034">
        <v>9033</v>
      </c>
      <c r="P9034" t="str">
        <f>IFERROR(IF(COUNTIF(個人情報!$BB$5:$BB$401,"登録番号" &amp; リスト!O9034)&gt;=1,"",IF(VLOOKUP(O9034,登録者リスト!$A$1:$D$43729,4,FALSE)=基本情報!$D$6,O9034,"")),"")</f>
        <v/>
      </c>
    </row>
    <row r="9035" spans="15:16" x14ac:dyDescent="0.15">
      <c r="O9035">
        <v>9034</v>
      </c>
      <c r="P9035" t="str">
        <f>IFERROR(IF(COUNTIF(個人情報!$BB$5:$BB$401,"登録番号" &amp; リスト!O9035)&gt;=1,"",IF(VLOOKUP(O9035,登録者リスト!$A$1:$D$43729,4,FALSE)=基本情報!$D$6,O9035,"")),"")</f>
        <v/>
      </c>
    </row>
    <row r="9036" spans="15:16" x14ac:dyDescent="0.15">
      <c r="O9036">
        <v>9035</v>
      </c>
      <c r="P9036" t="str">
        <f>IFERROR(IF(COUNTIF(個人情報!$BB$5:$BB$401,"登録番号" &amp; リスト!O9036)&gt;=1,"",IF(VLOOKUP(O9036,登録者リスト!$A$1:$D$43729,4,FALSE)=基本情報!$D$6,O9036,"")),"")</f>
        <v/>
      </c>
    </row>
    <row r="9037" spans="15:16" x14ac:dyDescent="0.15">
      <c r="O9037">
        <v>9036</v>
      </c>
      <c r="P9037" t="str">
        <f>IFERROR(IF(COUNTIF(個人情報!$BB$5:$BB$401,"登録番号" &amp; リスト!O9037)&gt;=1,"",IF(VLOOKUP(O9037,登録者リスト!$A$1:$D$43729,4,FALSE)=基本情報!$D$6,O9037,"")),"")</f>
        <v/>
      </c>
    </row>
    <row r="9038" spans="15:16" x14ac:dyDescent="0.15">
      <c r="O9038">
        <v>9037</v>
      </c>
      <c r="P9038" t="str">
        <f>IFERROR(IF(COUNTIF(個人情報!$BB$5:$BB$401,"登録番号" &amp; リスト!O9038)&gt;=1,"",IF(VLOOKUP(O9038,登録者リスト!$A$1:$D$43729,4,FALSE)=基本情報!$D$6,O9038,"")),"")</f>
        <v/>
      </c>
    </row>
    <row r="9039" spans="15:16" x14ac:dyDescent="0.15">
      <c r="O9039">
        <v>9038</v>
      </c>
      <c r="P9039" t="str">
        <f>IFERROR(IF(COUNTIF(個人情報!$BB$5:$BB$401,"登録番号" &amp; リスト!O9039)&gt;=1,"",IF(VLOOKUP(O9039,登録者リスト!$A$1:$D$43729,4,FALSE)=基本情報!$D$6,O9039,"")),"")</f>
        <v/>
      </c>
    </row>
    <row r="9040" spans="15:16" x14ac:dyDescent="0.15">
      <c r="O9040">
        <v>9039</v>
      </c>
      <c r="P9040" t="str">
        <f>IFERROR(IF(COUNTIF(個人情報!$BB$5:$BB$401,"登録番号" &amp; リスト!O9040)&gt;=1,"",IF(VLOOKUP(O9040,登録者リスト!$A$1:$D$43729,4,FALSE)=基本情報!$D$6,O9040,"")),"")</f>
        <v/>
      </c>
    </row>
    <row r="9041" spans="15:16" x14ac:dyDescent="0.15">
      <c r="O9041">
        <v>9040</v>
      </c>
      <c r="P9041" t="str">
        <f>IFERROR(IF(COUNTIF(個人情報!$BB$5:$BB$401,"登録番号" &amp; リスト!O9041)&gt;=1,"",IF(VLOOKUP(O9041,登録者リスト!$A$1:$D$43729,4,FALSE)=基本情報!$D$6,O9041,"")),"")</f>
        <v/>
      </c>
    </row>
    <row r="9042" spans="15:16" x14ac:dyDescent="0.15">
      <c r="O9042">
        <v>9041</v>
      </c>
      <c r="P9042" t="str">
        <f>IFERROR(IF(COUNTIF(個人情報!$BB$5:$BB$401,"登録番号" &amp; リスト!O9042)&gt;=1,"",IF(VLOOKUP(O9042,登録者リスト!$A$1:$D$43729,4,FALSE)=基本情報!$D$6,O9042,"")),"")</f>
        <v/>
      </c>
    </row>
    <row r="9043" spans="15:16" x14ac:dyDescent="0.15">
      <c r="O9043">
        <v>9042</v>
      </c>
      <c r="P9043" t="str">
        <f>IFERROR(IF(COUNTIF(個人情報!$BB$5:$BB$401,"登録番号" &amp; リスト!O9043)&gt;=1,"",IF(VLOOKUP(O9043,登録者リスト!$A$1:$D$43729,4,FALSE)=基本情報!$D$6,O9043,"")),"")</f>
        <v/>
      </c>
    </row>
    <row r="9044" spans="15:16" x14ac:dyDescent="0.15">
      <c r="O9044">
        <v>9043</v>
      </c>
      <c r="P9044" t="str">
        <f>IFERROR(IF(COUNTIF(個人情報!$BB$5:$BB$401,"登録番号" &amp; リスト!O9044)&gt;=1,"",IF(VLOOKUP(O9044,登録者リスト!$A$1:$D$43729,4,FALSE)=基本情報!$D$6,O9044,"")),"")</f>
        <v/>
      </c>
    </row>
    <row r="9045" spans="15:16" x14ac:dyDescent="0.15">
      <c r="O9045">
        <v>9044</v>
      </c>
      <c r="P9045" t="str">
        <f>IFERROR(IF(COUNTIF(個人情報!$BB$5:$BB$401,"登録番号" &amp; リスト!O9045)&gt;=1,"",IF(VLOOKUP(O9045,登録者リスト!$A$1:$D$43729,4,FALSE)=基本情報!$D$6,O9045,"")),"")</f>
        <v/>
      </c>
    </row>
    <row r="9046" spans="15:16" x14ac:dyDescent="0.15">
      <c r="O9046">
        <v>9045</v>
      </c>
      <c r="P9046" t="str">
        <f>IFERROR(IF(COUNTIF(個人情報!$BB$5:$BB$401,"登録番号" &amp; リスト!O9046)&gt;=1,"",IF(VLOOKUP(O9046,登録者リスト!$A$1:$D$43729,4,FALSE)=基本情報!$D$6,O9046,"")),"")</f>
        <v/>
      </c>
    </row>
    <row r="9047" spans="15:16" x14ac:dyDescent="0.15">
      <c r="O9047">
        <v>9046</v>
      </c>
      <c r="P9047" t="str">
        <f>IFERROR(IF(COUNTIF(個人情報!$BB$5:$BB$401,"登録番号" &amp; リスト!O9047)&gt;=1,"",IF(VLOOKUP(O9047,登録者リスト!$A$1:$D$43729,4,FALSE)=基本情報!$D$6,O9047,"")),"")</f>
        <v/>
      </c>
    </row>
    <row r="9048" spans="15:16" x14ac:dyDescent="0.15">
      <c r="O9048">
        <v>9047</v>
      </c>
      <c r="P9048" t="str">
        <f>IFERROR(IF(COUNTIF(個人情報!$BB$5:$BB$401,"登録番号" &amp; リスト!O9048)&gt;=1,"",IF(VLOOKUP(O9048,登録者リスト!$A$1:$D$43729,4,FALSE)=基本情報!$D$6,O9048,"")),"")</f>
        <v/>
      </c>
    </row>
    <row r="9049" spans="15:16" x14ac:dyDescent="0.15">
      <c r="O9049">
        <v>9048</v>
      </c>
      <c r="P9049" t="str">
        <f>IFERROR(IF(COUNTIF(個人情報!$BB$5:$BB$401,"登録番号" &amp; リスト!O9049)&gt;=1,"",IF(VLOOKUP(O9049,登録者リスト!$A$1:$D$43729,4,FALSE)=基本情報!$D$6,O9049,"")),"")</f>
        <v/>
      </c>
    </row>
    <row r="9050" spans="15:16" x14ac:dyDescent="0.15">
      <c r="O9050">
        <v>9049</v>
      </c>
      <c r="P9050" t="str">
        <f>IFERROR(IF(COUNTIF(個人情報!$BB$5:$BB$401,"登録番号" &amp; リスト!O9050)&gt;=1,"",IF(VLOOKUP(O9050,登録者リスト!$A$1:$D$43729,4,FALSE)=基本情報!$D$6,O9050,"")),"")</f>
        <v/>
      </c>
    </row>
    <row r="9051" spans="15:16" x14ac:dyDescent="0.15">
      <c r="O9051">
        <v>9050</v>
      </c>
      <c r="P9051" t="str">
        <f>IFERROR(IF(COUNTIF(個人情報!$BB$5:$BB$401,"登録番号" &amp; リスト!O9051)&gt;=1,"",IF(VLOOKUP(O9051,登録者リスト!$A$1:$D$43729,4,FALSE)=基本情報!$D$6,O9051,"")),"")</f>
        <v/>
      </c>
    </row>
    <row r="9052" spans="15:16" x14ac:dyDescent="0.15">
      <c r="O9052">
        <v>9051</v>
      </c>
      <c r="P9052" t="str">
        <f>IFERROR(IF(COUNTIF(個人情報!$BB$5:$BB$401,"登録番号" &amp; リスト!O9052)&gt;=1,"",IF(VLOOKUP(O9052,登録者リスト!$A$1:$D$43729,4,FALSE)=基本情報!$D$6,O9052,"")),"")</f>
        <v/>
      </c>
    </row>
    <row r="9053" spans="15:16" x14ac:dyDescent="0.15">
      <c r="O9053">
        <v>9052</v>
      </c>
      <c r="P9053" t="str">
        <f>IFERROR(IF(COUNTIF(個人情報!$BB$5:$BB$401,"登録番号" &amp; リスト!O9053)&gt;=1,"",IF(VLOOKUP(O9053,登録者リスト!$A$1:$D$43729,4,FALSE)=基本情報!$D$6,O9053,"")),"")</f>
        <v/>
      </c>
    </row>
    <row r="9054" spans="15:16" x14ac:dyDescent="0.15">
      <c r="O9054">
        <v>9053</v>
      </c>
      <c r="P9054" t="str">
        <f>IFERROR(IF(COUNTIF(個人情報!$BB$5:$BB$401,"登録番号" &amp; リスト!O9054)&gt;=1,"",IF(VLOOKUP(O9054,登録者リスト!$A$1:$D$43729,4,FALSE)=基本情報!$D$6,O9054,"")),"")</f>
        <v/>
      </c>
    </row>
    <row r="9055" spans="15:16" x14ac:dyDescent="0.15">
      <c r="O9055">
        <v>9054</v>
      </c>
      <c r="P9055" t="str">
        <f>IFERROR(IF(COUNTIF(個人情報!$BB$5:$BB$401,"登録番号" &amp; リスト!O9055)&gt;=1,"",IF(VLOOKUP(O9055,登録者リスト!$A$1:$D$43729,4,FALSE)=基本情報!$D$6,O9055,"")),"")</f>
        <v/>
      </c>
    </row>
    <row r="9056" spans="15:16" x14ac:dyDescent="0.15">
      <c r="O9056">
        <v>9055</v>
      </c>
      <c r="P9056" t="str">
        <f>IFERROR(IF(COUNTIF(個人情報!$BB$5:$BB$401,"登録番号" &amp; リスト!O9056)&gt;=1,"",IF(VLOOKUP(O9056,登録者リスト!$A$1:$D$43729,4,FALSE)=基本情報!$D$6,O9056,"")),"")</f>
        <v/>
      </c>
    </row>
    <row r="9057" spans="15:16" x14ac:dyDescent="0.15">
      <c r="O9057">
        <v>9056</v>
      </c>
      <c r="P9057" t="str">
        <f>IFERROR(IF(COUNTIF(個人情報!$BB$5:$BB$401,"登録番号" &amp; リスト!O9057)&gt;=1,"",IF(VLOOKUP(O9057,登録者リスト!$A$1:$D$43729,4,FALSE)=基本情報!$D$6,O9057,"")),"")</f>
        <v/>
      </c>
    </row>
    <row r="9058" spans="15:16" x14ac:dyDescent="0.15">
      <c r="O9058">
        <v>9057</v>
      </c>
      <c r="P9058" t="str">
        <f>IFERROR(IF(COUNTIF(個人情報!$BB$5:$BB$401,"登録番号" &amp; リスト!O9058)&gt;=1,"",IF(VLOOKUP(O9058,登録者リスト!$A$1:$D$43729,4,FALSE)=基本情報!$D$6,O9058,"")),"")</f>
        <v/>
      </c>
    </row>
    <row r="9059" spans="15:16" x14ac:dyDescent="0.15">
      <c r="O9059">
        <v>9058</v>
      </c>
      <c r="P9059" t="str">
        <f>IFERROR(IF(COUNTIF(個人情報!$BB$5:$BB$401,"登録番号" &amp; リスト!O9059)&gt;=1,"",IF(VLOOKUP(O9059,登録者リスト!$A$1:$D$43729,4,FALSE)=基本情報!$D$6,O9059,"")),"")</f>
        <v/>
      </c>
    </row>
    <row r="9060" spans="15:16" x14ac:dyDescent="0.15">
      <c r="O9060">
        <v>9059</v>
      </c>
      <c r="P9060" t="str">
        <f>IFERROR(IF(COUNTIF(個人情報!$BB$5:$BB$401,"登録番号" &amp; リスト!O9060)&gt;=1,"",IF(VLOOKUP(O9060,登録者リスト!$A$1:$D$43729,4,FALSE)=基本情報!$D$6,O9060,"")),"")</f>
        <v/>
      </c>
    </row>
    <row r="9061" spans="15:16" x14ac:dyDescent="0.15">
      <c r="O9061">
        <v>9060</v>
      </c>
      <c r="P9061" t="str">
        <f>IFERROR(IF(COUNTIF(個人情報!$BB$5:$BB$401,"登録番号" &amp; リスト!O9061)&gt;=1,"",IF(VLOOKUP(O9061,登録者リスト!$A$1:$D$43729,4,FALSE)=基本情報!$D$6,O9061,"")),"")</f>
        <v/>
      </c>
    </row>
    <row r="9062" spans="15:16" x14ac:dyDescent="0.15">
      <c r="O9062">
        <v>9061</v>
      </c>
      <c r="P9062" t="str">
        <f>IFERROR(IF(COUNTIF(個人情報!$BB$5:$BB$401,"登録番号" &amp; リスト!O9062)&gt;=1,"",IF(VLOOKUP(O9062,登録者リスト!$A$1:$D$43729,4,FALSE)=基本情報!$D$6,O9062,"")),"")</f>
        <v/>
      </c>
    </row>
    <row r="9063" spans="15:16" x14ac:dyDescent="0.15">
      <c r="O9063">
        <v>9062</v>
      </c>
      <c r="P9063" t="str">
        <f>IFERROR(IF(COUNTIF(個人情報!$BB$5:$BB$401,"登録番号" &amp; リスト!O9063)&gt;=1,"",IF(VLOOKUP(O9063,登録者リスト!$A$1:$D$43729,4,FALSE)=基本情報!$D$6,O9063,"")),"")</f>
        <v/>
      </c>
    </row>
    <row r="9064" spans="15:16" x14ac:dyDescent="0.15">
      <c r="O9064">
        <v>9063</v>
      </c>
      <c r="P9064" t="str">
        <f>IFERROR(IF(COUNTIF(個人情報!$BB$5:$BB$401,"登録番号" &amp; リスト!O9064)&gt;=1,"",IF(VLOOKUP(O9064,登録者リスト!$A$1:$D$43729,4,FALSE)=基本情報!$D$6,O9064,"")),"")</f>
        <v/>
      </c>
    </row>
    <row r="9065" spans="15:16" x14ac:dyDescent="0.15">
      <c r="O9065">
        <v>9064</v>
      </c>
      <c r="P9065" t="str">
        <f>IFERROR(IF(COUNTIF(個人情報!$BB$5:$BB$401,"登録番号" &amp; リスト!O9065)&gt;=1,"",IF(VLOOKUP(O9065,登録者リスト!$A$1:$D$43729,4,FALSE)=基本情報!$D$6,O9065,"")),"")</f>
        <v/>
      </c>
    </row>
    <row r="9066" spans="15:16" x14ac:dyDescent="0.15">
      <c r="O9066">
        <v>9065</v>
      </c>
      <c r="P9066" t="str">
        <f>IFERROR(IF(COUNTIF(個人情報!$BB$5:$BB$401,"登録番号" &amp; リスト!O9066)&gt;=1,"",IF(VLOOKUP(O9066,登録者リスト!$A$1:$D$43729,4,FALSE)=基本情報!$D$6,O9066,"")),"")</f>
        <v/>
      </c>
    </row>
    <row r="9067" spans="15:16" x14ac:dyDescent="0.15">
      <c r="O9067">
        <v>9066</v>
      </c>
      <c r="P9067" t="str">
        <f>IFERROR(IF(COUNTIF(個人情報!$BB$5:$BB$401,"登録番号" &amp; リスト!O9067)&gt;=1,"",IF(VLOOKUP(O9067,登録者リスト!$A$1:$D$43729,4,FALSE)=基本情報!$D$6,O9067,"")),"")</f>
        <v/>
      </c>
    </row>
    <row r="9068" spans="15:16" x14ac:dyDescent="0.15">
      <c r="O9068">
        <v>9067</v>
      </c>
      <c r="P9068" t="str">
        <f>IFERROR(IF(COUNTIF(個人情報!$BB$5:$BB$401,"登録番号" &amp; リスト!O9068)&gt;=1,"",IF(VLOOKUP(O9068,登録者リスト!$A$1:$D$43729,4,FALSE)=基本情報!$D$6,O9068,"")),"")</f>
        <v/>
      </c>
    </row>
    <row r="9069" spans="15:16" x14ac:dyDescent="0.15">
      <c r="O9069">
        <v>9068</v>
      </c>
      <c r="P9069" t="str">
        <f>IFERROR(IF(COUNTIF(個人情報!$BB$5:$BB$401,"登録番号" &amp; リスト!O9069)&gt;=1,"",IF(VLOOKUP(O9069,登録者リスト!$A$1:$D$43729,4,FALSE)=基本情報!$D$6,O9069,"")),"")</f>
        <v/>
      </c>
    </row>
    <row r="9070" spans="15:16" x14ac:dyDescent="0.15">
      <c r="O9070">
        <v>9069</v>
      </c>
      <c r="P9070" t="str">
        <f>IFERROR(IF(COUNTIF(個人情報!$BB$5:$BB$401,"登録番号" &amp; リスト!O9070)&gt;=1,"",IF(VLOOKUP(O9070,登録者リスト!$A$1:$D$43729,4,FALSE)=基本情報!$D$6,O9070,"")),"")</f>
        <v/>
      </c>
    </row>
    <row r="9071" spans="15:16" x14ac:dyDescent="0.15">
      <c r="O9071">
        <v>9070</v>
      </c>
      <c r="P9071" t="str">
        <f>IFERROR(IF(COUNTIF(個人情報!$BB$5:$BB$401,"登録番号" &amp; リスト!O9071)&gt;=1,"",IF(VLOOKUP(O9071,登録者リスト!$A$1:$D$43729,4,FALSE)=基本情報!$D$6,O9071,"")),"")</f>
        <v/>
      </c>
    </row>
    <row r="9072" spans="15:16" x14ac:dyDescent="0.15">
      <c r="O9072">
        <v>9071</v>
      </c>
      <c r="P9072" t="str">
        <f>IFERROR(IF(COUNTIF(個人情報!$BB$5:$BB$401,"登録番号" &amp; リスト!O9072)&gt;=1,"",IF(VLOOKUP(O9072,登録者リスト!$A$1:$D$43729,4,FALSE)=基本情報!$D$6,O9072,"")),"")</f>
        <v/>
      </c>
    </row>
    <row r="9073" spans="15:16" x14ac:dyDescent="0.15">
      <c r="O9073">
        <v>9072</v>
      </c>
      <c r="P9073" t="str">
        <f>IFERROR(IF(COUNTIF(個人情報!$BB$5:$BB$401,"登録番号" &amp; リスト!O9073)&gt;=1,"",IF(VLOOKUP(O9073,登録者リスト!$A$1:$D$43729,4,FALSE)=基本情報!$D$6,O9073,"")),"")</f>
        <v/>
      </c>
    </row>
    <row r="9074" spans="15:16" x14ac:dyDescent="0.15">
      <c r="O9074">
        <v>9073</v>
      </c>
      <c r="P9074" t="str">
        <f>IFERROR(IF(COUNTIF(個人情報!$BB$5:$BB$401,"登録番号" &amp; リスト!O9074)&gt;=1,"",IF(VLOOKUP(O9074,登録者リスト!$A$1:$D$43729,4,FALSE)=基本情報!$D$6,O9074,"")),"")</f>
        <v/>
      </c>
    </row>
    <row r="9075" spans="15:16" x14ac:dyDescent="0.15">
      <c r="O9075">
        <v>9074</v>
      </c>
      <c r="P9075" t="str">
        <f>IFERROR(IF(COUNTIF(個人情報!$BB$5:$BB$401,"登録番号" &amp; リスト!O9075)&gt;=1,"",IF(VLOOKUP(O9075,登録者リスト!$A$1:$D$43729,4,FALSE)=基本情報!$D$6,O9075,"")),"")</f>
        <v/>
      </c>
    </row>
    <row r="9076" spans="15:16" x14ac:dyDescent="0.15">
      <c r="O9076">
        <v>9075</v>
      </c>
      <c r="P9076" t="str">
        <f>IFERROR(IF(COUNTIF(個人情報!$BB$5:$BB$401,"登録番号" &amp; リスト!O9076)&gt;=1,"",IF(VLOOKUP(O9076,登録者リスト!$A$1:$D$43729,4,FALSE)=基本情報!$D$6,O9076,"")),"")</f>
        <v/>
      </c>
    </row>
    <row r="9077" spans="15:16" x14ac:dyDescent="0.15">
      <c r="O9077">
        <v>9076</v>
      </c>
      <c r="P9077" t="str">
        <f>IFERROR(IF(COUNTIF(個人情報!$BB$5:$BB$401,"登録番号" &amp; リスト!O9077)&gt;=1,"",IF(VLOOKUP(O9077,登録者リスト!$A$1:$D$43729,4,FALSE)=基本情報!$D$6,O9077,"")),"")</f>
        <v/>
      </c>
    </row>
    <row r="9078" spans="15:16" x14ac:dyDescent="0.15">
      <c r="O9078">
        <v>9077</v>
      </c>
      <c r="P9078" t="str">
        <f>IFERROR(IF(COUNTIF(個人情報!$BB$5:$BB$401,"登録番号" &amp; リスト!O9078)&gt;=1,"",IF(VLOOKUP(O9078,登録者リスト!$A$1:$D$43729,4,FALSE)=基本情報!$D$6,O9078,"")),"")</f>
        <v/>
      </c>
    </row>
    <row r="9079" spans="15:16" x14ac:dyDescent="0.15">
      <c r="O9079">
        <v>9078</v>
      </c>
      <c r="P9079" t="str">
        <f>IFERROR(IF(COUNTIF(個人情報!$BB$5:$BB$401,"登録番号" &amp; リスト!O9079)&gt;=1,"",IF(VLOOKUP(O9079,登録者リスト!$A$1:$D$43729,4,FALSE)=基本情報!$D$6,O9079,"")),"")</f>
        <v/>
      </c>
    </row>
    <row r="9080" spans="15:16" x14ac:dyDescent="0.15">
      <c r="O9080">
        <v>9079</v>
      </c>
      <c r="P9080" t="str">
        <f>IFERROR(IF(COUNTIF(個人情報!$BB$5:$BB$401,"登録番号" &amp; リスト!O9080)&gt;=1,"",IF(VLOOKUP(O9080,登録者リスト!$A$1:$D$43729,4,FALSE)=基本情報!$D$6,O9080,"")),"")</f>
        <v/>
      </c>
    </row>
    <row r="9081" spans="15:16" x14ac:dyDescent="0.15">
      <c r="O9081">
        <v>9080</v>
      </c>
      <c r="P9081" t="str">
        <f>IFERROR(IF(COUNTIF(個人情報!$BB$5:$BB$401,"登録番号" &amp; リスト!O9081)&gt;=1,"",IF(VLOOKUP(O9081,登録者リスト!$A$1:$D$43729,4,FALSE)=基本情報!$D$6,O9081,"")),"")</f>
        <v/>
      </c>
    </row>
    <row r="9082" spans="15:16" x14ac:dyDescent="0.15">
      <c r="O9082">
        <v>9081</v>
      </c>
      <c r="P9082" t="str">
        <f>IFERROR(IF(COUNTIF(個人情報!$BB$5:$BB$401,"登録番号" &amp; リスト!O9082)&gt;=1,"",IF(VLOOKUP(O9082,登録者リスト!$A$1:$D$43729,4,FALSE)=基本情報!$D$6,O9082,"")),"")</f>
        <v/>
      </c>
    </row>
    <row r="9083" spans="15:16" x14ac:dyDescent="0.15">
      <c r="O9083">
        <v>9082</v>
      </c>
      <c r="P9083" t="str">
        <f>IFERROR(IF(COUNTIF(個人情報!$BB$5:$BB$401,"登録番号" &amp; リスト!O9083)&gt;=1,"",IF(VLOOKUP(O9083,登録者リスト!$A$1:$D$43729,4,FALSE)=基本情報!$D$6,O9083,"")),"")</f>
        <v/>
      </c>
    </row>
    <row r="9084" spans="15:16" x14ac:dyDescent="0.15">
      <c r="O9084">
        <v>9083</v>
      </c>
      <c r="P9084" t="str">
        <f>IFERROR(IF(COUNTIF(個人情報!$BB$5:$BB$401,"登録番号" &amp; リスト!O9084)&gt;=1,"",IF(VLOOKUP(O9084,登録者リスト!$A$1:$D$43729,4,FALSE)=基本情報!$D$6,O9084,"")),"")</f>
        <v/>
      </c>
    </row>
    <row r="9085" spans="15:16" x14ac:dyDescent="0.15">
      <c r="O9085">
        <v>9084</v>
      </c>
      <c r="P9085" t="str">
        <f>IFERROR(IF(COUNTIF(個人情報!$BB$5:$BB$401,"登録番号" &amp; リスト!O9085)&gt;=1,"",IF(VLOOKUP(O9085,登録者リスト!$A$1:$D$43729,4,FALSE)=基本情報!$D$6,O9085,"")),"")</f>
        <v/>
      </c>
    </row>
    <row r="9086" spans="15:16" x14ac:dyDescent="0.15">
      <c r="O9086">
        <v>9085</v>
      </c>
      <c r="P9086" t="str">
        <f>IFERROR(IF(COUNTIF(個人情報!$BB$5:$BB$401,"登録番号" &amp; リスト!O9086)&gt;=1,"",IF(VLOOKUP(O9086,登録者リスト!$A$1:$D$43729,4,FALSE)=基本情報!$D$6,O9086,"")),"")</f>
        <v/>
      </c>
    </row>
    <row r="9087" spans="15:16" x14ac:dyDescent="0.15">
      <c r="O9087">
        <v>9086</v>
      </c>
      <c r="P9087" t="str">
        <f>IFERROR(IF(COUNTIF(個人情報!$BB$5:$BB$401,"登録番号" &amp; リスト!O9087)&gt;=1,"",IF(VLOOKUP(O9087,登録者リスト!$A$1:$D$43729,4,FALSE)=基本情報!$D$6,O9087,"")),"")</f>
        <v/>
      </c>
    </row>
    <row r="9088" spans="15:16" x14ac:dyDescent="0.15">
      <c r="O9088">
        <v>9087</v>
      </c>
      <c r="P9088" t="str">
        <f>IFERROR(IF(COUNTIF(個人情報!$BB$5:$BB$401,"登録番号" &amp; リスト!O9088)&gt;=1,"",IF(VLOOKUP(O9088,登録者リスト!$A$1:$D$43729,4,FALSE)=基本情報!$D$6,O9088,"")),"")</f>
        <v/>
      </c>
    </row>
    <row r="9089" spans="15:16" x14ac:dyDescent="0.15">
      <c r="O9089">
        <v>9088</v>
      </c>
      <c r="P9089" t="str">
        <f>IFERROR(IF(COUNTIF(個人情報!$BB$5:$BB$401,"登録番号" &amp; リスト!O9089)&gt;=1,"",IF(VLOOKUP(O9089,登録者リスト!$A$1:$D$43729,4,FALSE)=基本情報!$D$6,O9089,"")),"")</f>
        <v/>
      </c>
    </row>
    <row r="9090" spans="15:16" x14ac:dyDescent="0.15">
      <c r="O9090">
        <v>9089</v>
      </c>
      <c r="P9090" t="str">
        <f>IFERROR(IF(COUNTIF(個人情報!$BB$5:$BB$401,"登録番号" &amp; リスト!O9090)&gt;=1,"",IF(VLOOKUP(O9090,登録者リスト!$A$1:$D$43729,4,FALSE)=基本情報!$D$6,O9090,"")),"")</f>
        <v/>
      </c>
    </row>
    <row r="9091" spans="15:16" x14ac:dyDescent="0.15">
      <c r="O9091">
        <v>9090</v>
      </c>
      <c r="P9091" t="str">
        <f>IFERROR(IF(COUNTIF(個人情報!$BB$5:$BB$401,"登録番号" &amp; リスト!O9091)&gt;=1,"",IF(VLOOKUP(O9091,登録者リスト!$A$1:$D$43729,4,FALSE)=基本情報!$D$6,O9091,"")),"")</f>
        <v/>
      </c>
    </row>
    <row r="9092" spans="15:16" x14ac:dyDescent="0.15">
      <c r="O9092">
        <v>9091</v>
      </c>
      <c r="P9092" t="str">
        <f>IFERROR(IF(COUNTIF(個人情報!$BB$5:$BB$401,"登録番号" &amp; リスト!O9092)&gt;=1,"",IF(VLOOKUP(O9092,登録者リスト!$A$1:$D$43729,4,FALSE)=基本情報!$D$6,O9092,"")),"")</f>
        <v/>
      </c>
    </row>
    <row r="9093" spans="15:16" x14ac:dyDescent="0.15">
      <c r="O9093">
        <v>9092</v>
      </c>
      <c r="P9093" t="str">
        <f>IFERROR(IF(COUNTIF(個人情報!$BB$5:$BB$401,"登録番号" &amp; リスト!O9093)&gt;=1,"",IF(VLOOKUP(O9093,登録者リスト!$A$1:$D$43729,4,FALSE)=基本情報!$D$6,O9093,"")),"")</f>
        <v/>
      </c>
    </row>
    <row r="9094" spans="15:16" x14ac:dyDescent="0.15">
      <c r="O9094">
        <v>9093</v>
      </c>
      <c r="P9094" t="str">
        <f>IFERROR(IF(COUNTIF(個人情報!$BB$5:$BB$401,"登録番号" &amp; リスト!O9094)&gt;=1,"",IF(VLOOKUP(O9094,登録者リスト!$A$1:$D$43729,4,FALSE)=基本情報!$D$6,O9094,"")),"")</f>
        <v/>
      </c>
    </row>
    <row r="9095" spans="15:16" x14ac:dyDescent="0.15">
      <c r="O9095">
        <v>9094</v>
      </c>
      <c r="P9095" t="str">
        <f>IFERROR(IF(COUNTIF(個人情報!$BB$5:$BB$401,"登録番号" &amp; リスト!O9095)&gt;=1,"",IF(VLOOKUP(O9095,登録者リスト!$A$1:$D$43729,4,FALSE)=基本情報!$D$6,O9095,"")),"")</f>
        <v/>
      </c>
    </row>
    <row r="9096" spans="15:16" x14ac:dyDescent="0.15">
      <c r="O9096">
        <v>9095</v>
      </c>
      <c r="P9096" t="str">
        <f>IFERROR(IF(COUNTIF(個人情報!$BB$5:$BB$401,"登録番号" &amp; リスト!O9096)&gt;=1,"",IF(VLOOKUP(O9096,登録者リスト!$A$1:$D$43729,4,FALSE)=基本情報!$D$6,O9096,"")),"")</f>
        <v/>
      </c>
    </row>
    <row r="9097" spans="15:16" x14ac:dyDescent="0.15">
      <c r="O9097">
        <v>9096</v>
      </c>
      <c r="P9097" t="str">
        <f>IFERROR(IF(COUNTIF(個人情報!$BB$5:$BB$401,"登録番号" &amp; リスト!O9097)&gt;=1,"",IF(VLOOKUP(O9097,登録者リスト!$A$1:$D$43729,4,FALSE)=基本情報!$D$6,O9097,"")),"")</f>
        <v/>
      </c>
    </row>
    <row r="9098" spans="15:16" x14ac:dyDescent="0.15">
      <c r="O9098">
        <v>9097</v>
      </c>
      <c r="P9098" t="str">
        <f>IFERROR(IF(COUNTIF(個人情報!$BB$5:$BB$401,"登録番号" &amp; リスト!O9098)&gt;=1,"",IF(VLOOKUP(O9098,登録者リスト!$A$1:$D$43729,4,FALSE)=基本情報!$D$6,O9098,"")),"")</f>
        <v/>
      </c>
    </row>
    <row r="9099" spans="15:16" x14ac:dyDescent="0.15">
      <c r="O9099">
        <v>9098</v>
      </c>
      <c r="P9099" t="str">
        <f>IFERROR(IF(COUNTIF(個人情報!$BB$5:$BB$401,"登録番号" &amp; リスト!O9099)&gt;=1,"",IF(VLOOKUP(O9099,登録者リスト!$A$1:$D$43729,4,FALSE)=基本情報!$D$6,O9099,"")),"")</f>
        <v/>
      </c>
    </row>
    <row r="9100" spans="15:16" x14ac:dyDescent="0.15">
      <c r="O9100">
        <v>9099</v>
      </c>
      <c r="P9100" t="str">
        <f>IFERROR(IF(COUNTIF(個人情報!$BB$5:$BB$401,"登録番号" &amp; リスト!O9100)&gt;=1,"",IF(VLOOKUP(O9100,登録者リスト!$A$1:$D$43729,4,FALSE)=基本情報!$D$6,O9100,"")),"")</f>
        <v/>
      </c>
    </row>
    <row r="9101" spans="15:16" x14ac:dyDescent="0.15">
      <c r="O9101">
        <v>9100</v>
      </c>
      <c r="P9101" t="str">
        <f>IFERROR(IF(COUNTIF(個人情報!$BB$5:$BB$401,"登録番号" &amp; リスト!O9101)&gt;=1,"",IF(VLOOKUP(O9101,登録者リスト!$A$1:$D$43729,4,FALSE)=基本情報!$D$6,O9101,"")),"")</f>
        <v/>
      </c>
    </row>
    <row r="9102" spans="15:16" x14ac:dyDescent="0.15">
      <c r="O9102">
        <v>9101</v>
      </c>
      <c r="P9102" t="str">
        <f>IFERROR(IF(COUNTIF(個人情報!$BB$5:$BB$401,"登録番号" &amp; リスト!O9102)&gt;=1,"",IF(VLOOKUP(O9102,登録者リスト!$A$1:$D$43729,4,FALSE)=基本情報!$D$6,O9102,"")),"")</f>
        <v/>
      </c>
    </row>
    <row r="9103" spans="15:16" x14ac:dyDescent="0.15">
      <c r="O9103">
        <v>9102</v>
      </c>
      <c r="P9103" t="str">
        <f>IFERROR(IF(COUNTIF(個人情報!$BB$5:$BB$401,"登録番号" &amp; リスト!O9103)&gt;=1,"",IF(VLOOKUP(O9103,登録者リスト!$A$1:$D$43729,4,FALSE)=基本情報!$D$6,O9103,"")),"")</f>
        <v/>
      </c>
    </row>
    <row r="9104" spans="15:16" x14ac:dyDescent="0.15">
      <c r="O9104">
        <v>9103</v>
      </c>
      <c r="P9104" t="str">
        <f>IFERROR(IF(COUNTIF(個人情報!$BB$5:$BB$401,"登録番号" &amp; リスト!O9104)&gt;=1,"",IF(VLOOKUP(O9104,登録者リスト!$A$1:$D$43729,4,FALSE)=基本情報!$D$6,O9104,"")),"")</f>
        <v/>
      </c>
    </row>
    <row r="9105" spans="15:16" x14ac:dyDescent="0.15">
      <c r="O9105">
        <v>9104</v>
      </c>
      <c r="P9105" t="str">
        <f>IFERROR(IF(COUNTIF(個人情報!$BB$5:$BB$401,"登録番号" &amp; リスト!O9105)&gt;=1,"",IF(VLOOKUP(O9105,登録者リスト!$A$1:$D$43729,4,FALSE)=基本情報!$D$6,O9105,"")),"")</f>
        <v/>
      </c>
    </row>
    <row r="9106" spans="15:16" x14ac:dyDescent="0.15">
      <c r="O9106">
        <v>9105</v>
      </c>
      <c r="P9106" t="str">
        <f>IFERROR(IF(COUNTIF(個人情報!$BB$5:$BB$401,"登録番号" &amp; リスト!O9106)&gt;=1,"",IF(VLOOKUP(O9106,登録者リスト!$A$1:$D$43729,4,FALSE)=基本情報!$D$6,O9106,"")),"")</f>
        <v/>
      </c>
    </row>
    <row r="9107" spans="15:16" x14ac:dyDescent="0.15">
      <c r="O9107">
        <v>9106</v>
      </c>
      <c r="P9107" t="str">
        <f>IFERROR(IF(COUNTIF(個人情報!$BB$5:$BB$401,"登録番号" &amp; リスト!O9107)&gt;=1,"",IF(VLOOKUP(O9107,登録者リスト!$A$1:$D$43729,4,FALSE)=基本情報!$D$6,O9107,"")),"")</f>
        <v/>
      </c>
    </row>
    <row r="9108" spans="15:16" x14ac:dyDescent="0.15">
      <c r="O9108">
        <v>9107</v>
      </c>
      <c r="P9108" t="str">
        <f>IFERROR(IF(COUNTIF(個人情報!$BB$5:$BB$401,"登録番号" &amp; リスト!O9108)&gt;=1,"",IF(VLOOKUP(O9108,登録者リスト!$A$1:$D$43729,4,FALSE)=基本情報!$D$6,O9108,"")),"")</f>
        <v/>
      </c>
    </row>
    <row r="9109" spans="15:16" x14ac:dyDescent="0.15">
      <c r="O9109">
        <v>9108</v>
      </c>
      <c r="P9109" t="str">
        <f>IFERROR(IF(COUNTIF(個人情報!$BB$5:$BB$401,"登録番号" &amp; リスト!O9109)&gt;=1,"",IF(VLOOKUP(O9109,登録者リスト!$A$1:$D$43729,4,FALSE)=基本情報!$D$6,O9109,"")),"")</f>
        <v/>
      </c>
    </row>
    <row r="9110" spans="15:16" x14ac:dyDescent="0.15">
      <c r="O9110">
        <v>9109</v>
      </c>
      <c r="P9110" t="str">
        <f>IFERROR(IF(COUNTIF(個人情報!$BB$5:$BB$401,"登録番号" &amp; リスト!O9110)&gt;=1,"",IF(VLOOKUP(O9110,登録者リスト!$A$1:$D$43729,4,FALSE)=基本情報!$D$6,O9110,"")),"")</f>
        <v/>
      </c>
    </row>
    <row r="9111" spans="15:16" x14ac:dyDescent="0.15">
      <c r="O9111">
        <v>9110</v>
      </c>
      <c r="P9111" t="str">
        <f>IFERROR(IF(COUNTIF(個人情報!$BB$5:$BB$401,"登録番号" &amp; リスト!O9111)&gt;=1,"",IF(VLOOKUP(O9111,登録者リスト!$A$1:$D$43729,4,FALSE)=基本情報!$D$6,O9111,"")),"")</f>
        <v/>
      </c>
    </row>
    <row r="9112" spans="15:16" x14ac:dyDescent="0.15">
      <c r="O9112">
        <v>9111</v>
      </c>
      <c r="P9112" t="str">
        <f>IFERROR(IF(COUNTIF(個人情報!$BB$5:$BB$401,"登録番号" &amp; リスト!O9112)&gt;=1,"",IF(VLOOKUP(O9112,登録者リスト!$A$1:$D$43729,4,FALSE)=基本情報!$D$6,O9112,"")),"")</f>
        <v/>
      </c>
    </row>
    <row r="9113" spans="15:16" x14ac:dyDescent="0.15">
      <c r="O9113">
        <v>9112</v>
      </c>
      <c r="P9113" t="str">
        <f>IFERROR(IF(COUNTIF(個人情報!$BB$5:$BB$401,"登録番号" &amp; リスト!O9113)&gt;=1,"",IF(VLOOKUP(O9113,登録者リスト!$A$1:$D$43729,4,FALSE)=基本情報!$D$6,O9113,"")),"")</f>
        <v/>
      </c>
    </row>
    <row r="9114" spans="15:16" x14ac:dyDescent="0.15">
      <c r="O9114">
        <v>9113</v>
      </c>
      <c r="P9114" t="str">
        <f>IFERROR(IF(COUNTIF(個人情報!$BB$5:$BB$401,"登録番号" &amp; リスト!O9114)&gt;=1,"",IF(VLOOKUP(O9114,登録者リスト!$A$1:$D$43729,4,FALSE)=基本情報!$D$6,O9114,"")),"")</f>
        <v/>
      </c>
    </row>
    <row r="9115" spans="15:16" x14ac:dyDescent="0.15">
      <c r="O9115">
        <v>9114</v>
      </c>
      <c r="P9115" t="str">
        <f>IFERROR(IF(COUNTIF(個人情報!$BB$5:$BB$401,"登録番号" &amp; リスト!O9115)&gt;=1,"",IF(VLOOKUP(O9115,登録者リスト!$A$1:$D$43729,4,FALSE)=基本情報!$D$6,O9115,"")),"")</f>
        <v/>
      </c>
    </row>
    <row r="9116" spans="15:16" x14ac:dyDescent="0.15">
      <c r="O9116">
        <v>9115</v>
      </c>
      <c r="P9116" t="str">
        <f>IFERROR(IF(COUNTIF(個人情報!$BB$5:$BB$401,"登録番号" &amp; リスト!O9116)&gt;=1,"",IF(VLOOKUP(O9116,登録者リスト!$A$1:$D$43729,4,FALSE)=基本情報!$D$6,O9116,"")),"")</f>
        <v/>
      </c>
    </row>
    <row r="9117" spans="15:16" x14ac:dyDescent="0.15">
      <c r="O9117">
        <v>9116</v>
      </c>
      <c r="P9117" t="str">
        <f>IFERROR(IF(COUNTIF(個人情報!$BB$5:$BB$401,"登録番号" &amp; リスト!O9117)&gt;=1,"",IF(VLOOKUP(O9117,登録者リスト!$A$1:$D$43729,4,FALSE)=基本情報!$D$6,O9117,"")),"")</f>
        <v/>
      </c>
    </row>
    <row r="9118" spans="15:16" x14ac:dyDescent="0.15">
      <c r="O9118">
        <v>9117</v>
      </c>
      <c r="P9118" t="str">
        <f>IFERROR(IF(COUNTIF(個人情報!$BB$5:$BB$401,"登録番号" &amp; リスト!O9118)&gt;=1,"",IF(VLOOKUP(O9118,登録者リスト!$A$1:$D$43729,4,FALSE)=基本情報!$D$6,O9118,"")),"")</f>
        <v/>
      </c>
    </row>
    <row r="9119" spans="15:16" x14ac:dyDescent="0.15">
      <c r="O9119">
        <v>9118</v>
      </c>
      <c r="P9119" t="str">
        <f>IFERROR(IF(COUNTIF(個人情報!$BB$5:$BB$401,"登録番号" &amp; リスト!O9119)&gt;=1,"",IF(VLOOKUP(O9119,登録者リスト!$A$1:$D$43729,4,FALSE)=基本情報!$D$6,O9119,"")),"")</f>
        <v/>
      </c>
    </row>
    <row r="9120" spans="15:16" x14ac:dyDescent="0.15">
      <c r="O9120">
        <v>9119</v>
      </c>
      <c r="P9120" t="str">
        <f>IFERROR(IF(COUNTIF(個人情報!$BB$5:$BB$401,"登録番号" &amp; リスト!O9120)&gt;=1,"",IF(VLOOKUP(O9120,登録者リスト!$A$1:$D$43729,4,FALSE)=基本情報!$D$6,O9120,"")),"")</f>
        <v/>
      </c>
    </row>
    <row r="9121" spans="15:16" x14ac:dyDescent="0.15">
      <c r="O9121">
        <v>9120</v>
      </c>
      <c r="P9121" t="str">
        <f>IFERROR(IF(COUNTIF(個人情報!$BB$5:$BB$401,"登録番号" &amp; リスト!O9121)&gt;=1,"",IF(VLOOKUP(O9121,登録者リスト!$A$1:$D$43729,4,FALSE)=基本情報!$D$6,O9121,"")),"")</f>
        <v/>
      </c>
    </row>
    <row r="9122" spans="15:16" x14ac:dyDescent="0.15">
      <c r="O9122">
        <v>9121</v>
      </c>
      <c r="P9122" t="str">
        <f>IFERROR(IF(COUNTIF(個人情報!$BB$5:$BB$401,"登録番号" &amp; リスト!O9122)&gt;=1,"",IF(VLOOKUP(O9122,登録者リスト!$A$1:$D$43729,4,FALSE)=基本情報!$D$6,O9122,"")),"")</f>
        <v/>
      </c>
    </row>
    <row r="9123" spans="15:16" x14ac:dyDescent="0.15">
      <c r="O9123">
        <v>9122</v>
      </c>
      <c r="P9123" t="str">
        <f>IFERROR(IF(COUNTIF(個人情報!$BB$5:$BB$401,"登録番号" &amp; リスト!O9123)&gt;=1,"",IF(VLOOKUP(O9123,登録者リスト!$A$1:$D$43729,4,FALSE)=基本情報!$D$6,O9123,"")),"")</f>
        <v/>
      </c>
    </row>
    <row r="9124" spans="15:16" x14ac:dyDescent="0.15">
      <c r="O9124">
        <v>9123</v>
      </c>
      <c r="P9124" t="str">
        <f>IFERROR(IF(COUNTIF(個人情報!$BB$5:$BB$401,"登録番号" &amp; リスト!O9124)&gt;=1,"",IF(VLOOKUP(O9124,登録者リスト!$A$1:$D$43729,4,FALSE)=基本情報!$D$6,O9124,"")),"")</f>
        <v/>
      </c>
    </row>
    <row r="9125" spans="15:16" x14ac:dyDescent="0.15">
      <c r="O9125">
        <v>9124</v>
      </c>
      <c r="P9125" t="str">
        <f>IFERROR(IF(COUNTIF(個人情報!$BB$5:$BB$401,"登録番号" &amp; リスト!O9125)&gt;=1,"",IF(VLOOKUP(O9125,登録者リスト!$A$1:$D$43729,4,FALSE)=基本情報!$D$6,O9125,"")),"")</f>
        <v/>
      </c>
    </row>
    <row r="9126" spans="15:16" x14ac:dyDescent="0.15">
      <c r="O9126">
        <v>9125</v>
      </c>
      <c r="P9126" t="str">
        <f>IFERROR(IF(COUNTIF(個人情報!$BB$5:$BB$401,"登録番号" &amp; リスト!O9126)&gt;=1,"",IF(VLOOKUP(O9126,登録者リスト!$A$1:$D$43729,4,FALSE)=基本情報!$D$6,O9126,"")),"")</f>
        <v/>
      </c>
    </row>
    <row r="9127" spans="15:16" x14ac:dyDescent="0.15">
      <c r="O9127">
        <v>9126</v>
      </c>
      <c r="P9127" t="str">
        <f>IFERROR(IF(COUNTIF(個人情報!$BB$5:$BB$401,"登録番号" &amp; リスト!O9127)&gt;=1,"",IF(VLOOKUP(O9127,登録者リスト!$A$1:$D$43729,4,FALSE)=基本情報!$D$6,O9127,"")),"")</f>
        <v/>
      </c>
    </row>
    <row r="9128" spans="15:16" x14ac:dyDescent="0.15">
      <c r="O9128">
        <v>9127</v>
      </c>
      <c r="P9128" t="str">
        <f>IFERROR(IF(COUNTIF(個人情報!$BB$5:$BB$401,"登録番号" &amp; リスト!O9128)&gt;=1,"",IF(VLOOKUP(O9128,登録者リスト!$A$1:$D$43729,4,FALSE)=基本情報!$D$6,O9128,"")),"")</f>
        <v/>
      </c>
    </row>
    <row r="9129" spans="15:16" x14ac:dyDescent="0.15">
      <c r="O9129">
        <v>9128</v>
      </c>
      <c r="P9129" t="str">
        <f>IFERROR(IF(COUNTIF(個人情報!$BB$5:$BB$401,"登録番号" &amp; リスト!O9129)&gt;=1,"",IF(VLOOKUP(O9129,登録者リスト!$A$1:$D$43729,4,FALSE)=基本情報!$D$6,O9129,"")),"")</f>
        <v/>
      </c>
    </row>
    <row r="9130" spans="15:16" x14ac:dyDescent="0.15">
      <c r="O9130">
        <v>9129</v>
      </c>
      <c r="P9130" t="str">
        <f>IFERROR(IF(COUNTIF(個人情報!$BB$5:$BB$401,"登録番号" &amp; リスト!O9130)&gt;=1,"",IF(VLOOKUP(O9130,登録者リスト!$A$1:$D$43729,4,FALSE)=基本情報!$D$6,O9130,"")),"")</f>
        <v/>
      </c>
    </row>
    <row r="9131" spans="15:16" x14ac:dyDescent="0.15">
      <c r="O9131">
        <v>9130</v>
      </c>
      <c r="P9131" t="str">
        <f>IFERROR(IF(COUNTIF(個人情報!$BB$5:$BB$401,"登録番号" &amp; リスト!O9131)&gt;=1,"",IF(VLOOKUP(O9131,登録者リスト!$A$1:$D$43729,4,FALSE)=基本情報!$D$6,O9131,"")),"")</f>
        <v/>
      </c>
    </row>
    <row r="9132" spans="15:16" x14ac:dyDescent="0.15">
      <c r="O9132">
        <v>9131</v>
      </c>
      <c r="P9132" t="str">
        <f>IFERROR(IF(COUNTIF(個人情報!$BB$5:$BB$401,"登録番号" &amp; リスト!O9132)&gt;=1,"",IF(VLOOKUP(O9132,登録者リスト!$A$1:$D$43729,4,FALSE)=基本情報!$D$6,O9132,"")),"")</f>
        <v/>
      </c>
    </row>
    <row r="9133" spans="15:16" x14ac:dyDescent="0.15">
      <c r="O9133">
        <v>9132</v>
      </c>
      <c r="P9133" t="str">
        <f>IFERROR(IF(COUNTIF(個人情報!$BB$5:$BB$401,"登録番号" &amp; リスト!O9133)&gt;=1,"",IF(VLOOKUP(O9133,登録者リスト!$A$1:$D$43729,4,FALSE)=基本情報!$D$6,O9133,"")),"")</f>
        <v/>
      </c>
    </row>
    <row r="9134" spans="15:16" x14ac:dyDescent="0.15">
      <c r="O9134">
        <v>9133</v>
      </c>
      <c r="P9134" t="str">
        <f>IFERROR(IF(COUNTIF(個人情報!$BB$5:$BB$401,"登録番号" &amp; リスト!O9134)&gt;=1,"",IF(VLOOKUP(O9134,登録者リスト!$A$1:$D$43729,4,FALSE)=基本情報!$D$6,O9134,"")),"")</f>
        <v/>
      </c>
    </row>
    <row r="9135" spans="15:16" x14ac:dyDescent="0.15">
      <c r="O9135">
        <v>9134</v>
      </c>
      <c r="P9135" t="str">
        <f>IFERROR(IF(COUNTIF(個人情報!$BB$5:$BB$401,"登録番号" &amp; リスト!O9135)&gt;=1,"",IF(VLOOKUP(O9135,登録者リスト!$A$1:$D$43729,4,FALSE)=基本情報!$D$6,O9135,"")),"")</f>
        <v/>
      </c>
    </row>
    <row r="9136" spans="15:16" x14ac:dyDescent="0.15">
      <c r="O9136">
        <v>9135</v>
      </c>
      <c r="P9136" t="str">
        <f>IFERROR(IF(COUNTIF(個人情報!$BB$5:$BB$401,"登録番号" &amp; リスト!O9136)&gt;=1,"",IF(VLOOKUP(O9136,登録者リスト!$A$1:$D$43729,4,FALSE)=基本情報!$D$6,O9136,"")),"")</f>
        <v/>
      </c>
    </row>
    <row r="9137" spans="15:16" x14ac:dyDescent="0.15">
      <c r="O9137">
        <v>9136</v>
      </c>
      <c r="P9137" t="str">
        <f>IFERROR(IF(COUNTIF(個人情報!$BB$5:$BB$401,"登録番号" &amp; リスト!O9137)&gt;=1,"",IF(VLOOKUP(O9137,登録者リスト!$A$1:$D$43729,4,FALSE)=基本情報!$D$6,O9137,"")),"")</f>
        <v/>
      </c>
    </row>
    <row r="9138" spans="15:16" x14ac:dyDescent="0.15">
      <c r="O9138">
        <v>9137</v>
      </c>
      <c r="P9138" t="str">
        <f>IFERROR(IF(COUNTIF(個人情報!$BB$5:$BB$401,"登録番号" &amp; リスト!O9138)&gt;=1,"",IF(VLOOKUP(O9138,登録者リスト!$A$1:$D$43729,4,FALSE)=基本情報!$D$6,O9138,"")),"")</f>
        <v/>
      </c>
    </row>
    <row r="9139" spans="15:16" x14ac:dyDescent="0.15">
      <c r="O9139">
        <v>9138</v>
      </c>
      <c r="P9139" t="str">
        <f>IFERROR(IF(COUNTIF(個人情報!$BB$5:$BB$401,"登録番号" &amp; リスト!O9139)&gt;=1,"",IF(VLOOKUP(O9139,登録者リスト!$A$1:$D$43729,4,FALSE)=基本情報!$D$6,O9139,"")),"")</f>
        <v/>
      </c>
    </row>
    <row r="9140" spans="15:16" x14ac:dyDescent="0.15">
      <c r="O9140">
        <v>9139</v>
      </c>
      <c r="P9140" t="str">
        <f>IFERROR(IF(COUNTIF(個人情報!$BB$5:$BB$401,"登録番号" &amp; リスト!O9140)&gt;=1,"",IF(VLOOKUP(O9140,登録者リスト!$A$1:$D$43729,4,FALSE)=基本情報!$D$6,O9140,"")),"")</f>
        <v/>
      </c>
    </row>
    <row r="9141" spans="15:16" x14ac:dyDescent="0.15">
      <c r="O9141">
        <v>9140</v>
      </c>
      <c r="P9141" t="str">
        <f>IFERROR(IF(COUNTIF(個人情報!$BB$5:$BB$401,"登録番号" &amp; リスト!O9141)&gt;=1,"",IF(VLOOKUP(O9141,登録者リスト!$A$1:$D$43729,4,FALSE)=基本情報!$D$6,O9141,"")),"")</f>
        <v/>
      </c>
    </row>
    <row r="9142" spans="15:16" x14ac:dyDescent="0.15">
      <c r="O9142">
        <v>9141</v>
      </c>
      <c r="P9142" t="str">
        <f>IFERROR(IF(COUNTIF(個人情報!$BB$5:$BB$401,"登録番号" &amp; リスト!O9142)&gt;=1,"",IF(VLOOKUP(O9142,登録者リスト!$A$1:$D$43729,4,FALSE)=基本情報!$D$6,O9142,"")),"")</f>
        <v/>
      </c>
    </row>
    <row r="9143" spans="15:16" x14ac:dyDescent="0.15">
      <c r="O9143">
        <v>9142</v>
      </c>
      <c r="P9143" t="str">
        <f>IFERROR(IF(COUNTIF(個人情報!$BB$5:$BB$401,"登録番号" &amp; リスト!O9143)&gt;=1,"",IF(VLOOKUP(O9143,登録者リスト!$A$1:$D$43729,4,FALSE)=基本情報!$D$6,O9143,"")),"")</f>
        <v/>
      </c>
    </row>
    <row r="9144" spans="15:16" x14ac:dyDescent="0.15">
      <c r="O9144">
        <v>9143</v>
      </c>
      <c r="P9144" t="str">
        <f>IFERROR(IF(COUNTIF(個人情報!$BB$5:$BB$401,"登録番号" &amp; リスト!O9144)&gt;=1,"",IF(VLOOKUP(O9144,登録者リスト!$A$1:$D$43729,4,FALSE)=基本情報!$D$6,O9144,"")),"")</f>
        <v/>
      </c>
    </row>
    <row r="9145" spans="15:16" x14ac:dyDescent="0.15">
      <c r="O9145">
        <v>9144</v>
      </c>
      <c r="P9145" t="str">
        <f>IFERROR(IF(COUNTIF(個人情報!$BB$5:$BB$401,"登録番号" &amp; リスト!O9145)&gt;=1,"",IF(VLOOKUP(O9145,登録者リスト!$A$1:$D$43729,4,FALSE)=基本情報!$D$6,O9145,"")),"")</f>
        <v/>
      </c>
    </row>
    <row r="9146" spans="15:16" x14ac:dyDescent="0.15">
      <c r="O9146">
        <v>9145</v>
      </c>
      <c r="P9146" t="str">
        <f>IFERROR(IF(COUNTIF(個人情報!$BB$5:$BB$401,"登録番号" &amp; リスト!O9146)&gt;=1,"",IF(VLOOKUP(O9146,登録者リスト!$A$1:$D$43729,4,FALSE)=基本情報!$D$6,O9146,"")),"")</f>
        <v/>
      </c>
    </row>
    <row r="9147" spans="15:16" x14ac:dyDescent="0.15">
      <c r="O9147">
        <v>9146</v>
      </c>
      <c r="P9147" t="str">
        <f>IFERROR(IF(COUNTIF(個人情報!$BB$5:$BB$401,"登録番号" &amp; リスト!O9147)&gt;=1,"",IF(VLOOKUP(O9147,登録者リスト!$A$1:$D$43729,4,FALSE)=基本情報!$D$6,O9147,"")),"")</f>
        <v/>
      </c>
    </row>
    <row r="9148" spans="15:16" x14ac:dyDescent="0.15">
      <c r="O9148">
        <v>9147</v>
      </c>
      <c r="P9148" t="str">
        <f>IFERROR(IF(COUNTIF(個人情報!$BB$5:$BB$401,"登録番号" &amp; リスト!O9148)&gt;=1,"",IF(VLOOKUP(O9148,登録者リスト!$A$1:$D$43729,4,FALSE)=基本情報!$D$6,O9148,"")),"")</f>
        <v/>
      </c>
    </row>
    <row r="9149" spans="15:16" x14ac:dyDescent="0.15">
      <c r="O9149">
        <v>9148</v>
      </c>
      <c r="P9149" t="str">
        <f>IFERROR(IF(COUNTIF(個人情報!$BB$5:$BB$401,"登録番号" &amp; リスト!O9149)&gt;=1,"",IF(VLOOKUP(O9149,登録者リスト!$A$1:$D$43729,4,FALSE)=基本情報!$D$6,O9149,"")),"")</f>
        <v/>
      </c>
    </row>
    <row r="9150" spans="15:16" x14ac:dyDescent="0.15">
      <c r="O9150">
        <v>9149</v>
      </c>
      <c r="P9150" t="str">
        <f>IFERROR(IF(COUNTIF(個人情報!$BB$5:$BB$401,"登録番号" &amp; リスト!O9150)&gt;=1,"",IF(VLOOKUP(O9150,登録者リスト!$A$1:$D$43729,4,FALSE)=基本情報!$D$6,O9150,"")),"")</f>
        <v/>
      </c>
    </row>
    <row r="9151" spans="15:16" x14ac:dyDescent="0.15">
      <c r="O9151">
        <v>9150</v>
      </c>
      <c r="P9151" t="str">
        <f>IFERROR(IF(COUNTIF(個人情報!$BB$5:$BB$401,"登録番号" &amp; リスト!O9151)&gt;=1,"",IF(VLOOKUP(O9151,登録者リスト!$A$1:$D$43729,4,FALSE)=基本情報!$D$6,O9151,"")),"")</f>
        <v/>
      </c>
    </row>
    <row r="9152" spans="15:16" x14ac:dyDescent="0.15">
      <c r="O9152">
        <v>9151</v>
      </c>
      <c r="P9152" t="str">
        <f>IFERROR(IF(COUNTIF(個人情報!$BB$5:$BB$401,"登録番号" &amp; リスト!O9152)&gt;=1,"",IF(VLOOKUP(O9152,登録者リスト!$A$1:$D$43729,4,FALSE)=基本情報!$D$6,O9152,"")),"")</f>
        <v/>
      </c>
    </row>
    <row r="9153" spans="15:16" x14ac:dyDescent="0.15">
      <c r="O9153">
        <v>9152</v>
      </c>
      <c r="P9153" t="str">
        <f>IFERROR(IF(COUNTIF(個人情報!$BB$5:$BB$401,"登録番号" &amp; リスト!O9153)&gt;=1,"",IF(VLOOKUP(O9153,登録者リスト!$A$1:$D$43729,4,FALSE)=基本情報!$D$6,O9153,"")),"")</f>
        <v/>
      </c>
    </row>
    <row r="9154" spans="15:16" x14ac:dyDescent="0.15">
      <c r="O9154">
        <v>9153</v>
      </c>
      <c r="P9154" t="str">
        <f>IFERROR(IF(COUNTIF(個人情報!$BB$5:$BB$401,"登録番号" &amp; リスト!O9154)&gt;=1,"",IF(VLOOKUP(O9154,登録者リスト!$A$1:$D$43729,4,FALSE)=基本情報!$D$6,O9154,"")),"")</f>
        <v/>
      </c>
    </row>
    <row r="9155" spans="15:16" x14ac:dyDescent="0.15">
      <c r="O9155">
        <v>9154</v>
      </c>
      <c r="P9155" t="str">
        <f>IFERROR(IF(COUNTIF(個人情報!$BB$5:$BB$401,"登録番号" &amp; リスト!O9155)&gt;=1,"",IF(VLOOKUP(O9155,登録者リスト!$A$1:$D$43729,4,FALSE)=基本情報!$D$6,O9155,"")),"")</f>
        <v/>
      </c>
    </row>
    <row r="9156" spans="15:16" x14ac:dyDescent="0.15">
      <c r="O9156">
        <v>9155</v>
      </c>
      <c r="P9156" t="str">
        <f>IFERROR(IF(COUNTIF(個人情報!$BB$5:$BB$401,"登録番号" &amp; リスト!O9156)&gt;=1,"",IF(VLOOKUP(O9156,登録者リスト!$A$1:$D$43729,4,FALSE)=基本情報!$D$6,O9156,"")),"")</f>
        <v/>
      </c>
    </row>
    <row r="9157" spans="15:16" x14ac:dyDescent="0.15">
      <c r="O9157">
        <v>9156</v>
      </c>
      <c r="P9157" t="str">
        <f>IFERROR(IF(COUNTIF(個人情報!$BB$5:$BB$401,"登録番号" &amp; リスト!O9157)&gt;=1,"",IF(VLOOKUP(O9157,登録者リスト!$A$1:$D$43729,4,FALSE)=基本情報!$D$6,O9157,"")),"")</f>
        <v/>
      </c>
    </row>
    <row r="9158" spans="15:16" x14ac:dyDescent="0.15">
      <c r="O9158">
        <v>9157</v>
      </c>
      <c r="P9158" t="str">
        <f>IFERROR(IF(COUNTIF(個人情報!$BB$5:$BB$401,"登録番号" &amp; リスト!O9158)&gt;=1,"",IF(VLOOKUP(O9158,登録者リスト!$A$1:$D$43729,4,FALSE)=基本情報!$D$6,O9158,"")),"")</f>
        <v/>
      </c>
    </row>
    <row r="9159" spans="15:16" x14ac:dyDescent="0.15">
      <c r="O9159">
        <v>9158</v>
      </c>
      <c r="P9159" t="str">
        <f>IFERROR(IF(COUNTIF(個人情報!$BB$5:$BB$401,"登録番号" &amp; リスト!O9159)&gt;=1,"",IF(VLOOKUP(O9159,登録者リスト!$A$1:$D$43729,4,FALSE)=基本情報!$D$6,O9159,"")),"")</f>
        <v/>
      </c>
    </row>
    <row r="9160" spans="15:16" x14ac:dyDescent="0.15">
      <c r="O9160">
        <v>9159</v>
      </c>
      <c r="P9160" t="str">
        <f>IFERROR(IF(COUNTIF(個人情報!$BB$5:$BB$401,"登録番号" &amp; リスト!O9160)&gt;=1,"",IF(VLOOKUP(O9160,登録者リスト!$A$1:$D$43729,4,FALSE)=基本情報!$D$6,O9160,"")),"")</f>
        <v/>
      </c>
    </row>
    <row r="9161" spans="15:16" x14ac:dyDescent="0.15">
      <c r="O9161">
        <v>9160</v>
      </c>
      <c r="P9161" t="str">
        <f>IFERROR(IF(COUNTIF(個人情報!$BB$5:$BB$401,"登録番号" &amp; リスト!O9161)&gt;=1,"",IF(VLOOKUP(O9161,登録者リスト!$A$1:$D$43729,4,FALSE)=基本情報!$D$6,O9161,"")),"")</f>
        <v/>
      </c>
    </row>
    <row r="9162" spans="15:16" x14ac:dyDescent="0.15">
      <c r="O9162">
        <v>9161</v>
      </c>
      <c r="P9162" t="str">
        <f>IFERROR(IF(COUNTIF(個人情報!$BB$5:$BB$401,"登録番号" &amp; リスト!O9162)&gt;=1,"",IF(VLOOKUP(O9162,登録者リスト!$A$1:$D$43729,4,FALSE)=基本情報!$D$6,O9162,"")),"")</f>
        <v/>
      </c>
    </row>
    <row r="9163" spans="15:16" x14ac:dyDescent="0.15">
      <c r="O9163">
        <v>9162</v>
      </c>
      <c r="P9163" t="str">
        <f>IFERROR(IF(COUNTIF(個人情報!$BB$5:$BB$401,"登録番号" &amp; リスト!O9163)&gt;=1,"",IF(VLOOKUP(O9163,登録者リスト!$A$1:$D$43729,4,FALSE)=基本情報!$D$6,O9163,"")),"")</f>
        <v/>
      </c>
    </row>
    <row r="9164" spans="15:16" x14ac:dyDescent="0.15">
      <c r="O9164">
        <v>9163</v>
      </c>
      <c r="P9164" t="str">
        <f>IFERROR(IF(COUNTIF(個人情報!$BB$5:$BB$401,"登録番号" &amp; リスト!O9164)&gt;=1,"",IF(VLOOKUP(O9164,登録者リスト!$A$1:$D$43729,4,FALSE)=基本情報!$D$6,O9164,"")),"")</f>
        <v/>
      </c>
    </row>
    <row r="9165" spans="15:16" x14ac:dyDescent="0.15">
      <c r="O9165">
        <v>9164</v>
      </c>
      <c r="P9165" t="str">
        <f>IFERROR(IF(COUNTIF(個人情報!$BB$5:$BB$401,"登録番号" &amp; リスト!O9165)&gt;=1,"",IF(VLOOKUP(O9165,登録者リスト!$A$1:$D$43729,4,FALSE)=基本情報!$D$6,O9165,"")),"")</f>
        <v/>
      </c>
    </row>
    <row r="9166" spans="15:16" x14ac:dyDescent="0.15">
      <c r="O9166">
        <v>9165</v>
      </c>
      <c r="P9166" t="str">
        <f>IFERROR(IF(COUNTIF(個人情報!$BB$5:$BB$401,"登録番号" &amp; リスト!O9166)&gt;=1,"",IF(VLOOKUP(O9166,登録者リスト!$A$1:$D$43729,4,FALSE)=基本情報!$D$6,O9166,"")),"")</f>
        <v/>
      </c>
    </row>
    <row r="9167" spans="15:16" x14ac:dyDescent="0.15">
      <c r="O9167">
        <v>9166</v>
      </c>
      <c r="P9167" t="str">
        <f>IFERROR(IF(COUNTIF(個人情報!$BB$5:$BB$401,"登録番号" &amp; リスト!O9167)&gt;=1,"",IF(VLOOKUP(O9167,登録者リスト!$A$1:$D$43729,4,FALSE)=基本情報!$D$6,O9167,"")),"")</f>
        <v/>
      </c>
    </row>
    <row r="9168" spans="15:16" x14ac:dyDescent="0.15">
      <c r="O9168">
        <v>9167</v>
      </c>
      <c r="P9168" t="str">
        <f>IFERROR(IF(COUNTIF(個人情報!$BB$5:$BB$401,"登録番号" &amp; リスト!O9168)&gt;=1,"",IF(VLOOKUP(O9168,登録者リスト!$A$1:$D$43729,4,FALSE)=基本情報!$D$6,O9168,"")),"")</f>
        <v/>
      </c>
    </row>
    <row r="9169" spans="15:16" x14ac:dyDescent="0.15">
      <c r="O9169">
        <v>9168</v>
      </c>
      <c r="P9169" t="str">
        <f>IFERROR(IF(COUNTIF(個人情報!$BB$5:$BB$401,"登録番号" &amp; リスト!O9169)&gt;=1,"",IF(VLOOKUP(O9169,登録者リスト!$A$1:$D$43729,4,FALSE)=基本情報!$D$6,O9169,"")),"")</f>
        <v/>
      </c>
    </row>
    <row r="9170" spans="15:16" x14ac:dyDescent="0.15">
      <c r="O9170">
        <v>9169</v>
      </c>
      <c r="P9170" t="str">
        <f>IFERROR(IF(COUNTIF(個人情報!$BB$5:$BB$401,"登録番号" &amp; リスト!O9170)&gt;=1,"",IF(VLOOKUP(O9170,登録者リスト!$A$1:$D$43729,4,FALSE)=基本情報!$D$6,O9170,"")),"")</f>
        <v/>
      </c>
    </row>
    <row r="9171" spans="15:16" x14ac:dyDescent="0.15">
      <c r="O9171">
        <v>9170</v>
      </c>
      <c r="P9171" t="str">
        <f>IFERROR(IF(COUNTIF(個人情報!$BB$5:$BB$401,"登録番号" &amp; リスト!O9171)&gt;=1,"",IF(VLOOKUP(O9171,登録者リスト!$A$1:$D$43729,4,FALSE)=基本情報!$D$6,O9171,"")),"")</f>
        <v/>
      </c>
    </row>
    <row r="9172" spans="15:16" x14ac:dyDescent="0.15">
      <c r="O9172">
        <v>9171</v>
      </c>
      <c r="P9172" t="str">
        <f>IFERROR(IF(COUNTIF(個人情報!$BB$5:$BB$401,"登録番号" &amp; リスト!O9172)&gt;=1,"",IF(VLOOKUP(O9172,登録者リスト!$A$1:$D$43729,4,FALSE)=基本情報!$D$6,O9172,"")),"")</f>
        <v/>
      </c>
    </row>
    <row r="9173" spans="15:16" x14ac:dyDescent="0.15">
      <c r="O9173">
        <v>9172</v>
      </c>
      <c r="P9173" t="str">
        <f>IFERROR(IF(COUNTIF(個人情報!$BB$5:$BB$401,"登録番号" &amp; リスト!O9173)&gt;=1,"",IF(VLOOKUP(O9173,登録者リスト!$A$1:$D$43729,4,FALSE)=基本情報!$D$6,O9173,"")),"")</f>
        <v/>
      </c>
    </row>
    <row r="9174" spans="15:16" x14ac:dyDescent="0.15">
      <c r="O9174">
        <v>9173</v>
      </c>
      <c r="P9174" t="str">
        <f>IFERROR(IF(COUNTIF(個人情報!$BB$5:$BB$401,"登録番号" &amp; リスト!O9174)&gt;=1,"",IF(VLOOKUP(O9174,登録者リスト!$A$1:$D$43729,4,FALSE)=基本情報!$D$6,O9174,"")),"")</f>
        <v/>
      </c>
    </row>
    <row r="9175" spans="15:16" x14ac:dyDescent="0.15">
      <c r="O9175">
        <v>9174</v>
      </c>
      <c r="P9175" t="str">
        <f>IFERROR(IF(COUNTIF(個人情報!$BB$5:$BB$401,"登録番号" &amp; リスト!O9175)&gt;=1,"",IF(VLOOKUP(O9175,登録者リスト!$A$1:$D$43729,4,FALSE)=基本情報!$D$6,O9175,"")),"")</f>
        <v/>
      </c>
    </row>
    <row r="9176" spans="15:16" x14ac:dyDescent="0.15">
      <c r="O9176">
        <v>9175</v>
      </c>
      <c r="P9176" t="str">
        <f>IFERROR(IF(COUNTIF(個人情報!$BB$5:$BB$401,"登録番号" &amp; リスト!O9176)&gt;=1,"",IF(VLOOKUP(O9176,登録者リスト!$A$1:$D$43729,4,FALSE)=基本情報!$D$6,O9176,"")),"")</f>
        <v/>
      </c>
    </row>
    <row r="9177" spans="15:16" x14ac:dyDescent="0.15">
      <c r="O9177">
        <v>9176</v>
      </c>
      <c r="P9177" t="str">
        <f>IFERROR(IF(COUNTIF(個人情報!$BB$5:$BB$401,"登録番号" &amp; リスト!O9177)&gt;=1,"",IF(VLOOKUP(O9177,登録者リスト!$A$1:$D$43729,4,FALSE)=基本情報!$D$6,O9177,"")),"")</f>
        <v/>
      </c>
    </row>
    <row r="9178" spans="15:16" x14ac:dyDescent="0.15">
      <c r="O9178">
        <v>9177</v>
      </c>
      <c r="P9178" t="str">
        <f>IFERROR(IF(COUNTIF(個人情報!$BB$5:$BB$401,"登録番号" &amp; リスト!O9178)&gt;=1,"",IF(VLOOKUP(O9178,登録者リスト!$A$1:$D$43729,4,FALSE)=基本情報!$D$6,O9178,"")),"")</f>
        <v/>
      </c>
    </row>
    <row r="9179" spans="15:16" x14ac:dyDescent="0.15">
      <c r="O9179">
        <v>9178</v>
      </c>
      <c r="P9179" t="str">
        <f>IFERROR(IF(COUNTIF(個人情報!$BB$5:$BB$401,"登録番号" &amp; リスト!O9179)&gt;=1,"",IF(VLOOKUP(O9179,登録者リスト!$A$1:$D$43729,4,FALSE)=基本情報!$D$6,O9179,"")),"")</f>
        <v/>
      </c>
    </row>
    <row r="9180" spans="15:16" x14ac:dyDescent="0.15">
      <c r="O9180">
        <v>9179</v>
      </c>
      <c r="P9180" t="str">
        <f>IFERROR(IF(COUNTIF(個人情報!$BB$5:$BB$401,"登録番号" &amp; リスト!O9180)&gt;=1,"",IF(VLOOKUP(O9180,登録者リスト!$A$1:$D$43729,4,FALSE)=基本情報!$D$6,O9180,"")),"")</f>
        <v/>
      </c>
    </row>
    <row r="9181" spans="15:16" x14ac:dyDescent="0.15">
      <c r="O9181">
        <v>9180</v>
      </c>
      <c r="P9181" t="str">
        <f>IFERROR(IF(COUNTIF(個人情報!$BB$5:$BB$401,"登録番号" &amp; リスト!O9181)&gt;=1,"",IF(VLOOKUP(O9181,登録者リスト!$A$1:$D$43729,4,FALSE)=基本情報!$D$6,O9181,"")),"")</f>
        <v/>
      </c>
    </row>
    <row r="9182" spans="15:16" x14ac:dyDescent="0.15">
      <c r="O9182">
        <v>9181</v>
      </c>
      <c r="P9182" t="str">
        <f>IFERROR(IF(COUNTIF(個人情報!$BB$5:$BB$401,"登録番号" &amp; リスト!O9182)&gt;=1,"",IF(VLOOKUP(O9182,登録者リスト!$A$1:$D$43729,4,FALSE)=基本情報!$D$6,O9182,"")),"")</f>
        <v/>
      </c>
    </row>
    <row r="9183" spans="15:16" x14ac:dyDescent="0.15">
      <c r="O9183">
        <v>9182</v>
      </c>
      <c r="P9183" t="str">
        <f>IFERROR(IF(COUNTIF(個人情報!$BB$5:$BB$401,"登録番号" &amp; リスト!O9183)&gt;=1,"",IF(VLOOKUP(O9183,登録者リスト!$A$1:$D$43729,4,FALSE)=基本情報!$D$6,O9183,"")),"")</f>
        <v/>
      </c>
    </row>
    <row r="9184" spans="15:16" x14ac:dyDescent="0.15">
      <c r="O9184">
        <v>9183</v>
      </c>
      <c r="P9184" t="str">
        <f>IFERROR(IF(COUNTIF(個人情報!$BB$5:$BB$401,"登録番号" &amp; リスト!O9184)&gt;=1,"",IF(VLOOKUP(O9184,登録者リスト!$A$1:$D$43729,4,FALSE)=基本情報!$D$6,O9184,"")),"")</f>
        <v/>
      </c>
    </row>
    <row r="9185" spans="15:16" x14ac:dyDescent="0.15">
      <c r="O9185">
        <v>9184</v>
      </c>
      <c r="P9185" t="str">
        <f>IFERROR(IF(COUNTIF(個人情報!$BB$5:$BB$401,"登録番号" &amp; リスト!O9185)&gt;=1,"",IF(VLOOKUP(O9185,登録者リスト!$A$1:$D$43729,4,FALSE)=基本情報!$D$6,O9185,"")),"")</f>
        <v/>
      </c>
    </row>
    <row r="9186" spans="15:16" x14ac:dyDescent="0.15">
      <c r="O9186">
        <v>9185</v>
      </c>
      <c r="P9186" t="str">
        <f>IFERROR(IF(COUNTIF(個人情報!$BB$5:$BB$401,"登録番号" &amp; リスト!O9186)&gt;=1,"",IF(VLOOKUP(O9186,登録者リスト!$A$1:$D$43729,4,FALSE)=基本情報!$D$6,O9186,"")),"")</f>
        <v/>
      </c>
    </row>
    <row r="9187" spans="15:16" x14ac:dyDescent="0.15">
      <c r="O9187">
        <v>9186</v>
      </c>
      <c r="P9187" t="str">
        <f>IFERROR(IF(COUNTIF(個人情報!$BB$5:$BB$401,"登録番号" &amp; リスト!O9187)&gt;=1,"",IF(VLOOKUP(O9187,登録者リスト!$A$1:$D$43729,4,FALSE)=基本情報!$D$6,O9187,"")),"")</f>
        <v/>
      </c>
    </row>
    <row r="9188" spans="15:16" x14ac:dyDescent="0.15">
      <c r="O9188">
        <v>9187</v>
      </c>
      <c r="P9188" t="str">
        <f>IFERROR(IF(COUNTIF(個人情報!$BB$5:$BB$401,"登録番号" &amp; リスト!O9188)&gt;=1,"",IF(VLOOKUP(O9188,登録者リスト!$A$1:$D$43729,4,FALSE)=基本情報!$D$6,O9188,"")),"")</f>
        <v/>
      </c>
    </row>
    <row r="9189" spans="15:16" x14ac:dyDescent="0.15">
      <c r="O9189">
        <v>9188</v>
      </c>
      <c r="P9189" t="str">
        <f>IFERROR(IF(COUNTIF(個人情報!$BB$5:$BB$401,"登録番号" &amp; リスト!O9189)&gt;=1,"",IF(VLOOKUP(O9189,登録者リスト!$A$1:$D$43729,4,FALSE)=基本情報!$D$6,O9189,"")),"")</f>
        <v/>
      </c>
    </row>
    <row r="9190" spans="15:16" x14ac:dyDescent="0.15">
      <c r="O9190">
        <v>9189</v>
      </c>
      <c r="P9190" t="str">
        <f>IFERROR(IF(COUNTIF(個人情報!$BB$5:$BB$401,"登録番号" &amp; リスト!O9190)&gt;=1,"",IF(VLOOKUP(O9190,登録者リスト!$A$1:$D$43729,4,FALSE)=基本情報!$D$6,O9190,"")),"")</f>
        <v/>
      </c>
    </row>
    <row r="9191" spans="15:16" x14ac:dyDescent="0.15">
      <c r="O9191">
        <v>9190</v>
      </c>
      <c r="P9191" t="str">
        <f>IFERROR(IF(COUNTIF(個人情報!$BB$5:$BB$401,"登録番号" &amp; リスト!O9191)&gt;=1,"",IF(VLOOKUP(O9191,登録者リスト!$A$1:$D$43729,4,FALSE)=基本情報!$D$6,O9191,"")),"")</f>
        <v/>
      </c>
    </row>
    <row r="9192" spans="15:16" x14ac:dyDescent="0.15">
      <c r="O9192">
        <v>9191</v>
      </c>
      <c r="P9192" t="str">
        <f>IFERROR(IF(COUNTIF(個人情報!$BB$5:$BB$401,"登録番号" &amp; リスト!O9192)&gt;=1,"",IF(VLOOKUP(O9192,登録者リスト!$A$1:$D$43729,4,FALSE)=基本情報!$D$6,O9192,"")),"")</f>
        <v/>
      </c>
    </row>
    <row r="9193" spans="15:16" x14ac:dyDescent="0.15">
      <c r="O9193">
        <v>9192</v>
      </c>
      <c r="P9193" t="str">
        <f>IFERROR(IF(COUNTIF(個人情報!$BB$5:$BB$401,"登録番号" &amp; リスト!O9193)&gt;=1,"",IF(VLOOKUP(O9193,登録者リスト!$A$1:$D$43729,4,FALSE)=基本情報!$D$6,O9193,"")),"")</f>
        <v/>
      </c>
    </row>
    <row r="9194" spans="15:16" x14ac:dyDescent="0.15">
      <c r="O9194">
        <v>9193</v>
      </c>
      <c r="P9194" t="str">
        <f>IFERROR(IF(COUNTIF(個人情報!$BB$5:$BB$401,"登録番号" &amp; リスト!O9194)&gt;=1,"",IF(VLOOKUP(O9194,登録者リスト!$A$1:$D$43729,4,FALSE)=基本情報!$D$6,O9194,"")),"")</f>
        <v/>
      </c>
    </row>
    <row r="9195" spans="15:16" x14ac:dyDescent="0.15">
      <c r="O9195">
        <v>9194</v>
      </c>
      <c r="P9195" t="str">
        <f>IFERROR(IF(COUNTIF(個人情報!$BB$5:$BB$401,"登録番号" &amp; リスト!O9195)&gt;=1,"",IF(VLOOKUP(O9195,登録者リスト!$A$1:$D$43729,4,FALSE)=基本情報!$D$6,O9195,"")),"")</f>
        <v/>
      </c>
    </row>
    <row r="9196" spans="15:16" x14ac:dyDescent="0.15">
      <c r="O9196">
        <v>9195</v>
      </c>
      <c r="P9196" t="str">
        <f>IFERROR(IF(COUNTIF(個人情報!$BB$5:$BB$401,"登録番号" &amp; リスト!O9196)&gt;=1,"",IF(VLOOKUP(O9196,登録者リスト!$A$1:$D$43729,4,FALSE)=基本情報!$D$6,O9196,"")),"")</f>
        <v/>
      </c>
    </row>
    <row r="9197" spans="15:16" x14ac:dyDescent="0.15">
      <c r="O9197">
        <v>9196</v>
      </c>
      <c r="P9197" t="str">
        <f>IFERROR(IF(COUNTIF(個人情報!$BB$5:$BB$401,"登録番号" &amp; リスト!O9197)&gt;=1,"",IF(VLOOKUP(O9197,登録者リスト!$A$1:$D$43729,4,FALSE)=基本情報!$D$6,O9197,"")),"")</f>
        <v/>
      </c>
    </row>
    <row r="9198" spans="15:16" x14ac:dyDescent="0.15">
      <c r="O9198">
        <v>9197</v>
      </c>
      <c r="P9198" t="str">
        <f>IFERROR(IF(COUNTIF(個人情報!$BB$5:$BB$401,"登録番号" &amp; リスト!O9198)&gt;=1,"",IF(VLOOKUP(O9198,登録者リスト!$A$1:$D$43729,4,FALSE)=基本情報!$D$6,O9198,"")),"")</f>
        <v/>
      </c>
    </row>
    <row r="9199" spans="15:16" x14ac:dyDescent="0.15">
      <c r="O9199">
        <v>9198</v>
      </c>
      <c r="P9199" t="str">
        <f>IFERROR(IF(COUNTIF(個人情報!$BB$5:$BB$401,"登録番号" &amp; リスト!O9199)&gt;=1,"",IF(VLOOKUP(O9199,登録者リスト!$A$1:$D$43729,4,FALSE)=基本情報!$D$6,O9199,"")),"")</f>
        <v/>
      </c>
    </row>
    <row r="9200" spans="15:16" x14ac:dyDescent="0.15">
      <c r="O9200">
        <v>9199</v>
      </c>
      <c r="P9200" t="str">
        <f>IFERROR(IF(COUNTIF(個人情報!$BB$5:$BB$401,"登録番号" &amp; リスト!O9200)&gt;=1,"",IF(VLOOKUP(O9200,登録者リスト!$A$1:$D$43729,4,FALSE)=基本情報!$D$6,O9200,"")),"")</f>
        <v/>
      </c>
    </row>
    <row r="9201" spans="15:16" x14ac:dyDescent="0.15">
      <c r="O9201">
        <v>9200</v>
      </c>
      <c r="P9201" t="str">
        <f>IFERROR(IF(COUNTIF(個人情報!$BB$5:$BB$401,"登録番号" &amp; リスト!O9201)&gt;=1,"",IF(VLOOKUP(O9201,登録者リスト!$A$1:$D$43729,4,FALSE)=基本情報!$D$6,O9201,"")),"")</f>
        <v/>
      </c>
    </row>
    <row r="9202" spans="15:16" x14ac:dyDescent="0.15">
      <c r="O9202">
        <v>9201</v>
      </c>
      <c r="P9202" t="str">
        <f>IFERROR(IF(COUNTIF(個人情報!$BB$5:$BB$401,"登録番号" &amp; リスト!O9202)&gt;=1,"",IF(VLOOKUP(O9202,登録者リスト!$A$1:$D$43729,4,FALSE)=基本情報!$D$6,O9202,"")),"")</f>
        <v/>
      </c>
    </row>
    <row r="9203" spans="15:16" x14ac:dyDescent="0.15">
      <c r="O9203">
        <v>9202</v>
      </c>
      <c r="P9203" t="str">
        <f>IFERROR(IF(COUNTIF(個人情報!$BB$5:$BB$401,"登録番号" &amp; リスト!O9203)&gt;=1,"",IF(VLOOKUP(O9203,登録者リスト!$A$1:$D$43729,4,FALSE)=基本情報!$D$6,O9203,"")),"")</f>
        <v/>
      </c>
    </row>
    <row r="9204" spans="15:16" x14ac:dyDescent="0.15">
      <c r="O9204">
        <v>9203</v>
      </c>
      <c r="P9204" t="str">
        <f>IFERROR(IF(COUNTIF(個人情報!$BB$5:$BB$401,"登録番号" &amp; リスト!O9204)&gt;=1,"",IF(VLOOKUP(O9204,登録者リスト!$A$1:$D$43729,4,FALSE)=基本情報!$D$6,O9204,"")),"")</f>
        <v/>
      </c>
    </row>
    <row r="9205" spans="15:16" x14ac:dyDescent="0.15">
      <c r="O9205">
        <v>9204</v>
      </c>
      <c r="P9205" t="str">
        <f>IFERROR(IF(COUNTIF(個人情報!$BB$5:$BB$401,"登録番号" &amp; リスト!O9205)&gt;=1,"",IF(VLOOKUP(O9205,登録者リスト!$A$1:$D$43729,4,FALSE)=基本情報!$D$6,O9205,"")),"")</f>
        <v/>
      </c>
    </row>
    <row r="9206" spans="15:16" x14ac:dyDescent="0.15">
      <c r="O9206">
        <v>9205</v>
      </c>
      <c r="P9206" t="str">
        <f>IFERROR(IF(COUNTIF(個人情報!$BB$5:$BB$401,"登録番号" &amp; リスト!O9206)&gt;=1,"",IF(VLOOKUP(O9206,登録者リスト!$A$1:$D$43729,4,FALSE)=基本情報!$D$6,O9206,"")),"")</f>
        <v/>
      </c>
    </row>
    <row r="9207" spans="15:16" x14ac:dyDescent="0.15">
      <c r="O9207">
        <v>9206</v>
      </c>
      <c r="P9207" t="str">
        <f>IFERROR(IF(COUNTIF(個人情報!$BB$5:$BB$401,"登録番号" &amp; リスト!O9207)&gt;=1,"",IF(VLOOKUP(O9207,登録者リスト!$A$1:$D$43729,4,FALSE)=基本情報!$D$6,O9207,"")),"")</f>
        <v/>
      </c>
    </row>
    <row r="9208" spans="15:16" x14ac:dyDescent="0.15">
      <c r="O9208">
        <v>9207</v>
      </c>
      <c r="P9208" t="str">
        <f>IFERROR(IF(COUNTIF(個人情報!$BB$5:$BB$401,"登録番号" &amp; リスト!O9208)&gt;=1,"",IF(VLOOKUP(O9208,登録者リスト!$A$1:$D$43729,4,FALSE)=基本情報!$D$6,O9208,"")),"")</f>
        <v/>
      </c>
    </row>
    <row r="9209" spans="15:16" x14ac:dyDescent="0.15">
      <c r="O9209">
        <v>9208</v>
      </c>
      <c r="P9209" t="str">
        <f>IFERROR(IF(COUNTIF(個人情報!$BB$5:$BB$401,"登録番号" &amp; リスト!O9209)&gt;=1,"",IF(VLOOKUP(O9209,登録者リスト!$A$1:$D$43729,4,FALSE)=基本情報!$D$6,O9209,"")),"")</f>
        <v/>
      </c>
    </row>
    <row r="9210" spans="15:16" x14ac:dyDescent="0.15">
      <c r="O9210">
        <v>9209</v>
      </c>
      <c r="P9210" t="str">
        <f>IFERROR(IF(COUNTIF(個人情報!$BB$5:$BB$401,"登録番号" &amp; リスト!O9210)&gt;=1,"",IF(VLOOKUP(O9210,登録者リスト!$A$1:$D$43729,4,FALSE)=基本情報!$D$6,O9210,"")),"")</f>
        <v/>
      </c>
    </row>
    <row r="9211" spans="15:16" x14ac:dyDescent="0.15">
      <c r="O9211">
        <v>9210</v>
      </c>
      <c r="P9211" t="str">
        <f>IFERROR(IF(COUNTIF(個人情報!$BB$5:$BB$401,"登録番号" &amp; リスト!O9211)&gt;=1,"",IF(VLOOKUP(O9211,登録者リスト!$A$1:$D$43729,4,FALSE)=基本情報!$D$6,O9211,"")),"")</f>
        <v/>
      </c>
    </row>
    <row r="9212" spans="15:16" x14ac:dyDescent="0.15">
      <c r="O9212">
        <v>9211</v>
      </c>
      <c r="P9212" t="str">
        <f>IFERROR(IF(COUNTIF(個人情報!$BB$5:$BB$401,"登録番号" &amp; リスト!O9212)&gt;=1,"",IF(VLOOKUP(O9212,登録者リスト!$A$1:$D$43729,4,FALSE)=基本情報!$D$6,O9212,"")),"")</f>
        <v/>
      </c>
    </row>
    <row r="9213" spans="15:16" x14ac:dyDescent="0.15">
      <c r="O9213">
        <v>9212</v>
      </c>
      <c r="P9213" t="str">
        <f>IFERROR(IF(COUNTIF(個人情報!$BB$5:$BB$401,"登録番号" &amp; リスト!O9213)&gt;=1,"",IF(VLOOKUP(O9213,登録者リスト!$A$1:$D$43729,4,FALSE)=基本情報!$D$6,O9213,"")),"")</f>
        <v/>
      </c>
    </row>
    <row r="9214" spans="15:16" x14ac:dyDescent="0.15">
      <c r="O9214">
        <v>9213</v>
      </c>
      <c r="P9214" t="str">
        <f>IFERROR(IF(COUNTIF(個人情報!$BB$5:$BB$401,"登録番号" &amp; リスト!O9214)&gt;=1,"",IF(VLOOKUP(O9214,登録者リスト!$A$1:$D$43729,4,FALSE)=基本情報!$D$6,O9214,"")),"")</f>
        <v/>
      </c>
    </row>
    <row r="9215" spans="15:16" x14ac:dyDescent="0.15">
      <c r="O9215">
        <v>9214</v>
      </c>
      <c r="P9215" t="str">
        <f>IFERROR(IF(COUNTIF(個人情報!$BB$5:$BB$401,"登録番号" &amp; リスト!O9215)&gt;=1,"",IF(VLOOKUP(O9215,登録者リスト!$A$1:$D$43729,4,FALSE)=基本情報!$D$6,O9215,"")),"")</f>
        <v/>
      </c>
    </row>
    <row r="9216" spans="15:16" x14ac:dyDescent="0.15">
      <c r="O9216">
        <v>9215</v>
      </c>
      <c r="P9216" t="str">
        <f>IFERROR(IF(COUNTIF(個人情報!$BB$5:$BB$401,"登録番号" &amp; リスト!O9216)&gt;=1,"",IF(VLOOKUP(O9216,登録者リスト!$A$1:$D$43729,4,FALSE)=基本情報!$D$6,O9216,"")),"")</f>
        <v/>
      </c>
    </row>
    <row r="9217" spans="15:16" x14ac:dyDescent="0.15">
      <c r="O9217">
        <v>9216</v>
      </c>
      <c r="P9217" t="str">
        <f>IFERROR(IF(COUNTIF(個人情報!$BB$5:$BB$401,"登録番号" &amp; リスト!O9217)&gt;=1,"",IF(VLOOKUP(O9217,登録者リスト!$A$1:$D$43729,4,FALSE)=基本情報!$D$6,O9217,"")),"")</f>
        <v/>
      </c>
    </row>
    <row r="9218" spans="15:16" x14ac:dyDescent="0.15">
      <c r="O9218">
        <v>9217</v>
      </c>
      <c r="P9218" t="str">
        <f>IFERROR(IF(COUNTIF(個人情報!$BB$5:$BB$401,"登録番号" &amp; リスト!O9218)&gt;=1,"",IF(VLOOKUP(O9218,登録者リスト!$A$1:$D$43729,4,FALSE)=基本情報!$D$6,O9218,"")),"")</f>
        <v/>
      </c>
    </row>
    <row r="9219" spans="15:16" x14ac:dyDescent="0.15">
      <c r="O9219">
        <v>9218</v>
      </c>
      <c r="P9219" t="str">
        <f>IFERROR(IF(COUNTIF(個人情報!$BB$5:$BB$401,"登録番号" &amp; リスト!O9219)&gt;=1,"",IF(VLOOKUP(O9219,登録者リスト!$A$1:$D$43729,4,FALSE)=基本情報!$D$6,O9219,"")),"")</f>
        <v/>
      </c>
    </row>
    <row r="9220" spans="15:16" x14ac:dyDescent="0.15">
      <c r="O9220">
        <v>9219</v>
      </c>
      <c r="P9220" t="str">
        <f>IFERROR(IF(COUNTIF(個人情報!$BB$5:$BB$401,"登録番号" &amp; リスト!O9220)&gt;=1,"",IF(VLOOKUP(O9220,登録者リスト!$A$1:$D$43729,4,FALSE)=基本情報!$D$6,O9220,"")),"")</f>
        <v/>
      </c>
    </row>
    <row r="9221" spans="15:16" x14ac:dyDescent="0.15">
      <c r="O9221">
        <v>9220</v>
      </c>
      <c r="P9221" t="str">
        <f>IFERROR(IF(COUNTIF(個人情報!$BB$5:$BB$401,"登録番号" &amp; リスト!O9221)&gt;=1,"",IF(VLOOKUP(O9221,登録者リスト!$A$1:$D$43729,4,FALSE)=基本情報!$D$6,O9221,"")),"")</f>
        <v/>
      </c>
    </row>
    <row r="9222" spans="15:16" x14ac:dyDescent="0.15">
      <c r="O9222">
        <v>9221</v>
      </c>
      <c r="P9222" t="str">
        <f>IFERROR(IF(COUNTIF(個人情報!$BB$5:$BB$401,"登録番号" &amp; リスト!O9222)&gt;=1,"",IF(VLOOKUP(O9222,登録者リスト!$A$1:$D$43729,4,FALSE)=基本情報!$D$6,O9222,"")),"")</f>
        <v/>
      </c>
    </row>
    <row r="9223" spans="15:16" x14ac:dyDescent="0.15">
      <c r="O9223">
        <v>9222</v>
      </c>
      <c r="P9223" t="str">
        <f>IFERROR(IF(COUNTIF(個人情報!$BB$5:$BB$401,"登録番号" &amp; リスト!O9223)&gt;=1,"",IF(VLOOKUP(O9223,登録者リスト!$A$1:$D$43729,4,FALSE)=基本情報!$D$6,O9223,"")),"")</f>
        <v/>
      </c>
    </row>
    <row r="9224" spans="15:16" x14ac:dyDescent="0.15">
      <c r="O9224">
        <v>9223</v>
      </c>
      <c r="P9224" t="str">
        <f>IFERROR(IF(COUNTIF(個人情報!$BB$5:$BB$401,"登録番号" &amp; リスト!O9224)&gt;=1,"",IF(VLOOKUP(O9224,登録者リスト!$A$1:$D$43729,4,FALSE)=基本情報!$D$6,O9224,"")),"")</f>
        <v/>
      </c>
    </row>
    <row r="9225" spans="15:16" x14ac:dyDescent="0.15">
      <c r="O9225">
        <v>9224</v>
      </c>
      <c r="P9225" t="str">
        <f>IFERROR(IF(COUNTIF(個人情報!$BB$5:$BB$401,"登録番号" &amp; リスト!O9225)&gt;=1,"",IF(VLOOKUP(O9225,登録者リスト!$A$1:$D$43729,4,FALSE)=基本情報!$D$6,O9225,"")),"")</f>
        <v/>
      </c>
    </row>
    <row r="9226" spans="15:16" x14ac:dyDescent="0.15">
      <c r="O9226">
        <v>9225</v>
      </c>
      <c r="P9226" t="str">
        <f>IFERROR(IF(COUNTIF(個人情報!$BB$5:$BB$401,"登録番号" &amp; リスト!O9226)&gt;=1,"",IF(VLOOKUP(O9226,登録者リスト!$A$1:$D$43729,4,FALSE)=基本情報!$D$6,O9226,"")),"")</f>
        <v/>
      </c>
    </row>
    <row r="9227" spans="15:16" x14ac:dyDescent="0.15">
      <c r="O9227">
        <v>9226</v>
      </c>
      <c r="P9227" t="str">
        <f>IFERROR(IF(COUNTIF(個人情報!$BB$5:$BB$401,"登録番号" &amp; リスト!O9227)&gt;=1,"",IF(VLOOKUP(O9227,登録者リスト!$A$1:$D$43729,4,FALSE)=基本情報!$D$6,O9227,"")),"")</f>
        <v/>
      </c>
    </row>
    <row r="9228" spans="15:16" x14ac:dyDescent="0.15">
      <c r="O9228">
        <v>9227</v>
      </c>
      <c r="P9228" t="str">
        <f>IFERROR(IF(COUNTIF(個人情報!$BB$5:$BB$401,"登録番号" &amp; リスト!O9228)&gt;=1,"",IF(VLOOKUP(O9228,登録者リスト!$A$1:$D$43729,4,FALSE)=基本情報!$D$6,O9228,"")),"")</f>
        <v/>
      </c>
    </row>
    <row r="9229" spans="15:16" x14ac:dyDescent="0.15">
      <c r="O9229">
        <v>9228</v>
      </c>
      <c r="P9229" t="str">
        <f>IFERROR(IF(COUNTIF(個人情報!$BB$5:$BB$401,"登録番号" &amp; リスト!O9229)&gt;=1,"",IF(VLOOKUP(O9229,登録者リスト!$A$1:$D$43729,4,FALSE)=基本情報!$D$6,O9229,"")),"")</f>
        <v/>
      </c>
    </row>
    <row r="9230" spans="15:16" x14ac:dyDescent="0.15">
      <c r="O9230">
        <v>9229</v>
      </c>
      <c r="P9230" t="str">
        <f>IFERROR(IF(COUNTIF(個人情報!$BB$5:$BB$401,"登録番号" &amp; リスト!O9230)&gt;=1,"",IF(VLOOKUP(O9230,登録者リスト!$A$1:$D$43729,4,FALSE)=基本情報!$D$6,O9230,"")),"")</f>
        <v/>
      </c>
    </row>
    <row r="9231" spans="15:16" x14ac:dyDescent="0.15">
      <c r="O9231">
        <v>9230</v>
      </c>
      <c r="P9231" t="str">
        <f>IFERROR(IF(COUNTIF(個人情報!$BB$5:$BB$401,"登録番号" &amp; リスト!O9231)&gt;=1,"",IF(VLOOKUP(O9231,登録者リスト!$A$1:$D$43729,4,FALSE)=基本情報!$D$6,O9231,"")),"")</f>
        <v/>
      </c>
    </row>
    <row r="9232" spans="15:16" x14ac:dyDescent="0.15">
      <c r="O9232">
        <v>9231</v>
      </c>
      <c r="P9232" t="str">
        <f>IFERROR(IF(COUNTIF(個人情報!$BB$5:$BB$401,"登録番号" &amp; リスト!O9232)&gt;=1,"",IF(VLOOKUP(O9232,登録者リスト!$A$1:$D$43729,4,FALSE)=基本情報!$D$6,O9232,"")),"")</f>
        <v/>
      </c>
    </row>
    <row r="9233" spans="15:16" x14ac:dyDescent="0.15">
      <c r="O9233">
        <v>9232</v>
      </c>
      <c r="P9233" t="str">
        <f>IFERROR(IF(COUNTIF(個人情報!$BB$5:$BB$401,"登録番号" &amp; リスト!O9233)&gt;=1,"",IF(VLOOKUP(O9233,登録者リスト!$A$1:$D$43729,4,FALSE)=基本情報!$D$6,O9233,"")),"")</f>
        <v/>
      </c>
    </row>
    <row r="9234" spans="15:16" x14ac:dyDescent="0.15">
      <c r="O9234">
        <v>9233</v>
      </c>
      <c r="P9234" t="str">
        <f>IFERROR(IF(COUNTIF(個人情報!$BB$5:$BB$401,"登録番号" &amp; リスト!O9234)&gt;=1,"",IF(VLOOKUP(O9234,登録者リスト!$A$1:$D$43729,4,FALSE)=基本情報!$D$6,O9234,"")),"")</f>
        <v/>
      </c>
    </row>
    <row r="9235" spans="15:16" x14ac:dyDescent="0.15">
      <c r="O9235">
        <v>9234</v>
      </c>
      <c r="P9235" t="str">
        <f>IFERROR(IF(COUNTIF(個人情報!$BB$5:$BB$401,"登録番号" &amp; リスト!O9235)&gt;=1,"",IF(VLOOKUP(O9235,登録者リスト!$A$1:$D$43729,4,FALSE)=基本情報!$D$6,O9235,"")),"")</f>
        <v/>
      </c>
    </row>
    <row r="9236" spans="15:16" x14ac:dyDescent="0.15">
      <c r="O9236">
        <v>9235</v>
      </c>
      <c r="P9236" t="str">
        <f>IFERROR(IF(COUNTIF(個人情報!$BB$5:$BB$401,"登録番号" &amp; リスト!O9236)&gt;=1,"",IF(VLOOKUP(O9236,登録者リスト!$A$1:$D$43729,4,FALSE)=基本情報!$D$6,O9236,"")),"")</f>
        <v/>
      </c>
    </row>
    <row r="9237" spans="15:16" x14ac:dyDescent="0.15">
      <c r="O9237">
        <v>9236</v>
      </c>
      <c r="P9237" t="str">
        <f>IFERROR(IF(COUNTIF(個人情報!$BB$5:$BB$401,"登録番号" &amp; リスト!O9237)&gt;=1,"",IF(VLOOKUP(O9237,登録者リスト!$A$1:$D$43729,4,FALSE)=基本情報!$D$6,O9237,"")),"")</f>
        <v/>
      </c>
    </row>
    <row r="9238" spans="15:16" x14ac:dyDescent="0.15">
      <c r="O9238">
        <v>9237</v>
      </c>
      <c r="P9238" t="str">
        <f>IFERROR(IF(COUNTIF(個人情報!$BB$5:$BB$401,"登録番号" &amp; リスト!O9238)&gt;=1,"",IF(VLOOKUP(O9238,登録者リスト!$A$1:$D$43729,4,FALSE)=基本情報!$D$6,O9238,"")),"")</f>
        <v/>
      </c>
    </row>
    <row r="9239" spans="15:16" x14ac:dyDescent="0.15">
      <c r="O9239">
        <v>9238</v>
      </c>
      <c r="P9239" t="str">
        <f>IFERROR(IF(COUNTIF(個人情報!$BB$5:$BB$401,"登録番号" &amp; リスト!O9239)&gt;=1,"",IF(VLOOKUP(O9239,登録者リスト!$A$1:$D$43729,4,FALSE)=基本情報!$D$6,O9239,"")),"")</f>
        <v/>
      </c>
    </row>
    <row r="9240" spans="15:16" x14ac:dyDescent="0.15">
      <c r="O9240">
        <v>9239</v>
      </c>
      <c r="P9240" t="str">
        <f>IFERROR(IF(COUNTIF(個人情報!$BB$5:$BB$401,"登録番号" &amp; リスト!O9240)&gt;=1,"",IF(VLOOKUP(O9240,登録者リスト!$A$1:$D$43729,4,FALSE)=基本情報!$D$6,O9240,"")),"")</f>
        <v/>
      </c>
    </row>
    <row r="9241" spans="15:16" x14ac:dyDescent="0.15">
      <c r="O9241">
        <v>9240</v>
      </c>
      <c r="P9241" t="str">
        <f>IFERROR(IF(COUNTIF(個人情報!$BB$5:$BB$401,"登録番号" &amp; リスト!O9241)&gt;=1,"",IF(VLOOKUP(O9241,登録者リスト!$A$1:$D$43729,4,FALSE)=基本情報!$D$6,O9241,"")),"")</f>
        <v/>
      </c>
    </row>
    <row r="9242" spans="15:16" x14ac:dyDescent="0.15">
      <c r="O9242">
        <v>9241</v>
      </c>
      <c r="P9242" t="str">
        <f>IFERROR(IF(COUNTIF(個人情報!$BB$5:$BB$401,"登録番号" &amp; リスト!O9242)&gt;=1,"",IF(VLOOKUP(O9242,登録者リスト!$A$1:$D$43729,4,FALSE)=基本情報!$D$6,O9242,"")),"")</f>
        <v/>
      </c>
    </row>
    <row r="9243" spans="15:16" x14ac:dyDescent="0.15">
      <c r="O9243">
        <v>9242</v>
      </c>
      <c r="P9243" t="str">
        <f>IFERROR(IF(COUNTIF(個人情報!$BB$5:$BB$401,"登録番号" &amp; リスト!O9243)&gt;=1,"",IF(VLOOKUP(O9243,登録者リスト!$A$1:$D$43729,4,FALSE)=基本情報!$D$6,O9243,"")),"")</f>
        <v/>
      </c>
    </row>
    <row r="9244" spans="15:16" x14ac:dyDescent="0.15">
      <c r="O9244">
        <v>9243</v>
      </c>
      <c r="P9244" t="str">
        <f>IFERROR(IF(COUNTIF(個人情報!$BB$5:$BB$401,"登録番号" &amp; リスト!O9244)&gt;=1,"",IF(VLOOKUP(O9244,登録者リスト!$A$1:$D$43729,4,FALSE)=基本情報!$D$6,O9244,"")),"")</f>
        <v/>
      </c>
    </row>
    <row r="9245" spans="15:16" x14ac:dyDescent="0.15">
      <c r="O9245">
        <v>9244</v>
      </c>
      <c r="P9245" t="str">
        <f>IFERROR(IF(COUNTIF(個人情報!$BB$5:$BB$401,"登録番号" &amp; リスト!O9245)&gt;=1,"",IF(VLOOKUP(O9245,登録者リスト!$A$1:$D$43729,4,FALSE)=基本情報!$D$6,O9245,"")),"")</f>
        <v/>
      </c>
    </row>
    <row r="9246" spans="15:16" x14ac:dyDescent="0.15">
      <c r="O9246">
        <v>9245</v>
      </c>
      <c r="P9246" t="str">
        <f>IFERROR(IF(COUNTIF(個人情報!$BB$5:$BB$401,"登録番号" &amp; リスト!O9246)&gt;=1,"",IF(VLOOKUP(O9246,登録者リスト!$A$1:$D$43729,4,FALSE)=基本情報!$D$6,O9246,"")),"")</f>
        <v/>
      </c>
    </row>
    <row r="9247" spans="15:16" x14ac:dyDescent="0.15">
      <c r="O9247">
        <v>9246</v>
      </c>
      <c r="P9247" t="str">
        <f>IFERROR(IF(COUNTIF(個人情報!$BB$5:$BB$401,"登録番号" &amp; リスト!O9247)&gt;=1,"",IF(VLOOKUP(O9247,登録者リスト!$A$1:$D$43729,4,FALSE)=基本情報!$D$6,O9247,"")),"")</f>
        <v/>
      </c>
    </row>
    <row r="9248" spans="15:16" x14ac:dyDescent="0.15">
      <c r="O9248">
        <v>9247</v>
      </c>
      <c r="P9248" t="str">
        <f>IFERROR(IF(COUNTIF(個人情報!$BB$5:$BB$401,"登録番号" &amp; リスト!O9248)&gt;=1,"",IF(VLOOKUP(O9248,登録者リスト!$A$1:$D$43729,4,FALSE)=基本情報!$D$6,O9248,"")),"")</f>
        <v/>
      </c>
    </row>
    <row r="9249" spans="15:16" x14ac:dyDescent="0.15">
      <c r="O9249">
        <v>9248</v>
      </c>
      <c r="P9249" t="str">
        <f>IFERROR(IF(COUNTIF(個人情報!$BB$5:$BB$401,"登録番号" &amp; リスト!O9249)&gt;=1,"",IF(VLOOKUP(O9249,登録者リスト!$A$1:$D$43729,4,FALSE)=基本情報!$D$6,O9249,"")),"")</f>
        <v/>
      </c>
    </row>
    <row r="9250" spans="15:16" x14ac:dyDescent="0.15">
      <c r="O9250">
        <v>9249</v>
      </c>
      <c r="P9250" t="str">
        <f>IFERROR(IF(COUNTIF(個人情報!$BB$5:$BB$401,"登録番号" &amp; リスト!O9250)&gt;=1,"",IF(VLOOKUP(O9250,登録者リスト!$A$1:$D$43729,4,FALSE)=基本情報!$D$6,O9250,"")),"")</f>
        <v/>
      </c>
    </row>
    <row r="9251" spans="15:16" x14ac:dyDescent="0.15">
      <c r="O9251">
        <v>9250</v>
      </c>
      <c r="P9251" t="str">
        <f>IFERROR(IF(COUNTIF(個人情報!$BB$5:$BB$401,"登録番号" &amp; リスト!O9251)&gt;=1,"",IF(VLOOKUP(O9251,登録者リスト!$A$1:$D$43729,4,FALSE)=基本情報!$D$6,O9251,"")),"")</f>
        <v/>
      </c>
    </row>
    <row r="9252" spans="15:16" x14ac:dyDescent="0.15">
      <c r="O9252">
        <v>9251</v>
      </c>
      <c r="P9252" t="str">
        <f>IFERROR(IF(COUNTIF(個人情報!$BB$5:$BB$401,"登録番号" &amp; リスト!O9252)&gt;=1,"",IF(VLOOKUP(O9252,登録者リスト!$A$1:$D$43729,4,FALSE)=基本情報!$D$6,O9252,"")),"")</f>
        <v/>
      </c>
    </row>
    <row r="9253" spans="15:16" x14ac:dyDescent="0.15">
      <c r="O9253">
        <v>9252</v>
      </c>
      <c r="P9253" t="str">
        <f>IFERROR(IF(COUNTIF(個人情報!$BB$5:$BB$401,"登録番号" &amp; リスト!O9253)&gt;=1,"",IF(VLOOKUP(O9253,登録者リスト!$A$1:$D$43729,4,FALSE)=基本情報!$D$6,O9253,"")),"")</f>
        <v/>
      </c>
    </row>
    <row r="9254" spans="15:16" x14ac:dyDescent="0.15">
      <c r="O9254">
        <v>9253</v>
      </c>
      <c r="P9254" t="str">
        <f>IFERROR(IF(COUNTIF(個人情報!$BB$5:$BB$401,"登録番号" &amp; リスト!O9254)&gt;=1,"",IF(VLOOKUP(O9254,登録者リスト!$A$1:$D$43729,4,FALSE)=基本情報!$D$6,O9254,"")),"")</f>
        <v/>
      </c>
    </row>
    <row r="9255" spans="15:16" x14ac:dyDescent="0.15">
      <c r="O9255">
        <v>9254</v>
      </c>
      <c r="P9255" t="str">
        <f>IFERROR(IF(COUNTIF(個人情報!$BB$5:$BB$401,"登録番号" &amp; リスト!O9255)&gt;=1,"",IF(VLOOKUP(O9255,登録者リスト!$A$1:$D$43729,4,FALSE)=基本情報!$D$6,O9255,"")),"")</f>
        <v/>
      </c>
    </row>
    <row r="9256" spans="15:16" x14ac:dyDescent="0.15">
      <c r="O9256">
        <v>9255</v>
      </c>
      <c r="P9256" t="str">
        <f>IFERROR(IF(COUNTIF(個人情報!$BB$5:$BB$401,"登録番号" &amp; リスト!O9256)&gt;=1,"",IF(VLOOKUP(O9256,登録者リスト!$A$1:$D$43729,4,FALSE)=基本情報!$D$6,O9256,"")),"")</f>
        <v/>
      </c>
    </row>
    <row r="9257" spans="15:16" x14ac:dyDescent="0.15">
      <c r="O9257">
        <v>9256</v>
      </c>
      <c r="P9257" t="str">
        <f>IFERROR(IF(COUNTIF(個人情報!$BB$5:$BB$401,"登録番号" &amp; リスト!O9257)&gt;=1,"",IF(VLOOKUP(O9257,登録者リスト!$A$1:$D$43729,4,FALSE)=基本情報!$D$6,O9257,"")),"")</f>
        <v/>
      </c>
    </row>
    <row r="9258" spans="15:16" x14ac:dyDescent="0.15">
      <c r="O9258">
        <v>9257</v>
      </c>
      <c r="P9258" t="str">
        <f>IFERROR(IF(COUNTIF(個人情報!$BB$5:$BB$401,"登録番号" &amp; リスト!O9258)&gt;=1,"",IF(VLOOKUP(O9258,登録者リスト!$A$1:$D$43729,4,FALSE)=基本情報!$D$6,O9258,"")),"")</f>
        <v/>
      </c>
    </row>
    <row r="9259" spans="15:16" x14ac:dyDescent="0.15">
      <c r="O9259">
        <v>9258</v>
      </c>
      <c r="P9259" t="str">
        <f>IFERROR(IF(COUNTIF(個人情報!$BB$5:$BB$401,"登録番号" &amp; リスト!O9259)&gt;=1,"",IF(VLOOKUP(O9259,登録者リスト!$A$1:$D$43729,4,FALSE)=基本情報!$D$6,O9259,"")),"")</f>
        <v/>
      </c>
    </row>
    <row r="9260" spans="15:16" x14ac:dyDescent="0.15">
      <c r="O9260">
        <v>9259</v>
      </c>
      <c r="P9260" t="str">
        <f>IFERROR(IF(COUNTIF(個人情報!$BB$5:$BB$401,"登録番号" &amp; リスト!O9260)&gt;=1,"",IF(VLOOKUP(O9260,登録者リスト!$A$1:$D$43729,4,FALSE)=基本情報!$D$6,O9260,"")),"")</f>
        <v/>
      </c>
    </row>
    <row r="9261" spans="15:16" x14ac:dyDescent="0.15">
      <c r="O9261">
        <v>9260</v>
      </c>
      <c r="P9261" t="str">
        <f>IFERROR(IF(COUNTIF(個人情報!$BB$5:$BB$401,"登録番号" &amp; リスト!O9261)&gt;=1,"",IF(VLOOKUP(O9261,登録者リスト!$A$1:$D$43729,4,FALSE)=基本情報!$D$6,O9261,"")),"")</f>
        <v/>
      </c>
    </row>
    <row r="9262" spans="15:16" x14ac:dyDescent="0.15">
      <c r="O9262">
        <v>9261</v>
      </c>
      <c r="P9262" t="str">
        <f>IFERROR(IF(COUNTIF(個人情報!$BB$5:$BB$401,"登録番号" &amp; リスト!O9262)&gt;=1,"",IF(VLOOKUP(O9262,登録者リスト!$A$1:$D$43729,4,FALSE)=基本情報!$D$6,O9262,"")),"")</f>
        <v/>
      </c>
    </row>
    <row r="9263" spans="15:16" x14ac:dyDescent="0.15">
      <c r="O9263">
        <v>9262</v>
      </c>
      <c r="P9263" t="str">
        <f>IFERROR(IF(COUNTIF(個人情報!$BB$5:$BB$401,"登録番号" &amp; リスト!O9263)&gt;=1,"",IF(VLOOKUP(O9263,登録者リスト!$A$1:$D$43729,4,FALSE)=基本情報!$D$6,O9263,"")),"")</f>
        <v/>
      </c>
    </row>
    <row r="9264" spans="15:16" x14ac:dyDescent="0.15">
      <c r="O9264">
        <v>9263</v>
      </c>
      <c r="P9264" t="str">
        <f>IFERROR(IF(COUNTIF(個人情報!$BB$5:$BB$401,"登録番号" &amp; リスト!O9264)&gt;=1,"",IF(VLOOKUP(O9264,登録者リスト!$A$1:$D$43729,4,FALSE)=基本情報!$D$6,O9264,"")),"")</f>
        <v/>
      </c>
    </row>
    <row r="9265" spans="15:16" x14ac:dyDescent="0.15">
      <c r="O9265">
        <v>9264</v>
      </c>
      <c r="P9265" t="str">
        <f>IFERROR(IF(COUNTIF(個人情報!$BB$5:$BB$401,"登録番号" &amp; リスト!O9265)&gt;=1,"",IF(VLOOKUP(O9265,登録者リスト!$A$1:$D$43729,4,FALSE)=基本情報!$D$6,O9265,"")),"")</f>
        <v/>
      </c>
    </row>
    <row r="9266" spans="15:16" x14ac:dyDescent="0.15">
      <c r="O9266">
        <v>9265</v>
      </c>
      <c r="P9266" t="str">
        <f>IFERROR(IF(COUNTIF(個人情報!$BB$5:$BB$401,"登録番号" &amp; リスト!O9266)&gt;=1,"",IF(VLOOKUP(O9266,登録者リスト!$A$1:$D$43729,4,FALSE)=基本情報!$D$6,O9266,"")),"")</f>
        <v/>
      </c>
    </row>
    <row r="9267" spans="15:16" x14ac:dyDescent="0.15">
      <c r="O9267">
        <v>9266</v>
      </c>
      <c r="P9267" t="str">
        <f>IFERROR(IF(COUNTIF(個人情報!$BB$5:$BB$401,"登録番号" &amp; リスト!O9267)&gt;=1,"",IF(VLOOKUP(O9267,登録者リスト!$A$1:$D$43729,4,FALSE)=基本情報!$D$6,O9267,"")),"")</f>
        <v/>
      </c>
    </row>
    <row r="9268" spans="15:16" x14ac:dyDescent="0.15">
      <c r="O9268">
        <v>9267</v>
      </c>
      <c r="P9268" t="str">
        <f>IFERROR(IF(COUNTIF(個人情報!$BB$5:$BB$401,"登録番号" &amp; リスト!O9268)&gt;=1,"",IF(VLOOKUP(O9268,登録者リスト!$A$1:$D$43729,4,FALSE)=基本情報!$D$6,O9268,"")),"")</f>
        <v/>
      </c>
    </row>
    <row r="9269" spans="15:16" x14ac:dyDescent="0.15">
      <c r="O9269">
        <v>9268</v>
      </c>
      <c r="P9269" t="str">
        <f>IFERROR(IF(COUNTIF(個人情報!$BB$5:$BB$401,"登録番号" &amp; リスト!O9269)&gt;=1,"",IF(VLOOKUP(O9269,登録者リスト!$A$1:$D$43729,4,FALSE)=基本情報!$D$6,O9269,"")),"")</f>
        <v/>
      </c>
    </row>
    <row r="9270" spans="15:16" x14ac:dyDescent="0.15">
      <c r="O9270">
        <v>9269</v>
      </c>
      <c r="P9270" t="str">
        <f>IFERROR(IF(COUNTIF(個人情報!$BB$5:$BB$401,"登録番号" &amp; リスト!O9270)&gt;=1,"",IF(VLOOKUP(O9270,登録者リスト!$A$1:$D$43729,4,FALSE)=基本情報!$D$6,O9270,"")),"")</f>
        <v/>
      </c>
    </row>
    <row r="9271" spans="15:16" x14ac:dyDescent="0.15">
      <c r="O9271">
        <v>9270</v>
      </c>
      <c r="P9271" t="str">
        <f>IFERROR(IF(COUNTIF(個人情報!$BB$5:$BB$401,"登録番号" &amp; リスト!O9271)&gt;=1,"",IF(VLOOKUP(O9271,登録者リスト!$A$1:$D$43729,4,FALSE)=基本情報!$D$6,O9271,"")),"")</f>
        <v/>
      </c>
    </row>
    <row r="9272" spans="15:16" x14ac:dyDescent="0.15">
      <c r="O9272">
        <v>9271</v>
      </c>
      <c r="P9272" t="str">
        <f>IFERROR(IF(COUNTIF(個人情報!$BB$5:$BB$401,"登録番号" &amp; リスト!O9272)&gt;=1,"",IF(VLOOKUP(O9272,登録者リスト!$A$1:$D$43729,4,FALSE)=基本情報!$D$6,O9272,"")),"")</f>
        <v/>
      </c>
    </row>
    <row r="9273" spans="15:16" x14ac:dyDescent="0.15">
      <c r="O9273">
        <v>9272</v>
      </c>
      <c r="P9273" t="str">
        <f>IFERROR(IF(COUNTIF(個人情報!$BB$5:$BB$401,"登録番号" &amp; リスト!O9273)&gt;=1,"",IF(VLOOKUP(O9273,登録者リスト!$A$1:$D$43729,4,FALSE)=基本情報!$D$6,O9273,"")),"")</f>
        <v/>
      </c>
    </row>
    <row r="9274" spans="15:16" x14ac:dyDescent="0.15">
      <c r="O9274">
        <v>9273</v>
      </c>
      <c r="P9274" t="str">
        <f>IFERROR(IF(COUNTIF(個人情報!$BB$5:$BB$401,"登録番号" &amp; リスト!O9274)&gt;=1,"",IF(VLOOKUP(O9274,登録者リスト!$A$1:$D$43729,4,FALSE)=基本情報!$D$6,O9274,"")),"")</f>
        <v/>
      </c>
    </row>
    <row r="9275" spans="15:16" x14ac:dyDescent="0.15">
      <c r="O9275">
        <v>9274</v>
      </c>
      <c r="P9275" t="str">
        <f>IFERROR(IF(COUNTIF(個人情報!$BB$5:$BB$401,"登録番号" &amp; リスト!O9275)&gt;=1,"",IF(VLOOKUP(O9275,登録者リスト!$A$1:$D$43729,4,FALSE)=基本情報!$D$6,O9275,"")),"")</f>
        <v/>
      </c>
    </row>
    <row r="9276" spans="15:16" x14ac:dyDescent="0.15">
      <c r="O9276">
        <v>9275</v>
      </c>
      <c r="P9276" t="str">
        <f>IFERROR(IF(COUNTIF(個人情報!$BB$5:$BB$401,"登録番号" &amp; リスト!O9276)&gt;=1,"",IF(VLOOKUP(O9276,登録者リスト!$A$1:$D$43729,4,FALSE)=基本情報!$D$6,O9276,"")),"")</f>
        <v/>
      </c>
    </row>
    <row r="9277" spans="15:16" x14ac:dyDescent="0.15">
      <c r="O9277">
        <v>9276</v>
      </c>
      <c r="P9277" t="str">
        <f>IFERROR(IF(COUNTIF(個人情報!$BB$5:$BB$401,"登録番号" &amp; リスト!O9277)&gt;=1,"",IF(VLOOKUP(O9277,登録者リスト!$A$1:$D$43729,4,FALSE)=基本情報!$D$6,O9277,"")),"")</f>
        <v/>
      </c>
    </row>
    <row r="9278" spans="15:16" x14ac:dyDescent="0.15">
      <c r="O9278">
        <v>9277</v>
      </c>
      <c r="P9278" t="str">
        <f>IFERROR(IF(COUNTIF(個人情報!$BB$5:$BB$401,"登録番号" &amp; リスト!O9278)&gt;=1,"",IF(VLOOKUP(O9278,登録者リスト!$A$1:$D$43729,4,FALSE)=基本情報!$D$6,O9278,"")),"")</f>
        <v/>
      </c>
    </row>
    <row r="9279" spans="15:16" x14ac:dyDescent="0.15">
      <c r="O9279">
        <v>9278</v>
      </c>
      <c r="P9279" t="str">
        <f>IFERROR(IF(COUNTIF(個人情報!$BB$5:$BB$401,"登録番号" &amp; リスト!O9279)&gt;=1,"",IF(VLOOKUP(O9279,登録者リスト!$A$1:$D$43729,4,FALSE)=基本情報!$D$6,O9279,"")),"")</f>
        <v/>
      </c>
    </row>
    <row r="9280" spans="15:16" x14ac:dyDescent="0.15">
      <c r="O9280">
        <v>9279</v>
      </c>
      <c r="P9280" t="str">
        <f>IFERROR(IF(COUNTIF(個人情報!$BB$5:$BB$401,"登録番号" &amp; リスト!O9280)&gt;=1,"",IF(VLOOKUP(O9280,登録者リスト!$A$1:$D$43729,4,FALSE)=基本情報!$D$6,O9280,"")),"")</f>
        <v/>
      </c>
    </row>
    <row r="9281" spans="15:16" x14ac:dyDescent="0.15">
      <c r="O9281">
        <v>9280</v>
      </c>
      <c r="P9281" t="str">
        <f>IFERROR(IF(COUNTIF(個人情報!$BB$5:$BB$401,"登録番号" &amp; リスト!O9281)&gt;=1,"",IF(VLOOKUP(O9281,登録者リスト!$A$1:$D$43729,4,FALSE)=基本情報!$D$6,O9281,"")),"")</f>
        <v/>
      </c>
    </row>
    <row r="9282" spans="15:16" x14ac:dyDescent="0.15">
      <c r="O9282">
        <v>9281</v>
      </c>
      <c r="P9282" t="str">
        <f>IFERROR(IF(COUNTIF(個人情報!$BB$5:$BB$401,"登録番号" &amp; リスト!O9282)&gt;=1,"",IF(VLOOKUP(O9282,登録者リスト!$A$1:$D$43729,4,FALSE)=基本情報!$D$6,O9282,"")),"")</f>
        <v/>
      </c>
    </row>
    <row r="9283" spans="15:16" x14ac:dyDescent="0.15">
      <c r="O9283">
        <v>9282</v>
      </c>
      <c r="P9283" t="str">
        <f>IFERROR(IF(COUNTIF(個人情報!$BB$5:$BB$401,"登録番号" &amp; リスト!O9283)&gt;=1,"",IF(VLOOKUP(O9283,登録者リスト!$A$1:$D$43729,4,FALSE)=基本情報!$D$6,O9283,"")),"")</f>
        <v/>
      </c>
    </row>
    <row r="9284" spans="15:16" x14ac:dyDescent="0.15">
      <c r="O9284">
        <v>9283</v>
      </c>
      <c r="P9284" t="str">
        <f>IFERROR(IF(COUNTIF(個人情報!$BB$5:$BB$401,"登録番号" &amp; リスト!O9284)&gt;=1,"",IF(VLOOKUP(O9284,登録者リスト!$A$1:$D$43729,4,FALSE)=基本情報!$D$6,O9284,"")),"")</f>
        <v/>
      </c>
    </row>
    <row r="9285" spans="15:16" x14ac:dyDescent="0.15">
      <c r="O9285">
        <v>9284</v>
      </c>
      <c r="P9285" t="str">
        <f>IFERROR(IF(COUNTIF(個人情報!$BB$5:$BB$401,"登録番号" &amp; リスト!O9285)&gt;=1,"",IF(VLOOKUP(O9285,登録者リスト!$A$1:$D$43729,4,FALSE)=基本情報!$D$6,O9285,"")),"")</f>
        <v/>
      </c>
    </row>
    <row r="9286" spans="15:16" x14ac:dyDescent="0.15">
      <c r="O9286">
        <v>9285</v>
      </c>
      <c r="P9286" t="str">
        <f>IFERROR(IF(COUNTIF(個人情報!$BB$5:$BB$401,"登録番号" &amp; リスト!O9286)&gt;=1,"",IF(VLOOKUP(O9286,登録者リスト!$A$1:$D$43729,4,FALSE)=基本情報!$D$6,O9286,"")),"")</f>
        <v/>
      </c>
    </row>
    <row r="9287" spans="15:16" x14ac:dyDescent="0.15">
      <c r="O9287">
        <v>9286</v>
      </c>
      <c r="P9287" t="str">
        <f>IFERROR(IF(COUNTIF(個人情報!$BB$5:$BB$401,"登録番号" &amp; リスト!O9287)&gt;=1,"",IF(VLOOKUP(O9287,登録者リスト!$A$1:$D$43729,4,FALSE)=基本情報!$D$6,O9287,"")),"")</f>
        <v/>
      </c>
    </row>
    <row r="9288" spans="15:16" x14ac:dyDescent="0.15">
      <c r="O9288">
        <v>9287</v>
      </c>
      <c r="P9288" t="str">
        <f>IFERROR(IF(COUNTIF(個人情報!$BB$5:$BB$401,"登録番号" &amp; リスト!O9288)&gt;=1,"",IF(VLOOKUP(O9288,登録者リスト!$A$1:$D$43729,4,FALSE)=基本情報!$D$6,O9288,"")),"")</f>
        <v/>
      </c>
    </row>
    <row r="9289" spans="15:16" x14ac:dyDescent="0.15">
      <c r="O9289">
        <v>9288</v>
      </c>
      <c r="P9289" t="str">
        <f>IFERROR(IF(COUNTIF(個人情報!$BB$5:$BB$401,"登録番号" &amp; リスト!O9289)&gt;=1,"",IF(VLOOKUP(O9289,登録者リスト!$A$1:$D$43729,4,FALSE)=基本情報!$D$6,O9289,"")),"")</f>
        <v/>
      </c>
    </row>
    <row r="9290" spans="15:16" x14ac:dyDescent="0.15">
      <c r="O9290">
        <v>9289</v>
      </c>
      <c r="P9290" t="str">
        <f>IFERROR(IF(COUNTIF(個人情報!$BB$5:$BB$401,"登録番号" &amp; リスト!O9290)&gt;=1,"",IF(VLOOKUP(O9290,登録者リスト!$A$1:$D$43729,4,FALSE)=基本情報!$D$6,O9290,"")),"")</f>
        <v/>
      </c>
    </row>
    <row r="9291" spans="15:16" x14ac:dyDescent="0.15">
      <c r="O9291">
        <v>9290</v>
      </c>
      <c r="P9291" t="str">
        <f>IFERROR(IF(COUNTIF(個人情報!$BB$5:$BB$401,"登録番号" &amp; リスト!O9291)&gt;=1,"",IF(VLOOKUP(O9291,登録者リスト!$A$1:$D$43729,4,FALSE)=基本情報!$D$6,O9291,"")),"")</f>
        <v/>
      </c>
    </row>
    <row r="9292" spans="15:16" x14ac:dyDescent="0.15">
      <c r="O9292">
        <v>9291</v>
      </c>
      <c r="P9292" t="str">
        <f>IFERROR(IF(COUNTIF(個人情報!$BB$5:$BB$401,"登録番号" &amp; リスト!O9292)&gt;=1,"",IF(VLOOKUP(O9292,登録者リスト!$A$1:$D$43729,4,FALSE)=基本情報!$D$6,O9292,"")),"")</f>
        <v/>
      </c>
    </row>
    <row r="9293" spans="15:16" x14ac:dyDescent="0.15">
      <c r="O9293">
        <v>9292</v>
      </c>
      <c r="P9293" t="str">
        <f>IFERROR(IF(COUNTIF(個人情報!$BB$5:$BB$401,"登録番号" &amp; リスト!O9293)&gt;=1,"",IF(VLOOKUP(O9293,登録者リスト!$A$1:$D$43729,4,FALSE)=基本情報!$D$6,O9293,"")),"")</f>
        <v/>
      </c>
    </row>
    <row r="9294" spans="15:16" x14ac:dyDescent="0.15">
      <c r="O9294">
        <v>9293</v>
      </c>
      <c r="P9294" t="str">
        <f>IFERROR(IF(COUNTIF(個人情報!$BB$5:$BB$401,"登録番号" &amp; リスト!O9294)&gt;=1,"",IF(VLOOKUP(O9294,登録者リスト!$A$1:$D$43729,4,FALSE)=基本情報!$D$6,O9294,"")),"")</f>
        <v/>
      </c>
    </row>
    <row r="9295" spans="15:16" x14ac:dyDescent="0.15">
      <c r="O9295">
        <v>9294</v>
      </c>
      <c r="P9295" t="str">
        <f>IFERROR(IF(COUNTIF(個人情報!$BB$5:$BB$401,"登録番号" &amp; リスト!O9295)&gt;=1,"",IF(VLOOKUP(O9295,登録者リスト!$A$1:$D$43729,4,FALSE)=基本情報!$D$6,O9295,"")),"")</f>
        <v/>
      </c>
    </row>
    <row r="9296" spans="15:16" x14ac:dyDescent="0.15">
      <c r="O9296">
        <v>9295</v>
      </c>
      <c r="P9296" t="str">
        <f>IFERROR(IF(COUNTIF(個人情報!$BB$5:$BB$401,"登録番号" &amp; リスト!O9296)&gt;=1,"",IF(VLOOKUP(O9296,登録者リスト!$A$1:$D$43729,4,FALSE)=基本情報!$D$6,O9296,"")),"")</f>
        <v/>
      </c>
    </row>
    <row r="9297" spans="15:16" x14ac:dyDescent="0.15">
      <c r="O9297">
        <v>9296</v>
      </c>
      <c r="P9297" t="str">
        <f>IFERROR(IF(COUNTIF(個人情報!$BB$5:$BB$401,"登録番号" &amp; リスト!O9297)&gt;=1,"",IF(VLOOKUP(O9297,登録者リスト!$A$1:$D$43729,4,FALSE)=基本情報!$D$6,O9297,"")),"")</f>
        <v/>
      </c>
    </row>
    <row r="9298" spans="15:16" x14ac:dyDescent="0.15">
      <c r="O9298">
        <v>9297</v>
      </c>
      <c r="P9298" t="str">
        <f>IFERROR(IF(COUNTIF(個人情報!$BB$5:$BB$401,"登録番号" &amp; リスト!O9298)&gt;=1,"",IF(VLOOKUP(O9298,登録者リスト!$A$1:$D$43729,4,FALSE)=基本情報!$D$6,O9298,"")),"")</f>
        <v/>
      </c>
    </row>
    <row r="9299" spans="15:16" x14ac:dyDescent="0.15">
      <c r="O9299">
        <v>9298</v>
      </c>
      <c r="P9299" t="str">
        <f>IFERROR(IF(COUNTIF(個人情報!$BB$5:$BB$401,"登録番号" &amp; リスト!O9299)&gt;=1,"",IF(VLOOKUP(O9299,登録者リスト!$A$1:$D$43729,4,FALSE)=基本情報!$D$6,O9299,"")),"")</f>
        <v/>
      </c>
    </row>
    <row r="9300" spans="15:16" x14ac:dyDescent="0.15">
      <c r="O9300">
        <v>9299</v>
      </c>
      <c r="P9300" t="str">
        <f>IFERROR(IF(COUNTIF(個人情報!$BB$5:$BB$401,"登録番号" &amp; リスト!O9300)&gt;=1,"",IF(VLOOKUP(O9300,登録者リスト!$A$1:$D$43729,4,FALSE)=基本情報!$D$6,O9300,"")),"")</f>
        <v/>
      </c>
    </row>
    <row r="9301" spans="15:16" x14ac:dyDescent="0.15">
      <c r="O9301">
        <v>9300</v>
      </c>
      <c r="P9301" t="str">
        <f>IFERROR(IF(COUNTIF(個人情報!$BB$5:$BB$401,"登録番号" &amp; リスト!O9301)&gt;=1,"",IF(VLOOKUP(O9301,登録者リスト!$A$1:$D$43729,4,FALSE)=基本情報!$D$6,O9301,"")),"")</f>
        <v/>
      </c>
    </row>
    <row r="9302" spans="15:16" x14ac:dyDescent="0.15">
      <c r="O9302">
        <v>9301</v>
      </c>
      <c r="P9302" t="str">
        <f>IFERROR(IF(COUNTIF(個人情報!$BB$5:$BB$401,"登録番号" &amp; リスト!O9302)&gt;=1,"",IF(VLOOKUP(O9302,登録者リスト!$A$1:$D$43729,4,FALSE)=基本情報!$D$6,O9302,"")),"")</f>
        <v/>
      </c>
    </row>
    <row r="9303" spans="15:16" x14ac:dyDescent="0.15">
      <c r="O9303">
        <v>9302</v>
      </c>
      <c r="P9303" t="str">
        <f>IFERROR(IF(COUNTIF(個人情報!$BB$5:$BB$401,"登録番号" &amp; リスト!O9303)&gt;=1,"",IF(VLOOKUP(O9303,登録者リスト!$A$1:$D$43729,4,FALSE)=基本情報!$D$6,O9303,"")),"")</f>
        <v/>
      </c>
    </row>
    <row r="9304" spans="15:16" x14ac:dyDescent="0.15">
      <c r="O9304">
        <v>9303</v>
      </c>
      <c r="P9304" t="str">
        <f>IFERROR(IF(COUNTIF(個人情報!$BB$5:$BB$401,"登録番号" &amp; リスト!O9304)&gt;=1,"",IF(VLOOKUP(O9304,登録者リスト!$A$1:$D$43729,4,FALSE)=基本情報!$D$6,O9304,"")),"")</f>
        <v/>
      </c>
    </row>
    <row r="9305" spans="15:16" x14ac:dyDescent="0.15">
      <c r="O9305">
        <v>9304</v>
      </c>
      <c r="P9305" t="str">
        <f>IFERROR(IF(COUNTIF(個人情報!$BB$5:$BB$401,"登録番号" &amp; リスト!O9305)&gt;=1,"",IF(VLOOKUP(O9305,登録者リスト!$A$1:$D$43729,4,FALSE)=基本情報!$D$6,O9305,"")),"")</f>
        <v/>
      </c>
    </row>
    <row r="9306" spans="15:16" x14ac:dyDescent="0.15">
      <c r="O9306">
        <v>9305</v>
      </c>
      <c r="P9306" t="str">
        <f>IFERROR(IF(COUNTIF(個人情報!$BB$5:$BB$401,"登録番号" &amp; リスト!O9306)&gt;=1,"",IF(VLOOKUP(O9306,登録者リスト!$A$1:$D$43729,4,FALSE)=基本情報!$D$6,O9306,"")),"")</f>
        <v/>
      </c>
    </row>
    <row r="9307" spans="15:16" x14ac:dyDescent="0.15">
      <c r="O9307">
        <v>9306</v>
      </c>
      <c r="P9307" t="str">
        <f>IFERROR(IF(COUNTIF(個人情報!$BB$5:$BB$401,"登録番号" &amp; リスト!O9307)&gt;=1,"",IF(VLOOKUP(O9307,登録者リスト!$A$1:$D$43729,4,FALSE)=基本情報!$D$6,O9307,"")),"")</f>
        <v/>
      </c>
    </row>
    <row r="9308" spans="15:16" x14ac:dyDescent="0.15">
      <c r="O9308">
        <v>9307</v>
      </c>
      <c r="P9308" t="str">
        <f>IFERROR(IF(COUNTIF(個人情報!$BB$5:$BB$401,"登録番号" &amp; リスト!O9308)&gt;=1,"",IF(VLOOKUP(O9308,登録者リスト!$A$1:$D$43729,4,FALSE)=基本情報!$D$6,O9308,"")),"")</f>
        <v/>
      </c>
    </row>
    <row r="9309" spans="15:16" x14ac:dyDescent="0.15">
      <c r="O9309">
        <v>9308</v>
      </c>
      <c r="P9309" t="str">
        <f>IFERROR(IF(COUNTIF(個人情報!$BB$5:$BB$401,"登録番号" &amp; リスト!O9309)&gt;=1,"",IF(VLOOKUP(O9309,登録者リスト!$A$1:$D$43729,4,FALSE)=基本情報!$D$6,O9309,"")),"")</f>
        <v/>
      </c>
    </row>
    <row r="9310" spans="15:16" x14ac:dyDescent="0.15">
      <c r="O9310">
        <v>9309</v>
      </c>
      <c r="P9310" t="str">
        <f>IFERROR(IF(COUNTIF(個人情報!$BB$5:$BB$401,"登録番号" &amp; リスト!O9310)&gt;=1,"",IF(VLOOKUP(O9310,登録者リスト!$A$1:$D$43729,4,FALSE)=基本情報!$D$6,O9310,"")),"")</f>
        <v/>
      </c>
    </row>
    <row r="9311" spans="15:16" x14ac:dyDescent="0.15">
      <c r="O9311">
        <v>9310</v>
      </c>
      <c r="P9311" t="str">
        <f>IFERROR(IF(COUNTIF(個人情報!$BB$5:$BB$401,"登録番号" &amp; リスト!O9311)&gt;=1,"",IF(VLOOKUP(O9311,登録者リスト!$A$1:$D$43729,4,FALSE)=基本情報!$D$6,O9311,"")),"")</f>
        <v/>
      </c>
    </row>
    <row r="9312" spans="15:16" x14ac:dyDescent="0.15">
      <c r="O9312">
        <v>9311</v>
      </c>
      <c r="P9312" t="str">
        <f>IFERROR(IF(COUNTIF(個人情報!$BB$5:$BB$401,"登録番号" &amp; リスト!O9312)&gt;=1,"",IF(VLOOKUP(O9312,登録者リスト!$A$1:$D$43729,4,FALSE)=基本情報!$D$6,O9312,"")),"")</f>
        <v/>
      </c>
    </row>
    <row r="9313" spans="15:16" x14ac:dyDescent="0.15">
      <c r="O9313">
        <v>9312</v>
      </c>
      <c r="P9313" t="str">
        <f>IFERROR(IF(COUNTIF(個人情報!$BB$5:$BB$401,"登録番号" &amp; リスト!O9313)&gt;=1,"",IF(VLOOKUP(O9313,登録者リスト!$A$1:$D$43729,4,FALSE)=基本情報!$D$6,O9313,"")),"")</f>
        <v/>
      </c>
    </row>
    <row r="9314" spans="15:16" x14ac:dyDescent="0.15">
      <c r="O9314">
        <v>9313</v>
      </c>
      <c r="P9314" t="str">
        <f>IFERROR(IF(COUNTIF(個人情報!$BB$5:$BB$401,"登録番号" &amp; リスト!O9314)&gt;=1,"",IF(VLOOKUP(O9314,登録者リスト!$A$1:$D$43729,4,FALSE)=基本情報!$D$6,O9314,"")),"")</f>
        <v/>
      </c>
    </row>
    <row r="9315" spans="15:16" x14ac:dyDescent="0.15">
      <c r="O9315">
        <v>9314</v>
      </c>
      <c r="P9315" t="str">
        <f>IFERROR(IF(COUNTIF(個人情報!$BB$5:$BB$401,"登録番号" &amp; リスト!O9315)&gt;=1,"",IF(VLOOKUP(O9315,登録者リスト!$A$1:$D$43729,4,FALSE)=基本情報!$D$6,O9315,"")),"")</f>
        <v/>
      </c>
    </row>
    <row r="9316" spans="15:16" x14ac:dyDescent="0.15">
      <c r="O9316">
        <v>9315</v>
      </c>
      <c r="P9316" t="str">
        <f>IFERROR(IF(COUNTIF(個人情報!$BB$5:$BB$401,"登録番号" &amp; リスト!O9316)&gt;=1,"",IF(VLOOKUP(O9316,登録者リスト!$A$1:$D$43729,4,FALSE)=基本情報!$D$6,O9316,"")),"")</f>
        <v/>
      </c>
    </row>
    <row r="9317" spans="15:16" x14ac:dyDescent="0.15">
      <c r="O9317">
        <v>9316</v>
      </c>
      <c r="P9317" t="str">
        <f>IFERROR(IF(COUNTIF(個人情報!$BB$5:$BB$401,"登録番号" &amp; リスト!O9317)&gt;=1,"",IF(VLOOKUP(O9317,登録者リスト!$A$1:$D$43729,4,FALSE)=基本情報!$D$6,O9317,"")),"")</f>
        <v/>
      </c>
    </row>
    <row r="9318" spans="15:16" x14ac:dyDescent="0.15">
      <c r="O9318">
        <v>9317</v>
      </c>
      <c r="P9318" t="str">
        <f>IFERROR(IF(COUNTIF(個人情報!$BB$5:$BB$401,"登録番号" &amp; リスト!O9318)&gt;=1,"",IF(VLOOKUP(O9318,登録者リスト!$A$1:$D$43729,4,FALSE)=基本情報!$D$6,O9318,"")),"")</f>
        <v/>
      </c>
    </row>
    <row r="9319" spans="15:16" x14ac:dyDescent="0.15">
      <c r="O9319">
        <v>9318</v>
      </c>
      <c r="P9319" t="str">
        <f>IFERROR(IF(COUNTIF(個人情報!$BB$5:$BB$401,"登録番号" &amp; リスト!O9319)&gt;=1,"",IF(VLOOKUP(O9319,登録者リスト!$A$1:$D$43729,4,FALSE)=基本情報!$D$6,O9319,"")),"")</f>
        <v/>
      </c>
    </row>
    <row r="9320" spans="15:16" x14ac:dyDescent="0.15">
      <c r="O9320">
        <v>9319</v>
      </c>
      <c r="P9320" t="str">
        <f>IFERROR(IF(COUNTIF(個人情報!$BB$5:$BB$401,"登録番号" &amp; リスト!O9320)&gt;=1,"",IF(VLOOKUP(O9320,登録者リスト!$A$1:$D$43729,4,FALSE)=基本情報!$D$6,O9320,"")),"")</f>
        <v/>
      </c>
    </row>
    <row r="9321" spans="15:16" x14ac:dyDescent="0.15">
      <c r="O9321">
        <v>9320</v>
      </c>
      <c r="P9321" t="str">
        <f>IFERROR(IF(COUNTIF(個人情報!$BB$5:$BB$401,"登録番号" &amp; リスト!O9321)&gt;=1,"",IF(VLOOKUP(O9321,登録者リスト!$A$1:$D$43729,4,FALSE)=基本情報!$D$6,O9321,"")),"")</f>
        <v/>
      </c>
    </row>
    <row r="9322" spans="15:16" x14ac:dyDescent="0.15">
      <c r="O9322">
        <v>9321</v>
      </c>
      <c r="P9322" t="str">
        <f>IFERROR(IF(COUNTIF(個人情報!$BB$5:$BB$401,"登録番号" &amp; リスト!O9322)&gt;=1,"",IF(VLOOKUP(O9322,登録者リスト!$A$1:$D$43729,4,FALSE)=基本情報!$D$6,O9322,"")),"")</f>
        <v/>
      </c>
    </row>
    <row r="9323" spans="15:16" x14ac:dyDescent="0.15">
      <c r="O9323">
        <v>9322</v>
      </c>
      <c r="P9323" t="str">
        <f>IFERROR(IF(COUNTIF(個人情報!$BB$5:$BB$401,"登録番号" &amp; リスト!O9323)&gt;=1,"",IF(VLOOKUP(O9323,登録者リスト!$A$1:$D$43729,4,FALSE)=基本情報!$D$6,O9323,"")),"")</f>
        <v/>
      </c>
    </row>
    <row r="9324" spans="15:16" x14ac:dyDescent="0.15">
      <c r="O9324">
        <v>9323</v>
      </c>
      <c r="P9324" t="str">
        <f>IFERROR(IF(COUNTIF(個人情報!$BB$5:$BB$401,"登録番号" &amp; リスト!O9324)&gt;=1,"",IF(VLOOKUP(O9324,登録者リスト!$A$1:$D$43729,4,FALSE)=基本情報!$D$6,O9324,"")),"")</f>
        <v/>
      </c>
    </row>
    <row r="9325" spans="15:16" x14ac:dyDescent="0.15">
      <c r="O9325">
        <v>9324</v>
      </c>
      <c r="P9325" t="str">
        <f>IFERROR(IF(COUNTIF(個人情報!$BB$5:$BB$401,"登録番号" &amp; リスト!O9325)&gt;=1,"",IF(VLOOKUP(O9325,登録者リスト!$A$1:$D$43729,4,FALSE)=基本情報!$D$6,O9325,"")),"")</f>
        <v/>
      </c>
    </row>
    <row r="9326" spans="15:16" x14ac:dyDescent="0.15">
      <c r="O9326">
        <v>9325</v>
      </c>
      <c r="P9326" t="str">
        <f>IFERROR(IF(COUNTIF(個人情報!$BB$5:$BB$401,"登録番号" &amp; リスト!O9326)&gt;=1,"",IF(VLOOKUP(O9326,登録者リスト!$A$1:$D$43729,4,FALSE)=基本情報!$D$6,O9326,"")),"")</f>
        <v/>
      </c>
    </row>
    <row r="9327" spans="15:16" x14ac:dyDescent="0.15">
      <c r="O9327">
        <v>9326</v>
      </c>
      <c r="P9327" t="str">
        <f>IFERROR(IF(COUNTIF(個人情報!$BB$5:$BB$401,"登録番号" &amp; リスト!O9327)&gt;=1,"",IF(VLOOKUP(O9327,登録者リスト!$A$1:$D$43729,4,FALSE)=基本情報!$D$6,O9327,"")),"")</f>
        <v/>
      </c>
    </row>
    <row r="9328" spans="15:16" x14ac:dyDescent="0.15">
      <c r="O9328">
        <v>9327</v>
      </c>
      <c r="P9328" t="str">
        <f>IFERROR(IF(COUNTIF(個人情報!$BB$5:$BB$401,"登録番号" &amp; リスト!O9328)&gt;=1,"",IF(VLOOKUP(O9328,登録者リスト!$A$1:$D$43729,4,FALSE)=基本情報!$D$6,O9328,"")),"")</f>
        <v/>
      </c>
    </row>
    <row r="9329" spans="15:16" x14ac:dyDescent="0.15">
      <c r="O9329">
        <v>9328</v>
      </c>
      <c r="P9329" t="str">
        <f>IFERROR(IF(COUNTIF(個人情報!$BB$5:$BB$401,"登録番号" &amp; リスト!O9329)&gt;=1,"",IF(VLOOKUP(O9329,登録者リスト!$A$1:$D$43729,4,FALSE)=基本情報!$D$6,O9329,"")),"")</f>
        <v/>
      </c>
    </row>
    <row r="9330" spans="15:16" x14ac:dyDescent="0.15">
      <c r="O9330">
        <v>9329</v>
      </c>
      <c r="P9330" t="str">
        <f>IFERROR(IF(COUNTIF(個人情報!$BB$5:$BB$401,"登録番号" &amp; リスト!O9330)&gt;=1,"",IF(VLOOKUP(O9330,登録者リスト!$A$1:$D$43729,4,FALSE)=基本情報!$D$6,O9330,"")),"")</f>
        <v/>
      </c>
    </row>
    <row r="9331" spans="15:16" x14ac:dyDescent="0.15">
      <c r="O9331">
        <v>9330</v>
      </c>
      <c r="P9331" t="str">
        <f>IFERROR(IF(COUNTIF(個人情報!$BB$5:$BB$401,"登録番号" &amp; リスト!O9331)&gt;=1,"",IF(VLOOKUP(O9331,登録者リスト!$A$1:$D$43729,4,FALSE)=基本情報!$D$6,O9331,"")),"")</f>
        <v/>
      </c>
    </row>
    <row r="9332" spans="15:16" x14ac:dyDescent="0.15">
      <c r="O9332">
        <v>9331</v>
      </c>
      <c r="P9332" t="str">
        <f>IFERROR(IF(COUNTIF(個人情報!$BB$5:$BB$401,"登録番号" &amp; リスト!O9332)&gt;=1,"",IF(VLOOKUP(O9332,登録者リスト!$A$1:$D$43729,4,FALSE)=基本情報!$D$6,O9332,"")),"")</f>
        <v/>
      </c>
    </row>
    <row r="9333" spans="15:16" x14ac:dyDescent="0.15">
      <c r="O9333">
        <v>9332</v>
      </c>
      <c r="P9333" t="str">
        <f>IFERROR(IF(COUNTIF(個人情報!$BB$5:$BB$401,"登録番号" &amp; リスト!O9333)&gt;=1,"",IF(VLOOKUP(O9333,登録者リスト!$A$1:$D$43729,4,FALSE)=基本情報!$D$6,O9333,"")),"")</f>
        <v/>
      </c>
    </row>
    <row r="9334" spans="15:16" x14ac:dyDescent="0.15">
      <c r="O9334">
        <v>9333</v>
      </c>
      <c r="P9334" t="str">
        <f>IFERROR(IF(COUNTIF(個人情報!$BB$5:$BB$401,"登録番号" &amp; リスト!O9334)&gt;=1,"",IF(VLOOKUP(O9334,登録者リスト!$A$1:$D$43729,4,FALSE)=基本情報!$D$6,O9334,"")),"")</f>
        <v/>
      </c>
    </row>
    <row r="9335" spans="15:16" x14ac:dyDescent="0.15">
      <c r="O9335">
        <v>9334</v>
      </c>
      <c r="P9335" t="str">
        <f>IFERROR(IF(COUNTIF(個人情報!$BB$5:$BB$401,"登録番号" &amp; リスト!O9335)&gt;=1,"",IF(VLOOKUP(O9335,登録者リスト!$A$1:$D$43729,4,FALSE)=基本情報!$D$6,O9335,"")),"")</f>
        <v/>
      </c>
    </row>
    <row r="9336" spans="15:16" x14ac:dyDescent="0.15">
      <c r="O9336">
        <v>9335</v>
      </c>
      <c r="P9336" t="str">
        <f>IFERROR(IF(COUNTIF(個人情報!$BB$5:$BB$401,"登録番号" &amp; リスト!O9336)&gt;=1,"",IF(VLOOKUP(O9336,登録者リスト!$A$1:$D$43729,4,FALSE)=基本情報!$D$6,O9336,"")),"")</f>
        <v/>
      </c>
    </row>
    <row r="9337" spans="15:16" x14ac:dyDescent="0.15">
      <c r="O9337">
        <v>9336</v>
      </c>
      <c r="P9337" t="str">
        <f>IFERROR(IF(COUNTIF(個人情報!$BB$5:$BB$401,"登録番号" &amp; リスト!O9337)&gt;=1,"",IF(VLOOKUP(O9337,登録者リスト!$A$1:$D$43729,4,FALSE)=基本情報!$D$6,O9337,"")),"")</f>
        <v/>
      </c>
    </row>
    <row r="9338" spans="15:16" x14ac:dyDescent="0.15">
      <c r="O9338">
        <v>9337</v>
      </c>
      <c r="P9338" t="str">
        <f>IFERROR(IF(COUNTIF(個人情報!$BB$5:$BB$401,"登録番号" &amp; リスト!O9338)&gt;=1,"",IF(VLOOKUP(O9338,登録者リスト!$A$1:$D$43729,4,FALSE)=基本情報!$D$6,O9338,"")),"")</f>
        <v/>
      </c>
    </row>
    <row r="9339" spans="15:16" x14ac:dyDescent="0.15">
      <c r="O9339">
        <v>9338</v>
      </c>
      <c r="P9339" t="str">
        <f>IFERROR(IF(COUNTIF(個人情報!$BB$5:$BB$401,"登録番号" &amp; リスト!O9339)&gt;=1,"",IF(VLOOKUP(O9339,登録者リスト!$A$1:$D$43729,4,FALSE)=基本情報!$D$6,O9339,"")),"")</f>
        <v/>
      </c>
    </row>
    <row r="9340" spans="15:16" x14ac:dyDescent="0.15">
      <c r="O9340">
        <v>9339</v>
      </c>
      <c r="P9340" t="str">
        <f>IFERROR(IF(COUNTIF(個人情報!$BB$5:$BB$401,"登録番号" &amp; リスト!O9340)&gt;=1,"",IF(VLOOKUP(O9340,登録者リスト!$A$1:$D$43729,4,FALSE)=基本情報!$D$6,O9340,"")),"")</f>
        <v/>
      </c>
    </row>
    <row r="9341" spans="15:16" x14ac:dyDescent="0.15">
      <c r="O9341">
        <v>9340</v>
      </c>
      <c r="P9341" t="str">
        <f>IFERROR(IF(COUNTIF(個人情報!$BB$5:$BB$401,"登録番号" &amp; リスト!O9341)&gt;=1,"",IF(VLOOKUP(O9341,登録者リスト!$A$1:$D$43729,4,FALSE)=基本情報!$D$6,O9341,"")),"")</f>
        <v/>
      </c>
    </row>
    <row r="9342" spans="15:16" x14ac:dyDescent="0.15">
      <c r="O9342">
        <v>9341</v>
      </c>
      <c r="P9342" t="str">
        <f>IFERROR(IF(COUNTIF(個人情報!$BB$5:$BB$401,"登録番号" &amp; リスト!O9342)&gt;=1,"",IF(VLOOKUP(O9342,登録者リスト!$A$1:$D$43729,4,FALSE)=基本情報!$D$6,O9342,"")),"")</f>
        <v/>
      </c>
    </row>
    <row r="9343" spans="15:16" x14ac:dyDescent="0.15">
      <c r="O9343">
        <v>9342</v>
      </c>
      <c r="P9343" t="str">
        <f>IFERROR(IF(COUNTIF(個人情報!$BB$5:$BB$401,"登録番号" &amp; リスト!O9343)&gt;=1,"",IF(VLOOKUP(O9343,登録者リスト!$A$1:$D$43729,4,FALSE)=基本情報!$D$6,O9343,"")),"")</f>
        <v/>
      </c>
    </row>
    <row r="9344" spans="15:16" x14ac:dyDescent="0.15">
      <c r="O9344">
        <v>9343</v>
      </c>
      <c r="P9344" t="str">
        <f>IFERROR(IF(COUNTIF(個人情報!$BB$5:$BB$401,"登録番号" &amp; リスト!O9344)&gt;=1,"",IF(VLOOKUP(O9344,登録者リスト!$A$1:$D$43729,4,FALSE)=基本情報!$D$6,O9344,"")),"")</f>
        <v/>
      </c>
    </row>
    <row r="9345" spans="15:16" x14ac:dyDescent="0.15">
      <c r="O9345">
        <v>9344</v>
      </c>
      <c r="P9345" t="str">
        <f>IFERROR(IF(COUNTIF(個人情報!$BB$5:$BB$401,"登録番号" &amp; リスト!O9345)&gt;=1,"",IF(VLOOKUP(O9345,登録者リスト!$A$1:$D$43729,4,FALSE)=基本情報!$D$6,O9345,"")),"")</f>
        <v/>
      </c>
    </row>
    <row r="9346" spans="15:16" x14ac:dyDescent="0.15">
      <c r="O9346">
        <v>9345</v>
      </c>
      <c r="P9346" t="str">
        <f>IFERROR(IF(COUNTIF(個人情報!$BB$5:$BB$401,"登録番号" &amp; リスト!O9346)&gt;=1,"",IF(VLOOKUP(O9346,登録者リスト!$A$1:$D$43729,4,FALSE)=基本情報!$D$6,O9346,"")),"")</f>
        <v/>
      </c>
    </row>
    <row r="9347" spans="15:16" x14ac:dyDescent="0.15">
      <c r="O9347">
        <v>9346</v>
      </c>
      <c r="P9347" t="str">
        <f>IFERROR(IF(COUNTIF(個人情報!$BB$5:$BB$401,"登録番号" &amp; リスト!O9347)&gt;=1,"",IF(VLOOKUP(O9347,登録者リスト!$A$1:$D$43729,4,FALSE)=基本情報!$D$6,O9347,"")),"")</f>
        <v/>
      </c>
    </row>
    <row r="9348" spans="15:16" x14ac:dyDescent="0.15">
      <c r="O9348">
        <v>9347</v>
      </c>
      <c r="P9348" t="str">
        <f>IFERROR(IF(COUNTIF(個人情報!$BB$5:$BB$401,"登録番号" &amp; リスト!O9348)&gt;=1,"",IF(VLOOKUP(O9348,登録者リスト!$A$1:$D$43729,4,FALSE)=基本情報!$D$6,O9348,"")),"")</f>
        <v/>
      </c>
    </row>
    <row r="9349" spans="15:16" x14ac:dyDescent="0.15">
      <c r="O9349">
        <v>9348</v>
      </c>
      <c r="P9349" t="str">
        <f>IFERROR(IF(COUNTIF(個人情報!$BB$5:$BB$401,"登録番号" &amp; リスト!O9349)&gt;=1,"",IF(VLOOKUP(O9349,登録者リスト!$A$1:$D$43729,4,FALSE)=基本情報!$D$6,O9349,"")),"")</f>
        <v/>
      </c>
    </row>
    <row r="9350" spans="15:16" x14ac:dyDescent="0.15">
      <c r="O9350">
        <v>9349</v>
      </c>
      <c r="P9350" t="str">
        <f>IFERROR(IF(COUNTIF(個人情報!$BB$5:$BB$401,"登録番号" &amp; リスト!O9350)&gt;=1,"",IF(VLOOKUP(O9350,登録者リスト!$A$1:$D$43729,4,FALSE)=基本情報!$D$6,O9350,"")),"")</f>
        <v/>
      </c>
    </row>
    <row r="9351" spans="15:16" x14ac:dyDescent="0.15">
      <c r="O9351">
        <v>9350</v>
      </c>
      <c r="P9351" t="str">
        <f>IFERROR(IF(COUNTIF(個人情報!$BB$5:$BB$401,"登録番号" &amp; リスト!O9351)&gt;=1,"",IF(VLOOKUP(O9351,登録者リスト!$A$1:$D$43729,4,FALSE)=基本情報!$D$6,O9351,"")),"")</f>
        <v/>
      </c>
    </row>
    <row r="9352" spans="15:16" x14ac:dyDescent="0.15">
      <c r="O9352">
        <v>9351</v>
      </c>
      <c r="P9352" t="str">
        <f>IFERROR(IF(COUNTIF(個人情報!$BB$5:$BB$401,"登録番号" &amp; リスト!O9352)&gt;=1,"",IF(VLOOKUP(O9352,登録者リスト!$A$1:$D$43729,4,FALSE)=基本情報!$D$6,O9352,"")),"")</f>
        <v/>
      </c>
    </row>
    <row r="9353" spans="15:16" x14ac:dyDescent="0.15">
      <c r="O9353">
        <v>9352</v>
      </c>
      <c r="P9353" t="str">
        <f>IFERROR(IF(COUNTIF(個人情報!$BB$5:$BB$401,"登録番号" &amp; リスト!O9353)&gt;=1,"",IF(VLOOKUP(O9353,登録者リスト!$A$1:$D$43729,4,FALSE)=基本情報!$D$6,O9353,"")),"")</f>
        <v/>
      </c>
    </row>
    <row r="9354" spans="15:16" x14ac:dyDescent="0.15">
      <c r="O9354">
        <v>9353</v>
      </c>
      <c r="P9354" t="str">
        <f>IFERROR(IF(COUNTIF(個人情報!$BB$5:$BB$401,"登録番号" &amp; リスト!O9354)&gt;=1,"",IF(VLOOKUP(O9354,登録者リスト!$A$1:$D$43729,4,FALSE)=基本情報!$D$6,O9354,"")),"")</f>
        <v/>
      </c>
    </row>
    <row r="9355" spans="15:16" x14ac:dyDescent="0.15">
      <c r="O9355">
        <v>9354</v>
      </c>
      <c r="P9355" t="str">
        <f>IFERROR(IF(COUNTIF(個人情報!$BB$5:$BB$401,"登録番号" &amp; リスト!O9355)&gt;=1,"",IF(VLOOKUP(O9355,登録者リスト!$A$1:$D$43729,4,FALSE)=基本情報!$D$6,O9355,"")),"")</f>
        <v/>
      </c>
    </row>
    <row r="9356" spans="15:16" x14ac:dyDescent="0.15">
      <c r="O9356">
        <v>9355</v>
      </c>
      <c r="P9356" t="str">
        <f>IFERROR(IF(COUNTIF(個人情報!$BB$5:$BB$401,"登録番号" &amp; リスト!O9356)&gt;=1,"",IF(VLOOKUP(O9356,登録者リスト!$A$1:$D$43729,4,FALSE)=基本情報!$D$6,O9356,"")),"")</f>
        <v/>
      </c>
    </row>
    <row r="9357" spans="15:16" x14ac:dyDescent="0.15">
      <c r="O9357">
        <v>9356</v>
      </c>
      <c r="P9357" t="str">
        <f>IFERROR(IF(COUNTIF(個人情報!$BB$5:$BB$401,"登録番号" &amp; リスト!O9357)&gt;=1,"",IF(VLOOKUP(O9357,登録者リスト!$A$1:$D$43729,4,FALSE)=基本情報!$D$6,O9357,"")),"")</f>
        <v/>
      </c>
    </row>
    <row r="9358" spans="15:16" x14ac:dyDescent="0.15">
      <c r="O9358">
        <v>9357</v>
      </c>
      <c r="P9358" t="str">
        <f>IFERROR(IF(COUNTIF(個人情報!$BB$5:$BB$401,"登録番号" &amp; リスト!O9358)&gt;=1,"",IF(VLOOKUP(O9358,登録者リスト!$A$1:$D$43729,4,FALSE)=基本情報!$D$6,O9358,"")),"")</f>
        <v/>
      </c>
    </row>
    <row r="9359" spans="15:16" x14ac:dyDescent="0.15">
      <c r="O9359">
        <v>9358</v>
      </c>
      <c r="P9359" t="str">
        <f>IFERROR(IF(COUNTIF(個人情報!$BB$5:$BB$401,"登録番号" &amp; リスト!O9359)&gt;=1,"",IF(VLOOKUP(O9359,登録者リスト!$A$1:$D$43729,4,FALSE)=基本情報!$D$6,O9359,"")),"")</f>
        <v/>
      </c>
    </row>
    <row r="9360" spans="15:16" x14ac:dyDescent="0.15">
      <c r="O9360">
        <v>9359</v>
      </c>
      <c r="P9360" t="str">
        <f>IFERROR(IF(COUNTIF(個人情報!$BB$5:$BB$401,"登録番号" &amp; リスト!O9360)&gt;=1,"",IF(VLOOKUP(O9360,登録者リスト!$A$1:$D$43729,4,FALSE)=基本情報!$D$6,O9360,"")),"")</f>
        <v/>
      </c>
    </row>
    <row r="9361" spans="15:16" x14ac:dyDescent="0.15">
      <c r="O9361">
        <v>9360</v>
      </c>
      <c r="P9361" t="str">
        <f>IFERROR(IF(COUNTIF(個人情報!$BB$5:$BB$401,"登録番号" &amp; リスト!O9361)&gt;=1,"",IF(VLOOKUP(O9361,登録者リスト!$A$1:$D$43729,4,FALSE)=基本情報!$D$6,O9361,"")),"")</f>
        <v/>
      </c>
    </row>
    <row r="9362" spans="15:16" x14ac:dyDescent="0.15">
      <c r="O9362">
        <v>9361</v>
      </c>
      <c r="P9362" t="str">
        <f>IFERROR(IF(COUNTIF(個人情報!$BB$5:$BB$401,"登録番号" &amp; リスト!O9362)&gt;=1,"",IF(VLOOKUP(O9362,登録者リスト!$A$1:$D$43729,4,FALSE)=基本情報!$D$6,O9362,"")),"")</f>
        <v/>
      </c>
    </row>
    <row r="9363" spans="15:16" x14ac:dyDescent="0.15">
      <c r="O9363">
        <v>9362</v>
      </c>
      <c r="P9363" t="str">
        <f>IFERROR(IF(COUNTIF(個人情報!$BB$5:$BB$401,"登録番号" &amp; リスト!O9363)&gt;=1,"",IF(VLOOKUP(O9363,登録者リスト!$A$1:$D$43729,4,FALSE)=基本情報!$D$6,O9363,"")),"")</f>
        <v/>
      </c>
    </row>
    <row r="9364" spans="15:16" x14ac:dyDescent="0.15">
      <c r="O9364">
        <v>9363</v>
      </c>
      <c r="P9364" t="str">
        <f>IFERROR(IF(COUNTIF(個人情報!$BB$5:$BB$401,"登録番号" &amp; リスト!O9364)&gt;=1,"",IF(VLOOKUP(O9364,登録者リスト!$A$1:$D$43729,4,FALSE)=基本情報!$D$6,O9364,"")),"")</f>
        <v/>
      </c>
    </row>
    <row r="9365" spans="15:16" x14ac:dyDescent="0.15">
      <c r="O9365">
        <v>9364</v>
      </c>
      <c r="P9365" t="str">
        <f>IFERROR(IF(COUNTIF(個人情報!$BB$5:$BB$401,"登録番号" &amp; リスト!O9365)&gt;=1,"",IF(VLOOKUP(O9365,登録者リスト!$A$1:$D$43729,4,FALSE)=基本情報!$D$6,O9365,"")),"")</f>
        <v/>
      </c>
    </row>
    <row r="9366" spans="15:16" x14ac:dyDescent="0.15">
      <c r="O9366">
        <v>9365</v>
      </c>
      <c r="P9366" t="str">
        <f>IFERROR(IF(COUNTIF(個人情報!$BB$5:$BB$401,"登録番号" &amp; リスト!O9366)&gt;=1,"",IF(VLOOKUP(O9366,登録者リスト!$A$1:$D$43729,4,FALSE)=基本情報!$D$6,O9366,"")),"")</f>
        <v/>
      </c>
    </row>
    <row r="9367" spans="15:16" x14ac:dyDescent="0.15">
      <c r="O9367">
        <v>9366</v>
      </c>
      <c r="P9367" t="str">
        <f>IFERROR(IF(COUNTIF(個人情報!$BB$5:$BB$401,"登録番号" &amp; リスト!O9367)&gt;=1,"",IF(VLOOKUP(O9367,登録者リスト!$A$1:$D$43729,4,FALSE)=基本情報!$D$6,O9367,"")),"")</f>
        <v/>
      </c>
    </row>
    <row r="9368" spans="15:16" x14ac:dyDescent="0.15">
      <c r="O9368">
        <v>9367</v>
      </c>
      <c r="P9368" t="str">
        <f>IFERROR(IF(COUNTIF(個人情報!$BB$5:$BB$401,"登録番号" &amp; リスト!O9368)&gt;=1,"",IF(VLOOKUP(O9368,登録者リスト!$A$1:$D$43729,4,FALSE)=基本情報!$D$6,O9368,"")),"")</f>
        <v/>
      </c>
    </row>
    <row r="9369" spans="15:16" x14ac:dyDescent="0.15">
      <c r="O9369">
        <v>9368</v>
      </c>
      <c r="P9369" t="str">
        <f>IFERROR(IF(COUNTIF(個人情報!$BB$5:$BB$401,"登録番号" &amp; リスト!O9369)&gt;=1,"",IF(VLOOKUP(O9369,登録者リスト!$A$1:$D$43729,4,FALSE)=基本情報!$D$6,O9369,"")),"")</f>
        <v/>
      </c>
    </row>
    <row r="9370" spans="15:16" x14ac:dyDescent="0.15">
      <c r="O9370">
        <v>9369</v>
      </c>
      <c r="P9370" t="str">
        <f>IFERROR(IF(COUNTIF(個人情報!$BB$5:$BB$401,"登録番号" &amp; リスト!O9370)&gt;=1,"",IF(VLOOKUP(O9370,登録者リスト!$A$1:$D$43729,4,FALSE)=基本情報!$D$6,O9370,"")),"")</f>
        <v/>
      </c>
    </row>
    <row r="9371" spans="15:16" x14ac:dyDescent="0.15">
      <c r="O9371">
        <v>9370</v>
      </c>
      <c r="P9371" t="str">
        <f>IFERROR(IF(COUNTIF(個人情報!$BB$5:$BB$401,"登録番号" &amp; リスト!O9371)&gt;=1,"",IF(VLOOKUP(O9371,登録者リスト!$A$1:$D$43729,4,FALSE)=基本情報!$D$6,O9371,"")),"")</f>
        <v/>
      </c>
    </row>
    <row r="9372" spans="15:16" x14ac:dyDescent="0.15">
      <c r="O9372">
        <v>9371</v>
      </c>
      <c r="P9372" t="str">
        <f>IFERROR(IF(COUNTIF(個人情報!$BB$5:$BB$401,"登録番号" &amp; リスト!O9372)&gt;=1,"",IF(VLOOKUP(O9372,登録者リスト!$A$1:$D$43729,4,FALSE)=基本情報!$D$6,O9372,"")),"")</f>
        <v/>
      </c>
    </row>
    <row r="9373" spans="15:16" x14ac:dyDescent="0.15">
      <c r="O9373">
        <v>9372</v>
      </c>
      <c r="P9373" t="str">
        <f>IFERROR(IF(COUNTIF(個人情報!$BB$5:$BB$401,"登録番号" &amp; リスト!O9373)&gt;=1,"",IF(VLOOKUP(O9373,登録者リスト!$A$1:$D$43729,4,FALSE)=基本情報!$D$6,O9373,"")),"")</f>
        <v/>
      </c>
    </row>
    <row r="9374" spans="15:16" x14ac:dyDescent="0.15">
      <c r="O9374">
        <v>9373</v>
      </c>
      <c r="P9374" t="str">
        <f>IFERROR(IF(COUNTIF(個人情報!$BB$5:$BB$401,"登録番号" &amp; リスト!O9374)&gt;=1,"",IF(VLOOKUP(O9374,登録者リスト!$A$1:$D$43729,4,FALSE)=基本情報!$D$6,O9374,"")),"")</f>
        <v/>
      </c>
    </row>
    <row r="9375" spans="15:16" x14ac:dyDescent="0.15">
      <c r="O9375">
        <v>9374</v>
      </c>
      <c r="P9375" t="str">
        <f>IFERROR(IF(COUNTIF(個人情報!$BB$5:$BB$401,"登録番号" &amp; リスト!O9375)&gt;=1,"",IF(VLOOKUP(O9375,登録者リスト!$A$1:$D$43729,4,FALSE)=基本情報!$D$6,O9375,"")),"")</f>
        <v/>
      </c>
    </row>
    <row r="9376" spans="15:16" x14ac:dyDescent="0.15">
      <c r="O9376">
        <v>9375</v>
      </c>
      <c r="P9376" t="str">
        <f>IFERROR(IF(COUNTIF(個人情報!$BB$5:$BB$401,"登録番号" &amp; リスト!O9376)&gt;=1,"",IF(VLOOKUP(O9376,登録者リスト!$A$1:$D$43729,4,FALSE)=基本情報!$D$6,O9376,"")),"")</f>
        <v/>
      </c>
    </row>
    <row r="9377" spans="15:16" x14ac:dyDescent="0.15">
      <c r="O9377">
        <v>9376</v>
      </c>
      <c r="P9377" t="str">
        <f>IFERROR(IF(COUNTIF(個人情報!$BB$5:$BB$401,"登録番号" &amp; リスト!O9377)&gt;=1,"",IF(VLOOKUP(O9377,登録者リスト!$A$1:$D$43729,4,FALSE)=基本情報!$D$6,O9377,"")),"")</f>
        <v/>
      </c>
    </row>
    <row r="9378" spans="15:16" x14ac:dyDescent="0.15">
      <c r="O9378">
        <v>9377</v>
      </c>
      <c r="P9378" t="str">
        <f>IFERROR(IF(COUNTIF(個人情報!$BB$5:$BB$401,"登録番号" &amp; リスト!O9378)&gt;=1,"",IF(VLOOKUP(O9378,登録者リスト!$A$1:$D$43729,4,FALSE)=基本情報!$D$6,O9378,"")),"")</f>
        <v/>
      </c>
    </row>
    <row r="9379" spans="15:16" x14ac:dyDescent="0.15">
      <c r="O9379">
        <v>9378</v>
      </c>
      <c r="P9379" t="str">
        <f>IFERROR(IF(COUNTIF(個人情報!$BB$5:$BB$401,"登録番号" &amp; リスト!O9379)&gt;=1,"",IF(VLOOKUP(O9379,登録者リスト!$A$1:$D$43729,4,FALSE)=基本情報!$D$6,O9379,"")),"")</f>
        <v/>
      </c>
    </row>
    <row r="9380" spans="15:16" x14ac:dyDescent="0.15">
      <c r="O9380">
        <v>9379</v>
      </c>
      <c r="P9380" t="str">
        <f>IFERROR(IF(COUNTIF(個人情報!$BB$5:$BB$401,"登録番号" &amp; リスト!O9380)&gt;=1,"",IF(VLOOKUP(O9380,登録者リスト!$A$1:$D$43729,4,FALSE)=基本情報!$D$6,O9380,"")),"")</f>
        <v/>
      </c>
    </row>
    <row r="9381" spans="15:16" x14ac:dyDescent="0.15">
      <c r="O9381">
        <v>9380</v>
      </c>
      <c r="P9381" t="str">
        <f>IFERROR(IF(COUNTIF(個人情報!$BB$5:$BB$401,"登録番号" &amp; リスト!O9381)&gt;=1,"",IF(VLOOKUP(O9381,登録者リスト!$A$1:$D$43729,4,FALSE)=基本情報!$D$6,O9381,"")),"")</f>
        <v/>
      </c>
    </row>
    <row r="9382" spans="15:16" x14ac:dyDescent="0.15">
      <c r="O9382">
        <v>9381</v>
      </c>
      <c r="P9382" t="str">
        <f>IFERROR(IF(COUNTIF(個人情報!$BB$5:$BB$401,"登録番号" &amp; リスト!O9382)&gt;=1,"",IF(VLOOKUP(O9382,登録者リスト!$A$1:$D$43729,4,FALSE)=基本情報!$D$6,O9382,"")),"")</f>
        <v/>
      </c>
    </row>
    <row r="9383" spans="15:16" x14ac:dyDescent="0.15">
      <c r="O9383">
        <v>9382</v>
      </c>
      <c r="P9383" t="str">
        <f>IFERROR(IF(COUNTIF(個人情報!$BB$5:$BB$401,"登録番号" &amp; リスト!O9383)&gt;=1,"",IF(VLOOKUP(O9383,登録者リスト!$A$1:$D$43729,4,FALSE)=基本情報!$D$6,O9383,"")),"")</f>
        <v/>
      </c>
    </row>
    <row r="9384" spans="15:16" x14ac:dyDescent="0.15">
      <c r="O9384">
        <v>9383</v>
      </c>
      <c r="P9384" t="str">
        <f>IFERROR(IF(COUNTIF(個人情報!$BB$5:$BB$401,"登録番号" &amp; リスト!O9384)&gt;=1,"",IF(VLOOKUP(O9384,登録者リスト!$A$1:$D$43729,4,FALSE)=基本情報!$D$6,O9384,"")),"")</f>
        <v/>
      </c>
    </row>
    <row r="9385" spans="15:16" x14ac:dyDescent="0.15">
      <c r="O9385">
        <v>9384</v>
      </c>
      <c r="P9385" t="str">
        <f>IFERROR(IF(COUNTIF(個人情報!$BB$5:$BB$401,"登録番号" &amp; リスト!O9385)&gt;=1,"",IF(VLOOKUP(O9385,登録者リスト!$A$1:$D$43729,4,FALSE)=基本情報!$D$6,O9385,"")),"")</f>
        <v/>
      </c>
    </row>
    <row r="9386" spans="15:16" x14ac:dyDescent="0.15">
      <c r="O9386">
        <v>9385</v>
      </c>
      <c r="P9386" t="str">
        <f>IFERROR(IF(COUNTIF(個人情報!$BB$5:$BB$401,"登録番号" &amp; リスト!O9386)&gt;=1,"",IF(VLOOKUP(O9386,登録者リスト!$A$1:$D$43729,4,FALSE)=基本情報!$D$6,O9386,"")),"")</f>
        <v/>
      </c>
    </row>
    <row r="9387" spans="15:16" x14ac:dyDescent="0.15">
      <c r="O9387">
        <v>9386</v>
      </c>
      <c r="P9387" t="str">
        <f>IFERROR(IF(COUNTIF(個人情報!$BB$5:$BB$401,"登録番号" &amp; リスト!O9387)&gt;=1,"",IF(VLOOKUP(O9387,登録者リスト!$A$1:$D$43729,4,FALSE)=基本情報!$D$6,O9387,"")),"")</f>
        <v/>
      </c>
    </row>
    <row r="9388" spans="15:16" x14ac:dyDescent="0.15">
      <c r="O9388">
        <v>9387</v>
      </c>
      <c r="P9388" t="str">
        <f>IFERROR(IF(COUNTIF(個人情報!$BB$5:$BB$401,"登録番号" &amp; リスト!O9388)&gt;=1,"",IF(VLOOKUP(O9388,登録者リスト!$A$1:$D$43729,4,FALSE)=基本情報!$D$6,O9388,"")),"")</f>
        <v/>
      </c>
    </row>
    <row r="9389" spans="15:16" x14ac:dyDescent="0.15">
      <c r="O9389">
        <v>9388</v>
      </c>
      <c r="P9389" t="str">
        <f>IFERROR(IF(COUNTIF(個人情報!$BB$5:$BB$401,"登録番号" &amp; リスト!O9389)&gt;=1,"",IF(VLOOKUP(O9389,登録者リスト!$A$1:$D$43729,4,FALSE)=基本情報!$D$6,O9389,"")),"")</f>
        <v/>
      </c>
    </row>
    <row r="9390" spans="15:16" x14ac:dyDescent="0.15">
      <c r="O9390">
        <v>9389</v>
      </c>
      <c r="P9390" t="str">
        <f>IFERROR(IF(COUNTIF(個人情報!$BB$5:$BB$401,"登録番号" &amp; リスト!O9390)&gt;=1,"",IF(VLOOKUP(O9390,登録者リスト!$A$1:$D$43729,4,FALSE)=基本情報!$D$6,O9390,"")),"")</f>
        <v/>
      </c>
    </row>
    <row r="9391" spans="15:16" x14ac:dyDescent="0.15">
      <c r="O9391">
        <v>9390</v>
      </c>
      <c r="P9391" t="str">
        <f>IFERROR(IF(COUNTIF(個人情報!$BB$5:$BB$401,"登録番号" &amp; リスト!O9391)&gt;=1,"",IF(VLOOKUP(O9391,登録者リスト!$A$1:$D$43729,4,FALSE)=基本情報!$D$6,O9391,"")),"")</f>
        <v/>
      </c>
    </row>
    <row r="9392" spans="15:16" x14ac:dyDescent="0.15">
      <c r="O9392">
        <v>9391</v>
      </c>
      <c r="P9392" t="str">
        <f>IFERROR(IF(COUNTIF(個人情報!$BB$5:$BB$401,"登録番号" &amp; リスト!O9392)&gt;=1,"",IF(VLOOKUP(O9392,登録者リスト!$A$1:$D$43729,4,FALSE)=基本情報!$D$6,O9392,"")),"")</f>
        <v/>
      </c>
    </row>
    <row r="9393" spans="15:16" x14ac:dyDescent="0.15">
      <c r="O9393">
        <v>9392</v>
      </c>
      <c r="P9393" t="str">
        <f>IFERROR(IF(COUNTIF(個人情報!$BB$5:$BB$401,"登録番号" &amp; リスト!O9393)&gt;=1,"",IF(VLOOKUP(O9393,登録者リスト!$A$1:$D$43729,4,FALSE)=基本情報!$D$6,O9393,"")),"")</f>
        <v/>
      </c>
    </row>
    <row r="9394" spans="15:16" x14ac:dyDescent="0.15">
      <c r="O9394">
        <v>9393</v>
      </c>
      <c r="P9394" t="str">
        <f>IFERROR(IF(COUNTIF(個人情報!$BB$5:$BB$401,"登録番号" &amp; リスト!O9394)&gt;=1,"",IF(VLOOKUP(O9394,登録者リスト!$A$1:$D$43729,4,FALSE)=基本情報!$D$6,O9394,"")),"")</f>
        <v/>
      </c>
    </row>
    <row r="9395" spans="15:16" x14ac:dyDescent="0.15">
      <c r="O9395">
        <v>9394</v>
      </c>
      <c r="P9395" t="str">
        <f>IFERROR(IF(COUNTIF(個人情報!$BB$5:$BB$401,"登録番号" &amp; リスト!O9395)&gt;=1,"",IF(VLOOKUP(O9395,登録者リスト!$A$1:$D$43729,4,FALSE)=基本情報!$D$6,O9395,"")),"")</f>
        <v/>
      </c>
    </row>
    <row r="9396" spans="15:16" x14ac:dyDescent="0.15">
      <c r="O9396">
        <v>9395</v>
      </c>
      <c r="P9396" t="str">
        <f>IFERROR(IF(COUNTIF(個人情報!$BB$5:$BB$401,"登録番号" &amp; リスト!O9396)&gt;=1,"",IF(VLOOKUP(O9396,登録者リスト!$A$1:$D$43729,4,FALSE)=基本情報!$D$6,O9396,"")),"")</f>
        <v/>
      </c>
    </row>
    <row r="9397" spans="15:16" x14ac:dyDescent="0.15">
      <c r="O9397">
        <v>9396</v>
      </c>
      <c r="P9397" t="str">
        <f>IFERROR(IF(COUNTIF(個人情報!$BB$5:$BB$401,"登録番号" &amp; リスト!O9397)&gt;=1,"",IF(VLOOKUP(O9397,登録者リスト!$A$1:$D$43729,4,FALSE)=基本情報!$D$6,O9397,"")),"")</f>
        <v/>
      </c>
    </row>
    <row r="9398" spans="15:16" x14ac:dyDescent="0.15">
      <c r="O9398">
        <v>9397</v>
      </c>
      <c r="P9398" t="str">
        <f>IFERROR(IF(COUNTIF(個人情報!$BB$5:$BB$401,"登録番号" &amp; リスト!O9398)&gt;=1,"",IF(VLOOKUP(O9398,登録者リスト!$A$1:$D$43729,4,FALSE)=基本情報!$D$6,O9398,"")),"")</f>
        <v/>
      </c>
    </row>
    <row r="9399" spans="15:16" x14ac:dyDescent="0.15">
      <c r="O9399">
        <v>9398</v>
      </c>
      <c r="P9399" t="str">
        <f>IFERROR(IF(COUNTIF(個人情報!$BB$5:$BB$401,"登録番号" &amp; リスト!O9399)&gt;=1,"",IF(VLOOKUP(O9399,登録者リスト!$A$1:$D$43729,4,FALSE)=基本情報!$D$6,O9399,"")),"")</f>
        <v/>
      </c>
    </row>
    <row r="9400" spans="15:16" x14ac:dyDescent="0.15">
      <c r="O9400">
        <v>9399</v>
      </c>
      <c r="P9400" t="str">
        <f>IFERROR(IF(COUNTIF(個人情報!$BB$5:$BB$401,"登録番号" &amp; リスト!O9400)&gt;=1,"",IF(VLOOKUP(O9400,登録者リスト!$A$1:$D$43729,4,FALSE)=基本情報!$D$6,O9400,"")),"")</f>
        <v/>
      </c>
    </row>
    <row r="9401" spans="15:16" x14ac:dyDescent="0.15">
      <c r="O9401">
        <v>9400</v>
      </c>
      <c r="P9401" t="str">
        <f>IFERROR(IF(COUNTIF(個人情報!$BB$5:$BB$401,"登録番号" &amp; リスト!O9401)&gt;=1,"",IF(VLOOKUP(O9401,登録者リスト!$A$1:$D$43729,4,FALSE)=基本情報!$D$6,O9401,"")),"")</f>
        <v/>
      </c>
    </row>
    <row r="9402" spans="15:16" x14ac:dyDescent="0.15">
      <c r="O9402">
        <v>9401</v>
      </c>
      <c r="P9402" t="str">
        <f>IFERROR(IF(COUNTIF(個人情報!$BB$5:$BB$401,"登録番号" &amp; リスト!O9402)&gt;=1,"",IF(VLOOKUP(O9402,登録者リスト!$A$1:$D$43729,4,FALSE)=基本情報!$D$6,O9402,"")),"")</f>
        <v/>
      </c>
    </row>
    <row r="9403" spans="15:16" x14ac:dyDescent="0.15">
      <c r="O9403">
        <v>9402</v>
      </c>
      <c r="P9403" t="str">
        <f>IFERROR(IF(COUNTIF(個人情報!$BB$5:$BB$401,"登録番号" &amp; リスト!O9403)&gt;=1,"",IF(VLOOKUP(O9403,登録者リスト!$A$1:$D$43729,4,FALSE)=基本情報!$D$6,O9403,"")),"")</f>
        <v/>
      </c>
    </row>
    <row r="9404" spans="15:16" x14ac:dyDescent="0.15">
      <c r="O9404">
        <v>9403</v>
      </c>
      <c r="P9404" t="str">
        <f>IFERROR(IF(COUNTIF(個人情報!$BB$5:$BB$401,"登録番号" &amp; リスト!O9404)&gt;=1,"",IF(VLOOKUP(O9404,登録者リスト!$A$1:$D$43729,4,FALSE)=基本情報!$D$6,O9404,"")),"")</f>
        <v/>
      </c>
    </row>
    <row r="9405" spans="15:16" x14ac:dyDescent="0.15">
      <c r="O9405">
        <v>9404</v>
      </c>
      <c r="P9405" t="str">
        <f>IFERROR(IF(COUNTIF(個人情報!$BB$5:$BB$401,"登録番号" &amp; リスト!O9405)&gt;=1,"",IF(VLOOKUP(O9405,登録者リスト!$A$1:$D$43729,4,FALSE)=基本情報!$D$6,O9405,"")),"")</f>
        <v/>
      </c>
    </row>
    <row r="9406" spans="15:16" x14ac:dyDescent="0.15">
      <c r="O9406">
        <v>9405</v>
      </c>
      <c r="P9406" t="str">
        <f>IFERROR(IF(COUNTIF(個人情報!$BB$5:$BB$401,"登録番号" &amp; リスト!O9406)&gt;=1,"",IF(VLOOKUP(O9406,登録者リスト!$A$1:$D$43729,4,FALSE)=基本情報!$D$6,O9406,"")),"")</f>
        <v/>
      </c>
    </row>
    <row r="9407" spans="15:16" x14ac:dyDescent="0.15">
      <c r="O9407">
        <v>9406</v>
      </c>
      <c r="P9407" t="str">
        <f>IFERROR(IF(COUNTIF(個人情報!$BB$5:$BB$401,"登録番号" &amp; リスト!O9407)&gt;=1,"",IF(VLOOKUP(O9407,登録者リスト!$A$1:$D$43729,4,FALSE)=基本情報!$D$6,O9407,"")),"")</f>
        <v/>
      </c>
    </row>
    <row r="9408" spans="15:16" x14ac:dyDescent="0.15">
      <c r="O9408">
        <v>9407</v>
      </c>
      <c r="P9408" t="str">
        <f>IFERROR(IF(COUNTIF(個人情報!$BB$5:$BB$401,"登録番号" &amp; リスト!O9408)&gt;=1,"",IF(VLOOKUP(O9408,登録者リスト!$A$1:$D$43729,4,FALSE)=基本情報!$D$6,O9408,"")),"")</f>
        <v/>
      </c>
    </row>
    <row r="9409" spans="15:16" x14ac:dyDescent="0.15">
      <c r="O9409">
        <v>9408</v>
      </c>
      <c r="P9409" t="str">
        <f>IFERROR(IF(COUNTIF(個人情報!$BB$5:$BB$401,"登録番号" &amp; リスト!O9409)&gt;=1,"",IF(VLOOKUP(O9409,登録者リスト!$A$1:$D$43729,4,FALSE)=基本情報!$D$6,O9409,"")),"")</f>
        <v/>
      </c>
    </row>
    <row r="9410" spans="15:16" x14ac:dyDescent="0.15">
      <c r="O9410">
        <v>9409</v>
      </c>
      <c r="P9410" t="str">
        <f>IFERROR(IF(COUNTIF(個人情報!$BB$5:$BB$401,"登録番号" &amp; リスト!O9410)&gt;=1,"",IF(VLOOKUP(O9410,登録者リスト!$A$1:$D$43729,4,FALSE)=基本情報!$D$6,O9410,"")),"")</f>
        <v/>
      </c>
    </row>
    <row r="9411" spans="15:16" x14ac:dyDescent="0.15">
      <c r="O9411">
        <v>9410</v>
      </c>
      <c r="P9411" t="str">
        <f>IFERROR(IF(COUNTIF(個人情報!$BB$5:$BB$401,"登録番号" &amp; リスト!O9411)&gt;=1,"",IF(VLOOKUP(O9411,登録者リスト!$A$1:$D$43729,4,FALSE)=基本情報!$D$6,O9411,"")),"")</f>
        <v/>
      </c>
    </row>
    <row r="9412" spans="15:16" x14ac:dyDescent="0.15">
      <c r="O9412">
        <v>9411</v>
      </c>
      <c r="P9412" t="str">
        <f>IFERROR(IF(COUNTIF(個人情報!$BB$5:$BB$401,"登録番号" &amp; リスト!O9412)&gt;=1,"",IF(VLOOKUP(O9412,登録者リスト!$A$1:$D$43729,4,FALSE)=基本情報!$D$6,O9412,"")),"")</f>
        <v/>
      </c>
    </row>
    <row r="9413" spans="15:16" x14ac:dyDescent="0.15">
      <c r="O9413">
        <v>9412</v>
      </c>
      <c r="P9413" t="str">
        <f>IFERROR(IF(COUNTIF(個人情報!$BB$5:$BB$401,"登録番号" &amp; リスト!O9413)&gt;=1,"",IF(VLOOKUP(O9413,登録者リスト!$A$1:$D$43729,4,FALSE)=基本情報!$D$6,O9413,"")),"")</f>
        <v/>
      </c>
    </row>
    <row r="9414" spans="15:16" x14ac:dyDescent="0.15">
      <c r="O9414">
        <v>9413</v>
      </c>
      <c r="P9414" t="str">
        <f>IFERROR(IF(COUNTIF(個人情報!$BB$5:$BB$401,"登録番号" &amp; リスト!O9414)&gt;=1,"",IF(VLOOKUP(O9414,登録者リスト!$A$1:$D$43729,4,FALSE)=基本情報!$D$6,O9414,"")),"")</f>
        <v/>
      </c>
    </row>
    <row r="9415" spans="15:16" x14ac:dyDescent="0.15">
      <c r="O9415">
        <v>9414</v>
      </c>
      <c r="P9415" t="str">
        <f>IFERROR(IF(COUNTIF(個人情報!$BB$5:$BB$401,"登録番号" &amp; リスト!O9415)&gt;=1,"",IF(VLOOKUP(O9415,登録者リスト!$A$1:$D$43729,4,FALSE)=基本情報!$D$6,O9415,"")),"")</f>
        <v/>
      </c>
    </row>
    <row r="9416" spans="15:16" x14ac:dyDescent="0.15">
      <c r="O9416">
        <v>9415</v>
      </c>
      <c r="P9416" t="str">
        <f>IFERROR(IF(COUNTIF(個人情報!$BB$5:$BB$401,"登録番号" &amp; リスト!O9416)&gt;=1,"",IF(VLOOKUP(O9416,登録者リスト!$A$1:$D$43729,4,FALSE)=基本情報!$D$6,O9416,"")),"")</f>
        <v/>
      </c>
    </row>
    <row r="9417" spans="15:16" x14ac:dyDescent="0.15">
      <c r="O9417">
        <v>9416</v>
      </c>
      <c r="P9417" t="str">
        <f>IFERROR(IF(COUNTIF(個人情報!$BB$5:$BB$401,"登録番号" &amp; リスト!O9417)&gt;=1,"",IF(VLOOKUP(O9417,登録者リスト!$A$1:$D$43729,4,FALSE)=基本情報!$D$6,O9417,"")),"")</f>
        <v/>
      </c>
    </row>
    <row r="9418" spans="15:16" x14ac:dyDescent="0.15">
      <c r="O9418">
        <v>9417</v>
      </c>
      <c r="P9418" t="str">
        <f>IFERROR(IF(COUNTIF(個人情報!$BB$5:$BB$401,"登録番号" &amp; リスト!O9418)&gt;=1,"",IF(VLOOKUP(O9418,登録者リスト!$A$1:$D$43729,4,FALSE)=基本情報!$D$6,O9418,"")),"")</f>
        <v/>
      </c>
    </row>
    <row r="9419" spans="15:16" x14ac:dyDescent="0.15">
      <c r="O9419">
        <v>9418</v>
      </c>
      <c r="P9419" t="str">
        <f>IFERROR(IF(COUNTIF(個人情報!$BB$5:$BB$401,"登録番号" &amp; リスト!O9419)&gt;=1,"",IF(VLOOKUP(O9419,登録者リスト!$A$1:$D$43729,4,FALSE)=基本情報!$D$6,O9419,"")),"")</f>
        <v/>
      </c>
    </row>
    <row r="9420" spans="15:16" x14ac:dyDescent="0.15">
      <c r="O9420">
        <v>9419</v>
      </c>
      <c r="P9420" t="str">
        <f>IFERROR(IF(COUNTIF(個人情報!$BB$5:$BB$401,"登録番号" &amp; リスト!O9420)&gt;=1,"",IF(VLOOKUP(O9420,登録者リスト!$A$1:$D$43729,4,FALSE)=基本情報!$D$6,O9420,"")),"")</f>
        <v/>
      </c>
    </row>
    <row r="9421" spans="15:16" x14ac:dyDescent="0.15">
      <c r="O9421">
        <v>9420</v>
      </c>
      <c r="P9421" t="str">
        <f>IFERROR(IF(COUNTIF(個人情報!$BB$5:$BB$401,"登録番号" &amp; リスト!O9421)&gt;=1,"",IF(VLOOKUP(O9421,登録者リスト!$A$1:$D$43729,4,FALSE)=基本情報!$D$6,O9421,"")),"")</f>
        <v/>
      </c>
    </row>
    <row r="9422" spans="15:16" x14ac:dyDescent="0.15">
      <c r="O9422">
        <v>9421</v>
      </c>
      <c r="P9422" t="str">
        <f>IFERROR(IF(COUNTIF(個人情報!$BB$5:$BB$401,"登録番号" &amp; リスト!O9422)&gt;=1,"",IF(VLOOKUP(O9422,登録者リスト!$A$1:$D$43729,4,FALSE)=基本情報!$D$6,O9422,"")),"")</f>
        <v/>
      </c>
    </row>
    <row r="9423" spans="15:16" x14ac:dyDescent="0.15">
      <c r="O9423">
        <v>9422</v>
      </c>
      <c r="P9423" t="str">
        <f>IFERROR(IF(COUNTIF(個人情報!$BB$5:$BB$401,"登録番号" &amp; リスト!O9423)&gt;=1,"",IF(VLOOKUP(O9423,登録者リスト!$A$1:$D$43729,4,FALSE)=基本情報!$D$6,O9423,"")),"")</f>
        <v/>
      </c>
    </row>
    <row r="9424" spans="15:16" x14ac:dyDescent="0.15">
      <c r="O9424">
        <v>9423</v>
      </c>
      <c r="P9424" t="str">
        <f>IFERROR(IF(COUNTIF(個人情報!$BB$5:$BB$401,"登録番号" &amp; リスト!O9424)&gt;=1,"",IF(VLOOKUP(O9424,登録者リスト!$A$1:$D$43729,4,FALSE)=基本情報!$D$6,O9424,"")),"")</f>
        <v/>
      </c>
    </row>
    <row r="9425" spans="15:16" x14ac:dyDescent="0.15">
      <c r="O9425">
        <v>9424</v>
      </c>
      <c r="P9425" t="str">
        <f>IFERROR(IF(COUNTIF(個人情報!$BB$5:$BB$401,"登録番号" &amp; リスト!O9425)&gt;=1,"",IF(VLOOKUP(O9425,登録者リスト!$A$1:$D$43729,4,FALSE)=基本情報!$D$6,O9425,"")),"")</f>
        <v/>
      </c>
    </row>
    <row r="9426" spans="15:16" x14ac:dyDescent="0.15">
      <c r="O9426">
        <v>9425</v>
      </c>
      <c r="P9426" t="str">
        <f>IFERROR(IF(COUNTIF(個人情報!$BB$5:$BB$401,"登録番号" &amp; リスト!O9426)&gt;=1,"",IF(VLOOKUP(O9426,登録者リスト!$A$1:$D$43729,4,FALSE)=基本情報!$D$6,O9426,"")),"")</f>
        <v/>
      </c>
    </row>
    <row r="9427" spans="15:16" x14ac:dyDescent="0.15">
      <c r="O9427">
        <v>9426</v>
      </c>
      <c r="P9427" t="str">
        <f>IFERROR(IF(COUNTIF(個人情報!$BB$5:$BB$401,"登録番号" &amp; リスト!O9427)&gt;=1,"",IF(VLOOKUP(O9427,登録者リスト!$A$1:$D$43729,4,FALSE)=基本情報!$D$6,O9427,"")),"")</f>
        <v/>
      </c>
    </row>
    <row r="9428" spans="15:16" x14ac:dyDescent="0.15">
      <c r="O9428">
        <v>9427</v>
      </c>
      <c r="P9428" t="str">
        <f>IFERROR(IF(COUNTIF(個人情報!$BB$5:$BB$401,"登録番号" &amp; リスト!O9428)&gt;=1,"",IF(VLOOKUP(O9428,登録者リスト!$A$1:$D$43729,4,FALSE)=基本情報!$D$6,O9428,"")),"")</f>
        <v/>
      </c>
    </row>
    <row r="9429" spans="15:16" x14ac:dyDescent="0.15">
      <c r="O9429">
        <v>9428</v>
      </c>
      <c r="P9429" t="str">
        <f>IFERROR(IF(COUNTIF(個人情報!$BB$5:$BB$401,"登録番号" &amp; リスト!O9429)&gt;=1,"",IF(VLOOKUP(O9429,登録者リスト!$A$1:$D$43729,4,FALSE)=基本情報!$D$6,O9429,"")),"")</f>
        <v/>
      </c>
    </row>
    <row r="9430" spans="15:16" x14ac:dyDescent="0.15">
      <c r="O9430">
        <v>9429</v>
      </c>
      <c r="P9430" t="str">
        <f>IFERROR(IF(COUNTIF(個人情報!$BB$5:$BB$401,"登録番号" &amp; リスト!O9430)&gt;=1,"",IF(VLOOKUP(O9430,登録者リスト!$A$1:$D$43729,4,FALSE)=基本情報!$D$6,O9430,"")),"")</f>
        <v/>
      </c>
    </row>
    <row r="9431" spans="15:16" x14ac:dyDescent="0.15">
      <c r="O9431">
        <v>9430</v>
      </c>
      <c r="P9431" t="str">
        <f>IFERROR(IF(COUNTIF(個人情報!$BB$5:$BB$401,"登録番号" &amp; リスト!O9431)&gt;=1,"",IF(VLOOKUP(O9431,登録者リスト!$A$1:$D$43729,4,FALSE)=基本情報!$D$6,O9431,"")),"")</f>
        <v/>
      </c>
    </row>
    <row r="9432" spans="15:16" x14ac:dyDescent="0.15">
      <c r="O9432">
        <v>9431</v>
      </c>
      <c r="P9432" t="str">
        <f>IFERROR(IF(COUNTIF(個人情報!$BB$5:$BB$401,"登録番号" &amp; リスト!O9432)&gt;=1,"",IF(VLOOKUP(O9432,登録者リスト!$A$1:$D$43729,4,FALSE)=基本情報!$D$6,O9432,"")),"")</f>
        <v/>
      </c>
    </row>
    <row r="9433" spans="15:16" x14ac:dyDescent="0.15">
      <c r="O9433">
        <v>9432</v>
      </c>
      <c r="P9433" t="str">
        <f>IFERROR(IF(COUNTIF(個人情報!$BB$5:$BB$401,"登録番号" &amp; リスト!O9433)&gt;=1,"",IF(VLOOKUP(O9433,登録者リスト!$A$1:$D$43729,4,FALSE)=基本情報!$D$6,O9433,"")),"")</f>
        <v/>
      </c>
    </row>
    <row r="9434" spans="15:16" x14ac:dyDescent="0.15">
      <c r="O9434">
        <v>9433</v>
      </c>
      <c r="P9434" t="str">
        <f>IFERROR(IF(COUNTIF(個人情報!$BB$5:$BB$401,"登録番号" &amp; リスト!O9434)&gt;=1,"",IF(VLOOKUP(O9434,登録者リスト!$A$1:$D$43729,4,FALSE)=基本情報!$D$6,O9434,"")),"")</f>
        <v/>
      </c>
    </row>
    <row r="9435" spans="15:16" x14ac:dyDescent="0.15">
      <c r="O9435">
        <v>9434</v>
      </c>
      <c r="P9435" t="str">
        <f>IFERROR(IF(COUNTIF(個人情報!$BB$5:$BB$401,"登録番号" &amp; リスト!O9435)&gt;=1,"",IF(VLOOKUP(O9435,登録者リスト!$A$1:$D$43729,4,FALSE)=基本情報!$D$6,O9435,"")),"")</f>
        <v/>
      </c>
    </row>
    <row r="9436" spans="15:16" x14ac:dyDescent="0.15">
      <c r="O9436">
        <v>9435</v>
      </c>
      <c r="P9436" t="str">
        <f>IFERROR(IF(COUNTIF(個人情報!$BB$5:$BB$401,"登録番号" &amp; リスト!O9436)&gt;=1,"",IF(VLOOKUP(O9436,登録者リスト!$A$1:$D$43729,4,FALSE)=基本情報!$D$6,O9436,"")),"")</f>
        <v/>
      </c>
    </row>
    <row r="9437" spans="15:16" x14ac:dyDescent="0.15">
      <c r="O9437">
        <v>9436</v>
      </c>
      <c r="P9437" t="str">
        <f>IFERROR(IF(COUNTIF(個人情報!$BB$5:$BB$401,"登録番号" &amp; リスト!O9437)&gt;=1,"",IF(VLOOKUP(O9437,登録者リスト!$A$1:$D$43729,4,FALSE)=基本情報!$D$6,O9437,"")),"")</f>
        <v/>
      </c>
    </row>
    <row r="9438" spans="15:16" x14ac:dyDescent="0.15">
      <c r="O9438">
        <v>9437</v>
      </c>
      <c r="P9438" t="str">
        <f>IFERROR(IF(COUNTIF(個人情報!$BB$5:$BB$401,"登録番号" &amp; リスト!O9438)&gt;=1,"",IF(VLOOKUP(O9438,登録者リスト!$A$1:$D$43729,4,FALSE)=基本情報!$D$6,O9438,"")),"")</f>
        <v/>
      </c>
    </row>
    <row r="9439" spans="15:16" x14ac:dyDescent="0.15">
      <c r="O9439">
        <v>9438</v>
      </c>
      <c r="P9439" t="str">
        <f>IFERROR(IF(COUNTIF(個人情報!$BB$5:$BB$401,"登録番号" &amp; リスト!O9439)&gt;=1,"",IF(VLOOKUP(O9439,登録者リスト!$A$1:$D$43729,4,FALSE)=基本情報!$D$6,O9439,"")),"")</f>
        <v/>
      </c>
    </row>
    <row r="9440" spans="15:16" x14ac:dyDescent="0.15">
      <c r="O9440">
        <v>9439</v>
      </c>
      <c r="P9440" t="str">
        <f>IFERROR(IF(COUNTIF(個人情報!$BB$5:$BB$401,"登録番号" &amp; リスト!O9440)&gt;=1,"",IF(VLOOKUP(O9440,登録者リスト!$A$1:$D$43729,4,FALSE)=基本情報!$D$6,O9440,"")),"")</f>
        <v/>
      </c>
    </row>
    <row r="9441" spans="15:16" x14ac:dyDescent="0.15">
      <c r="O9441">
        <v>9440</v>
      </c>
      <c r="P9441" t="str">
        <f>IFERROR(IF(COUNTIF(個人情報!$BB$5:$BB$401,"登録番号" &amp; リスト!O9441)&gt;=1,"",IF(VLOOKUP(O9441,登録者リスト!$A$1:$D$43729,4,FALSE)=基本情報!$D$6,O9441,"")),"")</f>
        <v/>
      </c>
    </row>
    <row r="9442" spans="15:16" x14ac:dyDescent="0.15">
      <c r="O9442">
        <v>9441</v>
      </c>
      <c r="P9442" t="str">
        <f>IFERROR(IF(COUNTIF(個人情報!$BB$5:$BB$401,"登録番号" &amp; リスト!O9442)&gt;=1,"",IF(VLOOKUP(O9442,登録者リスト!$A$1:$D$43729,4,FALSE)=基本情報!$D$6,O9442,"")),"")</f>
        <v/>
      </c>
    </row>
    <row r="9443" spans="15:16" x14ac:dyDescent="0.15">
      <c r="O9443">
        <v>9442</v>
      </c>
      <c r="P9443" t="str">
        <f>IFERROR(IF(COUNTIF(個人情報!$BB$5:$BB$401,"登録番号" &amp; リスト!O9443)&gt;=1,"",IF(VLOOKUP(O9443,登録者リスト!$A$1:$D$43729,4,FALSE)=基本情報!$D$6,O9443,"")),"")</f>
        <v/>
      </c>
    </row>
    <row r="9444" spans="15:16" x14ac:dyDescent="0.15">
      <c r="O9444">
        <v>9443</v>
      </c>
      <c r="P9444" t="str">
        <f>IFERROR(IF(COUNTIF(個人情報!$BB$5:$BB$401,"登録番号" &amp; リスト!O9444)&gt;=1,"",IF(VLOOKUP(O9444,登録者リスト!$A$1:$D$43729,4,FALSE)=基本情報!$D$6,O9444,"")),"")</f>
        <v/>
      </c>
    </row>
    <row r="9445" spans="15:16" x14ac:dyDescent="0.15">
      <c r="O9445">
        <v>9444</v>
      </c>
      <c r="P9445" t="str">
        <f>IFERROR(IF(COUNTIF(個人情報!$BB$5:$BB$401,"登録番号" &amp; リスト!O9445)&gt;=1,"",IF(VLOOKUP(O9445,登録者リスト!$A$1:$D$43729,4,FALSE)=基本情報!$D$6,O9445,"")),"")</f>
        <v/>
      </c>
    </row>
    <row r="9446" spans="15:16" x14ac:dyDescent="0.15">
      <c r="O9446">
        <v>9445</v>
      </c>
      <c r="P9446" t="str">
        <f>IFERROR(IF(COUNTIF(個人情報!$BB$5:$BB$401,"登録番号" &amp; リスト!O9446)&gt;=1,"",IF(VLOOKUP(O9446,登録者リスト!$A$1:$D$43729,4,FALSE)=基本情報!$D$6,O9446,"")),"")</f>
        <v/>
      </c>
    </row>
    <row r="9447" spans="15:16" x14ac:dyDescent="0.15">
      <c r="O9447">
        <v>9446</v>
      </c>
      <c r="P9447" t="str">
        <f>IFERROR(IF(COUNTIF(個人情報!$BB$5:$BB$401,"登録番号" &amp; リスト!O9447)&gt;=1,"",IF(VLOOKUP(O9447,登録者リスト!$A$1:$D$43729,4,FALSE)=基本情報!$D$6,O9447,"")),"")</f>
        <v/>
      </c>
    </row>
    <row r="9448" spans="15:16" x14ac:dyDescent="0.15">
      <c r="O9448">
        <v>9447</v>
      </c>
      <c r="P9448" t="str">
        <f>IFERROR(IF(COUNTIF(個人情報!$BB$5:$BB$401,"登録番号" &amp; リスト!O9448)&gt;=1,"",IF(VLOOKUP(O9448,登録者リスト!$A$1:$D$43729,4,FALSE)=基本情報!$D$6,O9448,"")),"")</f>
        <v/>
      </c>
    </row>
    <row r="9449" spans="15:16" x14ac:dyDescent="0.15">
      <c r="O9449">
        <v>9448</v>
      </c>
      <c r="P9449" t="str">
        <f>IFERROR(IF(COUNTIF(個人情報!$BB$5:$BB$401,"登録番号" &amp; リスト!O9449)&gt;=1,"",IF(VLOOKUP(O9449,登録者リスト!$A$1:$D$43729,4,FALSE)=基本情報!$D$6,O9449,"")),"")</f>
        <v/>
      </c>
    </row>
    <row r="9450" spans="15:16" x14ac:dyDescent="0.15">
      <c r="O9450">
        <v>9449</v>
      </c>
      <c r="P9450" t="str">
        <f>IFERROR(IF(COUNTIF(個人情報!$BB$5:$BB$401,"登録番号" &amp; リスト!O9450)&gt;=1,"",IF(VLOOKUP(O9450,登録者リスト!$A$1:$D$43729,4,FALSE)=基本情報!$D$6,O9450,"")),"")</f>
        <v/>
      </c>
    </row>
    <row r="9451" spans="15:16" x14ac:dyDescent="0.15">
      <c r="O9451">
        <v>9450</v>
      </c>
      <c r="P9451" t="str">
        <f>IFERROR(IF(COUNTIF(個人情報!$BB$5:$BB$401,"登録番号" &amp; リスト!O9451)&gt;=1,"",IF(VLOOKUP(O9451,登録者リスト!$A$1:$D$43729,4,FALSE)=基本情報!$D$6,O9451,"")),"")</f>
        <v/>
      </c>
    </row>
    <row r="9452" spans="15:16" x14ac:dyDescent="0.15">
      <c r="O9452">
        <v>9451</v>
      </c>
      <c r="P9452" t="str">
        <f>IFERROR(IF(COUNTIF(個人情報!$BB$5:$BB$401,"登録番号" &amp; リスト!O9452)&gt;=1,"",IF(VLOOKUP(O9452,登録者リスト!$A$1:$D$43729,4,FALSE)=基本情報!$D$6,O9452,"")),"")</f>
        <v/>
      </c>
    </row>
    <row r="9453" spans="15:16" x14ac:dyDescent="0.15">
      <c r="O9453">
        <v>9452</v>
      </c>
      <c r="P9453" t="str">
        <f>IFERROR(IF(COUNTIF(個人情報!$BB$5:$BB$401,"登録番号" &amp; リスト!O9453)&gt;=1,"",IF(VLOOKUP(O9453,登録者リスト!$A$1:$D$43729,4,FALSE)=基本情報!$D$6,O9453,"")),"")</f>
        <v/>
      </c>
    </row>
    <row r="9454" spans="15:16" x14ac:dyDescent="0.15">
      <c r="O9454">
        <v>9453</v>
      </c>
      <c r="P9454" t="str">
        <f>IFERROR(IF(COUNTIF(個人情報!$BB$5:$BB$401,"登録番号" &amp; リスト!O9454)&gt;=1,"",IF(VLOOKUP(O9454,登録者リスト!$A$1:$D$43729,4,FALSE)=基本情報!$D$6,O9454,"")),"")</f>
        <v/>
      </c>
    </row>
    <row r="9455" spans="15:16" x14ac:dyDescent="0.15">
      <c r="O9455">
        <v>9454</v>
      </c>
      <c r="P9455" t="str">
        <f>IFERROR(IF(COUNTIF(個人情報!$BB$5:$BB$401,"登録番号" &amp; リスト!O9455)&gt;=1,"",IF(VLOOKUP(O9455,登録者リスト!$A$1:$D$43729,4,FALSE)=基本情報!$D$6,O9455,"")),"")</f>
        <v/>
      </c>
    </row>
    <row r="9456" spans="15:16" x14ac:dyDescent="0.15">
      <c r="O9456">
        <v>9455</v>
      </c>
      <c r="P9456" t="str">
        <f>IFERROR(IF(COUNTIF(個人情報!$BB$5:$BB$401,"登録番号" &amp; リスト!O9456)&gt;=1,"",IF(VLOOKUP(O9456,登録者リスト!$A$1:$D$43729,4,FALSE)=基本情報!$D$6,O9456,"")),"")</f>
        <v/>
      </c>
    </row>
    <row r="9457" spans="15:16" x14ac:dyDescent="0.15">
      <c r="O9457">
        <v>9456</v>
      </c>
      <c r="P9457" t="str">
        <f>IFERROR(IF(COUNTIF(個人情報!$BB$5:$BB$401,"登録番号" &amp; リスト!O9457)&gt;=1,"",IF(VLOOKUP(O9457,登録者リスト!$A$1:$D$43729,4,FALSE)=基本情報!$D$6,O9457,"")),"")</f>
        <v/>
      </c>
    </row>
    <row r="9458" spans="15:16" x14ac:dyDescent="0.15">
      <c r="O9458">
        <v>9457</v>
      </c>
      <c r="P9458" t="str">
        <f>IFERROR(IF(COUNTIF(個人情報!$BB$5:$BB$401,"登録番号" &amp; リスト!O9458)&gt;=1,"",IF(VLOOKUP(O9458,登録者リスト!$A$1:$D$43729,4,FALSE)=基本情報!$D$6,O9458,"")),"")</f>
        <v/>
      </c>
    </row>
    <row r="9459" spans="15:16" x14ac:dyDescent="0.15">
      <c r="O9459">
        <v>9458</v>
      </c>
      <c r="P9459" t="str">
        <f>IFERROR(IF(COUNTIF(個人情報!$BB$5:$BB$401,"登録番号" &amp; リスト!O9459)&gt;=1,"",IF(VLOOKUP(O9459,登録者リスト!$A$1:$D$43729,4,FALSE)=基本情報!$D$6,O9459,"")),"")</f>
        <v/>
      </c>
    </row>
    <row r="9460" spans="15:16" x14ac:dyDescent="0.15">
      <c r="O9460">
        <v>9459</v>
      </c>
      <c r="P9460" t="str">
        <f>IFERROR(IF(COUNTIF(個人情報!$BB$5:$BB$401,"登録番号" &amp; リスト!O9460)&gt;=1,"",IF(VLOOKUP(O9460,登録者リスト!$A$1:$D$43729,4,FALSE)=基本情報!$D$6,O9460,"")),"")</f>
        <v/>
      </c>
    </row>
    <row r="9461" spans="15:16" x14ac:dyDescent="0.15">
      <c r="O9461">
        <v>9460</v>
      </c>
      <c r="P9461" t="str">
        <f>IFERROR(IF(COUNTIF(個人情報!$BB$5:$BB$401,"登録番号" &amp; リスト!O9461)&gt;=1,"",IF(VLOOKUP(O9461,登録者リスト!$A$1:$D$43729,4,FALSE)=基本情報!$D$6,O9461,"")),"")</f>
        <v/>
      </c>
    </row>
    <row r="9462" spans="15:16" x14ac:dyDescent="0.15">
      <c r="O9462">
        <v>9461</v>
      </c>
      <c r="P9462" t="str">
        <f>IFERROR(IF(COUNTIF(個人情報!$BB$5:$BB$401,"登録番号" &amp; リスト!O9462)&gt;=1,"",IF(VLOOKUP(O9462,登録者リスト!$A$1:$D$43729,4,FALSE)=基本情報!$D$6,O9462,"")),"")</f>
        <v/>
      </c>
    </row>
    <row r="9463" spans="15:16" x14ac:dyDescent="0.15">
      <c r="O9463">
        <v>9462</v>
      </c>
      <c r="P9463" t="str">
        <f>IFERROR(IF(COUNTIF(個人情報!$BB$5:$BB$401,"登録番号" &amp; リスト!O9463)&gt;=1,"",IF(VLOOKUP(O9463,登録者リスト!$A$1:$D$43729,4,FALSE)=基本情報!$D$6,O9463,"")),"")</f>
        <v/>
      </c>
    </row>
    <row r="9464" spans="15:16" x14ac:dyDescent="0.15">
      <c r="O9464">
        <v>9463</v>
      </c>
      <c r="P9464" t="str">
        <f>IFERROR(IF(COUNTIF(個人情報!$BB$5:$BB$401,"登録番号" &amp; リスト!O9464)&gt;=1,"",IF(VLOOKUP(O9464,登録者リスト!$A$1:$D$43729,4,FALSE)=基本情報!$D$6,O9464,"")),"")</f>
        <v/>
      </c>
    </row>
    <row r="9465" spans="15:16" x14ac:dyDescent="0.15">
      <c r="O9465">
        <v>9464</v>
      </c>
      <c r="P9465" t="str">
        <f>IFERROR(IF(COUNTIF(個人情報!$BB$5:$BB$401,"登録番号" &amp; リスト!O9465)&gt;=1,"",IF(VLOOKUP(O9465,登録者リスト!$A$1:$D$43729,4,FALSE)=基本情報!$D$6,O9465,"")),"")</f>
        <v/>
      </c>
    </row>
    <row r="9466" spans="15:16" x14ac:dyDescent="0.15">
      <c r="O9466">
        <v>9465</v>
      </c>
      <c r="P9466" t="str">
        <f>IFERROR(IF(COUNTIF(個人情報!$BB$5:$BB$401,"登録番号" &amp; リスト!O9466)&gt;=1,"",IF(VLOOKUP(O9466,登録者リスト!$A$1:$D$43729,4,FALSE)=基本情報!$D$6,O9466,"")),"")</f>
        <v/>
      </c>
    </row>
    <row r="9467" spans="15:16" x14ac:dyDescent="0.15">
      <c r="O9467">
        <v>9466</v>
      </c>
      <c r="P9467" t="str">
        <f>IFERROR(IF(COUNTIF(個人情報!$BB$5:$BB$401,"登録番号" &amp; リスト!O9467)&gt;=1,"",IF(VLOOKUP(O9467,登録者リスト!$A$1:$D$43729,4,FALSE)=基本情報!$D$6,O9467,"")),"")</f>
        <v/>
      </c>
    </row>
    <row r="9468" spans="15:16" x14ac:dyDescent="0.15">
      <c r="O9468">
        <v>9467</v>
      </c>
      <c r="P9468" t="str">
        <f>IFERROR(IF(COUNTIF(個人情報!$BB$5:$BB$401,"登録番号" &amp; リスト!O9468)&gt;=1,"",IF(VLOOKUP(O9468,登録者リスト!$A$1:$D$43729,4,FALSE)=基本情報!$D$6,O9468,"")),"")</f>
        <v/>
      </c>
    </row>
    <row r="9469" spans="15:16" x14ac:dyDescent="0.15">
      <c r="O9469">
        <v>9468</v>
      </c>
      <c r="P9469" t="str">
        <f>IFERROR(IF(COUNTIF(個人情報!$BB$5:$BB$401,"登録番号" &amp; リスト!O9469)&gt;=1,"",IF(VLOOKUP(O9469,登録者リスト!$A$1:$D$43729,4,FALSE)=基本情報!$D$6,O9469,"")),"")</f>
        <v/>
      </c>
    </row>
    <row r="9470" spans="15:16" x14ac:dyDescent="0.15">
      <c r="O9470">
        <v>9469</v>
      </c>
      <c r="P9470" t="str">
        <f>IFERROR(IF(COUNTIF(個人情報!$BB$5:$BB$401,"登録番号" &amp; リスト!O9470)&gt;=1,"",IF(VLOOKUP(O9470,登録者リスト!$A$1:$D$43729,4,FALSE)=基本情報!$D$6,O9470,"")),"")</f>
        <v/>
      </c>
    </row>
    <row r="9471" spans="15:16" x14ac:dyDescent="0.15">
      <c r="O9471">
        <v>9470</v>
      </c>
      <c r="P9471" t="str">
        <f>IFERROR(IF(COUNTIF(個人情報!$BB$5:$BB$401,"登録番号" &amp; リスト!O9471)&gt;=1,"",IF(VLOOKUP(O9471,登録者リスト!$A$1:$D$43729,4,FALSE)=基本情報!$D$6,O9471,"")),"")</f>
        <v/>
      </c>
    </row>
    <row r="9472" spans="15:16" x14ac:dyDescent="0.15">
      <c r="O9472">
        <v>9471</v>
      </c>
      <c r="P9472" t="str">
        <f>IFERROR(IF(COUNTIF(個人情報!$BB$5:$BB$401,"登録番号" &amp; リスト!O9472)&gt;=1,"",IF(VLOOKUP(O9472,登録者リスト!$A$1:$D$43729,4,FALSE)=基本情報!$D$6,O9472,"")),"")</f>
        <v/>
      </c>
    </row>
    <row r="9473" spans="15:16" x14ac:dyDescent="0.15">
      <c r="O9473">
        <v>9472</v>
      </c>
      <c r="P9473" t="str">
        <f>IFERROR(IF(COUNTIF(個人情報!$BB$5:$BB$401,"登録番号" &amp; リスト!O9473)&gt;=1,"",IF(VLOOKUP(O9473,登録者リスト!$A$1:$D$43729,4,FALSE)=基本情報!$D$6,O9473,"")),"")</f>
        <v/>
      </c>
    </row>
    <row r="9474" spans="15:16" x14ac:dyDescent="0.15">
      <c r="O9474">
        <v>9473</v>
      </c>
      <c r="P9474" t="str">
        <f>IFERROR(IF(COUNTIF(個人情報!$BB$5:$BB$401,"登録番号" &amp; リスト!O9474)&gt;=1,"",IF(VLOOKUP(O9474,登録者リスト!$A$1:$D$43729,4,FALSE)=基本情報!$D$6,O9474,"")),"")</f>
        <v/>
      </c>
    </row>
    <row r="9475" spans="15:16" x14ac:dyDescent="0.15">
      <c r="O9475">
        <v>9474</v>
      </c>
      <c r="P9475" t="str">
        <f>IFERROR(IF(COUNTIF(個人情報!$BB$5:$BB$401,"登録番号" &amp; リスト!O9475)&gt;=1,"",IF(VLOOKUP(O9475,登録者リスト!$A$1:$D$43729,4,FALSE)=基本情報!$D$6,O9475,"")),"")</f>
        <v/>
      </c>
    </row>
    <row r="9476" spans="15:16" x14ac:dyDescent="0.15">
      <c r="O9476">
        <v>9475</v>
      </c>
      <c r="P9476" t="str">
        <f>IFERROR(IF(COUNTIF(個人情報!$BB$5:$BB$401,"登録番号" &amp; リスト!O9476)&gt;=1,"",IF(VLOOKUP(O9476,登録者リスト!$A$1:$D$43729,4,FALSE)=基本情報!$D$6,O9476,"")),"")</f>
        <v/>
      </c>
    </row>
    <row r="9477" spans="15:16" x14ac:dyDescent="0.15">
      <c r="O9477">
        <v>9476</v>
      </c>
      <c r="P9477" t="str">
        <f>IFERROR(IF(COUNTIF(個人情報!$BB$5:$BB$401,"登録番号" &amp; リスト!O9477)&gt;=1,"",IF(VLOOKUP(O9477,登録者リスト!$A$1:$D$43729,4,FALSE)=基本情報!$D$6,O9477,"")),"")</f>
        <v/>
      </c>
    </row>
    <row r="9478" spans="15:16" x14ac:dyDescent="0.15">
      <c r="O9478">
        <v>9477</v>
      </c>
      <c r="P9478" t="str">
        <f>IFERROR(IF(COUNTIF(個人情報!$BB$5:$BB$401,"登録番号" &amp; リスト!O9478)&gt;=1,"",IF(VLOOKUP(O9478,登録者リスト!$A$1:$D$43729,4,FALSE)=基本情報!$D$6,O9478,"")),"")</f>
        <v/>
      </c>
    </row>
    <row r="9479" spans="15:16" x14ac:dyDescent="0.15">
      <c r="O9479">
        <v>9478</v>
      </c>
      <c r="P9479" t="str">
        <f>IFERROR(IF(COUNTIF(個人情報!$BB$5:$BB$401,"登録番号" &amp; リスト!O9479)&gt;=1,"",IF(VLOOKUP(O9479,登録者リスト!$A$1:$D$43729,4,FALSE)=基本情報!$D$6,O9479,"")),"")</f>
        <v/>
      </c>
    </row>
    <row r="9480" spans="15:16" x14ac:dyDescent="0.15">
      <c r="O9480">
        <v>9479</v>
      </c>
      <c r="P9480" t="str">
        <f>IFERROR(IF(COUNTIF(個人情報!$BB$5:$BB$401,"登録番号" &amp; リスト!O9480)&gt;=1,"",IF(VLOOKUP(O9480,登録者リスト!$A$1:$D$43729,4,FALSE)=基本情報!$D$6,O9480,"")),"")</f>
        <v/>
      </c>
    </row>
    <row r="9481" spans="15:16" x14ac:dyDescent="0.15">
      <c r="O9481">
        <v>9480</v>
      </c>
      <c r="P9481" t="str">
        <f>IFERROR(IF(COUNTIF(個人情報!$BB$5:$BB$401,"登録番号" &amp; リスト!O9481)&gt;=1,"",IF(VLOOKUP(O9481,登録者リスト!$A$1:$D$43729,4,FALSE)=基本情報!$D$6,O9481,"")),"")</f>
        <v/>
      </c>
    </row>
    <row r="9482" spans="15:16" x14ac:dyDescent="0.15">
      <c r="O9482">
        <v>9481</v>
      </c>
      <c r="P9482" t="str">
        <f>IFERROR(IF(COUNTIF(個人情報!$BB$5:$BB$401,"登録番号" &amp; リスト!O9482)&gt;=1,"",IF(VLOOKUP(O9482,登録者リスト!$A$1:$D$43729,4,FALSE)=基本情報!$D$6,O9482,"")),"")</f>
        <v/>
      </c>
    </row>
    <row r="9483" spans="15:16" x14ac:dyDescent="0.15">
      <c r="O9483">
        <v>9482</v>
      </c>
      <c r="P9483" t="str">
        <f>IFERROR(IF(COUNTIF(個人情報!$BB$5:$BB$401,"登録番号" &amp; リスト!O9483)&gt;=1,"",IF(VLOOKUP(O9483,登録者リスト!$A$1:$D$43729,4,FALSE)=基本情報!$D$6,O9483,"")),"")</f>
        <v/>
      </c>
    </row>
    <row r="9484" spans="15:16" x14ac:dyDescent="0.15">
      <c r="O9484">
        <v>9483</v>
      </c>
      <c r="P9484" t="str">
        <f>IFERROR(IF(COUNTIF(個人情報!$BB$5:$BB$401,"登録番号" &amp; リスト!O9484)&gt;=1,"",IF(VLOOKUP(O9484,登録者リスト!$A$1:$D$43729,4,FALSE)=基本情報!$D$6,O9484,"")),"")</f>
        <v/>
      </c>
    </row>
    <row r="9485" spans="15:16" x14ac:dyDescent="0.15">
      <c r="O9485">
        <v>9484</v>
      </c>
      <c r="P9485" t="str">
        <f>IFERROR(IF(COUNTIF(個人情報!$BB$5:$BB$401,"登録番号" &amp; リスト!O9485)&gt;=1,"",IF(VLOOKUP(O9485,登録者リスト!$A$1:$D$43729,4,FALSE)=基本情報!$D$6,O9485,"")),"")</f>
        <v/>
      </c>
    </row>
    <row r="9486" spans="15:16" x14ac:dyDescent="0.15">
      <c r="O9486">
        <v>9485</v>
      </c>
      <c r="P9486" t="str">
        <f>IFERROR(IF(COUNTIF(個人情報!$BB$5:$BB$401,"登録番号" &amp; リスト!O9486)&gt;=1,"",IF(VLOOKUP(O9486,登録者リスト!$A$1:$D$43729,4,FALSE)=基本情報!$D$6,O9486,"")),"")</f>
        <v/>
      </c>
    </row>
    <row r="9487" spans="15:16" x14ac:dyDescent="0.15">
      <c r="O9487">
        <v>9486</v>
      </c>
      <c r="P9487" t="str">
        <f>IFERROR(IF(COUNTIF(個人情報!$BB$5:$BB$401,"登録番号" &amp; リスト!O9487)&gt;=1,"",IF(VLOOKUP(O9487,登録者リスト!$A$1:$D$43729,4,FALSE)=基本情報!$D$6,O9487,"")),"")</f>
        <v/>
      </c>
    </row>
    <row r="9488" spans="15:16" x14ac:dyDescent="0.15">
      <c r="O9488">
        <v>9487</v>
      </c>
      <c r="P9488" t="str">
        <f>IFERROR(IF(COUNTIF(個人情報!$BB$5:$BB$401,"登録番号" &amp; リスト!O9488)&gt;=1,"",IF(VLOOKUP(O9488,登録者リスト!$A$1:$D$43729,4,FALSE)=基本情報!$D$6,O9488,"")),"")</f>
        <v/>
      </c>
    </row>
    <row r="9489" spans="15:16" x14ac:dyDescent="0.15">
      <c r="O9489">
        <v>9488</v>
      </c>
      <c r="P9489" t="str">
        <f>IFERROR(IF(COUNTIF(個人情報!$BB$5:$BB$401,"登録番号" &amp; リスト!O9489)&gt;=1,"",IF(VLOOKUP(O9489,登録者リスト!$A$1:$D$43729,4,FALSE)=基本情報!$D$6,O9489,"")),"")</f>
        <v/>
      </c>
    </row>
    <row r="9490" spans="15:16" x14ac:dyDescent="0.15">
      <c r="O9490">
        <v>9489</v>
      </c>
      <c r="P9490" t="str">
        <f>IFERROR(IF(COUNTIF(個人情報!$BB$5:$BB$401,"登録番号" &amp; リスト!O9490)&gt;=1,"",IF(VLOOKUP(O9490,登録者リスト!$A$1:$D$43729,4,FALSE)=基本情報!$D$6,O9490,"")),"")</f>
        <v/>
      </c>
    </row>
    <row r="9491" spans="15:16" x14ac:dyDescent="0.15">
      <c r="O9491">
        <v>9490</v>
      </c>
      <c r="P9491" t="str">
        <f>IFERROR(IF(COUNTIF(個人情報!$BB$5:$BB$401,"登録番号" &amp; リスト!O9491)&gt;=1,"",IF(VLOOKUP(O9491,登録者リスト!$A$1:$D$43729,4,FALSE)=基本情報!$D$6,O9491,"")),"")</f>
        <v/>
      </c>
    </row>
    <row r="9492" spans="15:16" x14ac:dyDescent="0.15">
      <c r="O9492">
        <v>9491</v>
      </c>
      <c r="P9492" t="str">
        <f>IFERROR(IF(COUNTIF(個人情報!$BB$5:$BB$401,"登録番号" &amp; リスト!O9492)&gt;=1,"",IF(VLOOKUP(O9492,登録者リスト!$A$1:$D$43729,4,FALSE)=基本情報!$D$6,O9492,"")),"")</f>
        <v/>
      </c>
    </row>
    <row r="9493" spans="15:16" x14ac:dyDescent="0.15">
      <c r="O9493">
        <v>9492</v>
      </c>
      <c r="P9493" t="str">
        <f>IFERROR(IF(COUNTIF(個人情報!$BB$5:$BB$401,"登録番号" &amp; リスト!O9493)&gt;=1,"",IF(VLOOKUP(O9493,登録者リスト!$A$1:$D$43729,4,FALSE)=基本情報!$D$6,O9493,"")),"")</f>
        <v/>
      </c>
    </row>
    <row r="9494" spans="15:16" x14ac:dyDescent="0.15">
      <c r="O9494">
        <v>9493</v>
      </c>
      <c r="P9494" t="str">
        <f>IFERROR(IF(COUNTIF(個人情報!$BB$5:$BB$401,"登録番号" &amp; リスト!O9494)&gt;=1,"",IF(VLOOKUP(O9494,登録者リスト!$A$1:$D$43729,4,FALSE)=基本情報!$D$6,O9494,"")),"")</f>
        <v/>
      </c>
    </row>
    <row r="9495" spans="15:16" x14ac:dyDescent="0.15">
      <c r="O9495">
        <v>9494</v>
      </c>
      <c r="P9495" t="str">
        <f>IFERROR(IF(COUNTIF(個人情報!$BB$5:$BB$401,"登録番号" &amp; リスト!O9495)&gt;=1,"",IF(VLOOKUP(O9495,登録者リスト!$A$1:$D$43729,4,FALSE)=基本情報!$D$6,O9495,"")),"")</f>
        <v/>
      </c>
    </row>
    <row r="9496" spans="15:16" x14ac:dyDescent="0.15">
      <c r="O9496">
        <v>9495</v>
      </c>
      <c r="P9496" t="str">
        <f>IFERROR(IF(COUNTIF(個人情報!$BB$5:$BB$401,"登録番号" &amp; リスト!O9496)&gt;=1,"",IF(VLOOKUP(O9496,登録者リスト!$A$1:$D$43729,4,FALSE)=基本情報!$D$6,O9496,"")),"")</f>
        <v/>
      </c>
    </row>
    <row r="9497" spans="15:16" x14ac:dyDescent="0.15">
      <c r="O9497">
        <v>9496</v>
      </c>
      <c r="P9497" t="str">
        <f>IFERROR(IF(COUNTIF(個人情報!$BB$5:$BB$401,"登録番号" &amp; リスト!O9497)&gt;=1,"",IF(VLOOKUP(O9497,登録者リスト!$A$1:$D$43729,4,FALSE)=基本情報!$D$6,O9497,"")),"")</f>
        <v/>
      </c>
    </row>
    <row r="9498" spans="15:16" x14ac:dyDescent="0.15">
      <c r="O9498">
        <v>9497</v>
      </c>
      <c r="P9498" t="str">
        <f>IFERROR(IF(COUNTIF(個人情報!$BB$5:$BB$401,"登録番号" &amp; リスト!O9498)&gt;=1,"",IF(VLOOKUP(O9498,登録者リスト!$A$1:$D$43729,4,FALSE)=基本情報!$D$6,O9498,"")),"")</f>
        <v/>
      </c>
    </row>
    <row r="9499" spans="15:16" x14ac:dyDescent="0.15">
      <c r="O9499">
        <v>9498</v>
      </c>
      <c r="P9499" t="str">
        <f>IFERROR(IF(COUNTIF(個人情報!$BB$5:$BB$401,"登録番号" &amp; リスト!O9499)&gt;=1,"",IF(VLOOKUP(O9499,登録者リスト!$A$1:$D$43729,4,FALSE)=基本情報!$D$6,O9499,"")),"")</f>
        <v/>
      </c>
    </row>
    <row r="9500" spans="15:16" x14ac:dyDescent="0.15">
      <c r="O9500">
        <v>9499</v>
      </c>
      <c r="P9500" t="str">
        <f>IFERROR(IF(COUNTIF(個人情報!$BB$5:$BB$401,"登録番号" &amp; リスト!O9500)&gt;=1,"",IF(VLOOKUP(O9500,登録者リスト!$A$1:$D$43729,4,FALSE)=基本情報!$D$6,O9500,"")),"")</f>
        <v/>
      </c>
    </row>
    <row r="9501" spans="15:16" x14ac:dyDescent="0.15">
      <c r="O9501">
        <v>9500</v>
      </c>
      <c r="P9501" t="str">
        <f>IFERROR(IF(COUNTIF(個人情報!$BB$5:$BB$401,"登録番号" &amp; リスト!O9501)&gt;=1,"",IF(VLOOKUP(O9501,登録者リスト!$A$1:$D$43729,4,FALSE)=基本情報!$D$6,O9501,"")),"")</f>
        <v/>
      </c>
    </row>
    <row r="9502" spans="15:16" x14ac:dyDescent="0.15">
      <c r="O9502">
        <v>9501</v>
      </c>
      <c r="P9502" t="str">
        <f>IFERROR(IF(COUNTIF(個人情報!$BB$5:$BB$401,"登録番号" &amp; リスト!O9502)&gt;=1,"",IF(VLOOKUP(O9502,登録者リスト!$A$1:$D$43729,4,FALSE)=基本情報!$D$6,O9502,"")),"")</f>
        <v/>
      </c>
    </row>
    <row r="9503" spans="15:16" x14ac:dyDescent="0.15">
      <c r="O9503">
        <v>9502</v>
      </c>
      <c r="P9503" t="str">
        <f>IFERROR(IF(COUNTIF(個人情報!$BB$5:$BB$401,"登録番号" &amp; リスト!O9503)&gt;=1,"",IF(VLOOKUP(O9503,登録者リスト!$A$1:$D$43729,4,FALSE)=基本情報!$D$6,O9503,"")),"")</f>
        <v/>
      </c>
    </row>
    <row r="9504" spans="15:16" x14ac:dyDescent="0.15">
      <c r="O9504">
        <v>9503</v>
      </c>
      <c r="P9504" t="str">
        <f>IFERROR(IF(COUNTIF(個人情報!$BB$5:$BB$401,"登録番号" &amp; リスト!O9504)&gt;=1,"",IF(VLOOKUP(O9504,登録者リスト!$A$1:$D$43729,4,FALSE)=基本情報!$D$6,O9504,"")),"")</f>
        <v/>
      </c>
    </row>
    <row r="9505" spans="15:16" x14ac:dyDescent="0.15">
      <c r="O9505">
        <v>9504</v>
      </c>
      <c r="P9505" t="str">
        <f>IFERROR(IF(COUNTIF(個人情報!$BB$5:$BB$401,"登録番号" &amp; リスト!O9505)&gt;=1,"",IF(VLOOKUP(O9505,登録者リスト!$A$1:$D$43729,4,FALSE)=基本情報!$D$6,O9505,"")),"")</f>
        <v/>
      </c>
    </row>
    <row r="9506" spans="15:16" x14ac:dyDescent="0.15">
      <c r="O9506">
        <v>9505</v>
      </c>
      <c r="P9506" t="str">
        <f>IFERROR(IF(COUNTIF(個人情報!$BB$5:$BB$401,"登録番号" &amp; リスト!O9506)&gt;=1,"",IF(VLOOKUP(O9506,登録者リスト!$A$1:$D$43729,4,FALSE)=基本情報!$D$6,O9506,"")),"")</f>
        <v/>
      </c>
    </row>
    <row r="9507" spans="15:16" x14ac:dyDescent="0.15">
      <c r="O9507">
        <v>9506</v>
      </c>
      <c r="P9507" t="str">
        <f>IFERROR(IF(COUNTIF(個人情報!$BB$5:$BB$401,"登録番号" &amp; リスト!O9507)&gt;=1,"",IF(VLOOKUP(O9507,登録者リスト!$A$1:$D$43729,4,FALSE)=基本情報!$D$6,O9507,"")),"")</f>
        <v/>
      </c>
    </row>
    <row r="9508" spans="15:16" x14ac:dyDescent="0.15">
      <c r="O9508">
        <v>9507</v>
      </c>
      <c r="P9508" t="str">
        <f>IFERROR(IF(COUNTIF(個人情報!$BB$5:$BB$401,"登録番号" &amp; リスト!O9508)&gt;=1,"",IF(VLOOKUP(O9508,登録者リスト!$A$1:$D$43729,4,FALSE)=基本情報!$D$6,O9508,"")),"")</f>
        <v/>
      </c>
    </row>
    <row r="9509" spans="15:16" x14ac:dyDescent="0.15">
      <c r="O9509">
        <v>9508</v>
      </c>
      <c r="P9509" t="str">
        <f>IFERROR(IF(COUNTIF(個人情報!$BB$5:$BB$401,"登録番号" &amp; リスト!O9509)&gt;=1,"",IF(VLOOKUP(O9509,登録者リスト!$A$1:$D$43729,4,FALSE)=基本情報!$D$6,O9509,"")),"")</f>
        <v/>
      </c>
    </row>
    <row r="9510" spans="15:16" x14ac:dyDescent="0.15">
      <c r="O9510">
        <v>9509</v>
      </c>
      <c r="P9510" t="str">
        <f>IFERROR(IF(COUNTIF(個人情報!$BB$5:$BB$401,"登録番号" &amp; リスト!O9510)&gt;=1,"",IF(VLOOKUP(O9510,登録者リスト!$A$1:$D$43729,4,FALSE)=基本情報!$D$6,O9510,"")),"")</f>
        <v/>
      </c>
    </row>
    <row r="9511" spans="15:16" x14ac:dyDescent="0.15">
      <c r="O9511">
        <v>9510</v>
      </c>
      <c r="P9511" t="str">
        <f>IFERROR(IF(COUNTIF(個人情報!$BB$5:$BB$401,"登録番号" &amp; リスト!O9511)&gt;=1,"",IF(VLOOKUP(O9511,登録者リスト!$A$1:$D$43729,4,FALSE)=基本情報!$D$6,O9511,"")),"")</f>
        <v/>
      </c>
    </row>
    <row r="9512" spans="15:16" x14ac:dyDescent="0.15">
      <c r="O9512">
        <v>9511</v>
      </c>
      <c r="P9512" t="str">
        <f>IFERROR(IF(COUNTIF(個人情報!$BB$5:$BB$401,"登録番号" &amp; リスト!O9512)&gt;=1,"",IF(VLOOKUP(O9512,登録者リスト!$A$1:$D$43729,4,FALSE)=基本情報!$D$6,O9512,"")),"")</f>
        <v/>
      </c>
    </row>
    <row r="9513" spans="15:16" x14ac:dyDescent="0.15">
      <c r="O9513">
        <v>9512</v>
      </c>
      <c r="P9513" t="str">
        <f>IFERROR(IF(COUNTIF(個人情報!$BB$5:$BB$401,"登録番号" &amp; リスト!O9513)&gt;=1,"",IF(VLOOKUP(O9513,登録者リスト!$A$1:$D$43729,4,FALSE)=基本情報!$D$6,O9513,"")),"")</f>
        <v/>
      </c>
    </row>
    <row r="9514" spans="15:16" x14ac:dyDescent="0.15">
      <c r="O9514">
        <v>9513</v>
      </c>
      <c r="P9514" t="str">
        <f>IFERROR(IF(COUNTIF(個人情報!$BB$5:$BB$401,"登録番号" &amp; リスト!O9514)&gt;=1,"",IF(VLOOKUP(O9514,登録者リスト!$A$1:$D$43729,4,FALSE)=基本情報!$D$6,O9514,"")),"")</f>
        <v/>
      </c>
    </row>
    <row r="9515" spans="15:16" x14ac:dyDescent="0.15">
      <c r="O9515">
        <v>9514</v>
      </c>
      <c r="P9515" t="str">
        <f>IFERROR(IF(COUNTIF(個人情報!$BB$5:$BB$401,"登録番号" &amp; リスト!O9515)&gt;=1,"",IF(VLOOKUP(O9515,登録者リスト!$A$1:$D$43729,4,FALSE)=基本情報!$D$6,O9515,"")),"")</f>
        <v/>
      </c>
    </row>
    <row r="9516" spans="15:16" x14ac:dyDescent="0.15">
      <c r="O9516">
        <v>9515</v>
      </c>
      <c r="P9516" t="str">
        <f>IFERROR(IF(COUNTIF(個人情報!$BB$5:$BB$401,"登録番号" &amp; リスト!O9516)&gt;=1,"",IF(VLOOKUP(O9516,登録者リスト!$A$1:$D$43729,4,FALSE)=基本情報!$D$6,O9516,"")),"")</f>
        <v/>
      </c>
    </row>
    <row r="9517" spans="15:16" x14ac:dyDescent="0.15">
      <c r="O9517">
        <v>9516</v>
      </c>
      <c r="P9517" t="str">
        <f>IFERROR(IF(COUNTIF(個人情報!$BB$5:$BB$401,"登録番号" &amp; リスト!O9517)&gt;=1,"",IF(VLOOKUP(O9517,登録者リスト!$A$1:$D$43729,4,FALSE)=基本情報!$D$6,O9517,"")),"")</f>
        <v/>
      </c>
    </row>
    <row r="9518" spans="15:16" x14ac:dyDescent="0.15">
      <c r="O9518">
        <v>9517</v>
      </c>
      <c r="P9518" t="str">
        <f>IFERROR(IF(COUNTIF(個人情報!$BB$5:$BB$401,"登録番号" &amp; リスト!O9518)&gt;=1,"",IF(VLOOKUP(O9518,登録者リスト!$A$1:$D$43729,4,FALSE)=基本情報!$D$6,O9518,"")),"")</f>
        <v/>
      </c>
    </row>
    <row r="9519" spans="15:16" x14ac:dyDescent="0.15">
      <c r="O9519">
        <v>9518</v>
      </c>
      <c r="P9519" t="str">
        <f>IFERROR(IF(COUNTIF(個人情報!$BB$5:$BB$401,"登録番号" &amp; リスト!O9519)&gt;=1,"",IF(VLOOKUP(O9519,登録者リスト!$A$1:$D$43729,4,FALSE)=基本情報!$D$6,O9519,"")),"")</f>
        <v/>
      </c>
    </row>
    <row r="9520" spans="15:16" x14ac:dyDescent="0.15">
      <c r="O9520">
        <v>9519</v>
      </c>
      <c r="P9520" t="str">
        <f>IFERROR(IF(COUNTIF(個人情報!$BB$5:$BB$401,"登録番号" &amp; リスト!O9520)&gt;=1,"",IF(VLOOKUP(O9520,登録者リスト!$A$1:$D$43729,4,FALSE)=基本情報!$D$6,O9520,"")),"")</f>
        <v/>
      </c>
    </row>
    <row r="9521" spans="15:16" x14ac:dyDescent="0.15">
      <c r="O9521">
        <v>9520</v>
      </c>
      <c r="P9521" t="str">
        <f>IFERROR(IF(COUNTIF(個人情報!$BB$5:$BB$401,"登録番号" &amp; リスト!O9521)&gt;=1,"",IF(VLOOKUP(O9521,登録者リスト!$A$1:$D$43729,4,FALSE)=基本情報!$D$6,O9521,"")),"")</f>
        <v/>
      </c>
    </row>
    <row r="9522" spans="15:16" x14ac:dyDescent="0.15">
      <c r="O9522">
        <v>9521</v>
      </c>
      <c r="P9522" t="str">
        <f>IFERROR(IF(COUNTIF(個人情報!$BB$5:$BB$401,"登録番号" &amp; リスト!O9522)&gt;=1,"",IF(VLOOKUP(O9522,登録者リスト!$A$1:$D$43729,4,FALSE)=基本情報!$D$6,O9522,"")),"")</f>
        <v/>
      </c>
    </row>
    <row r="9523" spans="15:16" x14ac:dyDescent="0.15">
      <c r="O9523">
        <v>9522</v>
      </c>
      <c r="P9523" t="str">
        <f>IFERROR(IF(COUNTIF(個人情報!$BB$5:$BB$401,"登録番号" &amp; リスト!O9523)&gt;=1,"",IF(VLOOKUP(O9523,登録者リスト!$A$1:$D$43729,4,FALSE)=基本情報!$D$6,O9523,"")),"")</f>
        <v/>
      </c>
    </row>
    <row r="9524" spans="15:16" x14ac:dyDescent="0.15">
      <c r="O9524">
        <v>9523</v>
      </c>
      <c r="P9524" t="str">
        <f>IFERROR(IF(COUNTIF(個人情報!$BB$5:$BB$401,"登録番号" &amp; リスト!O9524)&gt;=1,"",IF(VLOOKUP(O9524,登録者リスト!$A$1:$D$43729,4,FALSE)=基本情報!$D$6,O9524,"")),"")</f>
        <v/>
      </c>
    </row>
    <row r="9525" spans="15:16" x14ac:dyDescent="0.15">
      <c r="O9525">
        <v>9524</v>
      </c>
      <c r="P9525" t="str">
        <f>IFERROR(IF(COUNTIF(個人情報!$BB$5:$BB$401,"登録番号" &amp; リスト!O9525)&gt;=1,"",IF(VLOOKUP(O9525,登録者リスト!$A$1:$D$43729,4,FALSE)=基本情報!$D$6,O9525,"")),"")</f>
        <v/>
      </c>
    </row>
    <row r="9526" spans="15:16" x14ac:dyDescent="0.15">
      <c r="O9526">
        <v>9525</v>
      </c>
      <c r="P9526" t="str">
        <f>IFERROR(IF(COUNTIF(個人情報!$BB$5:$BB$401,"登録番号" &amp; リスト!O9526)&gt;=1,"",IF(VLOOKUP(O9526,登録者リスト!$A$1:$D$43729,4,FALSE)=基本情報!$D$6,O9526,"")),"")</f>
        <v/>
      </c>
    </row>
    <row r="9527" spans="15:16" x14ac:dyDescent="0.15">
      <c r="O9527">
        <v>9526</v>
      </c>
      <c r="P9527" t="str">
        <f>IFERROR(IF(COUNTIF(個人情報!$BB$5:$BB$401,"登録番号" &amp; リスト!O9527)&gt;=1,"",IF(VLOOKUP(O9527,登録者リスト!$A$1:$D$43729,4,FALSE)=基本情報!$D$6,O9527,"")),"")</f>
        <v/>
      </c>
    </row>
    <row r="9528" spans="15:16" x14ac:dyDescent="0.15">
      <c r="O9528">
        <v>9527</v>
      </c>
      <c r="P9528" t="str">
        <f>IFERROR(IF(COUNTIF(個人情報!$BB$5:$BB$401,"登録番号" &amp; リスト!O9528)&gt;=1,"",IF(VLOOKUP(O9528,登録者リスト!$A$1:$D$43729,4,FALSE)=基本情報!$D$6,O9528,"")),"")</f>
        <v/>
      </c>
    </row>
    <row r="9529" spans="15:16" x14ac:dyDescent="0.15">
      <c r="O9529">
        <v>9528</v>
      </c>
      <c r="P9529" t="str">
        <f>IFERROR(IF(COUNTIF(個人情報!$BB$5:$BB$401,"登録番号" &amp; リスト!O9529)&gt;=1,"",IF(VLOOKUP(O9529,登録者リスト!$A$1:$D$43729,4,FALSE)=基本情報!$D$6,O9529,"")),"")</f>
        <v/>
      </c>
    </row>
    <row r="9530" spans="15:16" x14ac:dyDescent="0.15">
      <c r="O9530">
        <v>9529</v>
      </c>
      <c r="P9530" t="str">
        <f>IFERROR(IF(COUNTIF(個人情報!$BB$5:$BB$401,"登録番号" &amp; リスト!O9530)&gt;=1,"",IF(VLOOKUP(O9530,登録者リスト!$A$1:$D$43729,4,FALSE)=基本情報!$D$6,O9530,"")),"")</f>
        <v/>
      </c>
    </row>
    <row r="9531" spans="15:16" x14ac:dyDescent="0.15">
      <c r="O9531">
        <v>9530</v>
      </c>
      <c r="P9531" t="str">
        <f>IFERROR(IF(COUNTIF(個人情報!$BB$5:$BB$401,"登録番号" &amp; リスト!O9531)&gt;=1,"",IF(VLOOKUP(O9531,登録者リスト!$A$1:$D$43729,4,FALSE)=基本情報!$D$6,O9531,"")),"")</f>
        <v/>
      </c>
    </row>
    <row r="9532" spans="15:16" x14ac:dyDescent="0.15">
      <c r="O9532">
        <v>9531</v>
      </c>
      <c r="P9532" t="str">
        <f>IFERROR(IF(COUNTIF(個人情報!$BB$5:$BB$401,"登録番号" &amp; リスト!O9532)&gt;=1,"",IF(VLOOKUP(O9532,登録者リスト!$A$1:$D$43729,4,FALSE)=基本情報!$D$6,O9532,"")),"")</f>
        <v/>
      </c>
    </row>
    <row r="9533" spans="15:16" x14ac:dyDescent="0.15">
      <c r="O9533">
        <v>9532</v>
      </c>
      <c r="P9533" t="str">
        <f>IFERROR(IF(COUNTIF(個人情報!$BB$5:$BB$401,"登録番号" &amp; リスト!O9533)&gt;=1,"",IF(VLOOKUP(O9533,登録者リスト!$A$1:$D$43729,4,FALSE)=基本情報!$D$6,O9533,"")),"")</f>
        <v/>
      </c>
    </row>
    <row r="9534" spans="15:16" x14ac:dyDescent="0.15">
      <c r="O9534">
        <v>9533</v>
      </c>
      <c r="P9534" t="str">
        <f>IFERROR(IF(COUNTIF(個人情報!$BB$5:$BB$401,"登録番号" &amp; リスト!O9534)&gt;=1,"",IF(VLOOKUP(O9534,登録者リスト!$A$1:$D$43729,4,FALSE)=基本情報!$D$6,O9534,"")),"")</f>
        <v/>
      </c>
    </row>
    <row r="9535" spans="15:16" x14ac:dyDescent="0.15">
      <c r="O9535">
        <v>9534</v>
      </c>
      <c r="P9535" t="str">
        <f>IFERROR(IF(COUNTIF(個人情報!$BB$5:$BB$401,"登録番号" &amp; リスト!O9535)&gt;=1,"",IF(VLOOKUP(O9535,登録者リスト!$A$1:$D$43729,4,FALSE)=基本情報!$D$6,O9535,"")),"")</f>
        <v/>
      </c>
    </row>
    <row r="9536" spans="15:16" x14ac:dyDescent="0.15">
      <c r="O9536">
        <v>9535</v>
      </c>
      <c r="P9536" t="str">
        <f>IFERROR(IF(COUNTIF(個人情報!$BB$5:$BB$401,"登録番号" &amp; リスト!O9536)&gt;=1,"",IF(VLOOKUP(O9536,登録者リスト!$A$1:$D$43729,4,FALSE)=基本情報!$D$6,O9536,"")),"")</f>
        <v/>
      </c>
    </row>
    <row r="9537" spans="15:16" x14ac:dyDescent="0.15">
      <c r="O9537">
        <v>9536</v>
      </c>
      <c r="P9537" t="str">
        <f>IFERROR(IF(COUNTIF(個人情報!$BB$5:$BB$401,"登録番号" &amp; リスト!O9537)&gt;=1,"",IF(VLOOKUP(O9537,登録者リスト!$A$1:$D$43729,4,FALSE)=基本情報!$D$6,O9537,"")),"")</f>
        <v/>
      </c>
    </row>
    <row r="9538" spans="15:16" x14ac:dyDescent="0.15">
      <c r="O9538">
        <v>9537</v>
      </c>
      <c r="P9538" t="str">
        <f>IFERROR(IF(COUNTIF(個人情報!$BB$5:$BB$401,"登録番号" &amp; リスト!O9538)&gt;=1,"",IF(VLOOKUP(O9538,登録者リスト!$A$1:$D$43729,4,FALSE)=基本情報!$D$6,O9538,"")),"")</f>
        <v/>
      </c>
    </row>
    <row r="9539" spans="15:16" x14ac:dyDescent="0.15">
      <c r="O9539">
        <v>9538</v>
      </c>
      <c r="P9539" t="str">
        <f>IFERROR(IF(COUNTIF(個人情報!$BB$5:$BB$401,"登録番号" &amp; リスト!O9539)&gt;=1,"",IF(VLOOKUP(O9539,登録者リスト!$A$1:$D$43729,4,FALSE)=基本情報!$D$6,O9539,"")),"")</f>
        <v/>
      </c>
    </row>
    <row r="9540" spans="15:16" x14ac:dyDescent="0.15">
      <c r="O9540">
        <v>9539</v>
      </c>
      <c r="P9540" t="str">
        <f>IFERROR(IF(COUNTIF(個人情報!$BB$5:$BB$401,"登録番号" &amp; リスト!O9540)&gt;=1,"",IF(VLOOKUP(O9540,登録者リスト!$A$1:$D$43729,4,FALSE)=基本情報!$D$6,O9540,"")),"")</f>
        <v/>
      </c>
    </row>
    <row r="9541" spans="15:16" x14ac:dyDescent="0.15">
      <c r="O9541">
        <v>9540</v>
      </c>
      <c r="P9541" t="str">
        <f>IFERROR(IF(COUNTIF(個人情報!$BB$5:$BB$401,"登録番号" &amp; リスト!O9541)&gt;=1,"",IF(VLOOKUP(O9541,登録者リスト!$A$1:$D$43729,4,FALSE)=基本情報!$D$6,O9541,"")),"")</f>
        <v/>
      </c>
    </row>
    <row r="9542" spans="15:16" x14ac:dyDescent="0.15">
      <c r="O9542">
        <v>9541</v>
      </c>
      <c r="P9542" t="str">
        <f>IFERROR(IF(COUNTIF(個人情報!$BB$5:$BB$401,"登録番号" &amp; リスト!O9542)&gt;=1,"",IF(VLOOKUP(O9542,登録者リスト!$A$1:$D$43729,4,FALSE)=基本情報!$D$6,O9542,"")),"")</f>
        <v/>
      </c>
    </row>
    <row r="9543" spans="15:16" x14ac:dyDescent="0.15">
      <c r="O9543">
        <v>9542</v>
      </c>
      <c r="P9543" t="str">
        <f>IFERROR(IF(COUNTIF(個人情報!$BB$5:$BB$401,"登録番号" &amp; リスト!O9543)&gt;=1,"",IF(VLOOKUP(O9543,登録者リスト!$A$1:$D$43729,4,FALSE)=基本情報!$D$6,O9543,"")),"")</f>
        <v/>
      </c>
    </row>
    <row r="9544" spans="15:16" x14ac:dyDescent="0.15">
      <c r="O9544">
        <v>9543</v>
      </c>
      <c r="P9544" t="str">
        <f>IFERROR(IF(COUNTIF(個人情報!$BB$5:$BB$401,"登録番号" &amp; リスト!O9544)&gt;=1,"",IF(VLOOKUP(O9544,登録者リスト!$A$1:$D$43729,4,FALSE)=基本情報!$D$6,O9544,"")),"")</f>
        <v/>
      </c>
    </row>
    <row r="9545" spans="15:16" x14ac:dyDescent="0.15">
      <c r="O9545">
        <v>9544</v>
      </c>
      <c r="P9545" t="str">
        <f>IFERROR(IF(COUNTIF(個人情報!$BB$5:$BB$401,"登録番号" &amp; リスト!O9545)&gt;=1,"",IF(VLOOKUP(O9545,登録者リスト!$A$1:$D$43729,4,FALSE)=基本情報!$D$6,O9545,"")),"")</f>
        <v/>
      </c>
    </row>
    <row r="9546" spans="15:16" x14ac:dyDescent="0.15">
      <c r="O9546">
        <v>9545</v>
      </c>
      <c r="P9546" t="str">
        <f>IFERROR(IF(COUNTIF(個人情報!$BB$5:$BB$401,"登録番号" &amp; リスト!O9546)&gt;=1,"",IF(VLOOKUP(O9546,登録者リスト!$A$1:$D$43729,4,FALSE)=基本情報!$D$6,O9546,"")),"")</f>
        <v/>
      </c>
    </row>
    <row r="9547" spans="15:16" x14ac:dyDescent="0.15">
      <c r="O9547">
        <v>9546</v>
      </c>
      <c r="P9547" t="str">
        <f>IFERROR(IF(COUNTIF(個人情報!$BB$5:$BB$401,"登録番号" &amp; リスト!O9547)&gt;=1,"",IF(VLOOKUP(O9547,登録者リスト!$A$1:$D$43729,4,FALSE)=基本情報!$D$6,O9547,"")),"")</f>
        <v/>
      </c>
    </row>
    <row r="9548" spans="15:16" x14ac:dyDescent="0.15">
      <c r="O9548">
        <v>9547</v>
      </c>
      <c r="P9548" t="str">
        <f>IFERROR(IF(COUNTIF(個人情報!$BB$5:$BB$401,"登録番号" &amp; リスト!O9548)&gt;=1,"",IF(VLOOKUP(O9548,登録者リスト!$A$1:$D$43729,4,FALSE)=基本情報!$D$6,O9548,"")),"")</f>
        <v/>
      </c>
    </row>
    <row r="9549" spans="15:16" x14ac:dyDescent="0.15">
      <c r="O9549">
        <v>9548</v>
      </c>
      <c r="P9549" t="str">
        <f>IFERROR(IF(COUNTIF(個人情報!$BB$5:$BB$401,"登録番号" &amp; リスト!O9549)&gt;=1,"",IF(VLOOKUP(O9549,登録者リスト!$A$1:$D$43729,4,FALSE)=基本情報!$D$6,O9549,"")),"")</f>
        <v/>
      </c>
    </row>
    <row r="9550" spans="15:16" x14ac:dyDescent="0.15">
      <c r="O9550">
        <v>9549</v>
      </c>
      <c r="P9550" t="str">
        <f>IFERROR(IF(COUNTIF(個人情報!$BB$5:$BB$401,"登録番号" &amp; リスト!O9550)&gt;=1,"",IF(VLOOKUP(O9550,登録者リスト!$A$1:$D$43729,4,FALSE)=基本情報!$D$6,O9550,"")),"")</f>
        <v/>
      </c>
    </row>
    <row r="9551" spans="15:16" x14ac:dyDescent="0.15">
      <c r="O9551">
        <v>9550</v>
      </c>
      <c r="P9551" t="str">
        <f>IFERROR(IF(COUNTIF(個人情報!$BB$5:$BB$401,"登録番号" &amp; リスト!O9551)&gt;=1,"",IF(VLOOKUP(O9551,登録者リスト!$A$1:$D$43729,4,FALSE)=基本情報!$D$6,O9551,"")),"")</f>
        <v/>
      </c>
    </row>
    <row r="9552" spans="15:16" x14ac:dyDescent="0.15">
      <c r="O9552">
        <v>9551</v>
      </c>
      <c r="P9552" t="str">
        <f>IFERROR(IF(COUNTIF(個人情報!$BB$5:$BB$401,"登録番号" &amp; リスト!O9552)&gt;=1,"",IF(VLOOKUP(O9552,登録者リスト!$A$1:$D$43729,4,FALSE)=基本情報!$D$6,O9552,"")),"")</f>
        <v/>
      </c>
    </row>
    <row r="9553" spans="15:16" x14ac:dyDescent="0.15">
      <c r="O9553">
        <v>9552</v>
      </c>
      <c r="P9553" t="str">
        <f>IFERROR(IF(COUNTIF(個人情報!$BB$5:$BB$401,"登録番号" &amp; リスト!O9553)&gt;=1,"",IF(VLOOKUP(O9553,登録者リスト!$A$1:$D$43729,4,FALSE)=基本情報!$D$6,O9553,"")),"")</f>
        <v/>
      </c>
    </row>
    <row r="9554" spans="15:16" x14ac:dyDescent="0.15">
      <c r="O9554">
        <v>9553</v>
      </c>
      <c r="P9554" t="str">
        <f>IFERROR(IF(COUNTIF(個人情報!$BB$5:$BB$401,"登録番号" &amp; リスト!O9554)&gt;=1,"",IF(VLOOKUP(O9554,登録者リスト!$A$1:$D$43729,4,FALSE)=基本情報!$D$6,O9554,"")),"")</f>
        <v/>
      </c>
    </row>
    <row r="9555" spans="15:16" x14ac:dyDescent="0.15">
      <c r="O9555">
        <v>9554</v>
      </c>
      <c r="P9555" t="str">
        <f>IFERROR(IF(COUNTIF(個人情報!$BB$5:$BB$401,"登録番号" &amp; リスト!O9555)&gt;=1,"",IF(VLOOKUP(O9555,登録者リスト!$A$1:$D$43729,4,FALSE)=基本情報!$D$6,O9555,"")),"")</f>
        <v/>
      </c>
    </row>
    <row r="9556" spans="15:16" x14ac:dyDescent="0.15">
      <c r="O9556">
        <v>9555</v>
      </c>
      <c r="P9556" t="str">
        <f>IFERROR(IF(COUNTIF(個人情報!$BB$5:$BB$401,"登録番号" &amp; リスト!O9556)&gt;=1,"",IF(VLOOKUP(O9556,登録者リスト!$A$1:$D$43729,4,FALSE)=基本情報!$D$6,O9556,"")),"")</f>
        <v/>
      </c>
    </row>
    <row r="9557" spans="15:16" x14ac:dyDescent="0.15">
      <c r="O9557">
        <v>9556</v>
      </c>
      <c r="P9557" t="str">
        <f>IFERROR(IF(COUNTIF(個人情報!$BB$5:$BB$401,"登録番号" &amp; リスト!O9557)&gt;=1,"",IF(VLOOKUP(O9557,登録者リスト!$A$1:$D$43729,4,FALSE)=基本情報!$D$6,O9557,"")),"")</f>
        <v/>
      </c>
    </row>
    <row r="9558" spans="15:16" x14ac:dyDescent="0.15">
      <c r="O9558">
        <v>9557</v>
      </c>
      <c r="P9558" t="str">
        <f>IFERROR(IF(COUNTIF(個人情報!$BB$5:$BB$401,"登録番号" &amp; リスト!O9558)&gt;=1,"",IF(VLOOKUP(O9558,登録者リスト!$A$1:$D$43729,4,FALSE)=基本情報!$D$6,O9558,"")),"")</f>
        <v/>
      </c>
    </row>
    <row r="9559" spans="15:16" x14ac:dyDescent="0.15">
      <c r="O9559">
        <v>9558</v>
      </c>
      <c r="P9559" t="str">
        <f>IFERROR(IF(COUNTIF(個人情報!$BB$5:$BB$401,"登録番号" &amp; リスト!O9559)&gt;=1,"",IF(VLOOKUP(O9559,登録者リスト!$A$1:$D$43729,4,FALSE)=基本情報!$D$6,O9559,"")),"")</f>
        <v/>
      </c>
    </row>
    <row r="9560" spans="15:16" x14ac:dyDescent="0.15">
      <c r="O9560">
        <v>9559</v>
      </c>
      <c r="P9560" t="str">
        <f>IFERROR(IF(COUNTIF(個人情報!$BB$5:$BB$401,"登録番号" &amp; リスト!O9560)&gt;=1,"",IF(VLOOKUP(O9560,登録者リスト!$A$1:$D$43729,4,FALSE)=基本情報!$D$6,O9560,"")),"")</f>
        <v/>
      </c>
    </row>
    <row r="9561" spans="15:16" x14ac:dyDescent="0.15">
      <c r="O9561">
        <v>9560</v>
      </c>
      <c r="P9561" t="str">
        <f>IFERROR(IF(COUNTIF(個人情報!$BB$5:$BB$401,"登録番号" &amp; リスト!O9561)&gt;=1,"",IF(VLOOKUP(O9561,登録者リスト!$A$1:$D$43729,4,FALSE)=基本情報!$D$6,O9561,"")),"")</f>
        <v/>
      </c>
    </row>
    <row r="9562" spans="15:16" x14ac:dyDescent="0.15">
      <c r="O9562">
        <v>9561</v>
      </c>
      <c r="P9562" t="str">
        <f>IFERROR(IF(COUNTIF(個人情報!$BB$5:$BB$401,"登録番号" &amp; リスト!O9562)&gt;=1,"",IF(VLOOKUP(O9562,登録者リスト!$A$1:$D$43729,4,FALSE)=基本情報!$D$6,O9562,"")),"")</f>
        <v/>
      </c>
    </row>
    <row r="9563" spans="15:16" x14ac:dyDescent="0.15">
      <c r="O9563">
        <v>9562</v>
      </c>
      <c r="P9563" t="str">
        <f>IFERROR(IF(COUNTIF(個人情報!$BB$5:$BB$401,"登録番号" &amp; リスト!O9563)&gt;=1,"",IF(VLOOKUP(O9563,登録者リスト!$A$1:$D$43729,4,FALSE)=基本情報!$D$6,O9563,"")),"")</f>
        <v/>
      </c>
    </row>
    <row r="9564" spans="15:16" x14ac:dyDescent="0.15">
      <c r="O9564">
        <v>9563</v>
      </c>
      <c r="P9564" t="str">
        <f>IFERROR(IF(COUNTIF(個人情報!$BB$5:$BB$401,"登録番号" &amp; リスト!O9564)&gt;=1,"",IF(VLOOKUP(O9564,登録者リスト!$A$1:$D$43729,4,FALSE)=基本情報!$D$6,O9564,"")),"")</f>
        <v/>
      </c>
    </row>
    <row r="9565" spans="15:16" x14ac:dyDescent="0.15">
      <c r="O9565">
        <v>9564</v>
      </c>
      <c r="P9565" t="str">
        <f>IFERROR(IF(COUNTIF(個人情報!$BB$5:$BB$401,"登録番号" &amp; リスト!O9565)&gt;=1,"",IF(VLOOKUP(O9565,登録者リスト!$A$1:$D$43729,4,FALSE)=基本情報!$D$6,O9565,"")),"")</f>
        <v/>
      </c>
    </row>
    <row r="9566" spans="15:16" x14ac:dyDescent="0.15">
      <c r="O9566">
        <v>9565</v>
      </c>
      <c r="P9566" t="str">
        <f>IFERROR(IF(COUNTIF(個人情報!$BB$5:$BB$401,"登録番号" &amp; リスト!O9566)&gt;=1,"",IF(VLOOKUP(O9566,登録者リスト!$A$1:$D$43729,4,FALSE)=基本情報!$D$6,O9566,"")),"")</f>
        <v/>
      </c>
    </row>
    <row r="9567" spans="15:16" x14ac:dyDescent="0.15">
      <c r="O9567">
        <v>9566</v>
      </c>
      <c r="P9567" t="str">
        <f>IFERROR(IF(COUNTIF(個人情報!$BB$5:$BB$401,"登録番号" &amp; リスト!O9567)&gt;=1,"",IF(VLOOKUP(O9567,登録者リスト!$A$1:$D$43729,4,FALSE)=基本情報!$D$6,O9567,"")),"")</f>
        <v/>
      </c>
    </row>
    <row r="9568" spans="15:16" x14ac:dyDescent="0.15">
      <c r="O9568">
        <v>9567</v>
      </c>
      <c r="P9568" t="str">
        <f>IFERROR(IF(COUNTIF(個人情報!$BB$5:$BB$401,"登録番号" &amp; リスト!O9568)&gt;=1,"",IF(VLOOKUP(O9568,登録者リスト!$A$1:$D$43729,4,FALSE)=基本情報!$D$6,O9568,"")),"")</f>
        <v/>
      </c>
    </row>
    <row r="9569" spans="15:16" x14ac:dyDescent="0.15">
      <c r="O9569">
        <v>9568</v>
      </c>
      <c r="P9569" t="str">
        <f>IFERROR(IF(COUNTIF(個人情報!$BB$5:$BB$401,"登録番号" &amp; リスト!O9569)&gt;=1,"",IF(VLOOKUP(O9569,登録者リスト!$A$1:$D$43729,4,FALSE)=基本情報!$D$6,O9569,"")),"")</f>
        <v/>
      </c>
    </row>
    <row r="9570" spans="15:16" x14ac:dyDescent="0.15">
      <c r="O9570">
        <v>9569</v>
      </c>
      <c r="P9570" t="str">
        <f>IFERROR(IF(COUNTIF(個人情報!$BB$5:$BB$401,"登録番号" &amp; リスト!O9570)&gt;=1,"",IF(VLOOKUP(O9570,登録者リスト!$A$1:$D$43729,4,FALSE)=基本情報!$D$6,O9570,"")),"")</f>
        <v/>
      </c>
    </row>
    <row r="9571" spans="15:16" x14ac:dyDescent="0.15">
      <c r="O9571">
        <v>9570</v>
      </c>
      <c r="P9571" t="str">
        <f>IFERROR(IF(COUNTIF(個人情報!$BB$5:$BB$401,"登録番号" &amp; リスト!O9571)&gt;=1,"",IF(VLOOKUP(O9571,登録者リスト!$A$1:$D$43729,4,FALSE)=基本情報!$D$6,O9571,"")),"")</f>
        <v/>
      </c>
    </row>
    <row r="9572" spans="15:16" x14ac:dyDescent="0.15">
      <c r="O9572">
        <v>9571</v>
      </c>
      <c r="P9572" t="str">
        <f>IFERROR(IF(COUNTIF(個人情報!$BB$5:$BB$401,"登録番号" &amp; リスト!O9572)&gt;=1,"",IF(VLOOKUP(O9572,登録者リスト!$A$1:$D$43729,4,FALSE)=基本情報!$D$6,O9572,"")),"")</f>
        <v/>
      </c>
    </row>
    <row r="9573" spans="15:16" x14ac:dyDescent="0.15">
      <c r="O9573">
        <v>9572</v>
      </c>
      <c r="P9573" t="str">
        <f>IFERROR(IF(COUNTIF(個人情報!$BB$5:$BB$401,"登録番号" &amp; リスト!O9573)&gt;=1,"",IF(VLOOKUP(O9573,登録者リスト!$A$1:$D$43729,4,FALSE)=基本情報!$D$6,O9573,"")),"")</f>
        <v/>
      </c>
    </row>
    <row r="9574" spans="15:16" x14ac:dyDescent="0.15">
      <c r="O9574">
        <v>9573</v>
      </c>
      <c r="P9574" t="str">
        <f>IFERROR(IF(COUNTIF(個人情報!$BB$5:$BB$401,"登録番号" &amp; リスト!O9574)&gt;=1,"",IF(VLOOKUP(O9574,登録者リスト!$A$1:$D$43729,4,FALSE)=基本情報!$D$6,O9574,"")),"")</f>
        <v/>
      </c>
    </row>
    <row r="9575" spans="15:16" x14ac:dyDescent="0.15">
      <c r="O9575">
        <v>9574</v>
      </c>
      <c r="P9575" t="str">
        <f>IFERROR(IF(COUNTIF(個人情報!$BB$5:$BB$401,"登録番号" &amp; リスト!O9575)&gt;=1,"",IF(VLOOKUP(O9575,登録者リスト!$A$1:$D$43729,4,FALSE)=基本情報!$D$6,O9575,"")),"")</f>
        <v/>
      </c>
    </row>
    <row r="9576" spans="15:16" x14ac:dyDescent="0.15">
      <c r="O9576">
        <v>9575</v>
      </c>
      <c r="P9576" t="str">
        <f>IFERROR(IF(COUNTIF(個人情報!$BB$5:$BB$401,"登録番号" &amp; リスト!O9576)&gt;=1,"",IF(VLOOKUP(O9576,登録者リスト!$A$1:$D$43729,4,FALSE)=基本情報!$D$6,O9576,"")),"")</f>
        <v/>
      </c>
    </row>
    <row r="9577" spans="15:16" x14ac:dyDescent="0.15">
      <c r="O9577">
        <v>9576</v>
      </c>
      <c r="P9577" t="str">
        <f>IFERROR(IF(COUNTIF(個人情報!$BB$5:$BB$401,"登録番号" &amp; リスト!O9577)&gt;=1,"",IF(VLOOKUP(O9577,登録者リスト!$A$1:$D$43729,4,FALSE)=基本情報!$D$6,O9577,"")),"")</f>
        <v/>
      </c>
    </row>
    <row r="9578" spans="15:16" x14ac:dyDescent="0.15">
      <c r="O9578">
        <v>9577</v>
      </c>
      <c r="P9578" t="str">
        <f>IFERROR(IF(COUNTIF(個人情報!$BB$5:$BB$401,"登録番号" &amp; リスト!O9578)&gt;=1,"",IF(VLOOKUP(O9578,登録者リスト!$A$1:$D$43729,4,FALSE)=基本情報!$D$6,O9578,"")),"")</f>
        <v/>
      </c>
    </row>
    <row r="9579" spans="15:16" x14ac:dyDescent="0.15">
      <c r="O9579">
        <v>9578</v>
      </c>
      <c r="P9579" t="str">
        <f>IFERROR(IF(COUNTIF(個人情報!$BB$5:$BB$401,"登録番号" &amp; リスト!O9579)&gt;=1,"",IF(VLOOKUP(O9579,登録者リスト!$A$1:$D$43729,4,FALSE)=基本情報!$D$6,O9579,"")),"")</f>
        <v/>
      </c>
    </row>
    <row r="9580" spans="15:16" x14ac:dyDescent="0.15">
      <c r="O9580">
        <v>9579</v>
      </c>
      <c r="P9580" t="str">
        <f>IFERROR(IF(COUNTIF(個人情報!$BB$5:$BB$401,"登録番号" &amp; リスト!O9580)&gt;=1,"",IF(VLOOKUP(O9580,登録者リスト!$A$1:$D$43729,4,FALSE)=基本情報!$D$6,O9580,"")),"")</f>
        <v/>
      </c>
    </row>
    <row r="9581" spans="15:16" x14ac:dyDescent="0.15">
      <c r="O9581">
        <v>9580</v>
      </c>
      <c r="P9581" t="str">
        <f>IFERROR(IF(COUNTIF(個人情報!$BB$5:$BB$401,"登録番号" &amp; リスト!O9581)&gt;=1,"",IF(VLOOKUP(O9581,登録者リスト!$A$1:$D$43729,4,FALSE)=基本情報!$D$6,O9581,"")),"")</f>
        <v/>
      </c>
    </row>
    <row r="9582" spans="15:16" x14ac:dyDescent="0.15">
      <c r="O9582">
        <v>9581</v>
      </c>
      <c r="P9582" t="str">
        <f>IFERROR(IF(COUNTIF(個人情報!$BB$5:$BB$401,"登録番号" &amp; リスト!O9582)&gt;=1,"",IF(VLOOKUP(O9582,登録者リスト!$A$1:$D$43729,4,FALSE)=基本情報!$D$6,O9582,"")),"")</f>
        <v/>
      </c>
    </row>
    <row r="9583" spans="15:16" x14ac:dyDescent="0.15">
      <c r="O9583">
        <v>9582</v>
      </c>
      <c r="P9583" t="str">
        <f>IFERROR(IF(COUNTIF(個人情報!$BB$5:$BB$401,"登録番号" &amp; リスト!O9583)&gt;=1,"",IF(VLOOKUP(O9583,登録者リスト!$A$1:$D$43729,4,FALSE)=基本情報!$D$6,O9583,"")),"")</f>
        <v/>
      </c>
    </row>
    <row r="9584" spans="15:16" x14ac:dyDescent="0.15">
      <c r="O9584">
        <v>9583</v>
      </c>
      <c r="P9584" t="str">
        <f>IFERROR(IF(COUNTIF(個人情報!$BB$5:$BB$401,"登録番号" &amp; リスト!O9584)&gt;=1,"",IF(VLOOKUP(O9584,登録者リスト!$A$1:$D$43729,4,FALSE)=基本情報!$D$6,O9584,"")),"")</f>
        <v/>
      </c>
    </row>
    <row r="9585" spans="15:16" x14ac:dyDescent="0.15">
      <c r="O9585">
        <v>9584</v>
      </c>
      <c r="P9585" t="str">
        <f>IFERROR(IF(COUNTIF(個人情報!$BB$5:$BB$401,"登録番号" &amp; リスト!O9585)&gt;=1,"",IF(VLOOKUP(O9585,登録者リスト!$A$1:$D$43729,4,FALSE)=基本情報!$D$6,O9585,"")),"")</f>
        <v/>
      </c>
    </row>
    <row r="9586" spans="15:16" x14ac:dyDescent="0.15">
      <c r="O9586">
        <v>9585</v>
      </c>
      <c r="P9586" t="str">
        <f>IFERROR(IF(COUNTIF(個人情報!$BB$5:$BB$401,"登録番号" &amp; リスト!O9586)&gt;=1,"",IF(VLOOKUP(O9586,登録者リスト!$A$1:$D$43729,4,FALSE)=基本情報!$D$6,O9586,"")),"")</f>
        <v/>
      </c>
    </row>
    <row r="9587" spans="15:16" x14ac:dyDescent="0.15">
      <c r="O9587">
        <v>9586</v>
      </c>
      <c r="P9587" t="str">
        <f>IFERROR(IF(COUNTIF(個人情報!$BB$5:$BB$401,"登録番号" &amp; リスト!O9587)&gt;=1,"",IF(VLOOKUP(O9587,登録者リスト!$A$1:$D$43729,4,FALSE)=基本情報!$D$6,O9587,"")),"")</f>
        <v/>
      </c>
    </row>
    <row r="9588" spans="15:16" x14ac:dyDescent="0.15">
      <c r="O9588">
        <v>9587</v>
      </c>
      <c r="P9588" t="str">
        <f>IFERROR(IF(COUNTIF(個人情報!$BB$5:$BB$401,"登録番号" &amp; リスト!O9588)&gt;=1,"",IF(VLOOKUP(O9588,登録者リスト!$A$1:$D$43729,4,FALSE)=基本情報!$D$6,O9588,"")),"")</f>
        <v/>
      </c>
    </row>
    <row r="9589" spans="15:16" x14ac:dyDescent="0.15">
      <c r="O9589">
        <v>9588</v>
      </c>
      <c r="P9589" t="str">
        <f>IFERROR(IF(COUNTIF(個人情報!$BB$5:$BB$401,"登録番号" &amp; リスト!O9589)&gt;=1,"",IF(VLOOKUP(O9589,登録者リスト!$A$1:$D$43729,4,FALSE)=基本情報!$D$6,O9589,"")),"")</f>
        <v/>
      </c>
    </row>
    <row r="9590" spans="15:16" x14ac:dyDescent="0.15">
      <c r="O9590">
        <v>9589</v>
      </c>
      <c r="P9590" t="str">
        <f>IFERROR(IF(COUNTIF(個人情報!$BB$5:$BB$401,"登録番号" &amp; リスト!O9590)&gt;=1,"",IF(VLOOKUP(O9590,登録者リスト!$A$1:$D$43729,4,FALSE)=基本情報!$D$6,O9590,"")),"")</f>
        <v/>
      </c>
    </row>
    <row r="9591" spans="15:16" x14ac:dyDescent="0.15">
      <c r="O9591">
        <v>9590</v>
      </c>
      <c r="P9591" t="str">
        <f>IFERROR(IF(COUNTIF(個人情報!$BB$5:$BB$401,"登録番号" &amp; リスト!O9591)&gt;=1,"",IF(VLOOKUP(O9591,登録者リスト!$A$1:$D$43729,4,FALSE)=基本情報!$D$6,O9591,"")),"")</f>
        <v/>
      </c>
    </row>
    <row r="9592" spans="15:16" x14ac:dyDescent="0.15">
      <c r="O9592">
        <v>9591</v>
      </c>
      <c r="P9592" t="str">
        <f>IFERROR(IF(COUNTIF(個人情報!$BB$5:$BB$401,"登録番号" &amp; リスト!O9592)&gt;=1,"",IF(VLOOKUP(O9592,登録者リスト!$A$1:$D$43729,4,FALSE)=基本情報!$D$6,O9592,"")),"")</f>
        <v/>
      </c>
    </row>
    <row r="9593" spans="15:16" x14ac:dyDescent="0.15">
      <c r="O9593">
        <v>9592</v>
      </c>
      <c r="P9593" t="str">
        <f>IFERROR(IF(COUNTIF(個人情報!$BB$5:$BB$401,"登録番号" &amp; リスト!O9593)&gt;=1,"",IF(VLOOKUP(O9593,登録者リスト!$A$1:$D$43729,4,FALSE)=基本情報!$D$6,O9593,"")),"")</f>
        <v/>
      </c>
    </row>
    <row r="9594" spans="15:16" x14ac:dyDescent="0.15">
      <c r="O9594">
        <v>9593</v>
      </c>
      <c r="P9594" t="str">
        <f>IFERROR(IF(COUNTIF(個人情報!$BB$5:$BB$401,"登録番号" &amp; リスト!O9594)&gt;=1,"",IF(VLOOKUP(O9594,登録者リスト!$A$1:$D$43729,4,FALSE)=基本情報!$D$6,O9594,"")),"")</f>
        <v/>
      </c>
    </row>
    <row r="9595" spans="15:16" x14ac:dyDescent="0.15">
      <c r="O9595">
        <v>9594</v>
      </c>
      <c r="P9595" t="str">
        <f>IFERROR(IF(COUNTIF(個人情報!$BB$5:$BB$401,"登録番号" &amp; リスト!O9595)&gt;=1,"",IF(VLOOKUP(O9595,登録者リスト!$A$1:$D$43729,4,FALSE)=基本情報!$D$6,O9595,"")),"")</f>
        <v/>
      </c>
    </row>
    <row r="9596" spans="15:16" x14ac:dyDescent="0.15">
      <c r="O9596">
        <v>9595</v>
      </c>
      <c r="P9596" t="str">
        <f>IFERROR(IF(COUNTIF(個人情報!$BB$5:$BB$401,"登録番号" &amp; リスト!O9596)&gt;=1,"",IF(VLOOKUP(O9596,登録者リスト!$A$1:$D$43729,4,FALSE)=基本情報!$D$6,O9596,"")),"")</f>
        <v/>
      </c>
    </row>
    <row r="9597" spans="15:16" x14ac:dyDescent="0.15">
      <c r="O9597">
        <v>9596</v>
      </c>
      <c r="P9597" t="str">
        <f>IFERROR(IF(COUNTIF(個人情報!$BB$5:$BB$401,"登録番号" &amp; リスト!O9597)&gt;=1,"",IF(VLOOKUP(O9597,登録者リスト!$A$1:$D$43729,4,FALSE)=基本情報!$D$6,O9597,"")),"")</f>
        <v/>
      </c>
    </row>
    <row r="9598" spans="15:16" x14ac:dyDescent="0.15">
      <c r="O9598">
        <v>9597</v>
      </c>
      <c r="P9598" t="str">
        <f>IFERROR(IF(COUNTIF(個人情報!$BB$5:$BB$401,"登録番号" &amp; リスト!O9598)&gt;=1,"",IF(VLOOKUP(O9598,登録者リスト!$A$1:$D$43729,4,FALSE)=基本情報!$D$6,O9598,"")),"")</f>
        <v/>
      </c>
    </row>
    <row r="9599" spans="15:16" x14ac:dyDescent="0.15">
      <c r="O9599">
        <v>9598</v>
      </c>
      <c r="P9599" t="str">
        <f>IFERROR(IF(COUNTIF(個人情報!$BB$5:$BB$401,"登録番号" &amp; リスト!O9599)&gt;=1,"",IF(VLOOKUP(O9599,登録者リスト!$A$1:$D$43729,4,FALSE)=基本情報!$D$6,O9599,"")),"")</f>
        <v/>
      </c>
    </row>
    <row r="9600" spans="15:16" x14ac:dyDescent="0.15">
      <c r="O9600">
        <v>9599</v>
      </c>
      <c r="P9600" t="str">
        <f>IFERROR(IF(COUNTIF(個人情報!$BB$5:$BB$401,"登録番号" &amp; リスト!O9600)&gt;=1,"",IF(VLOOKUP(O9600,登録者リスト!$A$1:$D$43729,4,FALSE)=基本情報!$D$6,O9600,"")),"")</f>
        <v/>
      </c>
    </row>
    <row r="9601" spans="15:16" x14ac:dyDescent="0.15">
      <c r="O9601">
        <v>9600</v>
      </c>
      <c r="P9601" t="str">
        <f>IFERROR(IF(COUNTIF(個人情報!$BB$5:$BB$401,"登録番号" &amp; リスト!O9601)&gt;=1,"",IF(VLOOKUP(O9601,登録者リスト!$A$1:$D$43729,4,FALSE)=基本情報!$D$6,O9601,"")),"")</f>
        <v/>
      </c>
    </row>
    <row r="9602" spans="15:16" x14ac:dyDescent="0.15">
      <c r="O9602">
        <v>9601</v>
      </c>
      <c r="P9602" t="str">
        <f>IFERROR(IF(COUNTIF(個人情報!$BB$5:$BB$401,"登録番号" &amp; リスト!O9602)&gt;=1,"",IF(VLOOKUP(O9602,登録者リスト!$A$1:$D$43729,4,FALSE)=基本情報!$D$6,O9602,"")),"")</f>
        <v/>
      </c>
    </row>
    <row r="9603" spans="15:16" x14ac:dyDescent="0.15">
      <c r="O9603">
        <v>9602</v>
      </c>
      <c r="P9603" t="str">
        <f>IFERROR(IF(COUNTIF(個人情報!$BB$5:$BB$401,"登録番号" &amp; リスト!O9603)&gt;=1,"",IF(VLOOKUP(O9603,登録者リスト!$A$1:$D$43729,4,FALSE)=基本情報!$D$6,O9603,"")),"")</f>
        <v/>
      </c>
    </row>
    <row r="9604" spans="15:16" x14ac:dyDescent="0.15">
      <c r="O9604">
        <v>9603</v>
      </c>
      <c r="P9604" t="str">
        <f>IFERROR(IF(COUNTIF(個人情報!$BB$5:$BB$401,"登録番号" &amp; リスト!O9604)&gt;=1,"",IF(VLOOKUP(O9604,登録者リスト!$A$1:$D$43729,4,FALSE)=基本情報!$D$6,O9604,"")),"")</f>
        <v/>
      </c>
    </row>
    <row r="9605" spans="15:16" x14ac:dyDescent="0.15">
      <c r="O9605">
        <v>9604</v>
      </c>
      <c r="P9605" t="str">
        <f>IFERROR(IF(COUNTIF(個人情報!$BB$5:$BB$401,"登録番号" &amp; リスト!O9605)&gt;=1,"",IF(VLOOKUP(O9605,登録者リスト!$A$1:$D$43729,4,FALSE)=基本情報!$D$6,O9605,"")),"")</f>
        <v/>
      </c>
    </row>
    <row r="9606" spans="15:16" x14ac:dyDescent="0.15">
      <c r="O9606">
        <v>9605</v>
      </c>
      <c r="P9606" t="str">
        <f>IFERROR(IF(COUNTIF(個人情報!$BB$5:$BB$401,"登録番号" &amp; リスト!O9606)&gt;=1,"",IF(VLOOKUP(O9606,登録者リスト!$A$1:$D$43729,4,FALSE)=基本情報!$D$6,O9606,"")),"")</f>
        <v/>
      </c>
    </row>
    <row r="9607" spans="15:16" x14ac:dyDescent="0.15">
      <c r="O9607">
        <v>9606</v>
      </c>
      <c r="P9607" t="str">
        <f>IFERROR(IF(COUNTIF(個人情報!$BB$5:$BB$401,"登録番号" &amp; リスト!O9607)&gt;=1,"",IF(VLOOKUP(O9607,登録者リスト!$A$1:$D$43729,4,FALSE)=基本情報!$D$6,O9607,"")),"")</f>
        <v/>
      </c>
    </row>
    <row r="9608" spans="15:16" x14ac:dyDescent="0.15">
      <c r="O9608">
        <v>9607</v>
      </c>
      <c r="P9608" t="str">
        <f>IFERROR(IF(COUNTIF(個人情報!$BB$5:$BB$401,"登録番号" &amp; リスト!O9608)&gt;=1,"",IF(VLOOKUP(O9608,登録者リスト!$A$1:$D$43729,4,FALSE)=基本情報!$D$6,O9608,"")),"")</f>
        <v/>
      </c>
    </row>
    <row r="9609" spans="15:16" x14ac:dyDescent="0.15">
      <c r="O9609">
        <v>9608</v>
      </c>
      <c r="P9609" t="str">
        <f>IFERROR(IF(COUNTIF(個人情報!$BB$5:$BB$401,"登録番号" &amp; リスト!O9609)&gt;=1,"",IF(VLOOKUP(O9609,登録者リスト!$A$1:$D$43729,4,FALSE)=基本情報!$D$6,O9609,"")),"")</f>
        <v/>
      </c>
    </row>
    <row r="9610" spans="15:16" x14ac:dyDescent="0.15">
      <c r="O9610">
        <v>9609</v>
      </c>
      <c r="P9610" t="str">
        <f>IFERROR(IF(COUNTIF(個人情報!$BB$5:$BB$401,"登録番号" &amp; リスト!O9610)&gt;=1,"",IF(VLOOKUP(O9610,登録者リスト!$A$1:$D$43729,4,FALSE)=基本情報!$D$6,O9610,"")),"")</f>
        <v/>
      </c>
    </row>
    <row r="9611" spans="15:16" x14ac:dyDescent="0.15">
      <c r="O9611">
        <v>9610</v>
      </c>
      <c r="P9611" t="str">
        <f>IFERROR(IF(COUNTIF(個人情報!$BB$5:$BB$401,"登録番号" &amp; リスト!O9611)&gt;=1,"",IF(VLOOKUP(O9611,登録者リスト!$A$1:$D$43729,4,FALSE)=基本情報!$D$6,O9611,"")),"")</f>
        <v/>
      </c>
    </row>
    <row r="9612" spans="15:16" x14ac:dyDescent="0.15">
      <c r="O9612">
        <v>9611</v>
      </c>
      <c r="P9612" t="str">
        <f>IFERROR(IF(COUNTIF(個人情報!$BB$5:$BB$401,"登録番号" &amp; リスト!O9612)&gt;=1,"",IF(VLOOKUP(O9612,登録者リスト!$A$1:$D$43729,4,FALSE)=基本情報!$D$6,O9612,"")),"")</f>
        <v/>
      </c>
    </row>
    <row r="9613" spans="15:16" x14ac:dyDescent="0.15">
      <c r="O9613">
        <v>9612</v>
      </c>
      <c r="P9613" t="str">
        <f>IFERROR(IF(COUNTIF(個人情報!$BB$5:$BB$401,"登録番号" &amp; リスト!O9613)&gt;=1,"",IF(VLOOKUP(O9613,登録者リスト!$A$1:$D$43729,4,FALSE)=基本情報!$D$6,O9613,"")),"")</f>
        <v/>
      </c>
    </row>
    <row r="9614" spans="15:16" x14ac:dyDescent="0.15">
      <c r="O9614">
        <v>9613</v>
      </c>
      <c r="P9614" t="str">
        <f>IFERROR(IF(COUNTIF(個人情報!$BB$5:$BB$401,"登録番号" &amp; リスト!O9614)&gt;=1,"",IF(VLOOKUP(O9614,登録者リスト!$A$1:$D$43729,4,FALSE)=基本情報!$D$6,O9614,"")),"")</f>
        <v/>
      </c>
    </row>
    <row r="9615" spans="15:16" x14ac:dyDescent="0.15">
      <c r="O9615">
        <v>9614</v>
      </c>
      <c r="P9615" t="str">
        <f>IFERROR(IF(COUNTIF(個人情報!$BB$5:$BB$401,"登録番号" &amp; リスト!O9615)&gt;=1,"",IF(VLOOKUP(O9615,登録者リスト!$A$1:$D$43729,4,FALSE)=基本情報!$D$6,O9615,"")),"")</f>
        <v/>
      </c>
    </row>
    <row r="9616" spans="15:16" x14ac:dyDescent="0.15">
      <c r="O9616">
        <v>9615</v>
      </c>
      <c r="P9616" t="str">
        <f>IFERROR(IF(COUNTIF(個人情報!$BB$5:$BB$401,"登録番号" &amp; リスト!O9616)&gt;=1,"",IF(VLOOKUP(O9616,登録者リスト!$A$1:$D$43729,4,FALSE)=基本情報!$D$6,O9616,"")),"")</f>
        <v/>
      </c>
    </row>
    <row r="9617" spans="15:16" x14ac:dyDescent="0.15">
      <c r="O9617">
        <v>9616</v>
      </c>
      <c r="P9617" t="str">
        <f>IFERROR(IF(COUNTIF(個人情報!$BB$5:$BB$401,"登録番号" &amp; リスト!O9617)&gt;=1,"",IF(VLOOKUP(O9617,登録者リスト!$A$1:$D$43729,4,FALSE)=基本情報!$D$6,O9617,"")),"")</f>
        <v/>
      </c>
    </row>
    <row r="9618" spans="15:16" x14ac:dyDescent="0.15">
      <c r="O9618">
        <v>9617</v>
      </c>
      <c r="P9618" t="str">
        <f>IFERROR(IF(COUNTIF(個人情報!$BB$5:$BB$401,"登録番号" &amp; リスト!O9618)&gt;=1,"",IF(VLOOKUP(O9618,登録者リスト!$A$1:$D$43729,4,FALSE)=基本情報!$D$6,O9618,"")),"")</f>
        <v/>
      </c>
    </row>
    <row r="9619" spans="15:16" x14ac:dyDescent="0.15">
      <c r="O9619">
        <v>9618</v>
      </c>
      <c r="P9619" t="str">
        <f>IFERROR(IF(COUNTIF(個人情報!$BB$5:$BB$401,"登録番号" &amp; リスト!O9619)&gt;=1,"",IF(VLOOKUP(O9619,登録者リスト!$A$1:$D$43729,4,FALSE)=基本情報!$D$6,O9619,"")),"")</f>
        <v/>
      </c>
    </row>
    <row r="9620" spans="15:16" x14ac:dyDescent="0.15">
      <c r="O9620">
        <v>9619</v>
      </c>
      <c r="P9620" t="str">
        <f>IFERROR(IF(COUNTIF(個人情報!$BB$5:$BB$401,"登録番号" &amp; リスト!O9620)&gt;=1,"",IF(VLOOKUP(O9620,登録者リスト!$A$1:$D$43729,4,FALSE)=基本情報!$D$6,O9620,"")),"")</f>
        <v/>
      </c>
    </row>
    <row r="9621" spans="15:16" x14ac:dyDescent="0.15">
      <c r="O9621">
        <v>9620</v>
      </c>
      <c r="P9621" t="str">
        <f>IFERROR(IF(COUNTIF(個人情報!$BB$5:$BB$401,"登録番号" &amp; リスト!O9621)&gt;=1,"",IF(VLOOKUP(O9621,登録者リスト!$A$1:$D$43729,4,FALSE)=基本情報!$D$6,O9621,"")),"")</f>
        <v/>
      </c>
    </row>
    <row r="9622" spans="15:16" x14ac:dyDescent="0.15">
      <c r="O9622">
        <v>9621</v>
      </c>
      <c r="P9622" t="str">
        <f>IFERROR(IF(COUNTIF(個人情報!$BB$5:$BB$401,"登録番号" &amp; リスト!O9622)&gt;=1,"",IF(VLOOKUP(O9622,登録者リスト!$A$1:$D$43729,4,FALSE)=基本情報!$D$6,O9622,"")),"")</f>
        <v/>
      </c>
    </row>
    <row r="9623" spans="15:16" x14ac:dyDescent="0.15">
      <c r="O9623">
        <v>9622</v>
      </c>
      <c r="P9623" t="str">
        <f>IFERROR(IF(COUNTIF(個人情報!$BB$5:$BB$401,"登録番号" &amp; リスト!O9623)&gt;=1,"",IF(VLOOKUP(O9623,登録者リスト!$A$1:$D$43729,4,FALSE)=基本情報!$D$6,O9623,"")),"")</f>
        <v/>
      </c>
    </row>
    <row r="9624" spans="15:16" x14ac:dyDescent="0.15">
      <c r="O9624">
        <v>9623</v>
      </c>
      <c r="P9624" t="str">
        <f>IFERROR(IF(COUNTIF(個人情報!$BB$5:$BB$401,"登録番号" &amp; リスト!O9624)&gt;=1,"",IF(VLOOKUP(O9624,登録者リスト!$A$1:$D$43729,4,FALSE)=基本情報!$D$6,O9624,"")),"")</f>
        <v/>
      </c>
    </row>
    <row r="9625" spans="15:16" x14ac:dyDescent="0.15">
      <c r="O9625">
        <v>9624</v>
      </c>
      <c r="P9625" t="str">
        <f>IFERROR(IF(COUNTIF(個人情報!$BB$5:$BB$401,"登録番号" &amp; リスト!O9625)&gt;=1,"",IF(VLOOKUP(O9625,登録者リスト!$A$1:$D$43729,4,FALSE)=基本情報!$D$6,O9625,"")),"")</f>
        <v/>
      </c>
    </row>
    <row r="9626" spans="15:16" x14ac:dyDescent="0.15">
      <c r="O9626">
        <v>9625</v>
      </c>
      <c r="P9626" t="str">
        <f>IFERROR(IF(COUNTIF(個人情報!$BB$5:$BB$401,"登録番号" &amp; リスト!O9626)&gt;=1,"",IF(VLOOKUP(O9626,登録者リスト!$A$1:$D$43729,4,FALSE)=基本情報!$D$6,O9626,"")),"")</f>
        <v/>
      </c>
    </row>
    <row r="9627" spans="15:16" x14ac:dyDescent="0.15">
      <c r="O9627">
        <v>9626</v>
      </c>
      <c r="P9627" t="str">
        <f>IFERROR(IF(COUNTIF(個人情報!$BB$5:$BB$401,"登録番号" &amp; リスト!O9627)&gt;=1,"",IF(VLOOKUP(O9627,登録者リスト!$A$1:$D$43729,4,FALSE)=基本情報!$D$6,O9627,"")),"")</f>
        <v/>
      </c>
    </row>
    <row r="9628" spans="15:16" x14ac:dyDescent="0.15">
      <c r="O9628">
        <v>9627</v>
      </c>
      <c r="P9628" t="str">
        <f>IFERROR(IF(COUNTIF(個人情報!$BB$5:$BB$401,"登録番号" &amp; リスト!O9628)&gt;=1,"",IF(VLOOKUP(O9628,登録者リスト!$A$1:$D$43729,4,FALSE)=基本情報!$D$6,O9628,"")),"")</f>
        <v/>
      </c>
    </row>
    <row r="9629" spans="15:16" x14ac:dyDescent="0.15">
      <c r="O9629">
        <v>9628</v>
      </c>
      <c r="P9629" t="str">
        <f>IFERROR(IF(COUNTIF(個人情報!$BB$5:$BB$401,"登録番号" &amp; リスト!O9629)&gt;=1,"",IF(VLOOKUP(O9629,登録者リスト!$A$1:$D$43729,4,FALSE)=基本情報!$D$6,O9629,"")),"")</f>
        <v/>
      </c>
    </row>
    <row r="9630" spans="15:16" x14ac:dyDescent="0.15">
      <c r="O9630">
        <v>9629</v>
      </c>
      <c r="P9630" t="str">
        <f>IFERROR(IF(COUNTIF(個人情報!$BB$5:$BB$401,"登録番号" &amp; リスト!O9630)&gt;=1,"",IF(VLOOKUP(O9630,登録者リスト!$A$1:$D$43729,4,FALSE)=基本情報!$D$6,O9630,"")),"")</f>
        <v/>
      </c>
    </row>
    <row r="9631" spans="15:16" x14ac:dyDescent="0.15">
      <c r="O9631">
        <v>9630</v>
      </c>
      <c r="P9631" t="str">
        <f>IFERROR(IF(COUNTIF(個人情報!$BB$5:$BB$401,"登録番号" &amp; リスト!O9631)&gt;=1,"",IF(VLOOKUP(O9631,登録者リスト!$A$1:$D$43729,4,FALSE)=基本情報!$D$6,O9631,"")),"")</f>
        <v/>
      </c>
    </row>
    <row r="9632" spans="15:16" x14ac:dyDescent="0.15">
      <c r="O9632">
        <v>9631</v>
      </c>
      <c r="P9632" t="str">
        <f>IFERROR(IF(COUNTIF(個人情報!$BB$5:$BB$401,"登録番号" &amp; リスト!O9632)&gt;=1,"",IF(VLOOKUP(O9632,登録者リスト!$A$1:$D$43729,4,FALSE)=基本情報!$D$6,O9632,"")),"")</f>
        <v/>
      </c>
    </row>
    <row r="9633" spans="15:16" x14ac:dyDescent="0.15">
      <c r="O9633">
        <v>9632</v>
      </c>
      <c r="P9633" t="str">
        <f>IFERROR(IF(COUNTIF(個人情報!$BB$5:$BB$401,"登録番号" &amp; リスト!O9633)&gt;=1,"",IF(VLOOKUP(O9633,登録者リスト!$A$1:$D$43729,4,FALSE)=基本情報!$D$6,O9633,"")),"")</f>
        <v/>
      </c>
    </row>
    <row r="9634" spans="15:16" x14ac:dyDescent="0.15">
      <c r="O9634">
        <v>9633</v>
      </c>
      <c r="P9634" t="str">
        <f>IFERROR(IF(COUNTIF(個人情報!$BB$5:$BB$401,"登録番号" &amp; リスト!O9634)&gt;=1,"",IF(VLOOKUP(O9634,登録者リスト!$A$1:$D$43729,4,FALSE)=基本情報!$D$6,O9634,"")),"")</f>
        <v/>
      </c>
    </row>
    <row r="9635" spans="15:16" x14ac:dyDescent="0.15">
      <c r="O9635">
        <v>9634</v>
      </c>
      <c r="P9635" t="str">
        <f>IFERROR(IF(COUNTIF(個人情報!$BB$5:$BB$401,"登録番号" &amp; リスト!O9635)&gt;=1,"",IF(VLOOKUP(O9635,登録者リスト!$A$1:$D$43729,4,FALSE)=基本情報!$D$6,O9635,"")),"")</f>
        <v/>
      </c>
    </row>
    <row r="9636" spans="15:16" x14ac:dyDescent="0.15">
      <c r="O9636">
        <v>9635</v>
      </c>
      <c r="P9636" t="str">
        <f>IFERROR(IF(COUNTIF(個人情報!$BB$5:$BB$401,"登録番号" &amp; リスト!O9636)&gt;=1,"",IF(VLOOKUP(O9636,登録者リスト!$A$1:$D$43729,4,FALSE)=基本情報!$D$6,O9636,"")),"")</f>
        <v/>
      </c>
    </row>
    <row r="9637" spans="15:16" x14ac:dyDescent="0.15">
      <c r="O9637">
        <v>9636</v>
      </c>
      <c r="P9637" t="str">
        <f>IFERROR(IF(COUNTIF(個人情報!$BB$5:$BB$401,"登録番号" &amp; リスト!O9637)&gt;=1,"",IF(VLOOKUP(O9637,登録者リスト!$A$1:$D$43729,4,FALSE)=基本情報!$D$6,O9637,"")),"")</f>
        <v/>
      </c>
    </row>
    <row r="9638" spans="15:16" x14ac:dyDescent="0.15">
      <c r="O9638">
        <v>9637</v>
      </c>
      <c r="P9638" t="str">
        <f>IFERROR(IF(COUNTIF(個人情報!$BB$5:$BB$401,"登録番号" &amp; リスト!O9638)&gt;=1,"",IF(VLOOKUP(O9638,登録者リスト!$A$1:$D$43729,4,FALSE)=基本情報!$D$6,O9638,"")),"")</f>
        <v/>
      </c>
    </row>
    <row r="9639" spans="15:16" x14ac:dyDescent="0.15">
      <c r="O9639">
        <v>9638</v>
      </c>
      <c r="P9639" t="str">
        <f>IFERROR(IF(COUNTIF(個人情報!$BB$5:$BB$401,"登録番号" &amp; リスト!O9639)&gt;=1,"",IF(VLOOKUP(O9639,登録者リスト!$A$1:$D$43729,4,FALSE)=基本情報!$D$6,O9639,"")),"")</f>
        <v/>
      </c>
    </row>
    <row r="9640" spans="15:16" x14ac:dyDescent="0.15">
      <c r="O9640">
        <v>9639</v>
      </c>
      <c r="P9640" t="str">
        <f>IFERROR(IF(COUNTIF(個人情報!$BB$5:$BB$401,"登録番号" &amp; リスト!O9640)&gt;=1,"",IF(VLOOKUP(O9640,登録者リスト!$A$1:$D$43729,4,FALSE)=基本情報!$D$6,O9640,"")),"")</f>
        <v/>
      </c>
    </row>
    <row r="9641" spans="15:16" x14ac:dyDescent="0.15">
      <c r="O9641">
        <v>9640</v>
      </c>
      <c r="P9641" t="str">
        <f>IFERROR(IF(COUNTIF(個人情報!$BB$5:$BB$401,"登録番号" &amp; リスト!O9641)&gt;=1,"",IF(VLOOKUP(O9641,登録者リスト!$A$1:$D$43729,4,FALSE)=基本情報!$D$6,O9641,"")),"")</f>
        <v/>
      </c>
    </row>
    <row r="9642" spans="15:16" x14ac:dyDescent="0.15">
      <c r="O9642">
        <v>9641</v>
      </c>
      <c r="P9642" t="str">
        <f>IFERROR(IF(COUNTIF(個人情報!$BB$5:$BB$401,"登録番号" &amp; リスト!O9642)&gt;=1,"",IF(VLOOKUP(O9642,登録者リスト!$A$1:$D$43729,4,FALSE)=基本情報!$D$6,O9642,"")),"")</f>
        <v/>
      </c>
    </row>
    <row r="9643" spans="15:16" x14ac:dyDescent="0.15">
      <c r="O9643">
        <v>9642</v>
      </c>
      <c r="P9643" t="str">
        <f>IFERROR(IF(COUNTIF(個人情報!$BB$5:$BB$401,"登録番号" &amp; リスト!O9643)&gt;=1,"",IF(VLOOKUP(O9643,登録者リスト!$A$1:$D$43729,4,FALSE)=基本情報!$D$6,O9643,"")),"")</f>
        <v/>
      </c>
    </row>
    <row r="9644" spans="15:16" x14ac:dyDescent="0.15">
      <c r="O9644">
        <v>9643</v>
      </c>
      <c r="P9644" t="str">
        <f>IFERROR(IF(COUNTIF(個人情報!$BB$5:$BB$401,"登録番号" &amp; リスト!O9644)&gt;=1,"",IF(VLOOKUP(O9644,登録者リスト!$A$1:$D$43729,4,FALSE)=基本情報!$D$6,O9644,"")),"")</f>
        <v/>
      </c>
    </row>
    <row r="9645" spans="15:16" x14ac:dyDescent="0.15">
      <c r="O9645">
        <v>9644</v>
      </c>
      <c r="P9645" t="str">
        <f>IFERROR(IF(COUNTIF(個人情報!$BB$5:$BB$401,"登録番号" &amp; リスト!O9645)&gt;=1,"",IF(VLOOKUP(O9645,登録者リスト!$A$1:$D$43729,4,FALSE)=基本情報!$D$6,O9645,"")),"")</f>
        <v/>
      </c>
    </row>
    <row r="9646" spans="15:16" x14ac:dyDescent="0.15">
      <c r="O9646">
        <v>9645</v>
      </c>
      <c r="P9646" t="str">
        <f>IFERROR(IF(COUNTIF(個人情報!$BB$5:$BB$401,"登録番号" &amp; リスト!O9646)&gt;=1,"",IF(VLOOKUP(O9646,登録者リスト!$A$1:$D$43729,4,FALSE)=基本情報!$D$6,O9646,"")),"")</f>
        <v/>
      </c>
    </row>
    <row r="9647" spans="15:16" x14ac:dyDescent="0.15">
      <c r="O9647">
        <v>9646</v>
      </c>
      <c r="P9647" t="str">
        <f>IFERROR(IF(COUNTIF(個人情報!$BB$5:$BB$401,"登録番号" &amp; リスト!O9647)&gt;=1,"",IF(VLOOKUP(O9647,登録者リスト!$A$1:$D$43729,4,FALSE)=基本情報!$D$6,O9647,"")),"")</f>
        <v/>
      </c>
    </row>
    <row r="9648" spans="15:16" x14ac:dyDescent="0.15">
      <c r="O9648">
        <v>9647</v>
      </c>
      <c r="P9648" t="str">
        <f>IFERROR(IF(COUNTIF(個人情報!$BB$5:$BB$401,"登録番号" &amp; リスト!O9648)&gt;=1,"",IF(VLOOKUP(O9648,登録者リスト!$A$1:$D$43729,4,FALSE)=基本情報!$D$6,O9648,"")),"")</f>
        <v/>
      </c>
    </row>
    <row r="9649" spans="15:16" x14ac:dyDescent="0.15">
      <c r="O9649">
        <v>9648</v>
      </c>
      <c r="P9649" t="str">
        <f>IFERROR(IF(COUNTIF(個人情報!$BB$5:$BB$401,"登録番号" &amp; リスト!O9649)&gt;=1,"",IF(VLOOKUP(O9649,登録者リスト!$A$1:$D$43729,4,FALSE)=基本情報!$D$6,O9649,"")),"")</f>
        <v/>
      </c>
    </row>
    <row r="9650" spans="15:16" x14ac:dyDescent="0.15">
      <c r="O9650">
        <v>9649</v>
      </c>
      <c r="P9650" t="str">
        <f>IFERROR(IF(COUNTIF(個人情報!$BB$5:$BB$401,"登録番号" &amp; リスト!O9650)&gt;=1,"",IF(VLOOKUP(O9650,登録者リスト!$A$1:$D$43729,4,FALSE)=基本情報!$D$6,O9650,"")),"")</f>
        <v/>
      </c>
    </row>
    <row r="9651" spans="15:16" x14ac:dyDescent="0.15">
      <c r="O9651">
        <v>9650</v>
      </c>
      <c r="P9651" t="str">
        <f>IFERROR(IF(COUNTIF(個人情報!$BB$5:$BB$401,"登録番号" &amp; リスト!O9651)&gt;=1,"",IF(VLOOKUP(O9651,登録者リスト!$A$1:$D$43729,4,FALSE)=基本情報!$D$6,O9651,"")),"")</f>
        <v/>
      </c>
    </row>
    <row r="9652" spans="15:16" x14ac:dyDescent="0.15">
      <c r="O9652">
        <v>9651</v>
      </c>
      <c r="P9652" t="str">
        <f>IFERROR(IF(COUNTIF(個人情報!$BB$5:$BB$401,"登録番号" &amp; リスト!O9652)&gt;=1,"",IF(VLOOKUP(O9652,登録者リスト!$A$1:$D$43729,4,FALSE)=基本情報!$D$6,O9652,"")),"")</f>
        <v/>
      </c>
    </row>
    <row r="9653" spans="15:16" x14ac:dyDescent="0.15">
      <c r="O9653">
        <v>9652</v>
      </c>
      <c r="P9653" t="str">
        <f>IFERROR(IF(COUNTIF(個人情報!$BB$5:$BB$401,"登録番号" &amp; リスト!O9653)&gt;=1,"",IF(VLOOKUP(O9653,登録者リスト!$A$1:$D$43729,4,FALSE)=基本情報!$D$6,O9653,"")),"")</f>
        <v/>
      </c>
    </row>
    <row r="9654" spans="15:16" x14ac:dyDescent="0.15">
      <c r="O9654">
        <v>9653</v>
      </c>
      <c r="P9654" t="str">
        <f>IFERROR(IF(COUNTIF(個人情報!$BB$5:$BB$401,"登録番号" &amp; リスト!O9654)&gt;=1,"",IF(VLOOKUP(O9654,登録者リスト!$A$1:$D$43729,4,FALSE)=基本情報!$D$6,O9654,"")),"")</f>
        <v/>
      </c>
    </row>
    <row r="9655" spans="15:16" x14ac:dyDescent="0.15">
      <c r="O9655">
        <v>9654</v>
      </c>
      <c r="P9655" t="str">
        <f>IFERROR(IF(COUNTIF(個人情報!$BB$5:$BB$401,"登録番号" &amp; リスト!O9655)&gt;=1,"",IF(VLOOKUP(O9655,登録者リスト!$A$1:$D$43729,4,FALSE)=基本情報!$D$6,O9655,"")),"")</f>
        <v/>
      </c>
    </row>
    <row r="9656" spans="15:16" x14ac:dyDescent="0.15">
      <c r="O9656">
        <v>9655</v>
      </c>
      <c r="P9656" t="str">
        <f>IFERROR(IF(COUNTIF(個人情報!$BB$5:$BB$401,"登録番号" &amp; リスト!O9656)&gt;=1,"",IF(VLOOKUP(O9656,登録者リスト!$A$1:$D$43729,4,FALSE)=基本情報!$D$6,O9656,"")),"")</f>
        <v/>
      </c>
    </row>
    <row r="9657" spans="15:16" x14ac:dyDescent="0.15">
      <c r="O9657">
        <v>9656</v>
      </c>
      <c r="P9657" t="str">
        <f>IFERROR(IF(COUNTIF(個人情報!$BB$5:$BB$401,"登録番号" &amp; リスト!O9657)&gt;=1,"",IF(VLOOKUP(O9657,登録者リスト!$A$1:$D$43729,4,FALSE)=基本情報!$D$6,O9657,"")),"")</f>
        <v/>
      </c>
    </row>
    <row r="9658" spans="15:16" x14ac:dyDescent="0.15">
      <c r="O9658">
        <v>9657</v>
      </c>
      <c r="P9658" t="str">
        <f>IFERROR(IF(COUNTIF(個人情報!$BB$5:$BB$401,"登録番号" &amp; リスト!O9658)&gt;=1,"",IF(VLOOKUP(O9658,登録者リスト!$A$1:$D$43729,4,FALSE)=基本情報!$D$6,O9658,"")),"")</f>
        <v/>
      </c>
    </row>
    <row r="9659" spans="15:16" x14ac:dyDescent="0.15">
      <c r="O9659">
        <v>9658</v>
      </c>
      <c r="P9659" t="str">
        <f>IFERROR(IF(COUNTIF(個人情報!$BB$5:$BB$401,"登録番号" &amp; リスト!O9659)&gt;=1,"",IF(VLOOKUP(O9659,登録者リスト!$A$1:$D$43729,4,FALSE)=基本情報!$D$6,O9659,"")),"")</f>
        <v/>
      </c>
    </row>
    <row r="9660" spans="15:16" x14ac:dyDescent="0.15">
      <c r="O9660">
        <v>9659</v>
      </c>
      <c r="P9660" t="str">
        <f>IFERROR(IF(COUNTIF(個人情報!$BB$5:$BB$401,"登録番号" &amp; リスト!O9660)&gt;=1,"",IF(VLOOKUP(O9660,登録者リスト!$A$1:$D$43729,4,FALSE)=基本情報!$D$6,O9660,"")),"")</f>
        <v/>
      </c>
    </row>
    <row r="9661" spans="15:16" x14ac:dyDescent="0.15">
      <c r="O9661">
        <v>9660</v>
      </c>
      <c r="P9661" t="str">
        <f>IFERROR(IF(COUNTIF(個人情報!$BB$5:$BB$401,"登録番号" &amp; リスト!O9661)&gt;=1,"",IF(VLOOKUP(O9661,登録者リスト!$A$1:$D$43729,4,FALSE)=基本情報!$D$6,O9661,"")),"")</f>
        <v/>
      </c>
    </row>
    <row r="9662" spans="15:16" x14ac:dyDescent="0.15">
      <c r="O9662">
        <v>9661</v>
      </c>
      <c r="P9662" t="str">
        <f>IFERROR(IF(COUNTIF(個人情報!$BB$5:$BB$401,"登録番号" &amp; リスト!O9662)&gt;=1,"",IF(VLOOKUP(O9662,登録者リスト!$A$1:$D$43729,4,FALSE)=基本情報!$D$6,O9662,"")),"")</f>
        <v/>
      </c>
    </row>
    <row r="9663" spans="15:16" x14ac:dyDescent="0.15">
      <c r="O9663">
        <v>9662</v>
      </c>
      <c r="P9663" t="str">
        <f>IFERROR(IF(COUNTIF(個人情報!$BB$5:$BB$401,"登録番号" &amp; リスト!O9663)&gt;=1,"",IF(VLOOKUP(O9663,登録者リスト!$A$1:$D$43729,4,FALSE)=基本情報!$D$6,O9663,"")),"")</f>
        <v/>
      </c>
    </row>
    <row r="9664" spans="15:16" x14ac:dyDescent="0.15">
      <c r="O9664">
        <v>9663</v>
      </c>
      <c r="P9664" t="str">
        <f>IFERROR(IF(COUNTIF(個人情報!$BB$5:$BB$401,"登録番号" &amp; リスト!O9664)&gt;=1,"",IF(VLOOKUP(O9664,登録者リスト!$A$1:$D$43729,4,FALSE)=基本情報!$D$6,O9664,"")),"")</f>
        <v/>
      </c>
    </row>
    <row r="9665" spans="15:16" x14ac:dyDescent="0.15">
      <c r="O9665">
        <v>9664</v>
      </c>
      <c r="P9665" t="str">
        <f>IFERROR(IF(COUNTIF(個人情報!$BB$5:$BB$401,"登録番号" &amp; リスト!O9665)&gt;=1,"",IF(VLOOKUP(O9665,登録者リスト!$A$1:$D$43729,4,FALSE)=基本情報!$D$6,O9665,"")),"")</f>
        <v/>
      </c>
    </row>
    <row r="9666" spans="15:16" x14ac:dyDescent="0.15">
      <c r="O9666">
        <v>9665</v>
      </c>
      <c r="P9666" t="str">
        <f>IFERROR(IF(COUNTIF(個人情報!$BB$5:$BB$401,"登録番号" &amp; リスト!O9666)&gt;=1,"",IF(VLOOKUP(O9666,登録者リスト!$A$1:$D$43729,4,FALSE)=基本情報!$D$6,O9666,"")),"")</f>
        <v/>
      </c>
    </row>
    <row r="9667" spans="15:16" x14ac:dyDescent="0.15">
      <c r="O9667">
        <v>9666</v>
      </c>
      <c r="P9667" t="str">
        <f>IFERROR(IF(COUNTIF(個人情報!$BB$5:$BB$401,"登録番号" &amp; リスト!O9667)&gt;=1,"",IF(VLOOKUP(O9667,登録者リスト!$A$1:$D$43729,4,FALSE)=基本情報!$D$6,O9667,"")),"")</f>
        <v/>
      </c>
    </row>
    <row r="9668" spans="15:16" x14ac:dyDescent="0.15">
      <c r="O9668">
        <v>9667</v>
      </c>
      <c r="P9668" t="str">
        <f>IFERROR(IF(COUNTIF(個人情報!$BB$5:$BB$401,"登録番号" &amp; リスト!O9668)&gt;=1,"",IF(VLOOKUP(O9668,登録者リスト!$A$1:$D$43729,4,FALSE)=基本情報!$D$6,O9668,"")),"")</f>
        <v/>
      </c>
    </row>
    <row r="9669" spans="15:16" x14ac:dyDescent="0.15">
      <c r="O9669">
        <v>9668</v>
      </c>
      <c r="P9669" t="str">
        <f>IFERROR(IF(COUNTIF(個人情報!$BB$5:$BB$401,"登録番号" &amp; リスト!O9669)&gt;=1,"",IF(VLOOKUP(O9669,登録者リスト!$A$1:$D$43729,4,FALSE)=基本情報!$D$6,O9669,"")),"")</f>
        <v/>
      </c>
    </row>
    <row r="9670" spans="15:16" x14ac:dyDescent="0.15">
      <c r="O9670">
        <v>9669</v>
      </c>
      <c r="P9670" t="str">
        <f>IFERROR(IF(COUNTIF(個人情報!$BB$5:$BB$401,"登録番号" &amp; リスト!O9670)&gt;=1,"",IF(VLOOKUP(O9670,登録者リスト!$A$1:$D$43729,4,FALSE)=基本情報!$D$6,O9670,"")),"")</f>
        <v/>
      </c>
    </row>
    <row r="9671" spans="15:16" x14ac:dyDescent="0.15">
      <c r="O9671">
        <v>9670</v>
      </c>
      <c r="P9671" t="str">
        <f>IFERROR(IF(COUNTIF(個人情報!$BB$5:$BB$401,"登録番号" &amp; リスト!O9671)&gt;=1,"",IF(VLOOKUP(O9671,登録者リスト!$A$1:$D$43729,4,FALSE)=基本情報!$D$6,O9671,"")),"")</f>
        <v/>
      </c>
    </row>
    <row r="9672" spans="15:16" x14ac:dyDescent="0.15">
      <c r="O9672">
        <v>9671</v>
      </c>
      <c r="P9672" t="str">
        <f>IFERROR(IF(COUNTIF(個人情報!$BB$5:$BB$401,"登録番号" &amp; リスト!O9672)&gt;=1,"",IF(VLOOKUP(O9672,登録者リスト!$A$1:$D$43729,4,FALSE)=基本情報!$D$6,O9672,"")),"")</f>
        <v/>
      </c>
    </row>
    <row r="9673" spans="15:16" x14ac:dyDescent="0.15">
      <c r="O9673">
        <v>9672</v>
      </c>
      <c r="P9673" t="str">
        <f>IFERROR(IF(COUNTIF(個人情報!$BB$5:$BB$401,"登録番号" &amp; リスト!O9673)&gt;=1,"",IF(VLOOKUP(O9673,登録者リスト!$A$1:$D$43729,4,FALSE)=基本情報!$D$6,O9673,"")),"")</f>
        <v/>
      </c>
    </row>
    <row r="9674" spans="15:16" x14ac:dyDescent="0.15">
      <c r="O9674">
        <v>9673</v>
      </c>
      <c r="P9674" t="str">
        <f>IFERROR(IF(COUNTIF(個人情報!$BB$5:$BB$401,"登録番号" &amp; リスト!O9674)&gt;=1,"",IF(VLOOKUP(O9674,登録者リスト!$A$1:$D$43729,4,FALSE)=基本情報!$D$6,O9674,"")),"")</f>
        <v/>
      </c>
    </row>
    <row r="9675" spans="15:16" x14ac:dyDescent="0.15">
      <c r="O9675">
        <v>9674</v>
      </c>
      <c r="P9675" t="str">
        <f>IFERROR(IF(COUNTIF(個人情報!$BB$5:$BB$401,"登録番号" &amp; リスト!O9675)&gt;=1,"",IF(VLOOKUP(O9675,登録者リスト!$A$1:$D$43729,4,FALSE)=基本情報!$D$6,O9675,"")),"")</f>
        <v/>
      </c>
    </row>
    <row r="9676" spans="15:16" x14ac:dyDescent="0.15">
      <c r="O9676">
        <v>9675</v>
      </c>
      <c r="P9676" t="str">
        <f>IFERROR(IF(COUNTIF(個人情報!$BB$5:$BB$401,"登録番号" &amp; リスト!O9676)&gt;=1,"",IF(VLOOKUP(O9676,登録者リスト!$A$1:$D$43729,4,FALSE)=基本情報!$D$6,O9676,"")),"")</f>
        <v/>
      </c>
    </row>
    <row r="9677" spans="15:16" x14ac:dyDescent="0.15">
      <c r="O9677">
        <v>9676</v>
      </c>
      <c r="P9677" t="str">
        <f>IFERROR(IF(COUNTIF(個人情報!$BB$5:$BB$401,"登録番号" &amp; リスト!O9677)&gt;=1,"",IF(VLOOKUP(O9677,登録者リスト!$A$1:$D$43729,4,FALSE)=基本情報!$D$6,O9677,"")),"")</f>
        <v/>
      </c>
    </row>
    <row r="9678" spans="15:16" x14ac:dyDescent="0.15">
      <c r="O9678">
        <v>9677</v>
      </c>
      <c r="P9678" t="str">
        <f>IFERROR(IF(COUNTIF(個人情報!$BB$5:$BB$401,"登録番号" &amp; リスト!O9678)&gt;=1,"",IF(VLOOKUP(O9678,登録者リスト!$A$1:$D$43729,4,FALSE)=基本情報!$D$6,O9678,"")),"")</f>
        <v/>
      </c>
    </row>
    <row r="9679" spans="15:16" x14ac:dyDescent="0.15">
      <c r="O9679">
        <v>9678</v>
      </c>
      <c r="P9679" t="str">
        <f>IFERROR(IF(COUNTIF(個人情報!$BB$5:$BB$401,"登録番号" &amp; リスト!O9679)&gt;=1,"",IF(VLOOKUP(O9679,登録者リスト!$A$1:$D$43729,4,FALSE)=基本情報!$D$6,O9679,"")),"")</f>
        <v/>
      </c>
    </row>
    <row r="9680" spans="15:16" x14ac:dyDescent="0.15">
      <c r="O9680">
        <v>9679</v>
      </c>
      <c r="P9680" t="str">
        <f>IFERROR(IF(COUNTIF(個人情報!$BB$5:$BB$401,"登録番号" &amp; リスト!O9680)&gt;=1,"",IF(VLOOKUP(O9680,登録者リスト!$A$1:$D$43729,4,FALSE)=基本情報!$D$6,O9680,"")),"")</f>
        <v/>
      </c>
    </row>
    <row r="9681" spans="15:16" x14ac:dyDescent="0.15">
      <c r="O9681">
        <v>9680</v>
      </c>
      <c r="P9681" t="str">
        <f>IFERROR(IF(COUNTIF(個人情報!$BB$5:$BB$401,"登録番号" &amp; リスト!O9681)&gt;=1,"",IF(VLOOKUP(O9681,登録者リスト!$A$1:$D$43729,4,FALSE)=基本情報!$D$6,O9681,"")),"")</f>
        <v/>
      </c>
    </row>
    <row r="9682" spans="15:16" x14ac:dyDescent="0.15">
      <c r="O9682">
        <v>9681</v>
      </c>
      <c r="P9682" t="str">
        <f>IFERROR(IF(COUNTIF(個人情報!$BB$5:$BB$401,"登録番号" &amp; リスト!O9682)&gt;=1,"",IF(VLOOKUP(O9682,登録者リスト!$A$1:$D$43729,4,FALSE)=基本情報!$D$6,O9682,"")),"")</f>
        <v/>
      </c>
    </row>
    <row r="9683" spans="15:16" x14ac:dyDescent="0.15">
      <c r="O9683">
        <v>9682</v>
      </c>
      <c r="P9683" t="str">
        <f>IFERROR(IF(COUNTIF(個人情報!$BB$5:$BB$401,"登録番号" &amp; リスト!O9683)&gt;=1,"",IF(VLOOKUP(O9683,登録者リスト!$A$1:$D$43729,4,FALSE)=基本情報!$D$6,O9683,"")),"")</f>
        <v/>
      </c>
    </row>
    <row r="9684" spans="15:16" x14ac:dyDescent="0.15">
      <c r="O9684">
        <v>9683</v>
      </c>
      <c r="P9684" t="str">
        <f>IFERROR(IF(COUNTIF(個人情報!$BB$5:$BB$401,"登録番号" &amp; リスト!O9684)&gt;=1,"",IF(VLOOKUP(O9684,登録者リスト!$A$1:$D$43729,4,FALSE)=基本情報!$D$6,O9684,"")),"")</f>
        <v/>
      </c>
    </row>
    <row r="9685" spans="15:16" x14ac:dyDescent="0.15">
      <c r="O9685">
        <v>9684</v>
      </c>
      <c r="P9685" t="str">
        <f>IFERROR(IF(COUNTIF(個人情報!$BB$5:$BB$401,"登録番号" &amp; リスト!O9685)&gt;=1,"",IF(VLOOKUP(O9685,登録者リスト!$A$1:$D$43729,4,FALSE)=基本情報!$D$6,O9685,"")),"")</f>
        <v/>
      </c>
    </row>
    <row r="9686" spans="15:16" x14ac:dyDescent="0.15">
      <c r="O9686">
        <v>9685</v>
      </c>
      <c r="P9686" t="str">
        <f>IFERROR(IF(COUNTIF(個人情報!$BB$5:$BB$401,"登録番号" &amp; リスト!O9686)&gt;=1,"",IF(VLOOKUP(O9686,登録者リスト!$A$1:$D$43729,4,FALSE)=基本情報!$D$6,O9686,"")),"")</f>
        <v/>
      </c>
    </row>
    <row r="9687" spans="15:16" x14ac:dyDescent="0.15">
      <c r="O9687">
        <v>9686</v>
      </c>
      <c r="P9687" t="str">
        <f>IFERROR(IF(COUNTIF(個人情報!$BB$5:$BB$401,"登録番号" &amp; リスト!O9687)&gt;=1,"",IF(VLOOKUP(O9687,登録者リスト!$A$1:$D$43729,4,FALSE)=基本情報!$D$6,O9687,"")),"")</f>
        <v/>
      </c>
    </row>
    <row r="9688" spans="15:16" x14ac:dyDescent="0.15">
      <c r="O9688">
        <v>9687</v>
      </c>
      <c r="P9688" t="str">
        <f>IFERROR(IF(COUNTIF(個人情報!$BB$5:$BB$401,"登録番号" &amp; リスト!O9688)&gt;=1,"",IF(VLOOKUP(O9688,登録者リスト!$A$1:$D$43729,4,FALSE)=基本情報!$D$6,O9688,"")),"")</f>
        <v/>
      </c>
    </row>
    <row r="9689" spans="15:16" x14ac:dyDescent="0.15">
      <c r="O9689">
        <v>9688</v>
      </c>
      <c r="P9689" t="str">
        <f>IFERROR(IF(COUNTIF(個人情報!$BB$5:$BB$401,"登録番号" &amp; リスト!O9689)&gt;=1,"",IF(VLOOKUP(O9689,登録者リスト!$A$1:$D$43729,4,FALSE)=基本情報!$D$6,O9689,"")),"")</f>
        <v/>
      </c>
    </row>
    <row r="9690" spans="15:16" x14ac:dyDescent="0.15">
      <c r="O9690">
        <v>9689</v>
      </c>
      <c r="P9690" t="str">
        <f>IFERROR(IF(COUNTIF(個人情報!$BB$5:$BB$401,"登録番号" &amp; リスト!O9690)&gt;=1,"",IF(VLOOKUP(O9690,登録者リスト!$A$1:$D$43729,4,FALSE)=基本情報!$D$6,O9690,"")),"")</f>
        <v/>
      </c>
    </row>
    <row r="9691" spans="15:16" x14ac:dyDescent="0.15">
      <c r="O9691">
        <v>9690</v>
      </c>
      <c r="P9691" t="str">
        <f>IFERROR(IF(COUNTIF(個人情報!$BB$5:$BB$401,"登録番号" &amp; リスト!O9691)&gt;=1,"",IF(VLOOKUP(O9691,登録者リスト!$A$1:$D$43729,4,FALSE)=基本情報!$D$6,O9691,"")),"")</f>
        <v/>
      </c>
    </row>
    <row r="9692" spans="15:16" x14ac:dyDescent="0.15">
      <c r="O9692">
        <v>9691</v>
      </c>
      <c r="P9692" t="str">
        <f>IFERROR(IF(COUNTIF(個人情報!$BB$5:$BB$401,"登録番号" &amp; リスト!O9692)&gt;=1,"",IF(VLOOKUP(O9692,登録者リスト!$A$1:$D$43729,4,FALSE)=基本情報!$D$6,O9692,"")),"")</f>
        <v/>
      </c>
    </row>
    <row r="9693" spans="15:16" x14ac:dyDescent="0.15">
      <c r="O9693">
        <v>9692</v>
      </c>
      <c r="P9693" t="str">
        <f>IFERROR(IF(COUNTIF(個人情報!$BB$5:$BB$401,"登録番号" &amp; リスト!O9693)&gt;=1,"",IF(VLOOKUP(O9693,登録者リスト!$A$1:$D$43729,4,FALSE)=基本情報!$D$6,O9693,"")),"")</f>
        <v/>
      </c>
    </row>
    <row r="9694" spans="15:16" x14ac:dyDescent="0.15">
      <c r="O9694">
        <v>9693</v>
      </c>
      <c r="P9694" t="str">
        <f>IFERROR(IF(COUNTIF(個人情報!$BB$5:$BB$401,"登録番号" &amp; リスト!O9694)&gt;=1,"",IF(VLOOKUP(O9694,登録者リスト!$A$1:$D$43729,4,FALSE)=基本情報!$D$6,O9694,"")),"")</f>
        <v/>
      </c>
    </row>
    <row r="9695" spans="15:16" x14ac:dyDescent="0.15">
      <c r="O9695">
        <v>9694</v>
      </c>
      <c r="P9695" t="str">
        <f>IFERROR(IF(COUNTIF(個人情報!$BB$5:$BB$401,"登録番号" &amp; リスト!O9695)&gt;=1,"",IF(VLOOKUP(O9695,登録者リスト!$A$1:$D$43729,4,FALSE)=基本情報!$D$6,O9695,"")),"")</f>
        <v/>
      </c>
    </row>
    <row r="9696" spans="15:16" x14ac:dyDescent="0.15">
      <c r="O9696">
        <v>9695</v>
      </c>
      <c r="P9696" t="str">
        <f>IFERROR(IF(COUNTIF(個人情報!$BB$5:$BB$401,"登録番号" &amp; リスト!O9696)&gt;=1,"",IF(VLOOKUP(O9696,登録者リスト!$A$1:$D$43729,4,FALSE)=基本情報!$D$6,O9696,"")),"")</f>
        <v/>
      </c>
    </row>
    <row r="9697" spans="15:16" x14ac:dyDescent="0.15">
      <c r="O9697">
        <v>9696</v>
      </c>
      <c r="P9697" t="str">
        <f>IFERROR(IF(COUNTIF(個人情報!$BB$5:$BB$401,"登録番号" &amp; リスト!O9697)&gt;=1,"",IF(VLOOKUP(O9697,登録者リスト!$A$1:$D$43729,4,FALSE)=基本情報!$D$6,O9697,"")),"")</f>
        <v/>
      </c>
    </row>
    <row r="9698" spans="15:16" x14ac:dyDescent="0.15">
      <c r="O9698">
        <v>9697</v>
      </c>
      <c r="P9698" t="str">
        <f>IFERROR(IF(COUNTIF(個人情報!$BB$5:$BB$401,"登録番号" &amp; リスト!O9698)&gt;=1,"",IF(VLOOKUP(O9698,登録者リスト!$A$1:$D$43729,4,FALSE)=基本情報!$D$6,O9698,"")),"")</f>
        <v/>
      </c>
    </row>
    <row r="9699" spans="15:16" x14ac:dyDescent="0.15">
      <c r="O9699">
        <v>9698</v>
      </c>
      <c r="P9699" t="str">
        <f>IFERROR(IF(COUNTIF(個人情報!$BB$5:$BB$401,"登録番号" &amp; リスト!O9699)&gt;=1,"",IF(VLOOKUP(O9699,登録者リスト!$A$1:$D$43729,4,FALSE)=基本情報!$D$6,O9699,"")),"")</f>
        <v/>
      </c>
    </row>
    <row r="9700" spans="15:16" x14ac:dyDescent="0.15">
      <c r="O9700">
        <v>9699</v>
      </c>
      <c r="P9700" t="str">
        <f>IFERROR(IF(COUNTIF(個人情報!$BB$5:$BB$401,"登録番号" &amp; リスト!O9700)&gt;=1,"",IF(VLOOKUP(O9700,登録者リスト!$A$1:$D$43729,4,FALSE)=基本情報!$D$6,O9700,"")),"")</f>
        <v/>
      </c>
    </row>
    <row r="9701" spans="15:16" x14ac:dyDescent="0.15">
      <c r="O9701">
        <v>9700</v>
      </c>
      <c r="P9701" t="str">
        <f>IFERROR(IF(COUNTIF(個人情報!$BB$5:$BB$401,"登録番号" &amp; リスト!O9701)&gt;=1,"",IF(VLOOKUP(O9701,登録者リスト!$A$1:$D$43729,4,FALSE)=基本情報!$D$6,O9701,"")),"")</f>
        <v/>
      </c>
    </row>
    <row r="9702" spans="15:16" x14ac:dyDescent="0.15">
      <c r="O9702">
        <v>9701</v>
      </c>
      <c r="P9702" t="str">
        <f>IFERROR(IF(COUNTIF(個人情報!$BB$5:$BB$401,"登録番号" &amp; リスト!O9702)&gt;=1,"",IF(VLOOKUP(O9702,登録者リスト!$A$1:$D$43729,4,FALSE)=基本情報!$D$6,O9702,"")),"")</f>
        <v/>
      </c>
    </row>
    <row r="9703" spans="15:16" x14ac:dyDescent="0.15">
      <c r="O9703">
        <v>9702</v>
      </c>
      <c r="P9703" t="str">
        <f>IFERROR(IF(COUNTIF(個人情報!$BB$5:$BB$401,"登録番号" &amp; リスト!O9703)&gt;=1,"",IF(VLOOKUP(O9703,登録者リスト!$A$1:$D$43729,4,FALSE)=基本情報!$D$6,O9703,"")),"")</f>
        <v/>
      </c>
    </row>
    <row r="9704" spans="15:16" x14ac:dyDescent="0.15">
      <c r="O9704">
        <v>9703</v>
      </c>
      <c r="P9704" t="str">
        <f>IFERROR(IF(COUNTIF(個人情報!$BB$5:$BB$401,"登録番号" &amp; リスト!O9704)&gt;=1,"",IF(VLOOKUP(O9704,登録者リスト!$A$1:$D$43729,4,FALSE)=基本情報!$D$6,O9704,"")),"")</f>
        <v/>
      </c>
    </row>
    <row r="9705" spans="15:16" x14ac:dyDescent="0.15">
      <c r="O9705">
        <v>9704</v>
      </c>
      <c r="P9705" t="str">
        <f>IFERROR(IF(COUNTIF(個人情報!$BB$5:$BB$401,"登録番号" &amp; リスト!O9705)&gt;=1,"",IF(VLOOKUP(O9705,登録者リスト!$A$1:$D$43729,4,FALSE)=基本情報!$D$6,O9705,"")),"")</f>
        <v/>
      </c>
    </row>
    <row r="9706" spans="15:16" x14ac:dyDescent="0.15">
      <c r="O9706">
        <v>9705</v>
      </c>
      <c r="P9706" t="str">
        <f>IFERROR(IF(COUNTIF(個人情報!$BB$5:$BB$401,"登録番号" &amp; リスト!O9706)&gt;=1,"",IF(VLOOKUP(O9706,登録者リスト!$A$1:$D$43729,4,FALSE)=基本情報!$D$6,O9706,"")),"")</f>
        <v/>
      </c>
    </row>
    <row r="9707" spans="15:16" x14ac:dyDescent="0.15">
      <c r="O9707">
        <v>9706</v>
      </c>
      <c r="P9707" t="str">
        <f>IFERROR(IF(COUNTIF(個人情報!$BB$5:$BB$401,"登録番号" &amp; リスト!O9707)&gt;=1,"",IF(VLOOKUP(O9707,登録者リスト!$A$1:$D$43729,4,FALSE)=基本情報!$D$6,O9707,"")),"")</f>
        <v/>
      </c>
    </row>
    <row r="9708" spans="15:16" x14ac:dyDescent="0.15">
      <c r="O9708">
        <v>9707</v>
      </c>
      <c r="P9708" t="str">
        <f>IFERROR(IF(COUNTIF(個人情報!$BB$5:$BB$401,"登録番号" &amp; リスト!O9708)&gt;=1,"",IF(VLOOKUP(O9708,登録者リスト!$A$1:$D$43729,4,FALSE)=基本情報!$D$6,O9708,"")),"")</f>
        <v/>
      </c>
    </row>
    <row r="9709" spans="15:16" x14ac:dyDescent="0.15">
      <c r="O9709">
        <v>9708</v>
      </c>
      <c r="P9709" t="str">
        <f>IFERROR(IF(COUNTIF(個人情報!$BB$5:$BB$401,"登録番号" &amp; リスト!O9709)&gt;=1,"",IF(VLOOKUP(O9709,登録者リスト!$A$1:$D$43729,4,FALSE)=基本情報!$D$6,O9709,"")),"")</f>
        <v/>
      </c>
    </row>
    <row r="9710" spans="15:16" x14ac:dyDescent="0.15">
      <c r="O9710">
        <v>9709</v>
      </c>
      <c r="P9710" t="str">
        <f>IFERROR(IF(COUNTIF(個人情報!$BB$5:$BB$401,"登録番号" &amp; リスト!O9710)&gt;=1,"",IF(VLOOKUP(O9710,登録者リスト!$A$1:$D$43729,4,FALSE)=基本情報!$D$6,O9710,"")),"")</f>
        <v/>
      </c>
    </row>
    <row r="9711" spans="15:16" x14ac:dyDescent="0.15">
      <c r="O9711">
        <v>9710</v>
      </c>
      <c r="P9711" t="str">
        <f>IFERROR(IF(COUNTIF(個人情報!$BB$5:$BB$401,"登録番号" &amp; リスト!O9711)&gt;=1,"",IF(VLOOKUP(O9711,登録者リスト!$A$1:$D$43729,4,FALSE)=基本情報!$D$6,O9711,"")),"")</f>
        <v/>
      </c>
    </row>
    <row r="9712" spans="15:16" x14ac:dyDescent="0.15">
      <c r="O9712">
        <v>9711</v>
      </c>
      <c r="P9712" t="str">
        <f>IFERROR(IF(COUNTIF(個人情報!$BB$5:$BB$401,"登録番号" &amp; リスト!O9712)&gt;=1,"",IF(VLOOKUP(O9712,登録者リスト!$A$1:$D$43729,4,FALSE)=基本情報!$D$6,O9712,"")),"")</f>
        <v/>
      </c>
    </row>
    <row r="9713" spans="15:16" x14ac:dyDescent="0.15">
      <c r="O9713">
        <v>9712</v>
      </c>
      <c r="P9713" t="str">
        <f>IFERROR(IF(COUNTIF(個人情報!$BB$5:$BB$401,"登録番号" &amp; リスト!O9713)&gt;=1,"",IF(VLOOKUP(O9713,登録者リスト!$A$1:$D$43729,4,FALSE)=基本情報!$D$6,O9713,"")),"")</f>
        <v/>
      </c>
    </row>
    <row r="9714" spans="15:16" x14ac:dyDescent="0.15">
      <c r="O9714">
        <v>9713</v>
      </c>
      <c r="P9714" t="str">
        <f>IFERROR(IF(COUNTIF(個人情報!$BB$5:$BB$401,"登録番号" &amp; リスト!O9714)&gt;=1,"",IF(VLOOKUP(O9714,登録者リスト!$A$1:$D$43729,4,FALSE)=基本情報!$D$6,O9714,"")),"")</f>
        <v/>
      </c>
    </row>
    <row r="9715" spans="15:16" x14ac:dyDescent="0.15">
      <c r="O9715">
        <v>9714</v>
      </c>
      <c r="P9715" t="str">
        <f>IFERROR(IF(COUNTIF(個人情報!$BB$5:$BB$401,"登録番号" &amp; リスト!O9715)&gt;=1,"",IF(VLOOKUP(O9715,登録者リスト!$A$1:$D$43729,4,FALSE)=基本情報!$D$6,O9715,"")),"")</f>
        <v/>
      </c>
    </row>
    <row r="9716" spans="15:16" x14ac:dyDescent="0.15">
      <c r="O9716">
        <v>9715</v>
      </c>
      <c r="P9716" t="str">
        <f>IFERROR(IF(COUNTIF(個人情報!$BB$5:$BB$401,"登録番号" &amp; リスト!O9716)&gt;=1,"",IF(VLOOKUP(O9716,登録者リスト!$A$1:$D$43729,4,FALSE)=基本情報!$D$6,O9716,"")),"")</f>
        <v/>
      </c>
    </row>
    <row r="9717" spans="15:16" x14ac:dyDescent="0.15">
      <c r="O9717">
        <v>9716</v>
      </c>
      <c r="P9717" t="str">
        <f>IFERROR(IF(COUNTIF(個人情報!$BB$5:$BB$401,"登録番号" &amp; リスト!O9717)&gt;=1,"",IF(VLOOKUP(O9717,登録者リスト!$A$1:$D$43729,4,FALSE)=基本情報!$D$6,O9717,"")),"")</f>
        <v/>
      </c>
    </row>
    <row r="9718" spans="15:16" x14ac:dyDescent="0.15">
      <c r="O9718">
        <v>9717</v>
      </c>
      <c r="P9718" t="str">
        <f>IFERROR(IF(COUNTIF(個人情報!$BB$5:$BB$401,"登録番号" &amp; リスト!O9718)&gt;=1,"",IF(VLOOKUP(O9718,登録者リスト!$A$1:$D$43729,4,FALSE)=基本情報!$D$6,O9718,"")),"")</f>
        <v/>
      </c>
    </row>
    <row r="9719" spans="15:16" x14ac:dyDescent="0.15">
      <c r="O9719">
        <v>9718</v>
      </c>
      <c r="P9719" t="str">
        <f>IFERROR(IF(COUNTIF(個人情報!$BB$5:$BB$401,"登録番号" &amp; リスト!O9719)&gt;=1,"",IF(VLOOKUP(O9719,登録者リスト!$A$1:$D$43729,4,FALSE)=基本情報!$D$6,O9719,"")),"")</f>
        <v/>
      </c>
    </row>
    <row r="9720" spans="15:16" x14ac:dyDescent="0.15">
      <c r="O9720">
        <v>9719</v>
      </c>
      <c r="P9720" t="str">
        <f>IFERROR(IF(COUNTIF(個人情報!$BB$5:$BB$401,"登録番号" &amp; リスト!O9720)&gt;=1,"",IF(VLOOKUP(O9720,登録者リスト!$A$1:$D$43729,4,FALSE)=基本情報!$D$6,O9720,"")),"")</f>
        <v/>
      </c>
    </row>
    <row r="9721" spans="15:16" x14ac:dyDescent="0.15">
      <c r="O9721">
        <v>9720</v>
      </c>
      <c r="P9721" t="str">
        <f>IFERROR(IF(COUNTIF(個人情報!$BB$5:$BB$401,"登録番号" &amp; リスト!O9721)&gt;=1,"",IF(VLOOKUP(O9721,登録者リスト!$A$1:$D$43729,4,FALSE)=基本情報!$D$6,O9721,"")),"")</f>
        <v/>
      </c>
    </row>
    <row r="9722" spans="15:16" x14ac:dyDescent="0.15">
      <c r="O9722">
        <v>9721</v>
      </c>
      <c r="P9722" t="str">
        <f>IFERROR(IF(COUNTIF(個人情報!$BB$5:$BB$401,"登録番号" &amp; リスト!O9722)&gt;=1,"",IF(VLOOKUP(O9722,登録者リスト!$A$1:$D$43729,4,FALSE)=基本情報!$D$6,O9722,"")),"")</f>
        <v/>
      </c>
    </row>
    <row r="9723" spans="15:16" x14ac:dyDescent="0.15">
      <c r="O9723">
        <v>9722</v>
      </c>
      <c r="P9723" t="str">
        <f>IFERROR(IF(COUNTIF(個人情報!$BB$5:$BB$401,"登録番号" &amp; リスト!O9723)&gt;=1,"",IF(VLOOKUP(O9723,登録者リスト!$A$1:$D$43729,4,FALSE)=基本情報!$D$6,O9723,"")),"")</f>
        <v/>
      </c>
    </row>
    <row r="9724" spans="15:16" x14ac:dyDescent="0.15">
      <c r="O9724">
        <v>9723</v>
      </c>
      <c r="P9724" t="str">
        <f>IFERROR(IF(COUNTIF(個人情報!$BB$5:$BB$401,"登録番号" &amp; リスト!O9724)&gt;=1,"",IF(VLOOKUP(O9724,登録者リスト!$A$1:$D$43729,4,FALSE)=基本情報!$D$6,O9724,"")),"")</f>
        <v/>
      </c>
    </row>
    <row r="9725" spans="15:16" x14ac:dyDescent="0.15">
      <c r="O9725">
        <v>9724</v>
      </c>
      <c r="P9725" t="str">
        <f>IFERROR(IF(COUNTIF(個人情報!$BB$5:$BB$401,"登録番号" &amp; リスト!O9725)&gt;=1,"",IF(VLOOKUP(O9725,登録者リスト!$A$1:$D$43729,4,FALSE)=基本情報!$D$6,O9725,"")),"")</f>
        <v/>
      </c>
    </row>
    <row r="9726" spans="15:16" x14ac:dyDescent="0.15">
      <c r="O9726">
        <v>9725</v>
      </c>
      <c r="P9726" t="str">
        <f>IFERROR(IF(COUNTIF(個人情報!$BB$5:$BB$401,"登録番号" &amp; リスト!O9726)&gt;=1,"",IF(VLOOKUP(O9726,登録者リスト!$A$1:$D$43729,4,FALSE)=基本情報!$D$6,O9726,"")),"")</f>
        <v/>
      </c>
    </row>
    <row r="9727" spans="15:16" x14ac:dyDescent="0.15">
      <c r="O9727">
        <v>9726</v>
      </c>
      <c r="P9727" t="str">
        <f>IFERROR(IF(COUNTIF(個人情報!$BB$5:$BB$401,"登録番号" &amp; リスト!O9727)&gt;=1,"",IF(VLOOKUP(O9727,登録者リスト!$A$1:$D$43729,4,FALSE)=基本情報!$D$6,O9727,"")),"")</f>
        <v/>
      </c>
    </row>
    <row r="9728" spans="15:16" x14ac:dyDescent="0.15">
      <c r="O9728">
        <v>9727</v>
      </c>
      <c r="P9728" t="str">
        <f>IFERROR(IF(COUNTIF(個人情報!$BB$5:$BB$401,"登録番号" &amp; リスト!O9728)&gt;=1,"",IF(VLOOKUP(O9728,登録者リスト!$A$1:$D$43729,4,FALSE)=基本情報!$D$6,O9728,"")),"")</f>
        <v/>
      </c>
    </row>
    <row r="9729" spans="15:16" x14ac:dyDescent="0.15">
      <c r="O9729">
        <v>9728</v>
      </c>
      <c r="P9729" t="str">
        <f>IFERROR(IF(COUNTIF(個人情報!$BB$5:$BB$401,"登録番号" &amp; リスト!O9729)&gt;=1,"",IF(VLOOKUP(O9729,登録者リスト!$A$1:$D$43729,4,FALSE)=基本情報!$D$6,O9729,"")),"")</f>
        <v/>
      </c>
    </row>
    <row r="9730" spans="15:16" x14ac:dyDescent="0.15">
      <c r="O9730">
        <v>9729</v>
      </c>
      <c r="P9730" t="str">
        <f>IFERROR(IF(COUNTIF(個人情報!$BB$5:$BB$401,"登録番号" &amp; リスト!O9730)&gt;=1,"",IF(VLOOKUP(O9730,登録者リスト!$A$1:$D$43729,4,FALSE)=基本情報!$D$6,O9730,"")),"")</f>
        <v/>
      </c>
    </row>
    <row r="9731" spans="15:16" x14ac:dyDescent="0.15">
      <c r="O9731">
        <v>9730</v>
      </c>
      <c r="P9731" t="str">
        <f>IFERROR(IF(COUNTIF(個人情報!$BB$5:$BB$401,"登録番号" &amp; リスト!O9731)&gt;=1,"",IF(VLOOKUP(O9731,登録者リスト!$A$1:$D$43729,4,FALSE)=基本情報!$D$6,O9731,"")),"")</f>
        <v/>
      </c>
    </row>
    <row r="9732" spans="15:16" x14ac:dyDescent="0.15">
      <c r="O9732">
        <v>9731</v>
      </c>
      <c r="P9732" t="str">
        <f>IFERROR(IF(COUNTIF(個人情報!$BB$5:$BB$401,"登録番号" &amp; リスト!O9732)&gt;=1,"",IF(VLOOKUP(O9732,登録者リスト!$A$1:$D$43729,4,FALSE)=基本情報!$D$6,O9732,"")),"")</f>
        <v/>
      </c>
    </row>
    <row r="9733" spans="15:16" x14ac:dyDescent="0.15">
      <c r="O9733">
        <v>9732</v>
      </c>
      <c r="P9733" t="str">
        <f>IFERROR(IF(COUNTIF(個人情報!$BB$5:$BB$401,"登録番号" &amp; リスト!O9733)&gt;=1,"",IF(VLOOKUP(O9733,登録者リスト!$A$1:$D$43729,4,FALSE)=基本情報!$D$6,O9733,"")),"")</f>
        <v/>
      </c>
    </row>
    <row r="9734" spans="15:16" x14ac:dyDescent="0.15">
      <c r="O9734">
        <v>9733</v>
      </c>
      <c r="P9734" t="str">
        <f>IFERROR(IF(COUNTIF(個人情報!$BB$5:$BB$401,"登録番号" &amp; リスト!O9734)&gt;=1,"",IF(VLOOKUP(O9734,登録者リスト!$A$1:$D$43729,4,FALSE)=基本情報!$D$6,O9734,"")),"")</f>
        <v/>
      </c>
    </row>
    <row r="9735" spans="15:16" x14ac:dyDescent="0.15">
      <c r="O9735">
        <v>9734</v>
      </c>
      <c r="P9735" t="str">
        <f>IFERROR(IF(COUNTIF(個人情報!$BB$5:$BB$401,"登録番号" &amp; リスト!O9735)&gt;=1,"",IF(VLOOKUP(O9735,登録者リスト!$A$1:$D$43729,4,FALSE)=基本情報!$D$6,O9735,"")),"")</f>
        <v/>
      </c>
    </row>
    <row r="9736" spans="15:16" x14ac:dyDescent="0.15">
      <c r="O9736">
        <v>9735</v>
      </c>
      <c r="P9736" t="str">
        <f>IFERROR(IF(COUNTIF(個人情報!$BB$5:$BB$401,"登録番号" &amp; リスト!O9736)&gt;=1,"",IF(VLOOKUP(O9736,登録者リスト!$A$1:$D$43729,4,FALSE)=基本情報!$D$6,O9736,"")),"")</f>
        <v/>
      </c>
    </row>
    <row r="9737" spans="15:16" x14ac:dyDescent="0.15">
      <c r="O9737">
        <v>9736</v>
      </c>
      <c r="P9737" t="str">
        <f>IFERROR(IF(COUNTIF(個人情報!$BB$5:$BB$401,"登録番号" &amp; リスト!O9737)&gt;=1,"",IF(VLOOKUP(O9737,登録者リスト!$A$1:$D$43729,4,FALSE)=基本情報!$D$6,O9737,"")),"")</f>
        <v/>
      </c>
    </row>
    <row r="9738" spans="15:16" x14ac:dyDescent="0.15">
      <c r="O9738">
        <v>9737</v>
      </c>
      <c r="P9738" t="str">
        <f>IFERROR(IF(COUNTIF(個人情報!$BB$5:$BB$401,"登録番号" &amp; リスト!O9738)&gt;=1,"",IF(VLOOKUP(O9738,登録者リスト!$A$1:$D$43729,4,FALSE)=基本情報!$D$6,O9738,"")),"")</f>
        <v/>
      </c>
    </row>
    <row r="9739" spans="15:16" x14ac:dyDescent="0.15">
      <c r="O9739">
        <v>9738</v>
      </c>
      <c r="P9739" t="str">
        <f>IFERROR(IF(COUNTIF(個人情報!$BB$5:$BB$401,"登録番号" &amp; リスト!O9739)&gt;=1,"",IF(VLOOKUP(O9739,登録者リスト!$A$1:$D$43729,4,FALSE)=基本情報!$D$6,O9739,"")),"")</f>
        <v/>
      </c>
    </row>
    <row r="9740" spans="15:16" x14ac:dyDescent="0.15">
      <c r="O9740">
        <v>9739</v>
      </c>
      <c r="P9740" t="str">
        <f>IFERROR(IF(COUNTIF(個人情報!$BB$5:$BB$401,"登録番号" &amp; リスト!O9740)&gt;=1,"",IF(VLOOKUP(O9740,登録者リスト!$A$1:$D$43729,4,FALSE)=基本情報!$D$6,O9740,"")),"")</f>
        <v/>
      </c>
    </row>
    <row r="9741" spans="15:16" x14ac:dyDescent="0.15">
      <c r="O9741">
        <v>9740</v>
      </c>
      <c r="P9741" t="str">
        <f>IFERROR(IF(COUNTIF(個人情報!$BB$5:$BB$401,"登録番号" &amp; リスト!O9741)&gt;=1,"",IF(VLOOKUP(O9741,登録者リスト!$A$1:$D$43729,4,FALSE)=基本情報!$D$6,O9741,"")),"")</f>
        <v/>
      </c>
    </row>
    <row r="9742" spans="15:16" x14ac:dyDescent="0.15">
      <c r="O9742">
        <v>9741</v>
      </c>
      <c r="P9742" t="str">
        <f>IFERROR(IF(COUNTIF(個人情報!$BB$5:$BB$401,"登録番号" &amp; リスト!O9742)&gt;=1,"",IF(VLOOKUP(O9742,登録者リスト!$A$1:$D$43729,4,FALSE)=基本情報!$D$6,O9742,"")),"")</f>
        <v/>
      </c>
    </row>
    <row r="9743" spans="15:16" x14ac:dyDescent="0.15">
      <c r="O9743">
        <v>9742</v>
      </c>
      <c r="P9743" t="str">
        <f>IFERROR(IF(COUNTIF(個人情報!$BB$5:$BB$401,"登録番号" &amp; リスト!O9743)&gt;=1,"",IF(VLOOKUP(O9743,登録者リスト!$A$1:$D$43729,4,FALSE)=基本情報!$D$6,O9743,"")),"")</f>
        <v/>
      </c>
    </row>
    <row r="9744" spans="15:16" x14ac:dyDescent="0.15">
      <c r="O9744">
        <v>9743</v>
      </c>
      <c r="P9744" t="str">
        <f>IFERROR(IF(COUNTIF(個人情報!$BB$5:$BB$401,"登録番号" &amp; リスト!O9744)&gt;=1,"",IF(VLOOKUP(O9744,登録者リスト!$A$1:$D$43729,4,FALSE)=基本情報!$D$6,O9744,"")),"")</f>
        <v/>
      </c>
    </row>
    <row r="9745" spans="15:16" x14ac:dyDescent="0.15">
      <c r="O9745">
        <v>9744</v>
      </c>
      <c r="P9745" t="str">
        <f>IFERROR(IF(COUNTIF(個人情報!$BB$5:$BB$401,"登録番号" &amp; リスト!O9745)&gt;=1,"",IF(VLOOKUP(O9745,登録者リスト!$A$1:$D$43729,4,FALSE)=基本情報!$D$6,O9745,"")),"")</f>
        <v/>
      </c>
    </row>
    <row r="9746" spans="15:16" x14ac:dyDescent="0.15">
      <c r="O9746">
        <v>9745</v>
      </c>
      <c r="P9746" t="str">
        <f>IFERROR(IF(COUNTIF(個人情報!$BB$5:$BB$401,"登録番号" &amp; リスト!O9746)&gt;=1,"",IF(VLOOKUP(O9746,登録者リスト!$A$1:$D$43729,4,FALSE)=基本情報!$D$6,O9746,"")),"")</f>
        <v/>
      </c>
    </row>
    <row r="9747" spans="15:16" x14ac:dyDescent="0.15">
      <c r="O9747">
        <v>9746</v>
      </c>
      <c r="P9747" t="str">
        <f>IFERROR(IF(COUNTIF(個人情報!$BB$5:$BB$401,"登録番号" &amp; リスト!O9747)&gt;=1,"",IF(VLOOKUP(O9747,登録者リスト!$A$1:$D$43729,4,FALSE)=基本情報!$D$6,O9747,"")),"")</f>
        <v/>
      </c>
    </row>
    <row r="9748" spans="15:16" x14ac:dyDescent="0.15">
      <c r="O9748">
        <v>9747</v>
      </c>
      <c r="P9748" t="str">
        <f>IFERROR(IF(COUNTIF(個人情報!$BB$5:$BB$401,"登録番号" &amp; リスト!O9748)&gt;=1,"",IF(VLOOKUP(O9748,登録者リスト!$A$1:$D$43729,4,FALSE)=基本情報!$D$6,O9748,"")),"")</f>
        <v/>
      </c>
    </row>
    <row r="9749" spans="15:16" x14ac:dyDescent="0.15">
      <c r="O9749">
        <v>9748</v>
      </c>
      <c r="P9749" t="str">
        <f>IFERROR(IF(COUNTIF(個人情報!$BB$5:$BB$401,"登録番号" &amp; リスト!O9749)&gt;=1,"",IF(VLOOKUP(O9749,登録者リスト!$A$1:$D$43729,4,FALSE)=基本情報!$D$6,O9749,"")),"")</f>
        <v/>
      </c>
    </row>
    <row r="9750" spans="15:16" x14ac:dyDescent="0.15">
      <c r="O9750">
        <v>9749</v>
      </c>
      <c r="P9750" t="str">
        <f>IFERROR(IF(COUNTIF(個人情報!$BB$5:$BB$401,"登録番号" &amp; リスト!O9750)&gt;=1,"",IF(VLOOKUP(O9750,登録者リスト!$A$1:$D$43729,4,FALSE)=基本情報!$D$6,O9750,"")),"")</f>
        <v/>
      </c>
    </row>
    <row r="9751" spans="15:16" x14ac:dyDescent="0.15">
      <c r="O9751">
        <v>9750</v>
      </c>
      <c r="P9751" t="str">
        <f>IFERROR(IF(COUNTIF(個人情報!$BB$5:$BB$401,"登録番号" &amp; リスト!O9751)&gt;=1,"",IF(VLOOKUP(O9751,登録者リスト!$A$1:$D$43729,4,FALSE)=基本情報!$D$6,O9751,"")),"")</f>
        <v/>
      </c>
    </row>
    <row r="9752" spans="15:16" x14ac:dyDescent="0.15">
      <c r="O9752">
        <v>9751</v>
      </c>
      <c r="P9752" t="str">
        <f>IFERROR(IF(COUNTIF(個人情報!$BB$5:$BB$401,"登録番号" &amp; リスト!O9752)&gt;=1,"",IF(VLOOKUP(O9752,登録者リスト!$A$1:$D$43729,4,FALSE)=基本情報!$D$6,O9752,"")),"")</f>
        <v/>
      </c>
    </row>
    <row r="9753" spans="15:16" x14ac:dyDescent="0.15">
      <c r="O9753">
        <v>9752</v>
      </c>
      <c r="P9753" t="str">
        <f>IFERROR(IF(COUNTIF(個人情報!$BB$5:$BB$401,"登録番号" &amp; リスト!O9753)&gt;=1,"",IF(VLOOKUP(O9753,登録者リスト!$A$1:$D$43729,4,FALSE)=基本情報!$D$6,O9753,"")),"")</f>
        <v/>
      </c>
    </row>
    <row r="9754" spans="15:16" x14ac:dyDescent="0.15">
      <c r="O9754">
        <v>9753</v>
      </c>
      <c r="P9754" t="str">
        <f>IFERROR(IF(COUNTIF(個人情報!$BB$5:$BB$401,"登録番号" &amp; リスト!O9754)&gt;=1,"",IF(VLOOKUP(O9754,登録者リスト!$A$1:$D$43729,4,FALSE)=基本情報!$D$6,O9754,"")),"")</f>
        <v/>
      </c>
    </row>
    <row r="9755" spans="15:16" x14ac:dyDescent="0.15">
      <c r="O9755">
        <v>9754</v>
      </c>
      <c r="P9755" t="str">
        <f>IFERROR(IF(COUNTIF(個人情報!$BB$5:$BB$401,"登録番号" &amp; リスト!O9755)&gt;=1,"",IF(VLOOKUP(O9755,登録者リスト!$A$1:$D$43729,4,FALSE)=基本情報!$D$6,O9755,"")),"")</f>
        <v/>
      </c>
    </row>
    <row r="9756" spans="15:16" x14ac:dyDescent="0.15">
      <c r="O9756">
        <v>9755</v>
      </c>
      <c r="P9756" t="str">
        <f>IFERROR(IF(COUNTIF(個人情報!$BB$5:$BB$401,"登録番号" &amp; リスト!O9756)&gt;=1,"",IF(VLOOKUP(O9756,登録者リスト!$A$1:$D$43729,4,FALSE)=基本情報!$D$6,O9756,"")),"")</f>
        <v/>
      </c>
    </row>
    <row r="9757" spans="15:16" x14ac:dyDescent="0.15">
      <c r="O9757">
        <v>9756</v>
      </c>
      <c r="P9757" t="str">
        <f>IFERROR(IF(COUNTIF(個人情報!$BB$5:$BB$401,"登録番号" &amp; リスト!O9757)&gt;=1,"",IF(VLOOKUP(O9757,登録者リスト!$A$1:$D$43729,4,FALSE)=基本情報!$D$6,O9757,"")),"")</f>
        <v/>
      </c>
    </row>
    <row r="9758" spans="15:16" x14ac:dyDescent="0.15">
      <c r="O9758">
        <v>9757</v>
      </c>
      <c r="P9758" t="str">
        <f>IFERROR(IF(COUNTIF(個人情報!$BB$5:$BB$401,"登録番号" &amp; リスト!O9758)&gt;=1,"",IF(VLOOKUP(O9758,登録者リスト!$A$1:$D$43729,4,FALSE)=基本情報!$D$6,O9758,"")),"")</f>
        <v/>
      </c>
    </row>
    <row r="9759" spans="15:16" x14ac:dyDescent="0.15">
      <c r="O9759">
        <v>9758</v>
      </c>
      <c r="P9759" t="str">
        <f>IFERROR(IF(COUNTIF(個人情報!$BB$5:$BB$401,"登録番号" &amp; リスト!O9759)&gt;=1,"",IF(VLOOKUP(O9759,登録者リスト!$A$1:$D$43729,4,FALSE)=基本情報!$D$6,O9759,"")),"")</f>
        <v/>
      </c>
    </row>
    <row r="9760" spans="15:16" x14ac:dyDescent="0.15">
      <c r="O9760">
        <v>9759</v>
      </c>
      <c r="P9760" t="str">
        <f>IFERROR(IF(COUNTIF(個人情報!$BB$5:$BB$401,"登録番号" &amp; リスト!O9760)&gt;=1,"",IF(VLOOKUP(O9760,登録者リスト!$A$1:$D$43729,4,FALSE)=基本情報!$D$6,O9760,"")),"")</f>
        <v/>
      </c>
    </row>
    <row r="9761" spans="15:16" x14ac:dyDescent="0.15">
      <c r="O9761">
        <v>9760</v>
      </c>
      <c r="P9761" t="str">
        <f>IFERROR(IF(COUNTIF(個人情報!$BB$5:$BB$401,"登録番号" &amp; リスト!O9761)&gt;=1,"",IF(VLOOKUP(O9761,登録者リスト!$A$1:$D$43729,4,FALSE)=基本情報!$D$6,O9761,"")),"")</f>
        <v/>
      </c>
    </row>
    <row r="9762" spans="15:16" x14ac:dyDescent="0.15">
      <c r="O9762">
        <v>9761</v>
      </c>
      <c r="P9762" t="str">
        <f>IFERROR(IF(COUNTIF(個人情報!$BB$5:$BB$401,"登録番号" &amp; リスト!O9762)&gt;=1,"",IF(VLOOKUP(O9762,登録者リスト!$A$1:$D$43729,4,FALSE)=基本情報!$D$6,O9762,"")),"")</f>
        <v/>
      </c>
    </row>
    <row r="9763" spans="15:16" x14ac:dyDescent="0.15">
      <c r="O9763">
        <v>9762</v>
      </c>
      <c r="P9763" t="str">
        <f>IFERROR(IF(COUNTIF(個人情報!$BB$5:$BB$401,"登録番号" &amp; リスト!O9763)&gt;=1,"",IF(VLOOKUP(O9763,登録者リスト!$A$1:$D$43729,4,FALSE)=基本情報!$D$6,O9763,"")),"")</f>
        <v/>
      </c>
    </row>
    <row r="9764" spans="15:16" x14ac:dyDescent="0.15">
      <c r="O9764">
        <v>9763</v>
      </c>
      <c r="P9764" t="str">
        <f>IFERROR(IF(COUNTIF(個人情報!$BB$5:$BB$401,"登録番号" &amp; リスト!O9764)&gt;=1,"",IF(VLOOKUP(O9764,登録者リスト!$A$1:$D$43729,4,FALSE)=基本情報!$D$6,O9764,"")),"")</f>
        <v/>
      </c>
    </row>
    <row r="9765" spans="15:16" x14ac:dyDescent="0.15">
      <c r="O9765">
        <v>9764</v>
      </c>
      <c r="P9765" t="str">
        <f>IFERROR(IF(COUNTIF(個人情報!$BB$5:$BB$401,"登録番号" &amp; リスト!O9765)&gt;=1,"",IF(VLOOKUP(O9765,登録者リスト!$A$1:$D$43729,4,FALSE)=基本情報!$D$6,O9765,"")),"")</f>
        <v/>
      </c>
    </row>
    <row r="9766" spans="15:16" x14ac:dyDescent="0.15">
      <c r="O9766">
        <v>9765</v>
      </c>
      <c r="P9766" t="str">
        <f>IFERROR(IF(COUNTIF(個人情報!$BB$5:$BB$401,"登録番号" &amp; リスト!O9766)&gt;=1,"",IF(VLOOKUP(O9766,登録者リスト!$A$1:$D$43729,4,FALSE)=基本情報!$D$6,O9766,"")),"")</f>
        <v/>
      </c>
    </row>
    <row r="9767" spans="15:16" x14ac:dyDescent="0.15">
      <c r="O9767">
        <v>9766</v>
      </c>
      <c r="P9767" t="str">
        <f>IFERROR(IF(COUNTIF(個人情報!$BB$5:$BB$401,"登録番号" &amp; リスト!O9767)&gt;=1,"",IF(VLOOKUP(O9767,登録者リスト!$A$1:$D$43729,4,FALSE)=基本情報!$D$6,O9767,"")),"")</f>
        <v/>
      </c>
    </row>
    <row r="9768" spans="15:16" x14ac:dyDescent="0.15">
      <c r="O9768">
        <v>9767</v>
      </c>
      <c r="P9768" t="str">
        <f>IFERROR(IF(COUNTIF(個人情報!$BB$5:$BB$401,"登録番号" &amp; リスト!O9768)&gt;=1,"",IF(VLOOKUP(O9768,登録者リスト!$A$1:$D$43729,4,FALSE)=基本情報!$D$6,O9768,"")),"")</f>
        <v/>
      </c>
    </row>
    <row r="9769" spans="15:16" x14ac:dyDescent="0.15">
      <c r="O9769">
        <v>9768</v>
      </c>
      <c r="P9769" t="str">
        <f>IFERROR(IF(COUNTIF(個人情報!$BB$5:$BB$401,"登録番号" &amp; リスト!O9769)&gt;=1,"",IF(VLOOKUP(O9769,登録者リスト!$A$1:$D$43729,4,FALSE)=基本情報!$D$6,O9769,"")),"")</f>
        <v/>
      </c>
    </row>
    <row r="9770" spans="15:16" x14ac:dyDescent="0.15">
      <c r="O9770">
        <v>9769</v>
      </c>
      <c r="P9770" t="str">
        <f>IFERROR(IF(COUNTIF(個人情報!$BB$5:$BB$401,"登録番号" &amp; リスト!O9770)&gt;=1,"",IF(VLOOKUP(O9770,登録者リスト!$A$1:$D$43729,4,FALSE)=基本情報!$D$6,O9770,"")),"")</f>
        <v/>
      </c>
    </row>
    <row r="9771" spans="15:16" x14ac:dyDescent="0.15">
      <c r="O9771">
        <v>9770</v>
      </c>
      <c r="P9771" t="str">
        <f>IFERROR(IF(COUNTIF(個人情報!$BB$5:$BB$401,"登録番号" &amp; リスト!O9771)&gt;=1,"",IF(VLOOKUP(O9771,登録者リスト!$A$1:$D$43729,4,FALSE)=基本情報!$D$6,O9771,"")),"")</f>
        <v/>
      </c>
    </row>
    <row r="9772" spans="15:16" x14ac:dyDescent="0.15">
      <c r="O9772">
        <v>9771</v>
      </c>
      <c r="P9772" t="str">
        <f>IFERROR(IF(COUNTIF(個人情報!$BB$5:$BB$401,"登録番号" &amp; リスト!O9772)&gt;=1,"",IF(VLOOKUP(O9772,登録者リスト!$A$1:$D$43729,4,FALSE)=基本情報!$D$6,O9772,"")),"")</f>
        <v/>
      </c>
    </row>
    <row r="9773" spans="15:16" x14ac:dyDescent="0.15">
      <c r="O9773">
        <v>9772</v>
      </c>
      <c r="P9773" t="str">
        <f>IFERROR(IF(COUNTIF(個人情報!$BB$5:$BB$401,"登録番号" &amp; リスト!O9773)&gt;=1,"",IF(VLOOKUP(O9773,登録者リスト!$A$1:$D$43729,4,FALSE)=基本情報!$D$6,O9773,"")),"")</f>
        <v/>
      </c>
    </row>
    <row r="9774" spans="15:16" x14ac:dyDescent="0.15">
      <c r="O9774">
        <v>9773</v>
      </c>
      <c r="P9774" t="str">
        <f>IFERROR(IF(COUNTIF(個人情報!$BB$5:$BB$401,"登録番号" &amp; リスト!O9774)&gt;=1,"",IF(VLOOKUP(O9774,登録者リスト!$A$1:$D$43729,4,FALSE)=基本情報!$D$6,O9774,"")),"")</f>
        <v/>
      </c>
    </row>
    <row r="9775" spans="15:16" x14ac:dyDescent="0.15">
      <c r="O9775">
        <v>9774</v>
      </c>
      <c r="P9775" t="str">
        <f>IFERROR(IF(COUNTIF(個人情報!$BB$5:$BB$401,"登録番号" &amp; リスト!O9775)&gt;=1,"",IF(VLOOKUP(O9775,登録者リスト!$A$1:$D$43729,4,FALSE)=基本情報!$D$6,O9775,"")),"")</f>
        <v/>
      </c>
    </row>
    <row r="9776" spans="15:16" x14ac:dyDescent="0.15">
      <c r="O9776">
        <v>9775</v>
      </c>
      <c r="P9776" t="str">
        <f>IFERROR(IF(COUNTIF(個人情報!$BB$5:$BB$401,"登録番号" &amp; リスト!O9776)&gt;=1,"",IF(VLOOKUP(O9776,登録者リスト!$A$1:$D$43729,4,FALSE)=基本情報!$D$6,O9776,"")),"")</f>
        <v/>
      </c>
    </row>
    <row r="9777" spans="15:16" x14ac:dyDescent="0.15">
      <c r="O9777">
        <v>9776</v>
      </c>
      <c r="P9777" t="str">
        <f>IFERROR(IF(COUNTIF(個人情報!$BB$5:$BB$401,"登録番号" &amp; リスト!O9777)&gt;=1,"",IF(VLOOKUP(O9777,登録者リスト!$A$1:$D$43729,4,FALSE)=基本情報!$D$6,O9777,"")),"")</f>
        <v/>
      </c>
    </row>
    <row r="9778" spans="15:16" x14ac:dyDescent="0.15">
      <c r="O9778">
        <v>9777</v>
      </c>
      <c r="P9778" t="str">
        <f>IFERROR(IF(COUNTIF(個人情報!$BB$5:$BB$401,"登録番号" &amp; リスト!O9778)&gt;=1,"",IF(VLOOKUP(O9778,登録者リスト!$A$1:$D$43729,4,FALSE)=基本情報!$D$6,O9778,"")),"")</f>
        <v/>
      </c>
    </row>
    <row r="9779" spans="15:16" x14ac:dyDescent="0.15">
      <c r="O9779">
        <v>9778</v>
      </c>
      <c r="P9779" t="str">
        <f>IFERROR(IF(COUNTIF(個人情報!$BB$5:$BB$401,"登録番号" &amp; リスト!O9779)&gt;=1,"",IF(VLOOKUP(O9779,登録者リスト!$A$1:$D$43729,4,FALSE)=基本情報!$D$6,O9779,"")),"")</f>
        <v/>
      </c>
    </row>
    <row r="9780" spans="15:16" x14ac:dyDescent="0.15">
      <c r="O9780">
        <v>9779</v>
      </c>
      <c r="P9780" t="str">
        <f>IFERROR(IF(COUNTIF(個人情報!$BB$5:$BB$401,"登録番号" &amp; リスト!O9780)&gt;=1,"",IF(VLOOKUP(O9780,登録者リスト!$A$1:$D$43729,4,FALSE)=基本情報!$D$6,O9780,"")),"")</f>
        <v/>
      </c>
    </row>
    <row r="9781" spans="15:16" x14ac:dyDescent="0.15">
      <c r="O9781">
        <v>9780</v>
      </c>
      <c r="P9781" t="str">
        <f>IFERROR(IF(COUNTIF(個人情報!$BB$5:$BB$401,"登録番号" &amp; リスト!O9781)&gt;=1,"",IF(VLOOKUP(O9781,登録者リスト!$A$1:$D$43729,4,FALSE)=基本情報!$D$6,O9781,"")),"")</f>
        <v/>
      </c>
    </row>
    <row r="9782" spans="15:16" x14ac:dyDescent="0.15">
      <c r="O9782">
        <v>9781</v>
      </c>
      <c r="P9782" t="str">
        <f>IFERROR(IF(COUNTIF(個人情報!$BB$5:$BB$401,"登録番号" &amp; リスト!O9782)&gt;=1,"",IF(VLOOKUP(O9782,登録者リスト!$A$1:$D$43729,4,FALSE)=基本情報!$D$6,O9782,"")),"")</f>
        <v/>
      </c>
    </row>
    <row r="9783" spans="15:16" x14ac:dyDescent="0.15">
      <c r="O9783">
        <v>9782</v>
      </c>
      <c r="P9783" t="str">
        <f>IFERROR(IF(COUNTIF(個人情報!$BB$5:$BB$401,"登録番号" &amp; リスト!O9783)&gt;=1,"",IF(VLOOKUP(O9783,登録者リスト!$A$1:$D$43729,4,FALSE)=基本情報!$D$6,O9783,"")),"")</f>
        <v/>
      </c>
    </row>
    <row r="9784" spans="15:16" x14ac:dyDescent="0.15">
      <c r="O9784">
        <v>9783</v>
      </c>
      <c r="P9784" t="str">
        <f>IFERROR(IF(COUNTIF(個人情報!$BB$5:$BB$401,"登録番号" &amp; リスト!O9784)&gt;=1,"",IF(VLOOKUP(O9784,登録者リスト!$A$1:$D$43729,4,FALSE)=基本情報!$D$6,O9784,"")),"")</f>
        <v/>
      </c>
    </row>
    <row r="9785" spans="15:16" x14ac:dyDescent="0.15">
      <c r="O9785">
        <v>9784</v>
      </c>
      <c r="P9785" t="str">
        <f>IFERROR(IF(COUNTIF(個人情報!$BB$5:$BB$401,"登録番号" &amp; リスト!O9785)&gt;=1,"",IF(VLOOKUP(O9785,登録者リスト!$A$1:$D$43729,4,FALSE)=基本情報!$D$6,O9785,"")),"")</f>
        <v/>
      </c>
    </row>
    <row r="9786" spans="15:16" x14ac:dyDescent="0.15">
      <c r="O9786">
        <v>9785</v>
      </c>
      <c r="P9786" t="str">
        <f>IFERROR(IF(COUNTIF(個人情報!$BB$5:$BB$401,"登録番号" &amp; リスト!O9786)&gt;=1,"",IF(VLOOKUP(O9786,登録者リスト!$A$1:$D$43729,4,FALSE)=基本情報!$D$6,O9786,"")),"")</f>
        <v/>
      </c>
    </row>
    <row r="9787" spans="15:16" x14ac:dyDescent="0.15">
      <c r="O9787">
        <v>9786</v>
      </c>
      <c r="P9787" t="str">
        <f>IFERROR(IF(COUNTIF(個人情報!$BB$5:$BB$401,"登録番号" &amp; リスト!O9787)&gt;=1,"",IF(VLOOKUP(O9787,登録者リスト!$A$1:$D$43729,4,FALSE)=基本情報!$D$6,O9787,"")),"")</f>
        <v/>
      </c>
    </row>
    <row r="9788" spans="15:16" x14ac:dyDescent="0.15">
      <c r="O9788">
        <v>9787</v>
      </c>
      <c r="P9788" t="str">
        <f>IFERROR(IF(COUNTIF(個人情報!$BB$5:$BB$401,"登録番号" &amp; リスト!O9788)&gt;=1,"",IF(VLOOKUP(O9788,登録者リスト!$A$1:$D$43729,4,FALSE)=基本情報!$D$6,O9788,"")),"")</f>
        <v/>
      </c>
    </row>
    <row r="9789" spans="15:16" x14ac:dyDescent="0.15">
      <c r="O9789">
        <v>9788</v>
      </c>
      <c r="P9789" t="str">
        <f>IFERROR(IF(COUNTIF(個人情報!$BB$5:$BB$401,"登録番号" &amp; リスト!O9789)&gt;=1,"",IF(VLOOKUP(O9789,登録者リスト!$A$1:$D$43729,4,FALSE)=基本情報!$D$6,O9789,"")),"")</f>
        <v/>
      </c>
    </row>
    <row r="9790" spans="15:16" x14ac:dyDescent="0.15">
      <c r="O9790">
        <v>9789</v>
      </c>
      <c r="P9790" t="str">
        <f>IFERROR(IF(COUNTIF(個人情報!$BB$5:$BB$401,"登録番号" &amp; リスト!O9790)&gt;=1,"",IF(VLOOKUP(O9790,登録者リスト!$A$1:$D$43729,4,FALSE)=基本情報!$D$6,O9790,"")),"")</f>
        <v/>
      </c>
    </row>
    <row r="9791" spans="15:16" x14ac:dyDescent="0.15">
      <c r="O9791">
        <v>9790</v>
      </c>
      <c r="P9791" t="str">
        <f>IFERROR(IF(COUNTIF(個人情報!$BB$5:$BB$401,"登録番号" &amp; リスト!O9791)&gt;=1,"",IF(VLOOKUP(O9791,登録者リスト!$A$1:$D$43729,4,FALSE)=基本情報!$D$6,O9791,"")),"")</f>
        <v/>
      </c>
    </row>
    <row r="9792" spans="15:16" x14ac:dyDescent="0.15">
      <c r="O9792">
        <v>9791</v>
      </c>
      <c r="P9792" t="str">
        <f>IFERROR(IF(COUNTIF(個人情報!$BB$5:$BB$401,"登録番号" &amp; リスト!O9792)&gt;=1,"",IF(VLOOKUP(O9792,登録者リスト!$A$1:$D$43729,4,FALSE)=基本情報!$D$6,O9792,"")),"")</f>
        <v/>
      </c>
    </row>
    <row r="9793" spans="15:16" x14ac:dyDescent="0.15">
      <c r="O9793">
        <v>9792</v>
      </c>
      <c r="P9793" t="str">
        <f>IFERROR(IF(COUNTIF(個人情報!$BB$5:$BB$401,"登録番号" &amp; リスト!O9793)&gt;=1,"",IF(VLOOKUP(O9793,登録者リスト!$A$1:$D$43729,4,FALSE)=基本情報!$D$6,O9793,"")),"")</f>
        <v/>
      </c>
    </row>
    <row r="9794" spans="15:16" x14ac:dyDescent="0.15">
      <c r="O9794">
        <v>9793</v>
      </c>
      <c r="P9794" t="str">
        <f>IFERROR(IF(COUNTIF(個人情報!$BB$5:$BB$401,"登録番号" &amp; リスト!O9794)&gt;=1,"",IF(VLOOKUP(O9794,登録者リスト!$A$1:$D$43729,4,FALSE)=基本情報!$D$6,O9794,"")),"")</f>
        <v/>
      </c>
    </row>
    <row r="9795" spans="15:16" x14ac:dyDescent="0.15">
      <c r="O9795">
        <v>9794</v>
      </c>
      <c r="P9795" t="str">
        <f>IFERROR(IF(COUNTIF(個人情報!$BB$5:$BB$401,"登録番号" &amp; リスト!O9795)&gt;=1,"",IF(VLOOKUP(O9795,登録者リスト!$A$1:$D$43729,4,FALSE)=基本情報!$D$6,O9795,"")),"")</f>
        <v/>
      </c>
    </row>
    <row r="9796" spans="15:16" x14ac:dyDescent="0.15">
      <c r="O9796">
        <v>9795</v>
      </c>
      <c r="P9796" t="str">
        <f>IFERROR(IF(COUNTIF(個人情報!$BB$5:$BB$401,"登録番号" &amp; リスト!O9796)&gt;=1,"",IF(VLOOKUP(O9796,登録者リスト!$A$1:$D$43729,4,FALSE)=基本情報!$D$6,O9796,"")),"")</f>
        <v/>
      </c>
    </row>
    <row r="9797" spans="15:16" x14ac:dyDescent="0.15">
      <c r="O9797">
        <v>9796</v>
      </c>
      <c r="P9797" t="str">
        <f>IFERROR(IF(COUNTIF(個人情報!$BB$5:$BB$401,"登録番号" &amp; リスト!O9797)&gt;=1,"",IF(VLOOKUP(O9797,登録者リスト!$A$1:$D$43729,4,FALSE)=基本情報!$D$6,O9797,"")),"")</f>
        <v/>
      </c>
    </row>
    <row r="9798" spans="15:16" x14ac:dyDescent="0.15">
      <c r="O9798">
        <v>9797</v>
      </c>
      <c r="P9798" t="str">
        <f>IFERROR(IF(COUNTIF(個人情報!$BB$5:$BB$401,"登録番号" &amp; リスト!O9798)&gt;=1,"",IF(VLOOKUP(O9798,登録者リスト!$A$1:$D$43729,4,FALSE)=基本情報!$D$6,O9798,"")),"")</f>
        <v/>
      </c>
    </row>
    <row r="9799" spans="15:16" x14ac:dyDescent="0.15">
      <c r="O9799">
        <v>9798</v>
      </c>
      <c r="P9799" t="str">
        <f>IFERROR(IF(COUNTIF(個人情報!$BB$5:$BB$401,"登録番号" &amp; リスト!O9799)&gt;=1,"",IF(VLOOKUP(O9799,登録者リスト!$A$1:$D$43729,4,FALSE)=基本情報!$D$6,O9799,"")),"")</f>
        <v/>
      </c>
    </row>
    <row r="9800" spans="15:16" x14ac:dyDescent="0.15">
      <c r="O9800">
        <v>9799</v>
      </c>
      <c r="P9800" t="str">
        <f>IFERROR(IF(COUNTIF(個人情報!$BB$5:$BB$401,"登録番号" &amp; リスト!O9800)&gt;=1,"",IF(VLOOKUP(O9800,登録者リスト!$A$1:$D$43729,4,FALSE)=基本情報!$D$6,O9800,"")),"")</f>
        <v/>
      </c>
    </row>
    <row r="9801" spans="15:16" x14ac:dyDescent="0.15">
      <c r="O9801">
        <v>9800</v>
      </c>
      <c r="P9801" t="str">
        <f>IFERROR(IF(COUNTIF(個人情報!$BB$5:$BB$401,"登録番号" &amp; リスト!O9801)&gt;=1,"",IF(VLOOKUP(O9801,登録者リスト!$A$1:$D$43729,4,FALSE)=基本情報!$D$6,O9801,"")),"")</f>
        <v/>
      </c>
    </row>
    <row r="9802" spans="15:16" x14ac:dyDescent="0.15">
      <c r="O9802">
        <v>9801</v>
      </c>
      <c r="P9802" t="str">
        <f>IFERROR(IF(COUNTIF(個人情報!$BB$5:$BB$401,"登録番号" &amp; リスト!O9802)&gt;=1,"",IF(VLOOKUP(O9802,登録者リスト!$A$1:$D$43729,4,FALSE)=基本情報!$D$6,O9802,"")),"")</f>
        <v/>
      </c>
    </row>
    <row r="9803" spans="15:16" x14ac:dyDescent="0.15">
      <c r="O9803">
        <v>9802</v>
      </c>
      <c r="P9803" t="str">
        <f>IFERROR(IF(COUNTIF(個人情報!$BB$5:$BB$401,"登録番号" &amp; リスト!O9803)&gt;=1,"",IF(VLOOKUP(O9803,登録者リスト!$A$1:$D$43729,4,FALSE)=基本情報!$D$6,O9803,"")),"")</f>
        <v/>
      </c>
    </row>
    <row r="9804" spans="15:16" x14ac:dyDescent="0.15">
      <c r="O9804">
        <v>9803</v>
      </c>
      <c r="P9804" t="str">
        <f>IFERROR(IF(COUNTIF(個人情報!$BB$5:$BB$401,"登録番号" &amp; リスト!O9804)&gt;=1,"",IF(VLOOKUP(O9804,登録者リスト!$A$1:$D$43729,4,FALSE)=基本情報!$D$6,O9804,"")),"")</f>
        <v/>
      </c>
    </row>
    <row r="9805" spans="15:16" x14ac:dyDescent="0.15">
      <c r="O9805">
        <v>9804</v>
      </c>
      <c r="P9805" t="str">
        <f>IFERROR(IF(COUNTIF(個人情報!$BB$5:$BB$401,"登録番号" &amp; リスト!O9805)&gt;=1,"",IF(VLOOKUP(O9805,登録者リスト!$A$1:$D$43729,4,FALSE)=基本情報!$D$6,O9805,"")),"")</f>
        <v/>
      </c>
    </row>
    <row r="9806" spans="15:16" x14ac:dyDescent="0.15">
      <c r="O9806">
        <v>9805</v>
      </c>
      <c r="P9806" t="str">
        <f>IFERROR(IF(COUNTIF(個人情報!$BB$5:$BB$401,"登録番号" &amp; リスト!O9806)&gt;=1,"",IF(VLOOKUP(O9806,登録者リスト!$A$1:$D$43729,4,FALSE)=基本情報!$D$6,O9806,"")),"")</f>
        <v/>
      </c>
    </row>
    <row r="9807" spans="15:16" x14ac:dyDescent="0.15">
      <c r="O9807">
        <v>9806</v>
      </c>
      <c r="P9807" t="str">
        <f>IFERROR(IF(COUNTIF(個人情報!$BB$5:$BB$401,"登録番号" &amp; リスト!O9807)&gt;=1,"",IF(VLOOKUP(O9807,登録者リスト!$A$1:$D$43729,4,FALSE)=基本情報!$D$6,O9807,"")),"")</f>
        <v/>
      </c>
    </row>
    <row r="9808" spans="15:16" x14ac:dyDescent="0.15">
      <c r="O9808">
        <v>9807</v>
      </c>
      <c r="P9808" t="str">
        <f>IFERROR(IF(COUNTIF(個人情報!$BB$5:$BB$401,"登録番号" &amp; リスト!O9808)&gt;=1,"",IF(VLOOKUP(O9808,登録者リスト!$A$1:$D$43729,4,FALSE)=基本情報!$D$6,O9808,"")),"")</f>
        <v/>
      </c>
    </row>
    <row r="9809" spans="15:16" x14ac:dyDescent="0.15">
      <c r="O9809">
        <v>9808</v>
      </c>
      <c r="P9809" t="str">
        <f>IFERROR(IF(COUNTIF(個人情報!$BB$5:$BB$401,"登録番号" &amp; リスト!O9809)&gt;=1,"",IF(VLOOKUP(O9809,登録者リスト!$A$1:$D$43729,4,FALSE)=基本情報!$D$6,O9809,"")),"")</f>
        <v/>
      </c>
    </row>
    <row r="9810" spans="15:16" x14ac:dyDescent="0.15">
      <c r="O9810">
        <v>9809</v>
      </c>
      <c r="P9810" t="str">
        <f>IFERROR(IF(COUNTIF(個人情報!$BB$5:$BB$401,"登録番号" &amp; リスト!O9810)&gt;=1,"",IF(VLOOKUP(O9810,登録者リスト!$A$1:$D$43729,4,FALSE)=基本情報!$D$6,O9810,"")),"")</f>
        <v/>
      </c>
    </row>
    <row r="9811" spans="15:16" x14ac:dyDescent="0.15">
      <c r="O9811">
        <v>9810</v>
      </c>
      <c r="P9811" t="str">
        <f>IFERROR(IF(COUNTIF(個人情報!$BB$5:$BB$401,"登録番号" &amp; リスト!O9811)&gt;=1,"",IF(VLOOKUP(O9811,登録者リスト!$A$1:$D$43729,4,FALSE)=基本情報!$D$6,O9811,"")),"")</f>
        <v/>
      </c>
    </row>
    <row r="9812" spans="15:16" x14ac:dyDescent="0.15">
      <c r="O9812">
        <v>9811</v>
      </c>
      <c r="P9812" t="str">
        <f>IFERROR(IF(COUNTIF(個人情報!$BB$5:$BB$401,"登録番号" &amp; リスト!O9812)&gt;=1,"",IF(VLOOKUP(O9812,登録者リスト!$A$1:$D$43729,4,FALSE)=基本情報!$D$6,O9812,"")),"")</f>
        <v/>
      </c>
    </row>
    <row r="9813" spans="15:16" x14ac:dyDescent="0.15">
      <c r="O9813">
        <v>9812</v>
      </c>
      <c r="P9813" t="str">
        <f>IFERROR(IF(COUNTIF(個人情報!$BB$5:$BB$401,"登録番号" &amp; リスト!O9813)&gt;=1,"",IF(VLOOKUP(O9813,登録者リスト!$A$1:$D$43729,4,FALSE)=基本情報!$D$6,O9813,"")),"")</f>
        <v/>
      </c>
    </row>
    <row r="9814" spans="15:16" x14ac:dyDescent="0.15">
      <c r="O9814">
        <v>9813</v>
      </c>
      <c r="P9814" t="str">
        <f>IFERROR(IF(COUNTIF(個人情報!$BB$5:$BB$401,"登録番号" &amp; リスト!O9814)&gt;=1,"",IF(VLOOKUP(O9814,登録者リスト!$A$1:$D$43729,4,FALSE)=基本情報!$D$6,O9814,"")),"")</f>
        <v/>
      </c>
    </row>
    <row r="9815" spans="15:16" x14ac:dyDescent="0.15">
      <c r="O9815">
        <v>9814</v>
      </c>
      <c r="P9815" t="str">
        <f>IFERROR(IF(COUNTIF(個人情報!$BB$5:$BB$401,"登録番号" &amp; リスト!O9815)&gt;=1,"",IF(VLOOKUP(O9815,登録者リスト!$A$1:$D$43729,4,FALSE)=基本情報!$D$6,O9815,"")),"")</f>
        <v/>
      </c>
    </row>
    <row r="9816" spans="15:16" x14ac:dyDescent="0.15">
      <c r="O9816">
        <v>9815</v>
      </c>
      <c r="P9816" t="str">
        <f>IFERROR(IF(COUNTIF(個人情報!$BB$5:$BB$401,"登録番号" &amp; リスト!O9816)&gt;=1,"",IF(VLOOKUP(O9816,登録者リスト!$A$1:$D$43729,4,FALSE)=基本情報!$D$6,O9816,"")),"")</f>
        <v/>
      </c>
    </row>
    <row r="9817" spans="15:16" x14ac:dyDescent="0.15">
      <c r="O9817">
        <v>9816</v>
      </c>
      <c r="P9817" t="str">
        <f>IFERROR(IF(COUNTIF(個人情報!$BB$5:$BB$401,"登録番号" &amp; リスト!O9817)&gt;=1,"",IF(VLOOKUP(O9817,登録者リスト!$A$1:$D$43729,4,FALSE)=基本情報!$D$6,O9817,"")),"")</f>
        <v/>
      </c>
    </row>
    <row r="9818" spans="15:16" x14ac:dyDescent="0.15">
      <c r="O9818">
        <v>9817</v>
      </c>
      <c r="P9818" t="str">
        <f>IFERROR(IF(COUNTIF(個人情報!$BB$5:$BB$401,"登録番号" &amp; リスト!O9818)&gt;=1,"",IF(VLOOKUP(O9818,登録者リスト!$A$1:$D$43729,4,FALSE)=基本情報!$D$6,O9818,"")),"")</f>
        <v/>
      </c>
    </row>
    <row r="9819" spans="15:16" x14ac:dyDescent="0.15">
      <c r="O9819">
        <v>9818</v>
      </c>
      <c r="P9819" t="str">
        <f>IFERROR(IF(COUNTIF(個人情報!$BB$5:$BB$401,"登録番号" &amp; リスト!O9819)&gt;=1,"",IF(VLOOKUP(O9819,登録者リスト!$A$1:$D$43729,4,FALSE)=基本情報!$D$6,O9819,"")),"")</f>
        <v/>
      </c>
    </row>
    <row r="9820" spans="15:16" x14ac:dyDescent="0.15">
      <c r="O9820">
        <v>9819</v>
      </c>
      <c r="P9820" t="str">
        <f>IFERROR(IF(COUNTIF(個人情報!$BB$5:$BB$401,"登録番号" &amp; リスト!O9820)&gt;=1,"",IF(VLOOKUP(O9820,登録者リスト!$A$1:$D$43729,4,FALSE)=基本情報!$D$6,O9820,"")),"")</f>
        <v/>
      </c>
    </row>
    <row r="9821" spans="15:16" x14ac:dyDescent="0.15">
      <c r="O9821">
        <v>9820</v>
      </c>
      <c r="P9821" t="str">
        <f>IFERROR(IF(COUNTIF(個人情報!$BB$5:$BB$401,"登録番号" &amp; リスト!O9821)&gt;=1,"",IF(VLOOKUP(O9821,登録者リスト!$A$1:$D$43729,4,FALSE)=基本情報!$D$6,O9821,"")),"")</f>
        <v/>
      </c>
    </row>
    <row r="9822" spans="15:16" x14ac:dyDescent="0.15">
      <c r="O9822">
        <v>9821</v>
      </c>
      <c r="P9822" t="str">
        <f>IFERROR(IF(COUNTIF(個人情報!$BB$5:$BB$401,"登録番号" &amp; リスト!O9822)&gt;=1,"",IF(VLOOKUP(O9822,登録者リスト!$A$1:$D$43729,4,FALSE)=基本情報!$D$6,O9822,"")),"")</f>
        <v/>
      </c>
    </row>
    <row r="9823" spans="15:16" x14ac:dyDescent="0.15">
      <c r="O9823">
        <v>9822</v>
      </c>
      <c r="P9823" t="str">
        <f>IFERROR(IF(COUNTIF(個人情報!$BB$5:$BB$401,"登録番号" &amp; リスト!O9823)&gt;=1,"",IF(VLOOKUP(O9823,登録者リスト!$A$1:$D$43729,4,FALSE)=基本情報!$D$6,O9823,"")),"")</f>
        <v/>
      </c>
    </row>
    <row r="9824" spans="15:16" x14ac:dyDescent="0.15">
      <c r="O9824">
        <v>9823</v>
      </c>
      <c r="P9824" t="str">
        <f>IFERROR(IF(COUNTIF(個人情報!$BB$5:$BB$401,"登録番号" &amp; リスト!O9824)&gt;=1,"",IF(VLOOKUP(O9824,登録者リスト!$A$1:$D$43729,4,FALSE)=基本情報!$D$6,O9824,"")),"")</f>
        <v/>
      </c>
    </row>
    <row r="9825" spans="15:16" x14ac:dyDescent="0.15">
      <c r="O9825">
        <v>9824</v>
      </c>
      <c r="P9825" t="str">
        <f>IFERROR(IF(COUNTIF(個人情報!$BB$5:$BB$401,"登録番号" &amp; リスト!O9825)&gt;=1,"",IF(VLOOKUP(O9825,登録者リスト!$A$1:$D$43729,4,FALSE)=基本情報!$D$6,O9825,"")),"")</f>
        <v/>
      </c>
    </row>
    <row r="9826" spans="15:16" x14ac:dyDescent="0.15">
      <c r="O9826">
        <v>9825</v>
      </c>
      <c r="P9826" t="str">
        <f>IFERROR(IF(COUNTIF(個人情報!$BB$5:$BB$401,"登録番号" &amp; リスト!O9826)&gt;=1,"",IF(VLOOKUP(O9826,登録者リスト!$A$1:$D$43729,4,FALSE)=基本情報!$D$6,O9826,"")),"")</f>
        <v/>
      </c>
    </row>
    <row r="9827" spans="15:16" x14ac:dyDescent="0.15">
      <c r="O9827">
        <v>9826</v>
      </c>
      <c r="P9827" t="str">
        <f>IFERROR(IF(COUNTIF(個人情報!$BB$5:$BB$401,"登録番号" &amp; リスト!O9827)&gt;=1,"",IF(VLOOKUP(O9827,登録者リスト!$A$1:$D$43729,4,FALSE)=基本情報!$D$6,O9827,"")),"")</f>
        <v/>
      </c>
    </row>
    <row r="9828" spans="15:16" x14ac:dyDescent="0.15">
      <c r="O9828">
        <v>9827</v>
      </c>
      <c r="P9828" t="str">
        <f>IFERROR(IF(COUNTIF(個人情報!$BB$5:$BB$401,"登録番号" &amp; リスト!O9828)&gt;=1,"",IF(VLOOKUP(O9828,登録者リスト!$A$1:$D$43729,4,FALSE)=基本情報!$D$6,O9828,"")),"")</f>
        <v/>
      </c>
    </row>
    <row r="9829" spans="15:16" x14ac:dyDescent="0.15">
      <c r="O9829">
        <v>9828</v>
      </c>
      <c r="P9829" t="str">
        <f>IFERROR(IF(COUNTIF(個人情報!$BB$5:$BB$401,"登録番号" &amp; リスト!O9829)&gt;=1,"",IF(VLOOKUP(O9829,登録者リスト!$A$1:$D$43729,4,FALSE)=基本情報!$D$6,O9829,"")),"")</f>
        <v/>
      </c>
    </row>
    <row r="9830" spans="15:16" x14ac:dyDescent="0.15">
      <c r="O9830">
        <v>9829</v>
      </c>
      <c r="P9830" t="str">
        <f>IFERROR(IF(COUNTIF(個人情報!$BB$5:$BB$401,"登録番号" &amp; リスト!O9830)&gt;=1,"",IF(VLOOKUP(O9830,登録者リスト!$A$1:$D$43729,4,FALSE)=基本情報!$D$6,O9830,"")),"")</f>
        <v/>
      </c>
    </row>
    <row r="9831" spans="15:16" x14ac:dyDescent="0.15">
      <c r="O9831">
        <v>9830</v>
      </c>
      <c r="P9831" t="str">
        <f>IFERROR(IF(COUNTIF(個人情報!$BB$5:$BB$401,"登録番号" &amp; リスト!O9831)&gt;=1,"",IF(VLOOKUP(O9831,登録者リスト!$A$1:$D$43729,4,FALSE)=基本情報!$D$6,O9831,"")),"")</f>
        <v/>
      </c>
    </row>
    <row r="9832" spans="15:16" x14ac:dyDescent="0.15">
      <c r="O9832">
        <v>9831</v>
      </c>
      <c r="P9832" t="str">
        <f>IFERROR(IF(COUNTIF(個人情報!$BB$5:$BB$401,"登録番号" &amp; リスト!O9832)&gt;=1,"",IF(VLOOKUP(O9832,登録者リスト!$A$1:$D$43729,4,FALSE)=基本情報!$D$6,O9832,"")),"")</f>
        <v/>
      </c>
    </row>
    <row r="9833" spans="15:16" x14ac:dyDescent="0.15">
      <c r="O9833">
        <v>9832</v>
      </c>
      <c r="P9833" t="str">
        <f>IFERROR(IF(COUNTIF(個人情報!$BB$5:$BB$401,"登録番号" &amp; リスト!O9833)&gt;=1,"",IF(VLOOKUP(O9833,登録者リスト!$A$1:$D$43729,4,FALSE)=基本情報!$D$6,O9833,"")),"")</f>
        <v/>
      </c>
    </row>
    <row r="9834" spans="15:16" x14ac:dyDescent="0.15">
      <c r="O9834">
        <v>9833</v>
      </c>
      <c r="P9834" t="str">
        <f>IFERROR(IF(COUNTIF(個人情報!$BB$5:$BB$401,"登録番号" &amp; リスト!O9834)&gt;=1,"",IF(VLOOKUP(O9834,登録者リスト!$A$1:$D$43729,4,FALSE)=基本情報!$D$6,O9834,"")),"")</f>
        <v/>
      </c>
    </row>
    <row r="9835" spans="15:16" x14ac:dyDescent="0.15">
      <c r="O9835">
        <v>9834</v>
      </c>
      <c r="P9835" t="str">
        <f>IFERROR(IF(COUNTIF(個人情報!$BB$5:$BB$401,"登録番号" &amp; リスト!O9835)&gt;=1,"",IF(VLOOKUP(O9835,登録者リスト!$A$1:$D$43729,4,FALSE)=基本情報!$D$6,O9835,"")),"")</f>
        <v/>
      </c>
    </row>
    <row r="9836" spans="15:16" x14ac:dyDescent="0.15">
      <c r="O9836">
        <v>9835</v>
      </c>
      <c r="P9836" t="str">
        <f>IFERROR(IF(COUNTIF(個人情報!$BB$5:$BB$401,"登録番号" &amp; リスト!O9836)&gt;=1,"",IF(VLOOKUP(O9836,登録者リスト!$A$1:$D$43729,4,FALSE)=基本情報!$D$6,O9836,"")),"")</f>
        <v/>
      </c>
    </row>
    <row r="9837" spans="15:16" x14ac:dyDescent="0.15">
      <c r="O9837">
        <v>9836</v>
      </c>
      <c r="P9837" t="str">
        <f>IFERROR(IF(COUNTIF(個人情報!$BB$5:$BB$401,"登録番号" &amp; リスト!O9837)&gt;=1,"",IF(VLOOKUP(O9837,登録者リスト!$A$1:$D$43729,4,FALSE)=基本情報!$D$6,O9837,"")),"")</f>
        <v/>
      </c>
    </row>
    <row r="9838" spans="15:16" x14ac:dyDescent="0.15">
      <c r="O9838">
        <v>9837</v>
      </c>
      <c r="P9838" t="str">
        <f>IFERROR(IF(COUNTIF(個人情報!$BB$5:$BB$401,"登録番号" &amp; リスト!O9838)&gt;=1,"",IF(VLOOKUP(O9838,登録者リスト!$A$1:$D$43729,4,FALSE)=基本情報!$D$6,O9838,"")),"")</f>
        <v/>
      </c>
    </row>
    <row r="9839" spans="15:16" x14ac:dyDescent="0.15">
      <c r="O9839">
        <v>9838</v>
      </c>
      <c r="P9839" t="str">
        <f>IFERROR(IF(COUNTIF(個人情報!$BB$5:$BB$401,"登録番号" &amp; リスト!O9839)&gt;=1,"",IF(VLOOKUP(O9839,登録者リスト!$A$1:$D$43729,4,FALSE)=基本情報!$D$6,O9839,"")),"")</f>
        <v/>
      </c>
    </row>
    <row r="9840" spans="15:16" x14ac:dyDescent="0.15">
      <c r="O9840">
        <v>9839</v>
      </c>
      <c r="P9840" t="str">
        <f>IFERROR(IF(COUNTIF(個人情報!$BB$5:$BB$401,"登録番号" &amp; リスト!O9840)&gt;=1,"",IF(VLOOKUP(O9840,登録者リスト!$A$1:$D$43729,4,FALSE)=基本情報!$D$6,O9840,"")),"")</f>
        <v/>
      </c>
    </row>
    <row r="9841" spans="15:16" x14ac:dyDescent="0.15">
      <c r="O9841">
        <v>9840</v>
      </c>
      <c r="P9841" t="str">
        <f>IFERROR(IF(COUNTIF(個人情報!$BB$5:$BB$401,"登録番号" &amp; リスト!O9841)&gt;=1,"",IF(VLOOKUP(O9841,登録者リスト!$A$1:$D$43729,4,FALSE)=基本情報!$D$6,O9841,"")),"")</f>
        <v/>
      </c>
    </row>
    <row r="9842" spans="15:16" x14ac:dyDescent="0.15">
      <c r="O9842">
        <v>9841</v>
      </c>
      <c r="P9842" t="str">
        <f>IFERROR(IF(COUNTIF(個人情報!$BB$5:$BB$401,"登録番号" &amp; リスト!O9842)&gt;=1,"",IF(VLOOKUP(O9842,登録者リスト!$A$1:$D$43729,4,FALSE)=基本情報!$D$6,O9842,"")),"")</f>
        <v/>
      </c>
    </row>
    <row r="9843" spans="15:16" x14ac:dyDescent="0.15">
      <c r="O9843">
        <v>9842</v>
      </c>
      <c r="P9843" t="str">
        <f>IFERROR(IF(COUNTIF(個人情報!$BB$5:$BB$401,"登録番号" &amp; リスト!O9843)&gt;=1,"",IF(VLOOKUP(O9843,登録者リスト!$A$1:$D$43729,4,FALSE)=基本情報!$D$6,O9843,"")),"")</f>
        <v/>
      </c>
    </row>
    <row r="9844" spans="15:16" x14ac:dyDescent="0.15">
      <c r="O9844">
        <v>9843</v>
      </c>
      <c r="P9844" t="str">
        <f>IFERROR(IF(COUNTIF(個人情報!$BB$5:$BB$401,"登録番号" &amp; リスト!O9844)&gt;=1,"",IF(VLOOKUP(O9844,登録者リスト!$A$1:$D$43729,4,FALSE)=基本情報!$D$6,O9844,"")),"")</f>
        <v/>
      </c>
    </row>
    <row r="9845" spans="15:16" x14ac:dyDescent="0.15">
      <c r="O9845">
        <v>9844</v>
      </c>
      <c r="P9845" t="str">
        <f>IFERROR(IF(COUNTIF(個人情報!$BB$5:$BB$401,"登録番号" &amp; リスト!O9845)&gt;=1,"",IF(VLOOKUP(O9845,登録者リスト!$A$1:$D$43729,4,FALSE)=基本情報!$D$6,O9845,"")),"")</f>
        <v/>
      </c>
    </row>
    <row r="9846" spans="15:16" x14ac:dyDescent="0.15">
      <c r="O9846">
        <v>9845</v>
      </c>
      <c r="P9846" t="str">
        <f>IFERROR(IF(COUNTIF(個人情報!$BB$5:$BB$401,"登録番号" &amp; リスト!O9846)&gt;=1,"",IF(VLOOKUP(O9846,登録者リスト!$A$1:$D$43729,4,FALSE)=基本情報!$D$6,O9846,"")),"")</f>
        <v/>
      </c>
    </row>
    <row r="9847" spans="15:16" x14ac:dyDescent="0.15">
      <c r="O9847">
        <v>9846</v>
      </c>
      <c r="P9847" t="str">
        <f>IFERROR(IF(COUNTIF(個人情報!$BB$5:$BB$401,"登録番号" &amp; リスト!O9847)&gt;=1,"",IF(VLOOKUP(O9847,登録者リスト!$A$1:$D$43729,4,FALSE)=基本情報!$D$6,O9847,"")),"")</f>
        <v/>
      </c>
    </row>
    <row r="9848" spans="15:16" x14ac:dyDescent="0.15">
      <c r="O9848">
        <v>9847</v>
      </c>
      <c r="P9848" t="str">
        <f>IFERROR(IF(COUNTIF(個人情報!$BB$5:$BB$401,"登録番号" &amp; リスト!O9848)&gt;=1,"",IF(VLOOKUP(O9848,登録者リスト!$A$1:$D$43729,4,FALSE)=基本情報!$D$6,O9848,"")),"")</f>
        <v/>
      </c>
    </row>
    <row r="9849" spans="15:16" x14ac:dyDescent="0.15">
      <c r="O9849">
        <v>9848</v>
      </c>
      <c r="P9849" t="str">
        <f>IFERROR(IF(COUNTIF(個人情報!$BB$5:$BB$401,"登録番号" &amp; リスト!O9849)&gt;=1,"",IF(VLOOKUP(O9849,登録者リスト!$A$1:$D$43729,4,FALSE)=基本情報!$D$6,O9849,"")),"")</f>
        <v/>
      </c>
    </row>
    <row r="9850" spans="15:16" x14ac:dyDescent="0.15">
      <c r="O9850">
        <v>9849</v>
      </c>
      <c r="P9850" t="str">
        <f>IFERROR(IF(COUNTIF(個人情報!$BB$5:$BB$401,"登録番号" &amp; リスト!O9850)&gt;=1,"",IF(VLOOKUP(O9850,登録者リスト!$A$1:$D$43729,4,FALSE)=基本情報!$D$6,O9850,"")),"")</f>
        <v/>
      </c>
    </row>
    <row r="9851" spans="15:16" x14ac:dyDescent="0.15">
      <c r="O9851">
        <v>9850</v>
      </c>
      <c r="P9851" t="str">
        <f>IFERROR(IF(COUNTIF(個人情報!$BB$5:$BB$401,"登録番号" &amp; リスト!O9851)&gt;=1,"",IF(VLOOKUP(O9851,登録者リスト!$A$1:$D$43729,4,FALSE)=基本情報!$D$6,O9851,"")),"")</f>
        <v/>
      </c>
    </row>
    <row r="9852" spans="15:16" x14ac:dyDescent="0.15">
      <c r="O9852">
        <v>9851</v>
      </c>
      <c r="P9852" t="str">
        <f>IFERROR(IF(COUNTIF(個人情報!$BB$5:$BB$401,"登録番号" &amp; リスト!O9852)&gt;=1,"",IF(VLOOKUP(O9852,登録者リスト!$A$1:$D$43729,4,FALSE)=基本情報!$D$6,O9852,"")),"")</f>
        <v/>
      </c>
    </row>
    <row r="9853" spans="15:16" x14ac:dyDescent="0.15">
      <c r="O9853">
        <v>9852</v>
      </c>
      <c r="P9853" t="str">
        <f>IFERROR(IF(COUNTIF(個人情報!$BB$5:$BB$401,"登録番号" &amp; リスト!O9853)&gt;=1,"",IF(VLOOKUP(O9853,登録者リスト!$A$1:$D$43729,4,FALSE)=基本情報!$D$6,O9853,"")),"")</f>
        <v/>
      </c>
    </row>
    <row r="9854" spans="15:16" x14ac:dyDescent="0.15">
      <c r="O9854">
        <v>9853</v>
      </c>
      <c r="P9854" t="str">
        <f>IFERROR(IF(COUNTIF(個人情報!$BB$5:$BB$401,"登録番号" &amp; リスト!O9854)&gt;=1,"",IF(VLOOKUP(O9854,登録者リスト!$A$1:$D$43729,4,FALSE)=基本情報!$D$6,O9854,"")),"")</f>
        <v/>
      </c>
    </row>
    <row r="9855" spans="15:16" x14ac:dyDescent="0.15">
      <c r="O9855">
        <v>9854</v>
      </c>
      <c r="P9855" t="str">
        <f>IFERROR(IF(COUNTIF(個人情報!$BB$5:$BB$401,"登録番号" &amp; リスト!O9855)&gt;=1,"",IF(VLOOKUP(O9855,登録者リスト!$A$1:$D$43729,4,FALSE)=基本情報!$D$6,O9855,"")),"")</f>
        <v/>
      </c>
    </row>
    <row r="9856" spans="15:16" x14ac:dyDescent="0.15">
      <c r="O9856">
        <v>9855</v>
      </c>
      <c r="P9856" t="str">
        <f>IFERROR(IF(COUNTIF(個人情報!$BB$5:$BB$401,"登録番号" &amp; リスト!O9856)&gt;=1,"",IF(VLOOKUP(O9856,登録者リスト!$A$1:$D$43729,4,FALSE)=基本情報!$D$6,O9856,"")),"")</f>
        <v/>
      </c>
    </row>
    <row r="9857" spans="15:16" x14ac:dyDescent="0.15">
      <c r="O9857">
        <v>9856</v>
      </c>
      <c r="P9857" t="str">
        <f>IFERROR(IF(COUNTIF(個人情報!$BB$5:$BB$401,"登録番号" &amp; リスト!O9857)&gt;=1,"",IF(VLOOKUP(O9857,登録者リスト!$A$1:$D$43729,4,FALSE)=基本情報!$D$6,O9857,"")),"")</f>
        <v/>
      </c>
    </row>
    <row r="9858" spans="15:16" x14ac:dyDescent="0.15">
      <c r="O9858">
        <v>9857</v>
      </c>
      <c r="P9858" t="str">
        <f>IFERROR(IF(COUNTIF(個人情報!$BB$5:$BB$401,"登録番号" &amp; リスト!O9858)&gt;=1,"",IF(VLOOKUP(O9858,登録者リスト!$A$1:$D$43729,4,FALSE)=基本情報!$D$6,O9858,"")),"")</f>
        <v/>
      </c>
    </row>
    <row r="9859" spans="15:16" x14ac:dyDescent="0.15">
      <c r="O9859">
        <v>9858</v>
      </c>
      <c r="P9859" t="str">
        <f>IFERROR(IF(COUNTIF(個人情報!$BB$5:$BB$401,"登録番号" &amp; リスト!O9859)&gt;=1,"",IF(VLOOKUP(O9859,登録者リスト!$A$1:$D$43729,4,FALSE)=基本情報!$D$6,O9859,"")),"")</f>
        <v/>
      </c>
    </row>
    <row r="9860" spans="15:16" x14ac:dyDescent="0.15">
      <c r="O9860">
        <v>9859</v>
      </c>
      <c r="P9860" t="str">
        <f>IFERROR(IF(COUNTIF(個人情報!$BB$5:$BB$401,"登録番号" &amp; リスト!O9860)&gt;=1,"",IF(VLOOKUP(O9860,登録者リスト!$A$1:$D$43729,4,FALSE)=基本情報!$D$6,O9860,"")),"")</f>
        <v/>
      </c>
    </row>
    <row r="9861" spans="15:16" x14ac:dyDescent="0.15">
      <c r="O9861">
        <v>9860</v>
      </c>
      <c r="P9861" t="str">
        <f>IFERROR(IF(COUNTIF(個人情報!$BB$5:$BB$401,"登録番号" &amp; リスト!O9861)&gt;=1,"",IF(VLOOKUP(O9861,登録者リスト!$A$1:$D$43729,4,FALSE)=基本情報!$D$6,O9861,"")),"")</f>
        <v/>
      </c>
    </row>
    <row r="9862" spans="15:16" x14ac:dyDescent="0.15">
      <c r="O9862">
        <v>9861</v>
      </c>
      <c r="P9862" t="str">
        <f>IFERROR(IF(COUNTIF(個人情報!$BB$5:$BB$401,"登録番号" &amp; リスト!O9862)&gt;=1,"",IF(VLOOKUP(O9862,登録者リスト!$A$1:$D$43729,4,FALSE)=基本情報!$D$6,O9862,"")),"")</f>
        <v/>
      </c>
    </row>
    <row r="9863" spans="15:16" x14ac:dyDescent="0.15">
      <c r="O9863">
        <v>9862</v>
      </c>
      <c r="P9863" t="str">
        <f>IFERROR(IF(COUNTIF(個人情報!$BB$5:$BB$401,"登録番号" &amp; リスト!O9863)&gt;=1,"",IF(VLOOKUP(O9863,登録者リスト!$A$1:$D$43729,4,FALSE)=基本情報!$D$6,O9863,"")),"")</f>
        <v/>
      </c>
    </row>
    <row r="9864" spans="15:16" x14ac:dyDescent="0.15">
      <c r="O9864">
        <v>9863</v>
      </c>
      <c r="P9864" t="str">
        <f>IFERROR(IF(COUNTIF(個人情報!$BB$5:$BB$401,"登録番号" &amp; リスト!O9864)&gt;=1,"",IF(VLOOKUP(O9864,登録者リスト!$A$1:$D$43729,4,FALSE)=基本情報!$D$6,O9864,"")),"")</f>
        <v/>
      </c>
    </row>
    <row r="9865" spans="15:16" x14ac:dyDescent="0.15">
      <c r="O9865">
        <v>9864</v>
      </c>
      <c r="P9865" t="str">
        <f>IFERROR(IF(COUNTIF(個人情報!$BB$5:$BB$401,"登録番号" &amp; リスト!O9865)&gt;=1,"",IF(VLOOKUP(O9865,登録者リスト!$A$1:$D$43729,4,FALSE)=基本情報!$D$6,O9865,"")),"")</f>
        <v/>
      </c>
    </row>
    <row r="9866" spans="15:16" x14ac:dyDescent="0.15">
      <c r="O9866">
        <v>9865</v>
      </c>
      <c r="P9866" t="str">
        <f>IFERROR(IF(COUNTIF(個人情報!$BB$5:$BB$401,"登録番号" &amp; リスト!O9866)&gt;=1,"",IF(VLOOKUP(O9866,登録者リスト!$A$1:$D$43729,4,FALSE)=基本情報!$D$6,O9866,"")),"")</f>
        <v/>
      </c>
    </row>
    <row r="9867" spans="15:16" x14ac:dyDescent="0.15">
      <c r="O9867">
        <v>9866</v>
      </c>
      <c r="P9867" t="str">
        <f>IFERROR(IF(COUNTIF(個人情報!$BB$5:$BB$401,"登録番号" &amp; リスト!O9867)&gt;=1,"",IF(VLOOKUP(O9867,登録者リスト!$A$1:$D$43729,4,FALSE)=基本情報!$D$6,O9867,"")),"")</f>
        <v/>
      </c>
    </row>
    <row r="9868" spans="15:16" x14ac:dyDescent="0.15">
      <c r="O9868">
        <v>9867</v>
      </c>
      <c r="P9868" t="str">
        <f>IFERROR(IF(COUNTIF(個人情報!$BB$5:$BB$401,"登録番号" &amp; リスト!O9868)&gt;=1,"",IF(VLOOKUP(O9868,登録者リスト!$A$1:$D$43729,4,FALSE)=基本情報!$D$6,O9868,"")),"")</f>
        <v/>
      </c>
    </row>
    <row r="9869" spans="15:16" x14ac:dyDescent="0.15">
      <c r="O9869">
        <v>9868</v>
      </c>
      <c r="P9869" t="str">
        <f>IFERROR(IF(COUNTIF(個人情報!$BB$5:$BB$401,"登録番号" &amp; リスト!O9869)&gt;=1,"",IF(VLOOKUP(O9869,登録者リスト!$A$1:$D$43729,4,FALSE)=基本情報!$D$6,O9869,"")),"")</f>
        <v/>
      </c>
    </row>
    <row r="9870" spans="15:16" x14ac:dyDescent="0.15">
      <c r="O9870">
        <v>9869</v>
      </c>
      <c r="P9870" t="str">
        <f>IFERROR(IF(COUNTIF(個人情報!$BB$5:$BB$401,"登録番号" &amp; リスト!O9870)&gt;=1,"",IF(VLOOKUP(O9870,登録者リスト!$A$1:$D$43729,4,FALSE)=基本情報!$D$6,O9870,"")),"")</f>
        <v/>
      </c>
    </row>
    <row r="9871" spans="15:16" x14ac:dyDescent="0.15">
      <c r="O9871">
        <v>9870</v>
      </c>
      <c r="P9871" t="str">
        <f>IFERROR(IF(COUNTIF(個人情報!$BB$5:$BB$401,"登録番号" &amp; リスト!O9871)&gt;=1,"",IF(VLOOKUP(O9871,登録者リスト!$A$1:$D$43729,4,FALSE)=基本情報!$D$6,O9871,"")),"")</f>
        <v/>
      </c>
    </row>
    <row r="9872" spans="15:16" x14ac:dyDescent="0.15">
      <c r="O9872">
        <v>9871</v>
      </c>
      <c r="P9872" t="str">
        <f>IFERROR(IF(COUNTIF(個人情報!$BB$5:$BB$401,"登録番号" &amp; リスト!O9872)&gt;=1,"",IF(VLOOKUP(O9872,登録者リスト!$A$1:$D$43729,4,FALSE)=基本情報!$D$6,O9872,"")),"")</f>
        <v/>
      </c>
    </row>
    <row r="9873" spans="15:16" x14ac:dyDescent="0.15">
      <c r="O9873">
        <v>9872</v>
      </c>
      <c r="P9873" t="str">
        <f>IFERROR(IF(COUNTIF(個人情報!$BB$5:$BB$401,"登録番号" &amp; リスト!O9873)&gt;=1,"",IF(VLOOKUP(O9873,登録者リスト!$A$1:$D$43729,4,FALSE)=基本情報!$D$6,O9873,"")),"")</f>
        <v/>
      </c>
    </row>
    <row r="9874" spans="15:16" x14ac:dyDescent="0.15">
      <c r="O9874">
        <v>9873</v>
      </c>
      <c r="P9874" t="str">
        <f>IFERROR(IF(COUNTIF(個人情報!$BB$5:$BB$401,"登録番号" &amp; リスト!O9874)&gt;=1,"",IF(VLOOKUP(O9874,登録者リスト!$A$1:$D$43729,4,FALSE)=基本情報!$D$6,O9874,"")),"")</f>
        <v/>
      </c>
    </row>
    <row r="9875" spans="15:16" x14ac:dyDescent="0.15">
      <c r="O9875">
        <v>9874</v>
      </c>
      <c r="P9875" t="str">
        <f>IFERROR(IF(COUNTIF(個人情報!$BB$5:$BB$401,"登録番号" &amp; リスト!O9875)&gt;=1,"",IF(VLOOKUP(O9875,登録者リスト!$A$1:$D$43729,4,FALSE)=基本情報!$D$6,O9875,"")),"")</f>
        <v/>
      </c>
    </row>
    <row r="9876" spans="15:16" x14ac:dyDescent="0.15">
      <c r="O9876">
        <v>9875</v>
      </c>
      <c r="P9876" t="str">
        <f>IFERROR(IF(COUNTIF(個人情報!$BB$5:$BB$401,"登録番号" &amp; リスト!O9876)&gt;=1,"",IF(VLOOKUP(O9876,登録者リスト!$A$1:$D$43729,4,FALSE)=基本情報!$D$6,O9876,"")),"")</f>
        <v/>
      </c>
    </row>
    <row r="9877" spans="15:16" x14ac:dyDescent="0.15">
      <c r="O9877">
        <v>9876</v>
      </c>
      <c r="P9877" t="str">
        <f>IFERROR(IF(COUNTIF(個人情報!$BB$5:$BB$401,"登録番号" &amp; リスト!O9877)&gt;=1,"",IF(VLOOKUP(O9877,登録者リスト!$A$1:$D$43729,4,FALSE)=基本情報!$D$6,O9877,"")),"")</f>
        <v/>
      </c>
    </row>
    <row r="9878" spans="15:16" x14ac:dyDescent="0.15">
      <c r="O9878">
        <v>9877</v>
      </c>
      <c r="P9878" t="str">
        <f>IFERROR(IF(COUNTIF(個人情報!$BB$5:$BB$401,"登録番号" &amp; リスト!O9878)&gt;=1,"",IF(VLOOKUP(O9878,登録者リスト!$A$1:$D$43729,4,FALSE)=基本情報!$D$6,O9878,"")),"")</f>
        <v/>
      </c>
    </row>
    <row r="9879" spans="15:16" x14ac:dyDescent="0.15">
      <c r="O9879">
        <v>9878</v>
      </c>
      <c r="P9879" t="str">
        <f>IFERROR(IF(COUNTIF(個人情報!$BB$5:$BB$401,"登録番号" &amp; リスト!O9879)&gt;=1,"",IF(VLOOKUP(O9879,登録者リスト!$A$1:$D$43729,4,FALSE)=基本情報!$D$6,O9879,"")),"")</f>
        <v/>
      </c>
    </row>
    <row r="9880" spans="15:16" x14ac:dyDescent="0.15">
      <c r="O9880">
        <v>9879</v>
      </c>
      <c r="P9880" t="str">
        <f>IFERROR(IF(COUNTIF(個人情報!$BB$5:$BB$401,"登録番号" &amp; リスト!O9880)&gt;=1,"",IF(VLOOKUP(O9880,登録者リスト!$A$1:$D$43729,4,FALSE)=基本情報!$D$6,O9880,"")),"")</f>
        <v/>
      </c>
    </row>
    <row r="9881" spans="15:16" x14ac:dyDescent="0.15">
      <c r="O9881">
        <v>9880</v>
      </c>
      <c r="P9881" t="str">
        <f>IFERROR(IF(COUNTIF(個人情報!$BB$5:$BB$401,"登録番号" &amp; リスト!O9881)&gt;=1,"",IF(VLOOKUP(O9881,登録者リスト!$A$1:$D$43729,4,FALSE)=基本情報!$D$6,O9881,"")),"")</f>
        <v/>
      </c>
    </row>
    <row r="9882" spans="15:16" x14ac:dyDescent="0.15">
      <c r="O9882">
        <v>9881</v>
      </c>
      <c r="P9882" t="str">
        <f>IFERROR(IF(COUNTIF(個人情報!$BB$5:$BB$401,"登録番号" &amp; リスト!O9882)&gt;=1,"",IF(VLOOKUP(O9882,登録者リスト!$A$1:$D$43729,4,FALSE)=基本情報!$D$6,O9882,"")),"")</f>
        <v/>
      </c>
    </row>
    <row r="9883" spans="15:16" x14ac:dyDescent="0.15">
      <c r="O9883">
        <v>9882</v>
      </c>
      <c r="P9883" t="str">
        <f>IFERROR(IF(COUNTIF(個人情報!$BB$5:$BB$401,"登録番号" &amp; リスト!O9883)&gt;=1,"",IF(VLOOKUP(O9883,登録者リスト!$A$1:$D$43729,4,FALSE)=基本情報!$D$6,O9883,"")),"")</f>
        <v/>
      </c>
    </row>
    <row r="9884" spans="15:16" x14ac:dyDescent="0.15">
      <c r="O9884">
        <v>9883</v>
      </c>
      <c r="P9884" t="str">
        <f>IFERROR(IF(COUNTIF(個人情報!$BB$5:$BB$401,"登録番号" &amp; リスト!O9884)&gt;=1,"",IF(VLOOKUP(O9884,登録者リスト!$A$1:$D$43729,4,FALSE)=基本情報!$D$6,O9884,"")),"")</f>
        <v/>
      </c>
    </row>
    <row r="9885" spans="15:16" x14ac:dyDescent="0.15">
      <c r="O9885">
        <v>9884</v>
      </c>
      <c r="P9885" t="str">
        <f>IFERROR(IF(COUNTIF(個人情報!$BB$5:$BB$401,"登録番号" &amp; リスト!O9885)&gt;=1,"",IF(VLOOKUP(O9885,登録者リスト!$A$1:$D$43729,4,FALSE)=基本情報!$D$6,O9885,"")),"")</f>
        <v/>
      </c>
    </row>
    <row r="9886" spans="15:16" x14ac:dyDescent="0.15">
      <c r="O9886">
        <v>9885</v>
      </c>
      <c r="P9886" t="str">
        <f>IFERROR(IF(COUNTIF(個人情報!$BB$5:$BB$401,"登録番号" &amp; リスト!O9886)&gt;=1,"",IF(VLOOKUP(O9886,登録者リスト!$A$1:$D$43729,4,FALSE)=基本情報!$D$6,O9886,"")),"")</f>
        <v/>
      </c>
    </row>
    <row r="9887" spans="15:16" x14ac:dyDescent="0.15">
      <c r="O9887">
        <v>9886</v>
      </c>
      <c r="P9887" t="str">
        <f>IFERROR(IF(COUNTIF(個人情報!$BB$5:$BB$401,"登録番号" &amp; リスト!O9887)&gt;=1,"",IF(VLOOKUP(O9887,登録者リスト!$A$1:$D$43729,4,FALSE)=基本情報!$D$6,O9887,"")),"")</f>
        <v/>
      </c>
    </row>
    <row r="9888" spans="15:16" x14ac:dyDescent="0.15">
      <c r="O9888">
        <v>9887</v>
      </c>
      <c r="P9888" t="str">
        <f>IFERROR(IF(COUNTIF(個人情報!$BB$5:$BB$401,"登録番号" &amp; リスト!O9888)&gt;=1,"",IF(VLOOKUP(O9888,登録者リスト!$A$1:$D$43729,4,FALSE)=基本情報!$D$6,O9888,"")),"")</f>
        <v/>
      </c>
    </row>
    <row r="9889" spans="15:16" x14ac:dyDescent="0.15">
      <c r="O9889">
        <v>9888</v>
      </c>
      <c r="P9889" t="str">
        <f>IFERROR(IF(COUNTIF(個人情報!$BB$5:$BB$401,"登録番号" &amp; リスト!O9889)&gt;=1,"",IF(VLOOKUP(O9889,登録者リスト!$A$1:$D$43729,4,FALSE)=基本情報!$D$6,O9889,"")),"")</f>
        <v/>
      </c>
    </row>
    <row r="9890" spans="15:16" x14ac:dyDescent="0.15">
      <c r="O9890">
        <v>9889</v>
      </c>
      <c r="P9890" t="str">
        <f>IFERROR(IF(COUNTIF(個人情報!$BB$5:$BB$401,"登録番号" &amp; リスト!O9890)&gt;=1,"",IF(VLOOKUP(O9890,登録者リスト!$A$1:$D$43729,4,FALSE)=基本情報!$D$6,O9890,"")),"")</f>
        <v/>
      </c>
    </row>
    <row r="9891" spans="15:16" x14ac:dyDescent="0.15">
      <c r="O9891">
        <v>9890</v>
      </c>
      <c r="P9891" t="str">
        <f>IFERROR(IF(COUNTIF(個人情報!$BB$5:$BB$401,"登録番号" &amp; リスト!O9891)&gt;=1,"",IF(VLOOKUP(O9891,登録者リスト!$A$1:$D$43729,4,FALSE)=基本情報!$D$6,O9891,"")),"")</f>
        <v/>
      </c>
    </row>
    <row r="9892" spans="15:16" x14ac:dyDescent="0.15">
      <c r="O9892">
        <v>9891</v>
      </c>
      <c r="P9892" t="str">
        <f>IFERROR(IF(COUNTIF(個人情報!$BB$5:$BB$401,"登録番号" &amp; リスト!O9892)&gt;=1,"",IF(VLOOKUP(O9892,登録者リスト!$A$1:$D$43729,4,FALSE)=基本情報!$D$6,O9892,"")),"")</f>
        <v/>
      </c>
    </row>
    <row r="9893" spans="15:16" x14ac:dyDescent="0.15">
      <c r="O9893">
        <v>9892</v>
      </c>
      <c r="P9893" t="str">
        <f>IFERROR(IF(COUNTIF(個人情報!$BB$5:$BB$401,"登録番号" &amp; リスト!O9893)&gt;=1,"",IF(VLOOKUP(O9893,登録者リスト!$A$1:$D$43729,4,FALSE)=基本情報!$D$6,O9893,"")),"")</f>
        <v/>
      </c>
    </row>
    <row r="9894" spans="15:16" x14ac:dyDescent="0.15">
      <c r="O9894">
        <v>9893</v>
      </c>
      <c r="P9894" t="str">
        <f>IFERROR(IF(COUNTIF(個人情報!$BB$5:$BB$401,"登録番号" &amp; リスト!O9894)&gt;=1,"",IF(VLOOKUP(O9894,登録者リスト!$A$1:$D$43729,4,FALSE)=基本情報!$D$6,O9894,"")),"")</f>
        <v/>
      </c>
    </row>
    <row r="9895" spans="15:16" x14ac:dyDescent="0.15">
      <c r="O9895">
        <v>9894</v>
      </c>
      <c r="P9895" t="str">
        <f>IFERROR(IF(COUNTIF(個人情報!$BB$5:$BB$401,"登録番号" &amp; リスト!O9895)&gt;=1,"",IF(VLOOKUP(O9895,登録者リスト!$A$1:$D$43729,4,FALSE)=基本情報!$D$6,O9895,"")),"")</f>
        <v/>
      </c>
    </row>
    <row r="9896" spans="15:16" x14ac:dyDescent="0.15">
      <c r="O9896">
        <v>9895</v>
      </c>
      <c r="P9896" t="str">
        <f>IFERROR(IF(COUNTIF(個人情報!$BB$5:$BB$401,"登録番号" &amp; リスト!O9896)&gt;=1,"",IF(VLOOKUP(O9896,登録者リスト!$A$1:$D$43729,4,FALSE)=基本情報!$D$6,O9896,"")),"")</f>
        <v/>
      </c>
    </row>
    <row r="9897" spans="15:16" x14ac:dyDescent="0.15">
      <c r="O9897">
        <v>9896</v>
      </c>
      <c r="P9897" t="str">
        <f>IFERROR(IF(COUNTIF(個人情報!$BB$5:$BB$401,"登録番号" &amp; リスト!O9897)&gt;=1,"",IF(VLOOKUP(O9897,登録者リスト!$A$1:$D$43729,4,FALSE)=基本情報!$D$6,O9897,"")),"")</f>
        <v/>
      </c>
    </row>
    <row r="9898" spans="15:16" x14ac:dyDescent="0.15">
      <c r="O9898">
        <v>9897</v>
      </c>
      <c r="P9898" t="str">
        <f>IFERROR(IF(COUNTIF(個人情報!$BB$5:$BB$401,"登録番号" &amp; リスト!O9898)&gt;=1,"",IF(VLOOKUP(O9898,登録者リスト!$A$1:$D$43729,4,FALSE)=基本情報!$D$6,O9898,"")),"")</f>
        <v/>
      </c>
    </row>
    <row r="9899" spans="15:16" x14ac:dyDescent="0.15">
      <c r="O9899">
        <v>9898</v>
      </c>
      <c r="P9899" t="str">
        <f>IFERROR(IF(COUNTIF(個人情報!$BB$5:$BB$401,"登録番号" &amp; リスト!O9899)&gt;=1,"",IF(VLOOKUP(O9899,登録者リスト!$A$1:$D$43729,4,FALSE)=基本情報!$D$6,O9899,"")),"")</f>
        <v/>
      </c>
    </row>
    <row r="9900" spans="15:16" x14ac:dyDescent="0.15">
      <c r="O9900">
        <v>9899</v>
      </c>
      <c r="P9900" t="str">
        <f>IFERROR(IF(COUNTIF(個人情報!$BB$5:$BB$401,"登録番号" &amp; リスト!O9900)&gt;=1,"",IF(VLOOKUP(O9900,登録者リスト!$A$1:$D$43729,4,FALSE)=基本情報!$D$6,O9900,"")),"")</f>
        <v/>
      </c>
    </row>
    <row r="9901" spans="15:16" x14ac:dyDescent="0.15">
      <c r="O9901">
        <v>9900</v>
      </c>
      <c r="P9901" t="str">
        <f>IFERROR(IF(COUNTIF(個人情報!$BB$5:$BB$401,"登録番号" &amp; リスト!O9901)&gt;=1,"",IF(VLOOKUP(O9901,登録者リスト!$A$1:$D$43729,4,FALSE)=基本情報!$D$6,O9901,"")),"")</f>
        <v/>
      </c>
    </row>
    <row r="9902" spans="15:16" x14ac:dyDescent="0.15">
      <c r="O9902">
        <v>9901</v>
      </c>
      <c r="P9902" t="str">
        <f>IFERROR(IF(COUNTIF(個人情報!$BB$5:$BB$401,"登録番号" &amp; リスト!O9902)&gt;=1,"",IF(VLOOKUP(O9902,登録者リスト!$A$1:$D$43729,4,FALSE)=基本情報!$D$6,O9902,"")),"")</f>
        <v/>
      </c>
    </row>
    <row r="9903" spans="15:16" x14ac:dyDescent="0.15">
      <c r="O9903">
        <v>9902</v>
      </c>
      <c r="P9903" t="str">
        <f>IFERROR(IF(COUNTIF(個人情報!$BB$5:$BB$401,"登録番号" &amp; リスト!O9903)&gt;=1,"",IF(VLOOKUP(O9903,登録者リスト!$A$1:$D$43729,4,FALSE)=基本情報!$D$6,O9903,"")),"")</f>
        <v/>
      </c>
    </row>
    <row r="9904" spans="15:16" x14ac:dyDescent="0.15">
      <c r="O9904">
        <v>9903</v>
      </c>
      <c r="P9904" t="str">
        <f>IFERROR(IF(COUNTIF(個人情報!$BB$5:$BB$401,"登録番号" &amp; リスト!O9904)&gt;=1,"",IF(VLOOKUP(O9904,登録者リスト!$A$1:$D$43729,4,FALSE)=基本情報!$D$6,O9904,"")),"")</f>
        <v/>
      </c>
    </row>
    <row r="9905" spans="15:16" x14ac:dyDescent="0.15">
      <c r="O9905">
        <v>9904</v>
      </c>
      <c r="P9905" t="str">
        <f>IFERROR(IF(COUNTIF(個人情報!$BB$5:$BB$401,"登録番号" &amp; リスト!O9905)&gt;=1,"",IF(VLOOKUP(O9905,登録者リスト!$A$1:$D$43729,4,FALSE)=基本情報!$D$6,O9905,"")),"")</f>
        <v/>
      </c>
    </row>
    <row r="9906" spans="15:16" x14ac:dyDescent="0.15">
      <c r="O9906">
        <v>9905</v>
      </c>
      <c r="P9906" t="str">
        <f>IFERROR(IF(COUNTIF(個人情報!$BB$5:$BB$401,"登録番号" &amp; リスト!O9906)&gt;=1,"",IF(VLOOKUP(O9906,登録者リスト!$A$1:$D$43729,4,FALSE)=基本情報!$D$6,O9906,"")),"")</f>
        <v/>
      </c>
    </row>
    <row r="9907" spans="15:16" x14ac:dyDescent="0.15">
      <c r="O9907">
        <v>9906</v>
      </c>
      <c r="P9907" t="str">
        <f>IFERROR(IF(COUNTIF(個人情報!$BB$5:$BB$401,"登録番号" &amp; リスト!O9907)&gt;=1,"",IF(VLOOKUP(O9907,登録者リスト!$A$1:$D$43729,4,FALSE)=基本情報!$D$6,O9907,"")),"")</f>
        <v/>
      </c>
    </row>
    <row r="9908" spans="15:16" x14ac:dyDescent="0.15">
      <c r="O9908">
        <v>9907</v>
      </c>
      <c r="P9908" t="str">
        <f>IFERROR(IF(COUNTIF(個人情報!$BB$5:$BB$401,"登録番号" &amp; リスト!O9908)&gt;=1,"",IF(VLOOKUP(O9908,登録者リスト!$A$1:$D$43729,4,FALSE)=基本情報!$D$6,O9908,"")),"")</f>
        <v/>
      </c>
    </row>
    <row r="9909" spans="15:16" x14ac:dyDescent="0.15">
      <c r="O9909">
        <v>9908</v>
      </c>
      <c r="P9909" t="str">
        <f>IFERROR(IF(COUNTIF(個人情報!$BB$5:$BB$401,"登録番号" &amp; リスト!O9909)&gt;=1,"",IF(VLOOKUP(O9909,登録者リスト!$A$1:$D$43729,4,FALSE)=基本情報!$D$6,O9909,"")),"")</f>
        <v/>
      </c>
    </row>
    <row r="9910" spans="15:16" x14ac:dyDescent="0.15">
      <c r="O9910">
        <v>9909</v>
      </c>
      <c r="P9910" t="str">
        <f>IFERROR(IF(COUNTIF(個人情報!$BB$5:$BB$401,"登録番号" &amp; リスト!O9910)&gt;=1,"",IF(VLOOKUP(O9910,登録者リスト!$A$1:$D$43729,4,FALSE)=基本情報!$D$6,O9910,"")),"")</f>
        <v/>
      </c>
    </row>
    <row r="9911" spans="15:16" x14ac:dyDescent="0.15">
      <c r="O9911">
        <v>9910</v>
      </c>
      <c r="P9911" t="str">
        <f>IFERROR(IF(COUNTIF(個人情報!$BB$5:$BB$401,"登録番号" &amp; リスト!O9911)&gt;=1,"",IF(VLOOKUP(O9911,登録者リスト!$A$1:$D$43729,4,FALSE)=基本情報!$D$6,O9911,"")),"")</f>
        <v/>
      </c>
    </row>
    <row r="9912" spans="15:16" x14ac:dyDescent="0.15">
      <c r="O9912">
        <v>9911</v>
      </c>
      <c r="P9912" t="str">
        <f>IFERROR(IF(COUNTIF(個人情報!$BB$5:$BB$401,"登録番号" &amp; リスト!O9912)&gt;=1,"",IF(VLOOKUP(O9912,登録者リスト!$A$1:$D$43729,4,FALSE)=基本情報!$D$6,O9912,"")),"")</f>
        <v/>
      </c>
    </row>
    <row r="9913" spans="15:16" x14ac:dyDescent="0.15">
      <c r="O9913">
        <v>9912</v>
      </c>
      <c r="P9913" t="str">
        <f>IFERROR(IF(COUNTIF(個人情報!$BB$5:$BB$401,"登録番号" &amp; リスト!O9913)&gt;=1,"",IF(VLOOKUP(O9913,登録者リスト!$A$1:$D$43729,4,FALSE)=基本情報!$D$6,O9913,"")),"")</f>
        <v/>
      </c>
    </row>
    <row r="9914" spans="15:16" x14ac:dyDescent="0.15">
      <c r="O9914">
        <v>9913</v>
      </c>
      <c r="P9914" t="str">
        <f>IFERROR(IF(COUNTIF(個人情報!$BB$5:$BB$401,"登録番号" &amp; リスト!O9914)&gt;=1,"",IF(VLOOKUP(O9914,登録者リスト!$A$1:$D$43729,4,FALSE)=基本情報!$D$6,O9914,"")),"")</f>
        <v/>
      </c>
    </row>
    <row r="9915" spans="15:16" x14ac:dyDescent="0.15">
      <c r="O9915">
        <v>9914</v>
      </c>
      <c r="P9915" t="str">
        <f>IFERROR(IF(COUNTIF(個人情報!$BB$5:$BB$401,"登録番号" &amp; リスト!O9915)&gt;=1,"",IF(VLOOKUP(O9915,登録者リスト!$A$1:$D$43729,4,FALSE)=基本情報!$D$6,O9915,"")),"")</f>
        <v/>
      </c>
    </row>
    <row r="9916" spans="15:16" x14ac:dyDescent="0.15">
      <c r="O9916">
        <v>9915</v>
      </c>
      <c r="P9916" t="str">
        <f>IFERROR(IF(COUNTIF(個人情報!$BB$5:$BB$401,"登録番号" &amp; リスト!O9916)&gt;=1,"",IF(VLOOKUP(O9916,登録者リスト!$A$1:$D$43729,4,FALSE)=基本情報!$D$6,O9916,"")),"")</f>
        <v/>
      </c>
    </row>
    <row r="9917" spans="15:16" x14ac:dyDescent="0.15">
      <c r="O9917">
        <v>9916</v>
      </c>
      <c r="P9917" t="str">
        <f>IFERROR(IF(COUNTIF(個人情報!$BB$5:$BB$401,"登録番号" &amp; リスト!O9917)&gt;=1,"",IF(VLOOKUP(O9917,登録者リスト!$A$1:$D$43729,4,FALSE)=基本情報!$D$6,O9917,"")),"")</f>
        <v/>
      </c>
    </row>
    <row r="9918" spans="15:16" x14ac:dyDescent="0.15">
      <c r="O9918">
        <v>9917</v>
      </c>
      <c r="P9918" t="str">
        <f>IFERROR(IF(COUNTIF(個人情報!$BB$5:$BB$401,"登録番号" &amp; リスト!O9918)&gt;=1,"",IF(VLOOKUP(O9918,登録者リスト!$A$1:$D$43729,4,FALSE)=基本情報!$D$6,O9918,"")),"")</f>
        <v/>
      </c>
    </row>
    <row r="9919" spans="15:16" x14ac:dyDescent="0.15">
      <c r="O9919">
        <v>9918</v>
      </c>
      <c r="P9919" t="str">
        <f>IFERROR(IF(COUNTIF(個人情報!$BB$5:$BB$401,"登録番号" &amp; リスト!O9919)&gt;=1,"",IF(VLOOKUP(O9919,登録者リスト!$A$1:$D$43729,4,FALSE)=基本情報!$D$6,O9919,"")),"")</f>
        <v/>
      </c>
    </row>
    <row r="9920" spans="15:16" x14ac:dyDescent="0.15">
      <c r="O9920">
        <v>9919</v>
      </c>
      <c r="P9920" t="str">
        <f>IFERROR(IF(COUNTIF(個人情報!$BB$5:$BB$401,"登録番号" &amp; リスト!O9920)&gt;=1,"",IF(VLOOKUP(O9920,登録者リスト!$A$1:$D$43729,4,FALSE)=基本情報!$D$6,O9920,"")),"")</f>
        <v/>
      </c>
    </row>
    <row r="9921" spans="15:16" x14ac:dyDescent="0.15">
      <c r="O9921">
        <v>9920</v>
      </c>
      <c r="P9921" t="str">
        <f>IFERROR(IF(COUNTIF(個人情報!$BB$5:$BB$401,"登録番号" &amp; リスト!O9921)&gt;=1,"",IF(VLOOKUP(O9921,登録者リスト!$A$1:$D$43729,4,FALSE)=基本情報!$D$6,O9921,"")),"")</f>
        <v/>
      </c>
    </row>
    <row r="9922" spans="15:16" x14ac:dyDescent="0.15">
      <c r="O9922">
        <v>9921</v>
      </c>
      <c r="P9922" t="str">
        <f>IFERROR(IF(COUNTIF(個人情報!$BB$5:$BB$401,"登録番号" &amp; リスト!O9922)&gt;=1,"",IF(VLOOKUP(O9922,登録者リスト!$A$1:$D$43729,4,FALSE)=基本情報!$D$6,O9922,"")),"")</f>
        <v/>
      </c>
    </row>
    <row r="9923" spans="15:16" x14ac:dyDescent="0.15">
      <c r="O9923">
        <v>9922</v>
      </c>
      <c r="P9923" t="str">
        <f>IFERROR(IF(COUNTIF(個人情報!$BB$5:$BB$401,"登録番号" &amp; リスト!O9923)&gt;=1,"",IF(VLOOKUP(O9923,登録者リスト!$A$1:$D$43729,4,FALSE)=基本情報!$D$6,O9923,"")),"")</f>
        <v/>
      </c>
    </row>
    <row r="9924" spans="15:16" x14ac:dyDescent="0.15">
      <c r="O9924">
        <v>9923</v>
      </c>
      <c r="P9924" t="str">
        <f>IFERROR(IF(COUNTIF(個人情報!$BB$5:$BB$401,"登録番号" &amp; リスト!O9924)&gt;=1,"",IF(VLOOKUP(O9924,登録者リスト!$A$1:$D$43729,4,FALSE)=基本情報!$D$6,O9924,"")),"")</f>
        <v/>
      </c>
    </row>
    <row r="9925" spans="15:16" x14ac:dyDescent="0.15">
      <c r="O9925">
        <v>9924</v>
      </c>
      <c r="P9925" t="str">
        <f>IFERROR(IF(COUNTIF(個人情報!$BB$5:$BB$401,"登録番号" &amp; リスト!O9925)&gt;=1,"",IF(VLOOKUP(O9925,登録者リスト!$A$1:$D$43729,4,FALSE)=基本情報!$D$6,O9925,"")),"")</f>
        <v/>
      </c>
    </row>
    <row r="9926" spans="15:16" x14ac:dyDescent="0.15">
      <c r="O9926">
        <v>9925</v>
      </c>
      <c r="P9926" t="str">
        <f>IFERROR(IF(COUNTIF(個人情報!$BB$5:$BB$401,"登録番号" &amp; リスト!O9926)&gt;=1,"",IF(VLOOKUP(O9926,登録者リスト!$A$1:$D$43729,4,FALSE)=基本情報!$D$6,O9926,"")),"")</f>
        <v/>
      </c>
    </row>
    <row r="9927" spans="15:16" x14ac:dyDescent="0.15">
      <c r="O9927">
        <v>9926</v>
      </c>
      <c r="P9927" t="str">
        <f>IFERROR(IF(COUNTIF(個人情報!$BB$5:$BB$401,"登録番号" &amp; リスト!O9927)&gt;=1,"",IF(VLOOKUP(O9927,登録者リスト!$A$1:$D$43729,4,FALSE)=基本情報!$D$6,O9927,"")),"")</f>
        <v/>
      </c>
    </row>
    <row r="9928" spans="15:16" x14ac:dyDescent="0.15">
      <c r="O9928">
        <v>9927</v>
      </c>
      <c r="P9928" t="str">
        <f>IFERROR(IF(COUNTIF(個人情報!$BB$5:$BB$401,"登録番号" &amp; リスト!O9928)&gt;=1,"",IF(VLOOKUP(O9928,登録者リスト!$A$1:$D$43729,4,FALSE)=基本情報!$D$6,O9928,"")),"")</f>
        <v/>
      </c>
    </row>
    <row r="9929" spans="15:16" x14ac:dyDescent="0.15">
      <c r="O9929">
        <v>9928</v>
      </c>
      <c r="P9929" t="str">
        <f>IFERROR(IF(COUNTIF(個人情報!$BB$5:$BB$401,"登録番号" &amp; リスト!O9929)&gt;=1,"",IF(VLOOKUP(O9929,登録者リスト!$A$1:$D$43729,4,FALSE)=基本情報!$D$6,O9929,"")),"")</f>
        <v/>
      </c>
    </row>
    <row r="9930" spans="15:16" x14ac:dyDescent="0.15">
      <c r="O9930">
        <v>9929</v>
      </c>
      <c r="P9930" t="str">
        <f>IFERROR(IF(COUNTIF(個人情報!$BB$5:$BB$401,"登録番号" &amp; リスト!O9930)&gt;=1,"",IF(VLOOKUP(O9930,登録者リスト!$A$1:$D$43729,4,FALSE)=基本情報!$D$6,O9930,"")),"")</f>
        <v/>
      </c>
    </row>
    <row r="9931" spans="15:16" x14ac:dyDescent="0.15">
      <c r="O9931">
        <v>9930</v>
      </c>
      <c r="P9931" t="str">
        <f>IFERROR(IF(COUNTIF(個人情報!$BB$5:$BB$401,"登録番号" &amp; リスト!O9931)&gt;=1,"",IF(VLOOKUP(O9931,登録者リスト!$A$1:$D$43729,4,FALSE)=基本情報!$D$6,O9931,"")),"")</f>
        <v/>
      </c>
    </row>
    <row r="9932" spans="15:16" x14ac:dyDescent="0.15">
      <c r="O9932">
        <v>9931</v>
      </c>
      <c r="P9932" t="str">
        <f>IFERROR(IF(COUNTIF(個人情報!$BB$5:$BB$401,"登録番号" &amp; リスト!O9932)&gt;=1,"",IF(VLOOKUP(O9932,登録者リスト!$A$1:$D$43729,4,FALSE)=基本情報!$D$6,O9932,"")),"")</f>
        <v/>
      </c>
    </row>
    <row r="9933" spans="15:16" x14ac:dyDescent="0.15">
      <c r="O9933">
        <v>9932</v>
      </c>
      <c r="P9933" t="str">
        <f>IFERROR(IF(COUNTIF(個人情報!$BB$5:$BB$401,"登録番号" &amp; リスト!O9933)&gt;=1,"",IF(VLOOKUP(O9933,登録者リスト!$A$1:$D$43729,4,FALSE)=基本情報!$D$6,O9933,"")),"")</f>
        <v/>
      </c>
    </row>
    <row r="9934" spans="15:16" x14ac:dyDescent="0.15">
      <c r="O9934">
        <v>9933</v>
      </c>
      <c r="P9934" t="str">
        <f>IFERROR(IF(COUNTIF(個人情報!$BB$5:$BB$401,"登録番号" &amp; リスト!O9934)&gt;=1,"",IF(VLOOKUP(O9934,登録者リスト!$A$1:$D$43729,4,FALSE)=基本情報!$D$6,O9934,"")),"")</f>
        <v/>
      </c>
    </row>
    <row r="9935" spans="15:16" x14ac:dyDescent="0.15">
      <c r="O9935">
        <v>9934</v>
      </c>
      <c r="P9935" t="str">
        <f>IFERROR(IF(COUNTIF(個人情報!$BB$5:$BB$401,"登録番号" &amp; リスト!O9935)&gt;=1,"",IF(VLOOKUP(O9935,登録者リスト!$A$1:$D$43729,4,FALSE)=基本情報!$D$6,O9935,"")),"")</f>
        <v/>
      </c>
    </row>
    <row r="9936" spans="15:16" x14ac:dyDescent="0.15">
      <c r="O9936">
        <v>9935</v>
      </c>
      <c r="P9936" t="str">
        <f>IFERROR(IF(COUNTIF(個人情報!$BB$5:$BB$401,"登録番号" &amp; リスト!O9936)&gt;=1,"",IF(VLOOKUP(O9936,登録者リスト!$A$1:$D$43729,4,FALSE)=基本情報!$D$6,O9936,"")),"")</f>
        <v/>
      </c>
    </row>
    <row r="9937" spans="15:16" x14ac:dyDescent="0.15">
      <c r="O9937">
        <v>9936</v>
      </c>
      <c r="P9937" t="str">
        <f>IFERROR(IF(COUNTIF(個人情報!$BB$5:$BB$401,"登録番号" &amp; リスト!O9937)&gt;=1,"",IF(VLOOKUP(O9937,登録者リスト!$A$1:$D$43729,4,FALSE)=基本情報!$D$6,O9937,"")),"")</f>
        <v/>
      </c>
    </row>
    <row r="9938" spans="15:16" x14ac:dyDescent="0.15">
      <c r="O9938">
        <v>9937</v>
      </c>
      <c r="P9938" t="str">
        <f>IFERROR(IF(COUNTIF(個人情報!$BB$5:$BB$401,"登録番号" &amp; リスト!O9938)&gt;=1,"",IF(VLOOKUP(O9938,登録者リスト!$A$1:$D$43729,4,FALSE)=基本情報!$D$6,O9938,"")),"")</f>
        <v/>
      </c>
    </row>
    <row r="9939" spans="15:16" x14ac:dyDescent="0.15">
      <c r="O9939">
        <v>9938</v>
      </c>
      <c r="P9939" t="str">
        <f>IFERROR(IF(COUNTIF(個人情報!$BB$5:$BB$401,"登録番号" &amp; リスト!O9939)&gt;=1,"",IF(VLOOKUP(O9939,登録者リスト!$A$1:$D$43729,4,FALSE)=基本情報!$D$6,O9939,"")),"")</f>
        <v/>
      </c>
    </row>
    <row r="9940" spans="15:16" x14ac:dyDescent="0.15">
      <c r="O9940">
        <v>9939</v>
      </c>
      <c r="P9940" t="str">
        <f>IFERROR(IF(COUNTIF(個人情報!$BB$5:$BB$401,"登録番号" &amp; リスト!O9940)&gt;=1,"",IF(VLOOKUP(O9940,登録者リスト!$A$1:$D$43729,4,FALSE)=基本情報!$D$6,O9940,"")),"")</f>
        <v/>
      </c>
    </row>
    <row r="9941" spans="15:16" x14ac:dyDescent="0.15">
      <c r="O9941">
        <v>9940</v>
      </c>
      <c r="P9941" t="str">
        <f>IFERROR(IF(COUNTIF(個人情報!$BB$5:$BB$401,"登録番号" &amp; リスト!O9941)&gt;=1,"",IF(VLOOKUP(O9941,登録者リスト!$A$1:$D$43729,4,FALSE)=基本情報!$D$6,O9941,"")),"")</f>
        <v/>
      </c>
    </row>
    <row r="9942" spans="15:16" x14ac:dyDescent="0.15">
      <c r="O9942">
        <v>9941</v>
      </c>
      <c r="P9942" t="str">
        <f>IFERROR(IF(COUNTIF(個人情報!$BB$5:$BB$401,"登録番号" &amp; リスト!O9942)&gt;=1,"",IF(VLOOKUP(O9942,登録者リスト!$A$1:$D$43729,4,FALSE)=基本情報!$D$6,O9942,"")),"")</f>
        <v/>
      </c>
    </row>
    <row r="9943" spans="15:16" x14ac:dyDescent="0.15">
      <c r="O9943">
        <v>9942</v>
      </c>
      <c r="P9943" t="str">
        <f>IFERROR(IF(COUNTIF(個人情報!$BB$5:$BB$401,"登録番号" &amp; リスト!O9943)&gt;=1,"",IF(VLOOKUP(O9943,登録者リスト!$A$1:$D$43729,4,FALSE)=基本情報!$D$6,O9943,"")),"")</f>
        <v/>
      </c>
    </row>
    <row r="9944" spans="15:16" x14ac:dyDescent="0.15">
      <c r="O9944">
        <v>9943</v>
      </c>
      <c r="P9944" t="str">
        <f>IFERROR(IF(COUNTIF(個人情報!$BB$5:$BB$401,"登録番号" &amp; リスト!O9944)&gt;=1,"",IF(VLOOKUP(O9944,登録者リスト!$A$1:$D$43729,4,FALSE)=基本情報!$D$6,O9944,"")),"")</f>
        <v/>
      </c>
    </row>
    <row r="9945" spans="15:16" x14ac:dyDescent="0.15">
      <c r="O9945">
        <v>9944</v>
      </c>
      <c r="P9945" t="str">
        <f>IFERROR(IF(COUNTIF(個人情報!$BB$5:$BB$401,"登録番号" &amp; リスト!O9945)&gt;=1,"",IF(VLOOKUP(O9945,登録者リスト!$A$1:$D$43729,4,FALSE)=基本情報!$D$6,O9945,"")),"")</f>
        <v/>
      </c>
    </row>
    <row r="9946" spans="15:16" x14ac:dyDescent="0.15">
      <c r="O9946">
        <v>9945</v>
      </c>
      <c r="P9946" t="str">
        <f>IFERROR(IF(COUNTIF(個人情報!$BB$5:$BB$401,"登録番号" &amp; リスト!O9946)&gt;=1,"",IF(VLOOKUP(O9946,登録者リスト!$A$1:$D$43729,4,FALSE)=基本情報!$D$6,O9946,"")),"")</f>
        <v/>
      </c>
    </row>
    <row r="9947" spans="15:16" x14ac:dyDescent="0.15">
      <c r="O9947">
        <v>9946</v>
      </c>
      <c r="P9947" t="str">
        <f>IFERROR(IF(COUNTIF(個人情報!$BB$5:$BB$401,"登録番号" &amp; リスト!O9947)&gt;=1,"",IF(VLOOKUP(O9947,登録者リスト!$A$1:$D$43729,4,FALSE)=基本情報!$D$6,O9947,"")),"")</f>
        <v/>
      </c>
    </row>
    <row r="9948" spans="15:16" x14ac:dyDescent="0.15">
      <c r="O9948">
        <v>9947</v>
      </c>
      <c r="P9948" t="str">
        <f>IFERROR(IF(COUNTIF(個人情報!$BB$5:$BB$401,"登録番号" &amp; リスト!O9948)&gt;=1,"",IF(VLOOKUP(O9948,登録者リスト!$A$1:$D$43729,4,FALSE)=基本情報!$D$6,O9948,"")),"")</f>
        <v/>
      </c>
    </row>
    <row r="9949" spans="15:16" x14ac:dyDescent="0.15">
      <c r="O9949">
        <v>9948</v>
      </c>
      <c r="P9949" t="str">
        <f>IFERROR(IF(COUNTIF(個人情報!$BB$5:$BB$401,"登録番号" &amp; リスト!O9949)&gt;=1,"",IF(VLOOKUP(O9949,登録者リスト!$A$1:$D$43729,4,FALSE)=基本情報!$D$6,O9949,"")),"")</f>
        <v/>
      </c>
    </row>
    <row r="9950" spans="15:16" x14ac:dyDescent="0.15">
      <c r="O9950">
        <v>9949</v>
      </c>
      <c r="P9950" t="str">
        <f>IFERROR(IF(COUNTIF(個人情報!$BB$5:$BB$401,"登録番号" &amp; リスト!O9950)&gt;=1,"",IF(VLOOKUP(O9950,登録者リスト!$A$1:$D$43729,4,FALSE)=基本情報!$D$6,O9950,"")),"")</f>
        <v/>
      </c>
    </row>
    <row r="9951" spans="15:16" x14ac:dyDescent="0.15">
      <c r="O9951">
        <v>9950</v>
      </c>
      <c r="P9951" t="str">
        <f>IFERROR(IF(COUNTIF(個人情報!$BB$5:$BB$401,"登録番号" &amp; リスト!O9951)&gt;=1,"",IF(VLOOKUP(O9951,登録者リスト!$A$1:$D$43729,4,FALSE)=基本情報!$D$6,O9951,"")),"")</f>
        <v/>
      </c>
    </row>
    <row r="9952" spans="15:16" x14ac:dyDescent="0.15">
      <c r="O9952">
        <v>9951</v>
      </c>
      <c r="P9952" t="str">
        <f>IFERROR(IF(COUNTIF(個人情報!$BB$5:$BB$401,"登録番号" &amp; リスト!O9952)&gt;=1,"",IF(VLOOKUP(O9952,登録者リスト!$A$1:$D$43729,4,FALSE)=基本情報!$D$6,O9952,"")),"")</f>
        <v/>
      </c>
    </row>
    <row r="9953" spans="15:16" x14ac:dyDescent="0.15">
      <c r="O9953">
        <v>9952</v>
      </c>
      <c r="P9953" t="str">
        <f>IFERROR(IF(COUNTIF(個人情報!$BB$5:$BB$401,"登録番号" &amp; リスト!O9953)&gt;=1,"",IF(VLOOKUP(O9953,登録者リスト!$A$1:$D$43729,4,FALSE)=基本情報!$D$6,O9953,"")),"")</f>
        <v/>
      </c>
    </row>
    <row r="9954" spans="15:16" x14ac:dyDescent="0.15">
      <c r="O9954">
        <v>9953</v>
      </c>
      <c r="P9954" t="str">
        <f>IFERROR(IF(COUNTIF(個人情報!$BB$5:$BB$401,"登録番号" &amp; リスト!O9954)&gt;=1,"",IF(VLOOKUP(O9954,登録者リスト!$A$1:$D$43729,4,FALSE)=基本情報!$D$6,O9954,"")),"")</f>
        <v/>
      </c>
    </row>
    <row r="9955" spans="15:16" x14ac:dyDescent="0.15">
      <c r="O9955">
        <v>9954</v>
      </c>
      <c r="P9955" t="str">
        <f>IFERROR(IF(COUNTIF(個人情報!$BB$5:$BB$401,"登録番号" &amp; リスト!O9955)&gt;=1,"",IF(VLOOKUP(O9955,登録者リスト!$A$1:$D$43729,4,FALSE)=基本情報!$D$6,O9955,"")),"")</f>
        <v/>
      </c>
    </row>
    <row r="9956" spans="15:16" x14ac:dyDescent="0.15">
      <c r="O9956">
        <v>9955</v>
      </c>
      <c r="P9956" t="str">
        <f>IFERROR(IF(COUNTIF(個人情報!$BB$5:$BB$401,"登録番号" &amp; リスト!O9956)&gt;=1,"",IF(VLOOKUP(O9956,登録者リスト!$A$1:$D$43729,4,FALSE)=基本情報!$D$6,O9956,"")),"")</f>
        <v/>
      </c>
    </row>
    <row r="9957" spans="15:16" x14ac:dyDescent="0.15">
      <c r="O9957">
        <v>9956</v>
      </c>
      <c r="P9957" t="str">
        <f>IFERROR(IF(COUNTIF(個人情報!$BB$5:$BB$401,"登録番号" &amp; リスト!O9957)&gt;=1,"",IF(VLOOKUP(O9957,登録者リスト!$A$1:$D$43729,4,FALSE)=基本情報!$D$6,O9957,"")),"")</f>
        <v/>
      </c>
    </row>
    <row r="9958" spans="15:16" x14ac:dyDescent="0.15">
      <c r="O9958">
        <v>9957</v>
      </c>
      <c r="P9958" t="str">
        <f>IFERROR(IF(COUNTIF(個人情報!$BB$5:$BB$401,"登録番号" &amp; リスト!O9958)&gt;=1,"",IF(VLOOKUP(O9958,登録者リスト!$A$1:$D$43729,4,FALSE)=基本情報!$D$6,O9958,"")),"")</f>
        <v/>
      </c>
    </row>
    <row r="9959" spans="15:16" x14ac:dyDescent="0.15">
      <c r="O9959">
        <v>9958</v>
      </c>
      <c r="P9959" t="str">
        <f>IFERROR(IF(COUNTIF(個人情報!$BB$5:$BB$401,"登録番号" &amp; リスト!O9959)&gt;=1,"",IF(VLOOKUP(O9959,登録者リスト!$A$1:$D$43729,4,FALSE)=基本情報!$D$6,O9959,"")),"")</f>
        <v/>
      </c>
    </row>
    <row r="9960" spans="15:16" x14ac:dyDescent="0.15">
      <c r="O9960">
        <v>9959</v>
      </c>
      <c r="P9960" t="str">
        <f>IFERROR(IF(COUNTIF(個人情報!$BB$5:$BB$401,"登録番号" &amp; リスト!O9960)&gt;=1,"",IF(VLOOKUP(O9960,登録者リスト!$A$1:$D$43729,4,FALSE)=基本情報!$D$6,O9960,"")),"")</f>
        <v/>
      </c>
    </row>
    <row r="9961" spans="15:16" x14ac:dyDescent="0.15">
      <c r="O9961">
        <v>9960</v>
      </c>
      <c r="P9961" t="str">
        <f>IFERROR(IF(COUNTIF(個人情報!$BB$5:$BB$401,"登録番号" &amp; リスト!O9961)&gt;=1,"",IF(VLOOKUP(O9961,登録者リスト!$A$1:$D$43729,4,FALSE)=基本情報!$D$6,O9961,"")),"")</f>
        <v/>
      </c>
    </row>
    <row r="9962" spans="15:16" x14ac:dyDescent="0.15">
      <c r="O9962">
        <v>9961</v>
      </c>
      <c r="P9962" t="str">
        <f>IFERROR(IF(COUNTIF(個人情報!$BB$5:$BB$401,"登録番号" &amp; リスト!O9962)&gt;=1,"",IF(VLOOKUP(O9962,登録者リスト!$A$1:$D$43729,4,FALSE)=基本情報!$D$6,O9962,"")),"")</f>
        <v/>
      </c>
    </row>
    <row r="9963" spans="15:16" x14ac:dyDescent="0.15">
      <c r="O9963">
        <v>9962</v>
      </c>
      <c r="P9963" t="str">
        <f>IFERROR(IF(COUNTIF(個人情報!$BB$5:$BB$401,"登録番号" &amp; リスト!O9963)&gt;=1,"",IF(VLOOKUP(O9963,登録者リスト!$A$1:$D$43729,4,FALSE)=基本情報!$D$6,O9963,"")),"")</f>
        <v/>
      </c>
    </row>
    <row r="9964" spans="15:16" x14ac:dyDescent="0.15">
      <c r="O9964">
        <v>9963</v>
      </c>
      <c r="P9964" t="str">
        <f>IFERROR(IF(COUNTIF(個人情報!$BB$5:$BB$401,"登録番号" &amp; リスト!O9964)&gt;=1,"",IF(VLOOKUP(O9964,登録者リスト!$A$1:$D$43729,4,FALSE)=基本情報!$D$6,O9964,"")),"")</f>
        <v/>
      </c>
    </row>
    <row r="9965" spans="15:16" x14ac:dyDescent="0.15">
      <c r="O9965">
        <v>9964</v>
      </c>
      <c r="P9965" t="str">
        <f>IFERROR(IF(COUNTIF(個人情報!$BB$5:$BB$401,"登録番号" &amp; リスト!O9965)&gt;=1,"",IF(VLOOKUP(O9965,登録者リスト!$A$1:$D$43729,4,FALSE)=基本情報!$D$6,O9965,"")),"")</f>
        <v/>
      </c>
    </row>
    <row r="9966" spans="15:16" x14ac:dyDescent="0.15">
      <c r="O9966">
        <v>9965</v>
      </c>
      <c r="P9966" t="str">
        <f>IFERROR(IF(COUNTIF(個人情報!$BB$5:$BB$401,"登録番号" &amp; リスト!O9966)&gt;=1,"",IF(VLOOKUP(O9966,登録者リスト!$A$1:$D$43729,4,FALSE)=基本情報!$D$6,O9966,"")),"")</f>
        <v/>
      </c>
    </row>
    <row r="9967" spans="15:16" x14ac:dyDescent="0.15">
      <c r="O9967">
        <v>9966</v>
      </c>
      <c r="P9967" t="str">
        <f>IFERROR(IF(COUNTIF(個人情報!$BB$5:$BB$401,"登録番号" &amp; リスト!O9967)&gt;=1,"",IF(VLOOKUP(O9967,登録者リスト!$A$1:$D$43729,4,FALSE)=基本情報!$D$6,O9967,"")),"")</f>
        <v/>
      </c>
    </row>
    <row r="9968" spans="15:16" x14ac:dyDescent="0.15">
      <c r="O9968">
        <v>9967</v>
      </c>
      <c r="P9968" t="str">
        <f>IFERROR(IF(COUNTIF(個人情報!$BB$5:$BB$401,"登録番号" &amp; リスト!O9968)&gt;=1,"",IF(VLOOKUP(O9968,登録者リスト!$A$1:$D$43729,4,FALSE)=基本情報!$D$6,O9968,"")),"")</f>
        <v/>
      </c>
    </row>
    <row r="9969" spans="15:16" x14ac:dyDescent="0.15">
      <c r="O9969">
        <v>9968</v>
      </c>
      <c r="P9969" t="str">
        <f>IFERROR(IF(COUNTIF(個人情報!$BB$5:$BB$401,"登録番号" &amp; リスト!O9969)&gt;=1,"",IF(VLOOKUP(O9969,登録者リスト!$A$1:$D$43729,4,FALSE)=基本情報!$D$6,O9969,"")),"")</f>
        <v/>
      </c>
    </row>
    <row r="9970" spans="15:16" x14ac:dyDescent="0.15">
      <c r="O9970">
        <v>9969</v>
      </c>
      <c r="P9970" t="str">
        <f>IFERROR(IF(COUNTIF(個人情報!$BB$5:$BB$401,"登録番号" &amp; リスト!O9970)&gt;=1,"",IF(VLOOKUP(O9970,登録者リスト!$A$1:$D$43729,4,FALSE)=基本情報!$D$6,O9970,"")),"")</f>
        <v/>
      </c>
    </row>
    <row r="9971" spans="15:16" x14ac:dyDescent="0.15">
      <c r="O9971">
        <v>9970</v>
      </c>
      <c r="P9971" t="str">
        <f>IFERROR(IF(COUNTIF(個人情報!$BB$5:$BB$401,"登録番号" &amp; リスト!O9971)&gt;=1,"",IF(VLOOKUP(O9971,登録者リスト!$A$1:$D$43729,4,FALSE)=基本情報!$D$6,O9971,"")),"")</f>
        <v/>
      </c>
    </row>
    <row r="9972" spans="15:16" x14ac:dyDescent="0.15">
      <c r="O9972">
        <v>9971</v>
      </c>
      <c r="P9972" t="str">
        <f>IFERROR(IF(COUNTIF(個人情報!$BB$5:$BB$401,"登録番号" &amp; リスト!O9972)&gt;=1,"",IF(VLOOKUP(O9972,登録者リスト!$A$1:$D$43729,4,FALSE)=基本情報!$D$6,O9972,"")),"")</f>
        <v/>
      </c>
    </row>
    <row r="9973" spans="15:16" x14ac:dyDescent="0.15">
      <c r="O9973">
        <v>9972</v>
      </c>
      <c r="P9973" t="str">
        <f>IFERROR(IF(COUNTIF(個人情報!$BB$5:$BB$401,"登録番号" &amp; リスト!O9973)&gt;=1,"",IF(VLOOKUP(O9973,登録者リスト!$A$1:$D$43729,4,FALSE)=基本情報!$D$6,O9973,"")),"")</f>
        <v/>
      </c>
    </row>
    <row r="9974" spans="15:16" x14ac:dyDescent="0.15">
      <c r="O9974">
        <v>9973</v>
      </c>
      <c r="P9974" t="str">
        <f>IFERROR(IF(COUNTIF(個人情報!$BB$5:$BB$401,"登録番号" &amp; リスト!O9974)&gt;=1,"",IF(VLOOKUP(O9974,登録者リスト!$A$1:$D$43729,4,FALSE)=基本情報!$D$6,O9974,"")),"")</f>
        <v/>
      </c>
    </row>
    <row r="9975" spans="15:16" x14ac:dyDescent="0.15">
      <c r="O9975">
        <v>9974</v>
      </c>
      <c r="P9975" t="str">
        <f>IFERROR(IF(COUNTIF(個人情報!$BB$5:$BB$401,"登録番号" &amp; リスト!O9975)&gt;=1,"",IF(VLOOKUP(O9975,登録者リスト!$A$1:$D$43729,4,FALSE)=基本情報!$D$6,O9975,"")),"")</f>
        <v/>
      </c>
    </row>
    <row r="9976" spans="15:16" x14ac:dyDescent="0.15">
      <c r="O9976">
        <v>9975</v>
      </c>
      <c r="P9976" t="str">
        <f>IFERROR(IF(COUNTIF(個人情報!$BB$5:$BB$401,"登録番号" &amp; リスト!O9976)&gt;=1,"",IF(VLOOKUP(O9976,登録者リスト!$A$1:$D$43729,4,FALSE)=基本情報!$D$6,O9976,"")),"")</f>
        <v/>
      </c>
    </row>
    <row r="9977" spans="15:16" x14ac:dyDescent="0.15">
      <c r="O9977">
        <v>9976</v>
      </c>
      <c r="P9977" t="str">
        <f>IFERROR(IF(COUNTIF(個人情報!$BB$5:$BB$401,"登録番号" &amp; リスト!O9977)&gt;=1,"",IF(VLOOKUP(O9977,登録者リスト!$A$1:$D$43729,4,FALSE)=基本情報!$D$6,O9977,"")),"")</f>
        <v/>
      </c>
    </row>
    <row r="9978" spans="15:16" x14ac:dyDescent="0.15">
      <c r="O9978">
        <v>9977</v>
      </c>
      <c r="P9978" t="str">
        <f>IFERROR(IF(COUNTIF(個人情報!$BB$5:$BB$401,"登録番号" &amp; リスト!O9978)&gt;=1,"",IF(VLOOKUP(O9978,登録者リスト!$A$1:$D$43729,4,FALSE)=基本情報!$D$6,O9978,"")),"")</f>
        <v/>
      </c>
    </row>
    <row r="9979" spans="15:16" x14ac:dyDescent="0.15">
      <c r="O9979">
        <v>9978</v>
      </c>
      <c r="P9979" t="str">
        <f>IFERROR(IF(COUNTIF(個人情報!$BB$5:$BB$401,"登録番号" &amp; リスト!O9979)&gt;=1,"",IF(VLOOKUP(O9979,登録者リスト!$A$1:$D$43729,4,FALSE)=基本情報!$D$6,O9979,"")),"")</f>
        <v/>
      </c>
    </row>
    <row r="9980" spans="15:16" x14ac:dyDescent="0.15">
      <c r="O9980">
        <v>9979</v>
      </c>
      <c r="P9980" t="str">
        <f>IFERROR(IF(COUNTIF(個人情報!$BB$5:$BB$401,"登録番号" &amp; リスト!O9980)&gt;=1,"",IF(VLOOKUP(O9980,登録者リスト!$A$1:$D$43729,4,FALSE)=基本情報!$D$6,O9980,"")),"")</f>
        <v/>
      </c>
    </row>
    <row r="9981" spans="15:16" x14ac:dyDescent="0.15">
      <c r="O9981">
        <v>9980</v>
      </c>
      <c r="P9981" t="str">
        <f>IFERROR(IF(COUNTIF(個人情報!$BB$5:$BB$401,"登録番号" &amp; リスト!O9981)&gt;=1,"",IF(VLOOKUP(O9981,登録者リスト!$A$1:$D$43729,4,FALSE)=基本情報!$D$6,O9981,"")),"")</f>
        <v/>
      </c>
    </row>
    <row r="9982" spans="15:16" x14ac:dyDescent="0.15">
      <c r="O9982">
        <v>9981</v>
      </c>
      <c r="P9982" t="str">
        <f>IFERROR(IF(COUNTIF(個人情報!$BB$5:$BB$401,"登録番号" &amp; リスト!O9982)&gt;=1,"",IF(VLOOKUP(O9982,登録者リスト!$A$1:$D$43729,4,FALSE)=基本情報!$D$6,O9982,"")),"")</f>
        <v/>
      </c>
    </row>
    <row r="9983" spans="15:16" x14ac:dyDescent="0.15">
      <c r="O9983">
        <v>9982</v>
      </c>
      <c r="P9983" t="str">
        <f>IFERROR(IF(COUNTIF(個人情報!$BB$5:$BB$401,"登録番号" &amp; リスト!O9983)&gt;=1,"",IF(VLOOKUP(O9983,登録者リスト!$A$1:$D$43729,4,FALSE)=基本情報!$D$6,O9983,"")),"")</f>
        <v/>
      </c>
    </row>
    <row r="9984" spans="15:16" x14ac:dyDescent="0.15">
      <c r="O9984">
        <v>9983</v>
      </c>
      <c r="P9984" t="str">
        <f>IFERROR(IF(COUNTIF(個人情報!$BB$5:$BB$401,"登録番号" &amp; リスト!O9984)&gt;=1,"",IF(VLOOKUP(O9984,登録者リスト!$A$1:$D$43729,4,FALSE)=基本情報!$D$6,O9984,"")),"")</f>
        <v/>
      </c>
    </row>
    <row r="9985" spans="15:16" x14ac:dyDescent="0.15">
      <c r="O9985">
        <v>9984</v>
      </c>
      <c r="P9985" t="str">
        <f>IFERROR(IF(COUNTIF(個人情報!$BB$5:$BB$401,"登録番号" &amp; リスト!O9985)&gt;=1,"",IF(VLOOKUP(O9985,登録者リスト!$A$1:$D$43729,4,FALSE)=基本情報!$D$6,O9985,"")),"")</f>
        <v/>
      </c>
    </row>
    <row r="9986" spans="15:16" x14ac:dyDescent="0.15">
      <c r="O9986">
        <v>9985</v>
      </c>
      <c r="P9986" t="str">
        <f>IFERROR(IF(COUNTIF(個人情報!$BB$5:$BB$401,"登録番号" &amp; リスト!O9986)&gt;=1,"",IF(VLOOKUP(O9986,登録者リスト!$A$1:$D$43729,4,FALSE)=基本情報!$D$6,O9986,"")),"")</f>
        <v/>
      </c>
    </row>
    <row r="9987" spans="15:16" x14ac:dyDescent="0.15">
      <c r="O9987">
        <v>9986</v>
      </c>
      <c r="P9987" t="str">
        <f>IFERROR(IF(COUNTIF(個人情報!$BB$5:$BB$401,"登録番号" &amp; リスト!O9987)&gt;=1,"",IF(VLOOKUP(O9987,登録者リスト!$A$1:$D$43729,4,FALSE)=基本情報!$D$6,O9987,"")),"")</f>
        <v/>
      </c>
    </row>
    <row r="9988" spans="15:16" x14ac:dyDescent="0.15">
      <c r="O9988">
        <v>9987</v>
      </c>
      <c r="P9988" t="str">
        <f>IFERROR(IF(COUNTIF(個人情報!$BB$5:$BB$401,"登録番号" &amp; リスト!O9988)&gt;=1,"",IF(VLOOKUP(O9988,登録者リスト!$A$1:$D$43729,4,FALSE)=基本情報!$D$6,O9988,"")),"")</f>
        <v/>
      </c>
    </row>
    <row r="9989" spans="15:16" x14ac:dyDescent="0.15">
      <c r="O9989">
        <v>9988</v>
      </c>
      <c r="P9989" t="str">
        <f>IFERROR(IF(COUNTIF(個人情報!$BB$5:$BB$401,"登録番号" &amp; リスト!O9989)&gt;=1,"",IF(VLOOKUP(O9989,登録者リスト!$A$1:$D$43729,4,FALSE)=基本情報!$D$6,O9989,"")),"")</f>
        <v/>
      </c>
    </row>
    <row r="9990" spans="15:16" x14ac:dyDescent="0.15">
      <c r="O9990">
        <v>9989</v>
      </c>
      <c r="P9990" t="str">
        <f>IFERROR(IF(COUNTIF(個人情報!$BB$5:$BB$401,"登録番号" &amp; リスト!O9990)&gt;=1,"",IF(VLOOKUP(O9990,登録者リスト!$A$1:$D$43729,4,FALSE)=基本情報!$D$6,O9990,"")),"")</f>
        <v/>
      </c>
    </row>
    <row r="9991" spans="15:16" x14ac:dyDescent="0.15">
      <c r="O9991">
        <v>9990</v>
      </c>
      <c r="P9991" t="str">
        <f>IFERROR(IF(COUNTIF(個人情報!$BB$5:$BB$401,"登録番号" &amp; リスト!O9991)&gt;=1,"",IF(VLOOKUP(O9991,登録者リスト!$A$1:$D$43729,4,FALSE)=基本情報!$D$6,O9991,"")),"")</f>
        <v/>
      </c>
    </row>
    <row r="9992" spans="15:16" x14ac:dyDescent="0.15">
      <c r="O9992">
        <v>9991</v>
      </c>
      <c r="P9992" t="str">
        <f>IFERROR(IF(COUNTIF(個人情報!$BB$5:$BB$401,"登録番号" &amp; リスト!O9992)&gt;=1,"",IF(VLOOKUP(O9992,登録者リスト!$A$1:$D$43729,4,FALSE)=基本情報!$D$6,O9992,"")),"")</f>
        <v/>
      </c>
    </row>
    <row r="9993" spans="15:16" x14ac:dyDescent="0.15">
      <c r="O9993">
        <v>9992</v>
      </c>
      <c r="P9993" t="str">
        <f>IFERROR(IF(COUNTIF(個人情報!$BB$5:$BB$401,"登録番号" &amp; リスト!O9993)&gt;=1,"",IF(VLOOKUP(O9993,登録者リスト!$A$1:$D$43729,4,FALSE)=基本情報!$D$6,O9993,"")),"")</f>
        <v/>
      </c>
    </row>
    <row r="9994" spans="15:16" x14ac:dyDescent="0.15">
      <c r="O9994">
        <v>9993</v>
      </c>
      <c r="P9994" t="str">
        <f>IFERROR(IF(COUNTIF(個人情報!$BB$5:$BB$401,"登録番号" &amp; リスト!O9994)&gt;=1,"",IF(VLOOKUP(O9994,登録者リスト!$A$1:$D$43729,4,FALSE)=基本情報!$D$6,O9994,"")),"")</f>
        <v/>
      </c>
    </row>
    <row r="9995" spans="15:16" x14ac:dyDescent="0.15">
      <c r="O9995">
        <v>9994</v>
      </c>
      <c r="P9995" t="str">
        <f>IFERROR(IF(COUNTIF(個人情報!$BB$5:$BB$401,"登録番号" &amp; リスト!O9995)&gt;=1,"",IF(VLOOKUP(O9995,登録者リスト!$A$1:$D$43729,4,FALSE)=基本情報!$D$6,O9995,"")),"")</f>
        <v/>
      </c>
    </row>
    <row r="9996" spans="15:16" x14ac:dyDescent="0.15">
      <c r="O9996">
        <v>9995</v>
      </c>
      <c r="P9996" t="str">
        <f>IFERROR(IF(COUNTIF(個人情報!$BB$5:$BB$401,"登録番号" &amp; リスト!O9996)&gt;=1,"",IF(VLOOKUP(O9996,登録者リスト!$A$1:$D$43729,4,FALSE)=基本情報!$D$6,O9996,"")),"")</f>
        <v/>
      </c>
    </row>
    <row r="9997" spans="15:16" x14ac:dyDescent="0.15">
      <c r="O9997">
        <v>9996</v>
      </c>
      <c r="P9997" t="str">
        <f>IFERROR(IF(COUNTIF(個人情報!$BB$5:$BB$401,"登録番号" &amp; リスト!O9997)&gt;=1,"",IF(VLOOKUP(O9997,登録者リスト!$A$1:$D$43729,4,FALSE)=基本情報!$D$6,O9997,"")),"")</f>
        <v/>
      </c>
    </row>
    <row r="9998" spans="15:16" x14ac:dyDescent="0.15">
      <c r="O9998">
        <v>9997</v>
      </c>
      <c r="P9998" t="str">
        <f>IFERROR(IF(COUNTIF(個人情報!$BB$5:$BB$401,"登録番号" &amp; リスト!O9998)&gt;=1,"",IF(VLOOKUP(O9998,登録者リスト!$A$1:$D$43729,4,FALSE)=基本情報!$D$6,O9998,"")),"")</f>
        <v/>
      </c>
    </row>
    <row r="9999" spans="15:16" x14ac:dyDescent="0.15">
      <c r="O9999">
        <v>9998</v>
      </c>
      <c r="P9999" t="str">
        <f>IFERROR(IF(COUNTIF(個人情報!$BB$5:$BB$401,"登録番号" &amp; リスト!O9999)&gt;=1,"",IF(VLOOKUP(O9999,登録者リスト!$A$1:$D$43729,4,FALSE)=基本情報!$D$6,O9999,"")),"")</f>
        <v/>
      </c>
    </row>
    <row r="10000" spans="15:16" x14ac:dyDescent="0.15">
      <c r="O10000">
        <v>9999</v>
      </c>
      <c r="P10000" t="str">
        <f>IFERROR(IF(COUNTIF(個人情報!$BB$5:$BB$401,"登録番号" &amp; リスト!O10000)&gt;=1,"",IF(VLOOKUP(O10000,登録者リスト!$A$1:$D$43729,4,FALSE)=基本情報!$D$6,O10000,"")),"")</f>
        <v/>
      </c>
    </row>
    <row r="10001" spans="15:16" x14ac:dyDescent="0.15">
      <c r="O10001">
        <v>10000</v>
      </c>
      <c r="P10001" t="str">
        <f>IFERROR(IF(COUNTIF(個人情報!$BB$5:$BB$401,"登録番号" &amp; リスト!O10001)&gt;=1,"",IF(VLOOKUP(O10001,登録者リスト!$A$1:$D$43729,4,FALSE)=基本情報!$D$6,O10001,"")),"")</f>
        <v/>
      </c>
    </row>
    <row r="10002" spans="15:16" x14ac:dyDescent="0.15">
      <c r="O10002">
        <v>10001</v>
      </c>
      <c r="P10002" t="str">
        <f>IFERROR(IF(COUNTIF(個人情報!$BB$5:$BB$401,"登録番号" &amp; リスト!O10002)&gt;=1,"",IF(VLOOKUP(O10002,登録者リスト!$A$1:$D$43729,4,FALSE)=基本情報!$D$6,O10002,"")),"")</f>
        <v/>
      </c>
    </row>
    <row r="10003" spans="15:16" x14ac:dyDescent="0.15">
      <c r="O10003">
        <v>10002</v>
      </c>
      <c r="P10003" t="str">
        <f>IFERROR(IF(COUNTIF(個人情報!$BB$5:$BB$401,"登録番号" &amp; リスト!O10003)&gt;=1,"",IF(VLOOKUP(O10003,登録者リスト!$A$1:$D$43729,4,FALSE)=基本情報!$D$6,O10003,"")),"")</f>
        <v/>
      </c>
    </row>
    <row r="10004" spans="15:16" x14ac:dyDescent="0.15">
      <c r="O10004">
        <v>10003</v>
      </c>
      <c r="P10004" t="str">
        <f>IFERROR(IF(COUNTIF(個人情報!$BB$5:$BB$401,"登録番号" &amp; リスト!O10004)&gt;=1,"",IF(VLOOKUP(O10004,登録者リスト!$A$1:$D$43729,4,FALSE)=基本情報!$D$6,O10004,"")),"")</f>
        <v/>
      </c>
    </row>
    <row r="10005" spans="15:16" x14ac:dyDescent="0.15">
      <c r="O10005">
        <v>10004</v>
      </c>
      <c r="P10005" t="str">
        <f>IFERROR(IF(COUNTIF(個人情報!$BB$5:$BB$401,"登録番号" &amp; リスト!O10005)&gt;=1,"",IF(VLOOKUP(O10005,登録者リスト!$A$1:$D$43729,4,FALSE)=基本情報!$D$6,O10005,"")),"")</f>
        <v/>
      </c>
    </row>
    <row r="10006" spans="15:16" x14ac:dyDescent="0.15">
      <c r="O10006">
        <v>10005</v>
      </c>
      <c r="P10006" t="str">
        <f>IFERROR(IF(COUNTIF(個人情報!$BB$5:$BB$401,"登録番号" &amp; リスト!O10006)&gt;=1,"",IF(VLOOKUP(O10006,登録者リスト!$A$1:$D$43729,4,FALSE)=基本情報!$D$6,O10006,"")),"")</f>
        <v/>
      </c>
    </row>
    <row r="10007" spans="15:16" x14ac:dyDescent="0.15">
      <c r="O10007">
        <v>10006</v>
      </c>
      <c r="P10007" t="str">
        <f>IFERROR(IF(COUNTIF(個人情報!$BB$5:$BB$401,"登録番号" &amp; リスト!O10007)&gt;=1,"",IF(VLOOKUP(O10007,登録者リスト!$A$1:$D$43729,4,FALSE)=基本情報!$D$6,O10007,"")),"")</f>
        <v/>
      </c>
    </row>
    <row r="10008" spans="15:16" x14ac:dyDescent="0.15">
      <c r="O10008">
        <v>10007</v>
      </c>
      <c r="P10008" t="str">
        <f>IFERROR(IF(COUNTIF(個人情報!$BB$5:$BB$401,"登録番号" &amp; リスト!O10008)&gt;=1,"",IF(VLOOKUP(O10008,登録者リスト!$A$1:$D$43729,4,FALSE)=基本情報!$D$6,O10008,"")),"")</f>
        <v/>
      </c>
    </row>
    <row r="10009" spans="15:16" x14ac:dyDescent="0.15">
      <c r="O10009">
        <v>10008</v>
      </c>
      <c r="P10009" t="str">
        <f>IFERROR(IF(COUNTIF(個人情報!$BB$5:$BB$401,"登録番号" &amp; リスト!O10009)&gt;=1,"",IF(VLOOKUP(O10009,登録者リスト!$A$1:$D$43729,4,FALSE)=基本情報!$D$6,O10009,"")),"")</f>
        <v/>
      </c>
    </row>
    <row r="10010" spans="15:16" x14ac:dyDescent="0.15">
      <c r="O10010">
        <v>10009</v>
      </c>
      <c r="P10010" t="str">
        <f>IFERROR(IF(COUNTIF(個人情報!$BB$5:$BB$401,"登録番号" &amp; リスト!O10010)&gt;=1,"",IF(VLOOKUP(O10010,登録者リスト!$A$1:$D$43729,4,FALSE)=基本情報!$D$6,O10010,"")),"")</f>
        <v/>
      </c>
    </row>
    <row r="10011" spans="15:16" x14ac:dyDescent="0.15">
      <c r="O10011">
        <v>10010</v>
      </c>
      <c r="P10011" t="str">
        <f>IFERROR(IF(COUNTIF(個人情報!$BB$5:$BB$401,"登録番号" &amp; リスト!O10011)&gt;=1,"",IF(VLOOKUP(O10011,登録者リスト!$A$1:$D$43729,4,FALSE)=基本情報!$D$6,O10011,"")),"")</f>
        <v/>
      </c>
    </row>
    <row r="10012" spans="15:16" x14ac:dyDescent="0.15">
      <c r="O10012">
        <v>10011</v>
      </c>
      <c r="P10012" t="str">
        <f>IFERROR(IF(COUNTIF(個人情報!$BB$5:$BB$401,"登録番号" &amp; リスト!O10012)&gt;=1,"",IF(VLOOKUP(O10012,登録者リスト!$A$1:$D$43729,4,FALSE)=基本情報!$D$6,O10012,"")),"")</f>
        <v/>
      </c>
    </row>
    <row r="10013" spans="15:16" x14ac:dyDescent="0.15">
      <c r="O10013">
        <v>10012</v>
      </c>
      <c r="P10013" t="str">
        <f>IFERROR(IF(COUNTIF(個人情報!$BB$5:$BB$401,"登録番号" &amp; リスト!O10013)&gt;=1,"",IF(VLOOKUP(O10013,登録者リスト!$A$1:$D$43729,4,FALSE)=基本情報!$D$6,O10013,"")),"")</f>
        <v/>
      </c>
    </row>
    <row r="10014" spans="15:16" x14ac:dyDescent="0.15">
      <c r="O10014">
        <v>10013</v>
      </c>
      <c r="P10014" t="str">
        <f>IFERROR(IF(COUNTIF(個人情報!$BB$5:$BB$401,"登録番号" &amp; リスト!O10014)&gt;=1,"",IF(VLOOKUP(O10014,登録者リスト!$A$1:$D$43729,4,FALSE)=基本情報!$D$6,O10014,"")),"")</f>
        <v/>
      </c>
    </row>
    <row r="10015" spans="15:16" x14ac:dyDescent="0.15">
      <c r="O10015">
        <v>10014</v>
      </c>
      <c r="P10015" t="str">
        <f>IFERROR(IF(COUNTIF(個人情報!$BB$5:$BB$401,"登録番号" &amp; リスト!O10015)&gt;=1,"",IF(VLOOKUP(O10015,登録者リスト!$A$1:$D$43729,4,FALSE)=基本情報!$D$6,O10015,"")),"")</f>
        <v/>
      </c>
    </row>
    <row r="10016" spans="15:16" x14ac:dyDescent="0.15">
      <c r="O10016">
        <v>10015</v>
      </c>
      <c r="P10016" t="str">
        <f>IFERROR(IF(COUNTIF(個人情報!$BB$5:$BB$401,"登録番号" &amp; リスト!O10016)&gt;=1,"",IF(VLOOKUP(O10016,登録者リスト!$A$1:$D$43729,4,FALSE)=基本情報!$D$6,O10016,"")),"")</f>
        <v/>
      </c>
    </row>
    <row r="10017" spans="15:16" x14ac:dyDescent="0.15">
      <c r="O10017">
        <v>10016</v>
      </c>
      <c r="P10017" t="str">
        <f>IFERROR(IF(COUNTIF(個人情報!$BB$5:$BB$401,"登録番号" &amp; リスト!O10017)&gt;=1,"",IF(VLOOKUP(O10017,登録者リスト!$A$1:$D$43729,4,FALSE)=基本情報!$D$6,O10017,"")),"")</f>
        <v/>
      </c>
    </row>
    <row r="10018" spans="15:16" x14ac:dyDescent="0.15">
      <c r="O10018">
        <v>10017</v>
      </c>
      <c r="P10018" t="str">
        <f>IFERROR(IF(COUNTIF(個人情報!$BB$5:$BB$401,"登録番号" &amp; リスト!O10018)&gt;=1,"",IF(VLOOKUP(O10018,登録者リスト!$A$1:$D$43729,4,FALSE)=基本情報!$D$6,O10018,"")),"")</f>
        <v/>
      </c>
    </row>
    <row r="10019" spans="15:16" x14ac:dyDescent="0.15">
      <c r="O10019">
        <v>10018</v>
      </c>
      <c r="P10019" t="str">
        <f>IFERROR(IF(COUNTIF(個人情報!$BB$5:$BB$401,"登録番号" &amp; リスト!O10019)&gt;=1,"",IF(VLOOKUP(O10019,登録者リスト!$A$1:$D$43729,4,FALSE)=基本情報!$D$6,O10019,"")),"")</f>
        <v/>
      </c>
    </row>
    <row r="10020" spans="15:16" x14ac:dyDescent="0.15">
      <c r="O10020">
        <v>10019</v>
      </c>
      <c r="P10020" t="str">
        <f>IFERROR(IF(COUNTIF(個人情報!$BB$5:$BB$401,"登録番号" &amp; リスト!O10020)&gt;=1,"",IF(VLOOKUP(O10020,登録者リスト!$A$1:$D$43729,4,FALSE)=基本情報!$D$6,O10020,"")),"")</f>
        <v/>
      </c>
    </row>
    <row r="10021" spans="15:16" x14ac:dyDescent="0.15">
      <c r="O10021">
        <v>10020</v>
      </c>
      <c r="P10021" t="str">
        <f>IFERROR(IF(COUNTIF(個人情報!$BB$5:$BB$401,"登録番号" &amp; リスト!O10021)&gt;=1,"",IF(VLOOKUP(O10021,登録者リスト!$A$1:$D$43729,4,FALSE)=基本情報!$D$6,O10021,"")),"")</f>
        <v/>
      </c>
    </row>
    <row r="10022" spans="15:16" x14ac:dyDescent="0.15">
      <c r="O10022">
        <v>10021</v>
      </c>
      <c r="P10022" t="str">
        <f>IFERROR(IF(COUNTIF(個人情報!$BB$5:$BB$401,"登録番号" &amp; リスト!O10022)&gt;=1,"",IF(VLOOKUP(O10022,登録者リスト!$A$1:$D$43729,4,FALSE)=基本情報!$D$6,O10022,"")),"")</f>
        <v/>
      </c>
    </row>
    <row r="10023" spans="15:16" x14ac:dyDescent="0.15">
      <c r="O10023">
        <v>10022</v>
      </c>
      <c r="P10023" t="str">
        <f>IFERROR(IF(COUNTIF(個人情報!$BB$5:$BB$401,"登録番号" &amp; リスト!O10023)&gt;=1,"",IF(VLOOKUP(O10023,登録者リスト!$A$1:$D$43729,4,FALSE)=基本情報!$D$6,O10023,"")),"")</f>
        <v/>
      </c>
    </row>
    <row r="10024" spans="15:16" x14ac:dyDescent="0.15">
      <c r="O10024">
        <v>10023</v>
      </c>
      <c r="P10024" t="str">
        <f>IFERROR(IF(COUNTIF(個人情報!$BB$5:$BB$401,"登録番号" &amp; リスト!O10024)&gt;=1,"",IF(VLOOKUP(O10024,登録者リスト!$A$1:$D$43729,4,FALSE)=基本情報!$D$6,O10024,"")),"")</f>
        <v/>
      </c>
    </row>
    <row r="10025" spans="15:16" x14ac:dyDescent="0.15">
      <c r="O10025">
        <v>10024</v>
      </c>
      <c r="P10025" t="str">
        <f>IFERROR(IF(COUNTIF(個人情報!$BB$5:$BB$401,"登録番号" &amp; リスト!O10025)&gt;=1,"",IF(VLOOKUP(O10025,登録者リスト!$A$1:$D$43729,4,FALSE)=基本情報!$D$6,O10025,"")),"")</f>
        <v/>
      </c>
    </row>
    <row r="10026" spans="15:16" x14ac:dyDescent="0.15">
      <c r="O10026">
        <v>10025</v>
      </c>
      <c r="P10026" t="str">
        <f>IFERROR(IF(COUNTIF(個人情報!$BB$5:$BB$401,"登録番号" &amp; リスト!O10026)&gt;=1,"",IF(VLOOKUP(O10026,登録者リスト!$A$1:$D$43729,4,FALSE)=基本情報!$D$6,O10026,"")),"")</f>
        <v/>
      </c>
    </row>
    <row r="10027" spans="15:16" x14ac:dyDescent="0.15">
      <c r="O10027">
        <v>10026</v>
      </c>
      <c r="P10027" t="str">
        <f>IFERROR(IF(COUNTIF(個人情報!$BB$5:$BB$401,"登録番号" &amp; リスト!O10027)&gt;=1,"",IF(VLOOKUP(O10027,登録者リスト!$A$1:$D$43729,4,FALSE)=基本情報!$D$6,O10027,"")),"")</f>
        <v/>
      </c>
    </row>
    <row r="10028" spans="15:16" x14ac:dyDescent="0.15">
      <c r="O10028">
        <v>10027</v>
      </c>
      <c r="P10028" t="str">
        <f>IFERROR(IF(COUNTIF(個人情報!$BB$5:$BB$401,"登録番号" &amp; リスト!O10028)&gt;=1,"",IF(VLOOKUP(O10028,登録者リスト!$A$1:$D$43729,4,FALSE)=基本情報!$D$6,O10028,"")),"")</f>
        <v/>
      </c>
    </row>
    <row r="10029" spans="15:16" x14ac:dyDescent="0.15">
      <c r="O10029">
        <v>10028</v>
      </c>
      <c r="P10029" t="str">
        <f>IFERROR(IF(COUNTIF(個人情報!$BB$5:$BB$401,"登録番号" &amp; リスト!O10029)&gt;=1,"",IF(VLOOKUP(O10029,登録者リスト!$A$1:$D$43729,4,FALSE)=基本情報!$D$6,O10029,"")),"")</f>
        <v/>
      </c>
    </row>
    <row r="10030" spans="15:16" x14ac:dyDescent="0.15">
      <c r="O10030">
        <v>10029</v>
      </c>
      <c r="P10030" t="str">
        <f>IFERROR(IF(COUNTIF(個人情報!$BB$5:$BB$401,"登録番号" &amp; リスト!O10030)&gt;=1,"",IF(VLOOKUP(O10030,登録者リスト!$A$1:$D$43729,4,FALSE)=基本情報!$D$6,O10030,"")),"")</f>
        <v/>
      </c>
    </row>
    <row r="10031" spans="15:16" x14ac:dyDescent="0.15">
      <c r="O10031">
        <v>10030</v>
      </c>
      <c r="P10031" t="str">
        <f>IFERROR(IF(COUNTIF(個人情報!$BB$5:$BB$401,"登録番号" &amp; リスト!O10031)&gt;=1,"",IF(VLOOKUP(O10031,登録者リスト!$A$1:$D$43729,4,FALSE)=基本情報!$D$6,O10031,"")),"")</f>
        <v/>
      </c>
    </row>
    <row r="10032" spans="15:16" x14ac:dyDescent="0.15">
      <c r="O10032">
        <v>10031</v>
      </c>
      <c r="P10032" t="str">
        <f>IFERROR(IF(COUNTIF(個人情報!$BB$5:$BB$401,"登録番号" &amp; リスト!O10032)&gt;=1,"",IF(VLOOKUP(O10032,登録者リスト!$A$1:$D$43729,4,FALSE)=基本情報!$D$6,O10032,"")),"")</f>
        <v/>
      </c>
    </row>
    <row r="10033" spans="15:16" x14ac:dyDescent="0.15">
      <c r="O10033">
        <v>10032</v>
      </c>
      <c r="P10033" t="str">
        <f>IFERROR(IF(COUNTIF(個人情報!$BB$5:$BB$401,"登録番号" &amp; リスト!O10033)&gt;=1,"",IF(VLOOKUP(O10033,登録者リスト!$A$1:$D$43729,4,FALSE)=基本情報!$D$6,O10033,"")),"")</f>
        <v/>
      </c>
    </row>
    <row r="10034" spans="15:16" x14ac:dyDescent="0.15">
      <c r="O10034">
        <v>10033</v>
      </c>
      <c r="P10034" t="str">
        <f>IFERROR(IF(COUNTIF(個人情報!$BB$5:$BB$401,"登録番号" &amp; リスト!O10034)&gt;=1,"",IF(VLOOKUP(O10034,登録者リスト!$A$1:$D$43729,4,FALSE)=基本情報!$D$6,O10034,"")),"")</f>
        <v/>
      </c>
    </row>
    <row r="10035" spans="15:16" x14ac:dyDescent="0.15">
      <c r="O10035">
        <v>10034</v>
      </c>
      <c r="P10035" t="str">
        <f>IFERROR(IF(COUNTIF(個人情報!$BB$5:$BB$401,"登録番号" &amp; リスト!O10035)&gt;=1,"",IF(VLOOKUP(O10035,登録者リスト!$A$1:$D$43729,4,FALSE)=基本情報!$D$6,O10035,"")),"")</f>
        <v/>
      </c>
    </row>
    <row r="10036" spans="15:16" x14ac:dyDescent="0.15">
      <c r="O10036">
        <v>10035</v>
      </c>
      <c r="P10036" t="str">
        <f>IFERROR(IF(COUNTIF(個人情報!$BB$5:$BB$401,"登録番号" &amp; リスト!O10036)&gt;=1,"",IF(VLOOKUP(O10036,登録者リスト!$A$1:$D$43729,4,FALSE)=基本情報!$D$6,O10036,"")),"")</f>
        <v/>
      </c>
    </row>
    <row r="10037" spans="15:16" x14ac:dyDescent="0.15">
      <c r="O10037">
        <v>10036</v>
      </c>
      <c r="P10037" t="str">
        <f>IFERROR(IF(COUNTIF(個人情報!$BB$5:$BB$401,"登録番号" &amp; リスト!O10037)&gt;=1,"",IF(VLOOKUP(O10037,登録者リスト!$A$1:$D$43729,4,FALSE)=基本情報!$D$6,O10037,"")),"")</f>
        <v/>
      </c>
    </row>
    <row r="10038" spans="15:16" x14ac:dyDescent="0.15">
      <c r="O10038">
        <v>10037</v>
      </c>
      <c r="P10038" t="str">
        <f>IFERROR(IF(COUNTIF(個人情報!$BB$5:$BB$401,"登録番号" &amp; リスト!O10038)&gt;=1,"",IF(VLOOKUP(O10038,登録者リスト!$A$1:$D$43729,4,FALSE)=基本情報!$D$6,O10038,"")),"")</f>
        <v/>
      </c>
    </row>
    <row r="10039" spans="15:16" x14ac:dyDescent="0.15">
      <c r="O10039">
        <v>10038</v>
      </c>
      <c r="P10039" t="str">
        <f>IFERROR(IF(COUNTIF(個人情報!$BB$5:$BB$401,"登録番号" &amp; リスト!O10039)&gt;=1,"",IF(VLOOKUP(O10039,登録者リスト!$A$1:$D$43729,4,FALSE)=基本情報!$D$6,O10039,"")),"")</f>
        <v/>
      </c>
    </row>
    <row r="10040" spans="15:16" x14ac:dyDescent="0.15">
      <c r="O10040">
        <v>10039</v>
      </c>
      <c r="P10040" t="str">
        <f>IFERROR(IF(COUNTIF(個人情報!$BB$5:$BB$401,"登録番号" &amp; リスト!O10040)&gt;=1,"",IF(VLOOKUP(O10040,登録者リスト!$A$1:$D$43729,4,FALSE)=基本情報!$D$6,O10040,"")),"")</f>
        <v/>
      </c>
    </row>
    <row r="10041" spans="15:16" x14ac:dyDescent="0.15">
      <c r="O10041">
        <v>10040</v>
      </c>
      <c r="P10041" t="str">
        <f>IFERROR(IF(COUNTIF(個人情報!$BB$5:$BB$401,"登録番号" &amp; リスト!O10041)&gt;=1,"",IF(VLOOKUP(O10041,登録者リスト!$A$1:$D$43729,4,FALSE)=基本情報!$D$6,O10041,"")),"")</f>
        <v/>
      </c>
    </row>
    <row r="10042" spans="15:16" x14ac:dyDescent="0.15">
      <c r="O10042">
        <v>10041</v>
      </c>
      <c r="P10042" t="str">
        <f>IFERROR(IF(COUNTIF(個人情報!$BB$5:$BB$401,"登録番号" &amp; リスト!O10042)&gt;=1,"",IF(VLOOKUP(O10042,登録者リスト!$A$1:$D$43729,4,FALSE)=基本情報!$D$6,O10042,"")),"")</f>
        <v/>
      </c>
    </row>
    <row r="10043" spans="15:16" x14ac:dyDescent="0.15">
      <c r="O10043">
        <v>10042</v>
      </c>
      <c r="P10043" t="str">
        <f>IFERROR(IF(COUNTIF(個人情報!$BB$5:$BB$401,"登録番号" &amp; リスト!O10043)&gt;=1,"",IF(VLOOKUP(O10043,登録者リスト!$A$1:$D$43729,4,FALSE)=基本情報!$D$6,O10043,"")),"")</f>
        <v/>
      </c>
    </row>
    <row r="10044" spans="15:16" x14ac:dyDescent="0.15">
      <c r="O10044">
        <v>10043</v>
      </c>
      <c r="P10044" t="str">
        <f>IFERROR(IF(COUNTIF(個人情報!$BB$5:$BB$401,"登録番号" &amp; リスト!O10044)&gt;=1,"",IF(VLOOKUP(O10044,登録者リスト!$A$1:$D$43729,4,FALSE)=基本情報!$D$6,O10044,"")),"")</f>
        <v/>
      </c>
    </row>
    <row r="10045" spans="15:16" x14ac:dyDescent="0.15">
      <c r="O10045">
        <v>10044</v>
      </c>
      <c r="P10045" t="str">
        <f>IFERROR(IF(COUNTIF(個人情報!$BB$5:$BB$401,"登録番号" &amp; リスト!O10045)&gt;=1,"",IF(VLOOKUP(O10045,登録者リスト!$A$1:$D$43729,4,FALSE)=基本情報!$D$6,O10045,"")),"")</f>
        <v/>
      </c>
    </row>
    <row r="10046" spans="15:16" x14ac:dyDescent="0.15">
      <c r="O10046">
        <v>10045</v>
      </c>
      <c r="P10046" t="str">
        <f>IFERROR(IF(COUNTIF(個人情報!$BB$5:$BB$401,"登録番号" &amp; リスト!O10046)&gt;=1,"",IF(VLOOKUP(O10046,登録者リスト!$A$1:$D$43729,4,FALSE)=基本情報!$D$6,O10046,"")),"")</f>
        <v/>
      </c>
    </row>
    <row r="10047" spans="15:16" x14ac:dyDescent="0.15">
      <c r="O10047">
        <v>10046</v>
      </c>
      <c r="P10047" t="str">
        <f>IFERROR(IF(COUNTIF(個人情報!$BB$5:$BB$401,"登録番号" &amp; リスト!O10047)&gt;=1,"",IF(VLOOKUP(O10047,登録者リスト!$A$1:$D$43729,4,FALSE)=基本情報!$D$6,O10047,"")),"")</f>
        <v/>
      </c>
    </row>
    <row r="10048" spans="15:16" x14ac:dyDescent="0.15">
      <c r="O10048">
        <v>10047</v>
      </c>
      <c r="P10048" t="str">
        <f>IFERROR(IF(COUNTIF(個人情報!$BB$5:$BB$401,"登録番号" &amp; リスト!O10048)&gt;=1,"",IF(VLOOKUP(O10048,登録者リスト!$A$1:$D$43729,4,FALSE)=基本情報!$D$6,O10048,"")),"")</f>
        <v/>
      </c>
    </row>
    <row r="10049" spans="15:16" x14ac:dyDescent="0.15">
      <c r="O10049">
        <v>10048</v>
      </c>
      <c r="P10049" t="str">
        <f>IFERROR(IF(COUNTIF(個人情報!$BB$5:$BB$401,"登録番号" &amp; リスト!O10049)&gt;=1,"",IF(VLOOKUP(O10049,登録者リスト!$A$1:$D$43729,4,FALSE)=基本情報!$D$6,O10049,"")),"")</f>
        <v/>
      </c>
    </row>
    <row r="10050" spans="15:16" x14ac:dyDescent="0.15">
      <c r="O10050">
        <v>10049</v>
      </c>
      <c r="P10050" t="str">
        <f>IFERROR(IF(COUNTIF(個人情報!$BB$5:$BB$401,"登録番号" &amp; リスト!O10050)&gt;=1,"",IF(VLOOKUP(O10050,登録者リスト!$A$1:$D$43729,4,FALSE)=基本情報!$D$6,O10050,"")),"")</f>
        <v/>
      </c>
    </row>
    <row r="10051" spans="15:16" x14ac:dyDescent="0.15">
      <c r="O10051">
        <v>10050</v>
      </c>
      <c r="P10051" t="str">
        <f>IFERROR(IF(COUNTIF(個人情報!$BB$5:$BB$401,"登録番号" &amp; リスト!O10051)&gt;=1,"",IF(VLOOKUP(O10051,登録者リスト!$A$1:$D$43729,4,FALSE)=基本情報!$D$6,O10051,"")),"")</f>
        <v/>
      </c>
    </row>
    <row r="10052" spans="15:16" x14ac:dyDescent="0.15">
      <c r="O10052">
        <v>10051</v>
      </c>
      <c r="P10052" t="str">
        <f>IFERROR(IF(COUNTIF(個人情報!$BB$5:$BB$401,"登録番号" &amp; リスト!O10052)&gt;=1,"",IF(VLOOKUP(O10052,登録者リスト!$A$1:$D$43729,4,FALSE)=基本情報!$D$6,O10052,"")),"")</f>
        <v/>
      </c>
    </row>
    <row r="10053" spans="15:16" x14ac:dyDescent="0.15">
      <c r="O10053">
        <v>10052</v>
      </c>
      <c r="P10053" t="str">
        <f>IFERROR(IF(COUNTIF(個人情報!$BB$5:$BB$401,"登録番号" &amp; リスト!O10053)&gt;=1,"",IF(VLOOKUP(O10053,登録者リスト!$A$1:$D$43729,4,FALSE)=基本情報!$D$6,O10053,"")),"")</f>
        <v/>
      </c>
    </row>
    <row r="10054" spans="15:16" x14ac:dyDescent="0.15">
      <c r="O10054">
        <v>10053</v>
      </c>
      <c r="P10054" t="str">
        <f>IFERROR(IF(COUNTIF(個人情報!$BB$5:$BB$401,"登録番号" &amp; リスト!O10054)&gt;=1,"",IF(VLOOKUP(O10054,登録者リスト!$A$1:$D$43729,4,FALSE)=基本情報!$D$6,O10054,"")),"")</f>
        <v/>
      </c>
    </row>
    <row r="10055" spans="15:16" x14ac:dyDescent="0.15">
      <c r="O10055">
        <v>10054</v>
      </c>
      <c r="P10055" t="str">
        <f>IFERROR(IF(COUNTIF(個人情報!$BB$5:$BB$401,"登録番号" &amp; リスト!O10055)&gt;=1,"",IF(VLOOKUP(O10055,登録者リスト!$A$1:$D$43729,4,FALSE)=基本情報!$D$6,O10055,"")),"")</f>
        <v/>
      </c>
    </row>
    <row r="10056" spans="15:16" x14ac:dyDescent="0.15">
      <c r="O10056">
        <v>10055</v>
      </c>
      <c r="P10056" t="str">
        <f>IFERROR(IF(COUNTIF(個人情報!$BB$5:$BB$401,"登録番号" &amp; リスト!O10056)&gt;=1,"",IF(VLOOKUP(O10056,登録者リスト!$A$1:$D$43729,4,FALSE)=基本情報!$D$6,O10056,"")),"")</f>
        <v/>
      </c>
    </row>
    <row r="10057" spans="15:16" x14ac:dyDescent="0.15">
      <c r="O10057">
        <v>10056</v>
      </c>
      <c r="P10057" t="str">
        <f>IFERROR(IF(COUNTIF(個人情報!$BB$5:$BB$401,"登録番号" &amp; リスト!O10057)&gt;=1,"",IF(VLOOKUP(O10057,登録者リスト!$A$1:$D$43729,4,FALSE)=基本情報!$D$6,O10057,"")),"")</f>
        <v/>
      </c>
    </row>
    <row r="10058" spans="15:16" x14ac:dyDescent="0.15">
      <c r="O10058">
        <v>10057</v>
      </c>
      <c r="P10058" t="str">
        <f>IFERROR(IF(COUNTIF(個人情報!$BB$5:$BB$401,"登録番号" &amp; リスト!O10058)&gt;=1,"",IF(VLOOKUP(O10058,登録者リスト!$A$1:$D$43729,4,FALSE)=基本情報!$D$6,O10058,"")),"")</f>
        <v/>
      </c>
    </row>
    <row r="10059" spans="15:16" x14ac:dyDescent="0.15">
      <c r="O10059">
        <v>10058</v>
      </c>
      <c r="P10059" t="str">
        <f>IFERROR(IF(COUNTIF(個人情報!$BB$5:$BB$401,"登録番号" &amp; リスト!O10059)&gt;=1,"",IF(VLOOKUP(O10059,登録者リスト!$A$1:$D$43729,4,FALSE)=基本情報!$D$6,O10059,"")),"")</f>
        <v/>
      </c>
    </row>
    <row r="10060" spans="15:16" x14ac:dyDescent="0.15">
      <c r="O10060">
        <v>10059</v>
      </c>
      <c r="P10060" t="str">
        <f>IFERROR(IF(COUNTIF(個人情報!$BB$5:$BB$401,"登録番号" &amp; リスト!O10060)&gt;=1,"",IF(VLOOKUP(O10060,登録者リスト!$A$1:$D$43729,4,FALSE)=基本情報!$D$6,O10060,"")),"")</f>
        <v/>
      </c>
    </row>
    <row r="10061" spans="15:16" x14ac:dyDescent="0.15">
      <c r="O10061">
        <v>10060</v>
      </c>
      <c r="P10061" t="str">
        <f>IFERROR(IF(COUNTIF(個人情報!$BB$5:$BB$401,"登録番号" &amp; リスト!O10061)&gt;=1,"",IF(VLOOKUP(O10061,登録者リスト!$A$1:$D$43729,4,FALSE)=基本情報!$D$6,O10061,"")),"")</f>
        <v/>
      </c>
    </row>
    <row r="10062" spans="15:16" x14ac:dyDescent="0.15">
      <c r="O10062">
        <v>10061</v>
      </c>
      <c r="P10062" t="str">
        <f>IFERROR(IF(COUNTIF(個人情報!$BB$5:$BB$401,"登録番号" &amp; リスト!O10062)&gt;=1,"",IF(VLOOKUP(O10062,登録者リスト!$A$1:$D$43729,4,FALSE)=基本情報!$D$6,O10062,"")),"")</f>
        <v/>
      </c>
    </row>
    <row r="10063" spans="15:16" x14ac:dyDescent="0.15">
      <c r="O10063">
        <v>10062</v>
      </c>
      <c r="P10063" t="str">
        <f>IFERROR(IF(COUNTIF(個人情報!$BB$5:$BB$401,"登録番号" &amp; リスト!O10063)&gt;=1,"",IF(VLOOKUP(O10063,登録者リスト!$A$1:$D$43729,4,FALSE)=基本情報!$D$6,O10063,"")),"")</f>
        <v/>
      </c>
    </row>
    <row r="10064" spans="15:16" x14ac:dyDescent="0.15">
      <c r="O10064">
        <v>10063</v>
      </c>
      <c r="P10064" t="str">
        <f>IFERROR(IF(COUNTIF(個人情報!$BB$5:$BB$401,"登録番号" &amp; リスト!O10064)&gt;=1,"",IF(VLOOKUP(O10064,登録者リスト!$A$1:$D$43729,4,FALSE)=基本情報!$D$6,O10064,"")),"")</f>
        <v/>
      </c>
    </row>
    <row r="10065" spans="15:16" x14ac:dyDescent="0.15">
      <c r="O10065">
        <v>10064</v>
      </c>
      <c r="P10065" t="str">
        <f>IFERROR(IF(COUNTIF(個人情報!$BB$5:$BB$401,"登録番号" &amp; リスト!O10065)&gt;=1,"",IF(VLOOKUP(O10065,登録者リスト!$A$1:$D$43729,4,FALSE)=基本情報!$D$6,O10065,"")),"")</f>
        <v/>
      </c>
    </row>
    <row r="10066" spans="15:16" x14ac:dyDescent="0.15">
      <c r="O10066">
        <v>10065</v>
      </c>
      <c r="P10066" t="str">
        <f>IFERROR(IF(COUNTIF(個人情報!$BB$5:$BB$401,"登録番号" &amp; リスト!O10066)&gt;=1,"",IF(VLOOKUP(O10066,登録者リスト!$A$1:$D$43729,4,FALSE)=基本情報!$D$6,O10066,"")),"")</f>
        <v/>
      </c>
    </row>
    <row r="10067" spans="15:16" x14ac:dyDescent="0.15">
      <c r="O10067">
        <v>10066</v>
      </c>
      <c r="P10067" t="str">
        <f>IFERROR(IF(COUNTIF(個人情報!$BB$5:$BB$401,"登録番号" &amp; リスト!O10067)&gt;=1,"",IF(VLOOKUP(O10067,登録者リスト!$A$1:$D$43729,4,FALSE)=基本情報!$D$6,O10067,"")),"")</f>
        <v/>
      </c>
    </row>
    <row r="10068" spans="15:16" x14ac:dyDescent="0.15">
      <c r="O10068">
        <v>10067</v>
      </c>
      <c r="P10068" t="str">
        <f>IFERROR(IF(COUNTIF(個人情報!$BB$5:$BB$401,"登録番号" &amp; リスト!O10068)&gt;=1,"",IF(VLOOKUP(O10068,登録者リスト!$A$1:$D$43729,4,FALSE)=基本情報!$D$6,O10068,"")),"")</f>
        <v/>
      </c>
    </row>
    <row r="10069" spans="15:16" x14ac:dyDescent="0.15">
      <c r="O10069">
        <v>10068</v>
      </c>
      <c r="P10069" t="str">
        <f>IFERROR(IF(COUNTIF(個人情報!$BB$5:$BB$401,"登録番号" &amp; リスト!O10069)&gt;=1,"",IF(VLOOKUP(O10069,登録者リスト!$A$1:$D$43729,4,FALSE)=基本情報!$D$6,O10069,"")),"")</f>
        <v/>
      </c>
    </row>
    <row r="10070" spans="15:16" x14ac:dyDescent="0.15">
      <c r="O10070">
        <v>10069</v>
      </c>
      <c r="P10070" t="str">
        <f>IFERROR(IF(COUNTIF(個人情報!$BB$5:$BB$401,"登録番号" &amp; リスト!O10070)&gt;=1,"",IF(VLOOKUP(O10070,登録者リスト!$A$1:$D$43729,4,FALSE)=基本情報!$D$6,O10070,"")),"")</f>
        <v/>
      </c>
    </row>
    <row r="10071" spans="15:16" x14ac:dyDescent="0.15">
      <c r="O10071">
        <v>10070</v>
      </c>
      <c r="P10071" t="str">
        <f>IFERROR(IF(COUNTIF(個人情報!$BB$5:$BB$401,"登録番号" &amp; リスト!O10071)&gt;=1,"",IF(VLOOKUP(O10071,登録者リスト!$A$1:$D$43729,4,FALSE)=基本情報!$D$6,O10071,"")),"")</f>
        <v/>
      </c>
    </row>
    <row r="10072" spans="15:16" x14ac:dyDescent="0.15">
      <c r="O10072">
        <v>10071</v>
      </c>
      <c r="P10072" t="str">
        <f>IFERROR(IF(COUNTIF(個人情報!$BB$5:$BB$401,"登録番号" &amp; リスト!O10072)&gt;=1,"",IF(VLOOKUP(O10072,登録者リスト!$A$1:$D$43729,4,FALSE)=基本情報!$D$6,O10072,"")),"")</f>
        <v/>
      </c>
    </row>
    <row r="10073" spans="15:16" x14ac:dyDescent="0.15">
      <c r="O10073">
        <v>10072</v>
      </c>
      <c r="P10073" t="str">
        <f>IFERROR(IF(COUNTIF(個人情報!$BB$5:$BB$401,"登録番号" &amp; リスト!O10073)&gt;=1,"",IF(VLOOKUP(O10073,登録者リスト!$A$1:$D$43729,4,FALSE)=基本情報!$D$6,O10073,"")),"")</f>
        <v/>
      </c>
    </row>
    <row r="10074" spans="15:16" x14ac:dyDescent="0.15">
      <c r="O10074">
        <v>10073</v>
      </c>
      <c r="P10074" t="str">
        <f>IFERROR(IF(COUNTIF(個人情報!$BB$5:$BB$401,"登録番号" &amp; リスト!O10074)&gt;=1,"",IF(VLOOKUP(O10074,登録者リスト!$A$1:$D$43729,4,FALSE)=基本情報!$D$6,O10074,"")),"")</f>
        <v/>
      </c>
    </row>
    <row r="10075" spans="15:16" x14ac:dyDescent="0.15">
      <c r="O10075">
        <v>10074</v>
      </c>
      <c r="P10075" t="str">
        <f>IFERROR(IF(COUNTIF(個人情報!$BB$5:$BB$401,"登録番号" &amp; リスト!O10075)&gt;=1,"",IF(VLOOKUP(O10075,登録者リスト!$A$1:$D$43729,4,FALSE)=基本情報!$D$6,O10075,"")),"")</f>
        <v/>
      </c>
    </row>
    <row r="10076" spans="15:16" x14ac:dyDescent="0.15">
      <c r="O10076">
        <v>10075</v>
      </c>
      <c r="P10076" t="str">
        <f>IFERROR(IF(COUNTIF(個人情報!$BB$5:$BB$401,"登録番号" &amp; リスト!O10076)&gt;=1,"",IF(VLOOKUP(O10076,登録者リスト!$A$1:$D$43729,4,FALSE)=基本情報!$D$6,O10076,"")),"")</f>
        <v/>
      </c>
    </row>
    <row r="10077" spans="15:16" x14ac:dyDescent="0.15">
      <c r="O10077">
        <v>10076</v>
      </c>
      <c r="P10077" t="str">
        <f>IFERROR(IF(COUNTIF(個人情報!$BB$5:$BB$401,"登録番号" &amp; リスト!O10077)&gt;=1,"",IF(VLOOKUP(O10077,登録者リスト!$A$1:$D$43729,4,FALSE)=基本情報!$D$6,O10077,"")),"")</f>
        <v/>
      </c>
    </row>
    <row r="10078" spans="15:16" x14ac:dyDescent="0.15">
      <c r="O10078">
        <v>10077</v>
      </c>
      <c r="P10078" t="str">
        <f>IFERROR(IF(COUNTIF(個人情報!$BB$5:$BB$401,"登録番号" &amp; リスト!O10078)&gt;=1,"",IF(VLOOKUP(O10078,登録者リスト!$A$1:$D$43729,4,FALSE)=基本情報!$D$6,O10078,"")),"")</f>
        <v/>
      </c>
    </row>
    <row r="10079" spans="15:16" x14ac:dyDescent="0.15">
      <c r="O10079">
        <v>10078</v>
      </c>
      <c r="P10079" t="str">
        <f>IFERROR(IF(COUNTIF(個人情報!$BB$5:$BB$401,"登録番号" &amp; リスト!O10079)&gt;=1,"",IF(VLOOKUP(O10079,登録者リスト!$A$1:$D$43729,4,FALSE)=基本情報!$D$6,O10079,"")),"")</f>
        <v/>
      </c>
    </row>
    <row r="10080" spans="15:16" x14ac:dyDescent="0.15">
      <c r="O10080">
        <v>10079</v>
      </c>
      <c r="P10080" t="str">
        <f>IFERROR(IF(COUNTIF(個人情報!$BB$5:$BB$401,"登録番号" &amp; リスト!O10080)&gt;=1,"",IF(VLOOKUP(O10080,登録者リスト!$A$1:$D$43729,4,FALSE)=基本情報!$D$6,O10080,"")),"")</f>
        <v/>
      </c>
    </row>
    <row r="10081" spans="15:16" x14ac:dyDescent="0.15">
      <c r="O10081">
        <v>10080</v>
      </c>
      <c r="P10081" t="str">
        <f>IFERROR(IF(COUNTIF(個人情報!$BB$5:$BB$401,"登録番号" &amp; リスト!O10081)&gt;=1,"",IF(VLOOKUP(O10081,登録者リスト!$A$1:$D$43729,4,FALSE)=基本情報!$D$6,O10081,"")),"")</f>
        <v/>
      </c>
    </row>
    <row r="10082" spans="15:16" x14ac:dyDescent="0.15">
      <c r="O10082">
        <v>10081</v>
      </c>
      <c r="P10082" t="str">
        <f>IFERROR(IF(COUNTIF(個人情報!$BB$5:$BB$401,"登録番号" &amp; リスト!O10082)&gt;=1,"",IF(VLOOKUP(O10082,登録者リスト!$A$1:$D$43729,4,FALSE)=基本情報!$D$6,O10082,"")),"")</f>
        <v/>
      </c>
    </row>
    <row r="10083" spans="15:16" x14ac:dyDescent="0.15">
      <c r="O10083">
        <v>10082</v>
      </c>
      <c r="P10083" t="str">
        <f>IFERROR(IF(COUNTIF(個人情報!$BB$5:$BB$401,"登録番号" &amp; リスト!O10083)&gt;=1,"",IF(VLOOKUP(O10083,登録者リスト!$A$1:$D$43729,4,FALSE)=基本情報!$D$6,O10083,"")),"")</f>
        <v/>
      </c>
    </row>
    <row r="10084" spans="15:16" x14ac:dyDescent="0.15">
      <c r="O10084">
        <v>10083</v>
      </c>
      <c r="P10084" t="str">
        <f>IFERROR(IF(COUNTIF(個人情報!$BB$5:$BB$401,"登録番号" &amp; リスト!O10084)&gt;=1,"",IF(VLOOKUP(O10084,登録者リスト!$A$1:$D$43729,4,FALSE)=基本情報!$D$6,O10084,"")),"")</f>
        <v/>
      </c>
    </row>
    <row r="10085" spans="15:16" x14ac:dyDescent="0.15">
      <c r="O10085">
        <v>10084</v>
      </c>
      <c r="P10085" t="str">
        <f>IFERROR(IF(COUNTIF(個人情報!$BB$5:$BB$401,"登録番号" &amp; リスト!O10085)&gt;=1,"",IF(VLOOKUP(O10085,登録者リスト!$A$1:$D$43729,4,FALSE)=基本情報!$D$6,O10085,"")),"")</f>
        <v/>
      </c>
    </row>
    <row r="10086" spans="15:16" x14ac:dyDescent="0.15">
      <c r="O10086">
        <v>10085</v>
      </c>
      <c r="P10086" t="str">
        <f>IFERROR(IF(COUNTIF(個人情報!$BB$5:$BB$401,"登録番号" &amp; リスト!O10086)&gt;=1,"",IF(VLOOKUP(O10086,登録者リスト!$A$1:$D$43729,4,FALSE)=基本情報!$D$6,O10086,"")),"")</f>
        <v/>
      </c>
    </row>
    <row r="10087" spans="15:16" x14ac:dyDescent="0.15">
      <c r="O10087">
        <v>10086</v>
      </c>
      <c r="P10087" t="str">
        <f>IFERROR(IF(COUNTIF(個人情報!$BB$5:$BB$401,"登録番号" &amp; リスト!O10087)&gt;=1,"",IF(VLOOKUP(O10087,登録者リスト!$A$1:$D$43729,4,FALSE)=基本情報!$D$6,O10087,"")),"")</f>
        <v/>
      </c>
    </row>
    <row r="10088" spans="15:16" x14ac:dyDescent="0.15">
      <c r="O10088">
        <v>10087</v>
      </c>
      <c r="P10088" t="str">
        <f>IFERROR(IF(COUNTIF(個人情報!$BB$5:$BB$401,"登録番号" &amp; リスト!O10088)&gt;=1,"",IF(VLOOKUP(O10088,登録者リスト!$A$1:$D$43729,4,FALSE)=基本情報!$D$6,O10088,"")),"")</f>
        <v/>
      </c>
    </row>
    <row r="10089" spans="15:16" x14ac:dyDescent="0.15">
      <c r="O10089">
        <v>10088</v>
      </c>
      <c r="P10089" t="str">
        <f>IFERROR(IF(COUNTIF(個人情報!$BB$5:$BB$401,"登録番号" &amp; リスト!O10089)&gt;=1,"",IF(VLOOKUP(O10089,登録者リスト!$A$1:$D$43729,4,FALSE)=基本情報!$D$6,O10089,"")),"")</f>
        <v/>
      </c>
    </row>
    <row r="10090" spans="15:16" x14ac:dyDescent="0.15">
      <c r="O10090">
        <v>10089</v>
      </c>
      <c r="P10090" t="str">
        <f>IFERROR(IF(COUNTIF(個人情報!$BB$5:$BB$401,"登録番号" &amp; リスト!O10090)&gt;=1,"",IF(VLOOKUP(O10090,登録者リスト!$A$1:$D$43729,4,FALSE)=基本情報!$D$6,O10090,"")),"")</f>
        <v/>
      </c>
    </row>
    <row r="10091" spans="15:16" x14ac:dyDescent="0.15">
      <c r="O10091">
        <v>10090</v>
      </c>
      <c r="P10091" t="str">
        <f>IFERROR(IF(COUNTIF(個人情報!$BB$5:$BB$401,"登録番号" &amp; リスト!O10091)&gt;=1,"",IF(VLOOKUP(O10091,登録者リスト!$A$1:$D$43729,4,FALSE)=基本情報!$D$6,O10091,"")),"")</f>
        <v/>
      </c>
    </row>
    <row r="10092" spans="15:16" x14ac:dyDescent="0.15">
      <c r="O10092">
        <v>10091</v>
      </c>
      <c r="P10092" t="str">
        <f>IFERROR(IF(COUNTIF(個人情報!$BB$5:$BB$401,"登録番号" &amp; リスト!O10092)&gt;=1,"",IF(VLOOKUP(O10092,登録者リスト!$A$1:$D$43729,4,FALSE)=基本情報!$D$6,O10092,"")),"")</f>
        <v/>
      </c>
    </row>
    <row r="10093" spans="15:16" x14ac:dyDescent="0.15">
      <c r="O10093">
        <v>10092</v>
      </c>
      <c r="P10093" t="str">
        <f>IFERROR(IF(COUNTIF(個人情報!$BB$5:$BB$401,"登録番号" &amp; リスト!O10093)&gt;=1,"",IF(VLOOKUP(O10093,登録者リスト!$A$1:$D$43729,4,FALSE)=基本情報!$D$6,O10093,"")),"")</f>
        <v/>
      </c>
    </row>
    <row r="10094" spans="15:16" x14ac:dyDescent="0.15">
      <c r="O10094">
        <v>10093</v>
      </c>
      <c r="P10094" t="str">
        <f>IFERROR(IF(COUNTIF(個人情報!$BB$5:$BB$401,"登録番号" &amp; リスト!O10094)&gt;=1,"",IF(VLOOKUP(O10094,登録者リスト!$A$1:$D$43729,4,FALSE)=基本情報!$D$6,O10094,"")),"")</f>
        <v/>
      </c>
    </row>
    <row r="10095" spans="15:16" x14ac:dyDescent="0.15">
      <c r="O10095">
        <v>10094</v>
      </c>
      <c r="P10095" t="str">
        <f>IFERROR(IF(COUNTIF(個人情報!$BB$5:$BB$401,"登録番号" &amp; リスト!O10095)&gt;=1,"",IF(VLOOKUP(O10095,登録者リスト!$A$1:$D$43729,4,FALSE)=基本情報!$D$6,O10095,"")),"")</f>
        <v/>
      </c>
    </row>
    <row r="10096" spans="15:16" x14ac:dyDescent="0.15">
      <c r="O10096">
        <v>10095</v>
      </c>
      <c r="P10096" t="str">
        <f>IFERROR(IF(COUNTIF(個人情報!$BB$5:$BB$401,"登録番号" &amp; リスト!O10096)&gt;=1,"",IF(VLOOKUP(O10096,登録者リスト!$A$1:$D$43729,4,FALSE)=基本情報!$D$6,O10096,"")),"")</f>
        <v/>
      </c>
    </row>
    <row r="10097" spans="15:16" x14ac:dyDescent="0.15">
      <c r="O10097">
        <v>10096</v>
      </c>
      <c r="P10097" t="str">
        <f>IFERROR(IF(COUNTIF(個人情報!$BB$5:$BB$401,"登録番号" &amp; リスト!O10097)&gt;=1,"",IF(VLOOKUP(O10097,登録者リスト!$A$1:$D$43729,4,FALSE)=基本情報!$D$6,O10097,"")),"")</f>
        <v/>
      </c>
    </row>
    <row r="10098" spans="15:16" x14ac:dyDescent="0.15">
      <c r="O10098">
        <v>10097</v>
      </c>
      <c r="P10098" t="str">
        <f>IFERROR(IF(COUNTIF(個人情報!$BB$5:$BB$401,"登録番号" &amp; リスト!O10098)&gt;=1,"",IF(VLOOKUP(O10098,登録者リスト!$A$1:$D$43729,4,FALSE)=基本情報!$D$6,O10098,"")),"")</f>
        <v/>
      </c>
    </row>
    <row r="10099" spans="15:16" x14ac:dyDescent="0.15">
      <c r="O10099">
        <v>10098</v>
      </c>
      <c r="P10099" t="str">
        <f>IFERROR(IF(COUNTIF(個人情報!$BB$5:$BB$401,"登録番号" &amp; リスト!O10099)&gt;=1,"",IF(VLOOKUP(O10099,登録者リスト!$A$1:$D$43729,4,FALSE)=基本情報!$D$6,O10099,"")),"")</f>
        <v/>
      </c>
    </row>
    <row r="10100" spans="15:16" x14ac:dyDescent="0.15">
      <c r="O10100">
        <v>10099</v>
      </c>
      <c r="P10100" t="str">
        <f>IFERROR(IF(COUNTIF(個人情報!$BB$5:$BB$401,"登録番号" &amp; リスト!O10100)&gt;=1,"",IF(VLOOKUP(O10100,登録者リスト!$A$1:$D$43729,4,FALSE)=基本情報!$D$6,O10100,"")),"")</f>
        <v/>
      </c>
    </row>
    <row r="10101" spans="15:16" x14ac:dyDescent="0.15">
      <c r="O10101">
        <v>10100</v>
      </c>
      <c r="P10101" t="str">
        <f>IFERROR(IF(COUNTIF(個人情報!$BB$5:$BB$401,"登録番号" &amp; リスト!O10101)&gt;=1,"",IF(VLOOKUP(O10101,登録者リスト!$A$1:$D$43729,4,FALSE)=基本情報!$D$6,O10101,"")),"")</f>
        <v/>
      </c>
    </row>
    <row r="10102" spans="15:16" x14ac:dyDescent="0.15">
      <c r="O10102">
        <v>10101</v>
      </c>
      <c r="P10102" t="str">
        <f>IFERROR(IF(COUNTIF(個人情報!$BB$5:$BB$401,"登録番号" &amp; リスト!O10102)&gt;=1,"",IF(VLOOKUP(O10102,登録者リスト!$A$1:$D$43729,4,FALSE)=基本情報!$D$6,O10102,"")),"")</f>
        <v/>
      </c>
    </row>
    <row r="10103" spans="15:16" x14ac:dyDescent="0.15">
      <c r="O10103">
        <v>10102</v>
      </c>
      <c r="P10103" t="str">
        <f>IFERROR(IF(COUNTIF(個人情報!$BB$5:$BB$401,"登録番号" &amp; リスト!O10103)&gt;=1,"",IF(VLOOKUP(O10103,登録者リスト!$A$1:$D$43729,4,FALSE)=基本情報!$D$6,O10103,"")),"")</f>
        <v/>
      </c>
    </row>
    <row r="10104" spans="15:16" x14ac:dyDescent="0.15">
      <c r="O10104">
        <v>10103</v>
      </c>
      <c r="P10104" t="str">
        <f>IFERROR(IF(COUNTIF(個人情報!$BB$5:$BB$401,"登録番号" &amp; リスト!O10104)&gt;=1,"",IF(VLOOKUP(O10104,登録者リスト!$A$1:$D$43729,4,FALSE)=基本情報!$D$6,O10104,"")),"")</f>
        <v/>
      </c>
    </row>
    <row r="10105" spans="15:16" x14ac:dyDescent="0.15">
      <c r="O10105">
        <v>10104</v>
      </c>
      <c r="P10105" t="str">
        <f>IFERROR(IF(COUNTIF(個人情報!$BB$5:$BB$401,"登録番号" &amp; リスト!O10105)&gt;=1,"",IF(VLOOKUP(O10105,登録者リスト!$A$1:$D$43729,4,FALSE)=基本情報!$D$6,O10105,"")),"")</f>
        <v/>
      </c>
    </row>
    <row r="10106" spans="15:16" x14ac:dyDescent="0.15">
      <c r="O10106">
        <v>10105</v>
      </c>
      <c r="P10106" t="str">
        <f>IFERROR(IF(COUNTIF(個人情報!$BB$5:$BB$401,"登録番号" &amp; リスト!O10106)&gt;=1,"",IF(VLOOKUP(O10106,登録者リスト!$A$1:$D$43729,4,FALSE)=基本情報!$D$6,O10106,"")),"")</f>
        <v/>
      </c>
    </row>
    <row r="10107" spans="15:16" x14ac:dyDescent="0.15">
      <c r="O10107">
        <v>10106</v>
      </c>
      <c r="P10107" t="str">
        <f>IFERROR(IF(COUNTIF(個人情報!$BB$5:$BB$401,"登録番号" &amp; リスト!O10107)&gt;=1,"",IF(VLOOKUP(O10107,登録者リスト!$A$1:$D$43729,4,FALSE)=基本情報!$D$6,O10107,"")),"")</f>
        <v/>
      </c>
    </row>
    <row r="10108" spans="15:16" x14ac:dyDescent="0.15">
      <c r="O10108">
        <v>10107</v>
      </c>
      <c r="P10108" t="str">
        <f>IFERROR(IF(COUNTIF(個人情報!$BB$5:$BB$401,"登録番号" &amp; リスト!O10108)&gt;=1,"",IF(VLOOKUP(O10108,登録者リスト!$A$1:$D$43729,4,FALSE)=基本情報!$D$6,O10108,"")),"")</f>
        <v/>
      </c>
    </row>
    <row r="10109" spans="15:16" x14ac:dyDescent="0.15">
      <c r="O10109">
        <v>10108</v>
      </c>
      <c r="P10109" t="str">
        <f>IFERROR(IF(COUNTIF(個人情報!$BB$5:$BB$401,"登録番号" &amp; リスト!O10109)&gt;=1,"",IF(VLOOKUP(O10109,登録者リスト!$A$1:$D$43729,4,FALSE)=基本情報!$D$6,O10109,"")),"")</f>
        <v/>
      </c>
    </row>
    <row r="10110" spans="15:16" x14ac:dyDescent="0.15">
      <c r="O10110">
        <v>10109</v>
      </c>
      <c r="P10110" t="str">
        <f>IFERROR(IF(COUNTIF(個人情報!$BB$5:$BB$401,"登録番号" &amp; リスト!O10110)&gt;=1,"",IF(VLOOKUP(O10110,登録者リスト!$A$1:$D$43729,4,FALSE)=基本情報!$D$6,O10110,"")),"")</f>
        <v/>
      </c>
    </row>
    <row r="10111" spans="15:16" x14ac:dyDescent="0.15">
      <c r="O10111">
        <v>10110</v>
      </c>
      <c r="P10111" t="str">
        <f>IFERROR(IF(COUNTIF(個人情報!$BB$5:$BB$401,"登録番号" &amp; リスト!O10111)&gt;=1,"",IF(VLOOKUP(O10111,登録者リスト!$A$1:$D$43729,4,FALSE)=基本情報!$D$6,O10111,"")),"")</f>
        <v/>
      </c>
    </row>
    <row r="10112" spans="15:16" x14ac:dyDescent="0.15">
      <c r="O10112">
        <v>10111</v>
      </c>
      <c r="P10112" t="str">
        <f>IFERROR(IF(COUNTIF(個人情報!$BB$5:$BB$401,"登録番号" &amp; リスト!O10112)&gt;=1,"",IF(VLOOKUP(O10112,登録者リスト!$A$1:$D$43729,4,FALSE)=基本情報!$D$6,O10112,"")),"")</f>
        <v/>
      </c>
    </row>
    <row r="10113" spans="15:16" x14ac:dyDescent="0.15">
      <c r="O10113">
        <v>10112</v>
      </c>
      <c r="P10113" t="str">
        <f>IFERROR(IF(COUNTIF(個人情報!$BB$5:$BB$401,"登録番号" &amp; リスト!O10113)&gt;=1,"",IF(VLOOKUP(O10113,登録者リスト!$A$1:$D$43729,4,FALSE)=基本情報!$D$6,O10113,"")),"")</f>
        <v/>
      </c>
    </row>
    <row r="10114" spans="15:16" x14ac:dyDescent="0.15">
      <c r="O10114">
        <v>10113</v>
      </c>
      <c r="P10114" t="str">
        <f>IFERROR(IF(COUNTIF(個人情報!$BB$5:$BB$401,"登録番号" &amp; リスト!O10114)&gt;=1,"",IF(VLOOKUP(O10114,登録者リスト!$A$1:$D$43729,4,FALSE)=基本情報!$D$6,O10114,"")),"")</f>
        <v/>
      </c>
    </row>
    <row r="10115" spans="15:16" x14ac:dyDescent="0.15">
      <c r="O10115">
        <v>10114</v>
      </c>
      <c r="P10115" t="str">
        <f>IFERROR(IF(COUNTIF(個人情報!$BB$5:$BB$401,"登録番号" &amp; リスト!O10115)&gt;=1,"",IF(VLOOKUP(O10115,登録者リスト!$A$1:$D$43729,4,FALSE)=基本情報!$D$6,O10115,"")),"")</f>
        <v/>
      </c>
    </row>
    <row r="10116" spans="15:16" x14ac:dyDescent="0.15">
      <c r="O10116">
        <v>10115</v>
      </c>
      <c r="P10116" t="str">
        <f>IFERROR(IF(COUNTIF(個人情報!$BB$5:$BB$401,"登録番号" &amp; リスト!O10116)&gt;=1,"",IF(VLOOKUP(O10116,登録者リスト!$A$1:$D$43729,4,FALSE)=基本情報!$D$6,O10116,"")),"")</f>
        <v/>
      </c>
    </row>
    <row r="10117" spans="15:16" x14ac:dyDescent="0.15">
      <c r="O10117">
        <v>10116</v>
      </c>
      <c r="P10117" t="str">
        <f>IFERROR(IF(COUNTIF(個人情報!$BB$5:$BB$401,"登録番号" &amp; リスト!O10117)&gt;=1,"",IF(VLOOKUP(O10117,登録者リスト!$A$1:$D$43729,4,FALSE)=基本情報!$D$6,O10117,"")),"")</f>
        <v/>
      </c>
    </row>
    <row r="10118" spans="15:16" x14ac:dyDescent="0.15">
      <c r="O10118">
        <v>10117</v>
      </c>
      <c r="P10118" t="str">
        <f>IFERROR(IF(COUNTIF(個人情報!$BB$5:$BB$401,"登録番号" &amp; リスト!O10118)&gt;=1,"",IF(VLOOKUP(O10118,登録者リスト!$A$1:$D$43729,4,FALSE)=基本情報!$D$6,O10118,"")),"")</f>
        <v/>
      </c>
    </row>
    <row r="10119" spans="15:16" x14ac:dyDescent="0.15">
      <c r="O10119">
        <v>10118</v>
      </c>
      <c r="P10119" t="str">
        <f>IFERROR(IF(COUNTIF(個人情報!$BB$5:$BB$401,"登録番号" &amp; リスト!O10119)&gt;=1,"",IF(VLOOKUP(O10119,登録者リスト!$A$1:$D$43729,4,FALSE)=基本情報!$D$6,O10119,"")),"")</f>
        <v/>
      </c>
    </row>
    <row r="10120" spans="15:16" x14ac:dyDescent="0.15">
      <c r="O10120">
        <v>10119</v>
      </c>
      <c r="P10120" t="str">
        <f>IFERROR(IF(COUNTIF(個人情報!$BB$5:$BB$401,"登録番号" &amp; リスト!O10120)&gt;=1,"",IF(VLOOKUP(O10120,登録者リスト!$A$1:$D$43729,4,FALSE)=基本情報!$D$6,O10120,"")),"")</f>
        <v/>
      </c>
    </row>
    <row r="10121" spans="15:16" x14ac:dyDescent="0.15">
      <c r="O10121">
        <v>10120</v>
      </c>
      <c r="P10121" t="str">
        <f>IFERROR(IF(COUNTIF(個人情報!$BB$5:$BB$401,"登録番号" &amp; リスト!O10121)&gt;=1,"",IF(VLOOKUP(O10121,登録者リスト!$A$1:$D$43729,4,FALSE)=基本情報!$D$6,O10121,"")),"")</f>
        <v/>
      </c>
    </row>
    <row r="10122" spans="15:16" x14ac:dyDescent="0.15">
      <c r="O10122">
        <v>10121</v>
      </c>
      <c r="P10122" t="str">
        <f>IFERROR(IF(COUNTIF(個人情報!$BB$5:$BB$401,"登録番号" &amp; リスト!O10122)&gt;=1,"",IF(VLOOKUP(O10122,登録者リスト!$A$1:$D$43729,4,FALSE)=基本情報!$D$6,O10122,"")),"")</f>
        <v/>
      </c>
    </row>
    <row r="10123" spans="15:16" x14ac:dyDescent="0.15">
      <c r="O10123">
        <v>10122</v>
      </c>
      <c r="P10123" t="str">
        <f>IFERROR(IF(COUNTIF(個人情報!$BB$5:$BB$401,"登録番号" &amp; リスト!O10123)&gt;=1,"",IF(VLOOKUP(O10123,登録者リスト!$A$1:$D$43729,4,FALSE)=基本情報!$D$6,O10123,"")),"")</f>
        <v/>
      </c>
    </row>
    <row r="10124" spans="15:16" x14ac:dyDescent="0.15">
      <c r="O10124">
        <v>10123</v>
      </c>
      <c r="P10124" t="str">
        <f>IFERROR(IF(COUNTIF(個人情報!$BB$5:$BB$401,"登録番号" &amp; リスト!O10124)&gt;=1,"",IF(VLOOKUP(O10124,登録者リスト!$A$1:$D$43729,4,FALSE)=基本情報!$D$6,O10124,"")),"")</f>
        <v/>
      </c>
    </row>
    <row r="10125" spans="15:16" x14ac:dyDescent="0.15">
      <c r="O10125">
        <v>10124</v>
      </c>
      <c r="P10125" t="str">
        <f>IFERROR(IF(COUNTIF(個人情報!$BB$5:$BB$401,"登録番号" &amp; リスト!O10125)&gt;=1,"",IF(VLOOKUP(O10125,登録者リスト!$A$1:$D$43729,4,FALSE)=基本情報!$D$6,O10125,"")),"")</f>
        <v/>
      </c>
    </row>
    <row r="10126" spans="15:16" x14ac:dyDescent="0.15">
      <c r="O10126">
        <v>10125</v>
      </c>
      <c r="P10126" t="str">
        <f>IFERROR(IF(COUNTIF(個人情報!$BB$5:$BB$401,"登録番号" &amp; リスト!O10126)&gt;=1,"",IF(VLOOKUP(O10126,登録者リスト!$A$1:$D$43729,4,FALSE)=基本情報!$D$6,O10126,"")),"")</f>
        <v/>
      </c>
    </row>
    <row r="10127" spans="15:16" x14ac:dyDescent="0.15">
      <c r="O10127">
        <v>10126</v>
      </c>
      <c r="P10127" t="str">
        <f>IFERROR(IF(COUNTIF(個人情報!$BB$5:$BB$401,"登録番号" &amp; リスト!O10127)&gt;=1,"",IF(VLOOKUP(O10127,登録者リスト!$A$1:$D$43729,4,FALSE)=基本情報!$D$6,O10127,"")),"")</f>
        <v/>
      </c>
    </row>
    <row r="10128" spans="15:16" x14ac:dyDescent="0.15">
      <c r="O10128">
        <v>10127</v>
      </c>
      <c r="P10128" t="str">
        <f>IFERROR(IF(COUNTIF(個人情報!$BB$5:$BB$401,"登録番号" &amp; リスト!O10128)&gt;=1,"",IF(VLOOKUP(O10128,登録者リスト!$A$1:$D$43729,4,FALSE)=基本情報!$D$6,O10128,"")),"")</f>
        <v/>
      </c>
    </row>
    <row r="10129" spans="15:16" x14ac:dyDescent="0.15">
      <c r="O10129">
        <v>10128</v>
      </c>
      <c r="P10129" t="str">
        <f>IFERROR(IF(COUNTIF(個人情報!$BB$5:$BB$401,"登録番号" &amp; リスト!O10129)&gt;=1,"",IF(VLOOKUP(O10129,登録者リスト!$A$1:$D$43729,4,FALSE)=基本情報!$D$6,O10129,"")),"")</f>
        <v/>
      </c>
    </row>
    <row r="10130" spans="15:16" x14ac:dyDescent="0.15">
      <c r="O10130">
        <v>10129</v>
      </c>
      <c r="P10130" t="str">
        <f>IFERROR(IF(COUNTIF(個人情報!$BB$5:$BB$401,"登録番号" &amp; リスト!O10130)&gt;=1,"",IF(VLOOKUP(O10130,登録者リスト!$A$1:$D$43729,4,FALSE)=基本情報!$D$6,O10130,"")),"")</f>
        <v/>
      </c>
    </row>
    <row r="10131" spans="15:16" x14ac:dyDescent="0.15">
      <c r="O10131">
        <v>10130</v>
      </c>
      <c r="P10131" t="str">
        <f>IFERROR(IF(COUNTIF(個人情報!$BB$5:$BB$401,"登録番号" &amp; リスト!O10131)&gt;=1,"",IF(VLOOKUP(O10131,登録者リスト!$A$1:$D$43729,4,FALSE)=基本情報!$D$6,O10131,"")),"")</f>
        <v/>
      </c>
    </row>
    <row r="10132" spans="15:16" x14ac:dyDescent="0.15">
      <c r="O10132">
        <v>10131</v>
      </c>
      <c r="P10132" t="str">
        <f>IFERROR(IF(COUNTIF(個人情報!$BB$5:$BB$401,"登録番号" &amp; リスト!O10132)&gt;=1,"",IF(VLOOKUP(O10132,登録者リスト!$A$1:$D$43729,4,FALSE)=基本情報!$D$6,O10132,"")),"")</f>
        <v/>
      </c>
    </row>
    <row r="10133" spans="15:16" x14ac:dyDescent="0.15">
      <c r="O10133">
        <v>10132</v>
      </c>
      <c r="P10133" t="str">
        <f>IFERROR(IF(COUNTIF(個人情報!$BB$5:$BB$401,"登録番号" &amp; リスト!O10133)&gt;=1,"",IF(VLOOKUP(O10133,登録者リスト!$A$1:$D$43729,4,FALSE)=基本情報!$D$6,O10133,"")),"")</f>
        <v/>
      </c>
    </row>
    <row r="10134" spans="15:16" x14ac:dyDescent="0.15">
      <c r="O10134">
        <v>10133</v>
      </c>
      <c r="P10134" t="str">
        <f>IFERROR(IF(COUNTIF(個人情報!$BB$5:$BB$401,"登録番号" &amp; リスト!O10134)&gt;=1,"",IF(VLOOKUP(O10134,登録者リスト!$A$1:$D$43729,4,FALSE)=基本情報!$D$6,O10134,"")),"")</f>
        <v/>
      </c>
    </row>
    <row r="10135" spans="15:16" x14ac:dyDescent="0.15">
      <c r="O10135">
        <v>10134</v>
      </c>
      <c r="P10135" t="str">
        <f>IFERROR(IF(COUNTIF(個人情報!$BB$5:$BB$401,"登録番号" &amp; リスト!O10135)&gt;=1,"",IF(VLOOKUP(O10135,登録者リスト!$A$1:$D$43729,4,FALSE)=基本情報!$D$6,O10135,"")),"")</f>
        <v/>
      </c>
    </row>
    <row r="10136" spans="15:16" x14ac:dyDescent="0.15">
      <c r="O10136">
        <v>10135</v>
      </c>
      <c r="P10136" t="str">
        <f>IFERROR(IF(COUNTIF(個人情報!$BB$5:$BB$401,"登録番号" &amp; リスト!O10136)&gt;=1,"",IF(VLOOKUP(O10136,登録者リスト!$A$1:$D$43729,4,FALSE)=基本情報!$D$6,O10136,"")),"")</f>
        <v/>
      </c>
    </row>
    <row r="10137" spans="15:16" x14ac:dyDescent="0.15">
      <c r="O10137">
        <v>10136</v>
      </c>
      <c r="P10137" t="str">
        <f>IFERROR(IF(COUNTIF(個人情報!$BB$5:$BB$401,"登録番号" &amp; リスト!O10137)&gt;=1,"",IF(VLOOKUP(O10137,登録者リスト!$A$1:$D$43729,4,FALSE)=基本情報!$D$6,O10137,"")),"")</f>
        <v/>
      </c>
    </row>
    <row r="10138" spans="15:16" x14ac:dyDescent="0.15">
      <c r="O10138">
        <v>10137</v>
      </c>
      <c r="P10138" t="str">
        <f>IFERROR(IF(COUNTIF(個人情報!$BB$5:$BB$401,"登録番号" &amp; リスト!O10138)&gt;=1,"",IF(VLOOKUP(O10138,登録者リスト!$A$1:$D$43729,4,FALSE)=基本情報!$D$6,O10138,"")),"")</f>
        <v/>
      </c>
    </row>
    <row r="10139" spans="15:16" x14ac:dyDescent="0.15">
      <c r="O10139">
        <v>10138</v>
      </c>
      <c r="P10139" t="str">
        <f>IFERROR(IF(COUNTIF(個人情報!$BB$5:$BB$401,"登録番号" &amp; リスト!O10139)&gt;=1,"",IF(VLOOKUP(O10139,登録者リスト!$A$1:$D$43729,4,FALSE)=基本情報!$D$6,O10139,"")),"")</f>
        <v/>
      </c>
    </row>
    <row r="10140" spans="15:16" x14ac:dyDescent="0.15">
      <c r="O10140">
        <v>10139</v>
      </c>
      <c r="P10140" t="str">
        <f>IFERROR(IF(COUNTIF(個人情報!$BB$5:$BB$401,"登録番号" &amp; リスト!O10140)&gt;=1,"",IF(VLOOKUP(O10140,登録者リスト!$A$1:$D$43729,4,FALSE)=基本情報!$D$6,O10140,"")),"")</f>
        <v/>
      </c>
    </row>
    <row r="10141" spans="15:16" x14ac:dyDescent="0.15">
      <c r="O10141">
        <v>10140</v>
      </c>
      <c r="P10141" t="str">
        <f>IFERROR(IF(COUNTIF(個人情報!$BB$5:$BB$401,"登録番号" &amp; リスト!O10141)&gt;=1,"",IF(VLOOKUP(O10141,登録者リスト!$A$1:$D$43729,4,FALSE)=基本情報!$D$6,O10141,"")),"")</f>
        <v/>
      </c>
    </row>
    <row r="10142" spans="15:16" x14ac:dyDescent="0.15">
      <c r="O10142">
        <v>10141</v>
      </c>
      <c r="P10142" t="str">
        <f>IFERROR(IF(COUNTIF(個人情報!$BB$5:$BB$401,"登録番号" &amp; リスト!O10142)&gt;=1,"",IF(VLOOKUP(O10142,登録者リスト!$A$1:$D$43729,4,FALSE)=基本情報!$D$6,O10142,"")),"")</f>
        <v/>
      </c>
    </row>
    <row r="10143" spans="15:16" x14ac:dyDescent="0.15">
      <c r="O10143">
        <v>10142</v>
      </c>
      <c r="P10143" t="str">
        <f>IFERROR(IF(COUNTIF(個人情報!$BB$5:$BB$401,"登録番号" &amp; リスト!O10143)&gt;=1,"",IF(VLOOKUP(O10143,登録者リスト!$A$1:$D$43729,4,FALSE)=基本情報!$D$6,O10143,"")),"")</f>
        <v/>
      </c>
    </row>
    <row r="10144" spans="15:16" x14ac:dyDescent="0.15">
      <c r="O10144">
        <v>10143</v>
      </c>
      <c r="P10144" t="str">
        <f>IFERROR(IF(COUNTIF(個人情報!$BB$5:$BB$401,"登録番号" &amp; リスト!O10144)&gt;=1,"",IF(VLOOKUP(O10144,登録者リスト!$A$1:$D$43729,4,FALSE)=基本情報!$D$6,O10144,"")),"")</f>
        <v/>
      </c>
    </row>
    <row r="10145" spans="15:16" x14ac:dyDescent="0.15">
      <c r="O10145">
        <v>10144</v>
      </c>
      <c r="P10145" t="str">
        <f>IFERROR(IF(COUNTIF(個人情報!$BB$5:$BB$401,"登録番号" &amp; リスト!O10145)&gt;=1,"",IF(VLOOKUP(O10145,登録者リスト!$A$1:$D$43729,4,FALSE)=基本情報!$D$6,O10145,"")),"")</f>
        <v/>
      </c>
    </row>
    <row r="10146" spans="15:16" x14ac:dyDescent="0.15">
      <c r="O10146">
        <v>10145</v>
      </c>
      <c r="P10146" t="str">
        <f>IFERROR(IF(COUNTIF(個人情報!$BB$5:$BB$401,"登録番号" &amp; リスト!O10146)&gt;=1,"",IF(VLOOKUP(O10146,登録者リスト!$A$1:$D$43729,4,FALSE)=基本情報!$D$6,O10146,"")),"")</f>
        <v/>
      </c>
    </row>
    <row r="10147" spans="15:16" x14ac:dyDescent="0.15">
      <c r="O10147">
        <v>10146</v>
      </c>
      <c r="P10147" t="str">
        <f>IFERROR(IF(COUNTIF(個人情報!$BB$5:$BB$401,"登録番号" &amp; リスト!O10147)&gt;=1,"",IF(VLOOKUP(O10147,登録者リスト!$A$1:$D$43729,4,FALSE)=基本情報!$D$6,O10147,"")),"")</f>
        <v/>
      </c>
    </row>
    <row r="10148" spans="15:16" x14ac:dyDescent="0.15">
      <c r="O10148">
        <v>10147</v>
      </c>
      <c r="P10148" t="str">
        <f>IFERROR(IF(COUNTIF(個人情報!$BB$5:$BB$401,"登録番号" &amp; リスト!O10148)&gt;=1,"",IF(VLOOKUP(O10148,登録者リスト!$A$1:$D$43729,4,FALSE)=基本情報!$D$6,O10148,"")),"")</f>
        <v/>
      </c>
    </row>
    <row r="10149" spans="15:16" x14ac:dyDescent="0.15">
      <c r="O10149">
        <v>10148</v>
      </c>
      <c r="P10149" t="str">
        <f>IFERROR(IF(COUNTIF(個人情報!$BB$5:$BB$401,"登録番号" &amp; リスト!O10149)&gt;=1,"",IF(VLOOKUP(O10149,登録者リスト!$A$1:$D$43729,4,FALSE)=基本情報!$D$6,O10149,"")),"")</f>
        <v/>
      </c>
    </row>
    <row r="10150" spans="15:16" x14ac:dyDescent="0.15">
      <c r="O10150">
        <v>10149</v>
      </c>
      <c r="P10150" t="str">
        <f>IFERROR(IF(COUNTIF(個人情報!$BB$5:$BB$401,"登録番号" &amp; リスト!O10150)&gt;=1,"",IF(VLOOKUP(O10150,登録者リスト!$A$1:$D$43729,4,FALSE)=基本情報!$D$6,O10150,"")),"")</f>
        <v/>
      </c>
    </row>
    <row r="10151" spans="15:16" x14ac:dyDescent="0.15">
      <c r="O10151">
        <v>10150</v>
      </c>
      <c r="P10151" t="str">
        <f>IFERROR(IF(COUNTIF(個人情報!$BB$5:$BB$401,"登録番号" &amp; リスト!O10151)&gt;=1,"",IF(VLOOKUP(O10151,登録者リスト!$A$1:$D$43729,4,FALSE)=基本情報!$D$6,O10151,"")),"")</f>
        <v/>
      </c>
    </row>
    <row r="10152" spans="15:16" x14ac:dyDescent="0.15">
      <c r="O10152">
        <v>10151</v>
      </c>
      <c r="P10152" t="str">
        <f>IFERROR(IF(COUNTIF(個人情報!$BB$5:$BB$401,"登録番号" &amp; リスト!O10152)&gt;=1,"",IF(VLOOKUP(O10152,登録者リスト!$A$1:$D$43729,4,FALSE)=基本情報!$D$6,O10152,"")),"")</f>
        <v/>
      </c>
    </row>
    <row r="10153" spans="15:16" x14ac:dyDescent="0.15">
      <c r="O10153">
        <v>10152</v>
      </c>
      <c r="P10153" t="str">
        <f>IFERROR(IF(COUNTIF(個人情報!$BB$5:$BB$401,"登録番号" &amp; リスト!O10153)&gt;=1,"",IF(VLOOKUP(O10153,登録者リスト!$A$1:$D$43729,4,FALSE)=基本情報!$D$6,O10153,"")),"")</f>
        <v/>
      </c>
    </row>
    <row r="10154" spans="15:16" x14ac:dyDescent="0.15">
      <c r="O10154">
        <v>10153</v>
      </c>
      <c r="P10154" t="str">
        <f>IFERROR(IF(COUNTIF(個人情報!$BB$5:$BB$401,"登録番号" &amp; リスト!O10154)&gt;=1,"",IF(VLOOKUP(O10154,登録者リスト!$A$1:$D$43729,4,FALSE)=基本情報!$D$6,O10154,"")),"")</f>
        <v/>
      </c>
    </row>
    <row r="10155" spans="15:16" x14ac:dyDescent="0.15">
      <c r="O10155">
        <v>10154</v>
      </c>
      <c r="P10155" t="str">
        <f>IFERROR(IF(COUNTIF(個人情報!$BB$5:$BB$401,"登録番号" &amp; リスト!O10155)&gt;=1,"",IF(VLOOKUP(O10155,登録者リスト!$A$1:$D$43729,4,FALSE)=基本情報!$D$6,O10155,"")),"")</f>
        <v/>
      </c>
    </row>
    <row r="10156" spans="15:16" x14ac:dyDescent="0.15">
      <c r="O10156">
        <v>10155</v>
      </c>
      <c r="P10156" t="str">
        <f>IFERROR(IF(COUNTIF(個人情報!$BB$5:$BB$401,"登録番号" &amp; リスト!O10156)&gt;=1,"",IF(VLOOKUP(O10156,登録者リスト!$A$1:$D$43729,4,FALSE)=基本情報!$D$6,O10156,"")),"")</f>
        <v/>
      </c>
    </row>
    <row r="10157" spans="15:16" x14ac:dyDescent="0.15">
      <c r="O10157">
        <v>10156</v>
      </c>
      <c r="P10157" t="str">
        <f>IFERROR(IF(COUNTIF(個人情報!$BB$5:$BB$401,"登録番号" &amp; リスト!O10157)&gt;=1,"",IF(VLOOKUP(O10157,登録者リスト!$A$1:$D$43729,4,FALSE)=基本情報!$D$6,O10157,"")),"")</f>
        <v/>
      </c>
    </row>
    <row r="10158" spans="15:16" x14ac:dyDescent="0.15">
      <c r="O10158">
        <v>10157</v>
      </c>
      <c r="P10158" t="str">
        <f>IFERROR(IF(COUNTIF(個人情報!$BB$5:$BB$401,"登録番号" &amp; リスト!O10158)&gt;=1,"",IF(VLOOKUP(O10158,登録者リスト!$A$1:$D$43729,4,FALSE)=基本情報!$D$6,O10158,"")),"")</f>
        <v/>
      </c>
    </row>
    <row r="10159" spans="15:16" x14ac:dyDescent="0.15">
      <c r="O10159">
        <v>10158</v>
      </c>
      <c r="P10159" t="str">
        <f>IFERROR(IF(COUNTIF(個人情報!$BB$5:$BB$401,"登録番号" &amp; リスト!O10159)&gt;=1,"",IF(VLOOKUP(O10159,登録者リスト!$A$1:$D$43729,4,FALSE)=基本情報!$D$6,O10159,"")),"")</f>
        <v/>
      </c>
    </row>
    <row r="10160" spans="15:16" x14ac:dyDescent="0.15">
      <c r="O10160">
        <v>10159</v>
      </c>
      <c r="P10160" t="str">
        <f>IFERROR(IF(COUNTIF(個人情報!$BB$5:$BB$401,"登録番号" &amp; リスト!O10160)&gt;=1,"",IF(VLOOKUP(O10160,登録者リスト!$A$1:$D$43729,4,FALSE)=基本情報!$D$6,O10160,"")),"")</f>
        <v/>
      </c>
    </row>
    <row r="10161" spans="15:16" x14ac:dyDescent="0.15">
      <c r="O10161">
        <v>10160</v>
      </c>
      <c r="P10161" t="str">
        <f>IFERROR(IF(COUNTIF(個人情報!$BB$5:$BB$401,"登録番号" &amp; リスト!O10161)&gt;=1,"",IF(VLOOKUP(O10161,登録者リスト!$A$1:$D$43729,4,FALSE)=基本情報!$D$6,O10161,"")),"")</f>
        <v/>
      </c>
    </row>
    <row r="10162" spans="15:16" x14ac:dyDescent="0.15">
      <c r="O10162">
        <v>10161</v>
      </c>
      <c r="P10162" t="str">
        <f>IFERROR(IF(COUNTIF(個人情報!$BB$5:$BB$401,"登録番号" &amp; リスト!O10162)&gt;=1,"",IF(VLOOKUP(O10162,登録者リスト!$A$1:$D$43729,4,FALSE)=基本情報!$D$6,O10162,"")),"")</f>
        <v/>
      </c>
    </row>
    <row r="10163" spans="15:16" x14ac:dyDescent="0.15">
      <c r="O10163">
        <v>10162</v>
      </c>
      <c r="P10163" t="str">
        <f>IFERROR(IF(COUNTIF(個人情報!$BB$5:$BB$401,"登録番号" &amp; リスト!O10163)&gt;=1,"",IF(VLOOKUP(O10163,登録者リスト!$A$1:$D$43729,4,FALSE)=基本情報!$D$6,O10163,"")),"")</f>
        <v/>
      </c>
    </row>
    <row r="10164" spans="15:16" x14ac:dyDescent="0.15">
      <c r="O10164">
        <v>10163</v>
      </c>
      <c r="P10164" t="str">
        <f>IFERROR(IF(COUNTIF(個人情報!$BB$5:$BB$401,"登録番号" &amp; リスト!O10164)&gt;=1,"",IF(VLOOKUP(O10164,登録者リスト!$A$1:$D$43729,4,FALSE)=基本情報!$D$6,O10164,"")),"")</f>
        <v/>
      </c>
    </row>
    <row r="10165" spans="15:16" x14ac:dyDescent="0.15">
      <c r="O10165">
        <v>10164</v>
      </c>
      <c r="P10165" t="str">
        <f>IFERROR(IF(COUNTIF(個人情報!$BB$5:$BB$401,"登録番号" &amp; リスト!O10165)&gt;=1,"",IF(VLOOKUP(O10165,登録者リスト!$A$1:$D$43729,4,FALSE)=基本情報!$D$6,O10165,"")),"")</f>
        <v/>
      </c>
    </row>
    <row r="10166" spans="15:16" x14ac:dyDescent="0.15">
      <c r="O10166">
        <v>10165</v>
      </c>
      <c r="P10166" t="str">
        <f>IFERROR(IF(COUNTIF(個人情報!$BB$5:$BB$401,"登録番号" &amp; リスト!O10166)&gt;=1,"",IF(VLOOKUP(O10166,登録者リスト!$A$1:$D$43729,4,FALSE)=基本情報!$D$6,O10166,"")),"")</f>
        <v/>
      </c>
    </row>
    <row r="10167" spans="15:16" x14ac:dyDescent="0.15">
      <c r="O10167">
        <v>10166</v>
      </c>
      <c r="P10167" t="str">
        <f>IFERROR(IF(COUNTIF(個人情報!$BB$5:$BB$401,"登録番号" &amp; リスト!O10167)&gt;=1,"",IF(VLOOKUP(O10167,登録者リスト!$A$1:$D$43729,4,FALSE)=基本情報!$D$6,O10167,"")),"")</f>
        <v/>
      </c>
    </row>
    <row r="10168" spans="15:16" x14ac:dyDescent="0.15">
      <c r="O10168">
        <v>10167</v>
      </c>
      <c r="P10168" t="str">
        <f>IFERROR(IF(COUNTIF(個人情報!$BB$5:$BB$401,"登録番号" &amp; リスト!O10168)&gt;=1,"",IF(VLOOKUP(O10168,登録者リスト!$A$1:$D$43729,4,FALSE)=基本情報!$D$6,O10168,"")),"")</f>
        <v/>
      </c>
    </row>
    <row r="10169" spans="15:16" x14ac:dyDescent="0.15">
      <c r="O10169">
        <v>10168</v>
      </c>
      <c r="P10169" t="str">
        <f>IFERROR(IF(COUNTIF(個人情報!$BB$5:$BB$401,"登録番号" &amp; リスト!O10169)&gt;=1,"",IF(VLOOKUP(O10169,登録者リスト!$A$1:$D$43729,4,FALSE)=基本情報!$D$6,O10169,"")),"")</f>
        <v/>
      </c>
    </row>
    <row r="10170" spans="15:16" x14ac:dyDescent="0.15">
      <c r="O10170">
        <v>10169</v>
      </c>
      <c r="P10170" t="str">
        <f>IFERROR(IF(COUNTIF(個人情報!$BB$5:$BB$401,"登録番号" &amp; リスト!O10170)&gt;=1,"",IF(VLOOKUP(O10170,登録者リスト!$A$1:$D$43729,4,FALSE)=基本情報!$D$6,O10170,"")),"")</f>
        <v/>
      </c>
    </row>
    <row r="10171" spans="15:16" x14ac:dyDescent="0.15">
      <c r="O10171">
        <v>10170</v>
      </c>
      <c r="P10171" t="str">
        <f>IFERROR(IF(COUNTIF(個人情報!$BB$5:$BB$401,"登録番号" &amp; リスト!O10171)&gt;=1,"",IF(VLOOKUP(O10171,登録者リスト!$A$1:$D$43729,4,FALSE)=基本情報!$D$6,O10171,"")),"")</f>
        <v/>
      </c>
    </row>
    <row r="10172" spans="15:16" x14ac:dyDescent="0.15">
      <c r="O10172">
        <v>10171</v>
      </c>
      <c r="P10172" t="str">
        <f>IFERROR(IF(COUNTIF(個人情報!$BB$5:$BB$401,"登録番号" &amp; リスト!O10172)&gt;=1,"",IF(VLOOKUP(O10172,登録者リスト!$A$1:$D$43729,4,FALSE)=基本情報!$D$6,O10172,"")),"")</f>
        <v/>
      </c>
    </row>
    <row r="10173" spans="15:16" x14ac:dyDescent="0.15">
      <c r="O10173">
        <v>10172</v>
      </c>
      <c r="P10173" t="str">
        <f>IFERROR(IF(COUNTIF(個人情報!$BB$5:$BB$401,"登録番号" &amp; リスト!O10173)&gt;=1,"",IF(VLOOKUP(O10173,登録者リスト!$A$1:$D$43729,4,FALSE)=基本情報!$D$6,O10173,"")),"")</f>
        <v/>
      </c>
    </row>
    <row r="10174" spans="15:16" x14ac:dyDescent="0.15">
      <c r="O10174">
        <v>10173</v>
      </c>
      <c r="P10174" t="str">
        <f>IFERROR(IF(COUNTIF(個人情報!$BB$5:$BB$401,"登録番号" &amp; リスト!O10174)&gt;=1,"",IF(VLOOKUP(O10174,登録者リスト!$A$1:$D$43729,4,FALSE)=基本情報!$D$6,O10174,"")),"")</f>
        <v/>
      </c>
    </row>
    <row r="10175" spans="15:16" x14ac:dyDescent="0.15">
      <c r="O10175">
        <v>10174</v>
      </c>
      <c r="P10175" t="str">
        <f>IFERROR(IF(COUNTIF(個人情報!$BB$5:$BB$401,"登録番号" &amp; リスト!O10175)&gt;=1,"",IF(VLOOKUP(O10175,登録者リスト!$A$1:$D$43729,4,FALSE)=基本情報!$D$6,O10175,"")),"")</f>
        <v/>
      </c>
    </row>
    <row r="10176" spans="15:16" x14ac:dyDescent="0.15">
      <c r="O10176">
        <v>10175</v>
      </c>
      <c r="P10176" t="str">
        <f>IFERROR(IF(COUNTIF(個人情報!$BB$5:$BB$401,"登録番号" &amp; リスト!O10176)&gt;=1,"",IF(VLOOKUP(O10176,登録者リスト!$A$1:$D$43729,4,FALSE)=基本情報!$D$6,O10176,"")),"")</f>
        <v/>
      </c>
    </row>
    <row r="10177" spans="15:16" x14ac:dyDescent="0.15">
      <c r="O10177">
        <v>10176</v>
      </c>
      <c r="P10177" t="str">
        <f>IFERROR(IF(COUNTIF(個人情報!$BB$5:$BB$401,"登録番号" &amp; リスト!O10177)&gt;=1,"",IF(VLOOKUP(O10177,登録者リスト!$A$1:$D$43729,4,FALSE)=基本情報!$D$6,O10177,"")),"")</f>
        <v/>
      </c>
    </row>
    <row r="10178" spans="15:16" x14ac:dyDescent="0.15">
      <c r="O10178">
        <v>10177</v>
      </c>
      <c r="P10178" t="str">
        <f>IFERROR(IF(COUNTIF(個人情報!$BB$5:$BB$401,"登録番号" &amp; リスト!O10178)&gt;=1,"",IF(VLOOKUP(O10178,登録者リスト!$A$1:$D$43729,4,FALSE)=基本情報!$D$6,O10178,"")),"")</f>
        <v/>
      </c>
    </row>
    <row r="10179" spans="15:16" x14ac:dyDescent="0.15">
      <c r="O10179">
        <v>10178</v>
      </c>
      <c r="P10179" t="str">
        <f>IFERROR(IF(COUNTIF(個人情報!$BB$5:$BB$401,"登録番号" &amp; リスト!O10179)&gt;=1,"",IF(VLOOKUP(O10179,登録者リスト!$A$1:$D$43729,4,FALSE)=基本情報!$D$6,O10179,"")),"")</f>
        <v/>
      </c>
    </row>
    <row r="10180" spans="15:16" x14ac:dyDescent="0.15">
      <c r="O10180">
        <v>10179</v>
      </c>
      <c r="P10180" t="str">
        <f>IFERROR(IF(COUNTIF(個人情報!$BB$5:$BB$401,"登録番号" &amp; リスト!O10180)&gt;=1,"",IF(VLOOKUP(O10180,登録者リスト!$A$1:$D$43729,4,FALSE)=基本情報!$D$6,O10180,"")),"")</f>
        <v/>
      </c>
    </row>
    <row r="10181" spans="15:16" x14ac:dyDescent="0.15">
      <c r="O10181">
        <v>10180</v>
      </c>
      <c r="P10181" t="str">
        <f>IFERROR(IF(COUNTIF(個人情報!$BB$5:$BB$401,"登録番号" &amp; リスト!O10181)&gt;=1,"",IF(VLOOKUP(O10181,登録者リスト!$A$1:$D$43729,4,FALSE)=基本情報!$D$6,O10181,"")),"")</f>
        <v/>
      </c>
    </row>
    <row r="10182" spans="15:16" x14ac:dyDescent="0.15">
      <c r="O10182">
        <v>10181</v>
      </c>
      <c r="P10182" t="str">
        <f>IFERROR(IF(COUNTIF(個人情報!$BB$5:$BB$401,"登録番号" &amp; リスト!O10182)&gt;=1,"",IF(VLOOKUP(O10182,登録者リスト!$A$1:$D$43729,4,FALSE)=基本情報!$D$6,O10182,"")),"")</f>
        <v/>
      </c>
    </row>
    <row r="10183" spans="15:16" x14ac:dyDescent="0.15">
      <c r="O10183">
        <v>10182</v>
      </c>
      <c r="P10183" t="str">
        <f>IFERROR(IF(COUNTIF(個人情報!$BB$5:$BB$401,"登録番号" &amp; リスト!O10183)&gt;=1,"",IF(VLOOKUP(O10183,登録者リスト!$A$1:$D$43729,4,FALSE)=基本情報!$D$6,O10183,"")),"")</f>
        <v/>
      </c>
    </row>
    <row r="10184" spans="15:16" x14ac:dyDescent="0.15">
      <c r="O10184">
        <v>10183</v>
      </c>
      <c r="P10184" t="str">
        <f>IFERROR(IF(COUNTIF(個人情報!$BB$5:$BB$401,"登録番号" &amp; リスト!O10184)&gt;=1,"",IF(VLOOKUP(O10184,登録者リスト!$A$1:$D$43729,4,FALSE)=基本情報!$D$6,O10184,"")),"")</f>
        <v/>
      </c>
    </row>
    <row r="10185" spans="15:16" x14ac:dyDescent="0.15">
      <c r="O10185">
        <v>10184</v>
      </c>
      <c r="P10185" t="str">
        <f>IFERROR(IF(COUNTIF(個人情報!$BB$5:$BB$401,"登録番号" &amp; リスト!O10185)&gt;=1,"",IF(VLOOKUP(O10185,登録者リスト!$A$1:$D$43729,4,FALSE)=基本情報!$D$6,O10185,"")),"")</f>
        <v/>
      </c>
    </row>
    <row r="10186" spans="15:16" x14ac:dyDescent="0.15">
      <c r="O10186">
        <v>10185</v>
      </c>
      <c r="P10186" t="str">
        <f>IFERROR(IF(COUNTIF(個人情報!$BB$5:$BB$401,"登録番号" &amp; リスト!O10186)&gt;=1,"",IF(VLOOKUP(O10186,登録者リスト!$A$1:$D$43729,4,FALSE)=基本情報!$D$6,O10186,"")),"")</f>
        <v/>
      </c>
    </row>
    <row r="10187" spans="15:16" x14ac:dyDescent="0.15">
      <c r="O10187">
        <v>10186</v>
      </c>
      <c r="P10187" t="str">
        <f>IFERROR(IF(COUNTIF(個人情報!$BB$5:$BB$401,"登録番号" &amp; リスト!O10187)&gt;=1,"",IF(VLOOKUP(O10187,登録者リスト!$A$1:$D$43729,4,FALSE)=基本情報!$D$6,O10187,"")),"")</f>
        <v/>
      </c>
    </row>
    <row r="10188" spans="15:16" x14ac:dyDescent="0.15">
      <c r="O10188">
        <v>10187</v>
      </c>
      <c r="P10188" t="str">
        <f>IFERROR(IF(COUNTIF(個人情報!$BB$5:$BB$401,"登録番号" &amp; リスト!O10188)&gt;=1,"",IF(VLOOKUP(O10188,登録者リスト!$A$1:$D$43729,4,FALSE)=基本情報!$D$6,O10188,"")),"")</f>
        <v/>
      </c>
    </row>
    <row r="10189" spans="15:16" x14ac:dyDescent="0.15">
      <c r="O10189">
        <v>10188</v>
      </c>
      <c r="P10189" t="str">
        <f>IFERROR(IF(COUNTIF(個人情報!$BB$5:$BB$401,"登録番号" &amp; リスト!O10189)&gt;=1,"",IF(VLOOKUP(O10189,登録者リスト!$A$1:$D$43729,4,FALSE)=基本情報!$D$6,O10189,"")),"")</f>
        <v/>
      </c>
    </row>
    <row r="10190" spans="15:16" x14ac:dyDescent="0.15">
      <c r="O10190">
        <v>10189</v>
      </c>
      <c r="P10190" t="str">
        <f>IFERROR(IF(COUNTIF(個人情報!$BB$5:$BB$401,"登録番号" &amp; リスト!O10190)&gt;=1,"",IF(VLOOKUP(O10190,登録者リスト!$A$1:$D$43729,4,FALSE)=基本情報!$D$6,O10190,"")),"")</f>
        <v/>
      </c>
    </row>
    <row r="10191" spans="15:16" x14ac:dyDescent="0.15">
      <c r="O10191">
        <v>10190</v>
      </c>
      <c r="P10191" t="str">
        <f>IFERROR(IF(COUNTIF(個人情報!$BB$5:$BB$401,"登録番号" &amp; リスト!O10191)&gt;=1,"",IF(VLOOKUP(O10191,登録者リスト!$A$1:$D$43729,4,FALSE)=基本情報!$D$6,O10191,"")),"")</f>
        <v/>
      </c>
    </row>
    <row r="10192" spans="15:16" x14ac:dyDescent="0.15">
      <c r="O10192">
        <v>10191</v>
      </c>
      <c r="P10192" t="str">
        <f>IFERROR(IF(COUNTIF(個人情報!$BB$5:$BB$401,"登録番号" &amp; リスト!O10192)&gt;=1,"",IF(VLOOKUP(O10192,登録者リスト!$A$1:$D$43729,4,FALSE)=基本情報!$D$6,O10192,"")),"")</f>
        <v/>
      </c>
    </row>
    <row r="10193" spans="15:16" x14ac:dyDescent="0.15">
      <c r="O10193">
        <v>10192</v>
      </c>
      <c r="P10193" t="str">
        <f>IFERROR(IF(COUNTIF(個人情報!$BB$5:$BB$401,"登録番号" &amp; リスト!O10193)&gt;=1,"",IF(VLOOKUP(O10193,登録者リスト!$A$1:$D$43729,4,FALSE)=基本情報!$D$6,O10193,"")),"")</f>
        <v/>
      </c>
    </row>
    <row r="10194" spans="15:16" x14ac:dyDescent="0.15">
      <c r="O10194">
        <v>10193</v>
      </c>
      <c r="P10194" t="str">
        <f>IFERROR(IF(COUNTIF(個人情報!$BB$5:$BB$401,"登録番号" &amp; リスト!O10194)&gt;=1,"",IF(VLOOKUP(O10194,登録者リスト!$A$1:$D$43729,4,FALSE)=基本情報!$D$6,O10194,"")),"")</f>
        <v/>
      </c>
    </row>
    <row r="10195" spans="15:16" x14ac:dyDescent="0.15">
      <c r="O10195">
        <v>10194</v>
      </c>
      <c r="P10195" t="str">
        <f>IFERROR(IF(COUNTIF(個人情報!$BB$5:$BB$401,"登録番号" &amp; リスト!O10195)&gt;=1,"",IF(VLOOKUP(O10195,登録者リスト!$A$1:$D$43729,4,FALSE)=基本情報!$D$6,O10195,"")),"")</f>
        <v/>
      </c>
    </row>
    <row r="10196" spans="15:16" x14ac:dyDescent="0.15">
      <c r="O10196">
        <v>10195</v>
      </c>
      <c r="P10196" t="str">
        <f>IFERROR(IF(COUNTIF(個人情報!$BB$5:$BB$401,"登録番号" &amp; リスト!O10196)&gt;=1,"",IF(VLOOKUP(O10196,登録者リスト!$A$1:$D$43729,4,FALSE)=基本情報!$D$6,O10196,"")),"")</f>
        <v/>
      </c>
    </row>
    <row r="10197" spans="15:16" x14ac:dyDescent="0.15">
      <c r="O10197">
        <v>10196</v>
      </c>
      <c r="P10197" t="str">
        <f>IFERROR(IF(COUNTIF(個人情報!$BB$5:$BB$401,"登録番号" &amp; リスト!O10197)&gt;=1,"",IF(VLOOKUP(O10197,登録者リスト!$A$1:$D$43729,4,FALSE)=基本情報!$D$6,O10197,"")),"")</f>
        <v/>
      </c>
    </row>
    <row r="10198" spans="15:16" x14ac:dyDescent="0.15">
      <c r="O10198">
        <v>10197</v>
      </c>
      <c r="P10198" t="str">
        <f>IFERROR(IF(COUNTIF(個人情報!$BB$5:$BB$401,"登録番号" &amp; リスト!O10198)&gt;=1,"",IF(VLOOKUP(O10198,登録者リスト!$A$1:$D$43729,4,FALSE)=基本情報!$D$6,O10198,"")),"")</f>
        <v/>
      </c>
    </row>
    <row r="10199" spans="15:16" x14ac:dyDescent="0.15">
      <c r="O10199">
        <v>10198</v>
      </c>
      <c r="P10199" t="str">
        <f>IFERROR(IF(COUNTIF(個人情報!$BB$5:$BB$401,"登録番号" &amp; リスト!O10199)&gt;=1,"",IF(VLOOKUP(O10199,登録者リスト!$A$1:$D$43729,4,FALSE)=基本情報!$D$6,O10199,"")),"")</f>
        <v/>
      </c>
    </row>
    <row r="10200" spans="15:16" x14ac:dyDescent="0.15">
      <c r="O10200">
        <v>10199</v>
      </c>
      <c r="P10200" t="str">
        <f>IFERROR(IF(COUNTIF(個人情報!$BB$5:$BB$401,"登録番号" &amp; リスト!O10200)&gt;=1,"",IF(VLOOKUP(O10200,登録者リスト!$A$1:$D$43729,4,FALSE)=基本情報!$D$6,O10200,"")),"")</f>
        <v/>
      </c>
    </row>
    <row r="10201" spans="15:16" x14ac:dyDescent="0.15">
      <c r="O10201">
        <v>10200</v>
      </c>
      <c r="P10201" t="str">
        <f>IFERROR(IF(COUNTIF(個人情報!$BB$5:$BB$401,"登録番号" &amp; リスト!O10201)&gt;=1,"",IF(VLOOKUP(O10201,登録者リスト!$A$1:$D$43729,4,FALSE)=基本情報!$D$6,O10201,"")),"")</f>
        <v/>
      </c>
    </row>
    <row r="10202" spans="15:16" x14ac:dyDescent="0.15">
      <c r="O10202">
        <v>10201</v>
      </c>
      <c r="P10202" t="str">
        <f>IFERROR(IF(COUNTIF(個人情報!$BB$5:$BB$401,"登録番号" &amp; リスト!O10202)&gt;=1,"",IF(VLOOKUP(O10202,登録者リスト!$A$1:$D$43729,4,FALSE)=基本情報!$D$6,O10202,"")),"")</f>
        <v/>
      </c>
    </row>
    <row r="10203" spans="15:16" x14ac:dyDescent="0.15">
      <c r="O10203">
        <v>10202</v>
      </c>
      <c r="P10203" t="str">
        <f>IFERROR(IF(COUNTIF(個人情報!$BB$5:$BB$401,"登録番号" &amp; リスト!O10203)&gt;=1,"",IF(VLOOKUP(O10203,登録者リスト!$A$1:$D$43729,4,FALSE)=基本情報!$D$6,O10203,"")),"")</f>
        <v/>
      </c>
    </row>
    <row r="10204" spans="15:16" x14ac:dyDescent="0.15">
      <c r="O10204">
        <v>10203</v>
      </c>
      <c r="P10204" t="str">
        <f>IFERROR(IF(COUNTIF(個人情報!$BB$5:$BB$401,"登録番号" &amp; リスト!O10204)&gt;=1,"",IF(VLOOKUP(O10204,登録者リスト!$A$1:$D$43729,4,FALSE)=基本情報!$D$6,O10204,"")),"")</f>
        <v/>
      </c>
    </row>
    <row r="10205" spans="15:16" x14ac:dyDescent="0.15">
      <c r="O10205">
        <v>10204</v>
      </c>
      <c r="P10205" t="str">
        <f>IFERROR(IF(COUNTIF(個人情報!$BB$5:$BB$401,"登録番号" &amp; リスト!O10205)&gt;=1,"",IF(VLOOKUP(O10205,登録者リスト!$A$1:$D$43729,4,FALSE)=基本情報!$D$6,O10205,"")),"")</f>
        <v/>
      </c>
    </row>
    <row r="10206" spans="15:16" x14ac:dyDescent="0.15">
      <c r="O10206">
        <v>10205</v>
      </c>
      <c r="P10206" t="str">
        <f>IFERROR(IF(COUNTIF(個人情報!$BB$5:$BB$401,"登録番号" &amp; リスト!O10206)&gt;=1,"",IF(VLOOKUP(O10206,登録者リスト!$A$1:$D$43729,4,FALSE)=基本情報!$D$6,O10206,"")),"")</f>
        <v/>
      </c>
    </row>
    <row r="10207" spans="15:16" x14ac:dyDescent="0.15">
      <c r="O10207">
        <v>10206</v>
      </c>
      <c r="P10207" t="str">
        <f>IFERROR(IF(COUNTIF(個人情報!$BB$5:$BB$401,"登録番号" &amp; リスト!O10207)&gt;=1,"",IF(VLOOKUP(O10207,登録者リスト!$A$1:$D$43729,4,FALSE)=基本情報!$D$6,O10207,"")),"")</f>
        <v/>
      </c>
    </row>
    <row r="10208" spans="15:16" x14ac:dyDescent="0.15">
      <c r="O10208">
        <v>10207</v>
      </c>
      <c r="P10208" t="str">
        <f>IFERROR(IF(COUNTIF(個人情報!$BB$5:$BB$401,"登録番号" &amp; リスト!O10208)&gt;=1,"",IF(VLOOKUP(O10208,登録者リスト!$A$1:$D$43729,4,FALSE)=基本情報!$D$6,O10208,"")),"")</f>
        <v/>
      </c>
    </row>
    <row r="10209" spans="15:16" x14ac:dyDescent="0.15">
      <c r="O10209">
        <v>10208</v>
      </c>
      <c r="P10209" t="str">
        <f>IFERROR(IF(COUNTIF(個人情報!$BB$5:$BB$401,"登録番号" &amp; リスト!O10209)&gt;=1,"",IF(VLOOKUP(O10209,登録者リスト!$A$1:$D$43729,4,FALSE)=基本情報!$D$6,O10209,"")),"")</f>
        <v/>
      </c>
    </row>
    <row r="10210" spans="15:16" x14ac:dyDescent="0.15">
      <c r="O10210">
        <v>10209</v>
      </c>
      <c r="P10210" t="str">
        <f>IFERROR(IF(COUNTIF(個人情報!$BB$5:$BB$401,"登録番号" &amp; リスト!O10210)&gt;=1,"",IF(VLOOKUP(O10210,登録者リスト!$A$1:$D$43729,4,FALSE)=基本情報!$D$6,O10210,"")),"")</f>
        <v/>
      </c>
    </row>
    <row r="10211" spans="15:16" x14ac:dyDescent="0.15">
      <c r="O10211">
        <v>10210</v>
      </c>
      <c r="P10211" t="str">
        <f>IFERROR(IF(COUNTIF(個人情報!$BB$5:$BB$401,"登録番号" &amp; リスト!O10211)&gt;=1,"",IF(VLOOKUP(O10211,登録者リスト!$A$1:$D$43729,4,FALSE)=基本情報!$D$6,O10211,"")),"")</f>
        <v/>
      </c>
    </row>
    <row r="10212" spans="15:16" x14ac:dyDescent="0.15">
      <c r="O10212">
        <v>10211</v>
      </c>
      <c r="P10212" t="str">
        <f>IFERROR(IF(COUNTIF(個人情報!$BB$5:$BB$401,"登録番号" &amp; リスト!O10212)&gt;=1,"",IF(VLOOKUP(O10212,登録者リスト!$A$1:$D$43729,4,FALSE)=基本情報!$D$6,O10212,"")),"")</f>
        <v/>
      </c>
    </row>
    <row r="10213" spans="15:16" x14ac:dyDescent="0.15">
      <c r="O10213">
        <v>10212</v>
      </c>
      <c r="P10213" t="str">
        <f>IFERROR(IF(COUNTIF(個人情報!$BB$5:$BB$401,"登録番号" &amp; リスト!O10213)&gt;=1,"",IF(VLOOKUP(O10213,登録者リスト!$A$1:$D$43729,4,FALSE)=基本情報!$D$6,O10213,"")),"")</f>
        <v/>
      </c>
    </row>
    <row r="10214" spans="15:16" x14ac:dyDescent="0.15">
      <c r="O10214">
        <v>10213</v>
      </c>
      <c r="P10214" t="str">
        <f>IFERROR(IF(COUNTIF(個人情報!$BB$5:$BB$401,"登録番号" &amp; リスト!O10214)&gt;=1,"",IF(VLOOKUP(O10214,登録者リスト!$A$1:$D$43729,4,FALSE)=基本情報!$D$6,O10214,"")),"")</f>
        <v/>
      </c>
    </row>
    <row r="10215" spans="15:16" x14ac:dyDescent="0.15">
      <c r="O10215">
        <v>10214</v>
      </c>
      <c r="P10215" t="str">
        <f>IFERROR(IF(COUNTIF(個人情報!$BB$5:$BB$401,"登録番号" &amp; リスト!O10215)&gt;=1,"",IF(VLOOKUP(O10215,登録者リスト!$A$1:$D$43729,4,FALSE)=基本情報!$D$6,O10215,"")),"")</f>
        <v/>
      </c>
    </row>
    <row r="10216" spans="15:16" x14ac:dyDescent="0.15">
      <c r="O10216">
        <v>10215</v>
      </c>
      <c r="P10216" t="str">
        <f>IFERROR(IF(COUNTIF(個人情報!$BB$5:$BB$401,"登録番号" &amp; リスト!O10216)&gt;=1,"",IF(VLOOKUP(O10216,登録者リスト!$A$1:$D$43729,4,FALSE)=基本情報!$D$6,O10216,"")),"")</f>
        <v/>
      </c>
    </row>
    <row r="10217" spans="15:16" x14ac:dyDescent="0.15">
      <c r="O10217">
        <v>10216</v>
      </c>
      <c r="P10217" t="str">
        <f>IFERROR(IF(COUNTIF(個人情報!$BB$5:$BB$401,"登録番号" &amp; リスト!O10217)&gt;=1,"",IF(VLOOKUP(O10217,登録者リスト!$A$1:$D$43729,4,FALSE)=基本情報!$D$6,O10217,"")),"")</f>
        <v/>
      </c>
    </row>
    <row r="10218" spans="15:16" x14ac:dyDescent="0.15">
      <c r="O10218">
        <v>10217</v>
      </c>
      <c r="P10218" t="str">
        <f>IFERROR(IF(COUNTIF(個人情報!$BB$5:$BB$401,"登録番号" &amp; リスト!O10218)&gt;=1,"",IF(VLOOKUP(O10218,登録者リスト!$A$1:$D$43729,4,FALSE)=基本情報!$D$6,O10218,"")),"")</f>
        <v/>
      </c>
    </row>
    <row r="10219" spans="15:16" x14ac:dyDescent="0.15">
      <c r="O10219">
        <v>10218</v>
      </c>
      <c r="P10219" t="str">
        <f>IFERROR(IF(COUNTIF(個人情報!$BB$5:$BB$401,"登録番号" &amp; リスト!O10219)&gt;=1,"",IF(VLOOKUP(O10219,登録者リスト!$A$1:$D$43729,4,FALSE)=基本情報!$D$6,O10219,"")),"")</f>
        <v/>
      </c>
    </row>
    <row r="10220" spans="15:16" x14ac:dyDescent="0.15">
      <c r="O10220">
        <v>10219</v>
      </c>
      <c r="P10220" t="str">
        <f>IFERROR(IF(COUNTIF(個人情報!$BB$5:$BB$401,"登録番号" &amp; リスト!O10220)&gt;=1,"",IF(VLOOKUP(O10220,登録者リスト!$A$1:$D$43729,4,FALSE)=基本情報!$D$6,O10220,"")),"")</f>
        <v/>
      </c>
    </row>
    <row r="10221" spans="15:16" x14ac:dyDescent="0.15">
      <c r="O10221">
        <v>10220</v>
      </c>
      <c r="P10221" t="str">
        <f>IFERROR(IF(COUNTIF(個人情報!$BB$5:$BB$401,"登録番号" &amp; リスト!O10221)&gt;=1,"",IF(VLOOKUP(O10221,登録者リスト!$A$1:$D$43729,4,FALSE)=基本情報!$D$6,O10221,"")),"")</f>
        <v/>
      </c>
    </row>
    <row r="10222" spans="15:16" x14ac:dyDescent="0.15">
      <c r="O10222">
        <v>10221</v>
      </c>
      <c r="P10222" t="str">
        <f>IFERROR(IF(COUNTIF(個人情報!$BB$5:$BB$401,"登録番号" &amp; リスト!O10222)&gt;=1,"",IF(VLOOKUP(O10222,登録者リスト!$A$1:$D$43729,4,FALSE)=基本情報!$D$6,O10222,"")),"")</f>
        <v/>
      </c>
    </row>
    <row r="10223" spans="15:16" x14ac:dyDescent="0.15">
      <c r="O10223">
        <v>10222</v>
      </c>
      <c r="P10223" t="str">
        <f>IFERROR(IF(COUNTIF(個人情報!$BB$5:$BB$401,"登録番号" &amp; リスト!O10223)&gt;=1,"",IF(VLOOKUP(O10223,登録者リスト!$A$1:$D$43729,4,FALSE)=基本情報!$D$6,O10223,"")),"")</f>
        <v/>
      </c>
    </row>
    <row r="10224" spans="15:16" x14ac:dyDescent="0.15">
      <c r="O10224">
        <v>10223</v>
      </c>
      <c r="P10224" t="str">
        <f>IFERROR(IF(COUNTIF(個人情報!$BB$5:$BB$401,"登録番号" &amp; リスト!O10224)&gt;=1,"",IF(VLOOKUP(O10224,登録者リスト!$A$1:$D$43729,4,FALSE)=基本情報!$D$6,O10224,"")),"")</f>
        <v/>
      </c>
    </row>
    <row r="10225" spans="15:16" x14ac:dyDescent="0.15">
      <c r="O10225">
        <v>10224</v>
      </c>
      <c r="P10225" t="str">
        <f>IFERROR(IF(COUNTIF(個人情報!$BB$5:$BB$401,"登録番号" &amp; リスト!O10225)&gt;=1,"",IF(VLOOKUP(O10225,登録者リスト!$A$1:$D$43729,4,FALSE)=基本情報!$D$6,O10225,"")),"")</f>
        <v/>
      </c>
    </row>
    <row r="10226" spans="15:16" x14ac:dyDescent="0.15">
      <c r="O10226">
        <v>10225</v>
      </c>
      <c r="P10226" t="str">
        <f>IFERROR(IF(COUNTIF(個人情報!$BB$5:$BB$401,"登録番号" &amp; リスト!O10226)&gt;=1,"",IF(VLOOKUP(O10226,登録者リスト!$A$1:$D$43729,4,FALSE)=基本情報!$D$6,O10226,"")),"")</f>
        <v/>
      </c>
    </row>
    <row r="10227" spans="15:16" x14ac:dyDescent="0.15">
      <c r="O10227">
        <v>10226</v>
      </c>
      <c r="P10227" t="str">
        <f>IFERROR(IF(COUNTIF(個人情報!$BB$5:$BB$401,"登録番号" &amp; リスト!O10227)&gt;=1,"",IF(VLOOKUP(O10227,登録者リスト!$A$1:$D$43729,4,FALSE)=基本情報!$D$6,O10227,"")),"")</f>
        <v/>
      </c>
    </row>
    <row r="10228" spans="15:16" x14ac:dyDescent="0.15">
      <c r="O10228">
        <v>10227</v>
      </c>
      <c r="P10228" t="str">
        <f>IFERROR(IF(COUNTIF(個人情報!$BB$5:$BB$401,"登録番号" &amp; リスト!O10228)&gt;=1,"",IF(VLOOKUP(O10228,登録者リスト!$A$1:$D$43729,4,FALSE)=基本情報!$D$6,O10228,"")),"")</f>
        <v/>
      </c>
    </row>
    <row r="10229" spans="15:16" x14ac:dyDescent="0.15">
      <c r="O10229">
        <v>10228</v>
      </c>
      <c r="P10229" t="str">
        <f>IFERROR(IF(COUNTIF(個人情報!$BB$5:$BB$401,"登録番号" &amp; リスト!O10229)&gt;=1,"",IF(VLOOKUP(O10229,登録者リスト!$A$1:$D$43729,4,FALSE)=基本情報!$D$6,O10229,"")),"")</f>
        <v/>
      </c>
    </row>
    <row r="10230" spans="15:16" x14ac:dyDescent="0.15">
      <c r="O10230">
        <v>10229</v>
      </c>
      <c r="P10230" t="str">
        <f>IFERROR(IF(COUNTIF(個人情報!$BB$5:$BB$401,"登録番号" &amp; リスト!O10230)&gt;=1,"",IF(VLOOKUP(O10230,登録者リスト!$A$1:$D$43729,4,FALSE)=基本情報!$D$6,O10230,"")),"")</f>
        <v/>
      </c>
    </row>
    <row r="10231" spans="15:16" x14ac:dyDescent="0.15">
      <c r="O10231">
        <v>10230</v>
      </c>
      <c r="P10231" t="str">
        <f>IFERROR(IF(COUNTIF(個人情報!$BB$5:$BB$401,"登録番号" &amp; リスト!O10231)&gt;=1,"",IF(VLOOKUP(O10231,登録者リスト!$A$1:$D$43729,4,FALSE)=基本情報!$D$6,O10231,"")),"")</f>
        <v/>
      </c>
    </row>
    <row r="10232" spans="15:16" x14ac:dyDescent="0.15">
      <c r="O10232">
        <v>10231</v>
      </c>
      <c r="P10232" t="str">
        <f>IFERROR(IF(COUNTIF(個人情報!$BB$5:$BB$401,"登録番号" &amp; リスト!O10232)&gt;=1,"",IF(VLOOKUP(O10232,登録者リスト!$A$1:$D$43729,4,FALSE)=基本情報!$D$6,O10232,"")),"")</f>
        <v/>
      </c>
    </row>
    <row r="10233" spans="15:16" x14ac:dyDescent="0.15">
      <c r="O10233">
        <v>10232</v>
      </c>
      <c r="P10233" t="str">
        <f>IFERROR(IF(COUNTIF(個人情報!$BB$5:$BB$401,"登録番号" &amp; リスト!O10233)&gt;=1,"",IF(VLOOKUP(O10233,登録者リスト!$A$1:$D$43729,4,FALSE)=基本情報!$D$6,O10233,"")),"")</f>
        <v/>
      </c>
    </row>
    <row r="10234" spans="15:16" x14ac:dyDescent="0.15">
      <c r="O10234">
        <v>10233</v>
      </c>
      <c r="P10234" t="str">
        <f>IFERROR(IF(COUNTIF(個人情報!$BB$5:$BB$401,"登録番号" &amp; リスト!O10234)&gt;=1,"",IF(VLOOKUP(O10234,登録者リスト!$A$1:$D$43729,4,FALSE)=基本情報!$D$6,O10234,"")),"")</f>
        <v/>
      </c>
    </row>
    <row r="10235" spans="15:16" x14ac:dyDescent="0.15">
      <c r="O10235">
        <v>10234</v>
      </c>
      <c r="P10235" t="str">
        <f>IFERROR(IF(COUNTIF(個人情報!$BB$5:$BB$401,"登録番号" &amp; リスト!O10235)&gt;=1,"",IF(VLOOKUP(O10235,登録者リスト!$A$1:$D$43729,4,FALSE)=基本情報!$D$6,O10235,"")),"")</f>
        <v/>
      </c>
    </row>
    <row r="10236" spans="15:16" x14ac:dyDescent="0.15">
      <c r="O10236">
        <v>10235</v>
      </c>
      <c r="P10236" t="str">
        <f>IFERROR(IF(COUNTIF(個人情報!$BB$5:$BB$401,"登録番号" &amp; リスト!O10236)&gt;=1,"",IF(VLOOKUP(O10236,登録者リスト!$A$1:$D$43729,4,FALSE)=基本情報!$D$6,O10236,"")),"")</f>
        <v/>
      </c>
    </row>
    <row r="10237" spans="15:16" x14ac:dyDescent="0.15">
      <c r="O10237">
        <v>10236</v>
      </c>
      <c r="P10237" t="str">
        <f>IFERROR(IF(COUNTIF(個人情報!$BB$5:$BB$401,"登録番号" &amp; リスト!O10237)&gt;=1,"",IF(VLOOKUP(O10237,登録者リスト!$A$1:$D$43729,4,FALSE)=基本情報!$D$6,O10237,"")),"")</f>
        <v/>
      </c>
    </row>
    <row r="10238" spans="15:16" x14ac:dyDescent="0.15">
      <c r="O10238">
        <v>10237</v>
      </c>
      <c r="P10238" t="str">
        <f>IFERROR(IF(COUNTIF(個人情報!$BB$5:$BB$401,"登録番号" &amp; リスト!O10238)&gt;=1,"",IF(VLOOKUP(O10238,登録者リスト!$A$1:$D$43729,4,FALSE)=基本情報!$D$6,O10238,"")),"")</f>
        <v/>
      </c>
    </row>
    <row r="10239" spans="15:16" x14ac:dyDescent="0.15">
      <c r="O10239">
        <v>10238</v>
      </c>
      <c r="P10239" t="str">
        <f>IFERROR(IF(COUNTIF(個人情報!$BB$5:$BB$401,"登録番号" &amp; リスト!O10239)&gt;=1,"",IF(VLOOKUP(O10239,登録者リスト!$A$1:$D$43729,4,FALSE)=基本情報!$D$6,O10239,"")),"")</f>
        <v/>
      </c>
    </row>
    <row r="10240" spans="15:16" x14ac:dyDescent="0.15">
      <c r="O10240">
        <v>10239</v>
      </c>
      <c r="P10240" t="str">
        <f>IFERROR(IF(COUNTIF(個人情報!$BB$5:$BB$401,"登録番号" &amp; リスト!O10240)&gt;=1,"",IF(VLOOKUP(O10240,登録者リスト!$A$1:$D$43729,4,FALSE)=基本情報!$D$6,O10240,"")),"")</f>
        <v/>
      </c>
    </row>
    <row r="10241" spans="15:16" x14ac:dyDescent="0.15">
      <c r="O10241">
        <v>10240</v>
      </c>
      <c r="P10241" t="str">
        <f>IFERROR(IF(COUNTIF(個人情報!$BB$5:$BB$401,"登録番号" &amp; リスト!O10241)&gt;=1,"",IF(VLOOKUP(O10241,登録者リスト!$A$1:$D$43729,4,FALSE)=基本情報!$D$6,O10241,"")),"")</f>
        <v/>
      </c>
    </row>
    <row r="10242" spans="15:16" x14ac:dyDescent="0.15">
      <c r="O10242">
        <v>10241</v>
      </c>
      <c r="P10242" t="str">
        <f>IFERROR(IF(COUNTIF(個人情報!$BB$5:$BB$401,"登録番号" &amp; リスト!O10242)&gt;=1,"",IF(VLOOKUP(O10242,登録者リスト!$A$1:$D$43729,4,FALSE)=基本情報!$D$6,O10242,"")),"")</f>
        <v/>
      </c>
    </row>
    <row r="10243" spans="15:16" x14ac:dyDescent="0.15">
      <c r="O10243">
        <v>10242</v>
      </c>
      <c r="P10243" t="str">
        <f>IFERROR(IF(COUNTIF(個人情報!$BB$5:$BB$401,"登録番号" &amp; リスト!O10243)&gt;=1,"",IF(VLOOKUP(O10243,登録者リスト!$A$1:$D$43729,4,FALSE)=基本情報!$D$6,O10243,"")),"")</f>
        <v/>
      </c>
    </row>
    <row r="10244" spans="15:16" x14ac:dyDescent="0.15">
      <c r="O10244">
        <v>10243</v>
      </c>
      <c r="P10244" t="str">
        <f>IFERROR(IF(COUNTIF(個人情報!$BB$5:$BB$401,"登録番号" &amp; リスト!O10244)&gt;=1,"",IF(VLOOKUP(O10244,登録者リスト!$A$1:$D$43729,4,FALSE)=基本情報!$D$6,O10244,"")),"")</f>
        <v/>
      </c>
    </row>
    <row r="10245" spans="15:16" x14ac:dyDescent="0.15">
      <c r="O10245">
        <v>10244</v>
      </c>
      <c r="P10245" t="str">
        <f>IFERROR(IF(COUNTIF(個人情報!$BB$5:$BB$401,"登録番号" &amp; リスト!O10245)&gt;=1,"",IF(VLOOKUP(O10245,登録者リスト!$A$1:$D$43729,4,FALSE)=基本情報!$D$6,O10245,"")),"")</f>
        <v/>
      </c>
    </row>
    <row r="10246" spans="15:16" x14ac:dyDescent="0.15">
      <c r="O10246">
        <v>10245</v>
      </c>
      <c r="P10246" t="str">
        <f>IFERROR(IF(COUNTIF(個人情報!$BB$5:$BB$401,"登録番号" &amp; リスト!O10246)&gt;=1,"",IF(VLOOKUP(O10246,登録者リスト!$A$1:$D$43729,4,FALSE)=基本情報!$D$6,O10246,"")),"")</f>
        <v/>
      </c>
    </row>
    <row r="10247" spans="15:16" x14ac:dyDescent="0.15">
      <c r="O10247">
        <v>10246</v>
      </c>
      <c r="P10247" t="str">
        <f>IFERROR(IF(COUNTIF(個人情報!$BB$5:$BB$401,"登録番号" &amp; リスト!O10247)&gt;=1,"",IF(VLOOKUP(O10247,登録者リスト!$A$1:$D$43729,4,FALSE)=基本情報!$D$6,O10247,"")),"")</f>
        <v/>
      </c>
    </row>
    <row r="10248" spans="15:16" x14ac:dyDescent="0.15">
      <c r="O10248">
        <v>10247</v>
      </c>
      <c r="P10248" t="str">
        <f>IFERROR(IF(COUNTIF(個人情報!$BB$5:$BB$401,"登録番号" &amp; リスト!O10248)&gt;=1,"",IF(VLOOKUP(O10248,登録者リスト!$A$1:$D$43729,4,FALSE)=基本情報!$D$6,O10248,"")),"")</f>
        <v/>
      </c>
    </row>
    <row r="10249" spans="15:16" x14ac:dyDescent="0.15">
      <c r="O10249">
        <v>10248</v>
      </c>
      <c r="P10249" t="str">
        <f>IFERROR(IF(COUNTIF(個人情報!$BB$5:$BB$401,"登録番号" &amp; リスト!O10249)&gt;=1,"",IF(VLOOKUP(O10249,登録者リスト!$A$1:$D$43729,4,FALSE)=基本情報!$D$6,O10249,"")),"")</f>
        <v/>
      </c>
    </row>
    <row r="10250" spans="15:16" x14ac:dyDescent="0.15">
      <c r="O10250">
        <v>10249</v>
      </c>
      <c r="P10250" t="str">
        <f>IFERROR(IF(COUNTIF(個人情報!$BB$5:$BB$401,"登録番号" &amp; リスト!O10250)&gt;=1,"",IF(VLOOKUP(O10250,登録者リスト!$A$1:$D$43729,4,FALSE)=基本情報!$D$6,O10250,"")),"")</f>
        <v/>
      </c>
    </row>
    <row r="10251" spans="15:16" x14ac:dyDescent="0.15">
      <c r="O10251">
        <v>10250</v>
      </c>
      <c r="P10251" t="str">
        <f>IFERROR(IF(COUNTIF(個人情報!$BB$5:$BB$401,"登録番号" &amp; リスト!O10251)&gt;=1,"",IF(VLOOKUP(O10251,登録者リスト!$A$1:$D$43729,4,FALSE)=基本情報!$D$6,O10251,"")),"")</f>
        <v/>
      </c>
    </row>
    <row r="10252" spans="15:16" x14ac:dyDescent="0.15">
      <c r="O10252">
        <v>10251</v>
      </c>
      <c r="P10252" t="str">
        <f>IFERROR(IF(COUNTIF(個人情報!$BB$5:$BB$401,"登録番号" &amp; リスト!O10252)&gt;=1,"",IF(VLOOKUP(O10252,登録者リスト!$A$1:$D$43729,4,FALSE)=基本情報!$D$6,O10252,"")),"")</f>
        <v/>
      </c>
    </row>
    <row r="10253" spans="15:16" x14ac:dyDescent="0.15">
      <c r="O10253">
        <v>10252</v>
      </c>
      <c r="P10253" t="str">
        <f>IFERROR(IF(COUNTIF(個人情報!$BB$5:$BB$401,"登録番号" &amp; リスト!O10253)&gt;=1,"",IF(VLOOKUP(O10253,登録者リスト!$A$1:$D$43729,4,FALSE)=基本情報!$D$6,O10253,"")),"")</f>
        <v/>
      </c>
    </row>
    <row r="10254" spans="15:16" x14ac:dyDescent="0.15">
      <c r="O10254">
        <v>10253</v>
      </c>
      <c r="P10254" t="str">
        <f>IFERROR(IF(COUNTIF(個人情報!$BB$5:$BB$401,"登録番号" &amp; リスト!O10254)&gt;=1,"",IF(VLOOKUP(O10254,登録者リスト!$A$1:$D$43729,4,FALSE)=基本情報!$D$6,O10254,"")),"")</f>
        <v/>
      </c>
    </row>
    <row r="10255" spans="15:16" x14ac:dyDescent="0.15">
      <c r="O10255">
        <v>10254</v>
      </c>
      <c r="P10255" t="str">
        <f>IFERROR(IF(COUNTIF(個人情報!$BB$5:$BB$401,"登録番号" &amp; リスト!O10255)&gt;=1,"",IF(VLOOKUP(O10255,登録者リスト!$A$1:$D$43729,4,FALSE)=基本情報!$D$6,O10255,"")),"")</f>
        <v/>
      </c>
    </row>
    <row r="10256" spans="15:16" x14ac:dyDescent="0.15">
      <c r="O10256">
        <v>10255</v>
      </c>
      <c r="P10256" t="str">
        <f>IFERROR(IF(COUNTIF(個人情報!$BB$5:$BB$401,"登録番号" &amp; リスト!O10256)&gt;=1,"",IF(VLOOKUP(O10256,登録者リスト!$A$1:$D$43729,4,FALSE)=基本情報!$D$6,O10256,"")),"")</f>
        <v/>
      </c>
    </row>
    <row r="10257" spans="15:16" x14ac:dyDescent="0.15">
      <c r="O10257">
        <v>10256</v>
      </c>
      <c r="P10257" t="str">
        <f>IFERROR(IF(COUNTIF(個人情報!$BB$5:$BB$401,"登録番号" &amp; リスト!O10257)&gt;=1,"",IF(VLOOKUP(O10257,登録者リスト!$A$1:$D$43729,4,FALSE)=基本情報!$D$6,O10257,"")),"")</f>
        <v/>
      </c>
    </row>
    <row r="10258" spans="15:16" x14ac:dyDescent="0.15">
      <c r="O10258">
        <v>10257</v>
      </c>
      <c r="P10258" t="str">
        <f>IFERROR(IF(COUNTIF(個人情報!$BB$5:$BB$401,"登録番号" &amp; リスト!O10258)&gt;=1,"",IF(VLOOKUP(O10258,登録者リスト!$A$1:$D$43729,4,FALSE)=基本情報!$D$6,O10258,"")),"")</f>
        <v/>
      </c>
    </row>
    <row r="10259" spans="15:16" x14ac:dyDescent="0.15">
      <c r="O10259">
        <v>10258</v>
      </c>
      <c r="P10259" t="str">
        <f>IFERROR(IF(COUNTIF(個人情報!$BB$5:$BB$401,"登録番号" &amp; リスト!O10259)&gt;=1,"",IF(VLOOKUP(O10259,登録者リスト!$A$1:$D$43729,4,FALSE)=基本情報!$D$6,O10259,"")),"")</f>
        <v/>
      </c>
    </row>
    <row r="10260" spans="15:16" x14ac:dyDescent="0.15">
      <c r="O10260">
        <v>10259</v>
      </c>
      <c r="P10260" t="str">
        <f>IFERROR(IF(COUNTIF(個人情報!$BB$5:$BB$401,"登録番号" &amp; リスト!O10260)&gt;=1,"",IF(VLOOKUP(O10260,登録者リスト!$A$1:$D$43729,4,FALSE)=基本情報!$D$6,O10260,"")),"")</f>
        <v/>
      </c>
    </row>
    <row r="10261" spans="15:16" x14ac:dyDescent="0.15">
      <c r="O10261">
        <v>10260</v>
      </c>
      <c r="P10261" t="str">
        <f>IFERROR(IF(COUNTIF(個人情報!$BB$5:$BB$401,"登録番号" &amp; リスト!O10261)&gt;=1,"",IF(VLOOKUP(O10261,登録者リスト!$A$1:$D$43729,4,FALSE)=基本情報!$D$6,O10261,"")),"")</f>
        <v/>
      </c>
    </row>
    <row r="10262" spans="15:16" x14ac:dyDescent="0.15">
      <c r="O10262">
        <v>10261</v>
      </c>
      <c r="P10262" t="str">
        <f>IFERROR(IF(COUNTIF(個人情報!$BB$5:$BB$401,"登録番号" &amp; リスト!O10262)&gt;=1,"",IF(VLOOKUP(O10262,登録者リスト!$A$1:$D$43729,4,FALSE)=基本情報!$D$6,O10262,"")),"")</f>
        <v/>
      </c>
    </row>
    <row r="10263" spans="15:16" x14ac:dyDescent="0.15">
      <c r="O10263">
        <v>10262</v>
      </c>
      <c r="P10263" t="str">
        <f>IFERROR(IF(COUNTIF(個人情報!$BB$5:$BB$401,"登録番号" &amp; リスト!O10263)&gt;=1,"",IF(VLOOKUP(O10263,登録者リスト!$A$1:$D$43729,4,FALSE)=基本情報!$D$6,O10263,"")),"")</f>
        <v/>
      </c>
    </row>
    <row r="10264" spans="15:16" x14ac:dyDescent="0.15">
      <c r="O10264">
        <v>10263</v>
      </c>
      <c r="P10264" t="str">
        <f>IFERROR(IF(COUNTIF(個人情報!$BB$5:$BB$401,"登録番号" &amp; リスト!O10264)&gt;=1,"",IF(VLOOKUP(O10264,登録者リスト!$A$1:$D$43729,4,FALSE)=基本情報!$D$6,O10264,"")),"")</f>
        <v/>
      </c>
    </row>
    <row r="10265" spans="15:16" x14ac:dyDescent="0.15">
      <c r="O10265">
        <v>10264</v>
      </c>
      <c r="P10265" t="str">
        <f>IFERROR(IF(COUNTIF(個人情報!$BB$5:$BB$401,"登録番号" &amp; リスト!O10265)&gt;=1,"",IF(VLOOKUP(O10265,登録者リスト!$A$1:$D$43729,4,FALSE)=基本情報!$D$6,O10265,"")),"")</f>
        <v/>
      </c>
    </row>
    <row r="10266" spans="15:16" x14ac:dyDescent="0.15">
      <c r="O10266">
        <v>10265</v>
      </c>
      <c r="P10266" t="str">
        <f>IFERROR(IF(COUNTIF(個人情報!$BB$5:$BB$401,"登録番号" &amp; リスト!O10266)&gt;=1,"",IF(VLOOKUP(O10266,登録者リスト!$A$1:$D$43729,4,FALSE)=基本情報!$D$6,O10266,"")),"")</f>
        <v/>
      </c>
    </row>
    <row r="10267" spans="15:16" x14ac:dyDescent="0.15">
      <c r="O10267">
        <v>10266</v>
      </c>
      <c r="P10267" t="str">
        <f>IFERROR(IF(COUNTIF(個人情報!$BB$5:$BB$401,"登録番号" &amp; リスト!O10267)&gt;=1,"",IF(VLOOKUP(O10267,登録者リスト!$A$1:$D$43729,4,FALSE)=基本情報!$D$6,O10267,"")),"")</f>
        <v/>
      </c>
    </row>
    <row r="10268" spans="15:16" x14ac:dyDescent="0.15">
      <c r="O10268">
        <v>10267</v>
      </c>
      <c r="P10268" t="str">
        <f>IFERROR(IF(COUNTIF(個人情報!$BB$5:$BB$401,"登録番号" &amp; リスト!O10268)&gt;=1,"",IF(VLOOKUP(O10268,登録者リスト!$A$1:$D$43729,4,FALSE)=基本情報!$D$6,O10268,"")),"")</f>
        <v/>
      </c>
    </row>
    <row r="10269" spans="15:16" x14ac:dyDescent="0.15">
      <c r="O10269">
        <v>10268</v>
      </c>
      <c r="P10269" t="str">
        <f>IFERROR(IF(COUNTIF(個人情報!$BB$5:$BB$401,"登録番号" &amp; リスト!O10269)&gt;=1,"",IF(VLOOKUP(O10269,登録者リスト!$A$1:$D$43729,4,FALSE)=基本情報!$D$6,O10269,"")),"")</f>
        <v/>
      </c>
    </row>
    <row r="10270" spans="15:16" x14ac:dyDescent="0.15">
      <c r="O10270">
        <v>10269</v>
      </c>
      <c r="P10270" t="str">
        <f>IFERROR(IF(COUNTIF(個人情報!$BB$5:$BB$401,"登録番号" &amp; リスト!O10270)&gt;=1,"",IF(VLOOKUP(O10270,登録者リスト!$A$1:$D$43729,4,FALSE)=基本情報!$D$6,O10270,"")),"")</f>
        <v/>
      </c>
    </row>
    <row r="10271" spans="15:16" x14ac:dyDescent="0.15">
      <c r="O10271">
        <v>10270</v>
      </c>
      <c r="P10271" t="str">
        <f>IFERROR(IF(COUNTIF(個人情報!$BB$5:$BB$401,"登録番号" &amp; リスト!O10271)&gt;=1,"",IF(VLOOKUP(O10271,登録者リスト!$A$1:$D$43729,4,FALSE)=基本情報!$D$6,O10271,"")),"")</f>
        <v/>
      </c>
    </row>
    <row r="10272" spans="15:16" x14ac:dyDescent="0.15">
      <c r="O10272">
        <v>10271</v>
      </c>
      <c r="P10272" t="str">
        <f>IFERROR(IF(COUNTIF(個人情報!$BB$5:$BB$401,"登録番号" &amp; リスト!O10272)&gt;=1,"",IF(VLOOKUP(O10272,登録者リスト!$A$1:$D$43729,4,FALSE)=基本情報!$D$6,O10272,"")),"")</f>
        <v/>
      </c>
    </row>
    <row r="10273" spans="15:16" x14ac:dyDescent="0.15">
      <c r="O10273">
        <v>10272</v>
      </c>
      <c r="P10273" t="str">
        <f>IFERROR(IF(COUNTIF(個人情報!$BB$5:$BB$401,"登録番号" &amp; リスト!O10273)&gt;=1,"",IF(VLOOKUP(O10273,登録者リスト!$A$1:$D$43729,4,FALSE)=基本情報!$D$6,O10273,"")),"")</f>
        <v/>
      </c>
    </row>
    <row r="10274" spans="15:16" x14ac:dyDescent="0.15">
      <c r="O10274">
        <v>10273</v>
      </c>
      <c r="P10274" t="str">
        <f>IFERROR(IF(COUNTIF(個人情報!$BB$5:$BB$401,"登録番号" &amp; リスト!O10274)&gt;=1,"",IF(VLOOKUP(O10274,登録者リスト!$A$1:$D$43729,4,FALSE)=基本情報!$D$6,O10274,"")),"")</f>
        <v/>
      </c>
    </row>
    <row r="10275" spans="15:16" x14ac:dyDescent="0.15">
      <c r="O10275">
        <v>10274</v>
      </c>
      <c r="P10275" t="str">
        <f>IFERROR(IF(COUNTIF(個人情報!$BB$5:$BB$401,"登録番号" &amp; リスト!O10275)&gt;=1,"",IF(VLOOKUP(O10275,登録者リスト!$A$1:$D$43729,4,FALSE)=基本情報!$D$6,O10275,"")),"")</f>
        <v/>
      </c>
    </row>
    <row r="10276" spans="15:16" x14ac:dyDescent="0.15">
      <c r="O10276">
        <v>10275</v>
      </c>
      <c r="P10276" t="str">
        <f>IFERROR(IF(COUNTIF(個人情報!$BB$5:$BB$401,"登録番号" &amp; リスト!O10276)&gt;=1,"",IF(VLOOKUP(O10276,登録者リスト!$A$1:$D$43729,4,FALSE)=基本情報!$D$6,O10276,"")),"")</f>
        <v/>
      </c>
    </row>
    <row r="10277" spans="15:16" x14ac:dyDescent="0.15">
      <c r="O10277">
        <v>10276</v>
      </c>
      <c r="P10277" t="str">
        <f>IFERROR(IF(COUNTIF(個人情報!$BB$5:$BB$401,"登録番号" &amp; リスト!O10277)&gt;=1,"",IF(VLOOKUP(O10277,登録者リスト!$A$1:$D$43729,4,FALSE)=基本情報!$D$6,O10277,"")),"")</f>
        <v/>
      </c>
    </row>
    <row r="10278" spans="15:16" x14ac:dyDescent="0.15">
      <c r="O10278">
        <v>10277</v>
      </c>
      <c r="P10278" t="str">
        <f>IFERROR(IF(COUNTIF(個人情報!$BB$5:$BB$401,"登録番号" &amp; リスト!O10278)&gt;=1,"",IF(VLOOKUP(O10278,登録者リスト!$A$1:$D$43729,4,FALSE)=基本情報!$D$6,O10278,"")),"")</f>
        <v/>
      </c>
    </row>
    <row r="10279" spans="15:16" x14ac:dyDescent="0.15">
      <c r="O10279">
        <v>10278</v>
      </c>
      <c r="P10279" t="str">
        <f>IFERROR(IF(COUNTIF(個人情報!$BB$5:$BB$401,"登録番号" &amp; リスト!O10279)&gt;=1,"",IF(VLOOKUP(O10279,登録者リスト!$A$1:$D$43729,4,FALSE)=基本情報!$D$6,O10279,"")),"")</f>
        <v/>
      </c>
    </row>
    <row r="10280" spans="15:16" x14ac:dyDescent="0.15">
      <c r="O10280">
        <v>10279</v>
      </c>
      <c r="P10280" t="str">
        <f>IFERROR(IF(COUNTIF(個人情報!$BB$5:$BB$401,"登録番号" &amp; リスト!O10280)&gt;=1,"",IF(VLOOKUP(O10280,登録者リスト!$A$1:$D$43729,4,FALSE)=基本情報!$D$6,O10280,"")),"")</f>
        <v/>
      </c>
    </row>
    <row r="10281" spans="15:16" x14ac:dyDescent="0.15">
      <c r="O10281">
        <v>10280</v>
      </c>
      <c r="P10281" t="str">
        <f>IFERROR(IF(COUNTIF(個人情報!$BB$5:$BB$401,"登録番号" &amp; リスト!O10281)&gt;=1,"",IF(VLOOKUP(O10281,登録者リスト!$A$1:$D$43729,4,FALSE)=基本情報!$D$6,O10281,"")),"")</f>
        <v/>
      </c>
    </row>
    <row r="10282" spans="15:16" x14ac:dyDescent="0.15">
      <c r="O10282">
        <v>10281</v>
      </c>
      <c r="P10282" t="str">
        <f>IFERROR(IF(COUNTIF(個人情報!$BB$5:$BB$401,"登録番号" &amp; リスト!O10282)&gt;=1,"",IF(VLOOKUP(O10282,登録者リスト!$A$1:$D$43729,4,FALSE)=基本情報!$D$6,O10282,"")),"")</f>
        <v/>
      </c>
    </row>
    <row r="10283" spans="15:16" x14ac:dyDescent="0.15">
      <c r="O10283">
        <v>10282</v>
      </c>
      <c r="P10283" t="str">
        <f>IFERROR(IF(COUNTIF(個人情報!$BB$5:$BB$401,"登録番号" &amp; リスト!O10283)&gt;=1,"",IF(VLOOKUP(O10283,登録者リスト!$A$1:$D$43729,4,FALSE)=基本情報!$D$6,O10283,"")),"")</f>
        <v/>
      </c>
    </row>
    <row r="10284" spans="15:16" x14ac:dyDescent="0.15">
      <c r="O10284">
        <v>10283</v>
      </c>
      <c r="P10284" t="str">
        <f>IFERROR(IF(COUNTIF(個人情報!$BB$5:$BB$401,"登録番号" &amp; リスト!O10284)&gt;=1,"",IF(VLOOKUP(O10284,登録者リスト!$A$1:$D$43729,4,FALSE)=基本情報!$D$6,O10284,"")),"")</f>
        <v/>
      </c>
    </row>
    <row r="10285" spans="15:16" x14ac:dyDescent="0.15">
      <c r="O10285">
        <v>10284</v>
      </c>
      <c r="P10285" t="str">
        <f>IFERROR(IF(COUNTIF(個人情報!$BB$5:$BB$401,"登録番号" &amp; リスト!O10285)&gt;=1,"",IF(VLOOKUP(O10285,登録者リスト!$A$1:$D$43729,4,FALSE)=基本情報!$D$6,O10285,"")),"")</f>
        <v/>
      </c>
    </row>
    <row r="10286" spans="15:16" x14ac:dyDescent="0.15">
      <c r="O10286">
        <v>10285</v>
      </c>
      <c r="P10286" t="str">
        <f>IFERROR(IF(COUNTIF(個人情報!$BB$5:$BB$401,"登録番号" &amp; リスト!O10286)&gt;=1,"",IF(VLOOKUP(O10286,登録者リスト!$A$1:$D$43729,4,FALSE)=基本情報!$D$6,O10286,"")),"")</f>
        <v/>
      </c>
    </row>
    <row r="10287" spans="15:16" x14ac:dyDescent="0.15">
      <c r="O10287">
        <v>10286</v>
      </c>
      <c r="P10287" t="str">
        <f>IFERROR(IF(COUNTIF(個人情報!$BB$5:$BB$401,"登録番号" &amp; リスト!O10287)&gt;=1,"",IF(VLOOKUP(O10287,登録者リスト!$A$1:$D$43729,4,FALSE)=基本情報!$D$6,O10287,"")),"")</f>
        <v/>
      </c>
    </row>
    <row r="10288" spans="15:16" x14ac:dyDescent="0.15">
      <c r="O10288">
        <v>10287</v>
      </c>
      <c r="P10288" t="str">
        <f>IFERROR(IF(COUNTIF(個人情報!$BB$5:$BB$401,"登録番号" &amp; リスト!O10288)&gt;=1,"",IF(VLOOKUP(O10288,登録者リスト!$A$1:$D$43729,4,FALSE)=基本情報!$D$6,O10288,"")),"")</f>
        <v/>
      </c>
    </row>
    <row r="10289" spans="15:16" x14ac:dyDescent="0.15">
      <c r="O10289">
        <v>10288</v>
      </c>
      <c r="P10289" t="str">
        <f>IFERROR(IF(COUNTIF(個人情報!$BB$5:$BB$401,"登録番号" &amp; リスト!O10289)&gt;=1,"",IF(VLOOKUP(O10289,登録者リスト!$A$1:$D$43729,4,FALSE)=基本情報!$D$6,O10289,"")),"")</f>
        <v/>
      </c>
    </row>
    <row r="10290" spans="15:16" x14ac:dyDescent="0.15">
      <c r="O10290">
        <v>10289</v>
      </c>
      <c r="P10290" t="str">
        <f>IFERROR(IF(COUNTIF(個人情報!$BB$5:$BB$401,"登録番号" &amp; リスト!O10290)&gt;=1,"",IF(VLOOKUP(O10290,登録者リスト!$A$1:$D$43729,4,FALSE)=基本情報!$D$6,O10290,"")),"")</f>
        <v/>
      </c>
    </row>
    <row r="10291" spans="15:16" x14ac:dyDescent="0.15">
      <c r="O10291">
        <v>10290</v>
      </c>
      <c r="P10291" t="str">
        <f>IFERROR(IF(COUNTIF(個人情報!$BB$5:$BB$401,"登録番号" &amp; リスト!O10291)&gt;=1,"",IF(VLOOKUP(O10291,登録者リスト!$A$1:$D$43729,4,FALSE)=基本情報!$D$6,O10291,"")),"")</f>
        <v/>
      </c>
    </row>
    <row r="10292" spans="15:16" x14ac:dyDescent="0.15">
      <c r="O10292">
        <v>10291</v>
      </c>
      <c r="P10292" t="str">
        <f>IFERROR(IF(COUNTIF(個人情報!$BB$5:$BB$401,"登録番号" &amp; リスト!O10292)&gt;=1,"",IF(VLOOKUP(O10292,登録者リスト!$A$1:$D$43729,4,FALSE)=基本情報!$D$6,O10292,"")),"")</f>
        <v/>
      </c>
    </row>
    <row r="10293" spans="15:16" x14ac:dyDescent="0.15">
      <c r="O10293">
        <v>10292</v>
      </c>
      <c r="P10293" t="str">
        <f>IFERROR(IF(COUNTIF(個人情報!$BB$5:$BB$401,"登録番号" &amp; リスト!O10293)&gt;=1,"",IF(VLOOKUP(O10293,登録者リスト!$A$1:$D$43729,4,FALSE)=基本情報!$D$6,O10293,"")),"")</f>
        <v/>
      </c>
    </row>
    <row r="10294" spans="15:16" x14ac:dyDescent="0.15">
      <c r="O10294">
        <v>10293</v>
      </c>
      <c r="P10294" t="str">
        <f>IFERROR(IF(COUNTIF(個人情報!$BB$5:$BB$401,"登録番号" &amp; リスト!O10294)&gt;=1,"",IF(VLOOKUP(O10294,登録者リスト!$A$1:$D$43729,4,FALSE)=基本情報!$D$6,O10294,"")),"")</f>
        <v/>
      </c>
    </row>
    <row r="10295" spans="15:16" x14ac:dyDescent="0.15">
      <c r="O10295">
        <v>10294</v>
      </c>
      <c r="P10295" t="str">
        <f>IFERROR(IF(COUNTIF(個人情報!$BB$5:$BB$401,"登録番号" &amp; リスト!O10295)&gt;=1,"",IF(VLOOKUP(O10295,登録者リスト!$A$1:$D$43729,4,FALSE)=基本情報!$D$6,O10295,"")),"")</f>
        <v/>
      </c>
    </row>
    <row r="10296" spans="15:16" x14ac:dyDescent="0.15">
      <c r="O10296">
        <v>10295</v>
      </c>
      <c r="P10296" t="str">
        <f>IFERROR(IF(COUNTIF(個人情報!$BB$5:$BB$401,"登録番号" &amp; リスト!O10296)&gt;=1,"",IF(VLOOKUP(O10296,登録者リスト!$A$1:$D$43729,4,FALSE)=基本情報!$D$6,O10296,"")),"")</f>
        <v/>
      </c>
    </row>
    <row r="10297" spans="15:16" x14ac:dyDescent="0.15">
      <c r="O10297">
        <v>10296</v>
      </c>
      <c r="P10297" t="str">
        <f>IFERROR(IF(COUNTIF(個人情報!$BB$5:$BB$401,"登録番号" &amp; リスト!O10297)&gt;=1,"",IF(VLOOKUP(O10297,登録者リスト!$A$1:$D$43729,4,FALSE)=基本情報!$D$6,O10297,"")),"")</f>
        <v/>
      </c>
    </row>
    <row r="10298" spans="15:16" x14ac:dyDescent="0.15">
      <c r="O10298">
        <v>10297</v>
      </c>
      <c r="P10298" t="str">
        <f>IFERROR(IF(COUNTIF(個人情報!$BB$5:$BB$401,"登録番号" &amp; リスト!O10298)&gt;=1,"",IF(VLOOKUP(O10298,登録者リスト!$A$1:$D$43729,4,FALSE)=基本情報!$D$6,O10298,"")),"")</f>
        <v/>
      </c>
    </row>
    <row r="10299" spans="15:16" x14ac:dyDescent="0.15">
      <c r="O10299">
        <v>10298</v>
      </c>
      <c r="P10299" t="str">
        <f>IFERROR(IF(COUNTIF(個人情報!$BB$5:$BB$401,"登録番号" &amp; リスト!O10299)&gt;=1,"",IF(VLOOKUP(O10299,登録者リスト!$A$1:$D$43729,4,FALSE)=基本情報!$D$6,O10299,"")),"")</f>
        <v/>
      </c>
    </row>
    <row r="10300" spans="15:16" x14ac:dyDescent="0.15">
      <c r="O10300">
        <v>10299</v>
      </c>
      <c r="P10300" t="str">
        <f>IFERROR(IF(COUNTIF(個人情報!$BB$5:$BB$401,"登録番号" &amp; リスト!O10300)&gt;=1,"",IF(VLOOKUP(O10300,登録者リスト!$A$1:$D$43729,4,FALSE)=基本情報!$D$6,O10300,"")),"")</f>
        <v/>
      </c>
    </row>
    <row r="10301" spans="15:16" x14ac:dyDescent="0.15">
      <c r="O10301">
        <v>10300</v>
      </c>
      <c r="P10301" t="str">
        <f>IFERROR(IF(COUNTIF(個人情報!$BB$5:$BB$401,"登録番号" &amp; リスト!O10301)&gt;=1,"",IF(VLOOKUP(O10301,登録者リスト!$A$1:$D$43729,4,FALSE)=基本情報!$D$6,O10301,"")),"")</f>
        <v/>
      </c>
    </row>
    <row r="10302" spans="15:16" x14ac:dyDescent="0.15">
      <c r="O10302">
        <v>10301</v>
      </c>
      <c r="P10302" t="str">
        <f>IFERROR(IF(COUNTIF(個人情報!$BB$5:$BB$401,"登録番号" &amp; リスト!O10302)&gt;=1,"",IF(VLOOKUP(O10302,登録者リスト!$A$1:$D$43729,4,FALSE)=基本情報!$D$6,O10302,"")),"")</f>
        <v/>
      </c>
    </row>
    <row r="10303" spans="15:16" x14ac:dyDescent="0.15">
      <c r="O10303">
        <v>10302</v>
      </c>
      <c r="P10303" t="str">
        <f>IFERROR(IF(COUNTIF(個人情報!$BB$5:$BB$401,"登録番号" &amp; リスト!O10303)&gt;=1,"",IF(VLOOKUP(O10303,登録者リスト!$A$1:$D$43729,4,FALSE)=基本情報!$D$6,O10303,"")),"")</f>
        <v/>
      </c>
    </row>
    <row r="10304" spans="15:16" x14ac:dyDescent="0.15">
      <c r="O10304">
        <v>10303</v>
      </c>
      <c r="P10304" t="str">
        <f>IFERROR(IF(COUNTIF(個人情報!$BB$5:$BB$401,"登録番号" &amp; リスト!O10304)&gt;=1,"",IF(VLOOKUP(O10304,登録者リスト!$A$1:$D$43729,4,FALSE)=基本情報!$D$6,O10304,"")),"")</f>
        <v/>
      </c>
    </row>
    <row r="10305" spans="15:16" x14ac:dyDescent="0.15">
      <c r="O10305">
        <v>10304</v>
      </c>
      <c r="P10305" t="str">
        <f>IFERROR(IF(COUNTIF(個人情報!$BB$5:$BB$401,"登録番号" &amp; リスト!O10305)&gt;=1,"",IF(VLOOKUP(O10305,登録者リスト!$A$1:$D$43729,4,FALSE)=基本情報!$D$6,O10305,"")),"")</f>
        <v/>
      </c>
    </row>
    <row r="10306" spans="15:16" x14ac:dyDescent="0.15">
      <c r="O10306">
        <v>10305</v>
      </c>
      <c r="P10306" t="str">
        <f>IFERROR(IF(COUNTIF(個人情報!$BB$5:$BB$401,"登録番号" &amp; リスト!O10306)&gt;=1,"",IF(VLOOKUP(O10306,登録者リスト!$A$1:$D$43729,4,FALSE)=基本情報!$D$6,O10306,"")),"")</f>
        <v/>
      </c>
    </row>
    <row r="10307" spans="15:16" x14ac:dyDescent="0.15">
      <c r="O10307">
        <v>10306</v>
      </c>
      <c r="P10307" t="str">
        <f>IFERROR(IF(COUNTIF(個人情報!$BB$5:$BB$401,"登録番号" &amp; リスト!O10307)&gt;=1,"",IF(VLOOKUP(O10307,登録者リスト!$A$1:$D$43729,4,FALSE)=基本情報!$D$6,O10307,"")),"")</f>
        <v/>
      </c>
    </row>
    <row r="10308" spans="15:16" x14ac:dyDescent="0.15">
      <c r="O10308">
        <v>10307</v>
      </c>
      <c r="P10308" t="str">
        <f>IFERROR(IF(COUNTIF(個人情報!$BB$5:$BB$401,"登録番号" &amp; リスト!O10308)&gt;=1,"",IF(VLOOKUP(O10308,登録者リスト!$A$1:$D$43729,4,FALSE)=基本情報!$D$6,O10308,"")),"")</f>
        <v/>
      </c>
    </row>
    <row r="10309" spans="15:16" x14ac:dyDescent="0.15">
      <c r="O10309">
        <v>10308</v>
      </c>
      <c r="P10309" t="str">
        <f>IFERROR(IF(COUNTIF(個人情報!$BB$5:$BB$401,"登録番号" &amp; リスト!O10309)&gt;=1,"",IF(VLOOKUP(O10309,登録者リスト!$A$1:$D$43729,4,FALSE)=基本情報!$D$6,O10309,"")),"")</f>
        <v/>
      </c>
    </row>
    <row r="10310" spans="15:16" x14ac:dyDescent="0.15">
      <c r="O10310">
        <v>10309</v>
      </c>
      <c r="P10310" t="str">
        <f>IFERROR(IF(COUNTIF(個人情報!$BB$5:$BB$401,"登録番号" &amp; リスト!O10310)&gt;=1,"",IF(VLOOKUP(O10310,登録者リスト!$A$1:$D$43729,4,FALSE)=基本情報!$D$6,O10310,"")),"")</f>
        <v/>
      </c>
    </row>
    <row r="10311" spans="15:16" x14ac:dyDescent="0.15">
      <c r="O10311">
        <v>10310</v>
      </c>
      <c r="P10311" t="str">
        <f>IFERROR(IF(COUNTIF(個人情報!$BB$5:$BB$401,"登録番号" &amp; リスト!O10311)&gt;=1,"",IF(VLOOKUP(O10311,登録者リスト!$A$1:$D$43729,4,FALSE)=基本情報!$D$6,O10311,"")),"")</f>
        <v/>
      </c>
    </row>
    <row r="10312" spans="15:16" x14ac:dyDescent="0.15">
      <c r="O10312">
        <v>10311</v>
      </c>
      <c r="P10312" t="str">
        <f>IFERROR(IF(COUNTIF(個人情報!$BB$5:$BB$401,"登録番号" &amp; リスト!O10312)&gt;=1,"",IF(VLOOKUP(O10312,登録者リスト!$A$1:$D$43729,4,FALSE)=基本情報!$D$6,O10312,"")),"")</f>
        <v/>
      </c>
    </row>
    <row r="10313" spans="15:16" x14ac:dyDescent="0.15">
      <c r="O10313">
        <v>10312</v>
      </c>
      <c r="P10313" t="str">
        <f>IFERROR(IF(COUNTIF(個人情報!$BB$5:$BB$401,"登録番号" &amp; リスト!O10313)&gt;=1,"",IF(VLOOKUP(O10313,登録者リスト!$A$1:$D$43729,4,FALSE)=基本情報!$D$6,O10313,"")),"")</f>
        <v/>
      </c>
    </row>
    <row r="10314" spans="15:16" x14ac:dyDescent="0.15">
      <c r="O10314">
        <v>10313</v>
      </c>
      <c r="P10314" t="str">
        <f>IFERROR(IF(COUNTIF(個人情報!$BB$5:$BB$401,"登録番号" &amp; リスト!O10314)&gt;=1,"",IF(VLOOKUP(O10314,登録者リスト!$A$1:$D$43729,4,FALSE)=基本情報!$D$6,O10314,"")),"")</f>
        <v/>
      </c>
    </row>
    <row r="10315" spans="15:16" x14ac:dyDescent="0.15">
      <c r="O10315">
        <v>10314</v>
      </c>
      <c r="P10315" t="str">
        <f>IFERROR(IF(COUNTIF(個人情報!$BB$5:$BB$401,"登録番号" &amp; リスト!O10315)&gt;=1,"",IF(VLOOKUP(O10315,登録者リスト!$A$1:$D$43729,4,FALSE)=基本情報!$D$6,O10315,"")),"")</f>
        <v/>
      </c>
    </row>
    <row r="10316" spans="15:16" x14ac:dyDescent="0.15">
      <c r="O10316">
        <v>10315</v>
      </c>
      <c r="P10316" t="str">
        <f>IFERROR(IF(COUNTIF(個人情報!$BB$5:$BB$401,"登録番号" &amp; リスト!O10316)&gt;=1,"",IF(VLOOKUP(O10316,登録者リスト!$A$1:$D$43729,4,FALSE)=基本情報!$D$6,O10316,"")),"")</f>
        <v/>
      </c>
    </row>
    <row r="10317" spans="15:16" x14ac:dyDescent="0.15">
      <c r="O10317">
        <v>10316</v>
      </c>
      <c r="P10317" t="str">
        <f>IFERROR(IF(COUNTIF(個人情報!$BB$5:$BB$401,"登録番号" &amp; リスト!O10317)&gt;=1,"",IF(VLOOKUP(O10317,登録者リスト!$A$1:$D$43729,4,FALSE)=基本情報!$D$6,O10317,"")),"")</f>
        <v/>
      </c>
    </row>
    <row r="10318" spans="15:16" x14ac:dyDescent="0.15">
      <c r="O10318">
        <v>10317</v>
      </c>
      <c r="P10318" t="str">
        <f>IFERROR(IF(COUNTIF(個人情報!$BB$5:$BB$401,"登録番号" &amp; リスト!O10318)&gt;=1,"",IF(VLOOKUP(O10318,登録者リスト!$A$1:$D$43729,4,FALSE)=基本情報!$D$6,O10318,"")),"")</f>
        <v/>
      </c>
    </row>
    <row r="10319" spans="15:16" x14ac:dyDescent="0.15">
      <c r="O10319">
        <v>10318</v>
      </c>
      <c r="P10319" t="str">
        <f>IFERROR(IF(COUNTIF(個人情報!$BB$5:$BB$401,"登録番号" &amp; リスト!O10319)&gt;=1,"",IF(VLOOKUP(O10319,登録者リスト!$A$1:$D$43729,4,FALSE)=基本情報!$D$6,O10319,"")),"")</f>
        <v/>
      </c>
    </row>
    <row r="10320" spans="15:16" x14ac:dyDescent="0.15">
      <c r="O10320">
        <v>10319</v>
      </c>
      <c r="P10320" t="str">
        <f>IFERROR(IF(COUNTIF(個人情報!$BB$5:$BB$401,"登録番号" &amp; リスト!O10320)&gt;=1,"",IF(VLOOKUP(O10320,登録者リスト!$A$1:$D$43729,4,FALSE)=基本情報!$D$6,O10320,"")),"")</f>
        <v/>
      </c>
    </row>
    <row r="10321" spans="15:16" x14ac:dyDescent="0.15">
      <c r="O10321">
        <v>10320</v>
      </c>
      <c r="P10321" t="str">
        <f>IFERROR(IF(COUNTIF(個人情報!$BB$5:$BB$401,"登録番号" &amp; リスト!O10321)&gt;=1,"",IF(VLOOKUP(O10321,登録者リスト!$A$1:$D$43729,4,FALSE)=基本情報!$D$6,O10321,"")),"")</f>
        <v/>
      </c>
    </row>
    <row r="10322" spans="15:16" x14ac:dyDescent="0.15">
      <c r="O10322">
        <v>10321</v>
      </c>
      <c r="P10322" t="str">
        <f>IFERROR(IF(COUNTIF(個人情報!$BB$5:$BB$401,"登録番号" &amp; リスト!O10322)&gt;=1,"",IF(VLOOKUP(O10322,登録者リスト!$A$1:$D$43729,4,FALSE)=基本情報!$D$6,O10322,"")),"")</f>
        <v/>
      </c>
    </row>
    <row r="10323" spans="15:16" x14ac:dyDescent="0.15">
      <c r="O10323">
        <v>10322</v>
      </c>
      <c r="P10323" t="str">
        <f>IFERROR(IF(COUNTIF(個人情報!$BB$5:$BB$401,"登録番号" &amp; リスト!O10323)&gt;=1,"",IF(VLOOKUP(O10323,登録者リスト!$A$1:$D$43729,4,FALSE)=基本情報!$D$6,O10323,"")),"")</f>
        <v/>
      </c>
    </row>
    <row r="10324" spans="15:16" x14ac:dyDescent="0.15">
      <c r="O10324">
        <v>10323</v>
      </c>
      <c r="P10324" t="str">
        <f>IFERROR(IF(COUNTIF(個人情報!$BB$5:$BB$401,"登録番号" &amp; リスト!O10324)&gt;=1,"",IF(VLOOKUP(O10324,登録者リスト!$A$1:$D$43729,4,FALSE)=基本情報!$D$6,O10324,"")),"")</f>
        <v/>
      </c>
    </row>
    <row r="10325" spans="15:16" x14ac:dyDescent="0.15">
      <c r="O10325">
        <v>10324</v>
      </c>
      <c r="P10325" t="str">
        <f>IFERROR(IF(COUNTIF(個人情報!$BB$5:$BB$401,"登録番号" &amp; リスト!O10325)&gt;=1,"",IF(VLOOKUP(O10325,登録者リスト!$A$1:$D$43729,4,FALSE)=基本情報!$D$6,O10325,"")),"")</f>
        <v/>
      </c>
    </row>
    <row r="10326" spans="15:16" x14ac:dyDescent="0.15">
      <c r="O10326">
        <v>10325</v>
      </c>
      <c r="P10326" t="str">
        <f>IFERROR(IF(COUNTIF(個人情報!$BB$5:$BB$401,"登録番号" &amp; リスト!O10326)&gt;=1,"",IF(VLOOKUP(O10326,登録者リスト!$A$1:$D$43729,4,FALSE)=基本情報!$D$6,O10326,"")),"")</f>
        <v/>
      </c>
    </row>
    <row r="10327" spans="15:16" x14ac:dyDescent="0.15">
      <c r="O10327">
        <v>10326</v>
      </c>
      <c r="P10327" t="str">
        <f>IFERROR(IF(COUNTIF(個人情報!$BB$5:$BB$401,"登録番号" &amp; リスト!O10327)&gt;=1,"",IF(VLOOKUP(O10327,登録者リスト!$A$1:$D$43729,4,FALSE)=基本情報!$D$6,O10327,"")),"")</f>
        <v/>
      </c>
    </row>
    <row r="10328" spans="15:16" x14ac:dyDescent="0.15">
      <c r="O10328">
        <v>10327</v>
      </c>
      <c r="P10328" t="str">
        <f>IFERROR(IF(COUNTIF(個人情報!$BB$5:$BB$401,"登録番号" &amp; リスト!O10328)&gt;=1,"",IF(VLOOKUP(O10328,登録者リスト!$A$1:$D$43729,4,FALSE)=基本情報!$D$6,O10328,"")),"")</f>
        <v/>
      </c>
    </row>
    <row r="10329" spans="15:16" x14ac:dyDescent="0.15">
      <c r="O10329">
        <v>10328</v>
      </c>
      <c r="P10329" t="str">
        <f>IFERROR(IF(COUNTIF(個人情報!$BB$5:$BB$401,"登録番号" &amp; リスト!O10329)&gt;=1,"",IF(VLOOKUP(O10329,登録者リスト!$A$1:$D$43729,4,FALSE)=基本情報!$D$6,O10329,"")),"")</f>
        <v/>
      </c>
    </row>
    <row r="10330" spans="15:16" x14ac:dyDescent="0.15">
      <c r="O10330">
        <v>10329</v>
      </c>
      <c r="P10330" t="str">
        <f>IFERROR(IF(COUNTIF(個人情報!$BB$5:$BB$401,"登録番号" &amp; リスト!O10330)&gt;=1,"",IF(VLOOKUP(O10330,登録者リスト!$A$1:$D$43729,4,FALSE)=基本情報!$D$6,O10330,"")),"")</f>
        <v/>
      </c>
    </row>
    <row r="10331" spans="15:16" x14ac:dyDescent="0.15">
      <c r="O10331">
        <v>10330</v>
      </c>
      <c r="P10331" t="str">
        <f>IFERROR(IF(COUNTIF(個人情報!$BB$5:$BB$401,"登録番号" &amp; リスト!O10331)&gt;=1,"",IF(VLOOKUP(O10331,登録者リスト!$A$1:$D$43729,4,FALSE)=基本情報!$D$6,O10331,"")),"")</f>
        <v/>
      </c>
    </row>
    <row r="10332" spans="15:16" x14ac:dyDescent="0.15">
      <c r="O10332">
        <v>10331</v>
      </c>
      <c r="P10332" t="str">
        <f>IFERROR(IF(COUNTIF(個人情報!$BB$5:$BB$401,"登録番号" &amp; リスト!O10332)&gt;=1,"",IF(VLOOKUP(O10332,登録者リスト!$A$1:$D$43729,4,FALSE)=基本情報!$D$6,O10332,"")),"")</f>
        <v/>
      </c>
    </row>
    <row r="10333" spans="15:16" x14ac:dyDescent="0.15">
      <c r="O10333">
        <v>10332</v>
      </c>
      <c r="P10333" t="str">
        <f>IFERROR(IF(COUNTIF(個人情報!$BB$5:$BB$401,"登録番号" &amp; リスト!O10333)&gt;=1,"",IF(VLOOKUP(O10333,登録者リスト!$A$1:$D$43729,4,FALSE)=基本情報!$D$6,O10333,"")),"")</f>
        <v/>
      </c>
    </row>
    <row r="10334" spans="15:16" x14ac:dyDescent="0.15">
      <c r="O10334">
        <v>10333</v>
      </c>
      <c r="P10334" t="str">
        <f>IFERROR(IF(COUNTIF(個人情報!$BB$5:$BB$401,"登録番号" &amp; リスト!O10334)&gt;=1,"",IF(VLOOKUP(O10334,登録者リスト!$A$1:$D$43729,4,FALSE)=基本情報!$D$6,O10334,"")),"")</f>
        <v/>
      </c>
    </row>
    <row r="10335" spans="15:16" x14ac:dyDescent="0.15">
      <c r="O10335">
        <v>10334</v>
      </c>
      <c r="P10335" t="str">
        <f>IFERROR(IF(COUNTIF(個人情報!$BB$5:$BB$401,"登録番号" &amp; リスト!O10335)&gt;=1,"",IF(VLOOKUP(O10335,登録者リスト!$A$1:$D$43729,4,FALSE)=基本情報!$D$6,O10335,"")),"")</f>
        <v/>
      </c>
    </row>
    <row r="10336" spans="15:16" x14ac:dyDescent="0.15">
      <c r="O10336">
        <v>10335</v>
      </c>
      <c r="P10336" t="str">
        <f>IFERROR(IF(COUNTIF(個人情報!$BB$5:$BB$401,"登録番号" &amp; リスト!O10336)&gt;=1,"",IF(VLOOKUP(O10336,登録者リスト!$A$1:$D$43729,4,FALSE)=基本情報!$D$6,O10336,"")),"")</f>
        <v/>
      </c>
    </row>
    <row r="10337" spans="15:16" x14ac:dyDescent="0.15">
      <c r="O10337">
        <v>10336</v>
      </c>
      <c r="P10337" t="str">
        <f>IFERROR(IF(COUNTIF(個人情報!$BB$5:$BB$401,"登録番号" &amp; リスト!O10337)&gt;=1,"",IF(VLOOKUP(O10337,登録者リスト!$A$1:$D$43729,4,FALSE)=基本情報!$D$6,O10337,"")),"")</f>
        <v/>
      </c>
    </row>
    <row r="10338" spans="15:16" x14ac:dyDescent="0.15">
      <c r="O10338">
        <v>10337</v>
      </c>
      <c r="P10338" t="str">
        <f>IFERROR(IF(COUNTIF(個人情報!$BB$5:$BB$401,"登録番号" &amp; リスト!O10338)&gt;=1,"",IF(VLOOKUP(O10338,登録者リスト!$A$1:$D$43729,4,FALSE)=基本情報!$D$6,O10338,"")),"")</f>
        <v/>
      </c>
    </row>
    <row r="10339" spans="15:16" x14ac:dyDescent="0.15">
      <c r="O10339">
        <v>10338</v>
      </c>
      <c r="P10339" t="str">
        <f>IFERROR(IF(COUNTIF(個人情報!$BB$5:$BB$401,"登録番号" &amp; リスト!O10339)&gt;=1,"",IF(VLOOKUP(O10339,登録者リスト!$A$1:$D$43729,4,FALSE)=基本情報!$D$6,O10339,"")),"")</f>
        <v/>
      </c>
    </row>
    <row r="10340" spans="15:16" x14ac:dyDescent="0.15">
      <c r="O10340">
        <v>10339</v>
      </c>
      <c r="P10340" t="str">
        <f>IFERROR(IF(COUNTIF(個人情報!$BB$5:$BB$401,"登録番号" &amp; リスト!O10340)&gt;=1,"",IF(VLOOKUP(O10340,登録者リスト!$A$1:$D$43729,4,FALSE)=基本情報!$D$6,O10340,"")),"")</f>
        <v/>
      </c>
    </row>
    <row r="10341" spans="15:16" x14ac:dyDescent="0.15">
      <c r="O10341">
        <v>10340</v>
      </c>
      <c r="P10341" t="str">
        <f>IFERROR(IF(COUNTIF(個人情報!$BB$5:$BB$401,"登録番号" &amp; リスト!O10341)&gt;=1,"",IF(VLOOKUP(O10341,登録者リスト!$A$1:$D$43729,4,FALSE)=基本情報!$D$6,O10341,"")),"")</f>
        <v/>
      </c>
    </row>
    <row r="10342" spans="15:16" x14ac:dyDescent="0.15">
      <c r="O10342">
        <v>10341</v>
      </c>
      <c r="P10342" t="str">
        <f>IFERROR(IF(COUNTIF(個人情報!$BB$5:$BB$401,"登録番号" &amp; リスト!O10342)&gt;=1,"",IF(VLOOKUP(O10342,登録者リスト!$A$1:$D$43729,4,FALSE)=基本情報!$D$6,O10342,"")),"")</f>
        <v/>
      </c>
    </row>
    <row r="10343" spans="15:16" x14ac:dyDescent="0.15">
      <c r="O10343">
        <v>10342</v>
      </c>
      <c r="P10343" t="str">
        <f>IFERROR(IF(COUNTIF(個人情報!$BB$5:$BB$401,"登録番号" &amp; リスト!O10343)&gt;=1,"",IF(VLOOKUP(O10343,登録者リスト!$A$1:$D$43729,4,FALSE)=基本情報!$D$6,O10343,"")),"")</f>
        <v/>
      </c>
    </row>
    <row r="10344" spans="15:16" x14ac:dyDescent="0.15">
      <c r="O10344">
        <v>10343</v>
      </c>
      <c r="P10344" t="str">
        <f>IFERROR(IF(COUNTIF(個人情報!$BB$5:$BB$401,"登録番号" &amp; リスト!O10344)&gt;=1,"",IF(VLOOKUP(O10344,登録者リスト!$A$1:$D$43729,4,FALSE)=基本情報!$D$6,O10344,"")),"")</f>
        <v/>
      </c>
    </row>
    <row r="10345" spans="15:16" x14ac:dyDescent="0.15">
      <c r="O10345">
        <v>10344</v>
      </c>
      <c r="P10345" t="str">
        <f>IFERROR(IF(COUNTIF(個人情報!$BB$5:$BB$401,"登録番号" &amp; リスト!O10345)&gt;=1,"",IF(VLOOKUP(O10345,登録者リスト!$A$1:$D$43729,4,FALSE)=基本情報!$D$6,O10345,"")),"")</f>
        <v/>
      </c>
    </row>
    <row r="10346" spans="15:16" x14ac:dyDescent="0.15">
      <c r="O10346">
        <v>10345</v>
      </c>
      <c r="P10346" t="str">
        <f>IFERROR(IF(COUNTIF(個人情報!$BB$5:$BB$401,"登録番号" &amp; リスト!O10346)&gt;=1,"",IF(VLOOKUP(O10346,登録者リスト!$A$1:$D$43729,4,FALSE)=基本情報!$D$6,O10346,"")),"")</f>
        <v/>
      </c>
    </row>
    <row r="10347" spans="15:16" x14ac:dyDescent="0.15">
      <c r="O10347">
        <v>10346</v>
      </c>
      <c r="P10347" t="str">
        <f>IFERROR(IF(COUNTIF(個人情報!$BB$5:$BB$401,"登録番号" &amp; リスト!O10347)&gt;=1,"",IF(VLOOKUP(O10347,登録者リスト!$A$1:$D$43729,4,FALSE)=基本情報!$D$6,O10347,"")),"")</f>
        <v/>
      </c>
    </row>
    <row r="10348" spans="15:16" x14ac:dyDescent="0.15">
      <c r="O10348">
        <v>10347</v>
      </c>
      <c r="P10348" t="str">
        <f>IFERROR(IF(COUNTIF(個人情報!$BB$5:$BB$401,"登録番号" &amp; リスト!O10348)&gt;=1,"",IF(VLOOKUP(O10348,登録者リスト!$A$1:$D$43729,4,FALSE)=基本情報!$D$6,O10348,"")),"")</f>
        <v/>
      </c>
    </row>
    <row r="10349" spans="15:16" x14ac:dyDescent="0.15">
      <c r="O10349">
        <v>10348</v>
      </c>
      <c r="P10349" t="str">
        <f>IFERROR(IF(COUNTIF(個人情報!$BB$5:$BB$401,"登録番号" &amp; リスト!O10349)&gt;=1,"",IF(VLOOKUP(O10349,登録者リスト!$A$1:$D$43729,4,FALSE)=基本情報!$D$6,O10349,"")),"")</f>
        <v/>
      </c>
    </row>
    <row r="10350" spans="15:16" x14ac:dyDescent="0.15">
      <c r="O10350">
        <v>10349</v>
      </c>
      <c r="P10350" t="str">
        <f>IFERROR(IF(COUNTIF(個人情報!$BB$5:$BB$401,"登録番号" &amp; リスト!O10350)&gt;=1,"",IF(VLOOKUP(O10350,登録者リスト!$A$1:$D$43729,4,FALSE)=基本情報!$D$6,O10350,"")),"")</f>
        <v/>
      </c>
    </row>
    <row r="10351" spans="15:16" x14ac:dyDescent="0.15">
      <c r="O10351">
        <v>10350</v>
      </c>
      <c r="P10351" t="str">
        <f>IFERROR(IF(COUNTIF(個人情報!$BB$5:$BB$401,"登録番号" &amp; リスト!O10351)&gt;=1,"",IF(VLOOKUP(O10351,登録者リスト!$A$1:$D$43729,4,FALSE)=基本情報!$D$6,O10351,"")),"")</f>
        <v/>
      </c>
    </row>
    <row r="10352" spans="15:16" x14ac:dyDescent="0.15">
      <c r="O10352">
        <v>10351</v>
      </c>
      <c r="P10352" t="str">
        <f>IFERROR(IF(COUNTIF(個人情報!$BB$5:$BB$401,"登録番号" &amp; リスト!O10352)&gt;=1,"",IF(VLOOKUP(O10352,登録者リスト!$A$1:$D$43729,4,FALSE)=基本情報!$D$6,O10352,"")),"")</f>
        <v/>
      </c>
    </row>
    <row r="10353" spans="15:16" x14ac:dyDescent="0.15">
      <c r="O10353">
        <v>10352</v>
      </c>
      <c r="P10353" t="str">
        <f>IFERROR(IF(COUNTIF(個人情報!$BB$5:$BB$401,"登録番号" &amp; リスト!O10353)&gt;=1,"",IF(VLOOKUP(O10353,登録者リスト!$A$1:$D$43729,4,FALSE)=基本情報!$D$6,O10353,"")),"")</f>
        <v/>
      </c>
    </row>
    <row r="10354" spans="15:16" x14ac:dyDescent="0.15">
      <c r="O10354">
        <v>10353</v>
      </c>
      <c r="P10354" t="str">
        <f>IFERROR(IF(COUNTIF(個人情報!$BB$5:$BB$401,"登録番号" &amp; リスト!O10354)&gt;=1,"",IF(VLOOKUP(O10354,登録者リスト!$A$1:$D$43729,4,FALSE)=基本情報!$D$6,O10354,"")),"")</f>
        <v/>
      </c>
    </row>
    <row r="10355" spans="15:16" x14ac:dyDescent="0.15">
      <c r="O10355">
        <v>10354</v>
      </c>
      <c r="P10355" t="str">
        <f>IFERROR(IF(COUNTIF(個人情報!$BB$5:$BB$401,"登録番号" &amp; リスト!O10355)&gt;=1,"",IF(VLOOKUP(O10355,登録者リスト!$A$1:$D$43729,4,FALSE)=基本情報!$D$6,O10355,"")),"")</f>
        <v/>
      </c>
    </row>
    <row r="10356" spans="15:16" x14ac:dyDescent="0.15">
      <c r="O10356">
        <v>10355</v>
      </c>
      <c r="P10356" t="str">
        <f>IFERROR(IF(COUNTIF(個人情報!$BB$5:$BB$401,"登録番号" &amp; リスト!O10356)&gt;=1,"",IF(VLOOKUP(O10356,登録者リスト!$A$1:$D$43729,4,FALSE)=基本情報!$D$6,O10356,"")),"")</f>
        <v/>
      </c>
    </row>
    <row r="10357" spans="15:16" x14ac:dyDescent="0.15">
      <c r="O10357">
        <v>10356</v>
      </c>
      <c r="P10357" t="str">
        <f>IFERROR(IF(COUNTIF(個人情報!$BB$5:$BB$401,"登録番号" &amp; リスト!O10357)&gt;=1,"",IF(VLOOKUP(O10357,登録者リスト!$A$1:$D$43729,4,FALSE)=基本情報!$D$6,O10357,"")),"")</f>
        <v/>
      </c>
    </row>
    <row r="10358" spans="15:16" x14ac:dyDescent="0.15">
      <c r="O10358">
        <v>10357</v>
      </c>
      <c r="P10358" t="str">
        <f>IFERROR(IF(COUNTIF(個人情報!$BB$5:$BB$401,"登録番号" &amp; リスト!O10358)&gt;=1,"",IF(VLOOKUP(O10358,登録者リスト!$A$1:$D$43729,4,FALSE)=基本情報!$D$6,O10358,"")),"")</f>
        <v/>
      </c>
    </row>
    <row r="10359" spans="15:16" x14ac:dyDescent="0.15">
      <c r="O10359">
        <v>10358</v>
      </c>
      <c r="P10359" t="str">
        <f>IFERROR(IF(COUNTIF(個人情報!$BB$5:$BB$401,"登録番号" &amp; リスト!O10359)&gt;=1,"",IF(VLOOKUP(O10359,登録者リスト!$A$1:$D$43729,4,FALSE)=基本情報!$D$6,O10359,"")),"")</f>
        <v/>
      </c>
    </row>
    <row r="10360" spans="15:16" x14ac:dyDescent="0.15">
      <c r="O10360">
        <v>10359</v>
      </c>
      <c r="P10360" t="str">
        <f>IFERROR(IF(COUNTIF(個人情報!$BB$5:$BB$401,"登録番号" &amp; リスト!O10360)&gt;=1,"",IF(VLOOKUP(O10360,登録者リスト!$A$1:$D$43729,4,FALSE)=基本情報!$D$6,O10360,"")),"")</f>
        <v/>
      </c>
    </row>
    <row r="10361" spans="15:16" x14ac:dyDescent="0.15">
      <c r="O10361">
        <v>10360</v>
      </c>
      <c r="P10361" t="str">
        <f>IFERROR(IF(COUNTIF(個人情報!$BB$5:$BB$401,"登録番号" &amp; リスト!O10361)&gt;=1,"",IF(VLOOKUP(O10361,登録者リスト!$A$1:$D$43729,4,FALSE)=基本情報!$D$6,O10361,"")),"")</f>
        <v/>
      </c>
    </row>
    <row r="10362" spans="15:16" x14ac:dyDescent="0.15">
      <c r="O10362">
        <v>10361</v>
      </c>
      <c r="P10362" t="str">
        <f>IFERROR(IF(COUNTIF(個人情報!$BB$5:$BB$401,"登録番号" &amp; リスト!O10362)&gt;=1,"",IF(VLOOKUP(O10362,登録者リスト!$A$1:$D$43729,4,FALSE)=基本情報!$D$6,O10362,"")),"")</f>
        <v/>
      </c>
    </row>
    <row r="10363" spans="15:16" x14ac:dyDescent="0.15">
      <c r="O10363">
        <v>10362</v>
      </c>
      <c r="P10363" t="str">
        <f>IFERROR(IF(COUNTIF(個人情報!$BB$5:$BB$401,"登録番号" &amp; リスト!O10363)&gt;=1,"",IF(VLOOKUP(O10363,登録者リスト!$A$1:$D$43729,4,FALSE)=基本情報!$D$6,O10363,"")),"")</f>
        <v/>
      </c>
    </row>
    <row r="10364" spans="15:16" x14ac:dyDescent="0.15">
      <c r="O10364">
        <v>10363</v>
      </c>
      <c r="P10364" t="str">
        <f>IFERROR(IF(COUNTIF(個人情報!$BB$5:$BB$401,"登録番号" &amp; リスト!O10364)&gt;=1,"",IF(VLOOKUP(O10364,登録者リスト!$A$1:$D$43729,4,FALSE)=基本情報!$D$6,O10364,"")),"")</f>
        <v/>
      </c>
    </row>
    <row r="10365" spans="15:16" x14ac:dyDescent="0.15">
      <c r="O10365">
        <v>10364</v>
      </c>
      <c r="P10365" t="str">
        <f>IFERROR(IF(COUNTIF(個人情報!$BB$5:$BB$401,"登録番号" &amp; リスト!O10365)&gt;=1,"",IF(VLOOKUP(O10365,登録者リスト!$A$1:$D$43729,4,FALSE)=基本情報!$D$6,O10365,"")),"")</f>
        <v/>
      </c>
    </row>
    <row r="10366" spans="15:16" x14ac:dyDescent="0.15">
      <c r="O10366">
        <v>10365</v>
      </c>
      <c r="P10366" t="str">
        <f>IFERROR(IF(COUNTIF(個人情報!$BB$5:$BB$401,"登録番号" &amp; リスト!O10366)&gt;=1,"",IF(VLOOKUP(O10366,登録者リスト!$A$1:$D$43729,4,FALSE)=基本情報!$D$6,O10366,"")),"")</f>
        <v/>
      </c>
    </row>
    <row r="10367" spans="15:16" x14ac:dyDescent="0.15">
      <c r="O10367">
        <v>10366</v>
      </c>
      <c r="P10367" t="str">
        <f>IFERROR(IF(COUNTIF(個人情報!$BB$5:$BB$401,"登録番号" &amp; リスト!O10367)&gt;=1,"",IF(VLOOKUP(O10367,登録者リスト!$A$1:$D$43729,4,FALSE)=基本情報!$D$6,O10367,"")),"")</f>
        <v/>
      </c>
    </row>
    <row r="10368" spans="15:16" x14ac:dyDescent="0.15">
      <c r="O10368">
        <v>10367</v>
      </c>
      <c r="P10368" t="str">
        <f>IFERROR(IF(COUNTIF(個人情報!$BB$5:$BB$401,"登録番号" &amp; リスト!O10368)&gt;=1,"",IF(VLOOKUP(O10368,登録者リスト!$A$1:$D$43729,4,FALSE)=基本情報!$D$6,O10368,"")),"")</f>
        <v/>
      </c>
    </row>
    <row r="10369" spans="15:16" x14ac:dyDescent="0.15">
      <c r="O10369">
        <v>10368</v>
      </c>
      <c r="P10369" t="str">
        <f>IFERROR(IF(COUNTIF(個人情報!$BB$5:$BB$401,"登録番号" &amp; リスト!O10369)&gt;=1,"",IF(VLOOKUP(O10369,登録者リスト!$A$1:$D$43729,4,FALSE)=基本情報!$D$6,O10369,"")),"")</f>
        <v/>
      </c>
    </row>
    <row r="10370" spans="15:16" x14ac:dyDescent="0.15">
      <c r="O10370">
        <v>10369</v>
      </c>
      <c r="P10370" t="str">
        <f>IFERROR(IF(COUNTIF(個人情報!$BB$5:$BB$401,"登録番号" &amp; リスト!O10370)&gt;=1,"",IF(VLOOKUP(O10370,登録者リスト!$A$1:$D$43729,4,FALSE)=基本情報!$D$6,O10370,"")),"")</f>
        <v/>
      </c>
    </row>
    <row r="10371" spans="15:16" x14ac:dyDescent="0.15">
      <c r="O10371">
        <v>10370</v>
      </c>
      <c r="P10371" t="str">
        <f>IFERROR(IF(COUNTIF(個人情報!$BB$5:$BB$401,"登録番号" &amp; リスト!O10371)&gt;=1,"",IF(VLOOKUP(O10371,登録者リスト!$A$1:$D$43729,4,FALSE)=基本情報!$D$6,O10371,"")),"")</f>
        <v/>
      </c>
    </row>
    <row r="10372" spans="15:16" x14ac:dyDescent="0.15">
      <c r="O10372">
        <v>10371</v>
      </c>
      <c r="P10372" t="str">
        <f>IFERROR(IF(COUNTIF(個人情報!$BB$5:$BB$401,"登録番号" &amp; リスト!O10372)&gt;=1,"",IF(VLOOKUP(O10372,登録者リスト!$A$1:$D$43729,4,FALSE)=基本情報!$D$6,O10372,"")),"")</f>
        <v/>
      </c>
    </row>
    <row r="10373" spans="15:16" x14ac:dyDescent="0.15">
      <c r="O10373">
        <v>10372</v>
      </c>
      <c r="P10373" t="str">
        <f>IFERROR(IF(COUNTIF(個人情報!$BB$5:$BB$401,"登録番号" &amp; リスト!O10373)&gt;=1,"",IF(VLOOKUP(O10373,登録者リスト!$A$1:$D$43729,4,FALSE)=基本情報!$D$6,O10373,"")),"")</f>
        <v/>
      </c>
    </row>
    <row r="10374" spans="15:16" x14ac:dyDescent="0.15">
      <c r="O10374">
        <v>10373</v>
      </c>
      <c r="P10374" t="str">
        <f>IFERROR(IF(COUNTIF(個人情報!$BB$5:$BB$401,"登録番号" &amp; リスト!O10374)&gt;=1,"",IF(VLOOKUP(O10374,登録者リスト!$A$1:$D$43729,4,FALSE)=基本情報!$D$6,O10374,"")),"")</f>
        <v/>
      </c>
    </row>
    <row r="10375" spans="15:16" x14ac:dyDescent="0.15">
      <c r="O10375">
        <v>10374</v>
      </c>
      <c r="P10375" t="str">
        <f>IFERROR(IF(COUNTIF(個人情報!$BB$5:$BB$401,"登録番号" &amp; リスト!O10375)&gt;=1,"",IF(VLOOKUP(O10375,登録者リスト!$A$1:$D$43729,4,FALSE)=基本情報!$D$6,O10375,"")),"")</f>
        <v/>
      </c>
    </row>
    <row r="10376" spans="15:16" x14ac:dyDescent="0.15">
      <c r="O10376">
        <v>10375</v>
      </c>
      <c r="P10376" t="str">
        <f>IFERROR(IF(COUNTIF(個人情報!$BB$5:$BB$401,"登録番号" &amp; リスト!O10376)&gt;=1,"",IF(VLOOKUP(O10376,登録者リスト!$A$1:$D$43729,4,FALSE)=基本情報!$D$6,O10376,"")),"")</f>
        <v/>
      </c>
    </row>
    <row r="10377" spans="15:16" x14ac:dyDescent="0.15">
      <c r="O10377">
        <v>10376</v>
      </c>
      <c r="P10377" t="str">
        <f>IFERROR(IF(COUNTIF(個人情報!$BB$5:$BB$401,"登録番号" &amp; リスト!O10377)&gt;=1,"",IF(VLOOKUP(O10377,登録者リスト!$A$1:$D$43729,4,FALSE)=基本情報!$D$6,O10377,"")),"")</f>
        <v/>
      </c>
    </row>
    <row r="10378" spans="15:16" x14ac:dyDescent="0.15">
      <c r="O10378">
        <v>10377</v>
      </c>
      <c r="P10378" t="str">
        <f>IFERROR(IF(COUNTIF(個人情報!$BB$5:$BB$401,"登録番号" &amp; リスト!O10378)&gt;=1,"",IF(VLOOKUP(O10378,登録者リスト!$A$1:$D$43729,4,FALSE)=基本情報!$D$6,O10378,"")),"")</f>
        <v/>
      </c>
    </row>
    <row r="10379" spans="15:16" x14ac:dyDescent="0.15">
      <c r="O10379">
        <v>10378</v>
      </c>
      <c r="P10379" t="str">
        <f>IFERROR(IF(COUNTIF(個人情報!$BB$5:$BB$401,"登録番号" &amp; リスト!O10379)&gt;=1,"",IF(VLOOKUP(O10379,登録者リスト!$A$1:$D$43729,4,FALSE)=基本情報!$D$6,O10379,"")),"")</f>
        <v/>
      </c>
    </row>
    <row r="10380" spans="15:16" x14ac:dyDescent="0.15">
      <c r="O10380">
        <v>10379</v>
      </c>
      <c r="P10380" t="str">
        <f>IFERROR(IF(COUNTIF(個人情報!$BB$5:$BB$401,"登録番号" &amp; リスト!O10380)&gt;=1,"",IF(VLOOKUP(O10380,登録者リスト!$A$1:$D$43729,4,FALSE)=基本情報!$D$6,O10380,"")),"")</f>
        <v/>
      </c>
    </row>
    <row r="10381" spans="15:16" x14ac:dyDescent="0.15">
      <c r="O10381">
        <v>10380</v>
      </c>
      <c r="P10381" t="str">
        <f>IFERROR(IF(COUNTIF(個人情報!$BB$5:$BB$401,"登録番号" &amp; リスト!O10381)&gt;=1,"",IF(VLOOKUP(O10381,登録者リスト!$A$1:$D$43729,4,FALSE)=基本情報!$D$6,O10381,"")),"")</f>
        <v/>
      </c>
    </row>
    <row r="10382" spans="15:16" x14ac:dyDescent="0.15">
      <c r="O10382">
        <v>10381</v>
      </c>
      <c r="P10382" t="str">
        <f>IFERROR(IF(COUNTIF(個人情報!$BB$5:$BB$401,"登録番号" &amp; リスト!O10382)&gt;=1,"",IF(VLOOKUP(O10382,登録者リスト!$A$1:$D$43729,4,FALSE)=基本情報!$D$6,O10382,"")),"")</f>
        <v/>
      </c>
    </row>
    <row r="10383" spans="15:16" x14ac:dyDescent="0.15">
      <c r="O10383">
        <v>10382</v>
      </c>
      <c r="P10383" t="str">
        <f>IFERROR(IF(COUNTIF(個人情報!$BB$5:$BB$401,"登録番号" &amp; リスト!O10383)&gt;=1,"",IF(VLOOKUP(O10383,登録者リスト!$A$1:$D$43729,4,FALSE)=基本情報!$D$6,O10383,"")),"")</f>
        <v/>
      </c>
    </row>
    <row r="10384" spans="15:16" x14ac:dyDescent="0.15">
      <c r="O10384">
        <v>10383</v>
      </c>
      <c r="P10384" t="str">
        <f>IFERROR(IF(COUNTIF(個人情報!$BB$5:$BB$401,"登録番号" &amp; リスト!O10384)&gt;=1,"",IF(VLOOKUP(O10384,登録者リスト!$A$1:$D$43729,4,FALSE)=基本情報!$D$6,O10384,"")),"")</f>
        <v/>
      </c>
    </row>
    <row r="10385" spans="15:16" x14ac:dyDescent="0.15">
      <c r="O10385">
        <v>10384</v>
      </c>
      <c r="P10385" t="str">
        <f>IFERROR(IF(COUNTIF(個人情報!$BB$5:$BB$401,"登録番号" &amp; リスト!O10385)&gt;=1,"",IF(VLOOKUP(O10385,登録者リスト!$A$1:$D$43729,4,FALSE)=基本情報!$D$6,O10385,"")),"")</f>
        <v/>
      </c>
    </row>
    <row r="10386" spans="15:16" x14ac:dyDescent="0.15">
      <c r="O10386">
        <v>10385</v>
      </c>
      <c r="P10386" t="str">
        <f>IFERROR(IF(COUNTIF(個人情報!$BB$5:$BB$401,"登録番号" &amp; リスト!O10386)&gt;=1,"",IF(VLOOKUP(O10386,登録者リスト!$A$1:$D$43729,4,FALSE)=基本情報!$D$6,O10386,"")),"")</f>
        <v/>
      </c>
    </row>
    <row r="10387" spans="15:16" x14ac:dyDescent="0.15">
      <c r="O10387">
        <v>10386</v>
      </c>
      <c r="P10387" t="str">
        <f>IFERROR(IF(COUNTIF(個人情報!$BB$5:$BB$401,"登録番号" &amp; リスト!O10387)&gt;=1,"",IF(VLOOKUP(O10387,登録者リスト!$A$1:$D$43729,4,FALSE)=基本情報!$D$6,O10387,"")),"")</f>
        <v/>
      </c>
    </row>
    <row r="10388" spans="15:16" x14ac:dyDescent="0.15">
      <c r="O10388">
        <v>10387</v>
      </c>
      <c r="P10388" t="str">
        <f>IFERROR(IF(COUNTIF(個人情報!$BB$5:$BB$401,"登録番号" &amp; リスト!O10388)&gt;=1,"",IF(VLOOKUP(O10388,登録者リスト!$A$1:$D$43729,4,FALSE)=基本情報!$D$6,O10388,"")),"")</f>
        <v/>
      </c>
    </row>
    <row r="10389" spans="15:16" x14ac:dyDescent="0.15">
      <c r="O10389">
        <v>10388</v>
      </c>
      <c r="P10389" t="str">
        <f>IFERROR(IF(COUNTIF(個人情報!$BB$5:$BB$401,"登録番号" &amp; リスト!O10389)&gt;=1,"",IF(VLOOKUP(O10389,登録者リスト!$A$1:$D$43729,4,FALSE)=基本情報!$D$6,O10389,"")),"")</f>
        <v/>
      </c>
    </row>
    <row r="10390" spans="15:16" x14ac:dyDescent="0.15">
      <c r="O10390">
        <v>10389</v>
      </c>
      <c r="P10390" t="str">
        <f>IFERROR(IF(COUNTIF(個人情報!$BB$5:$BB$401,"登録番号" &amp; リスト!O10390)&gt;=1,"",IF(VLOOKUP(O10390,登録者リスト!$A$1:$D$43729,4,FALSE)=基本情報!$D$6,O10390,"")),"")</f>
        <v/>
      </c>
    </row>
    <row r="10391" spans="15:16" x14ac:dyDescent="0.15">
      <c r="O10391">
        <v>10390</v>
      </c>
      <c r="P10391" t="str">
        <f>IFERROR(IF(COUNTIF(個人情報!$BB$5:$BB$401,"登録番号" &amp; リスト!O10391)&gt;=1,"",IF(VLOOKUP(O10391,登録者リスト!$A$1:$D$43729,4,FALSE)=基本情報!$D$6,O10391,"")),"")</f>
        <v/>
      </c>
    </row>
    <row r="10392" spans="15:16" x14ac:dyDescent="0.15">
      <c r="O10392">
        <v>10391</v>
      </c>
      <c r="P10392" t="str">
        <f>IFERROR(IF(COUNTIF(個人情報!$BB$5:$BB$401,"登録番号" &amp; リスト!O10392)&gt;=1,"",IF(VLOOKUP(O10392,登録者リスト!$A$1:$D$43729,4,FALSE)=基本情報!$D$6,O10392,"")),"")</f>
        <v/>
      </c>
    </row>
    <row r="10393" spans="15:16" x14ac:dyDescent="0.15">
      <c r="O10393">
        <v>10392</v>
      </c>
      <c r="P10393" t="str">
        <f>IFERROR(IF(COUNTIF(個人情報!$BB$5:$BB$401,"登録番号" &amp; リスト!O10393)&gt;=1,"",IF(VLOOKUP(O10393,登録者リスト!$A$1:$D$43729,4,FALSE)=基本情報!$D$6,O10393,"")),"")</f>
        <v/>
      </c>
    </row>
    <row r="10394" spans="15:16" x14ac:dyDescent="0.15">
      <c r="O10394">
        <v>10393</v>
      </c>
      <c r="P10394" t="str">
        <f>IFERROR(IF(COUNTIF(個人情報!$BB$5:$BB$401,"登録番号" &amp; リスト!O10394)&gt;=1,"",IF(VLOOKUP(O10394,登録者リスト!$A$1:$D$43729,4,FALSE)=基本情報!$D$6,O10394,"")),"")</f>
        <v/>
      </c>
    </row>
    <row r="10395" spans="15:16" x14ac:dyDescent="0.15">
      <c r="O10395">
        <v>10394</v>
      </c>
      <c r="P10395" t="str">
        <f>IFERROR(IF(COUNTIF(個人情報!$BB$5:$BB$401,"登録番号" &amp; リスト!O10395)&gt;=1,"",IF(VLOOKUP(O10395,登録者リスト!$A$1:$D$43729,4,FALSE)=基本情報!$D$6,O10395,"")),"")</f>
        <v/>
      </c>
    </row>
    <row r="10396" spans="15:16" x14ac:dyDescent="0.15">
      <c r="O10396">
        <v>10395</v>
      </c>
      <c r="P10396" t="str">
        <f>IFERROR(IF(COUNTIF(個人情報!$BB$5:$BB$401,"登録番号" &amp; リスト!O10396)&gt;=1,"",IF(VLOOKUP(O10396,登録者リスト!$A$1:$D$43729,4,FALSE)=基本情報!$D$6,O10396,"")),"")</f>
        <v/>
      </c>
    </row>
    <row r="10397" spans="15:16" x14ac:dyDescent="0.15">
      <c r="O10397">
        <v>10396</v>
      </c>
      <c r="P10397" t="str">
        <f>IFERROR(IF(COUNTIF(個人情報!$BB$5:$BB$401,"登録番号" &amp; リスト!O10397)&gt;=1,"",IF(VLOOKUP(O10397,登録者リスト!$A$1:$D$43729,4,FALSE)=基本情報!$D$6,O10397,"")),"")</f>
        <v/>
      </c>
    </row>
    <row r="10398" spans="15:16" x14ac:dyDescent="0.15">
      <c r="O10398">
        <v>10397</v>
      </c>
      <c r="P10398" t="str">
        <f>IFERROR(IF(COUNTIF(個人情報!$BB$5:$BB$401,"登録番号" &amp; リスト!O10398)&gt;=1,"",IF(VLOOKUP(O10398,登録者リスト!$A$1:$D$43729,4,FALSE)=基本情報!$D$6,O10398,"")),"")</f>
        <v/>
      </c>
    </row>
    <row r="10399" spans="15:16" x14ac:dyDescent="0.15">
      <c r="O10399">
        <v>10398</v>
      </c>
      <c r="P10399" t="str">
        <f>IFERROR(IF(COUNTIF(個人情報!$BB$5:$BB$401,"登録番号" &amp; リスト!O10399)&gt;=1,"",IF(VLOOKUP(O10399,登録者リスト!$A$1:$D$43729,4,FALSE)=基本情報!$D$6,O10399,"")),"")</f>
        <v/>
      </c>
    </row>
    <row r="10400" spans="15:16" x14ac:dyDescent="0.15">
      <c r="O10400">
        <v>10399</v>
      </c>
      <c r="P10400" t="str">
        <f>IFERROR(IF(COUNTIF(個人情報!$BB$5:$BB$401,"登録番号" &amp; リスト!O10400)&gt;=1,"",IF(VLOOKUP(O10400,登録者リスト!$A$1:$D$43729,4,FALSE)=基本情報!$D$6,O10400,"")),"")</f>
        <v/>
      </c>
    </row>
    <row r="10401" spans="15:16" x14ac:dyDescent="0.15">
      <c r="O10401">
        <v>10400</v>
      </c>
      <c r="P10401" t="str">
        <f>IFERROR(IF(COUNTIF(個人情報!$BB$5:$BB$401,"登録番号" &amp; リスト!O10401)&gt;=1,"",IF(VLOOKUP(O10401,登録者リスト!$A$1:$D$43729,4,FALSE)=基本情報!$D$6,O10401,"")),"")</f>
        <v/>
      </c>
    </row>
    <row r="10402" spans="15:16" x14ac:dyDescent="0.15">
      <c r="O10402">
        <v>10401</v>
      </c>
      <c r="P10402" t="str">
        <f>IFERROR(IF(COUNTIF(個人情報!$BB$5:$BB$401,"登録番号" &amp; リスト!O10402)&gt;=1,"",IF(VLOOKUP(O10402,登録者リスト!$A$1:$D$43729,4,FALSE)=基本情報!$D$6,O10402,"")),"")</f>
        <v/>
      </c>
    </row>
    <row r="10403" spans="15:16" x14ac:dyDescent="0.15">
      <c r="O10403">
        <v>10402</v>
      </c>
      <c r="P10403" t="str">
        <f>IFERROR(IF(COUNTIF(個人情報!$BB$5:$BB$401,"登録番号" &amp; リスト!O10403)&gt;=1,"",IF(VLOOKUP(O10403,登録者リスト!$A$1:$D$43729,4,FALSE)=基本情報!$D$6,O10403,"")),"")</f>
        <v/>
      </c>
    </row>
    <row r="10404" spans="15:16" x14ac:dyDescent="0.15">
      <c r="O10404">
        <v>10403</v>
      </c>
      <c r="P10404" t="str">
        <f>IFERROR(IF(COUNTIF(個人情報!$BB$5:$BB$401,"登録番号" &amp; リスト!O10404)&gt;=1,"",IF(VLOOKUP(O10404,登録者リスト!$A$1:$D$43729,4,FALSE)=基本情報!$D$6,O10404,"")),"")</f>
        <v/>
      </c>
    </row>
    <row r="10405" spans="15:16" x14ac:dyDescent="0.15">
      <c r="O10405">
        <v>10404</v>
      </c>
      <c r="P10405" t="str">
        <f>IFERROR(IF(COUNTIF(個人情報!$BB$5:$BB$401,"登録番号" &amp; リスト!O10405)&gt;=1,"",IF(VLOOKUP(O10405,登録者リスト!$A$1:$D$43729,4,FALSE)=基本情報!$D$6,O10405,"")),"")</f>
        <v/>
      </c>
    </row>
    <row r="10406" spans="15:16" x14ac:dyDescent="0.15">
      <c r="O10406">
        <v>10405</v>
      </c>
      <c r="P10406" t="str">
        <f>IFERROR(IF(COUNTIF(個人情報!$BB$5:$BB$401,"登録番号" &amp; リスト!O10406)&gt;=1,"",IF(VLOOKUP(O10406,登録者リスト!$A$1:$D$43729,4,FALSE)=基本情報!$D$6,O10406,"")),"")</f>
        <v/>
      </c>
    </row>
    <row r="10407" spans="15:16" x14ac:dyDescent="0.15">
      <c r="O10407">
        <v>10406</v>
      </c>
      <c r="P10407" t="str">
        <f>IFERROR(IF(COUNTIF(個人情報!$BB$5:$BB$401,"登録番号" &amp; リスト!O10407)&gt;=1,"",IF(VLOOKUP(O10407,登録者リスト!$A$1:$D$43729,4,FALSE)=基本情報!$D$6,O10407,"")),"")</f>
        <v/>
      </c>
    </row>
    <row r="10408" spans="15:16" x14ac:dyDescent="0.15">
      <c r="O10408">
        <v>10407</v>
      </c>
      <c r="P10408" t="str">
        <f>IFERROR(IF(COUNTIF(個人情報!$BB$5:$BB$401,"登録番号" &amp; リスト!O10408)&gt;=1,"",IF(VLOOKUP(O10408,登録者リスト!$A$1:$D$43729,4,FALSE)=基本情報!$D$6,O10408,"")),"")</f>
        <v/>
      </c>
    </row>
    <row r="10409" spans="15:16" x14ac:dyDescent="0.15">
      <c r="O10409">
        <v>10408</v>
      </c>
      <c r="P10409" t="str">
        <f>IFERROR(IF(COUNTIF(個人情報!$BB$5:$BB$401,"登録番号" &amp; リスト!O10409)&gt;=1,"",IF(VLOOKUP(O10409,登録者リスト!$A$1:$D$43729,4,FALSE)=基本情報!$D$6,O10409,"")),"")</f>
        <v/>
      </c>
    </row>
    <row r="10410" spans="15:16" x14ac:dyDescent="0.15">
      <c r="O10410">
        <v>10409</v>
      </c>
      <c r="P10410" t="str">
        <f>IFERROR(IF(COUNTIF(個人情報!$BB$5:$BB$401,"登録番号" &amp; リスト!O10410)&gt;=1,"",IF(VLOOKUP(O10410,登録者リスト!$A$1:$D$43729,4,FALSE)=基本情報!$D$6,O10410,"")),"")</f>
        <v/>
      </c>
    </row>
    <row r="10411" spans="15:16" x14ac:dyDescent="0.15">
      <c r="O10411">
        <v>10410</v>
      </c>
      <c r="P10411" t="str">
        <f>IFERROR(IF(COUNTIF(個人情報!$BB$5:$BB$401,"登録番号" &amp; リスト!O10411)&gt;=1,"",IF(VLOOKUP(O10411,登録者リスト!$A$1:$D$43729,4,FALSE)=基本情報!$D$6,O10411,"")),"")</f>
        <v/>
      </c>
    </row>
    <row r="10412" spans="15:16" x14ac:dyDescent="0.15">
      <c r="O10412">
        <v>10411</v>
      </c>
      <c r="P10412" t="str">
        <f>IFERROR(IF(COUNTIF(個人情報!$BB$5:$BB$401,"登録番号" &amp; リスト!O10412)&gt;=1,"",IF(VLOOKUP(O10412,登録者リスト!$A$1:$D$43729,4,FALSE)=基本情報!$D$6,O10412,"")),"")</f>
        <v/>
      </c>
    </row>
    <row r="10413" spans="15:16" x14ac:dyDescent="0.15">
      <c r="O10413">
        <v>10412</v>
      </c>
      <c r="P10413" t="str">
        <f>IFERROR(IF(COUNTIF(個人情報!$BB$5:$BB$401,"登録番号" &amp; リスト!O10413)&gt;=1,"",IF(VLOOKUP(O10413,登録者リスト!$A$1:$D$43729,4,FALSE)=基本情報!$D$6,O10413,"")),"")</f>
        <v/>
      </c>
    </row>
    <row r="10414" spans="15:16" x14ac:dyDescent="0.15">
      <c r="O10414">
        <v>10413</v>
      </c>
      <c r="P10414" t="str">
        <f>IFERROR(IF(COUNTIF(個人情報!$BB$5:$BB$401,"登録番号" &amp; リスト!O10414)&gt;=1,"",IF(VLOOKUP(O10414,登録者リスト!$A$1:$D$43729,4,FALSE)=基本情報!$D$6,O10414,"")),"")</f>
        <v/>
      </c>
    </row>
    <row r="10415" spans="15:16" x14ac:dyDescent="0.15">
      <c r="O10415">
        <v>10414</v>
      </c>
      <c r="P10415" t="str">
        <f>IFERROR(IF(COUNTIF(個人情報!$BB$5:$BB$401,"登録番号" &amp; リスト!O10415)&gt;=1,"",IF(VLOOKUP(O10415,登録者リスト!$A$1:$D$43729,4,FALSE)=基本情報!$D$6,O10415,"")),"")</f>
        <v/>
      </c>
    </row>
    <row r="10416" spans="15:16" x14ac:dyDescent="0.15">
      <c r="O10416">
        <v>10415</v>
      </c>
      <c r="P10416" t="str">
        <f>IFERROR(IF(COUNTIF(個人情報!$BB$5:$BB$401,"登録番号" &amp; リスト!O10416)&gt;=1,"",IF(VLOOKUP(O10416,登録者リスト!$A$1:$D$43729,4,FALSE)=基本情報!$D$6,O10416,"")),"")</f>
        <v/>
      </c>
    </row>
    <row r="10417" spans="15:16" x14ac:dyDescent="0.15">
      <c r="O10417">
        <v>10416</v>
      </c>
      <c r="P10417" t="str">
        <f>IFERROR(IF(COUNTIF(個人情報!$BB$5:$BB$401,"登録番号" &amp; リスト!O10417)&gt;=1,"",IF(VLOOKUP(O10417,登録者リスト!$A$1:$D$43729,4,FALSE)=基本情報!$D$6,O10417,"")),"")</f>
        <v/>
      </c>
    </row>
    <row r="10418" spans="15:16" x14ac:dyDescent="0.15">
      <c r="O10418">
        <v>10417</v>
      </c>
      <c r="P10418" t="str">
        <f>IFERROR(IF(COUNTIF(個人情報!$BB$5:$BB$401,"登録番号" &amp; リスト!O10418)&gt;=1,"",IF(VLOOKUP(O10418,登録者リスト!$A$1:$D$43729,4,FALSE)=基本情報!$D$6,O10418,"")),"")</f>
        <v/>
      </c>
    </row>
    <row r="10419" spans="15:16" x14ac:dyDescent="0.15">
      <c r="O10419">
        <v>10418</v>
      </c>
      <c r="P10419" t="str">
        <f>IFERROR(IF(COUNTIF(個人情報!$BB$5:$BB$401,"登録番号" &amp; リスト!O10419)&gt;=1,"",IF(VLOOKUP(O10419,登録者リスト!$A$1:$D$43729,4,FALSE)=基本情報!$D$6,O10419,"")),"")</f>
        <v/>
      </c>
    </row>
    <row r="10420" spans="15:16" x14ac:dyDescent="0.15">
      <c r="O10420">
        <v>10419</v>
      </c>
      <c r="P10420" t="str">
        <f>IFERROR(IF(COUNTIF(個人情報!$BB$5:$BB$401,"登録番号" &amp; リスト!O10420)&gt;=1,"",IF(VLOOKUP(O10420,登録者リスト!$A$1:$D$43729,4,FALSE)=基本情報!$D$6,O10420,"")),"")</f>
        <v/>
      </c>
    </row>
    <row r="10421" spans="15:16" x14ac:dyDescent="0.15">
      <c r="O10421">
        <v>10420</v>
      </c>
      <c r="P10421" t="str">
        <f>IFERROR(IF(COUNTIF(個人情報!$BB$5:$BB$401,"登録番号" &amp; リスト!O10421)&gt;=1,"",IF(VLOOKUP(O10421,登録者リスト!$A$1:$D$43729,4,FALSE)=基本情報!$D$6,O10421,"")),"")</f>
        <v/>
      </c>
    </row>
    <row r="10422" spans="15:16" x14ac:dyDescent="0.15">
      <c r="O10422">
        <v>10421</v>
      </c>
      <c r="P10422" t="str">
        <f>IFERROR(IF(COUNTIF(個人情報!$BB$5:$BB$401,"登録番号" &amp; リスト!O10422)&gt;=1,"",IF(VLOOKUP(O10422,登録者リスト!$A$1:$D$43729,4,FALSE)=基本情報!$D$6,O10422,"")),"")</f>
        <v/>
      </c>
    </row>
    <row r="10423" spans="15:16" x14ac:dyDescent="0.15">
      <c r="O10423">
        <v>10422</v>
      </c>
      <c r="P10423" t="str">
        <f>IFERROR(IF(COUNTIF(個人情報!$BB$5:$BB$401,"登録番号" &amp; リスト!O10423)&gt;=1,"",IF(VLOOKUP(O10423,登録者リスト!$A$1:$D$43729,4,FALSE)=基本情報!$D$6,O10423,"")),"")</f>
        <v/>
      </c>
    </row>
    <row r="10424" spans="15:16" x14ac:dyDescent="0.15">
      <c r="O10424">
        <v>10423</v>
      </c>
      <c r="P10424" t="str">
        <f>IFERROR(IF(COUNTIF(個人情報!$BB$5:$BB$401,"登録番号" &amp; リスト!O10424)&gt;=1,"",IF(VLOOKUP(O10424,登録者リスト!$A$1:$D$43729,4,FALSE)=基本情報!$D$6,O10424,"")),"")</f>
        <v/>
      </c>
    </row>
    <row r="10425" spans="15:16" x14ac:dyDescent="0.15">
      <c r="O10425">
        <v>10424</v>
      </c>
      <c r="P10425" t="str">
        <f>IFERROR(IF(COUNTIF(個人情報!$BB$5:$BB$401,"登録番号" &amp; リスト!O10425)&gt;=1,"",IF(VLOOKUP(O10425,登録者リスト!$A$1:$D$43729,4,FALSE)=基本情報!$D$6,O10425,"")),"")</f>
        <v/>
      </c>
    </row>
    <row r="10426" spans="15:16" x14ac:dyDescent="0.15">
      <c r="O10426">
        <v>10425</v>
      </c>
      <c r="P10426" t="str">
        <f>IFERROR(IF(COUNTIF(個人情報!$BB$5:$BB$401,"登録番号" &amp; リスト!O10426)&gt;=1,"",IF(VLOOKUP(O10426,登録者リスト!$A$1:$D$43729,4,FALSE)=基本情報!$D$6,O10426,"")),"")</f>
        <v/>
      </c>
    </row>
    <row r="10427" spans="15:16" x14ac:dyDescent="0.15">
      <c r="O10427">
        <v>10426</v>
      </c>
      <c r="P10427" t="str">
        <f>IFERROR(IF(COUNTIF(個人情報!$BB$5:$BB$401,"登録番号" &amp; リスト!O10427)&gt;=1,"",IF(VLOOKUP(O10427,登録者リスト!$A$1:$D$43729,4,FALSE)=基本情報!$D$6,O10427,"")),"")</f>
        <v/>
      </c>
    </row>
    <row r="10428" spans="15:16" x14ac:dyDescent="0.15">
      <c r="O10428">
        <v>10427</v>
      </c>
      <c r="P10428" t="str">
        <f>IFERROR(IF(COUNTIF(個人情報!$BB$5:$BB$401,"登録番号" &amp; リスト!O10428)&gt;=1,"",IF(VLOOKUP(O10428,登録者リスト!$A$1:$D$43729,4,FALSE)=基本情報!$D$6,O10428,"")),"")</f>
        <v/>
      </c>
    </row>
    <row r="10429" spans="15:16" x14ac:dyDescent="0.15">
      <c r="O10429">
        <v>10428</v>
      </c>
      <c r="P10429" t="str">
        <f>IFERROR(IF(COUNTIF(個人情報!$BB$5:$BB$401,"登録番号" &amp; リスト!O10429)&gt;=1,"",IF(VLOOKUP(O10429,登録者リスト!$A$1:$D$43729,4,FALSE)=基本情報!$D$6,O10429,"")),"")</f>
        <v/>
      </c>
    </row>
    <row r="10430" spans="15:16" x14ac:dyDescent="0.15">
      <c r="O10430">
        <v>10429</v>
      </c>
      <c r="P10430" t="str">
        <f>IFERROR(IF(COUNTIF(個人情報!$BB$5:$BB$401,"登録番号" &amp; リスト!O10430)&gt;=1,"",IF(VLOOKUP(O10430,登録者リスト!$A$1:$D$43729,4,FALSE)=基本情報!$D$6,O10430,"")),"")</f>
        <v/>
      </c>
    </row>
    <row r="10431" spans="15:16" x14ac:dyDescent="0.15">
      <c r="O10431">
        <v>10430</v>
      </c>
      <c r="P10431" t="str">
        <f>IFERROR(IF(COUNTIF(個人情報!$BB$5:$BB$401,"登録番号" &amp; リスト!O10431)&gt;=1,"",IF(VLOOKUP(O10431,登録者リスト!$A$1:$D$43729,4,FALSE)=基本情報!$D$6,O10431,"")),"")</f>
        <v/>
      </c>
    </row>
    <row r="10432" spans="15:16" x14ac:dyDescent="0.15">
      <c r="O10432">
        <v>10431</v>
      </c>
      <c r="P10432" t="str">
        <f>IFERROR(IF(COUNTIF(個人情報!$BB$5:$BB$401,"登録番号" &amp; リスト!O10432)&gt;=1,"",IF(VLOOKUP(O10432,登録者リスト!$A$1:$D$43729,4,FALSE)=基本情報!$D$6,O10432,"")),"")</f>
        <v/>
      </c>
    </row>
    <row r="10433" spans="15:16" x14ac:dyDescent="0.15">
      <c r="O10433">
        <v>10432</v>
      </c>
      <c r="P10433" t="str">
        <f>IFERROR(IF(COUNTIF(個人情報!$BB$5:$BB$401,"登録番号" &amp; リスト!O10433)&gt;=1,"",IF(VLOOKUP(O10433,登録者リスト!$A$1:$D$43729,4,FALSE)=基本情報!$D$6,O10433,"")),"")</f>
        <v/>
      </c>
    </row>
    <row r="10434" spans="15:16" x14ac:dyDescent="0.15">
      <c r="O10434">
        <v>10433</v>
      </c>
      <c r="P10434" t="str">
        <f>IFERROR(IF(COUNTIF(個人情報!$BB$5:$BB$401,"登録番号" &amp; リスト!O10434)&gt;=1,"",IF(VLOOKUP(O10434,登録者リスト!$A$1:$D$43729,4,FALSE)=基本情報!$D$6,O10434,"")),"")</f>
        <v/>
      </c>
    </row>
    <row r="10435" spans="15:16" x14ac:dyDescent="0.15">
      <c r="O10435">
        <v>10434</v>
      </c>
      <c r="P10435" t="str">
        <f>IFERROR(IF(COUNTIF(個人情報!$BB$5:$BB$401,"登録番号" &amp; リスト!O10435)&gt;=1,"",IF(VLOOKUP(O10435,登録者リスト!$A$1:$D$43729,4,FALSE)=基本情報!$D$6,O10435,"")),"")</f>
        <v/>
      </c>
    </row>
    <row r="10436" spans="15:16" x14ac:dyDescent="0.15">
      <c r="O10436">
        <v>10435</v>
      </c>
      <c r="P10436" t="str">
        <f>IFERROR(IF(COUNTIF(個人情報!$BB$5:$BB$401,"登録番号" &amp; リスト!O10436)&gt;=1,"",IF(VLOOKUP(O10436,登録者リスト!$A$1:$D$43729,4,FALSE)=基本情報!$D$6,O10436,"")),"")</f>
        <v/>
      </c>
    </row>
    <row r="10437" spans="15:16" x14ac:dyDescent="0.15">
      <c r="O10437">
        <v>10436</v>
      </c>
      <c r="P10437" t="str">
        <f>IFERROR(IF(COUNTIF(個人情報!$BB$5:$BB$401,"登録番号" &amp; リスト!O10437)&gt;=1,"",IF(VLOOKUP(O10437,登録者リスト!$A$1:$D$43729,4,FALSE)=基本情報!$D$6,O10437,"")),"")</f>
        <v/>
      </c>
    </row>
    <row r="10438" spans="15:16" x14ac:dyDescent="0.15">
      <c r="O10438">
        <v>10437</v>
      </c>
      <c r="P10438" t="str">
        <f>IFERROR(IF(COUNTIF(個人情報!$BB$5:$BB$401,"登録番号" &amp; リスト!O10438)&gt;=1,"",IF(VLOOKUP(O10438,登録者リスト!$A$1:$D$43729,4,FALSE)=基本情報!$D$6,O10438,"")),"")</f>
        <v/>
      </c>
    </row>
    <row r="10439" spans="15:16" x14ac:dyDescent="0.15">
      <c r="O10439">
        <v>10438</v>
      </c>
      <c r="P10439" t="str">
        <f>IFERROR(IF(COUNTIF(個人情報!$BB$5:$BB$401,"登録番号" &amp; リスト!O10439)&gt;=1,"",IF(VLOOKUP(O10439,登録者リスト!$A$1:$D$43729,4,FALSE)=基本情報!$D$6,O10439,"")),"")</f>
        <v/>
      </c>
    </row>
    <row r="10440" spans="15:16" x14ac:dyDescent="0.15">
      <c r="O10440">
        <v>10439</v>
      </c>
      <c r="P10440" t="str">
        <f>IFERROR(IF(COUNTIF(個人情報!$BB$5:$BB$401,"登録番号" &amp; リスト!O10440)&gt;=1,"",IF(VLOOKUP(O10440,登録者リスト!$A$1:$D$43729,4,FALSE)=基本情報!$D$6,O10440,"")),"")</f>
        <v/>
      </c>
    </row>
    <row r="10441" spans="15:16" x14ac:dyDescent="0.15">
      <c r="O10441">
        <v>10440</v>
      </c>
      <c r="P10441" t="str">
        <f>IFERROR(IF(COUNTIF(個人情報!$BB$5:$BB$401,"登録番号" &amp; リスト!O10441)&gt;=1,"",IF(VLOOKUP(O10441,登録者リスト!$A$1:$D$43729,4,FALSE)=基本情報!$D$6,O10441,"")),"")</f>
        <v/>
      </c>
    </row>
    <row r="10442" spans="15:16" x14ac:dyDescent="0.15">
      <c r="O10442">
        <v>10441</v>
      </c>
      <c r="P10442" t="str">
        <f>IFERROR(IF(COUNTIF(個人情報!$BB$5:$BB$401,"登録番号" &amp; リスト!O10442)&gt;=1,"",IF(VLOOKUP(O10442,登録者リスト!$A$1:$D$43729,4,FALSE)=基本情報!$D$6,O10442,"")),"")</f>
        <v/>
      </c>
    </row>
    <row r="10443" spans="15:16" x14ac:dyDescent="0.15">
      <c r="O10443">
        <v>10442</v>
      </c>
      <c r="P10443" t="str">
        <f>IFERROR(IF(COUNTIF(個人情報!$BB$5:$BB$401,"登録番号" &amp; リスト!O10443)&gt;=1,"",IF(VLOOKUP(O10443,登録者リスト!$A$1:$D$43729,4,FALSE)=基本情報!$D$6,O10443,"")),"")</f>
        <v/>
      </c>
    </row>
    <row r="10444" spans="15:16" x14ac:dyDescent="0.15">
      <c r="O10444">
        <v>10443</v>
      </c>
      <c r="P10444" t="str">
        <f>IFERROR(IF(COUNTIF(個人情報!$BB$5:$BB$401,"登録番号" &amp; リスト!O10444)&gt;=1,"",IF(VLOOKUP(O10444,登録者リスト!$A$1:$D$43729,4,FALSE)=基本情報!$D$6,O10444,"")),"")</f>
        <v/>
      </c>
    </row>
    <row r="10445" spans="15:16" x14ac:dyDescent="0.15">
      <c r="O10445">
        <v>10444</v>
      </c>
      <c r="P10445" t="str">
        <f>IFERROR(IF(COUNTIF(個人情報!$BB$5:$BB$401,"登録番号" &amp; リスト!O10445)&gt;=1,"",IF(VLOOKUP(O10445,登録者リスト!$A$1:$D$43729,4,FALSE)=基本情報!$D$6,O10445,"")),"")</f>
        <v/>
      </c>
    </row>
    <row r="10446" spans="15:16" x14ac:dyDescent="0.15">
      <c r="O10446">
        <v>10445</v>
      </c>
      <c r="P10446" t="str">
        <f>IFERROR(IF(COUNTIF(個人情報!$BB$5:$BB$401,"登録番号" &amp; リスト!O10446)&gt;=1,"",IF(VLOOKUP(O10446,登録者リスト!$A$1:$D$43729,4,FALSE)=基本情報!$D$6,O10446,"")),"")</f>
        <v/>
      </c>
    </row>
    <row r="10447" spans="15:16" x14ac:dyDescent="0.15">
      <c r="O10447">
        <v>10446</v>
      </c>
      <c r="P10447" t="str">
        <f>IFERROR(IF(COUNTIF(個人情報!$BB$5:$BB$401,"登録番号" &amp; リスト!O10447)&gt;=1,"",IF(VLOOKUP(O10447,登録者リスト!$A$1:$D$43729,4,FALSE)=基本情報!$D$6,O10447,"")),"")</f>
        <v/>
      </c>
    </row>
    <row r="10448" spans="15:16" x14ac:dyDescent="0.15">
      <c r="O10448">
        <v>10447</v>
      </c>
      <c r="P10448" t="str">
        <f>IFERROR(IF(COUNTIF(個人情報!$BB$5:$BB$401,"登録番号" &amp; リスト!O10448)&gt;=1,"",IF(VLOOKUP(O10448,登録者リスト!$A$1:$D$43729,4,FALSE)=基本情報!$D$6,O10448,"")),"")</f>
        <v/>
      </c>
    </row>
    <row r="10449" spans="15:16" x14ac:dyDescent="0.15">
      <c r="O10449">
        <v>10448</v>
      </c>
      <c r="P10449" t="str">
        <f>IFERROR(IF(COUNTIF(個人情報!$BB$5:$BB$401,"登録番号" &amp; リスト!O10449)&gt;=1,"",IF(VLOOKUP(O10449,登録者リスト!$A$1:$D$43729,4,FALSE)=基本情報!$D$6,O10449,"")),"")</f>
        <v/>
      </c>
    </row>
    <row r="10450" spans="15:16" x14ac:dyDescent="0.15">
      <c r="O10450">
        <v>10449</v>
      </c>
      <c r="P10450" t="str">
        <f>IFERROR(IF(COUNTIF(個人情報!$BB$5:$BB$401,"登録番号" &amp; リスト!O10450)&gt;=1,"",IF(VLOOKUP(O10450,登録者リスト!$A$1:$D$43729,4,FALSE)=基本情報!$D$6,O10450,"")),"")</f>
        <v/>
      </c>
    </row>
    <row r="10451" spans="15:16" x14ac:dyDescent="0.15">
      <c r="O10451">
        <v>10450</v>
      </c>
      <c r="P10451" t="str">
        <f>IFERROR(IF(COUNTIF(個人情報!$BB$5:$BB$401,"登録番号" &amp; リスト!O10451)&gt;=1,"",IF(VLOOKUP(O10451,登録者リスト!$A$1:$D$43729,4,FALSE)=基本情報!$D$6,O10451,"")),"")</f>
        <v/>
      </c>
    </row>
    <row r="10452" spans="15:16" x14ac:dyDescent="0.15">
      <c r="O10452">
        <v>10451</v>
      </c>
      <c r="P10452" t="str">
        <f>IFERROR(IF(COUNTIF(個人情報!$BB$5:$BB$401,"登録番号" &amp; リスト!O10452)&gt;=1,"",IF(VLOOKUP(O10452,登録者リスト!$A$1:$D$43729,4,FALSE)=基本情報!$D$6,O10452,"")),"")</f>
        <v/>
      </c>
    </row>
    <row r="10453" spans="15:16" x14ac:dyDescent="0.15">
      <c r="O10453">
        <v>10452</v>
      </c>
      <c r="P10453" t="str">
        <f>IFERROR(IF(COUNTIF(個人情報!$BB$5:$BB$401,"登録番号" &amp; リスト!O10453)&gt;=1,"",IF(VLOOKUP(O10453,登録者リスト!$A$1:$D$43729,4,FALSE)=基本情報!$D$6,O10453,"")),"")</f>
        <v/>
      </c>
    </row>
    <row r="10454" spans="15:16" x14ac:dyDescent="0.15">
      <c r="O10454">
        <v>10453</v>
      </c>
      <c r="P10454" t="str">
        <f>IFERROR(IF(COUNTIF(個人情報!$BB$5:$BB$401,"登録番号" &amp; リスト!O10454)&gt;=1,"",IF(VLOOKUP(O10454,登録者リスト!$A$1:$D$43729,4,FALSE)=基本情報!$D$6,O10454,"")),"")</f>
        <v/>
      </c>
    </row>
    <row r="10455" spans="15:16" x14ac:dyDescent="0.15">
      <c r="O10455">
        <v>10454</v>
      </c>
      <c r="P10455" t="str">
        <f>IFERROR(IF(COUNTIF(個人情報!$BB$5:$BB$401,"登録番号" &amp; リスト!O10455)&gt;=1,"",IF(VLOOKUP(O10455,登録者リスト!$A$1:$D$43729,4,FALSE)=基本情報!$D$6,O10455,"")),"")</f>
        <v/>
      </c>
    </row>
    <row r="10456" spans="15:16" x14ac:dyDescent="0.15">
      <c r="O10456">
        <v>10455</v>
      </c>
      <c r="P10456" t="str">
        <f>IFERROR(IF(COUNTIF(個人情報!$BB$5:$BB$401,"登録番号" &amp; リスト!O10456)&gt;=1,"",IF(VLOOKUP(O10456,登録者リスト!$A$1:$D$43729,4,FALSE)=基本情報!$D$6,O10456,"")),"")</f>
        <v/>
      </c>
    </row>
    <row r="10457" spans="15:16" x14ac:dyDescent="0.15">
      <c r="O10457">
        <v>10456</v>
      </c>
      <c r="P10457" t="str">
        <f>IFERROR(IF(COUNTIF(個人情報!$BB$5:$BB$401,"登録番号" &amp; リスト!O10457)&gt;=1,"",IF(VLOOKUP(O10457,登録者リスト!$A$1:$D$43729,4,FALSE)=基本情報!$D$6,O10457,"")),"")</f>
        <v/>
      </c>
    </row>
    <row r="10458" spans="15:16" x14ac:dyDescent="0.15">
      <c r="O10458">
        <v>10457</v>
      </c>
      <c r="P10458" t="str">
        <f>IFERROR(IF(COUNTIF(個人情報!$BB$5:$BB$401,"登録番号" &amp; リスト!O10458)&gt;=1,"",IF(VLOOKUP(O10458,登録者リスト!$A$1:$D$43729,4,FALSE)=基本情報!$D$6,O10458,"")),"")</f>
        <v/>
      </c>
    </row>
    <row r="10459" spans="15:16" x14ac:dyDescent="0.15">
      <c r="O10459">
        <v>10458</v>
      </c>
      <c r="P10459" t="str">
        <f>IFERROR(IF(COUNTIF(個人情報!$BB$5:$BB$401,"登録番号" &amp; リスト!O10459)&gt;=1,"",IF(VLOOKUP(O10459,登録者リスト!$A$1:$D$43729,4,FALSE)=基本情報!$D$6,O10459,"")),"")</f>
        <v/>
      </c>
    </row>
    <row r="10460" spans="15:16" x14ac:dyDescent="0.15">
      <c r="O10460">
        <v>10459</v>
      </c>
      <c r="P10460" t="str">
        <f>IFERROR(IF(COUNTIF(個人情報!$BB$5:$BB$401,"登録番号" &amp; リスト!O10460)&gt;=1,"",IF(VLOOKUP(O10460,登録者リスト!$A$1:$D$43729,4,FALSE)=基本情報!$D$6,O10460,"")),"")</f>
        <v/>
      </c>
    </row>
    <row r="10461" spans="15:16" x14ac:dyDescent="0.15">
      <c r="O10461">
        <v>10460</v>
      </c>
      <c r="P10461" t="str">
        <f>IFERROR(IF(COUNTIF(個人情報!$BB$5:$BB$401,"登録番号" &amp; リスト!O10461)&gt;=1,"",IF(VLOOKUP(O10461,登録者リスト!$A$1:$D$43729,4,FALSE)=基本情報!$D$6,O10461,"")),"")</f>
        <v/>
      </c>
    </row>
    <row r="10462" spans="15:16" x14ac:dyDescent="0.15">
      <c r="O10462">
        <v>10461</v>
      </c>
      <c r="P10462" t="str">
        <f>IFERROR(IF(COUNTIF(個人情報!$BB$5:$BB$401,"登録番号" &amp; リスト!O10462)&gt;=1,"",IF(VLOOKUP(O10462,登録者リスト!$A$1:$D$43729,4,FALSE)=基本情報!$D$6,O10462,"")),"")</f>
        <v/>
      </c>
    </row>
    <row r="10463" spans="15:16" x14ac:dyDescent="0.15">
      <c r="O10463">
        <v>10462</v>
      </c>
      <c r="P10463" t="str">
        <f>IFERROR(IF(COUNTIF(個人情報!$BB$5:$BB$401,"登録番号" &amp; リスト!O10463)&gt;=1,"",IF(VLOOKUP(O10463,登録者リスト!$A$1:$D$43729,4,FALSE)=基本情報!$D$6,O10463,"")),"")</f>
        <v/>
      </c>
    </row>
    <row r="10464" spans="15:16" x14ac:dyDescent="0.15">
      <c r="O10464">
        <v>10463</v>
      </c>
      <c r="P10464" t="str">
        <f>IFERROR(IF(COUNTIF(個人情報!$BB$5:$BB$401,"登録番号" &amp; リスト!O10464)&gt;=1,"",IF(VLOOKUP(O10464,登録者リスト!$A$1:$D$43729,4,FALSE)=基本情報!$D$6,O10464,"")),"")</f>
        <v/>
      </c>
    </row>
    <row r="10465" spans="15:16" x14ac:dyDescent="0.15">
      <c r="O10465">
        <v>10464</v>
      </c>
      <c r="P10465" t="str">
        <f>IFERROR(IF(COUNTIF(個人情報!$BB$5:$BB$401,"登録番号" &amp; リスト!O10465)&gt;=1,"",IF(VLOOKUP(O10465,登録者リスト!$A$1:$D$43729,4,FALSE)=基本情報!$D$6,O10465,"")),"")</f>
        <v/>
      </c>
    </row>
    <row r="10466" spans="15:16" x14ac:dyDescent="0.15">
      <c r="O10466">
        <v>10465</v>
      </c>
      <c r="P10466" t="str">
        <f>IFERROR(IF(COUNTIF(個人情報!$BB$5:$BB$401,"登録番号" &amp; リスト!O10466)&gt;=1,"",IF(VLOOKUP(O10466,登録者リスト!$A$1:$D$43729,4,FALSE)=基本情報!$D$6,O10466,"")),"")</f>
        <v/>
      </c>
    </row>
    <row r="10467" spans="15:16" x14ac:dyDescent="0.15">
      <c r="O10467">
        <v>10466</v>
      </c>
      <c r="P10467" t="str">
        <f>IFERROR(IF(COUNTIF(個人情報!$BB$5:$BB$401,"登録番号" &amp; リスト!O10467)&gt;=1,"",IF(VLOOKUP(O10467,登録者リスト!$A$1:$D$43729,4,FALSE)=基本情報!$D$6,O10467,"")),"")</f>
        <v/>
      </c>
    </row>
    <row r="10468" spans="15:16" x14ac:dyDescent="0.15">
      <c r="O10468">
        <v>10467</v>
      </c>
      <c r="P10468" t="str">
        <f>IFERROR(IF(COUNTIF(個人情報!$BB$5:$BB$401,"登録番号" &amp; リスト!O10468)&gt;=1,"",IF(VLOOKUP(O10468,登録者リスト!$A$1:$D$43729,4,FALSE)=基本情報!$D$6,O10468,"")),"")</f>
        <v/>
      </c>
    </row>
    <row r="10469" spans="15:16" x14ac:dyDescent="0.15">
      <c r="O10469">
        <v>10468</v>
      </c>
      <c r="P10469" t="str">
        <f>IFERROR(IF(COUNTIF(個人情報!$BB$5:$BB$401,"登録番号" &amp; リスト!O10469)&gt;=1,"",IF(VLOOKUP(O10469,登録者リスト!$A$1:$D$43729,4,FALSE)=基本情報!$D$6,O10469,"")),"")</f>
        <v/>
      </c>
    </row>
    <row r="10470" spans="15:16" x14ac:dyDescent="0.15">
      <c r="O10470">
        <v>10469</v>
      </c>
      <c r="P10470" t="str">
        <f>IFERROR(IF(COUNTIF(個人情報!$BB$5:$BB$401,"登録番号" &amp; リスト!O10470)&gt;=1,"",IF(VLOOKUP(O10470,登録者リスト!$A$1:$D$43729,4,FALSE)=基本情報!$D$6,O10470,"")),"")</f>
        <v/>
      </c>
    </row>
    <row r="10471" spans="15:16" x14ac:dyDescent="0.15">
      <c r="O10471">
        <v>10470</v>
      </c>
      <c r="P10471" t="str">
        <f>IFERROR(IF(COUNTIF(個人情報!$BB$5:$BB$401,"登録番号" &amp; リスト!O10471)&gt;=1,"",IF(VLOOKUP(O10471,登録者リスト!$A$1:$D$43729,4,FALSE)=基本情報!$D$6,O10471,"")),"")</f>
        <v/>
      </c>
    </row>
    <row r="10472" spans="15:16" x14ac:dyDescent="0.15">
      <c r="O10472">
        <v>10471</v>
      </c>
      <c r="P10472" t="str">
        <f>IFERROR(IF(COUNTIF(個人情報!$BB$5:$BB$401,"登録番号" &amp; リスト!O10472)&gt;=1,"",IF(VLOOKUP(O10472,登録者リスト!$A$1:$D$43729,4,FALSE)=基本情報!$D$6,O10472,"")),"")</f>
        <v/>
      </c>
    </row>
    <row r="10473" spans="15:16" x14ac:dyDescent="0.15">
      <c r="O10473">
        <v>10472</v>
      </c>
      <c r="P10473" t="str">
        <f>IFERROR(IF(COUNTIF(個人情報!$BB$5:$BB$401,"登録番号" &amp; リスト!O10473)&gt;=1,"",IF(VLOOKUP(O10473,登録者リスト!$A$1:$D$43729,4,FALSE)=基本情報!$D$6,O10473,"")),"")</f>
        <v/>
      </c>
    </row>
    <row r="10474" spans="15:16" x14ac:dyDescent="0.15">
      <c r="O10474">
        <v>10473</v>
      </c>
      <c r="P10474" t="str">
        <f>IFERROR(IF(COUNTIF(個人情報!$BB$5:$BB$401,"登録番号" &amp; リスト!O10474)&gt;=1,"",IF(VLOOKUP(O10474,登録者リスト!$A$1:$D$43729,4,FALSE)=基本情報!$D$6,O10474,"")),"")</f>
        <v/>
      </c>
    </row>
    <row r="10475" spans="15:16" x14ac:dyDescent="0.15">
      <c r="O10475">
        <v>10474</v>
      </c>
      <c r="P10475" t="str">
        <f>IFERROR(IF(COUNTIF(個人情報!$BB$5:$BB$401,"登録番号" &amp; リスト!O10475)&gt;=1,"",IF(VLOOKUP(O10475,登録者リスト!$A$1:$D$43729,4,FALSE)=基本情報!$D$6,O10475,"")),"")</f>
        <v/>
      </c>
    </row>
    <row r="10476" spans="15:16" x14ac:dyDescent="0.15">
      <c r="O10476">
        <v>10475</v>
      </c>
      <c r="P10476" t="str">
        <f>IFERROR(IF(COUNTIF(個人情報!$BB$5:$BB$401,"登録番号" &amp; リスト!O10476)&gt;=1,"",IF(VLOOKUP(O10476,登録者リスト!$A$1:$D$43729,4,FALSE)=基本情報!$D$6,O10476,"")),"")</f>
        <v/>
      </c>
    </row>
    <row r="10477" spans="15:16" x14ac:dyDescent="0.15">
      <c r="O10477">
        <v>10476</v>
      </c>
      <c r="P10477" t="str">
        <f>IFERROR(IF(COUNTIF(個人情報!$BB$5:$BB$401,"登録番号" &amp; リスト!O10477)&gt;=1,"",IF(VLOOKUP(O10477,登録者リスト!$A$1:$D$43729,4,FALSE)=基本情報!$D$6,O10477,"")),"")</f>
        <v/>
      </c>
    </row>
    <row r="10478" spans="15:16" x14ac:dyDescent="0.15">
      <c r="O10478">
        <v>10477</v>
      </c>
      <c r="P10478" t="str">
        <f>IFERROR(IF(COUNTIF(個人情報!$BB$5:$BB$401,"登録番号" &amp; リスト!O10478)&gt;=1,"",IF(VLOOKUP(O10478,登録者リスト!$A$1:$D$43729,4,FALSE)=基本情報!$D$6,O10478,"")),"")</f>
        <v/>
      </c>
    </row>
    <row r="10479" spans="15:16" x14ac:dyDescent="0.15">
      <c r="O10479">
        <v>10478</v>
      </c>
      <c r="P10479" t="str">
        <f>IFERROR(IF(COUNTIF(個人情報!$BB$5:$BB$401,"登録番号" &amp; リスト!O10479)&gt;=1,"",IF(VLOOKUP(O10479,登録者リスト!$A$1:$D$43729,4,FALSE)=基本情報!$D$6,O10479,"")),"")</f>
        <v/>
      </c>
    </row>
    <row r="10480" spans="15:16" x14ac:dyDescent="0.15">
      <c r="O10480">
        <v>10479</v>
      </c>
      <c r="P10480" t="str">
        <f>IFERROR(IF(COUNTIF(個人情報!$BB$5:$BB$401,"登録番号" &amp; リスト!O10480)&gt;=1,"",IF(VLOOKUP(O10480,登録者リスト!$A$1:$D$43729,4,FALSE)=基本情報!$D$6,O10480,"")),"")</f>
        <v/>
      </c>
    </row>
    <row r="10481" spans="15:16" x14ac:dyDescent="0.15">
      <c r="O10481">
        <v>10480</v>
      </c>
      <c r="P10481" t="str">
        <f>IFERROR(IF(COUNTIF(個人情報!$BB$5:$BB$401,"登録番号" &amp; リスト!O10481)&gt;=1,"",IF(VLOOKUP(O10481,登録者リスト!$A$1:$D$43729,4,FALSE)=基本情報!$D$6,O10481,"")),"")</f>
        <v/>
      </c>
    </row>
    <row r="10482" spans="15:16" x14ac:dyDescent="0.15">
      <c r="O10482">
        <v>10481</v>
      </c>
      <c r="P10482" t="str">
        <f>IFERROR(IF(COUNTIF(個人情報!$BB$5:$BB$401,"登録番号" &amp; リスト!O10482)&gt;=1,"",IF(VLOOKUP(O10482,登録者リスト!$A$1:$D$43729,4,FALSE)=基本情報!$D$6,O10482,"")),"")</f>
        <v/>
      </c>
    </row>
    <row r="10483" spans="15:16" x14ac:dyDescent="0.15">
      <c r="O10483">
        <v>10482</v>
      </c>
      <c r="P10483" t="str">
        <f>IFERROR(IF(COUNTIF(個人情報!$BB$5:$BB$401,"登録番号" &amp; リスト!O10483)&gt;=1,"",IF(VLOOKUP(O10483,登録者リスト!$A$1:$D$43729,4,FALSE)=基本情報!$D$6,O10483,"")),"")</f>
        <v/>
      </c>
    </row>
    <row r="10484" spans="15:16" x14ac:dyDescent="0.15">
      <c r="O10484">
        <v>10483</v>
      </c>
      <c r="P10484" t="str">
        <f>IFERROR(IF(COUNTIF(個人情報!$BB$5:$BB$401,"登録番号" &amp; リスト!O10484)&gt;=1,"",IF(VLOOKUP(O10484,登録者リスト!$A$1:$D$43729,4,FALSE)=基本情報!$D$6,O10484,"")),"")</f>
        <v/>
      </c>
    </row>
    <row r="10485" spans="15:16" x14ac:dyDescent="0.15">
      <c r="O10485">
        <v>10484</v>
      </c>
      <c r="P10485" t="str">
        <f>IFERROR(IF(COUNTIF(個人情報!$BB$5:$BB$401,"登録番号" &amp; リスト!O10485)&gt;=1,"",IF(VLOOKUP(O10485,登録者リスト!$A$1:$D$43729,4,FALSE)=基本情報!$D$6,O10485,"")),"")</f>
        <v/>
      </c>
    </row>
    <row r="10486" spans="15:16" x14ac:dyDescent="0.15">
      <c r="O10486">
        <v>10485</v>
      </c>
      <c r="P10486" t="str">
        <f>IFERROR(IF(COUNTIF(個人情報!$BB$5:$BB$401,"登録番号" &amp; リスト!O10486)&gt;=1,"",IF(VLOOKUP(O10486,登録者リスト!$A$1:$D$43729,4,FALSE)=基本情報!$D$6,O10486,"")),"")</f>
        <v/>
      </c>
    </row>
    <row r="10487" spans="15:16" x14ac:dyDescent="0.15">
      <c r="O10487">
        <v>10486</v>
      </c>
      <c r="P10487" t="str">
        <f>IFERROR(IF(COUNTIF(個人情報!$BB$5:$BB$401,"登録番号" &amp; リスト!O10487)&gt;=1,"",IF(VLOOKUP(O10487,登録者リスト!$A$1:$D$43729,4,FALSE)=基本情報!$D$6,O10487,"")),"")</f>
        <v/>
      </c>
    </row>
    <row r="10488" spans="15:16" x14ac:dyDescent="0.15">
      <c r="O10488">
        <v>10487</v>
      </c>
      <c r="P10488" t="str">
        <f>IFERROR(IF(COUNTIF(個人情報!$BB$5:$BB$401,"登録番号" &amp; リスト!O10488)&gt;=1,"",IF(VLOOKUP(O10488,登録者リスト!$A$1:$D$43729,4,FALSE)=基本情報!$D$6,O10488,"")),"")</f>
        <v/>
      </c>
    </row>
    <row r="10489" spans="15:16" x14ac:dyDescent="0.15">
      <c r="O10489">
        <v>10488</v>
      </c>
      <c r="P10489" t="str">
        <f>IFERROR(IF(COUNTIF(個人情報!$BB$5:$BB$401,"登録番号" &amp; リスト!O10489)&gt;=1,"",IF(VLOOKUP(O10489,登録者リスト!$A$1:$D$43729,4,FALSE)=基本情報!$D$6,O10489,"")),"")</f>
        <v/>
      </c>
    </row>
    <row r="10490" spans="15:16" x14ac:dyDescent="0.15">
      <c r="O10490">
        <v>10489</v>
      </c>
      <c r="P10490" t="str">
        <f>IFERROR(IF(COUNTIF(個人情報!$BB$5:$BB$401,"登録番号" &amp; リスト!O10490)&gt;=1,"",IF(VLOOKUP(O10490,登録者リスト!$A$1:$D$43729,4,FALSE)=基本情報!$D$6,O10490,"")),"")</f>
        <v/>
      </c>
    </row>
    <row r="10491" spans="15:16" x14ac:dyDescent="0.15">
      <c r="O10491">
        <v>10490</v>
      </c>
      <c r="P10491" t="str">
        <f>IFERROR(IF(COUNTIF(個人情報!$BB$5:$BB$401,"登録番号" &amp; リスト!O10491)&gt;=1,"",IF(VLOOKUP(O10491,登録者リスト!$A$1:$D$43729,4,FALSE)=基本情報!$D$6,O10491,"")),"")</f>
        <v/>
      </c>
    </row>
    <row r="10492" spans="15:16" x14ac:dyDescent="0.15">
      <c r="O10492">
        <v>10491</v>
      </c>
      <c r="P10492" t="str">
        <f>IFERROR(IF(COUNTIF(個人情報!$BB$5:$BB$401,"登録番号" &amp; リスト!O10492)&gt;=1,"",IF(VLOOKUP(O10492,登録者リスト!$A$1:$D$43729,4,FALSE)=基本情報!$D$6,O10492,"")),"")</f>
        <v/>
      </c>
    </row>
    <row r="10493" spans="15:16" x14ac:dyDescent="0.15">
      <c r="O10493">
        <v>10492</v>
      </c>
      <c r="P10493" t="str">
        <f>IFERROR(IF(COUNTIF(個人情報!$BB$5:$BB$401,"登録番号" &amp; リスト!O10493)&gt;=1,"",IF(VLOOKUP(O10493,登録者リスト!$A$1:$D$43729,4,FALSE)=基本情報!$D$6,O10493,"")),"")</f>
        <v/>
      </c>
    </row>
    <row r="10494" spans="15:16" x14ac:dyDescent="0.15">
      <c r="O10494">
        <v>10493</v>
      </c>
      <c r="P10494" t="str">
        <f>IFERROR(IF(COUNTIF(個人情報!$BB$5:$BB$401,"登録番号" &amp; リスト!O10494)&gt;=1,"",IF(VLOOKUP(O10494,登録者リスト!$A$1:$D$43729,4,FALSE)=基本情報!$D$6,O10494,"")),"")</f>
        <v/>
      </c>
    </row>
    <row r="10495" spans="15:16" x14ac:dyDescent="0.15">
      <c r="O10495">
        <v>10494</v>
      </c>
      <c r="P10495" t="str">
        <f>IFERROR(IF(COUNTIF(個人情報!$BB$5:$BB$401,"登録番号" &amp; リスト!O10495)&gt;=1,"",IF(VLOOKUP(O10495,登録者リスト!$A$1:$D$43729,4,FALSE)=基本情報!$D$6,O10495,"")),"")</f>
        <v/>
      </c>
    </row>
    <row r="10496" spans="15:16" x14ac:dyDescent="0.15">
      <c r="O10496">
        <v>10495</v>
      </c>
      <c r="P10496" t="str">
        <f>IFERROR(IF(COUNTIF(個人情報!$BB$5:$BB$401,"登録番号" &amp; リスト!O10496)&gt;=1,"",IF(VLOOKUP(O10496,登録者リスト!$A$1:$D$43729,4,FALSE)=基本情報!$D$6,O10496,"")),"")</f>
        <v/>
      </c>
    </row>
    <row r="10497" spans="15:16" x14ac:dyDescent="0.15">
      <c r="O10497">
        <v>10496</v>
      </c>
      <c r="P10497" t="str">
        <f>IFERROR(IF(COUNTIF(個人情報!$BB$5:$BB$401,"登録番号" &amp; リスト!O10497)&gt;=1,"",IF(VLOOKUP(O10497,登録者リスト!$A$1:$D$43729,4,FALSE)=基本情報!$D$6,O10497,"")),"")</f>
        <v/>
      </c>
    </row>
    <row r="10498" spans="15:16" x14ac:dyDescent="0.15">
      <c r="O10498">
        <v>10497</v>
      </c>
      <c r="P10498" t="str">
        <f>IFERROR(IF(COUNTIF(個人情報!$BB$5:$BB$401,"登録番号" &amp; リスト!O10498)&gt;=1,"",IF(VLOOKUP(O10498,登録者リスト!$A$1:$D$43729,4,FALSE)=基本情報!$D$6,O10498,"")),"")</f>
        <v/>
      </c>
    </row>
    <row r="10499" spans="15:16" x14ac:dyDescent="0.15">
      <c r="O10499">
        <v>10498</v>
      </c>
      <c r="P10499" t="str">
        <f>IFERROR(IF(COUNTIF(個人情報!$BB$5:$BB$401,"登録番号" &amp; リスト!O10499)&gt;=1,"",IF(VLOOKUP(O10499,登録者リスト!$A$1:$D$43729,4,FALSE)=基本情報!$D$6,O10499,"")),"")</f>
        <v/>
      </c>
    </row>
    <row r="10500" spans="15:16" x14ac:dyDescent="0.15">
      <c r="O10500">
        <v>10499</v>
      </c>
      <c r="P10500" t="str">
        <f>IFERROR(IF(COUNTIF(個人情報!$BB$5:$BB$401,"登録番号" &amp; リスト!O10500)&gt;=1,"",IF(VLOOKUP(O10500,登録者リスト!$A$1:$D$43729,4,FALSE)=基本情報!$D$6,O10500,"")),"")</f>
        <v/>
      </c>
    </row>
    <row r="10501" spans="15:16" x14ac:dyDescent="0.15">
      <c r="O10501">
        <v>10500</v>
      </c>
      <c r="P10501" t="str">
        <f>IFERROR(IF(COUNTIF(個人情報!$BB$5:$BB$401,"登録番号" &amp; リスト!O10501)&gt;=1,"",IF(VLOOKUP(O10501,登録者リスト!$A$1:$D$43729,4,FALSE)=基本情報!$D$6,O10501,"")),"")</f>
        <v/>
      </c>
    </row>
    <row r="10502" spans="15:16" x14ac:dyDescent="0.15">
      <c r="O10502">
        <v>10501</v>
      </c>
      <c r="P10502" t="str">
        <f>IFERROR(IF(COUNTIF(個人情報!$BB$5:$BB$401,"登録番号" &amp; リスト!O10502)&gt;=1,"",IF(VLOOKUP(O10502,登録者リスト!$A$1:$D$43729,4,FALSE)=基本情報!$D$6,O10502,"")),"")</f>
        <v/>
      </c>
    </row>
    <row r="10503" spans="15:16" x14ac:dyDescent="0.15">
      <c r="O10503">
        <v>10502</v>
      </c>
      <c r="P10503" t="str">
        <f>IFERROR(IF(COUNTIF(個人情報!$BB$5:$BB$401,"登録番号" &amp; リスト!O10503)&gt;=1,"",IF(VLOOKUP(O10503,登録者リスト!$A$1:$D$43729,4,FALSE)=基本情報!$D$6,O10503,"")),"")</f>
        <v/>
      </c>
    </row>
    <row r="10504" spans="15:16" x14ac:dyDescent="0.15">
      <c r="O10504">
        <v>10503</v>
      </c>
      <c r="P10504" t="str">
        <f>IFERROR(IF(COUNTIF(個人情報!$BB$5:$BB$401,"登録番号" &amp; リスト!O10504)&gt;=1,"",IF(VLOOKUP(O10504,登録者リスト!$A$1:$D$43729,4,FALSE)=基本情報!$D$6,O10504,"")),"")</f>
        <v/>
      </c>
    </row>
    <row r="10505" spans="15:16" x14ac:dyDescent="0.15">
      <c r="O10505">
        <v>10504</v>
      </c>
      <c r="P10505" t="str">
        <f>IFERROR(IF(COUNTIF(個人情報!$BB$5:$BB$401,"登録番号" &amp; リスト!O10505)&gt;=1,"",IF(VLOOKUP(O10505,登録者リスト!$A$1:$D$43729,4,FALSE)=基本情報!$D$6,O10505,"")),"")</f>
        <v/>
      </c>
    </row>
    <row r="10506" spans="15:16" x14ac:dyDescent="0.15">
      <c r="O10506">
        <v>10505</v>
      </c>
      <c r="P10506" t="str">
        <f>IFERROR(IF(COUNTIF(個人情報!$BB$5:$BB$401,"登録番号" &amp; リスト!O10506)&gt;=1,"",IF(VLOOKUP(O10506,登録者リスト!$A$1:$D$43729,4,FALSE)=基本情報!$D$6,O10506,"")),"")</f>
        <v/>
      </c>
    </row>
    <row r="10507" spans="15:16" x14ac:dyDescent="0.15">
      <c r="O10507">
        <v>10506</v>
      </c>
      <c r="P10507" t="str">
        <f>IFERROR(IF(COUNTIF(個人情報!$BB$5:$BB$401,"登録番号" &amp; リスト!O10507)&gt;=1,"",IF(VLOOKUP(O10507,登録者リスト!$A$1:$D$43729,4,FALSE)=基本情報!$D$6,O10507,"")),"")</f>
        <v/>
      </c>
    </row>
    <row r="10508" spans="15:16" x14ac:dyDescent="0.15">
      <c r="O10508">
        <v>10507</v>
      </c>
      <c r="P10508" t="str">
        <f>IFERROR(IF(COUNTIF(個人情報!$BB$5:$BB$401,"登録番号" &amp; リスト!O10508)&gt;=1,"",IF(VLOOKUP(O10508,登録者リスト!$A$1:$D$43729,4,FALSE)=基本情報!$D$6,O10508,"")),"")</f>
        <v/>
      </c>
    </row>
    <row r="10509" spans="15:16" x14ac:dyDescent="0.15">
      <c r="O10509">
        <v>10508</v>
      </c>
      <c r="P10509" t="str">
        <f>IFERROR(IF(COUNTIF(個人情報!$BB$5:$BB$401,"登録番号" &amp; リスト!O10509)&gt;=1,"",IF(VLOOKUP(O10509,登録者リスト!$A$1:$D$43729,4,FALSE)=基本情報!$D$6,O10509,"")),"")</f>
        <v/>
      </c>
    </row>
    <row r="10510" spans="15:16" x14ac:dyDescent="0.15">
      <c r="O10510">
        <v>10509</v>
      </c>
      <c r="P10510" t="str">
        <f>IFERROR(IF(COUNTIF(個人情報!$BB$5:$BB$401,"登録番号" &amp; リスト!O10510)&gt;=1,"",IF(VLOOKUP(O10510,登録者リスト!$A$1:$D$43729,4,FALSE)=基本情報!$D$6,O10510,"")),"")</f>
        <v/>
      </c>
    </row>
    <row r="10511" spans="15:16" x14ac:dyDescent="0.15">
      <c r="O10511">
        <v>10510</v>
      </c>
      <c r="P10511" t="str">
        <f>IFERROR(IF(COUNTIF(個人情報!$BB$5:$BB$401,"登録番号" &amp; リスト!O10511)&gt;=1,"",IF(VLOOKUP(O10511,登録者リスト!$A$1:$D$43729,4,FALSE)=基本情報!$D$6,O10511,"")),"")</f>
        <v/>
      </c>
    </row>
    <row r="10512" spans="15:16" x14ac:dyDescent="0.15">
      <c r="O10512">
        <v>10511</v>
      </c>
      <c r="P10512" t="str">
        <f>IFERROR(IF(COUNTIF(個人情報!$BB$5:$BB$401,"登録番号" &amp; リスト!O10512)&gt;=1,"",IF(VLOOKUP(O10512,登録者リスト!$A$1:$D$43729,4,FALSE)=基本情報!$D$6,O10512,"")),"")</f>
        <v/>
      </c>
    </row>
    <row r="10513" spans="15:16" x14ac:dyDescent="0.15">
      <c r="O10513">
        <v>10512</v>
      </c>
      <c r="P10513" t="str">
        <f>IFERROR(IF(COUNTIF(個人情報!$BB$5:$BB$401,"登録番号" &amp; リスト!O10513)&gt;=1,"",IF(VLOOKUP(O10513,登録者リスト!$A$1:$D$43729,4,FALSE)=基本情報!$D$6,O10513,"")),"")</f>
        <v/>
      </c>
    </row>
    <row r="10514" spans="15:16" x14ac:dyDescent="0.15">
      <c r="O10514">
        <v>10513</v>
      </c>
      <c r="P10514" t="str">
        <f>IFERROR(IF(COUNTIF(個人情報!$BB$5:$BB$401,"登録番号" &amp; リスト!O10514)&gt;=1,"",IF(VLOOKUP(O10514,登録者リスト!$A$1:$D$43729,4,FALSE)=基本情報!$D$6,O10514,"")),"")</f>
        <v/>
      </c>
    </row>
    <row r="10515" spans="15:16" x14ac:dyDescent="0.15">
      <c r="O10515">
        <v>10514</v>
      </c>
      <c r="P10515" t="str">
        <f>IFERROR(IF(COUNTIF(個人情報!$BB$5:$BB$401,"登録番号" &amp; リスト!O10515)&gt;=1,"",IF(VLOOKUP(O10515,登録者リスト!$A$1:$D$43729,4,FALSE)=基本情報!$D$6,O10515,"")),"")</f>
        <v/>
      </c>
    </row>
    <row r="10516" spans="15:16" x14ac:dyDescent="0.15">
      <c r="O10516">
        <v>10515</v>
      </c>
      <c r="P10516" t="str">
        <f>IFERROR(IF(COUNTIF(個人情報!$BB$5:$BB$401,"登録番号" &amp; リスト!O10516)&gt;=1,"",IF(VLOOKUP(O10516,登録者リスト!$A$1:$D$43729,4,FALSE)=基本情報!$D$6,O10516,"")),"")</f>
        <v/>
      </c>
    </row>
    <row r="10517" spans="15:16" x14ac:dyDescent="0.15">
      <c r="O10517">
        <v>10516</v>
      </c>
      <c r="P10517" t="str">
        <f>IFERROR(IF(COUNTIF(個人情報!$BB$5:$BB$401,"登録番号" &amp; リスト!O10517)&gt;=1,"",IF(VLOOKUP(O10517,登録者リスト!$A$1:$D$43729,4,FALSE)=基本情報!$D$6,O10517,"")),"")</f>
        <v/>
      </c>
    </row>
    <row r="10518" spans="15:16" x14ac:dyDescent="0.15">
      <c r="O10518">
        <v>10517</v>
      </c>
      <c r="P10518" t="str">
        <f>IFERROR(IF(COUNTIF(個人情報!$BB$5:$BB$401,"登録番号" &amp; リスト!O10518)&gt;=1,"",IF(VLOOKUP(O10518,登録者リスト!$A$1:$D$43729,4,FALSE)=基本情報!$D$6,O10518,"")),"")</f>
        <v/>
      </c>
    </row>
    <row r="10519" spans="15:16" x14ac:dyDescent="0.15">
      <c r="O10519">
        <v>10518</v>
      </c>
      <c r="P10519" t="str">
        <f>IFERROR(IF(COUNTIF(個人情報!$BB$5:$BB$401,"登録番号" &amp; リスト!O10519)&gt;=1,"",IF(VLOOKUP(O10519,登録者リスト!$A$1:$D$43729,4,FALSE)=基本情報!$D$6,O10519,"")),"")</f>
        <v/>
      </c>
    </row>
    <row r="10520" spans="15:16" x14ac:dyDescent="0.15">
      <c r="O10520">
        <v>10519</v>
      </c>
      <c r="P10520" t="str">
        <f>IFERROR(IF(COUNTIF(個人情報!$BB$5:$BB$401,"登録番号" &amp; リスト!O10520)&gt;=1,"",IF(VLOOKUP(O10520,登録者リスト!$A$1:$D$43729,4,FALSE)=基本情報!$D$6,O10520,"")),"")</f>
        <v/>
      </c>
    </row>
    <row r="10521" spans="15:16" x14ac:dyDescent="0.15">
      <c r="O10521">
        <v>10520</v>
      </c>
      <c r="P10521" t="str">
        <f>IFERROR(IF(COUNTIF(個人情報!$BB$5:$BB$401,"登録番号" &amp; リスト!O10521)&gt;=1,"",IF(VLOOKUP(O10521,登録者リスト!$A$1:$D$43729,4,FALSE)=基本情報!$D$6,O10521,"")),"")</f>
        <v/>
      </c>
    </row>
    <row r="10522" spans="15:16" x14ac:dyDescent="0.15">
      <c r="O10522">
        <v>10521</v>
      </c>
      <c r="P10522" t="str">
        <f>IFERROR(IF(COUNTIF(個人情報!$BB$5:$BB$401,"登録番号" &amp; リスト!O10522)&gt;=1,"",IF(VLOOKUP(O10522,登録者リスト!$A$1:$D$43729,4,FALSE)=基本情報!$D$6,O10522,"")),"")</f>
        <v/>
      </c>
    </row>
    <row r="10523" spans="15:16" x14ac:dyDescent="0.15">
      <c r="O10523">
        <v>10522</v>
      </c>
      <c r="P10523" t="str">
        <f>IFERROR(IF(COUNTIF(個人情報!$BB$5:$BB$401,"登録番号" &amp; リスト!O10523)&gt;=1,"",IF(VLOOKUP(O10523,登録者リスト!$A$1:$D$43729,4,FALSE)=基本情報!$D$6,O10523,"")),"")</f>
        <v/>
      </c>
    </row>
    <row r="10524" spans="15:16" x14ac:dyDescent="0.15">
      <c r="O10524">
        <v>10523</v>
      </c>
      <c r="P10524" t="str">
        <f>IFERROR(IF(COUNTIF(個人情報!$BB$5:$BB$401,"登録番号" &amp; リスト!O10524)&gt;=1,"",IF(VLOOKUP(O10524,登録者リスト!$A$1:$D$43729,4,FALSE)=基本情報!$D$6,O10524,"")),"")</f>
        <v/>
      </c>
    </row>
    <row r="10525" spans="15:16" x14ac:dyDescent="0.15">
      <c r="O10525">
        <v>10524</v>
      </c>
      <c r="P10525" t="str">
        <f>IFERROR(IF(COUNTIF(個人情報!$BB$5:$BB$401,"登録番号" &amp; リスト!O10525)&gt;=1,"",IF(VLOOKUP(O10525,登録者リスト!$A$1:$D$43729,4,FALSE)=基本情報!$D$6,O10525,"")),"")</f>
        <v/>
      </c>
    </row>
    <row r="10526" spans="15:16" x14ac:dyDescent="0.15">
      <c r="O10526">
        <v>10525</v>
      </c>
      <c r="P10526" t="str">
        <f>IFERROR(IF(COUNTIF(個人情報!$BB$5:$BB$401,"登録番号" &amp; リスト!O10526)&gt;=1,"",IF(VLOOKUP(O10526,登録者リスト!$A$1:$D$43729,4,FALSE)=基本情報!$D$6,O10526,"")),"")</f>
        <v/>
      </c>
    </row>
    <row r="10527" spans="15:16" x14ac:dyDescent="0.15">
      <c r="O10527">
        <v>10526</v>
      </c>
      <c r="P10527" t="str">
        <f>IFERROR(IF(COUNTIF(個人情報!$BB$5:$BB$401,"登録番号" &amp; リスト!O10527)&gt;=1,"",IF(VLOOKUP(O10527,登録者リスト!$A$1:$D$43729,4,FALSE)=基本情報!$D$6,O10527,"")),"")</f>
        <v/>
      </c>
    </row>
    <row r="10528" spans="15:16" x14ac:dyDescent="0.15">
      <c r="O10528">
        <v>10527</v>
      </c>
      <c r="P10528" t="str">
        <f>IFERROR(IF(COUNTIF(個人情報!$BB$5:$BB$401,"登録番号" &amp; リスト!O10528)&gt;=1,"",IF(VLOOKUP(O10528,登録者リスト!$A$1:$D$43729,4,FALSE)=基本情報!$D$6,O10528,"")),"")</f>
        <v/>
      </c>
    </row>
    <row r="10529" spans="15:16" x14ac:dyDescent="0.15">
      <c r="O10529">
        <v>10528</v>
      </c>
      <c r="P10529" t="str">
        <f>IFERROR(IF(COUNTIF(個人情報!$BB$5:$BB$401,"登録番号" &amp; リスト!O10529)&gt;=1,"",IF(VLOOKUP(O10529,登録者リスト!$A$1:$D$43729,4,FALSE)=基本情報!$D$6,O10529,"")),"")</f>
        <v/>
      </c>
    </row>
    <row r="10530" spans="15:16" x14ac:dyDescent="0.15">
      <c r="O10530">
        <v>10529</v>
      </c>
      <c r="P10530" t="str">
        <f>IFERROR(IF(COUNTIF(個人情報!$BB$5:$BB$401,"登録番号" &amp; リスト!O10530)&gt;=1,"",IF(VLOOKUP(O10530,登録者リスト!$A$1:$D$43729,4,FALSE)=基本情報!$D$6,O10530,"")),"")</f>
        <v/>
      </c>
    </row>
    <row r="10531" spans="15:16" x14ac:dyDescent="0.15">
      <c r="O10531">
        <v>10530</v>
      </c>
      <c r="P10531" t="str">
        <f>IFERROR(IF(COUNTIF(個人情報!$BB$5:$BB$401,"登録番号" &amp; リスト!O10531)&gt;=1,"",IF(VLOOKUP(O10531,登録者リスト!$A$1:$D$43729,4,FALSE)=基本情報!$D$6,O10531,"")),"")</f>
        <v/>
      </c>
    </row>
    <row r="10532" spans="15:16" x14ac:dyDescent="0.15">
      <c r="O10532">
        <v>10531</v>
      </c>
      <c r="P10532" t="str">
        <f>IFERROR(IF(COUNTIF(個人情報!$BB$5:$BB$401,"登録番号" &amp; リスト!O10532)&gt;=1,"",IF(VLOOKUP(O10532,登録者リスト!$A$1:$D$43729,4,FALSE)=基本情報!$D$6,O10532,"")),"")</f>
        <v/>
      </c>
    </row>
    <row r="10533" spans="15:16" x14ac:dyDescent="0.15">
      <c r="O10533">
        <v>10532</v>
      </c>
      <c r="P10533" t="str">
        <f>IFERROR(IF(COUNTIF(個人情報!$BB$5:$BB$401,"登録番号" &amp; リスト!O10533)&gt;=1,"",IF(VLOOKUP(O10533,登録者リスト!$A$1:$D$43729,4,FALSE)=基本情報!$D$6,O10533,"")),"")</f>
        <v/>
      </c>
    </row>
    <row r="10534" spans="15:16" x14ac:dyDescent="0.15">
      <c r="O10534">
        <v>10533</v>
      </c>
      <c r="P10534" t="str">
        <f>IFERROR(IF(COUNTIF(個人情報!$BB$5:$BB$401,"登録番号" &amp; リスト!O10534)&gt;=1,"",IF(VLOOKUP(O10534,登録者リスト!$A$1:$D$43729,4,FALSE)=基本情報!$D$6,O10534,"")),"")</f>
        <v/>
      </c>
    </row>
    <row r="10535" spans="15:16" x14ac:dyDescent="0.15">
      <c r="O10535">
        <v>10534</v>
      </c>
      <c r="P10535" t="str">
        <f>IFERROR(IF(COUNTIF(個人情報!$BB$5:$BB$401,"登録番号" &amp; リスト!O10535)&gt;=1,"",IF(VLOOKUP(O10535,登録者リスト!$A$1:$D$43729,4,FALSE)=基本情報!$D$6,O10535,"")),"")</f>
        <v/>
      </c>
    </row>
    <row r="10536" spans="15:16" x14ac:dyDescent="0.15">
      <c r="O10536">
        <v>10535</v>
      </c>
      <c r="P10536" t="str">
        <f>IFERROR(IF(COUNTIF(個人情報!$BB$5:$BB$401,"登録番号" &amp; リスト!O10536)&gt;=1,"",IF(VLOOKUP(O10536,登録者リスト!$A$1:$D$43729,4,FALSE)=基本情報!$D$6,O10536,"")),"")</f>
        <v/>
      </c>
    </row>
    <row r="10537" spans="15:16" x14ac:dyDescent="0.15">
      <c r="O10537">
        <v>10536</v>
      </c>
      <c r="P10537" t="str">
        <f>IFERROR(IF(COUNTIF(個人情報!$BB$5:$BB$401,"登録番号" &amp; リスト!O10537)&gt;=1,"",IF(VLOOKUP(O10537,登録者リスト!$A$1:$D$43729,4,FALSE)=基本情報!$D$6,O10537,"")),"")</f>
        <v/>
      </c>
    </row>
    <row r="10538" spans="15:16" x14ac:dyDescent="0.15">
      <c r="O10538">
        <v>10537</v>
      </c>
      <c r="P10538" t="str">
        <f>IFERROR(IF(COUNTIF(個人情報!$BB$5:$BB$401,"登録番号" &amp; リスト!O10538)&gt;=1,"",IF(VLOOKUP(O10538,登録者リスト!$A$1:$D$43729,4,FALSE)=基本情報!$D$6,O10538,"")),"")</f>
        <v/>
      </c>
    </row>
    <row r="10539" spans="15:16" x14ac:dyDescent="0.15">
      <c r="O10539">
        <v>10538</v>
      </c>
      <c r="P10539" t="str">
        <f>IFERROR(IF(COUNTIF(個人情報!$BB$5:$BB$401,"登録番号" &amp; リスト!O10539)&gt;=1,"",IF(VLOOKUP(O10539,登録者リスト!$A$1:$D$43729,4,FALSE)=基本情報!$D$6,O10539,"")),"")</f>
        <v/>
      </c>
    </row>
    <row r="10540" spans="15:16" x14ac:dyDescent="0.15">
      <c r="O10540">
        <v>10539</v>
      </c>
      <c r="P10540" t="str">
        <f>IFERROR(IF(COUNTIF(個人情報!$BB$5:$BB$401,"登録番号" &amp; リスト!O10540)&gt;=1,"",IF(VLOOKUP(O10540,登録者リスト!$A$1:$D$43729,4,FALSE)=基本情報!$D$6,O10540,"")),"")</f>
        <v/>
      </c>
    </row>
    <row r="10541" spans="15:16" x14ac:dyDescent="0.15">
      <c r="O10541">
        <v>10540</v>
      </c>
      <c r="P10541" t="str">
        <f>IFERROR(IF(COUNTIF(個人情報!$BB$5:$BB$401,"登録番号" &amp; リスト!O10541)&gt;=1,"",IF(VLOOKUP(O10541,登録者リスト!$A$1:$D$43729,4,FALSE)=基本情報!$D$6,O10541,"")),"")</f>
        <v/>
      </c>
    </row>
    <row r="10542" spans="15:16" x14ac:dyDescent="0.15">
      <c r="O10542">
        <v>10541</v>
      </c>
      <c r="P10542" t="str">
        <f>IFERROR(IF(COUNTIF(個人情報!$BB$5:$BB$401,"登録番号" &amp; リスト!O10542)&gt;=1,"",IF(VLOOKUP(O10542,登録者リスト!$A$1:$D$43729,4,FALSE)=基本情報!$D$6,O10542,"")),"")</f>
        <v/>
      </c>
    </row>
    <row r="10543" spans="15:16" x14ac:dyDescent="0.15">
      <c r="O10543">
        <v>10542</v>
      </c>
      <c r="P10543" t="str">
        <f>IFERROR(IF(COUNTIF(個人情報!$BB$5:$BB$401,"登録番号" &amp; リスト!O10543)&gt;=1,"",IF(VLOOKUP(O10543,登録者リスト!$A$1:$D$43729,4,FALSE)=基本情報!$D$6,O10543,"")),"")</f>
        <v/>
      </c>
    </row>
    <row r="10544" spans="15:16" x14ac:dyDescent="0.15">
      <c r="O10544">
        <v>10543</v>
      </c>
      <c r="P10544" t="str">
        <f>IFERROR(IF(COUNTIF(個人情報!$BB$5:$BB$401,"登録番号" &amp; リスト!O10544)&gt;=1,"",IF(VLOOKUP(O10544,登録者リスト!$A$1:$D$43729,4,FALSE)=基本情報!$D$6,O10544,"")),"")</f>
        <v/>
      </c>
    </row>
    <row r="10545" spans="15:16" x14ac:dyDescent="0.15">
      <c r="O10545">
        <v>10544</v>
      </c>
      <c r="P10545" t="str">
        <f>IFERROR(IF(COUNTIF(個人情報!$BB$5:$BB$401,"登録番号" &amp; リスト!O10545)&gt;=1,"",IF(VLOOKUP(O10545,登録者リスト!$A$1:$D$43729,4,FALSE)=基本情報!$D$6,O10545,"")),"")</f>
        <v/>
      </c>
    </row>
    <row r="10546" spans="15:16" x14ac:dyDescent="0.15">
      <c r="O10546">
        <v>10545</v>
      </c>
      <c r="P10546" t="str">
        <f>IFERROR(IF(COUNTIF(個人情報!$BB$5:$BB$401,"登録番号" &amp; リスト!O10546)&gt;=1,"",IF(VLOOKUP(O10546,登録者リスト!$A$1:$D$43729,4,FALSE)=基本情報!$D$6,O10546,"")),"")</f>
        <v/>
      </c>
    </row>
    <row r="10547" spans="15:16" x14ac:dyDescent="0.15">
      <c r="O10547">
        <v>10546</v>
      </c>
      <c r="P10547" t="str">
        <f>IFERROR(IF(COUNTIF(個人情報!$BB$5:$BB$401,"登録番号" &amp; リスト!O10547)&gt;=1,"",IF(VLOOKUP(O10547,登録者リスト!$A$1:$D$43729,4,FALSE)=基本情報!$D$6,O10547,"")),"")</f>
        <v/>
      </c>
    </row>
    <row r="10548" spans="15:16" x14ac:dyDescent="0.15">
      <c r="O10548">
        <v>10547</v>
      </c>
      <c r="P10548" t="str">
        <f>IFERROR(IF(COUNTIF(個人情報!$BB$5:$BB$401,"登録番号" &amp; リスト!O10548)&gt;=1,"",IF(VLOOKUP(O10548,登録者リスト!$A$1:$D$43729,4,FALSE)=基本情報!$D$6,O10548,"")),"")</f>
        <v/>
      </c>
    </row>
    <row r="10549" spans="15:16" x14ac:dyDescent="0.15">
      <c r="O10549">
        <v>10548</v>
      </c>
      <c r="P10549" t="str">
        <f>IFERROR(IF(COUNTIF(個人情報!$BB$5:$BB$401,"登録番号" &amp; リスト!O10549)&gt;=1,"",IF(VLOOKUP(O10549,登録者リスト!$A$1:$D$43729,4,FALSE)=基本情報!$D$6,O10549,"")),"")</f>
        <v/>
      </c>
    </row>
    <row r="10550" spans="15:16" x14ac:dyDescent="0.15">
      <c r="O10550">
        <v>10549</v>
      </c>
      <c r="P10550" t="str">
        <f>IFERROR(IF(COUNTIF(個人情報!$BB$5:$BB$401,"登録番号" &amp; リスト!O10550)&gt;=1,"",IF(VLOOKUP(O10550,登録者リスト!$A$1:$D$43729,4,FALSE)=基本情報!$D$6,O10550,"")),"")</f>
        <v/>
      </c>
    </row>
    <row r="10551" spans="15:16" x14ac:dyDescent="0.15">
      <c r="O10551">
        <v>10550</v>
      </c>
      <c r="P10551" t="str">
        <f>IFERROR(IF(COUNTIF(個人情報!$BB$5:$BB$401,"登録番号" &amp; リスト!O10551)&gt;=1,"",IF(VLOOKUP(O10551,登録者リスト!$A$1:$D$43729,4,FALSE)=基本情報!$D$6,O10551,"")),"")</f>
        <v/>
      </c>
    </row>
    <row r="10552" spans="15:16" x14ac:dyDescent="0.15">
      <c r="O10552">
        <v>10551</v>
      </c>
      <c r="P10552" t="str">
        <f>IFERROR(IF(COUNTIF(個人情報!$BB$5:$BB$401,"登録番号" &amp; リスト!O10552)&gt;=1,"",IF(VLOOKUP(O10552,登録者リスト!$A$1:$D$43729,4,FALSE)=基本情報!$D$6,O10552,"")),"")</f>
        <v/>
      </c>
    </row>
    <row r="10553" spans="15:16" x14ac:dyDescent="0.15">
      <c r="O10553">
        <v>10552</v>
      </c>
      <c r="P10553" t="str">
        <f>IFERROR(IF(COUNTIF(個人情報!$BB$5:$BB$401,"登録番号" &amp; リスト!O10553)&gt;=1,"",IF(VLOOKUP(O10553,登録者リスト!$A$1:$D$43729,4,FALSE)=基本情報!$D$6,O10553,"")),"")</f>
        <v/>
      </c>
    </row>
    <row r="10554" spans="15:16" x14ac:dyDescent="0.15">
      <c r="O10554">
        <v>10553</v>
      </c>
      <c r="P10554" t="str">
        <f>IFERROR(IF(COUNTIF(個人情報!$BB$5:$BB$401,"登録番号" &amp; リスト!O10554)&gt;=1,"",IF(VLOOKUP(O10554,登録者リスト!$A$1:$D$43729,4,FALSE)=基本情報!$D$6,O10554,"")),"")</f>
        <v/>
      </c>
    </row>
    <row r="10555" spans="15:16" x14ac:dyDescent="0.15">
      <c r="O10555">
        <v>10554</v>
      </c>
      <c r="P10555" t="str">
        <f>IFERROR(IF(COUNTIF(個人情報!$BB$5:$BB$401,"登録番号" &amp; リスト!O10555)&gt;=1,"",IF(VLOOKUP(O10555,登録者リスト!$A$1:$D$43729,4,FALSE)=基本情報!$D$6,O10555,"")),"")</f>
        <v/>
      </c>
    </row>
    <row r="10556" spans="15:16" x14ac:dyDescent="0.15">
      <c r="O10556">
        <v>10555</v>
      </c>
      <c r="P10556" t="str">
        <f>IFERROR(IF(COUNTIF(個人情報!$BB$5:$BB$401,"登録番号" &amp; リスト!O10556)&gt;=1,"",IF(VLOOKUP(O10556,登録者リスト!$A$1:$D$43729,4,FALSE)=基本情報!$D$6,O10556,"")),"")</f>
        <v/>
      </c>
    </row>
    <row r="10557" spans="15:16" x14ac:dyDescent="0.15">
      <c r="O10557">
        <v>10556</v>
      </c>
      <c r="P10557" t="str">
        <f>IFERROR(IF(COUNTIF(個人情報!$BB$5:$BB$401,"登録番号" &amp; リスト!O10557)&gt;=1,"",IF(VLOOKUP(O10557,登録者リスト!$A$1:$D$43729,4,FALSE)=基本情報!$D$6,O10557,"")),"")</f>
        <v/>
      </c>
    </row>
    <row r="10558" spans="15:16" x14ac:dyDescent="0.15">
      <c r="O10558">
        <v>10557</v>
      </c>
      <c r="P10558" t="str">
        <f>IFERROR(IF(COUNTIF(個人情報!$BB$5:$BB$401,"登録番号" &amp; リスト!O10558)&gt;=1,"",IF(VLOOKUP(O10558,登録者リスト!$A$1:$D$43729,4,FALSE)=基本情報!$D$6,O10558,"")),"")</f>
        <v/>
      </c>
    </row>
    <row r="10559" spans="15:16" x14ac:dyDescent="0.15">
      <c r="O10559">
        <v>10558</v>
      </c>
      <c r="P10559" t="str">
        <f>IFERROR(IF(COUNTIF(個人情報!$BB$5:$BB$401,"登録番号" &amp; リスト!O10559)&gt;=1,"",IF(VLOOKUP(O10559,登録者リスト!$A$1:$D$43729,4,FALSE)=基本情報!$D$6,O10559,"")),"")</f>
        <v/>
      </c>
    </row>
    <row r="10560" spans="15:16" x14ac:dyDescent="0.15">
      <c r="O10560">
        <v>10559</v>
      </c>
      <c r="P10560" t="str">
        <f>IFERROR(IF(COUNTIF(個人情報!$BB$5:$BB$401,"登録番号" &amp; リスト!O10560)&gt;=1,"",IF(VLOOKUP(O10560,登録者リスト!$A$1:$D$43729,4,FALSE)=基本情報!$D$6,O10560,"")),"")</f>
        <v/>
      </c>
    </row>
    <row r="10561" spans="15:16" x14ac:dyDescent="0.15">
      <c r="O10561">
        <v>10560</v>
      </c>
      <c r="P10561" t="str">
        <f>IFERROR(IF(COUNTIF(個人情報!$BB$5:$BB$401,"登録番号" &amp; リスト!O10561)&gt;=1,"",IF(VLOOKUP(O10561,登録者リスト!$A$1:$D$43729,4,FALSE)=基本情報!$D$6,O10561,"")),"")</f>
        <v/>
      </c>
    </row>
    <row r="10562" spans="15:16" x14ac:dyDescent="0.15">
      <c r="O10562">
        <v>10561</v>
      </c>
      <c r="P10562" t="str">
        <f>IFERROR(IF(COUNTIF(個人情報!$BB$5:$BB$401,"登録番号" &amp; リスト!O10562)&gt;=1,"",IF(VLOOKUP(O10562,登録者リスト!$A$1:$D$43729,4,FALSE)=基本情報!$D$6,O10562,"")),"")</f>
        <v/>
      </c>
    </row>
    <row r="10563" spans="15:16" x14ac:dyDescent="0.15">
      <c r="O10563">
        <v>10562</v>
      </c>
      <c r="P10563" t="str">
        <f>IFERROR(IF(COUNTIF(個人情報!$BB$5:$BB$401,"登録番号" &amp; リスト!O10563)&gt;=1,"",IF(VLOOKUP(O10563,登録者リスト!$A$1:$D$43729,4,FALSE)=基本情報!$D$6,O10563,"")),"")</f>
        <v/>
      </c>
    </row>
    <row r="10564" spans="15:16" x14ac:dyDescent="0.15">
      <c r="O10564">
        <v>10563</v>
      </c>
      <c r="P10564" t="str">
        <f>IFERROR(IF(COUNTIF(個人情報!$BB$5:$BB$401,"登録番号" &amp; リスト!O10564)&gt;=1,"",IF(VLOOKUP(O10564,登録者リスト!$A$1:$D$43729,4,FALSE)=基本情報!$D$6,O10564,"")),"")</f>
        <v/>
      </c>
    </row>
    <row r="10565" spans="15:16" x14ac:dyDescent="0.15">
      <c r="O10565">
        <v>10564</v>
      </c>
      <c r="P10565" t="str">
        <f>IFERROR(IF(COUNTIF(個人情報!$BB$5:$BB$401,"登録番号" &amp; リスト!O10565)&gt;=1,"",IF(VLOOKUP(O10565,登録者リスト!$A$1:$D$43729,4,FALSE)=基本情報!$D$6,O10565,"")),"")</f>
        <v/>
      </c>
    </row>
    <row r="10566" spans="15:16" x14ac:dyDescent="0.15">
      <c r="O10566">
        <v>10565</v>
      </c>
      <c r="P10566" t="str">
        <f>IFERROR(IF(COUNTIF(個人情報!$BB$5:$BB$401,"登録番号" &amp; リスト!O10566)&gt;=1,"",IF(VLOOKUP(O10566,登録者リスト!$A$1:$D$43729,4,FALSE)=基本情報!$D$6,O10566,"")),"")</f>
        <v/>
      </c>
    </row>
    <row r="10567" spans="15:16" x14ac:dyDescent="0.15">
      <c r="O10567">
        <v>10566</v>
      </c>
      <c r="P10567" t="str">
        <f>IFERROR(IF(COUNTIF(個人情報!$BB$5:$BB$401,"登録番号" &amp; リスト!O10567)&gt;=1,"",IF(VLOOKUP(O10567,登録者リスト!$A$1:$D$43729,4,FALSE)=基本情報!$D$6,O10567,"")),"")</f>
        <v/>
      </c>
    </row>
    <row r="10568" spans="15:16" x14ac:dyDescent="0.15">
      <c r="O10568">
        <v>10567</v>
      </c>
      <c r="P10568" t="str">
        <f>IFERROR(IF(COUNTIF(個人情報!$BB$5:$BB$401,"登録番号" &amp; リスト!O10568)&gt;=1,"",IF(VLOOKUP(O10568,登録者リスト!$A$1:$D$43729,4,FALSE)=基本情報!$D$6,O10568,"")),"")</f>
        <v/>
      </c>
    </row>
    <row r="10569" spans="15:16" x14ac:dyDescent="0.15">
      <c r="O10569">
        <v>10568</v>
      </c>
      <c r="P10569" t="str">
        <f>IFERROR(IF(COUNTIF(個人情報!$BB$5:$BB$401,"登録番号" &amp; リスト!O10569)&gt;=1,"",IF(VLOOKUP(O10569,登録者リスト!$A$1:$D$43729,4,FALSE)=基本情報!$D$6,O10569,"")),"")</f>
        <v/>
      </c>
    </row>
    <row r="10570" spans="15:16" x14ac:dyDescent="0.15">
      <c r="O10570">
        <v>10569</v>
      </c>
      <c r="P10570" t="str">
        <f>IFERROR(IF(COUNTIF(個人情報!$BB$5:$BB$401,"登録番号" &amp; リスト!O10570)&gt;=1,"",IF(VLOOKUP(O10570,登録者リスト!$A$1:$D$43729,4,FALSE)=基本情報!$D$6,O10570,"")),"")</f>
        <v/>
      </c>
    </row>
    <row r="10571" spans="15:16" x14ac:dyDescent="0.15">
      <c r="O10571">
        <v>10570</v>
      </c>
      <c r="P10571" t="str">
        <f>IFERROR(IF(COUNTIF(個人情報!$BB$5:$BB$401,"登録番号" &amp; リスト!O10571)&gt;=1,"",IF(VLOOKUP(O10571,登録者リスト!$A$1:$D$43729,4,FALSE)=基本情報!$D$6,O10571,"")),"")</f>
        <v/>
      </c>
    </row>
    <row r="10572" spans="15:16" x14ac:dyDescent="0.15">
      <c r="O10572">
        <v>10571</v>
      </c>
      <c r="P10572" t="str">
        <f>IFERROR(IF(COUNTIF(個人情報!$BB$5:$BB$401,"登録番号" &amp; リスト!O10572)&gt;=1,"",IF(VLOOKUP(O10572,登録者リスト!$A$1:$D$43729,4,FALSE)=基本情報!$D$6,O10572,"")),"")</f>
        <v/>
      </c>
    </row>
    <row r="10573" spans="15:16" x14ac:dyDescent="0.15">
      <c r="O10573">
        <v>10572</v>
      </c>
      <c r="P10573" t="str">
        <f>IFERROR(IF(COUNTIF(個人情報!$BB$5:$BB$401,"登録番号" &amp; リスト!O10573)&gt;=1,"",IF(VLOOKUP(O10573,登録者リスト!$A$1:$D$43729,4,FALSE)=基本情報!$D$6,O10573,"")),"")</f>
        <v/>
      </c>
    </row>
    <row r="10574" spans="15:16" x14ac:dyDescent="0.15">
      <c r="O10574">
        <v>10573</v>
      </c>
      <c r="P10574" t="str">
        <f>IFERROR(IF(COUNTIF(個人情報!$BB$5:$BB$401,"登録番号" &amp; リスト!O10574)&gt;=1,"",IF(VLOOKUP(O10574,登録者リスト!$A$1:$D$43729,4,FALSE)=基本情報!$D$6,O10574,"")),"")</f>
        <v/>
      </c>
    </row>
    <row r="10575" spans="15:16" x14ac:dyDescent="0.15">
      <c r="O10575">
        <v>10574</v>
      </c>
      <c r="P10575" t="str">
        <f>IFERROR(IF(COUNTIF(個人情報!$BB$5:$BB$401,"登録番号" &amp; リスト!O10575)&gt;=1,"",IF(VLOOKUP(O10575,登録者リスト!$A$1:$D$43729,4,FALSE)=基本情報!$D$6,O10575,"")),"")</f>
        <v/>
      </c>
    </row>
    <row r="10576" spans="15:16" x14ac:dyDescent="0.15">
      <c r="O10576">
        <v>10575</v>
      </c>
      <c r="P10576" t="str">
        <f>IFERROR(IF(COUNTIF(個人情報!$BB$5:$BB$401,"登録番号" &amp; リスト!O10576)&gt;=1,"",IF(VLOOKUP(O10576,登録者リスト!$A$1:$D$43729,4,FALSE)=基本情報!$D$6,O10576,"")),"")</f>
        <v/>
      </c>
    </row>
    <row r="10577" spans="15:16" x14ac:dyDescent="0.15">
      <c r="O10577">
        <v>10576</v>
      </c>
      <c r="P10577" t="str">
        <f>IFERROR(IF(COUNTIF(個人情報!$BB$5:$BB$401,"登録番号" &amp; リスト!O10577)&gt;=1,"",IF(VLOOKUP(O10577,登録者リスト!$A$1:$D$43729,4,FALSE)=基本情報!$D$6,O10577,"")),"")</f>
        <v/>
      </c>
    </row>
    <row r="10578" spans="15:16" x14ac:dyDescent="0.15">
      <c r="O10578">
        <v>10577</v>
      </c>
      <c r="P10578" t="str">
        <f>IFERROR(IF(COUNTIF(個人情報!$BB$5:$BB$401,"登録番号" &amp; リスト!O10578)&gt;=1,"",IF(VLOOKUP(O10578,登録者リスト!$A$1:$D$43729,4,FALSE)=基本情報!$D$6,O10578,"")),"")</f>
        <v/>
      </c>
    </row>
    <row r="10579" spans="15:16" x14ac:dyDescent="0.15">
      <c r="O10579">
        <v>10578</v>
      </c>
      <c r="P10579" t="str">
        <f>IFERROR(IF(COUNTIF(個人情報!$BB$5:$BB$401,"登録番号" &amp; リスト!O10579)&gt;=1,"",IF(VLOOKUP(O10579,登録者リスト!$A$1:$D$43729,4,FALSE)=基本情報!$D$6,O10579,"")),"")</f>
        <v/>
      </c>
    </row>
    <row r="10580" spans="15:16" x14ac:dyDescent="0.15">
      <c r="O10580">
        <v>10579</v>
      </c>
      <c r="P10580" t="str">
        <f>IFERROR(IF(COUNTIF(個人情報!$BB$5:$BB$401,"登録番号" &amp; リスト!O10580)&gt;=1,"",IF(VLOOKUP(O10580,登録者リスト!$A$1:$D$43729,4,FALSE)=基本情報!$D$6,O10580,"")),"")</f>
        <v/>
      </c>
    </row>
    <row r="10581" spans="15:16" x14ac:dyDescent="0.15">
      <c r="O10581">
        <v>10580</v>
      </c>
      <c r="P10581" t="str">
        <f>IFERROR(IF(COUNTIF(個人情報!$BB$5:$BB$401,"登録番号" &amp; リスト!O10581)&gt;=1,"",IF(VLOOKUP(O10581,登録者リスト!$A$1:$D$43729,4,FALSE)=基本情報!$D$6,O10581,"")),"")</f>
        <v/>
      </c>
    </row>
    <row r="10582" spans="15:16" x14ac:dyDescent="0.15">
      <c r="O10582">
        <v>10581</v>
      </c>
      <c r="P10582" t="str">
        <f>IFERROR(IF(COUNTIF(個人情報!$BB$5:$BB$401,"登録番号" &amp; リスト!O10582)&gt;=1,"",IF(VLOOKUP(O10582,登録者リスト!$A$1:$D$43729,4,FALSE)=基本情報!$D$6,O10582,"")),"")</f>
        <v/>
      </c>
    </row>
    <row r="10583" spans="15:16" x14ac:dyDescent="0.15">
      <c r="O10583">
        <v>10582</v>
      </c>
      <c r="P10583" t="str">
        <f>IFERROR(IF(COUNTIF(個人情報!$BB$5:$BB$401,"登録番号" &amp; リスト!O10583)&gt;=1,"",IF(VLOOKUP(O10583,登録者リスト!$A$1:$D$43729,4,FALSE)=基本情報!$D$6,O10583,"")),"")</f>
        <v/>
      </c>
    </row>
    <row r="10584" spans="15:16" x14ac:dyDescent="0.15">
      <c r="O10584">
        <v>10583</v>
      </c>
      <c r="P10584" t="str">
        <f>IFERROR(IF(COUNTIF(個人情報!$BB$5:$BB$401,"登録番号" &amp; リスト!O10584)&gt;=1,"",IF(VLOOKUP(O10584,登録者リスト!$A$1:$D$43729,4,FALSE)=基本情報!$D$6,O10584,"")),"")</f>
        <v/>
      </c>
    </row>
    <row r="10585" spans="15:16" x14ac:dyDescent="0.15">
      <c r="O10585">
        <v>10584</v>
      </c>
      <c r="P10585" t="str">
        <f>IFERROR(IF(COUNTIF(個人情報!$BB$5:$BB$401,"登録番号" &amp; リスト!O10585)&gt;=1,"",IF(VLOOKUP(O10585,登録者リスト!$A$1:$D$43729,4,FALSE)=基本情報!$D$6,O10585,"")),"")</f>
        <v/>
      </c>
    </row>
    <row r="10586" spans="15:16" x14ac:dyDescent="0.15">
      <c r="O10586">
        <v>10585</v>
      </c>
      <c r="P10586" t="str">
        <f>IFERROR(IF(COUNTIF(個人情報!$BB$5:$BB$401,"登録番号" &amp; リスト!O10586)&gt;=1,"",IF(VLOOKUP(O10586,登録者リスト!$A$1:$D$43729,4,FALSE)=基本情報!$D$6,O10586,"")),"")</f>
        <v/>
      </c>
    </row>
    <row r="10587" spans="15:16" x14ac:dyDescent="0.15">
      <c r="O10587">
        <v>10586</v>
      </c>
      <c r="P10587" t="str">
        <f>IFERROR(IF(COUNTIF(個人情報!$BB$5:$BB$401,"登録番号" &amp; リスト!O10587)&gt;=1,"",IF(VLOOKUP(O10587,登録者リスト!$A$1:$D$43729,4,FALSE)=基本情報!$D$6,O10587,"")),"")</f>
        <v/>
      </c>
    </row>
    <row r="10588" spans="15:16" x14ac:dyDescent="0.15">
      <c r="O10588">
        <v>10587</v>
      </c>
      <c r="P10588" t="str">
        <f>IFERROR(IF(COUNTIF(個人情報!$BB$5:$BB$401,"登録番号" &amp; リスト!O10588)&gt;=1,"",IF(VLOOKUP(O10588,登録者リスト!$A$1:$D$43729,4,FALSE)=基本情報!$D$6,O10588,"")),"")</f>
        <v/>
      </c>
    </row>
    <row r="10589" spans="15:16" x14ac:dyDescent="0.15">
      <c r="O10589">
        <v>10588</v>
      </c>
      <c r="P10589" t="str">
        <f>IFERROR(IF(COUNTIF(個人情報!$BB$5:$BB$401,"登録番号" &amp; リスト!O10589)&gt;=1,"",IF(VLOOKUP(O10589,登録者リスト!$A$1:$D$43729,4,FALSE)=基本情報!$D$6,O10589,"")),"")</f>
        <v/>
      </c>
    </row>
    <row r="10590" spans="15:16" x14ac:dyDescent="0.15">
      <c r="O10590">
        <v>10589</v>
      </c>
      <c r="P10590" t="str">
        <f>IFERROR(IF(COUNTIF(個人情報!$BB$5:$BB$401,"登録番号" &amp; リスト!O10590)&gt;=1,"",IF(VLOOKUP(O10590,登録者リスト!$A$1:$D$43729,4,FALSE)=基本情報!$D$6,O10590,"")),"")</f>
        <v/>
      </c>
    </row>
    <row r="10591" spans="15:16" x14ac:dyDescent="0.15">
      <c r="O10591">
        <v>10590</v>
      </c>
      <c r="P10591" t="str">
        <f>IFERROR(IF(COUNTIF(個人情報!$BB$5:$BB$401,"登録番号" &amp; リスト!O10591)&gt;=1,"",IF(VLOOKUP(O10591,登録者リスト!$A$1:$D$43729,4,FALSE)=基本情報!$D$6,O10591,"")),"")</f>
        <v/>
      </c>
    </row>
    <row r="10592" spans="15:16" x14ac:dyDescent="0.15">
      <c r="O10592">
        <v>10591</v>
      </c>
      <c r="P10592" t="str">
        <f>IFERROR(IF(COUNTIF(個人情報!$BB$5:$BB$401,"登録番号" &amp; リスト!O10592)&gt;=1,"",IF(VLOOKUP(O10592,登録者リスト!$A$1:$D$43729,4,FALSE)=基本情報!$D$6,O10592,"")),"")</f>
        <v/>
      </c>
    </row>
    <row r="10593" spans="15:16" x14ac:dyDescent="0.15">
      <c r="O10593">
        <v>10592</v>
      </c>
      <c r="P10593" t="str">
        <f>IFERROR(IF(COUNTIF(個人情報!$BB$5:$BB$401,"登録番号" &amp; リスト!O10593)&gt;=1,"",IF(VLOOKUP(O10593,登録者リスト!$A$1:$D$43729,4,FALSE)=基本情報!$D$6,O10593,"")),"")</f>
        <v/>
      </c>
    </row>
    <row r="10594" spans="15:16" x14ac:dyDescent="0.15">
      <c r="O10594">
        <v>10593</v>
      </c>
      <c r="P10594" t="str">
        <f>IFERROR(IF(COUNTIF(個人情報!$BB$5:$BB$401,"登録番号" &amp; リスト!O10594)&gt;=1,"",IF(VLOOKUP(O10594,登録者リスト!$A$1:$D$43729,4,FALSE)=基本情報!$D$6,O10594,"")),"")</f>
        <v/>
      </c>
    </row>
    <row r="10595" spans="15:16" x14ac:dyDescent="0.15">
      <c r="O10595">
        <v>10594</v>
      </c>
      <c r="P10595" t="str">
        <f>IFERROR(IF(COUNTIF(個人情報!$BB$5:$BB$401,"登録番号" &amp; リスト!O10595)&gt;=1,"",IF(VLOOKUP(O10595,登録者リスト!$A$1:$D$43729,4,FALSE)=基本情報!$D$6,O10595,"")),"")</f>
        <v/>
      </c>
    </row>
    <row r="10596" spans="15:16" x14ac:dyDescent="0.15">
      <c r="O10596">
        <v>10595</v>
      </c>
      <c r="P10596" t="str">
        <f>IFERROR(IF(COUNTIF(個人情報!$BB$5:$BB$401,"登録番号" &amp; リスト!O10596)&gt;=1,"",IF(VLOOKUP(O10596,登録者リスト!$A$1:$D$43729,4,FALSE)=基本情報!$D$6,O10596,"")),"")</f>
        <v/>
      </c>
    </row>
    <row r="10597" spans="15:16" x14ac:dyDescent="0.15">
      <c r="O10597">
        <v>10596</v>
      </c>
      <c r="P10597" t="str">
        <f>IFERROR(IF(COUNTIF(個人情報!$BB$5:$BB$401,"登録番号" &amp; リスト!O10597)&gt;=1,"",IF(VLOOKUP(O10597,登録者リスト!$A$1:$D$43729,4,FALSE)=基本情報!$D$6,O10597,"")),"")</f>
        <v/>
      </c>
    </row>
    <row r="10598" spans="15:16" x14ac:dyDescent="0.15">
      <c r="O10598">
        <v>10597</v>
      </c>
      <c r="P10598" t="str">
        <f>IFERROR(IF(COUNTIF(個人情報!$BB$5:$BB$401,"登録番号" &amp; リスト!O10598)&gt;=1,"",IF(VLOOKUP(O10598,登録者リスト!$A$1:$D$43729,4,FALSE)=基本情報!$D$6,O10598,"")),"")</f>
        <v/>
      </c>
    </row>
    <row r="10599" spans="15:16" x14ac:dyDescent="0.15">
      <c r="O10599">
        <v>10598</v>
      </c>
      <c r="P10599" t="str">
        <f>IFERROR(IF(COUNTIF(個人情報!$BB$5:$BB$401,"登録番号" &amp; リスト!O10599)&gt;=1,"",IF(VLOOKUP(O10599,登録者リスト!$A$1:$D$43729,4,FALSE)=基本情報!$D$6,O10599,"")),"")</f>
        <v/>
      </c>
    </row>
    <row r="10600" spans="15:16" x14ac:dyDescent="0.15">
      <c r="O10600">
        <v>10599</v>
      </c>
      <c r="P10600" t="str">
        <f>IFERROR(IF(COUNTIF(個人情報!$BB$5:$BB$401,"登録番号" &amp; リスト!O10600)&gt;=1,"",IF(VLOOKUP(O10600,登録者リスト!$A$1:$D$43729,4,FALSE)=基本情報!$D$6,O10600,"")),"")</f>
        <v/>
      </c>
    </row>
    <row r="10601" spans="15:16" x14ac:dyDescent="0.15">
      <c r="O10601">
        <v>10600</v>
      </c>
      <c r="P10601" t="str">
        <f>IFERROR(IF(COUNTIF(個人情報!$BB$5:$BB$401,"登録番号" &amp; リスト!O10601)&gt;=1,"",IF(VLOOKUP(O10601,登録者リスト!$A$1:$D$43729,4,FALSE)=基本情報!$D$6,O10601,"")),"")</f>
        <v/>
      </c>
    </row>
    <row r="10602" spans="15:16" x14ac:dyDescent="0.15">
      <c r="O10602">
        <v>10601</v>
      </c>
      <c r="P10602" t="str">
        <f>IFERROR(IF(COUNTIF(個人情報!$BB$5:$BB$401,"登録番号" &amp; リスト!O10602)&gt;=1,"",IF(VLOOKUP(O10602,登録者リスト!$A$1:$D$43729,4,FALSE)=基本情報!$D$6,O10602,"")),"")</f>
        <v/>
      </c>
    </row>
    <row r="10603" spans="15:16" x14ac:dyDescent="0.15">
      <c r="O10603">
        <v>10602</v>
      </c>
      <c r="P10603" t="str">
        <f>IFERROR(IF(COUNTIF(個人情報!$BB$5:$BB$401,"登録番号" &amp; リスト!O10603)&gt;=1,"",IF(VLOOKUP(O10603,登録者リスト!$A$1:$D$43729,4,FALSE)=基本情報!$D$6,O10603,"")),"")</f>
        <v/>
      </c>
    </row>
    <row r="10604" spans="15:16" x14ac:dyDescent="0.15">
      <c r="O10604">
        <v>10603</v>
      </c>
      <c r="P10604" t="str">
        <f>IFERROR(IF(COUNTIF(個人情報!$BB$5:$BB$401,"登録番号" &amp; リスト!O10604)&gt;=1,"",IF(VLOOKUP(O10604,登録者リスト!$A$1:$D$43729,4,FALSE)=基本情報!$D$6,O10604,"")),"")</f>
        <v/>
      </c>
    </row>
    <row r="10605" spans="15:16" x14ac:dyDescent="0.15">
      <c r="O10605">
        <v>10604</v>
      </c>
      <c r="P10605" t="str">
        <f>IFERROR(IF(COUNTIF(個人情報!$BB$5:$BB$401,"登録番号" &amp; リスト!O10605)&gt;=1,"",IF(VLOOKUP(O10605,登録者リスト!$A$1:$D$43729,4,FALSE)=基本情報!$D$6,O10605,"")),"")</f>
        <v/>
      </c>
    </row>
    <row r="10606" spans="15:16" x14ac:dyDescent="0.15">
      <c r="O10606">
        <v>10605</v>
      </c>
      <c r="P10606" t="str">
        <f>IFERROR(IF(COUNTIF(個人情報!$BB$5:$BB$401,"登録番号" &amp; リスト!O10606)&gt;=1,"",IF(VLOOKUP(O10606,登録者リスト!$A$1:$D$43729,4,FALSE)=基本情報!$D$6,O10606,"")),"")</f>
        <v/>
      </c>
    </row>
    <row r="10607" spans="15:16" x14ac:dyDescent="0.15">
      <c r="O10607">
        <v>10606</v>
      </c>
      <c r="P10607" t="str">
        <f>IFERROR(IF(COUNTIF(個人情報!$BB$5:$BB$401,"登録番号" &amp; リスト!O10607)&gt;=1,"",IF(VLOOKUP(O10607,登録者リスト!$A$1:$D$43729,4,FALSE)=基本情報!$D$6,O10607,"")),"")</f>
        <v/>
      </c>
    </row>
    <row r="10608" spans="15:16" x14ac:dyDescent="0.15">
      <c r="O10608">
        <v>10607</v>
      </c>
      <c r="P10608" t="str">
        <f>IFERROR(IF(COUNTIF(個人情報!$BB$5:$BB$401,"登録番号" &amp; リスト!O10608)&gt;=1,"",IF(VLOOKUP(O10608,登録者リスト!$A$1:$D$43729,4,FALSE)=基本情報!$D$6,O10608,"")),"")</f>
        <v/>
      </c>
    </row>
    <row r="10609" spans="15:16" x14ac:dyDescent="0.15">
      <c r="O10609">
        <v>10608</v>
      </c>
      <c r="P10609" t="str">
        <f>IFERROR(IF(COUNTIF(個人情報!$BB$5:$BB$401,"登録番号" &amp; リスト!O10609)&gt;=1,"",IF(VLOOKUP(O10609,登録者リスト!$A$1:$D$43729,4,FALSE)=基本情報!$D$6,O10609,"")),"")</f>
        <v/>
      </c>
    </row>
    <row r="10610" spans="15:16" x14ac:dyDescent="0.15">
      <c r="O10610">
        <v>10609</v>
      </c>
      <c r="P10610" t="str">
        <f>IFERROR(IF(COUNTIF(個人情報!$BB$5:$BB$401,"登録番号" &amp; リスト!O10610)&gt;=1,"",IF(VLOOKUP(O10610,登録者リスト!$A$1:$D$43729,4,FALSE)=基本情報!$D$6,O10610,"")),"")</f>
        <v/>
      </c>
    </row>
    <row r="10611" spans="15:16" x14ac:dyDescent="0.15">
      <c r="O10611">
        <v>10610</v>
      </c>
      <c r="P10611" t="str">
        <f>IFERROR(IF(COUNTIF(個人情報!$BB$5:$BB$401,"登録番号" &amp; リスト!O10611)&gt;=1,"",IF(VLOOKUP(O10611,登録者リスト!$A$1:$D$43729,4,FALSE)=基本情報!$D$6,O10611,"")),"")</f>
        <v/>
      </c>
    </row>
    <row r="10612" spans="15:16" x14ac:dyDescent="0.15">
      <c r="O10612">
        <v>10611</v>
      </c>
      <c r="P10612" t="str">
        <f>IFERROR(IF(COUNTIF(個人情報!$BB$5:$BB$401,"登録番号" &amp; リスト!O10612)&gt;=1,"",IF(VLOOKUP(O10612,登録者リスト!$A$1:$D$43729,4,FALSE)=基本情報!$D$6,O10612,"")),"")</f>
        <v/>
      </c>
    </row>
    <row r="10613" spans="15:16" x14ac:dyDescent="0.15">
      <c r="O10613">
        <v>10612</v>
      </c>
      <c r="P10613" t="str">
        <f>IFERROR(IF(COUNTIF(個人情報!$BB$5:$BB$401,"登録番号" &amp; リスト!O10613)&gt;=1,"",IF(VLOOKUP(O10613,登録者リスト!$A$1:$D$43729,4,FALSE)=基本情報!$D$6,O10613,"")),"")</f>
        <v/>
      </c>
    </row>
    <row r="10614" spans="15:16" x14ac:dyDescent="0.15">
      <c r="O10614">
        <v>10613</v>
      </c>
      <c r="P10614" t="str">
        <f>IFERROR(IF(COUNTIF(個人情報!$BB$5:$BB$401,"登録番号" &amp; リスト!O10614)&gt;=1,"",IF(VLOOKUP(O10614,登録者リスト!$A$1:$D$43729,4,FALSE)=基本情報!$D$6,O10614,"")),"")</f>
        <v/>
      </c>
    </row>
    <row r="10615" spans="15:16" x14ac:dyDescent="0.15">
      <c r="O10615">
        <v>10614</v>
      </c>
      <c r="P10615" t="str">
        <f>IFERROR(IF(COUNTIF(個人情報!$BB$5:$BB$401,"登録番号" &amp; リスト!O10615)&gt;=1,"",IF(VLOOKUP(O10615,登録者リスト!$A$1:$D$43729,4,FALSE)=基本情報!$D$6,O10615,"")),"")</f>
        <v/>
      </c>
    </row>
    <row r="10616" spans="15:16" x14ac:dyDescent="0.15">
      <c r="O10616">
        <v>10615</v>
      </c>
      <c r="P10616" t="str">
        <f>IFERROR(IF(COUNTIF(個人情報!$BB$5:$BB$401,"登録番号" &amp; リスト!O10616)&gt;=1,"",IF(VLOOKUP(O10616,登録者リスト!$A$1:$D$43729,4,FALSE)=基本情報!$D$6,O10616,"")),"")</f>
        <v/>
      </c>
    </row>
    <row r="10617" spans="15:16" x14ac:dyDescent="0.15">
      <c r="O10617">
        <v>10616</v>
      </c>
      <c r="P10617" t="str">
        <f>IFERROR(IF(COUNTIF(個人情報!$BB$5:$BB$401,"登録番号" &amp; リスト!O10617)&gt;=1,"",IF(VLOOKUP(O10617,登録者リスト!$A$1:$D$43729,4,FALSE)=基本情報!$D$6,O10617,"")),"")</f>
        <v/>
      </c>
    </row>
    <row r="10618" spans="15:16" x14ac:dyDescent="0.15">
      <c r="O10618">
        <v>10617</v>
      </c>
      <c r="P10618" t="str">
        <f>IFERROR(IF(COUNTIF(個人情報!$BB$5:$BB$401,"登録番号" &amp; リスト!O10618)&gt;=1,"",IF(VLOOKUP(O10618,登録者リスト!$A$1:$D$43729,4,FALSE)=基本情報!$D$6,O10618,"")),"")</f>
        <v/>
      </c>
    </row>
    <row r="10619" spans="15:16" x14ac:dyDescent="0.15">
      <c r="O10619">
        <v>10618</v>
      </c>
      <c r="P10619" t="str">
        <f>IFERROR(IF(COUNTIF(個人情報!$BB$5:$BB$401,"登録番号" &amp; リスト!O10619)&gt;=1,"",IF(VLOOKUP(O10619,登録者リスト!$A$1:$D$43729,4,FALSE)=基本情報!$D$6,O10619,"")),"")</f>
        <v/>
      </c>
    </row>
    <row r="10620" spans="15:16" x14ac:dyDescent="0.15">
      <c r="O10620">
        <v>10619</v>
      </c>
      <c r="P10620" t="str">
        <f>IFERROR(IF(COUNTIF(個人情報!$BB$5:$BB$401,"登録番号" &amp; リスト!O10620)&gt;=1,"",IF(VLOOKUP(O10620,登録者リスト!$A$1:$D$43729,4,FALSE)=基本情報!$D$6,O10620,"")),"")</f>
        <v/>
      </c>
    </row>
    <row r="10621" spans="15:16" x14ac:dyDescent="0.15">
      <c r="O10621">
        <v>10620</v>
      </c>
      <c r="P10621" t="str">
        <f>IFERROR(IF(COUNTIF(個人情報!$BB$5:$BB$401,"登録番号" &amp; リスト!O10621)&gt;=1,"",IF(VLOOKUP(O10621,登録者リスト!$A$1:$D$43729,4,FALSE)=基本情報!$D$6,O10621,"")),"")</f>
        <v/>
      </c>
    </row>
    <row r="10622" spans="15:16" x14ac:dyDescent="0.15">
      <c r="O10622">
        <v>10621</v>
      </c>
      <c r="P10622" t="str">
        <f>IFERROR(IF(COUNTIF(個人情報!$BB$5:$BB$401,"登録番号" &amp; リスト!O10622)&gt;=1,"",IF(VLOOKUP(O10622,登録者リスト!$A$1:$D$43729,4,FALSE)=基本情報!$D$6,O10622,"")),"")</f>
        <v/>
      </c>
    </row>
    <row r="10623" spans="15:16" x14ac:dyDescent="0.15">
      <c r="O10623">
        <v>10622</v>
      </c>
      <c r="P10623" t="str">
        <f>IFERROR(IF(COUNTIF(個人情報!$BB$5:$BB$401,"登録番号" &amp; リスト!O10623)&gt;=1,"",IF(VLOOKUP(O10623,登録者リスト!$A$1:$D$43729,4,FALSE)=基本情報!$D$6,O10623,"")),"")</f>
        <v/>
      </c>
    </row>
    <row r="10624" spans="15:16" x14ac:dyDescent="0.15">
      <c r="O10624">
        <v>10623</v>
      </c>
      <c r="P10624" t="str">
        <f>IFERROR(IF(COUNTIF(個人情報!$BB$5:$BB$401,"登録番号" &amp; リスト!O10624)&gt;=1,"",IF(VLOOKUP(O10624,登録者リスト!$A$1:$D$43729,4,FALSE)=基本情報!$D$6,O10624,"")),"")</f>
        <v/>
      </c>
    </row>
    <row r="10625" spans="15:16" x14ac:dyDescent="0.15">
      <c r="O10625">
        <v>10624</v>
      </c>
      <c r="P10625" t="str">
        <f>IFERROR(IF(COUNTIF(個人情報!$BB$5:$BB$401,"登録番号" &amp; リスト!O10625)&gt;=1,"",IF(VLOOKUP(O10625,登録者リスト!$A$1:$D$43729,4,FALSE)=基本情報!$D$6,O10625,"")),"")</f>
        <v/>
      </c>
    </row>
    <row r="10626" spans="15:16" x14ac:dyDescent="0.15">
      <c r="O10626">
        <v>10625</v>
      </c>
      <c r="P10626" t="str">
        <f>IFERROR(IF(COUNTIF(個人情報!$BB$5:$BB$401,"登録番号" &amp; リスト!O10626)&gt;=1,"",IF(VLOOKUP(O10626,登録者リスト!$A$1:$D$43729,4,FALSE)=基本情報!$D$6,O10626,"")),"")</f>
        <v/>
      </c>
    </row>
    <row r="10627" spans="15:16" x14ac:dyDescent="0.15">
      <c r="O10627">
        <v>10626</v>
      </c>
      <c r="P10627" t="str">
        <f>IFERROR(IF(COUNTIF(個人情報!$BB$5:$BB$401,"登録番号" &amp; リスト!O10627)&gt;=1,"",IF(VLOOKUP(O10627,登録者リスト!$A$1:$D$43729,4,FALSE)=基本情報!$D$6,O10627,"")),"")</f>
        <v/>
      </c>
    </row>
    <row r="10628" spans="15:16" x14ac:dyDescent="0.15">
      <c r="O10628">
        <v>10627</v>
      </c>
      <c r="P10628" t="str">
        <f>IFERROR(IF(COUNTIF(個人情報!$BB$5:$BB$401,"登録番号" &amp; リスト!O10628)&gt;=1,"",IF(VLOOKUP(O10628,登録者リスト!$A$1:$D$43729,4,FALSE)=基本情報!$D$6,O10628,"")),"")</f>
        <v/>
      </c>
    </row>
    <row r="10629" spans="15:16" x14ac:dyDescent="0.15">
      <c r="O10629">
        <v>10628</v>
      </c>
      <c r="P10629" t="str">
        <f>IFERROR(IF(COUNTIF(個人情報!$BB$5:$BB$401,"登録番号" &amp; リスト!O10629)&gt;=1,"",IF(VLOOKUP(O10629,登録者リスト!$A$1:$D$43729,4,FALSE)=基本情報!$D$6,O10629,"")),"")</f>
        <v/>
      </c>
    </row>
    <row r="10630" spans="15:16" x14ac:dyDescent="0.15">
      <c r="O10630">
        <v>10629</v>
      </c>
      <c r="P10630" t="str">
        <f>IFERROR(IF(COUNTIF(個人情報!$BB$5:$BB$401,"登録番号" &amp; リスト!O10630)&gt;=1,"",IF(VLOOKUP(O10630,登録者リスト!$A$1:$D$43729,4,FALSE)=基本情報!$D$6,O10630,"")),"")</f>
        <v/>
      </c>
    </row>
    <row r="10631" spans="15:16" x14ac:dyDescent="0.15">
      <c r="O10631">
        <v>10630</v>
      </c>
      <c r="P10631" t="str">
        <f>IFERROR(IF(COUNTIF(個人情報!$BB$5:$BB$401,"登録番号" &amp; リスト!O10631)&gt;=1,"",IF(VLOOKUP(O10631,登録者リスト!$A$1:$D$43729,4,FALSE)=基本情報!$D$6,O10631,"")),"")</f>
        <v/>
      </c>
    </row>
    <row r="10632" spans="15:16" x14ac:dyDescent="0.15">
      <c r="O10632">
        <v>10631</v>
      </c>
      <c r="P10632" t="str">
        <f>IFERROR(IF(COUNTIF(個人情報!$BB$5:$BB$401,"登録番号" &amp; リスト!O10632)&gt;=1,"",IF(VLOOKUP(O10632,登録者リスト!$A$1:$D$43729,4,FALSE)=基本情報!$D$6,O10632,"")),"")</f>
        <v/>
      </c>
    </row>
    <row r="10633" spans="15:16" x14ac:dyDescent="0.15">
      <c r="O10633">
        <v>10632</v>
      </c>
      <c r="P10633" t="str">
        <f>IFERROR(IF(COUNTIF(個人情報!$BB$5:$BB$401,"登録番号" &amp; リスト!O10633)&gt;=1,"",IF(VLOOKUP(O10633,登録者リスト!$A$1:$D$43729,4,FALSE)=基本情報!$D$6,O10633,"")),"")</f>
        <v/>
      </c>
    </row>
    <row r="10634" spans="15:16" x14ac:dyDescent="0.15">
      <c r="O10634">
        <v>10633</v>
      </c>
      <c r="P10634" t="str">
        <f>IFERROR(IF(COUNTIF(個人情報!$BB$5:$BB$401,"登録番号" &amp; リスト!O10634)&gt;=1,"",IF(VLOOKUP(O10634,登録者リスト!$A$1:$D$43729,4,FALSE)=基本情報!$D$6,O10634,"")),"")</f>
        <v/>
      </c>
    </row>
    <row r="10635" spans="15:16" x14ac:dyDescent="0.15">
      <c r="O10635">
        <v>10634</v>
      </c>
      <c r="P10635" t="str">
        <f>IFERROR(IF(COUNTIF(個人情報!$BB$5:$BB$401,"登録番号" &amp; リスト!O10635)&gt;=1,"",IF(VLOOKUP(O10635,登録者リスト!$A$1:$D$43729,4,FALSE)=基本情報!$D$6,O10635,"")),"")</f>
        <v/>
      </c>
    </row>
    <row r="10636" spans="15:16" x14ac:dyDescent="0.15">
      <c r="O10636">
        <v>10635</v>
      </c>
      <c r="P10636" t="str">
        <f>IFERROR(IF(COUNTIF(個人情報!$BB$5:$BB$401,"登録番号" &amp; リスト!O10636)&gt;=1,"",IF(VLOOKUP(O10636,登録者リスト!$A$1:$D$43729,4,FALSE)=基本情報!$D$6,O10636,"")),"")</f>
        <v/>
      </c>
    </row>
    <row r="10637" spans="15:16" x14ac:dyDescent="0.15">
      <c r="O10637">
        <v>10636</v>
      </c>
      <c r="P10637" t="str">
        <f>IFERROR(IF(COUNTIF(個人情報!$BB$5:$BB$401,"登録番号" &amp; リスト!O10637)&gt;=1,"",IF(VLOOKUP(O10637,登録者リスト!$A$1:$D$43729,4,FALSE)=基本情報!$D$6,O10637,"")),"")</f>
        <v/>
      </c>
    </row>
    <row r="10638" spans="15:16" x14ac:dyDescent="0.15">
      <c r="O10638">
        <v>10637</v>
      </c>
      <c r="P10638" t="str">
        <f>IFERROR(IF(COUNTIF(個人情報!$BB$5:$BB$401,"登録番号" &amp; リスト!O10638)&gt;=1,"",IF(VLOOKUP(O10638,登録者リスト!$A$1:$D$43729,4,FALSE)=基本情報!$D$6,O10638,"")),"")</f>
        <v/>
      </c>
    </row>
    <row r="10639" spans="15:16" x14ac:dyDescent="0.15">
      <c r="O10639">
        <v>10638</v>
      </c>
      <c r="P10639" t="str">
        <f>IFERROR(IF(COUNTIF(個人情報!$BB$5:$BB$401,"登録番号" &amp; リスト!O10639)&gt;=1,"",IF(VLOOKUP(O10639,登録者リスト!$A$1:$D$43729,4,FALSE)=基本情報!$D$6,O10639,"")),"")</f>
        <v/>
      </c>
    </row>
    <row r="10640" spans="15:16" x14ac:dyDescent="0.15">
      <c r="O10640">
        <v>10639</v>
      </c>
      <c r="P10640" t="str">
        <f>IFERROR(IF(COUNTIF(個人情報!$BB$5:$BB$401,"登録番号" &amp; リスト!O10640)&gt;=1,"",IF(VLOOKUP(O10640,登録者リスト!$A$1:$D$43729,4,FALSE)=基本情報!$D$6,O10640,"")),"")</f>
        <v/>
      </c>
    </row>
    <row r="10641" spans="15:16" x14ac:dyDescent="0.15">
      <c r="O10641">
        <v>10640</v>
      </c>
      <c r="P10641" t="str">
        <f>IFERROR(IF(COUNTIF(個人情報!$BB$5:$BB$401,"登録番号" &amp; リスト!O10641)&gt;=1,"",IF(VLOOKUP(O10641,登録者リスト!$A$1:$D$43729,4,FALSE)=基本情報!$D$6,O10641,"")),"")</f>
        <v/>
      </c>
    </row>
    <row r="10642" spans="15:16" x14ac:dyDescent="0.15">
      <c r="O10642">
        <v>10641</v>
      </c>
      <c r="P10642" t="str">
        <f>IFERROR(IF(COUNTIF(個人情報!$BB$5:$BB$401,"登録番号" &amp; リスト!O10642)&gt;=1,"",IF(VLOOKUP(O10642,登録者リスト!$A$1:$D$43729,4,FALSE)=基本情報!$D$6,O10642,"")),"")</f>
        <v/>
      </c>
    </row>
    <row r="10643" spans="15:16" x14ac:dyDescent="0.15">
      <c r="O10643">
        <v>10642</v>
      </c>
      <c r="P10643" t="str">
        <f>IFERROR(IF(COUNTIF(個人情報!$BB$5:$BB$401,"登録番号" &amp; リスト!O10643)&gt;=1,"",IF(VLOOKUP(O10643,登録者リスト!$A$1:$D$43729,4,FALSE)=基本情報!$D$6,O10643,"")),"")</f>
        <v/>
      </c>
    </row>
    <row r="10644" spans="15:16" x14ac:dyDescent="0.15">
      <c r="O10644">
        <v>10643</v>
      </c>
      <c r="P10644" t="str">
        <f>IFERROR(IF(COUNTIF(個人情報!$BB$5:$BB$401,"登録番号" &amp; リスト!O10644)&gt;=1,"",IF(VLOOKUP(O10644,登録者リスト!$A$1:$D$43729,4,FALSE)=基本情報!$D$6,O10644,"")),"")</f>
        <v/>
      </c>
    </row>
    <row r="10645" spans="15:16" x14ac:dyDescent="0.15">
      <c r="O10645">
        <v>10644</v>
      </c>
      <c r="P10645" t="str">
        <f>IFERROR(IF(COUNTIF(個人情報!$BB$5:$BB$401,"登録番号" &amp; リスト!O10645)&gt;=1,"",IF(VLOOKUP(O10645,登録者リスト!$A$1:$D$43729,4,FALSE)=基本情報!$D$6,O10645,"")),"")</f>
        <v/>
      </c>
    </row>
    <row r="10646" spans="15:16" x14ac:dyDescent="0.15">
      <c r="O10646">
        <v>10645</v>
      </c>
      <c r="P10646" t="str">
        <f>IFERROR(IF(COUNTIF(個人情報!$BB$5:$BB$401,"登録番号" &amp; リスト!O10646)&gt;=1,"",IF(VLOOKUP(O10646,登録者リスト!$A$1:$D$43729,4,FALSE)=基本情報!$D$6,O10646,"")),"")</f>
        <v/>
      </c>
    </row>
    <row r="10647" spans="15:16" x14ac:dyDescent="0.15">
      <c r="O10647">
        <v>10646</v>
      </c>
      <c r="P10647" t="str">
        <f>IFERROR(IF(COUNTIF(個人情報!$BB$5:$BB$401,"登録番号" &amp; リスト!O10647)&gt;=1,"",IF(VLOOKUP(O10647,登録者リスト!$A$1:$D$43729,4,FALSE)=基本情報!$D$6,O10647,"")),"")</f>
        <v/>
      </c>
    </row>
    <row r="10648" spans="15:16" x14ac:dyDescent="0.15">
      <c r="O10648">
        <v>10647</v>
      </c>
      <c r="P10648" t="str">
        <f>IFERROR(IF(COUNTIF(個人情報!$BB$5:$BB$401,"登録番号" &amp; リスト!O10648)&gt;=1,"",IF(VLOOKUP(O10648,登録者リスト!$A$1:$D$43729,4,FALSE)=基本情報!$D$6,O10648,"")),"")</f>
        <v/>
      </c>
    </row>
    <row r="10649" spans="15:16" x14ac:dyDescent="0.15">
      <c r="O10649">
        <v>10648</v>
      </c>
      <c r="P10649" t="str">
        <f>IFERROR(IF(COUNTIF(個人情報!$BB$5:$BB$401,"登録番号" &amp; リスト!O10649)&gt;=1,"",IF(VLOOKUP(O10649,登録者リスト!$A$1:$D$43729,4,FALSE)=基本情報!$D$6,O10649,"")),"")</f>
        <v/>
      </c>
    </row>
    <row r="10650" spans="15:16" x14ac:dyDescent="0.15">
      <c r="O10650">
        <v>10649</v>
      </c>
      <c r="P10650" t="str">
        <f>IFERROR(IF(COUNTIF(個人情報!$BB$5:$BB$401,"登録番号" &amp; リスト!O10650)&gt;=1,"",IF(VLOOKUP(O10650,登録者リスト!$A$1:$D$43729,4,FALSE)=基本情報!$D$6,O10650,"")),"")</f>
        <v/>
      </c>
    </row>
    <row r="10651" spans="15:16" x14ac:dyDescent="0.15">
      <c r="O10651">
        <v>10650</v>
      </c>
      <c r="P10651" t="str">
        <f>IFERROR(IF(COUNTIF(個人情報!$BB$5:$BB$401,"登録番号" &amp; リスト!O10651)&gt;=1,"",IF(VLOOKUP(O10651,登録者リスト!$A$1:$D$43729,4,FALSE)=基本情報!$D$6,O10651,"")),"")</f>
        <v/>
      </c>
    </row>
    <row r="10652" spans="15:16" x14ac:dyDescent="0.15">
      <c r="O10652">
        <v>10651</v>
      </c>
      <c r="P10652" t="str">
        <f>IFERROR(IF(COUNTIF(個人情報!$BB$5:$BB$401,"登録番号" &amp; リスト!O10652)&gt;=1,"",IF(VLOOKUP(O10652,登録者リスト!$A$1:$D$43729,4,FALSE)=基本情報!$D$6,O10652,"")),"")</f>
        <v/>
      </c>
    </row>
    <row r="10653" spans="15:16" x14ac:dyDescent="0.15">
      <c r="O10653">
        <v>10652</v>
      </c>
      <c r="P10653" t="str">
        <f>IFERROR(IF(COUNTIF(個人情報!$BB$5:$BB$401,"登録番号" &amp; リスト!O10653)&gt;=1,"",IF(VLOOKUP(O10653,登録者リスト!$A$1:$D$43729,4,FALSE)=基本情報!$D$6,O10653,"")),"")</f>
        <v/>
      </c>
    </row>
    <row r="10654" spans="15:16" x14ac:dyDescent="0.15">
      <c r="O10654">
        <v>10653</v>
      </c>
      <c r="P10654" t="str">
        <f>IFERROR(IF(COUNTIF(個人情報!$BB$5:$BB$401,"登録番号" &amp; リスト!O10654)&gt;=1,"",IF(VLOOKUP(O10654,登録者リスト!$A$1:$D$43729,4,FALSE)=基本情報!$D$6,O10654,"")),"")</f>
        <v/>
      </c>
    </row>
    <row r="10655" spans="15:16" x14ac:dyDescent="0.15">
      <c r="O10655">
        <v>10654</v>
      </c>
      <c r="P10655" t="str">
        <f>IFERROR(IF(COUNTIF(個人情報!$BB$5:$BB$401,"登録番号" &amp; リスト!O10655)&gt;=1,"",IF(VLOOKUP(O10655,登録者リスト!$A$1:$D$43729,4,FALSE)=基本情報!$D$6,O10655,"")),"")</f>
        <v/>
      </c>
    </row>
    <row r="10656" spans="15:16" x14ac:dyDescent="0.15">
      <c r="O10656">
        <v>10655</v>
      </c>
      <c r="P10656" t="str">
        <f>IFERROR(IF(COUNTIF(個人情報!$BB$5:$BB$401,"登録番号" &amp; リスト!O10656)&gt;=1,"",IF(VLOOKUP(O10656,登録者リスト!$A$1:$D$43729,4,FALSE)=基本情報!$D$6,O10656,"")),"")</f>
        <v/>
      </c>
    </row>
    <row r="10657" spans="15:16" x14ac:dyDescent="0.15">
      <c r="O10657">
        <v>10656</v>
      </c>
      <c r="P10657" t="str">
        <f>IFERROR(IF(COUNTIF(個人情報!$BB$5:$BB$401,"登録番号" &amp; リスト!O10657)&gt;=1,"",IF(VLOOKUP(O10657,登録者リスト!$A$1:$D$43729,4,FALSE)=基本情報!$D$6,O10657,"")),"")</f>
        <v/>
      </c>
    </row>
    <row r="10658" spans="15:16" x14ac:dyDescent="0.15">
      <c r="O10658">
        <v>10657</v>
      </c>
      <c r="P10658" t="str">
        <f>IFERROR(IF(COUNTIF(個人情報!$BB$5:$BB$401,"登録番号" &amp; リスト!O10658)&gt;=1,"",IF(VLOOKUP(O10658,登録者リスト!$A$1:$D$43729,4,FALSE)=基本情報!$D$6,O10658,"")),"")</f>
        <v/>
      </c>
    </row>
    <row r="10659" spans="15:16" x14ac:dyDescent="0.15">
      <c r="O10659">
        <v>10658</v>
      </c>
      <c r="P10659" t="str">
        <f>IFERROR(IF(COUNTIF(個人情報!$BB$5:$BB$401,"登録番号" &amp; リスト!O10659)&gt;=1,"",IF(VLOOKUP(O10659,登録者リスト!$A$1:$D$43729,4,FALSE)=基本情報!$D$6,O10659,"")),"")</f>
        <v/>
      </c>
    </row>
    <row r="10660" spans="15:16" x14ac:dyDescent="0.15">
      <c r="O10660">
        <v>10659</v>
      </c>
      <c r="P10660" t="str">
        <f>IFERROR(IF(COUNTIF(個人情報!$BB$5:$BB$401,"登録番号" &amp; リスト!O10660)&gt;=1,"",IF(VLOOKUP(O10660,登録者リスト!$A$1:$D$43729,4,FALSE)=基本情報!$D$6,O10660,"")),"")</f>
        <v/>
      </c>
    </row>
    <row r="10661" spans="15:16" x14ac:dyDescent="0.15">
      <c r="O10661">
        <v>10660</v>
      </c>
      <c r="P10661" t="str">
        <f>IFERROR(IF(COUNTIF(個人情報!$BB$5:$BB$401,"登録番号" &amp; リスト!O10661)&gt;=1,"",IF(VLOOKUP(O10661,登録者リスト!$A$1:$D$43729,4,FALSE)=基本情報!$D$6,O10661,"")),"")</f>
        <v/>
      </c>
    </row>
    <row r="10662" spans="15:16" x14ac:dyDescent="0.15">
      <c r="O10662">
        <v>10661</v>
      </c>
      <c r="P10662" t="str">
        <f>IFERROR(IF(COUNTIF(個人情報!$BB$5:$BB$401,"登録番号" &amp; リスト!O10662)&gt;=1,"",IF(VLOOKUP(O10662,登録者リスト!$A$1:$D$43729,4,FALSE)=基本情報!$D$6,O10662,"")),"")</f>
        <v/>
      </c>
    </row>
    <row r="10663" spans="15:16" x14ac:dyDescent="0.15">
      <c r="O10663">
        <v>10662</v>
      </c>
      <c r="P10663" t="str">
        <f>IFERROR(IF(COUNTIF(個人情報!$BB$5:$BB$401,"登録番号" &amp; リスト!O10663)&gt;=1,"",IF(VLOOKUP(O10663,登録者リスト!$A$1:$D$43729,4,FALSE)=基本情報!$D$6,O10663,"")),"")</f>
        <v/>
      </c>
    </row>
    <row r="10664" spans="15:16" x14ac:dyDescent="0.15">
      <c r="O10664">
        <v>10663</v>
      </c>
      <c r="P10664" t="str">
        <f>IFERROR(IF(COUNTIF(個人情報!$BB$5:$BB$401,"登録番号" &amp; リスト!O10664)&gt;=1,"",IF(VLOOKUP(O10664,登録者リスト!$A$1:$D$43729,4,FALSE)=基本情報!$D$6,O10664,"")),"")</f>
        <v/>
      </c>
    </row>
    <row r="10665" spans="15:16" x14ac:dyDescent="0.15">
      <c r="O10665">
        <v>10664</v>
      </c>
      <c r="P10665" t="str">
        <f>IFERROR(IF(COUNTIF(個人情報!$BB$5:$BB$401,"登録番号" &amp; リスト!O10665)&gt;=1,"",IF(VLOOKUP(O10665,登録者リスト!$A$1:$D$43729,4,FALSE)=基本情報!$D$6,O10665,"")),"")</f>
        <v/>
      </c>
    </row>
    <row r="10666" spans="15:16" x14ac:dyDescent="0.15">
      <c r="O10666">
        <v>10665</v>
      </c>
      <c r="P10666" t="str">
        <f>IFERROR(IF(COUNTIF(個人情報!$BB$5:$BB$401,"登録番号" &amp; リスト!O10666)&gt;=1,"",IF(VLOOKUP(O10666,登録者リスト!$A$1:$D$43729,4,FALSE)=基本情報!$D$6,O10666,"")),"")</f>
        <v/>
      </c>
    </row>
    <row r="10667" spans="15:16" x14ac:dyDescent="0.15">
      <c r="O10667">
        <v>10666</v>
      </c>
      <c r="P10667" t="str">
        <f>IFERROR(IF(COUNTIF(個人情報!$BB$5:$BB$401,"登録番号" &amp; リスト!O10667)&gt;=1,"",IF(VLOOKUP(O10667,登録者リスト!$A$1:$D$43729,4,FALSE)=基本情報!$D$6,O10667,"")),"")</f>
        <v/>
      </c>
    </row>
    <row r="10668" spans="15:16" x14ac:dyDescent="0.15">
      <c r="O10668">
        <v>10667</v>
      </c>
      <c r="P10668" t="str">
        <f>IFERROR(IF(COUNTIF(個人情報!$BB$5:$BB$401,"登録番号" &amp; リスト!O10668)&gt;=1,"",IF(VLOOKUP(O10668,登録者リスト!$A$1:$D$43729,4,FALSE)=基本情報!$D$6,O10668,"")),"")</f>
        <v/>
      </c>
    </row>
    <row r="10669" spans="15:16" x14ac:dyDescent="0.15">
      <c r="O10669">
        <v>10668</v>
      </c>
      <c r="P10669" t="str">
        <f>IFERROR(IF(COUNTIF(個人情報!$BB$5:$BB$401,"登録番号" &amp; リスト!O10669)&gt;=1,"",IF(VLOOKUP(O10669,登録者リスト!$A$1:$D$43729,4,FALSE)=基本情報!$D$6,O10669,"")),"")</f>
        <v/>
      </c>
    </row>
    <row r="10670" spans="15:16" x14ac:dyDescent="0.15">
      <c r="O10670">
        <v>10669</v>
      </c>
      <c r="P10670" t="str">
        <f>IFERROR(IF(COUNTIF(個人情報!$BB$5:$BB$401,"登録番号" &amp; リスト!O10670)&gt;=1,"",IF(VLOOKUP(O10670,登録者リスト!$A$1:$D$43729,4,FALSE)=基本情報!$D$6,O10670,"")),"")</f>
        <v/>
      </c>
    </row>
    <row r="10671" spans="15:16" x14ac:dyDescent="0.15">
      <c r="O10671">
        <v>10670</v>
      </c>
      <c r="P10671" t="str">
        <f>IFERROR(IF(COUNTIF(個人情報!$BB$5:$BB$401,"登録番号" &amp; リスト!O10671)&gt;=1,"",IF(VLOOKUP(O10671,登録者リスト!$A$1:$D$43729,4,FALSE)=基本情報!$D$6,O10671,"")),"")</f>
        <v/>
      </c>
    </row>
    <row r="10672" spans="15:16" x14ac:dyDescent="0.15">
      <c r="O10672">
        <v>10671</v>
      </c>
      <c r="P10672" t="str">
        <f>IFERROR(IF(COUNTIF(個人情報!$BB$5:$BB$401,"登録番号" &amp; リスト!O10672)&gt;=1,"",IF(VLOOKUP(O10672,登録者リスト!$A$1:$D$43729,4,FALSE)=基本情報!$D$6,O10672,"")),"")</f>
        <v/>
      </c>
    </row>
    <row r="10673" spans="15:16" x14ac:dyDescent="0.15">
      <c r="O10673">
        <v>10672</v>
      </c>
      <c r="P10673" t="str">
        <f>IFERROR(IF(COUNTIF(個人情報!$BB$5:$BB$401,"登録番号" &amp; リスト!O10673)&gt;=1,"",IF(VLOOKUP(O10673,登録者リスト!$A$1:$D$43729,4,FALSE)=基本情報!$D$6,O10673,"")),"")</f>
        <v/>
      </c>
    </row>
    <row r="10674" spans="15:16" x14ac:dyDescent="0.15">
      <c r="O10674">
        <v>10673</v>
      </c>
      <c r="P10674" t="str">
        <f>IFERROR(IF(COUNTIF(個人情報!$BB$5:$BB$401,"登録番号" &amp; リスト!O10674)&gt;=1,"",IF(VLOOKUP(O10674,登録者リスト!$A$1:$D$43729,4,FALSE)=基本情報!$D$6,O10674,"")),"")</f>
        <v/>
      </c>
    </row>
    <row r="10675" spans="15:16" x14ac:dyDescent="0.15">
      <c r="O10675">
        <v>10674</v>
      </c>
      <c r="P10675" t="str">
        <f>IFERROR(IF(COUNTIF(個人情報!$BB$5:$BB$401,"登録番号" &amp; リスト!O10675)&gt;=1,"",IF(VLOOKUP(O10675,登録者リスト!$A$1:$D$43729,4,FALSE)=基本情報!$D$6,O10675,"")),"")</f>
        <v/>
      </c>
    </row>
    <row r="10676" spans="15:16" x14ac:dyDescent="0.15">
      <c r="O10676">
        <v>10675</v>
      </c>
      <c r="P10676" t="str">
        <f>IFERROR(IF(COUNTIF(個人情報!$BB$5:$BB$401,"登録番号" &amp; リスト!O10676)&gt;=1,"",IF(VLOOKUP(O10676,登録者リスト!$A$1:$D$43729,4,FALSE)=基本情報!$D$6,O10676,"")),"")</f>
        <v/>
      </c>
    </row>
    <row r="10677" spans="15:16" x14ac:dyDescent="0.15">
      <c r="O10677">
        <v>10676</v>
      </c>
      <c r="P10677" t="str">
        <f>IFERROR(IF(COUNTIF(個人情報!$BB$5:$BB$401,"登録番号" &amp; リスト!O10677)&gt;=1,"",IF(VLOOKUP(O10677,登録者リスト!$A$1:$D$43729,4,FALSE)=基本情報!$D$6,O10677,"")),"")</f>
        <v/>
      </c>
    </row>
    <row r="10678" spans="15:16" x14ac:dyDescent="0.15">
      <c r="O10678">
        <v>10677</v>
      </c>
      <c r="P10678" t="str">
        <f>IFERROR(IF(COUNTIF(個人情報!$BB$5:$BB$401,"登録番号" &amp; リスト!O10678)&gt;=1,"",IF(VLOOKUP(O10678,登録者リスト!$A$1:$D$43729,4,FALSE)=基本情報!$D$6,O10678,"")),"")</f>
        <v/>
      </c>
    </row>
    <row r="10679" spans="15:16" x14ac:dyDescent="0.15">
      <c r="O10679">
        <v>10678</v>
      </c>
      <c r="P10679" t="str">
        <f>IFERROR(IF(COUNTIF(個人情報!$BB$5:$BB$401,"登録番号" &amp; リスト!O10679)&gt;=1,"",IF(VLOOKUP(O10679,登録者リスト!$A$1:$D$43729,4,FALSE)=基本情報!$D$6,O10679,"")),"")</f>
        <v/>
      </c>
    </row>
    <row r="10680" spans="15:16" x14ac:dyDescent="0.15">
      <c r="O10680">
        <v>10679</v>
      </c>
      <c r="P10680" t="str">
        <f>IFERROR(IF(COUNTIF(個人情報!$BB$5:$BB$401,"登録番号" &amp; リスト!O10680)&gt;=1,"",IF(VLOOKUP(O10680,登録者リスト!$A$1:$D$43729,4,FALSE)=基本情報!$D$6,O10680,"")),"")</f>
        <v/>
      </c>
    </row>
    <row r="10681" spans="15:16" x14ac:dyDescent="0.15">
      <c r="O10681">
        <v>10680</v>
      </c>
      <c r="P10681" t="str">
        <f>IFERROR(IF(COUNTIF(個人情報!$BB$5:$BB$401,"登録番号" &amp; リスト!O10681)&gt;=1,"",IF(VLOOKUP(O10681,登録者リスト!$A$1:$D$43729,4,FALSE)=基本情報!$D$6,O10681,"")),"")</f>
        <v/>
      </c>
    </row>
    <row r="10682" spans="15:16" x14ac:dyDescent="0.15">
      <c r="O10682">
        <v>10681</v>
      </c>
      <c r="P10682" t="str">
        <f>IFERROR(IF(COUNTIF(個人情報!$BB$5:$BB$401,"登録番号" &amp; リスト!O10682)&gt;=1,"",IF(VLOOKUP(O10682,登録者リスト!$A$1:$D$43729,4,FALSE)=基本情報!$D$6,O10682,"")),"")</f>
        <v/>
      </c>
    </row>
    <row r="10683" spans="15:16" x14ac:dyDescent="0.15">
      <c r="O10683">
        <v>10682</v>
      </c>
      <c r="P10683" t="str">
        <f>IFERROR(IF(COUNTIF(個人情報!$BB$5:$BB$401,"登録番号" &amp; リスト!O10683)&gt;=1,"",IF(VLOOKUP(O10683,登録者リスト!$A$1:$D$43729,4,FALSE)=基本情報!$D$6,O10683,"")),"")</f>
        <v/>
      </c>
    </row>
    <row r="10684" spans="15:16" x14ac:dyDescent="0.15">
      <c r="O10684">
        <v>10683</v>
      </c>
      <c r="P10684" t="str">
        <f>IFERROR(IF(COUNTIF(個人情報!$BB$5:$BB$401,"登録番号" &amp; リスト!O10684)&gt;=1,"",IF(VLOOKUP(O10684,登録者リスト!$A$1:$D$43729,4,FALSE)=基本情報!$D$6,O10684,"")),"")</f>
        <v/>
      </c>
    </row>
    <row r="10685" spans="15:16" x14ac:dyDescent="0.15">
      <c r="O10685">
        <v>10684</v>
      </c>
      <c r="P10685" t="str">
        <f>IFERROR(IF(COUNTIF(個人情報!$BB$5:$BB$401,"登録番号" &amp; リスト!O10685)&gt;=1,"",IF(VLOOKUP(O10685,登録者リスト!$A$1:$D$43729,4,FALSE)=基本情報!$D$6,O10685,"")),"")</f>
        <v/>
      </c>
    </row>
    <row r="10686" spans="15:16" x14ac:dyDescent="0.15">
      <c r="O10686">
        <v>10685</v>
      </c>
      <c r="P10686" t="str">
        <f>IFERROR(IF(COUNTIF(個人情報!$BB$5:$BB$401,"登録番号" &amp; リスト!O10686)&gt;=1,"",IF(VLOOKUP(O10686,登録者リスト!$A$1:$D$43729,4,FALSE)=基本情報!$D$6,O10686,"")),"")</f>
        <v/>
      </c>
    </row>
    <row r="10687" spans="15:16" x14ac:dyDescent="0.15">
      <c r="O10687">
        <v>10686</v>
      </c>
      <c r="P10687" t="str">
        <f>IFERROR(IF(COUNTIF(個人情報!$BB$5:$BB$401,"登録番号" &amp; リスト!O10687)&gt;=1,"",IF(VLOOKUP(O10687,登録者リスト!$A$1:$D$43729,4,FALSE)=基本情報!$D$6,O10687,"")),"")</f>
        <v/>
      </c>
    </row>
    <row r="10688" spans="15:16" x14ac:dyDescent="0.15">
      <c r="O10688">
        <v>10687</v>
      </c>
      <c r="P10688" t="str">
        <f>IFERROR(IF(COUNTIF(個人情報!$BB$5:$BB$401,"登録番号" &amp; リスト!O10688)&gt;=1,"",IF(VLOOKUP(O10688,登録者リスト!$A$1:$D$43729,4,FALSE)=基本情報!$D$6,O10688,"")),"")</f>
        <v/>
      </c>
    </row>
    <row r="10689" spans="15:16" x14ac:dyDescent="0.15">
      <c r="O10689">
        <v>10688</v>
      </c>
      <c r="P10689" t="str">
        <f>IFERROR(IF(COUNTIF(個人情報!$BB$5:$BB$401,"登録番号" &amp; リスト!O10689)&gt;=1,"",IF(VLOOKUP(O10689,登録者リスト!$A$1:$D$43729,4,FALSE)=基本情報!$D$6,O10689,"")),"")</f>
        <v/>
      </c>
    </row>
    <row r="10690" spans="15:16" x14ac:dyDescent="0.15">
      <c r="O10690">
        <v>10689</v>
      </c>
      <c r="P10690" t="str">
        <f>IFERROR(IF(COUNTIF(個人情報!$BB$5:$BB$401,"登録番号" &amp; リスト!O10690)&gt;=1,"",IF(VLOOKUP(O10690,登録者リスト!$A$1:$D$43729,4,FALSE)=基本情報!$D$6,O10690,"")),"")</f>
        <v/>
      </c>
    </row>
    <row r="10691" spans="15:16" x14ac:dyDescent="0.15">
      <c r="O10691">
        <v>10690</v>
      </c>
      <c r="P10691" t="str">
        <f>IFERROR(IF(COUNTIF(個人情報!$BB$5:$BB$401,"登録番号" &amp; リスト!O10691)&gt;=1,"",IF(VLOOKUP(O10691,登録者リスト!$A$1:$D$43729,4,FALSE)=基本情報!$D$6,O10691,"")),"")</f>
        <v/>
      </c>
    </row>
    <row r="10692" spans="15:16" x14ac:dyDescent="0.15">
      <c r="O10692">
        <v>10691</v>
      </c>
      <c r="P10692" t="str">
        <f>IFERROR(IF(COUNTIF(個人情報!$BB$5:$BB$401,"登録番号" &amp; リスト!O10692)&gt;=1,"",IF(VLOOKUP(O10692,登録者リスト!$A$1:$D$43729,4,FALSE)=基本情報!$D$6,O10692,"")),"")</f>
        <v/>
      </c>
    </row>
    <row r="10693" spans="15:16" x14ac:dyDescent="0.15">
      <c r="O10693">
        <v>10692</v>
      </c>
      <c r="P10693" t="str">
        <f>IFERROR(IF(COUNTIF(個人情報!$BB$5:$BB$401,"登録番号" &amp; リスト!O10693)&gt;=1,"",IF(VLOOKUP(O10693,登録者リスト!$A$1:$D$43729,4,FALSE)=基本情報!$D$6,O10693,"")),"")</f>
        <v/>
      </c>
    </row>
    <row r="10694" spans="15:16" x14ac:dyDescent="0.15">
      <c r="O10694">
        <v>10693</v>
      </c>
      <c r="P10694" t="str">
        <f>IFERROR(IF(COUNTIF(個人情報!$BB$5:$BB$401,"登録番号" &amp; リスト!O10694)&gt;=1,"",IF(VLOOKUP(O10694,登録者リスト!$A$1:$D$43729,4,FALSE)=基本情報!$D$6,O10694,"")),"")</f>
        <v/>
      </c>
    </row>
    <row r="10695" spans="15:16" x14ac:dyDescent="0.15">
      <c r="O10695">
        <v>10694</v>
      </c>
      <c r="P10695" t="str">
        <f>IFERROR(IF(COUNTIF(個人情報!$BB$5:$BB$401,"登録番号" &amp; リスト!O10695)&gt;=1,"",IF(VLOOKUP(O10695,登録者リスト!$A$1:$D$43729,4,FALSE)=基本情報!$D$6,O10695,"")),"")</f>
        <v/>
      </c>
    </row>
    <row r="10696" spans="15:16" x14ac:dyDescent="0.15">
      <c r="O10696">
        <v>10695</v>
      </c>
      <c r="P10696" t="str">
        <f>IFERROR(IF(COUNTIF(個人情報!$BB$5:$BB$401,"登録番号" &amp; リスト!O10696)&gt;=1,"",IF(VLOOKUP(O10696,登録者リスト!$A$1:$D$43729,4,FALSE)=基本情報!$D$6,O10696,"")),"")</f>
        <v/>
      </c>
    </row>
    <row r="10697" spans="15:16" x14ac:dyDescent="0.15">
      <c r="O10697">
        <v>10696</v>
      </c>
      <c r="P10697" t="str">
        <f>IFERROR(IF(COUNTIF(個人情報!$BB$5:$BB$401,"登録番号" &amp; リスト!O10697)&gt;=1,"",IF(VLOOKUP(O10697,登録者リスト!$A$1:$D$43729,4,FALSE)=基本情報!$D$6,O10697,"")),"")</f>
        <v/>
      </c>
    </row>
    <row r="10698" spans="15:16" x14ac:dyDescent="0.15">
      <c r="O10698">
        <v>10697</v>
      </c>
      <c r="P10698" t="str">
        <f>IFERROR(IF(COUNTIF(個人情報!$BB$5:$BB$401,"登録番号" &amp; リスト!O10698)&gt;=1,"",IF(VLOOKUP(O10698,登録者リスト!$A$1:$D$43729,4,FALSE)=基本情報!$D$6,O10698,"")),"")</f>
        <v/>
      </c>
    </row>
    <row r="10699" spans="15:16" x14ac:dyDescent="0.15">
      <c r="O10699">
        <v>10698</v>
      </c>
      <c r="P10699" t="str">
        <f>IFERROR(IF(COUNTIF(個人情報!$BB$5:$BB$401,"登録番号" &amp; リスト!O10699)&gt;=1,"",IF(VLOOKUP(O10699,登録者リスト!$A$1:$D$43729,4,FALSE)=基本情報!$D$6,O10699,"")),"")</f>
        <v/>
      </c>
    </row>
    <row r="10700" spans="15:16" x14ac:dyDescent="0.15">
      <c r="O10700">
        <v>10699</v>
      </c>
      <c r="P10700" t="str">
        <f>IFERROR(IF(COUNTIF(個人情報!$BB$5:$BB$401,"登録番号" &amp; リスト!O10700)&gt;=1,"",IF(VLOOKUP(O10700,登録者リスト!$A$1:$D$43729,4,FALSE)=基本情報!$D$6,O10700,"")),"")</f>
        <v/>
      </c>
    </row>
    <row r="10701" spans="15:16" x14ac:dyDescent="0.15">
      <c r="O10701">
        <v>10700</v>
      </c>
      <c r="P10701" t="str">
        <f>IFERROR(IF(COUNTIF(個人情報!$BB$5:$BB$401,"登録番号" &amp; リスト!O10701)&gt;=1,"",IF(VLOOKUP(O10701,登録者リスト!$A$1:$D$43729,4,FALSE)=基本情報!$D$6,O10701,"")),"")</f>
        <v/>
      </c>
    </row>
    <row r="10702" spans="15:16" x14ac:dyDescent="0.15">
      <c r="O10702">
        <v>10701</v>
      </c>
      <c r="P10702" t="str">
        <f>IFERROR(IF(COUNTIF(個人情報!$BB$5:$BB$401,"登録番号" &amp; リスト!O10702)&gt;=1,"",IF(VLOOKUP(O10702,登録者リスト!$A$1:$D$43729,4,FALSE)=基本情報!$D$6,O10702,"")),"")</f>
        <v/>
      </c>
    </row>
    <row r="10703" spans="15:16" x14ac:dyDescent="0.15">
      <c r="O10703">
        <v>10702</v>
      </c>
      <c r="P10703" t="str">
        <f>IFERROR(IF(COUNTIF(個人情報!$BB$5:$BB$401,"登録番号" &amp; リスト!O10703)&gt;=1,"",IF(VLOOKUP(O10703,登録者リスト!$A$1:$D$43729,4,FALSE)=基本情報!$D$6,O10703,"")),"")</f>
        <v/>
      </c>
    </row>
    <row r="10704" spans="15:16" x14ac:dyDescent="0.15">
      <c r="O10704">
        <v>10703</v>
      </c>
      <c r="P10704" t="str">
        <f>IFERROR(IF(COUNTIF(個人情報!$BB$5:$BB$401,"登録番号" &amp; リスト!O10704)&gt;=1,"",IF(VLOOKUP(O10704,登録者リスト!$A$1:$D$43729,4,FALSE)=基本情報!$D$6,O10704,"")),"")</f>
        <v/>
      </c>
    </row>
    <row r="10705" spans="15:16" x14ac:dyDescent="0.15">
      <c r="O10705">
        <v>10704</v>
      </c>
      <c r="P10705" t="str">
        <f>IFERROR(IF(COUNTIF(個人情報!$BB$5:$BB$401,"登録番号" &amp; リスト!O10705)&gt;=1,"",IF(VLOOKUP(O10705,登録者リスト!$A$1:$D$43729,4,FALSE)=基本情報!$D$6,O10705,"")),"")</f>
        <v/>
      </c>
    </row>
    <row r="10706" spans="15:16" x14ac:dyDescent="0.15">
      <c r="O10706">
        <v>10705</v>
      </c>
      <c r="P10706" t="str">
        <f>IFERROR(IF(COUNTIF(個人情報!$BB$5:$BB$401,"登録番号" &amp; リスト!O10706)&gt;=1,"",IF(VLOOKUP(O10706,登録者リスト!$A$1:$D$43729,4,FALSE)=基本情報!$D$6,O10706,"")),"")</f>
        <v/>
      </c>
    </row>
    <row r="10707" spans="15:16" x14ac:dyDescent="0.15">
      <c r="O10707">
        <v>10706</v>
      </c>
      <c r="P10707" t="str">
        <f>IFERROR(IF(COUNTIF(個人情報!$BB$5:$BB$401,"登録番号" &amp; リスト!O10707)&gt;=1,"",IF(VLOOKUP(O10707,登録者リスト!$A$1:$D$43729,4,FALSE)=基本情報!$D$6,O10707,"")),"")</f>
        <v/>
      </c>
    </row>
    <row r="10708" spans="15:16" x14ac:dyDescent="0.15">
      <c r="O10708">
        <v>10707</v>
      </c>
      <c r="P10708" t="str">
        <f>IFERROR(IF(COUNTIF(個人情報!$BB$5:$BB$401,"登録番号" &amp; リスト!O10708)&gt;=1,"",IF(VLOOKUP(O10708,登録者リスト!$A$1:$D$43729,4,FALSE)=基本情報!$D$6,O10708,"")),"")</f>
        <v/>
      </c>
    </row>
    <row r="10709" spans="15:16" x14ac:dyDescent="0.15">
      <c r="O10709">
        <v>10708</v>
      </c>
      <c r="P10709" t="str">
        <f>IFERROR(IF(COUNTIF(個人情報!$BB$5:$BB$401,"登録番号" &amp; リスト!O10709)&gt;=1,"",IF(VLOOKUP(O10709,登録者リスト!$A$1:$D$43729,4,FALSE)=基本情報!$D$6,O10709,"")),"")</f>
        <v/>
      </c>
    </row>
    <row r="10710" spans="15:16" x14ac:dyDescent="0.15">
      <c r="O10710">
        <v>10709</v>
      </c>
      <c r="P10710" t="str">
        <f>IFERROR(IF(COUNTIF(個人情報!$BB$5:$BB$401,"登録番号" &amp; リスト!O10710)&gt;=1,"",IF(VLOOKUP(O10710,登録者リスト!$A$1:$D$43729,4,FALSE)=基本情報!$D$6,O10710,"")),"")</f>
        <v/>
      </c>
    </row>
    <row r="10711" spans="15:16" x14ac:dyDescent="0.15">
      <c r="O10711">
        <v>10710</v>
      </c>
      <c r="P10711" t="str">
        <f>IFERROR(IF(COUNTIF(個人情報!$BB$5:$BB$401,"登録番号" &amp; リスト!O10711)&gt;=1,"",IF(VLOOKUP(O10711,登録者リスト!$A$1:$D$43729,4,FALSE)=基本情報!$D$6,O10711,"")),"")</f>
        <v/>
      </c>
    </row>
    <row r="10712" spans="15:16" x14ac:dyDescent="0.15">
      <c r="O10712">
        <v>10711</v>
      </c>
      <c r="P10712" t="str">
        <f>IFERROR(IF(COUNTIF(個人情報!$BB$5:$BB$401,"登録番号" &amp; リスト!O10712)&gt;=1,"",IF(VLOOKUP(O10712,登録者リスト!$A$1:$D$43729,4,FALSE)=基本情報!$D$6,O10712,"")),"")</f>
        <v/>
      </c>
    </row>
    <row r="10713" spans="15:16" x14ac:dyDescent="0.15">
      <c r="O10713">
        <v>10712</v>
      </c>
      <c r="P10713" t="str">
        <f>IFERROR(IF(COUNTIF(個人情報!$BB$5:$BB$401,"登録番号" &amp; リスト!O10713)&gt;=1,"",IF(VLOOKUP(O10713,登録者リスト!$A$1:$D$43729,4,FALSE)=基本情報!$D$6,O10713,"")),"")</f>
        <v/>
      </c>
    </row>
    <row r="10714" spans="15:16" x14ac:dyDescent="0.15">
      <c r="O10714">
        <v>10713</v>
      </c>
      <c r="P10714" t="str">
        <f>IFERROR(IF(COUNTIF(個人情報!$BB$5:$BB$401,"登録番号" &amp; リスト!O10714)&gt;=1,"",IF(VLOOKUP(O10714,登録者リスト!$A$1:$D$43729,4,FALSE)=基本情報!$D$6,O10714,"")),"")</f>
        <v/>
      </c>
    </row>
    <row r="10715" spans="15:16" x14ac:dyDescent="0.15">
      <c r="O10715">
        <v>10714</v>
      </c>
      <c r="P10715" t="str">
        <f>IFERROR(IF(COUNTIF(個人情報!$BB$5:$BB$401,"登録番号" &amp; リスト!O10715)&gt;=1,"",IF(VLOOKUP(O10715,登録者リスト!$A$1:$D$43729,4,FALSE)=基本情報!$D$6,O10715,"")),"")</f>
        <v/>
      </c>
    </row>
    <row r="10716" spans="15:16" x14ac:dyDescent="0.15">
      <c r="O10716">
        <v>10715</v>
      </c>
      <c r="P10716" t="str">
        <f>IFERROR(IF(COUNTIF(個人情報!$BB$5:$BB$401,"登録番号" &amp; リスト!O10716)&gt;=1,"",IF(VLOOKUP(O10716,登録者リスト!$A$1:$D$43729,4,FALSE)=基本情報!$D$6,O10716,"")),"")</f>
        <v/>
      </c>
    </row>
    <row r="10717" spans="15:16" x14ac:dyDescent="0.15">
      <c r="O10717">
        <v>10716</v>
      </c>
      <c r="P10717" t="str">
        <f>IFERROR(IF(COUNTIF(個人情報!$BB$5:$BB$401,"登録番号" &amp; リスト!O10717)&gt;=1,"",IF(VLOOKUP(O10717,登録者リスト!$A$1:$D$43729,4,FALSE)=基本情報!$D$6,O10717,"")),"")</f>
        <v/>
      </c>
    </row>
    <row r="10718" spans="15:16" x14ac:dyDescent="0.15">
      <c r="O10718">
        <v>10717</v>
      </c>
      <c r="P10718" t="str">
        <f>IFERROR(IF(COUNTIF(個人情報!$BB$5:$BB$401,"登録番号" &amp; リスト!O10718)&gt;=1,"",IF(VLOOKUP(O10718,登録者リスト!$A$1:$D$43729,4,FALSE)=基本情報!$D$6,O10718,"")),"")</f>
        <v/>
      </c>
    </row>
    <row r="10719" spans="15:16" x14ac:dyDescent="0.15">
      <c r="O10719">
        <v>10718</v>
      </c>
      <c r="P10719" t="str">
        <f>IFERROR(IF(COUNTIF(個人情報!$BB$5:$BB$401,"登録番号" &amp; リスト!O10719)&gt;=1,"",IF(VLOOKUP(O10719,登録者リスト!$A$1:$D$43729,4,FALSE)=基本情報!$D$6,O10719,"")),"")</f>
        <v/>
      </c>
    </row>
    <row r="10720" spans="15:16" x14ac:dyDescent="0.15">
      <c r="O10720">
        <v>10719</v>
      </c>
      <c r="P10720" t="str">
        <f>IFERROR(IF(COUNTIF(個人情報!$BB$5:$BB$401,"登録番号" &amp; リスト!O10720)&gt;=1,"",IF(VLOOKUP(O10720,登録者リスト!$A$1:$D$43729,4,FALSE)=基本情報!$D$6,O10720,"")),"")</f>
        <v/>
      </c>
    </row>
    <row r="10721" spans="15:16" x14ac:dyDescent="0.15">
      <c r="O10721">
        <v>10720</v>
      </c>
      <c r="P10721" t="str">
        <f>IFERROR(IF(COUNTIF(個人情報!$BB$5:$BB$401,"登録番号" &amp; リスト!O10721)&gt;=1,"",IF(VLOOKUP(O10721,登録者リスト!$A$1:$D$43729,4,FALSE)=基本情報!$D$6,O10721,"")),"")</f>
        <v/>
      </c>
    </row>
    <row r="10722" spans="15:16" x14ac:dyDescent="0.15">
      <c r="O10722">
        <v>10721</v>
      </c>
      <c r="P10722" t="str">
        <f>IFERROR(IF(COUNTIF(個人情報!$BB$5:$BB$401,"登録番号" &amp; リスト!O10722)&gt;=1,"",IF(VLOOKUP(O10722,登録者リスト!$A$1:$D$43729,4,FALSE)=基本情報!$D$6,O10722,"")),"")</f>
        <v/>
      </c>
    </row>
    <row r="10723" spans="15:16" x14ac:dyDescent="0.15">
      <c r="O10723">
        <v>10722</v>
      </c>
      <c r="P10723" t="str">
        <f>IFERROR(IF(COUNTIF(個人情報!$BB$5:$BB$401,"登録番号" &amp; リスト!O10723)&gt;=1,"",IF(VLOOKUP(O10723,登録者リスト!$A$1:$D$43729,4,FALSE)=基本情報!$D$6,O10723,"")),"")</f>
        <v/>
      </c>
    </row>
    <row r="10724" spans="15:16" x14ac:dyDescent="0.15">
      <c r="O10724">
        <v>10723</v>
      </c>
      <c r="P10724" t="str">
        <f>IFERROR(IF(COUNTIF(個人情報!$BB$5:$BB$401,"登録番号" &amp; リスト!O10724)&gt;=1,"",IF(VLOOKUP(O10724,登録者リスト!$A$1:$D$43729,4,FALSE)=基本情報!$D$6,O10724,"")),"")</f>
        <v/>
      </c>
    </row>
    <row r="10725" spans="15:16" x14ac:dyDescent="0.15">
      <c r="O10725">
        <v>10724</v>
      </c>
      <c r="P10725" t="str">
        <f>IFERROR(IF(COUNTIF(個人情報!$BB$5:$BB$401,"登録番号" &amp; リスト!O10725)&gt;=1,"",IF(VLOOKUP(O10725,登録者リスト!$A$1:$D$43729,4,FALSE)=基本情報!$D$6,O10725,"")),"")</f>
        <v/>
      </c>
    </row>
    <row r="10726" spans="15:16" x14ac:dyDescent="0.15">
      <c r="O10726">
        <v>10725</v>
      </c>
      <c r="P10726" t="str">
        <f>IFERROR(IF(COUNTIF(個人情報!$BB$5:$BB$401,"登録番号" &amp; リスト!O10726)&gt;=1,"",IF(VLOOKUP(O10726,登録者リスト!$A$1:$D$43729,4,FALSE)=基本情報!$D$6,O10726,"")),"")</f>
        <v/>
      </c>
    </row>
    <row r="10727" spans="15:16" x14ac:dyDescent="0.15">
      <c r="O10727">
        <v>10726</v>
      </c>
      <c r="P10727" t="str">
        <f>IFERROR(IF(COUNTIF(個人情報!$BB$5:$BB$401,"登録番号" &amp; リスト!O10727)&gt;=1,"",IF(VLOOKUP(O10727,登録者リスト!$A$1:$D$43729,4,FALSE)=基本情報!$D$6,O10727,"")),"")</f>
        <v/>
      </c>
    </row>
    <row r="10728" spans="15:16" x14ac:dyDescent="0.15">
      <c r="O10728">
        <v>10727</v>
      </c>
      <c r="P10728" t="str">
        <f>IFERROR(IF(COUNTIF(個人情報!$BB$5:$BB$401,"登録番号" &amp; リスト!O10728)&gt;=1,"",IF(VLOOKUP(O10728,登録者リスト!$A$1:$D$43729,4,FALSE)=基本情報!$D$6,O10728,"")),"")</f>
        <v/>
      </c>
    </row>
    <row r="10729" spans="15:16" x14ac:dyDescent="0.15">
      <c r="O10729">
        <v>10728</v>
      </c>
      <c r="P10729" t="str">
        <f>IFERROR(IF(COUNTIF(個人情報!$BB$5:$BB$401,"登録番号" &amp; リスト!O10729)&gt;=1,"",IF(VLOOKUP(O10729,登録者リスト!$A$1:$D$43729,4,FALSE)=基本情報!$D$6,O10729,"")),"")</f>
        <v/>
      </c>
    </row>
    <row r="10730" spans="15:16" x14ac:dyDescent="0.15">
      <c r="O10730">
        <v>10729</v>
      </c>
      <c r="P10730" t="str">
        <f>IFERROR(IF(COUNTIF(個人情報!$BB$5:$BB$401,"登録番号" &amp; リスト!O10730)&gt;=1,"",IF(VLOOKUP(O10730,登録者リスト!$A$1:$D$43729,4,FALSE)=基本情報!$D$6,O10730,"")),"")</f>
        <v/>
      </c>
    </row>
    <row r="10731" spans="15:16" x14ac:dyDescent="0.15">
      <c r="O10731">
        <v>10730</v>
      </c>
      <c r="P10731" t="str">
        <f>IFERROR(IF(COUNTIF(個人情報!$BB$5:$BB$401,"登録番号" &amp; リスト!O10731)&gt;=1,"",IF(VLOOKUP(O10731,登録者リスト!$A$1:$D$43729,4,FALSE)=基本情報!$D$6,O10731,"")),"")</f>
        <v/>
      </c>
    </row>
    <row r="10732" spans="15:16" x14ac:dyDescent="0.15">
      <c r="O10732">
        <v>10731</v>
      </c>
      <c r="P10732" t="str">
        <f>IFERROR(IF(COUNTIF(個人情報!$BB$5:$BB$401,"登録番号" &amp; リスト!O10732)&gt;=1,"",IF(VLOOKUP(O10732,登録者リスト!$A$1:$D$43729,4,FALSE)=基本情報!$D$6,O10732,"")),"")</f>
        <v/>
      </c>
    </row>
    <row r="10733" spans="15:16" x14ac:dyDescent="0.15">
      <c r="O10733">
        <v>10732</v>
      </c>
      <c r="P10733" t="str">
        <f>IFERROR(IF(COUNTIF(個人情報!$BB$5:$BB$401,"登録番号" &amp; リスト!O10733)&gt;=1,"",IF(VLOOKUP(O10733,登録者リスト!$A$1:$D$43729,4,FALSE)=基本情報!$D$6,O10733,"")),"")</f>
        <v/>
      </c>
    </row>
    <row r="10734" spans="15:16" x14ac:dyDescent="0.15">
      <c r="O10734">
        <v>10733</v>
      </c>
      <c r="P10734" t="str">
        <f>IFERROR(IF(COUNTIF(個人情報!$BB$5:$BB$401,"登録番号" &amp; リスト!O10734)&gt;=1,"",IF(VLOOKUP(O10734,登録者リスト!$A$1:$D$43729,4,FALSE)=基本情報!$D$6,O10734,"")),"")</f>
        <v/>
      </c>
    </row>
    <row r="10735" spans="15:16" x14ac:dyDescent="0.15">
      <c r="O10735">
        <v>10734</v>
      </c>
      <c r="P10735" t="str">
        <f>IFERROR(IF(COUNTIF(個人情報!$BB$5:$BB$401,"登録番号" &amp; リスト!O10735)&gt;=1,"",IF(VLOOKUP(O10735,登録者リスト!$A$1:$D$43729,4,FALSE)=基本情報!$D$6,O10735,"")),"")</f>
        <v/>
      </c>
    </row>
    <row r="10736" spans="15:16" x14ac:dyDescent="0.15">
      <c r="O10736">
        <v>10735</v>
      </c>
      <c r="P10736" t="str">
        <f>IFERROR(IF(COUNTIF(個人情報!$BB$5:$BB$401,"登録番号" &amp; リスト!O10736)&gt;=1,"",IF(VLOOKUP(O10736,登録者リスト!$A$1:$D$43729,4,FALSE)=基本情報!$D$6,O10736,"")),"")</f>
        <v/>
      </c>
    </row>
    <row r="10737" spans="15:16" x14ac:dyDescent="0.15">
      <c r="O10737">
        <v>10736</v>
      </c>
      <c r="P10737" t="str">
        <f>IFERROR(IF(COUNTIF(個人情報!$BB$5:$BB$401,"登録番号" &amp; リスト!O10737)&gt;=1,"",IF(VLOOKUP(O10737,登録者リスト!$A$1:$D$43729,4,FALSE)=基本情報!$D$6,O10737,"")),"")</f>
        <v/>
      </c>
    </row>
    <row r="10738" spans="15:16" x14ac:dyDescent="0.15">
      <c r="O10738">
        <v>10737</v>
      </c>
      <c r="P10738" t="str">
        <f>IFERROR(IF(COUNTIF(個人情報!$BB$5:$BB$401,"登録番号" &amp; リスト!O10738)&gt;=1,"",IF(VLOOKUP(O10738,登録者リスト!$A$1:$D$43729,4,FALSE)=基本情報!$D$6,O10738,"")),"")</f>
        <v/>
      </c>
    </row>
    <row r="10739" spans="15:16" x14ac:dyDescent="0.15">
      <c r="O10739">
        <v>10738</v>
      </c>
      <c r="P10739" t="str">
        <f>IFERROR(IF(COUNTIF(個人情報!$BB$5:$BB$401,"登録番号" &amp; リスト!O10739)&gt;=1,"",IF(VLOOKUP(O10739,登録者リスト!$A$1:$D$43729,4,FALSE)=基本情報!$D$6,O10739,"")),"")</f>
        <v/>
      </c>
    </row>
    <row r="10740" spans="15:16" x14ac:dyDescent="0.15">
      <c r="O10740">
        <v>10739</v>
      </c>
      <c r="P10740" t="str">
        <f>IFERROR(IF(COUNTIF(個人情報!$BB$5:$BB$401,"登録番号" &amp; リスト!O10740)&gt;=1,"",IF(VLOOKUP(O10740,登録者リスト!$A$1:$D$43729,4,FALSE)=基本情報!$D$6,O10740,"")),"")</f>
        <v/>
      </c>
    </row>
    <row r="10741" spans="15:16" x14ac:dyDescent="0.15">
      <c r="O10741">
        <v>10740</v>
      </c>
      <c r="P10741" t="str">
        <f>IFERROR(IF(COUNTIF(個人情報!$BB$5:$BB$401,"登録番号" &amp; リスト!O10741)&gt;=1,"",IF(VLOOKUP(O10741,登録者リスト!$A$1:$D$43729,4,FALSE)=基本情報!$D$6,O10741,"")),"")</f>
        <v/>
      </c>
    </row>
    <row r="10742" spans="15:16" x14ac:dyDescent="0.15">
      <c r="O10742">
        <v>10741</v>
      </c>
      <c r="P10742" t="str">
        <f>IFERROR(IF(COUNTIF(個人情報!$BB$5:$BB$401,"登録番号" &amp; リスト!O10742)&gt;=1,"",IF(VLOOKUP(O10742,登録者リスト!$A$1:$D$43729,4,FALSE)=基本情報!$D$6,O10742,"")),"")</f>
        <v/>
      </c>
    </row>
    <row r="10743" spans="15:16" x14ac:dyDescent="0.15">
      <c r="O10743">
        <v>10742</v>
      </c>
      <c r="P10743" t="str">
        <f>IFERROR(IF(COUNTIF(個人情報!$BB$5:$BB$401,"登録番号" &amp; リスト!O10743)&gt;=1,"",IF(VLOOKUP(O10743,登録者リスト!$A$1:$D$43729,4,FALSE)=基本情報!$D$6,O10743,"")),"")</f>
        <v/>
      </c>
    </row>
    <row r="10744" spans="15:16" x14ac:dyDescent="0.15">
      <c r="O10744">
        <v>10743</v>
      </c>
      <c r="P10744" t="str">
        <f>IFERROR(IF(COUNTIF(個人情報!$BB$5:$BB$401,"登録番号" &amp; リスト!O10744)&gt;=1,"",IF(VLOOKUP(O10744,登録者リスト!$A$1:$D$43729,4,FALSE)=基本情報!$D$6,O10744,"")),"")</f>
        <v/>
      </c>
    </row>
    <row r="10745" spans="15:16" x14ac:dyDescent="0.15">
      <c r="O10745">
        <v>10744</v>
      </c>
      <c r="P10745" t="str">
        <f>IFERROR(IF(COUNTIF(個人情報!$BB$5:$BB$401,"登録番号" &amp; リスト!O10745)&gt;=1,"",IF(VLOOKUP(O10745,登録者リスト!$A$1:$D$43729,4,FALSE)=基本情報!$D$6,O10745,"")),"")</f>
        <v/>
      </c>
    </row>
    <row r="10746" spans="15:16" x14ac:dyDescent="0.15">
      <c r="O10746">
        <v>10745</v>
      </c>
      <c r="P10746" t="str">
        <f>IFERROR(IF(COUNTIF(個人情報!$BB$5:$BB$401,"登録番号" &amp; リスト!O10746)&gt;=1,"",IF(VLOOKUP(O10746,登録者リスト!$A$1:$D$43729,4,FALSE)=基本情報!$D$6,O10746,"")),"")</f>
        <v/>
      </c>
    </row>
    <row r="10747" spans="15:16" x14ac:dyDescent="0.15">
      <c r="O10747">
        <v>10746</v>
      </c>
      <c r="P10747" t="str">
        <f>IFERROR(IF(COUNTIF(個人情報!$BB$5:$BB$401,"登録番号" &amp; リスト!O10747)&gt;=1,"",IF(VLOOKUP(O10747,登録者リスト!$A$1:$D$43729,4,FALSE)=基本情報!$D$6,O10747,"")),"")</f>
        <v/>
      </c>
    </row>
    <row r="10748" spans="15:16" x14ac:dyDescent="0.15">
      <c r="O10748">
        <v>10747</v>
      </c>
      <c r="P10748" t="str">
        <f>IFERROR(IF(COUNTIF(個人情報!$BB$5:$BB$401,"登録番号" &amp; リスト!O10748)&gt;=1,"",IF(VLOOKUP(O10748,登録者リスト!$A$1:$D$43729,4,FALSE)=基本情報!$D$6,O10748,"")),"")</f>
        <v/>
      </c>
    </row>
    <row r="10749" spans="15:16" x14ac:dyDescent="0.15">
      <c r="O10749">
        <v>10748</v>
      </c>
      <c r="P10749" t="str">
        <f>IFERROR(IF(COUNTIF(個人情報!$BB$5:$BB$401,"登録番号" &amp; リスト!O10749)&gt;=1,"",IF(VLOOKUP(O10749,登録者リスト!$A$1:$D$43729,4,FALSE)=基本情報!$D$6,O10749,"")),"")</f>
        <v/>
      </c>
    </row>
    <row r="10750" spans="15:16" x14ac:dyDescent="0.15">
      <c r="O10750">
        <v>10749</v>
      </c>
      <c r="P10750" t="str">
        <f>IFERROR(IF(COUNTIF(個人情報!$BB$5:$BB$401,"登録番号" &amp; リスト!O10750)&gt;=1,"",IF(VLOOKUP(O10750,登録者リスト!$A$1:$D$43729,4,FALSE)=基本情報!$D$6,O10750,"")),"")</f>
        <v/>
      </c>
    </row>
    <row r="10751" spans="15:16" x14ac:dyDescent="0.15">
      <c r="O10751">
        <v>10750</v>
      </c>
      <c r="P10751" t="str">
        <f>IFERROR(IF(COUNTIF(個人情報!$BB$5:$BB$401,"登録番号" &amp; リスト!O10751)&gt;=1,"",IF(VLOOKUP(O10751,登録者リスト!$A$1:$D$43729,4,FALSE)=基本情報!$D$6,O10751,"")),"")</f>
        <v/>
      </c>
    </row>
    <row r="10752" spans="15:16" x14ac:dyDescent="0.15">
      <c r="O10752">
        <v>10751</v>
      </c>
      <c r="P10752" t="str">
        <f>IFERROR(IF(COUNTIF(個人情報!$BB$5:$BB$401,"登録番号" &amp; リスト!O10752)&gt;=1,"",IF(VLOOKUP(O10752,登録者リスト!$A$1:$D$43729,4,FALSE)=基本情報!$D$6,O10752,"")),"")</f>
        <v/>
      </c>
    </row>
    <row r="10753" spans="15:16" x14ac:dyDescent="0.15">
      <c r="O10753">
        <v>10752</v>
      </c>
      <c r="P10753" t="str">
        <f>IFERROR(IF(COUNTIF(個人情報!$BB$5:$BB$401,"登録番号" &amp; リスト!O10753)&gt;=1,"",IF(VLOOKUP(O10753,登録者リスト!$A$1:$D$43729,4,FALSE)=基本情報!$D$6,O10753,"")),"")</f>
        <v/>
      </c>
    </row>
    <row r="10754" spans="15:16" x14ac:dyDescent="0.15">
      <c r="O10754">
        <v>10753</v>
      </c>
      <c r="P10754" t="str">
        <f>IFERROR(IF(COUNTIF(個人情報!$BB$5:$BB$401,"登録番号" &amp; リスト!O10754)&gt;=1,"",IF(VLOOKUP(O10754,登録者リスト!$A$1:$D$43729,4,FALSE)=基本情報!$D$6,O10754,"")),"")</f>
        <v/>
      </c>
    </row>
    <row r="10755" spans="15:16" x14ac:dyDescent="0.15">
      <c r="O10755">
        <v>10754</v>
      </c>
      <c r="P10755" t="str">
        <f>IFERROR(IF(COUNTIF(個人情報!$BB$5:$BB$401,"登録番号" &amp; リスト!O10755)&gt;=1,"",IF(VLOOKUP(O10755,登録者リスト!$A$1:$D$43729,4,FALSE)=基本情報!$D$6,O10755,"")),"")</f>
        <v/>
      </c>
    </row>
    <row r="10756" spans="15:16" x14ac:dyDescent="0.15">
      <c r="O10756">
        <v>10755</v>
      </c>
      <c r="P10756" t="str">
        <f>IFERROR(IF(COUNTIF(個人情報!$BB$5:$BB$401,"登録番号" &amp; リスト!O10756)&gt;=1,"",IF(VLOOKUP(O10756,登録者リスト!$A$1:$D$43729,4,FALSE)=基本情報!$D$6,O10756,"")),"")</f>
        <v/>
      </c>
    </row>
    <row r="10757" spans="15:16" x14ac:dyDescent="0.15">
      <c r="O10757">
        <v>10756</v>
      </c>
      <c r="P10757" t="str">
        <f>IFERROR(IF(COUNTIF(個人情報!$BB$5:$BB$401,"登録番号" &amp; リスト!O10757)&gt;=1,"",IF(VLOOKUP(O10757,登録者リスト!$A$1:$D$43729,4,FALSE)=基本情報!$D$6,O10757,"")),"")</f>
        <v/>
      </c>
    </row>
    <row r="10758" spans="15:16" x14ac:dyDescent="0.15">
      <c r="O10758">
        <v>10757</v>
      </c>
      <c r="P10758" t="str">
        <f>IFERROR(IF(COUNTIF(個人情報!$BB$5:$BB$401,"登録番号" &amp; リスト!O10758)&gt;=1,"",IF(VLOOKUP(O10758,登録者リスト!$A$1:$D$43729,4,FALSE)=基本情報!$D$6,O10758,"")),"")</f>
        <v/>
      </c>
    </row>
    <row r="10759" spans="15:16" x14ac:dyDescent="0.15">
      <c r="O10759">
        <v>10758</v>
      </c>
      <c r="P10759" t="str">
        <f>IFERROR(IF(COUNTIF(個人情報!$BB$5:$BB$401,"登録番号" &amp; リスト!O10759)&gt;=1,"",IF(VLOOKUP(O10759,登録者リスト!$A$1:$D$43729,4,FALSE)=基本情報!$D$6,O10759,"")),"")</f>
        <v/>
      </c>
    </row>
    <row r="10760" spans="15:16" x14ac:dyDescent="0.15">
      <c r="O10760">
        <v>10759</v>
      </c>
      <c r="P10760" t="str">
        <f>IFERROR(IF(COUNTIF(個人情報!$BB$5:$BB$401,"登録番号" &amp; リスト!O10760)&gt;=1,"",IF(VLOOKUP(O10760,登録者リスト!$A$1:$D$43729,4,FALSE)=基本情報!$D$6,O10760,"")),"")</f>
        <v/>
      </c>
    </row>
    <row r="10761" spans="15:16" x14ac:dyDescent="0.15">
      <c r="O10761">
        <v>10760</v>
      </c>
      <c r="P10761" t="str">
        <f>IFERROR(IF(COUNTIF(個人情報!$BB$5:$BB$401,"登録番号" &amp; リスト!O10761)&gt;=1,"",IF(VLOOKUP(O10761,登録者リスト!$A$1:$D$43729,4,FALSE)=基本情報!$D$6,O10761,"")),"")</f>
        <v/>
      </c>
    </row>
    <row r="10762" spans="15:16" x14ac:dyDescent="0.15">
      <c r="O10762">
        <v>10761</v>
      </c>
      <c r="P10762" t="str">
        <f>IFERROR(IF(COUNTIF(個人情報!$BB$5:$BB$401,"登録番号" &amp; リスト!O10762)&gt;=1,"",IF(VLOOKUP(O10762,登録者リスト!$A$1:$D$43729,4,FALSE)=基本情報!$D$6,O10762,"")),"")</f>
        <v/>
      </c>
    </row>
    <row r="10763" spans="15:16" x14ac:dyDescent="0.15">
      <c r="O10763">
        <v>10762</v>
      </c>
      <c r="P10763" t="str">
        <f>IFERROR(IF(COUNTIF(個人情報!$BB$5:$BB$401,"登録番号" &amp; リスト!O10763)&gt;=1,"",IF(VLOOKUP(O10763,登録者リスト!$A$1:$D$43729,4,FALSE)=基本情報!$D$6,O10763,"")),"")</f>
        <v/>
      </c>
    </row>
    <row r="10764" spans="15:16" x14ac:dyDescent="0.15">
      <c r="O10764">
        <v>10763</v>
      </c>
      <c r="P10764" t="str">
        <f>IFERROR(IF(COUNTIF(個人情報!$BB$5:$BB$401,"登録番号" &amp; リスト!O10764)&gt;=1,"",IF(VLOOKUP(O10764,登録者リスト!$A$1:$D$43729,4,FALSE)=基本情報!$D$6,O10764,"")),"")</f>
        <v/>
      </c>
    </row>
    <row r="10765" spans="15:16" x14ac:dyDescent="0.15">
      <c r="O10765">
        <v>10764</v>
      </c>
      <c r="P10765" t="str">
        <f>IFERROR(IF(COUNTIF(個人情報!$BB$5:$BB$401,"登録番号" &amp; リスト!O10765)&gt;=1,"",IF(VLOOKUP(O10765,登録者リスト!$A$1:$D$43729,4,FALSE)=基本情報!$D$6,O10765,"")),"")</f>
        <v/>
      </c>
    </row>
    <row r="10766" spans="15:16" x14ac:dyDescent="0.15">
      <c r="O10766">
        <v>10765</v>
      </c>
      <c r="P10766" t="str">
        <f>IFERROR(IF(COUNTIF(個人情報!$BB$5:$BB$401,"登録番号" &amp; リスト!O10766)&gt;=1,"",IF(VLOOKUP(O10766,登録者リスト!$A$1:$D$43729,4,FALSE)=基本情報!$D$6,O10766,"")),"")</f>
        <v/>
      </c>
    </row>
    <row r="10767" spans="15:16" x14ac:dyDescent="0.15">
      <c r="O10767">
        <v>10766</v>
      </c>
      <c r="P10767" t="str">
        <f>IFERROR(IF(COUNTIF(個人情報!$BB$5:$BB$401,"登録番号" &amp; リスト!O10767)&gt;=1,"",IF(VLOOKUP(O10767,登録者リスト!$A$1:$D$43729,4,FALSE)=基本情報!$D$6,O10767,"")),"")</f>
        <v/>
      </c>
    </row>
    <row r="10768" spans="15:16" x14ac:dyDescent="0.15">
      <c r="O10768">
        <v>10767</v>
      </c>
      <c r="P10768" t="str">
        <f>IFERROR(IF(COUNTIF(個人情報!$BB$5:$BB$401,"登録番号" &amp; リスト!O10768)&gt;=1,"",IF(VLOOKUP(O10768,登録者リスト!$A$1:$D$43729,4,FALSE)=基本情報!$D$6,O10768,"")),"")</f>
        <v/>
      </c>
    </row>
    <row r="10769" spans="15:16" x14ac:dyDescent="0.15">
      <c r="O10769">
        <v>10768</v>
      </c>
      <c r="P10769" t="str">
        <f>IFERROR(IF(COUNTIF(個人情報!$BB$5:$BB$401,"登録番号" &amp; リスト!O10769)&gt;=1,"",IF(VLOOKUP(O10769,登録者リスト!$A$1:$D$43729,4,FALSE)=基本情報!$D$6,O10769,"")),"")</f>
        <v/>
      </c>
    </row>
    <row r="10770" spans="15:16" x14ac:dyDescent="0.15">
      <c r="O10770">
        <v>10769</v>
      </c>
      <c r="P10770" t="str">
        <f>IFERROR(IF(COUNTIF(個人情報!$BB$5:$BB$401,"登録番号" &amp; リスト!O10770)&gt;=1,"",IF(VLOOKUP(O10770,登録者リスト!$A$1:$D$43729,4,FALSE)=基本情報!$D$6,O10770,"")),"")</f>
        <v/>
      </c>
    </row>
    <row r="10771" spans="15:16" x14ac:dyDescent="0.15">
      <c r="O10771">
        <v>10770</v>
      </c>
      <c r="P10771" t="str">
        <f>IFERROR(IF(COUNTIF(個人情報!$BB$5:$BB$401,"登録番号" &amp; リスト!O10771)&gt;=1,"",IF(VLOOKUP(O10771,登録者リスト!$A$1:$D$43729,4,FALSE)=基本情報!$D$6,O10771,"")),"")</f>
        <v/>
      </c>
    </row>
    <row r="10772" spans="15:16" x14ac:dyDescent="0.15">
      <c r="O10772">
        <v>10771</v>
      </c>
      <c r="P10772" t="str">
        <f>IFERROR(IF(COUNTIF(個人情報!$BB$5:$BB$401,"登録番号" &amp; リスト!O10772)&gt;=1,"",IF(VLOOKUP(O10772,登録者リスト!$A$1:$D$43729,4,FALSE)=基本情報!$D$6,O10772,"")),"")</f>
        <v/>
      </c>
    </row>
    <row r="10773" spans="15:16" x14ac:dyDescent="0.15">
      <c r="O10773">
        <v>10772</v>
      </c>
      <c r="P10773" t="str">
        <f>IFERROR(IF(COUNTIF(個人情報!$BB$5:$BB$401,"登録番号" &amp; リスト!O10773)&gt;=1,"",IF(VLOOKUP(O10773,登録者リスト!$A$1:$D$43729,4,FALSE)=基本情報!$D$6,O10773,"")),"")</f>
        <v/>
      </c>
    </row>
    <row r="10774" spans="15:16" x14ac:dyDescent="0.15">
      <c r="O10774">
        <v>10773</v>
      </c>
      <c r="P10774" t="str">
        <f>IFERROR(IF(COUNTIF(個人情報!$BB$5:$BB$401,"登録番号" &amp; リスト!O10774)&gt;=1,"",IF(VLOOKUP(O10774,登録者リスト!$A$1:$D$43729,4,FALSE)=基本情報!$D$6,O10774,"")),"")</f>
        <v/>
      </c>
    </row>
    <row r="10775" spans="15:16" x14ac:dyDescent="0.15">
      <c r="O10775">
        <v>10774</v>
      </c>
      <c r="P10775" t="str">
        <f>IFERROR(IF(COUNTIF(個人情報!$BB$5:$BB$401,"登録番号" &amp; リスト!O10775)&gt;=1,"",IF(VLOOKUP(O10775,登録者リスト!$A$1:$D$43729,4,FALSE)=基本情報!$D$6,O10775,"")),"")</f>
        <v/>
      </c>
    </row>
    <row r="10776" spans="15:16" x14ac:dyDescent="0.15">
      <c r="O10776">
        <v>10775</v>
      </c>
      <c r="P10776" t="str">
        <f>IFERROR(IF(COUNTIF(個人情報!$BB$5:$BB$401,"登録番号" &amp; リスト!O10776)&gt;=1,"",IF(VLOOKUP(O10776,登録者リスト!$A$1:$D$43729,4,FALSE)=基本情報!$D$6,O10776,"")),"")</f>
        <v/>
      </c>
    </row>
    <row r="10777" spans="15:16" x14ac:dyDescent="0.15">
      <c r="O10777">
        <v>10776</v>
      </c>
      <c r="P10777" t="str">
        <f>IFERROR(IF(COUNTIF(個人情報!$BB$5:$BB$401,"登録番号" &amp; リスト!O10777)&gt;=1,"",IF(VLOOKUP(O10777,登録者リスト!$A$1:$D$43729,4,FALSE)=基本情報!$D$6,O10777,"")),"")</f>
        <v/>
      </c>
    </row>
    <row r="10778" spans="15:16" x14ac:dyDescent="0.15">
      <c r="O10778">
        <v>10777</v>
      </c>
      <c r="P10778" t="str">
        <f>IFERROR(IF(COUNTIF(個人情報!$BB$5:$BB$401,"登録番号" &amp; リスト!O10778)&gt;=1,"",IF(VLOOKUP(O10778,登録者リスト!$A$1:$D$43729,4,FALSE)=基本情報!$D$6,O10778,"")),"")</f>
        <v/>
      </c>
    </row>
    <row r="10779" spans="15:16" x14ac:dyDescent="0.15">
      <c r="O10779">
        <v>10778</v>
      </c>
      <c r="P10779" t="str">
        <f>IFERROR(IF(COUNTIF(個人情報!$BB$5:$BB$401,"登録番号" &amp; リスト!O10779)&gt;=1,"",IF(VLOOKUP(O10779,登録者リスト!$A$1:$D$43729,4,FALSE)=基本情報!$D$6,O10779,"")),"")</f>
        <v/>
      </c>
    </row>
    <row r="10780" spans="15:16" x14ac:dyDescent="0.15">
      <c r="O10780">
        <v>10779</v>
      </c>
      <c r="P10780" t="str">
        <f>IFERROR(IF(COUNTIF(個人情報!$BB$5:$BB$401,"登録番号" &amp; リスト!O10780)&gt;=1,"",IF(VLOOKUP(O10780,登録者リスト!$A$1:$D$43729,4,FALSE)=基本情報!$D$6,O10780,"")),"")</f>
        <v/>
      </c>
    </row>
    <row r="10781" spans="15:16" x14ac:dyDescent="0.15">
      <c r="O10781">
        <v>10780</v>
      </c>
      <c r="P10781" t="str">
        <f>IFERROR(IF(COUNTIF(個人情報!$BB$5:$BB$401,"登録番号" &amp; リスト!O10781)&gt;=1,"",IF(VLOOKUP(O10781,登録者リスト!$A$1:$D$43729,4,FALSE)=基本情報!$D$6,O10781,"")),"")</f>
        <v/>
      </c>
    </row>
    <row r="10782" spans="15:16" x14ac:dyDescent="0.15">
      <c r="O10782">
        <v>10781</v>
      </c>
      <c r="P10782" t="str">
        <f>IFERROR(IF(COUNTIF(個人情報!$BB$5:$BB$401,"登録番号" &amp; リスト!O10782)&gt;=1,"",IF(VLOOKUP(O10782,登録者リスト!$A$1:$D$43729,4,FALSE)=基本情報!$D$6,O10782,"")),"")</f>
        <v/>
      </c>
    </row>
    <row r="10783" spans="15:16" x14ac:dyDescent="0.15">
      <c r="O10783">
        <v>10782</v>
      </c>
      <c r="P10783" t="str">
        <f>IFERROR(IF(COUNTIF(個人情報!$BB$5:$BB$401,"登録番号" &amp; リスト!O10783)&gt;=1,"",IF(VLOOKUP(O10783,登録者リスト!$A$1:$D$43729,4,FALSE)=基本情報!$D$6,O10783,"")),"")</f>
        <v/>
      </c>
    </row>
    <row r="10784" spans="15:16" x14ac:dyDescent="0.15">
      <c r="O10784">
        <v>10783</v>
      </c>
      <c r="P10784" t="str">
        <f>IFERROR(IF(COUNTIF(個人情報!$BB$5:$BB$401,"登録番号" &amp; リスト!O10784)&gt;=1,"",IF(VLOOKUP(O10784,登録者リスト!$A$1:$D$43729,4,FALSE)=基本情報!$D$6,O10784,"")),"")</f>
        <v/>
      </c>
    </row>
    <row r="10785" spans="15:16" x14ac:dyDescent="0.15">
      <c r="O10785">
        <v>10784</v>
      </c>
      <c r="P10785" t="str">
        <f>IFERROR(IF(COUNTIF(個人情報!$BB$5:$BB$401,"登録番号" &amp; リスト!O10785)&gt;=1,"",IF(VLOOKUP(O10785,登録者リスト!$A$1:$D$43729,4,FALSE)=基本情報!$D$6,O10785,"")),"")</f>
        <v/>
      </c>
    </row>
    <row r="10786" spans="15:16" x14ac:dyDescent="0.15">
      <c r="O10786">
        <v>10785</v>
      </c>
      <c r="P10786" t="str">
        <f>IFERROR(IF(COUNTIF(個人情報!$BB$5:$BB$401,"登録番号" &amp; リスト!O10786)&gt;=1,"",IF(VLOOKUP(O10786,登録者リスト!$A$1:$D$43729,4,FALSE)=基本情報!$D$6,O10786,"")),"")</f>
        <v/>
      </c>
    </row>
    <row r="10787" spans="15:16" x14ac:dyDescent="0.15">
      <c r="O10787">
        <v>10786</v>
      </c>
      <c r="P10787" t="str">
        <f>IFERROR(IF(COUNTIF(個人情報!$BB$5:$BB$401,"登録番号" &amp; リスト!O10787)&gt;=1,"",IF(VLOOKUP(O10787,登録者リスト!$A$1:$D$43729,4,FALSE)=基本情報!$D$6,O10787,"")),"")</f>
        <v/>
      </c>
    </row>
    <row r="10788" spans="15:16" x14ac:dyDescent="0.15">
      <c r="O10788">
        <v>10787</v>
      </c>
      <c r="P10788" t="str">
        <f>IFERROR(IF(COUNTIF(個人情報!$BB$5:$BB$401,"登録番号" &amp; リスト!O10788)&gt;=1,"",IF(VLOOKUP(O10788,登録者リスト!$A$1:$D$43729,4,FALSE)=基本情報!$D$6,O10788,"")),"")</f>
        <v/>
      </c>
    </row>
    <row r="10789" spans="15:16" x14ac:dyDescent="0.15">
      <c r="O10789">
        <v>10788</v>
      </c>
      <c r="P10789" t="str">
        <f>IFERROR(IF(COUNTIF(個人情報!$BB$5:$BB$401,"登録番号" &amp; リスト!O10789)&gt;=1,"",IF(VLOOKUP(O10789,登録者リスト!$A$1:$D$43729,4,FALSE)=基本情報!$D$6,O10789,"")),"")</f>
        <v/>
      </c>
    </row>
    <row r="10790" spans="15:16" x14ac:dyDescent="0.15">
      <c r="O10790">
        <v>10789</v>
      </c>
      <c r="P10790" t="str">
        <f>IFERROR(IF(COUNTIF(個人情報!$BB$5:$BB$401,"登録番号" &amp; リスト!O10790)&gt;=1,"",IF(VLOOKUP(O10790,登録者リスト!$A$1:$D$43729,4,FALSE)=基本情報!$D$6,O10790,"")),"")</f>
        <v/>
      </c>
    </row>
    <row r="10791" spans="15:16" x14ac:dyDescent="0.15">
      <c r="O10791">
        <v>10790</v>
      </c>
      <c r="P10791" t="str">
        <f>IFERROR(IF(COUNTIF(個人情報!$BB$5:$BB$401,"登録番号" &amp; リスト!O10791)&gt;=1,"",IF(VLOOKUP(O10791,登録者リスト!$A$1:$D$43729,4,FALSE)=基本情報!$D$6,O10791,"")),"")</f>
        <v/>
      </c>
    </row>
    <row r="10792" spans="15:16" x14ac:dyDescent="0.15">
      <c r="O10792">
        <v>10791</v>
      </c>
      <c r="P10792" t="str">
        <f>IFERROR(IF(COUNTIF(個人情報!$BB$5:$BB$401,"登録番号" &amp; リスト!O10792)&gt;=1,"",IF(VLOOKUP(O10792,登録者リスト!$A$1:$D$43729,4,FALSE)=基本情報!$D$6,O10792,"")),"")</f>
        <v/>
      </c>
    </row>
    <row r="10793" spans="15:16" x14ac:dyDescent="0.15">
      <c r="O10793">
        <v>10792</v>
      </c>
      <c r="P10793" t="str">
        <f>IFERROR(IF(COUNTIF(個人情報!$BB$5:$BB$401,"登録番号" &amp; リスト!O10793)&gt;=1,"",IF(VLOOKUP(O10793,登録者リスト!$A$1:$D$43729,4,FALSE)=基本情報!$D$6,O10793,"")),"")</f>
        <v/>
      </c>
    </row>
    <row r="10794" spans="15:16" x14ac:dyDescent="0.15">
      <c r="O10794">
        <v>10793</v>
      </c>
      <c r="P10794" t="str">
        <f>IFERROR(IF(COUNTIF(個人情報!$BB$5:$BB$401,"登録番号" &amp; リスト!O10794)&gt;=1,"",IF(VLOOKUP(O10794,登録者リスト!$A$1:$D$43729,4,FALSE)=基本情報!$D$6,O10794,"")),"")</f>
        <v/>
      </c>
    </row>
    <row r="10795" spans="15:16" x14ac:dyDescent="0.15">
      <c r="O10795">
        <v>10794</v>
      </c>
      <c r="P10795" t="str">
        <f>IFERROR(IF(COUNTIF(個人情報!$BB$5:$BB$401,"登録番号" &amp; リスト!O10795)&gt;=1,"",IF(VLOOKUP(O10795,登録者リスト!$A$1:$D$43729,4,FALSE)=基本情報!$D$6,O10795,"")),"")</f>
        <v/>
      </c>
    </row>
    <row r="10796" spans="15:16" x14ac:dyDescent="0.15">
      <c r="O10796">
        <v>10795</v>
      </c>
      <c r="P10796" t="str">
        <f>IFERROR(IF(COUNTIF(個人情報!$BB$5:$BB$401,"登録番号" &amp; リスト!O10796)&gt;=1,"",IF(VLOOKUP(O10796,登録者リスト!$A$1:$D$43729,4,FALSE)=基本情報!$D$6,O10796,"")),"")</f>
        <v/>
      </c>
    </row>
    <row r="10797" spans="15:16" x14ac:dyDescent="0.15">
      <c r="O10797">
        <v>10796</v>
      </c>
      <c r="P10797" t="str">
        <f>IFERROR(IF(COUNTIF(個人情報!$BB$5:$BB$401,"登録番号" &amp; リスト!O10797)&gt;=1,"",IF(VLOOKUP(O10797,登録者リスト!$A$1:$D$43729,4,FALSE)=基本情報!$D$6,O10797,"")),"")</f>
        <v/>
      </c>
    </row>
    <row r="10798" spans="15:16" x14ac:dyDescent="0.15">
      <c r="O10798">
        <v>10797</v>
      </c>
      <c r="P10798" t="str">
        <f>IFERROR(IF(COUNTIF(個人情報!$BB$5:$BB$401,"登録番号" &amp; リスト!O10798)&gt;=1,"",IF(VLOOKUP(O10798,登録者リスト!$A$1:$D$43729,4,FALSE)=基本情報!$D$6,O10798,"")),"")</f>
        <v/>
      </c>
    </row>
    <row r="10799" spans="15:16" x14ac:dyDescent="0.15">
      <c r="O10799">
        <v>10798</v>
      </c>
      <c r="P10799" t="str">
        <f>IFERROR(IF(COUNTIF(個人情報!$BB$5:$BB$401,"登録番号" &amp; リスト!O10799)&gt;=1,"",IF(VLOOKUP(O10799,登録者リスト!$A$1:$D$43729,4,FALSE)=基本情報!$D$6,O10799,"")),"")</f>
        <v/>
      </c>
    </row>
    <row r="10800" spans="15:16" x14ac:dyDescent="0.15">
      <c r="O10800">
        <v>10799</v>
      </c>
      <c r="P10800" t="str">
        <f>IFERROR(IF(COUNTIF(個人情報!$BB$5:$BB$401,"登録番号" &amp; リスト!O10800)&gt;=1,"",IF(VLOOKUP(O10800,登録者リスト!$A$1:$D$43729,4,FALSE)=基本情報!$D$6,O10800,"")),"")</f>
        <v/>
      </c>
    </row>
    <row r="10801" spans="15:16" x14ac:dyDescent="0.15">
      <c r="O10801">
        <v>10800</v>
      </c>
      <c r="P10801" t="str">
        <f>IFERROR(IF(COUNTIF(個人情報!$BB$5:$BB$401,"登録番号" &amp; リスト!O10801)&gt;=1,"",IF(VLOOKUP(O10801,登録者リスト!$A$1:$D$43729,4,FALSE)=基本情報!$D$6,O10801,"")),"")</f>
        <v/>
      </c>
    </row>
    <row r="10802" spans="15:16" x14ac:dyDescent="0.15">
      <c r="O10802">
        <v>10801</v>
      </c>
      <c r="P10802" t="str">
        <f>IFERROR(IF(COUNTIF(個人情報!$BB$5:$BB$401,"登録番号" &amp; リスト!O10802)&gt;=1,"",IF(VLOOKUP(O10802,登録者リスト!$A$1:$D$43729,4,FALSE)=基本情報!$D$6,O10802,"")),"")</f>
        <v/>
      </c>
    </row>
    <row r="10803" spans="15:16" x14ac:dyDescent="0.15">
      <c r="O10803">
        <v>10802</v>
      </c>
      <c r="P10803" t="str">
        <f>IFERROR(IF(COUNTIF(個人情報!$BB$5:$BB$401,"登録番号" &amp; リスト!O10803)&gt;=1,"",IF(VLOOKUP(O10803,登録者リスト!$A$1:$D$43729,4,FALSE)=基本情報!$D$6,O10803,"")),"")</f>
        <v/>
      </c>
    </row>
    <row r="10804" spans="15:16" x14ac:dyDescent="0.15">
      <c r="O10804">
        <v>10803</v>
      </c>
      <c r="P10804" t="str">
        <f>IFERROR(IF(COUNTIF(個人情報!$BB$5:$BB$401,"登録番号" &amp; リスト!O10804)&gt;=1,"",IF(VLOOKUP(O10804,登録者リスト!$A$1:$D$43729,4,FALSE)=基本情報!$D$6,O10804,"")),"")</f>
        <v/>
      </c>
    </row>
    <row r="10805" spans="15:16" x14ac:dyDescent="0.15">
      <c r="O10805">
        <v>10804</v>
      </c>
      <c r="P10805" t="str">
        <f>IFERROR(IF(COUNTIF(個人情報!$BB$5:$BB$401,"登録番号" &amp; リスト!O10805)&gt;=1,"",IF(VLOOKUP(O10805,登録者リスト!$A$1:$D$43729,4,FALSE)=基本情報!$D$6,O10805,"")),"")</f>
        <v/>
      </c>
    </row>
    <row r="10806" spans="15:16" x14ac:dyDescent="0.15">
      <c r="O10806">
        <v>10805</v>
      </c>
      <c r="P10806" t="str">
        <f>IFERROR(IF(COUNTIF(個人情報!$BB$5:$BB$401,"登録番号" &amp; リスト!O10806)&gt;=1,"",IF(VLOOKUP(O10806,登録者リスト!$A$1:$D$43729,4,FALSE)=基本情報!$D$6,O10806,"")),"")</f>
        <v/>
      </c>
    </row>
    <row r="10807" spans="15:16" x14ac:dyDescent="0.15">
      <c r="O10807">
        <v>10806</v>
      </c>
      <c r="P10807" t="str">
        <f>IFERROR(IF(COUNTIF(個人情報!$BB$5:$BB$401,"登録番号" &amp; リスト!O10807)&gt;=1,"",IF(VLOOKUP(O10807,登録者リスト!$A$1:$D$43729,4,FALSE)=基本情報!$D$6,O10807,"")),"")</f>
        <v/>
      </c>
    </row>
    <row r="10808" spans="15:16" x14ac:dyDescent="0.15">
      <c r="O10808">
        <v>10807</v>
      </c>
      <c r="P10808" t="str">
        <f>IFERROR(IF(COUNTIF(個人情報!$BB$5:$BB$401,"登録番号" &amp; リスト!O10808)&gt;=1,"",IF(VLOOKUP(O10808,登録者リスト!$A$1:$D$43729,4,FALSE)=基本情報!$D$6,O10808,"")),"")</f>
        <v/>
      </c>
    </row>
    <row r="10809" spans="15:16" x14ac:dyDescent="0.15">
      <c r="O10809">
        <v>10808</v>
      </c>
      <c r="P10809" t="str">
        <f>IFERROR(IF(COUNTIF(個人情報!$BB$5:$BB$401,"登録番号" &amp; リスト!O10809)&gt;=1,"",IF(VLOOKUP(O10809,登録者リスト!$A$1:$D$43729,4,FALSE)=基本情報!$D$6,O10809,"")),"")</f>
        <v/>
      </c>
    </row>
    <row r="10810" spans="15:16" x14ac:dyDescent="0.15">
      <c r="O10810">
        <v>10809</v>
      </c>
      <c r="P10810" t="str">
        <f>IFERROR(IF(COUNTIF(個人情報!$BB$5:$BB$401,"登録番号" &amp; リスト!O10810)&gt;=1,"",IF(VLOOKUP(O10810,登録者リスト!$A$1:$D$43729,4,FALSE)=基本情報!$D$6,O10810,"")),"")</f>
        <v/>
      </c>
    </row>
    <row r="10811" spans="15:16" x14ac:dyDescent="0.15">
      <c r="O10811">
        <v>10810</v>
      </c>
      <c r="P10811" t="str">
        <f>IFERROR(IF(COUNTIF(個人情報!$BB$5:$BB$401,"登録番号" &amp; リスト!O10811)&gt;=1,"",IF(VLOOKUP(O10811,登録者リスト!$A$1:$D$43729,4,FALSE)=基本情報!$D$6,O10811,"")),"")</f>
        <v/>
      </c>
    </row>
    <row r="10812" spans="15:16" x14ac:dyDescent="0.15">
      <c r="O10812">
        <v>10811</v>
      </c>
      <c r="P10812" t="str">
        <f>IFERROR(IF(COUNTIF(個人情報!$BB$5:$BB$401,"登録番号" &amp; リスト!O10812)&gt;=1,"",IF(VLOOKUP(O10812,登録者リスト!$A$1:$D$43729,4,FALSE)=基本情報!$D$6,O10812,"")),"")</f>
        <v/>
      </c>
    </row>
    <row r="10813" spans="15:16" x14ac:dyDescent="0.15">
      <c r="O10813">
        <v>10812</v>
      </c>
      <c r="P10813" t="str">
        <f>IFERROR(IF(COUNTIF(個人情報!$BB$5:$BB$401,"登録番号" &amp; リスト!O10813)&gt;=1,"",IF(VLOOKUP(O10813,登録者リスト!$A$1:$D$43729,4,FALSE)=基本情報!$D$6,O10813,"")),"")</f>
        <v/>
      </c>
    </row>
    <row r="10814" spans="15:16" x14ac:dyDescent="0.15">
      <c r="O10814">
        <v>10813</v>
      </c>
      <c r="P10814" t="str">
        <f>IFERROR(IF(COUNTIF(個人情報!$BB$5:$BB$401,"登録番号" &amp; リスト!O10814)&gt;=1,"",IF(VLOOKUP(O10814,登録者リスト!$A$1:$D$43729,4,FALSE)=基本情報!$D$6,O10814,"")),"")</f>
        <v/>
      </c>
    </row>
    <row r="10815" spans="15:16" x14ac:dyDescent="0.15">
      <c r="O10815">
        <v>10814</v>
      </c>
      <c r="P10815" t="str">
        <f>IFERROR(IF(COUNTIF(個人情報!$BB$5:$BB$401,"登録番号" &amp; リスト!O10815)&gt;=1,"",IF(VLOOKUP(O10815,登録者リスト!$A$1:$D$43729,4,FALSE)=基本情報!$D$6,O10815,"")),"")</f>
        <v/>
      </c>
    </row>
    <row r="10816" spans="15:16" x14ac:dyDescent="0.15">
      <c r="O10816">
        <v>10815</v>
      </c>
      <c r="P10816" t="str">
        <f>IFERROR(IF(COUNTIF(個人情報!$BB$5:$BB$401,"登録番号" &amp; リスト!O10816)&gt;=1,"",IF(VLOOKUP(O10816,登録者リスト!$A$1:$D$43729,4,FALSE)=基本情報!$D$6,O10816,"")),"")</f>
        <v/>
      </c>
    </row>
    <row r="10817" spans="15:16" x14ac:dyDescent="0.15">
      <c r="O10817">
        <v>10816</v>
      </c>
      <c r="P10817" t="str">
        <f>IFERROR(IF(COUNTIF(個人情報!$BB$5:$BB$401,"登録番号" &amp; リスト!O10817)&gt;=1,"",IF(VLOOKUP(O10817,登録者リスト!$A$1:$D$43729,4,FALSE)=基本情報!$D$6,O10817,"")),"")</f>
        <v/>
      </c>
    </row>
    <row r="10818" spans="15:16" x14ac:dyDescent="0.15">
      <c r="O10818">
        <v>10817</v>
      </c>
      <c r="P10818" t="str">
        <f>IFERROR(IF(COUNTIF(個人情報!$BB$5:$BB$401,"登録番号" &amp; リスト!O10818)&gt;=1,"",IF(VLOOKUP(O10818,登録者リスト!$A$1:$D$43729,4,FALSE)=基本情報!$D$6,O10818,"")),"")</f>
        <v/>
      </c>
    </row>
    <row r="10819" spans="15:16" x14ac:dyDescent="0.15">
      <c r="O10819">
        <v>10818</v>
      </c>
      <c r="P10819" t="str">
        <f>IFERROR(IF(COUNTIF(個人情報!$BB$5:$BB$401,"登録番号" &amp; リスト!O10819)&gt;=1,"",IF(VLOOKUP(O10819,登録者リスト!$A$1:$D$43729,4,FALSE)=基本情報!$D$6,O10819,"")),"")</f>
        <v/>
      </c>
    </row>
    <row r="10820" spans="15:16" x14ac:dyDescent="0.15">
      <c r="O10820">
        <v>10819</v>
      </c>
      <c r="P10820" t="str">
        <f>IFERROR(IF(COUNTIF(個人情報!$BB$5:$BB$401,"登録番号" &amp; リスト!O10820)&gt;=1,"",IF(VLOOKUP(O10820,登録者リスト!$A$1:$D$43729,4,FALSE)=基本情報!$D$6,O10820,"")),"")</f>
        <v/>
      </c>
    </row>
    <row r="10821" spans="15:16" x14ac:dyDescent="0.15">
      <c r="O10821">
        <v>10820</v>
      </c>
      <c r="P10821" t="str">
        <f>IFERROR(IF(COUNTIF(個人情報!$BB$5:$BB$401,"登録番号" &amp; リスト!O10821)&gt;=1,"",IF(VLOOKUP(O10821,登録者リスト!$A$1:$D$43729,4,FALSE)=基本情報!$D$6,O10821,"")),"")</f>
        <v/>
      </c>
    </row>
    <row r="10822" spans="15:16" x14ac:dyDescent="0.15">
      <c r="O10822">
        <v>10821</v>
      </c>
      <c r="P10822" t="str">
        <f>IFERROR(IF(COUNTIF(個人情報!$BB$5:$BB$401,"登録番号" &amp; リスト!O10822)&gt;=1,"",IF(VLOOKUP(O10822,登録者リスト!$A$1:$D$43729,4,FALSE)=基本情報!$D$6,O10822,"")),"")</f>
        <v/>
      </c>
    </row>
    <row r="10823" spans="15:16" x14ac:dyDescent="0.15">
      <c r="O10823">
        <v>10822</v>
      </c>
      <c r="P10823" t="str">
        <f>IFERROR(IF(COUNTIF(個人情報!$BB$5:$BB$401,"登録番号" &amp; リスト!O10823)&gt;=1,"",IF(VLOOKUP(O10823,登録者リスト!$A$1:$D$43729,4,FALSE)=基本情報!$D$6,O10823,"")),"")</f>
        <v/>
      </c>
    </row>
    <row r="10824" spans="15:16" x14ac:dyDescent="0.15">
      <c r="O10824">
        <v>10823</v>
      </c>
      <c r="P10824" t="str">
        <f>IFERROR(IF(COUNTIF(個人情報!$BB$5:$BB$401,"登録番号" &amp; リスト!O10824)&gt;=1,"",IF(VLOOKUP(O10824,登録者リスト!$A$1:$D$43729,4,FALSE)=基本情報!$D$6,O10824,"")),"")</f>
        <v/>
      </c>
    </row>
    <row r="10825" spans="15:16" x14ac:dyDescent="0.15">
      <c r="O10825">
        <v>10824</v>
      </c>
      <c r="P10825" t="str">
        <f>IFERROR(IF(COUNTIF(個人情報!$BB$5:$BB$401,"登録番号" &amp; リスト!O10825)&gt;=1,"",IF(VLOOKUP(O10825,登録者リスト!$A$1:$D$43729,4,FALSE)=基本情報!$D$6,O10825,"")),"")</f>
        <v/>
      </c>
    </row>
    <row r="10826" spans="15:16" x14ac:dyDescent="0.15">
      <c r="O10826">
        <v>10825</v>
      </c>
      <c r="P10826" t="str">
        <f>IFERROR(IF(COUNTIF(個人情報!$BB$5:$BB$401,"登録番号" &amp; リスト!O10826)&gt;=1,"",IF(VLOOKUP(O10826,登録者リスト!$A$1:$D$43729,4,FALSE)=基本情報!$D$6,O10826,"")),"")</f>
        <v/>
      </c>
    </row>
    <row r="10827" spans="15:16" x14ac:dyDescent="0.15">
      <c r="O10827">
        <v>10826</v>
      </c>
      <c r="P10827" t="str">
        <f>IFERROR(IF(COUNTIF(個人情報!$BB$5:$BB$401,"登録番号" &amp; リスト!O10827)&gt;=1,"",IF(VLOOKUP(O10827,登録者リスト!$A$1:$D$43729,4,FALSE)=基本情報!$D$6,O10827,"")),"")</f>
        <v/>
      </c>
    </row>
    <row r="10828" spans="15:16" x14ac:dyDescent="0.15">
      <c r="O10828">
        <v>10827</v>
      </c>
      <c r="P10828" t="str">
        <f>IFERROR(IF(COUNTIF(個人情報!$BB$5:$BB$401,"登録番号" &amp; リスト!O10828)&gt;=1,"",IF(VLOOKUP(O10828,登録者リスト!$A$1:$D$43729,4,FALSE)=基本情報!$D$6,O10828,"")),"")</f>
        <v/>
      </c>
    </row>
    <row r="10829" spans="15:16" x14ac:dyDescent="0.15">
      <c r="O10829">
        <v>10828</v>
      </c>
      <c r="P10829" t="str">
        <f>IFERROR(IF(COUNTIF(個人情報!$BB$5:$BB$401,"登録番号" &amp; リスト!O10829)&gt;=1,"",IF(VLOOKUP(O10829,登録者リスト!$A$1:$D$43729,4,FALSE)=基本情報!$D$6,O10829,"")),"")</f>
        <v/>
      </c>
    </row>
    <row r="10830" spans="15:16" x14ac:dyDescent="0.15">
      <c r="O10830">
        <v>10829</v>
      </c>
      <c r="P10830" t="str">
        <f>IFERROR(IF(COUNTIF(個人情報!$BB$5:$BB$401,"登録番号" &amp; リスト!O10830)&gt;=1,"",IF(VLOOKUP(O10830,登録者リスト!$A$1:$D$43729,4,FALSE)=基本情報!$D$6,O10830,"")),"")</f>
        <v/>
      </c>
    </row>
    <row r="10831" spans="15:16" x14ac:dyDescent="0.15">
      <c r="O10831">
        <v>10830</v>
      </c>
      <c r="P10831" t="str">
        <f>IFERROR(IF(COUNTIF(個人情報!$BB$5:$BB$401,"登録番号" &amp; リスト!O10831)&gt;=1,"",IF(VLOOKUP(O10831,登録者リスト!$A$1:$D$43729,4,FALSE)=基本情報!$D$6,O10831,"")),"")</f>
        <v/>
      </c>
    </row>
    <row r="10832" spans="15:16" x14ac:dyDescent="0.15">
      <c r="O10832">
        <v>10831</v>
      </c>
      <c r="P10832" t="str">
        <f>IFERROR(IF(COUNTIF(個人情報!$BB$5:$BB$401,"登録番号" &amp; リスト!O10832)&gt;=1,"",IF(VLOOKUP(O10832,登録者リスト!$A$1:$D$43729,4,FALSE)=基本情報!$D$6,O10832,"")),"")</f>
        <v/>
      </c>
    </row>
    <row r="10833" spans="15:16" x14ac:dyDescent="0.15">
      <c r="O10833">
        <v>10832</v>
      </c>
      <c r="P10833" t="str">
        <f>IFERROR(IF(COUNTIF(個人情報!$BB$5:$BB$401,"登録番号" &amp; リスト!O10833)&gt;=1,"",IF(VLOOKUP(O10833,登録者リスト!$A$1:$D$43729,4,FALSE)=基本情報!$D$6,O10833,"")),"")</f>
        <v/>
      </c>
    </row>
    <row r="10834" spans="15:16" x14ac:dyDescent="0.15">
      <c r="O10834">
        <v>10833</v>
      </c>
      <c r="P10834" t="str">
        <f>IFERROR(IF(COUNTIF(個人情報!$BB$5:$BB$401,"登録番号" &amp; リスト!O10834)&gt;=1,"",IF(VLOOKUP(O10834,登録者リスト!$A$1:$D$43729,4,FALSE)=基本情報!$D$6,O10834,"")),"")</f>
        <v/>
      </c>
    </row>
    <row r="10835" spans="15:16" x14ac:dyDescent="0.15">
      <c r="O10835">
        <v>10834</v>
      </c>
      <c r="P10835" t="str">
        <f>IFERROR(IF(COUNTIF(個人情報!$BB$5:$BB$401,"登録番号" &amp; リスト!O10835)&gt;=1,"",IF(VLOOKUP(O10835,登録者リスト!$A$1:$D$43729,4,FALSE)=基本情報!$D$6,O10835,"")),"")</f>
        <v/>
      </c>
    </row>
    <row r="10836" spans="15:16" x14ac:dyDescent="0.15">
      <c r="O10836">
        <v>10835</v>
      </c>
      <c r="P10836" t="str">
        <f>IFERROR(IF(COUNTIF(個人情報!$BB$5:$BB$401,"登録番号" &amp; リスト!O10836)&gt;=1,"",IF(VLOOKUP(O10836,登録者リスト!$A$1:$D$43729,4,FALSE)=基本情報!$D$6,O10836,"")),"")</f>
        <v/>
      </c>
    </row>
    <row r="10837" spans="15:16" x14ac:dyDescent="0.15">
      <c r="O10837">
        <v>10836</v>
      </c>
      <c r="P10837" t="str">
        <f>IFERROR(IF(COUNTIF(個人情報!$BB$5:$BB$401,"登録番号" &amp; リスト!O10837)&gt;=1,"",IF(VLOOKUP(O10837,登録者リスト!$A$1:$D$43729,4,FALSE)=基本情報!$D$6,O10837,"")),"")</f>
        <v/>
      </c>
    </row>
    <row r="10838" spans="15:16" x14ac:dyDescent="0.15">
      <c r="O10838">
        <v>10837</v>
      </c>
      <c r="P10838" t="str">
        <f>IFERROR(IF(COUNTIF(個人情報!$BB$5:$BB$401,"登録番号" &amp; リスト!O10838)&gt;=1,"",IF(VLOOKUP(O10838,登録者リスト!$A$1:$D$43729,4,FALSE)=基本情報!$D$6,O10838,"")),"")</f>
        <v/>
      </c>
    </row>
    <row r="10839" spans="15:16" x14ac:dyDescent="0.15">
      <c r="O10839">
        <v>10838</v>
      </c>
      <c r="P10839" t="str">
        <f>IFERROR(IF(COUNTIF(個人情報!$BB$5:$BB$401,"登録番号" &amp; リスト!O10839)&gt;=1,"",IF(VLOOKUP(O10839,登録者リスト!$A$1:$D$43729,4,FALSE)=基本情報!$D$6,O10839,"")),"")</f>
        <v/>
      </c>
    </row>
    <row r="10840" spans="15:16" x14ac:dyDescent="0.15">
      <c r="O10840">
        <v>10839</v>
      </c>
      <c r="P10840" t="str">
        <f>IFERROR(IF(COUNTIF(個人情報!$BB$5:$BB$401,"登録番号" &amp; リスト!O10840)&gt;=1,"",IF(VLOOKUP(O10840,登録者リスト!$A$1:$D$43729,4,FALSE)=基本情報!$D$6,O10840,"")),"")</f>
        <v/>
      </c>
    </row>
    <row r="10841" spans="15:16" x14ac:dyDescent="0.15">
      <c r="O10841">
        <v>10840</v>
      </c>
      <c r="P10841" t="str">
        <f>IFERROR(IF(COUNTIF(個人情報!$BB$5:$BB$401,"登録番号" &amp; リスト!O10841)&gt;=1,"",IF(VLOOKUP(O10841,登録者リスト!$A$1:$D$43729,4,FALSE)=基本情報!$D$6,O10841,"")),"")</f>
        <v/>
      </c>
    </row>
    <row r="10842" spans="15:16" x14ac:dyDescent="0.15">
      <c r="O10842">
        <v>10841</v>
      </c>
      <c r="P10842" t="str">
        <f>IFERROR(IF(COUNTIF(個人情報!$BB$5:$BB$401,"登録番号" &amp; リスト!O10842)&gt;=1,"",IF(VLOOKUP(O10842,登録者リスト!$A$1:$D$43729,4,FALSE)=基本情報!$D$6,O10842,"")),"")</f>
        <v/>
      </c>
    </row>
    <row r="10843" spans="15:16" x14ac:dyDescent="0.15">
      <c r="O10843">
        <v>10842</v>
      </c>
      <c r="P10843" t="str">
        <f>IFERROR(IF(COUNTIF(個人情報!$BB$5:$BB$401,"登録番号" &amp; リスト!O10843)&gt;=1,"",IF(VLOOKUP(O10843,登録者リスト!$A$1:$D$43729,4,FALSE)=基本情報!$D$6,O10843,"")),"")</f>
        <v/>
      </c>
    </row>
    <row r="10844" spans="15:16" x14ac:dyDescent="0.15">
      <c r="O10844">
        <v>10843</v>
      </c>
      <c r="P10844" t="str">
        <f>IFERROR(IF(COUNTIF(個人情報!$BB$5:$BB$401,"登録番号" &amp; リスト!O10844)&gt;=1,"",IF(VLOOKUP(O10844,登録者リスト!$A$1:$D$43729,4,FALSE)=基本情報!$D$6,O10844,"")),"")</f>
        <v/>
      </c>
    </row>
    <row r="10845" spans="15:16" x14ac:dyDescent="0.15">
      <c r="O10845">
        <v>10844</v>
      </c>
      <c r="P10845" t="str">
        <f>IFERROR(IF(COUNTIF(個人情報!$BB$5:$BB$401,"登録番号" &amp; リスト!O10845)&gt;=1,"",IF(VLOOKUP(O10845,登録者リスト!$A$1:$D$43729,4,FALSE)=基本情報!$D$6,O10845,"")),"")</f>
        <v/>
      </c>
    </row>
    <row r="10846" spans="15:16" x14ac:dyDescent="0.15">
      <c r="O10846">
        <v>10845</v>
      </c>
      <c r="P10846" t="str">
        <f>IFERROR(IF(COUNTIF(個人情報!$BB$5:$BB$401,"登録番号" &amp; リスト!O10846)&gt;=1,"",IF(VLOOKUP(O10846,登録者リスト!$A$1:$D$43729,4,FALSE)=基本情報!$D$6,O10846,"")),"")</f>
        <v/>
      </c>
    </row>
    <row r="10847" spans="15:16" x14ac:dyDescent="0.15">
      <c r="O10847">
        <v>10846</v>
      </c>
      <c r="P10847" t="str">
        <f>IFERROR(IF(COUNTIF(個人情報!$BB$5:$BB$401,"登録番号" &amp; リスト!O10847)&gt;=1,"",IF(VLOOKUP(O10847,登録者リスト!$A$1:$D$43729,4,FALSE)=基本情報!$D$6,O10847,"")),"")</f>
        <v/>
      </c>
    </row>
    <row r="10848" spans="15:16" x14ac:dyDescent="0.15">
      <c r="O10848">
        <v>10847</v>
      </c>
      <c r="P10848" t="str">
        <f>IFERROR(IF(COUNTIF(個人情報!$BB$5:$BB$401,"登録番号" &amp; リスト!O10848)&gt;=1,"",IF(VLOOKUP(O10848,登録者リスト!$A$1:$D$43729,4,FALSE)=基本情報!$D$6,O10848,"")),"")</f>
        <v/>
      </c>
    </row>
    <row r="10849" spans="15:16" x14ac:dyDescent="0.15">
      <c r="O10849">
        <v>10848</v>
      </c>
      <c r="P10849" t="str">
        <f>IFERROR(IF(COUNTIF(個人情報!$BB$5:$BB$401,"登録番号" &amp; リスト!O10849)&gt;=1,"",IF(VLOOKUP(O10849,登録者リスト!$A$1:$D$43729,4,FALSE)=基本情報!$D$6,O10849,"")),"")</f>
        <v/>
      </c>
    </row>
    <row r="10850" spans="15:16" x14ac:dyDescent="0.15">
      <c r="O10850">
        <v>10849</v>
      </c>
      <c r="P10850" t="str">
        <f>IFERROR(IF(COUNTIF(個人情報!$BB$5:$BB$401,"登録番号" &amp; リスト!O10850)&gt;=1,"",IF(VLOOKUP(O10850,登録者リスト!$A$1:$D$43729,4,FALSE)=基本情報!$D$6,O10850,"")),"")</f>
        <v/>
      </c>
    </row>
    <row r="10851" spans="15:16" x14ac:dyDescent="0.15">
      <c r="O10851">
        <v>10850</v>
      </c>
      <c r="P10851" t="str">
        <f>IFERROR(IF(COUNTIF(個人情報!$BB$5:$BB$401,"登録番号" &amp; リスト!O10851)&gt;=1,"",IF(VLOOKUP(O10851,登録者リスト!$A$1:$D$43729,4,FALSE)=基本情報!$D$6,O10851,"")),"")</f>
        <v/>
      </c>
    </row>
    <row r="10852" spans="15:16" x14ac:dyDescent="0.15">
      <c r="O10852">
        <v>10851</v>
      </c>
      <c r="P10852" t="str">
        <f>IFERROR(IF(COUNTIF(個人情報!$BB$5:$BB$401,"登録番号" &amp; リスト!O10852)&gt;=1,"",IF(VLOOKUP(O10852,登録者リスト!$A$1:$D$43729,4,FALSE)=基本情報!$D$6,O10852,"")),"")</f>
        <v/>
      </c>
    </row>
    <row r="10853" spans="15:16" x14ac:dyDescent="0.15">
      <c r="O10853">
        <v>10852</v>
      </c>
      <c r="P10853" t="str">
        <f>IFERROR(IF(COUNTIF(個人情報!$BB$5:$BB$401,"登録番号" &amp; リスト!O10853)&gt;=1,"",IF(VLOOKUP(O10853,登録者リスト!$A$1:$D$43729,4,FALSE)=基本情報!$D$6,O10853,"")),"")</f>
        <v/>
      </c>
    </row>
    <row r="10854" spans="15:16" x14ac:dyDescent="0.15">
      <c r="O10854">
        <v>10853</v>
      </c>
      <c r="P10854" t="str">
        <f>IFERROR(IF(COUNTIF(個人情報!$BB$5:$BB$401,"登録番号" &amp; リスト!O10854)&gt;=1,"",IF(VLOOKUP(O10854,登録者リスト!$A$1:$D$43729,4,FALSE)=基本情報!$D$6,O10854,"")),"")</f>
        <v/>
      </c>
    </row>
    <row r="10855" spans="15:16" x14ac:dyDescent="0.15">
      <c r="O10855">
        <v>10854</v>
      </c>
      <c r="P10855" t="str">
        <f>IFERROR(IF(COUNTIF(個人情報!$BB$5:$BB$401,"登録番号" &amp; リスト!O10855)&gt;=1,"",IF(VLOOKUP(O10855,登録者リスト!$A$1:$D$43729,4,FALSE)=基本情報!$D$6,O10855,"")),"")</f>
        <v/>
      </c>
    </row>
    <row r="10856" spans="15:16" x14ac:dyDescent="0.15">
      <c r="O10856">
        <v>10855</v>
      </c>
      <c r="P10856" t="str">
        <f>IFERROR(IF(COUNTIF(個人情報!$BB$5:$BB$401,"登録番号" &amp; リスト!O10856)&gt;=1,"",IF(VLOOKUP(O10856,登録者リスト!$A$1:$D$43729,4,FALSE)=基本情報!$D$6,O10856,"")),"")</f>
        <v/>
      </c>
    </row>
    <row r="10857" spans="15:16" x14ac:dyDescent="0.15">
      <c r="O10857">
        <v>10856</v>
      </c>
      <c r="P10857" t="str">
        <f>IFERROR(IF(COUNTIF(個人情報!$BB$5:$BB$401,"登録番号" &amp; リスト!O10857)&gt;=1,"",IF(VLOOKUP(O10857,登録者リスト!$A$1:$D$43729,4,FALSE)=基本情報!$D$6,O10857,"")),"")</f>
        <v/>
      </c>
    </row>
    <row r="10858" spans="15:16" x14ac:dyDescent="0.15">
      <c r="O10858">
        <v>10857</v>
      </c>
      <c r="P10858" t="str">
        <f>IFERROR(IF(COUNTIF(個人情報!$BB$5:$BB$401,"登録番号" &amp; リスト!O10858)&gt;=1,"",IF(VLOOKUP(O10858,登録者リスト!$A$1:$D$43729,4,FALSE)=基本情報!$D$6,O10858,"")),"")</f>
        <v/>
      </c>
    </row>
    <row r="10859" spans="15:16" x14ac:dyDescent="0.15">
      <c r="O10859">
        <v>10858</v>
      </c>
      <c r="P10859" t="str">
        <f>IFERROR(IF(COUNTIF(個人情報!$BB$5:$BB$401,"登録番号" &amp; リスト!O10859)&gt;=1,"",IF(VLOOKUP(O10859,登録者リスト!$A$1:$D$43729,4,FALSE)=基本情報!$D$6,O10859,"")),"")</f>
        <v/>
      </c>
    </row>
    <row r="10860" spans="15:16" x14ac:dyDescent="0.15">
      <c r="O10860">
        <v>10859</v>
      </c>
      <c r="P10860" t="str">
        <f>IFERROR(IF(COUNTIF(個人情報!$BB$5:$BB$401,"登録番号" &amp; リスト!O10860)&gt;=1,"",IF(VLOOKUP(O10860,登録者リスト!$A$1:$D$43729,4,FALSE)=基本情報!$D$6,O10860,"")),"")</f>
        <v/>
      </c>
    </row>
    <row r="10861" spans="15:16" x14ac:dyDescent="0.15">
      <c r="O10861">
        <v>10860</v>
      </c>
      <c r="P10861" t="str">
        <f>IFERROR(IF(COUNTIF(個人情報!$BB$5:$BB$401,"登録番号" &amp; リスト!O10861)&gt;=1,"",IF(VLOOKUP(O10861,登録者リスト!$A$1:$D$43729,4,FALSE)=基本情報!$D$6,O10861,"")),"")</f>
        <v/>
      </c>
    </row>
    <row r="10862" spans="15:16" x14ac:dyDescent="0.15">
      <c r="O10862">
        <v>10861</v>
      </c>
      <c r="P10862" t="str">
        <f>IFERROR(IF(COUNTIF(個人情報!$BB$5:$BB$401,"登録番号" &amp; リスト!O10862)&gt;=1,"",IF(VLOOKUP(O10862,登録者リスト!$A$1:$D$43729,4,FALSE)=基本情報!$D$6,O10862,"")),"")</f>
        <v/>
      </c>
    </row>
    <row r="10863" spans="15:16" x14ac:dyDescent="0.15">
      <c r="O10863">
        <v>10862</v>
      </c>
      <c r="P10863" t="str">
        <f>IFERROR(IF(COUNTIF(個人情報!$BB$5:$BB$401,"登録番号" &amp; リスト!O10863)&gt;=1,"",IF(VLOOKUP(O10863,登録者リスト!$A$1:$D$43729,4,FALSE)=基本情報!$D$6,O10863,"")),"")</f>
        <v/>
      </c>
    </row>
    <row r="10864" spans="15:16" x14ac:dyDescent="0.15">
      <c r="O10864">
        <v>10863</v>
      </c>
      <c r="P10864" t="str">
        <f>IFERROR(IF(COUNTIF(個人情報!$BB$5:$BB$401,"登録番号" &amp; リスト!O10864)&gt;=1,"",IF(VLOOKUP(O10864,登録者リスト!$A$1:$D$43729,4,FALSE)=基本情報!$D$6,O10864,"")),"")</f>
        <v/>
      </c>
    </row>
    <row r="10865" spans="15:16" x14ac:dyDescent="0.15">
      <c r="O10865">
        <v>10864</v>
      </c>
      <c r="P10865" t="str">
        <f>IFERROR(IF(COUNTIF(個人情報!$BB$5:$BB$401,"登録番号" &amp; リスト!O10865)&gt;=1,"",IF(VLOOKUP(O10865,登録者リスト!$A$1:$D$43729,4,FALSE)=基本情報!$D$6,O10865,"")),"")</f>
        <v/>
      </c>
    </row>
    <row r="10866" spans="15:16" x14ac:dyDescent="0.15">
      <c r="O10866">
        <v>10865</v>
      </c>
      <c r="P10866" t="str">
        <f>IFERROR(IF(COUNTIF(個人情報!$BB$5:$BB$401,"登録番号" &amp; リスト!O10866)&gt;=1,"",IF(VLOOKUP(O10866,登録者リスト!$A$1:$D$43729,4,FALSE)=基本情報!$D$6,O10866,"")),"")</f>
        <v/>
      </c>
    </row>
    <row r="10867" spans="15:16" x14ac:dyDescent="0.15">
      <c r="O10867">
        <v>10866</v>
      </c>
      <c r="P10867" t="str">
        <f>IFERROR(IF(COUNTIF(個人情報!$BB$5:$BB$401,"登録番号" &amp; リスト!O10867)&gt;=1,"",IF(VLOOKUP(O10867,登録者リスト!$A$1:$D$43729,4,FALSE)=基本情報!$D$6,O10867,"")),"")</f>
        <v/>
      </c>
    </row>
    <row r="10868" spans="15:16" x14ac:dyDescent="0.15">
      <c r="O10868">
        <v>10867</v>
      </c>
      <c r="P10868" t="str">
        <f>IFERROR(IF(COUNTIF(個人情報!$BB$5:$BB$401,"登録番号" &amp; リスト!O10868)&gt;=1,"",IF(VLOOKUP(O10868,登録者リスト!$A$1:$D$43729,4,FALSE)=基本情報!$D$6,O10868,"")),"")</f>
        <v/>
      </c>
    </row>
    <row r="10869" spans="15:16" x14ac:dyDescent="0.15">
      <c r="O10869">
        <v>10868</v>
      </c>
      <c r="P10869" t="str">
        <f>IFERROR(IF(COUNTIF(個人情報!$BB$5:$BB$401,"登録番号" &amp; リスト!O10869)&gt;=1,"",IF(VLOOKUP(O10869,登録者リスト!$A$1:$D$43729,4,FALSE)=基本情報!$D$6,O10869,"")),"")</f>
        <v/>
      </c>
    </row>
    <row r="10870" spans="15:16" x14ac:dyDescent="0.15">
      <c r="O10870">
        <v>10869</v>
      </c>
      <c r="P10870" t="str">
        <f>IFERROR(IF(COUNTIF(個人情報!$BB$5:$BB$401,"登録番号" &amp; リスト!O10870)&gt;=1,"",IF(VLOOKUP(O10870,登録者リスト!$A$1:$D$43729,4,FALSE)=基本情報!$D$6,O10870,"")),"")</f>
        <v/>
      </c>
    </row>
    <row r="10871" spans="15:16" x14ac:dyDescent="0.15">
      <c r="O10871">
        <v>10870</v>
      </c>
      <c r="P10871" t="str">
        <f>IFERROR(IF(COUNTIF(個人情報!$BB$5:$BB$401,"登録番号" &amp; リスト!O10871)&gt;=1,"",IF(VLOOKUP(O10871,登録者リスト!$A$1:$D$43729,4,FALSE)=基本情報!$D$6,O10871,"")),"")</f>
        <v/>
      </c>
    </row>
    <row r="10872" spans="15:16" x14ac:dyDescent="0.15">
      <c r="O10872">
        <v>10871</v>
      </c>
      <c r="P10872" t="str">
        <f>IFERROR(IF(COUNTIF(個人情報!$BB$5:$BB$401,"登録番号" &amp; リスト!O10872)&gt;=1,"",IF(VLOOKUP(O10872,登録者リスト!$A$1:$D$43729,4,FALSE)=基本情報!$D$6,O10872,"")),"")</f>
        <v/>
      </c>
    </row>
    <row r="10873" spans="15:16" x14ac:dyDescent="0.15">
      <c r="O10873">
        <v>10872</v>
      </c>
      <c r="P10873" t="str">
        <f>IFERROR(IF(COUNTIF(個人情報!$BB$5:$BB$401,"登録番号" &amp; リスト!O10873)&gt;=1,"",IF(VLOOKUP(O10873,登録者リスト!$A$1:$D$43729,4,FALSE)=基本情報!$D$6,O10873,"")),"")</f>
        <v/>
      </c>
    </row>
    <row r="10874" spans="15:16" x14ac:dyDescent="0.15">
      <c r="O10874">
        <v>10873</v>
      </c>
      <c r="P10874" t="str">
        <f>IFERROR(IF(COUNTIF(個人情報!$BB$5:$BB$401,"登録番号" &amp; リスト!O10874)&gt;=1,"",IF(VLOOKUP(O10874,登録者リスト!$A$1:$D$43729,4,FALSE)=基本情報!$D$6,O10874,"")),"")</f>
        <v/>
      </c>
    </row>
    <row r="10875" spans="15:16" x14ac:dyDescent="0.15">
      <c r="O10875">
        <v>10874</v>
      </c>
      <c r="P10875" t="str">
        <f>IFERROR(IF(COUNTIF(個人情報!$BB$5:$BB$401,"登録番号" &amp; リスト!O10875)&gt;=1,"",IF(VLOOKUP(O10875,登録者リスト!$A$1:$D$43729,4,FALSE)=基本情報!$D$6,O10875,"")),"")</f>
        <v/>
      </c>
    </row>
    <row r="10876" spans="15:16" x14ac:dyDescent="0.15">
      <c r="O10876">
        <v>10875</v>
      </c>
      <c r="P10876" t="str">
        <f>IFERROR(IF(COUNTIF(個人情報!$BB$5:$BB$401,"登録番号" &amp; リスト!O10876)&gt;=1,"",IF(VLOOKUP(O10876,登録者リスト!$A$1:$D$43729,4,FALSE)=基本情報!$D$6,O10876,"")),"")</f>
        <v/>
      </c>
    </row>
    <row r="10877" spans="15:16" x14ac:dyDescent="0.15">
      <c r="O10877">
        <v>10876</v>
      </c>
      <c r="P10877" t="str">
        <f>IFERROR(IF(COUNTIF(個人情報!$BB$5:$BB$401,"登録番号" &amp; リスト!O10877)&gt;=1,"",IF(VLOOKUP(O10877,登録者リスト!$A$1:$D$43729,4,FALSE)=基本情報!$D$6,O10877,"")),"")</f>
        <v/>
      </c>
    </row>
    <row r="10878" spans="15:16" x14ac:dyDescent="0.15">
      <c r="O10878">
        <v>10877</v>
      </c>
      <c r="P10878" t="str">
        <f>IFERROR(IF(COUNTIF(個人情報!$BB$5:$BB$401,"登録番号" &amp; リスト!O10878)&gt;=1,"",IF(VLOOKUP(O10878,登録者リスト!$A$1:$D$43729,4,FALSE)=基本情報!$D$6,O10878,"")),"")</f>
        <v/>
      </c>
    </row>
    <row r="10879" spans="15:16" x14ac:dyDescent="0.15">
      <c r="O10879">
        <v>10878</v>
      </c>
      <c r="P10879" t="str">
        <f>IFERROR(IF(COUNTIF(個人情報!$BB$5:$BB$401,"登録番号" &amp; リスト!O10879)&gt;=1,"",IF(VLOOKUP(O10879,登録者リスト!$A$1:$D$43729,4,FALSE)=基本情報!$D$6,O10879,"")),"")</f>
        <v/>
      </c>
    </row>
    <row r="10880" spans="15:16" x14ac:dyDescent="0.15">
      <c r="O10880">
        <v>10879</v>
      </c>
      <c r="P10880" t="str">
        <f>IFERROR(IF(COUNTIF(個人情報!$BB$5:$BB$401,"登録番号" &amp; リスト!O10880)&gt;=1,"",IF(VLOOKUP(O10880,登録者リスト!$A$1:$D$43729,4,FALSE)=基本情報!$D$6,O10880,"")),"")</f>
        <v/>
      </c>
    </row>
    <row r="10881" spans="15:16" x14ac:dyDescent="0.15">
      <c r="O10881">
        <v>10880</v>
      </c>
      <c r="P10881" t="str">
        <f>IFERROR(IF(COUNTIF(個人情報!$BB$5:$BB$401,"登録番号" &amp; リスト!O10881)&gt;=1,"",IF(VLOOKUP(O10881,登録者リスト!$A$1:$D$43729,4,FALSE)=基本情報!$D$6,O10881,"")),"")</f>
        <v/>
      </c>
    </row>
    <row r="10882" spans="15:16" x14ac:dyDescent="0.15">
      <c r="O10882">
        <v>10881</v>
      </c>
      <c r="P10882" t="str">
        <f>IFERROR(IF(COUNTIF(個人情報!$BB$5:$BB$401,"登録番号" &amp; リスト!O10882)&gt;=1,"",IF(VLOOKUP(O10882,登録者リスト!$A$1:$D$43729,4,FALSE)=基本情報!$D$6,O10882,"")),"")</f>
        <v/>
      </c>
    </row>
    <row r="10883" spans="15:16" x14ac:dyDescent="0.15">
      <c r="O10883">
        <v>10882</v>
      </c>
      <c r="P10883" t="str">
        <f>IFERROR(IF(COUNTIF(個人情報!$BB$5:$BB$401,"登録番号" &amp; リスト!O10883)&gt;=1,"",IF(VLOOKUP(O10883,登録者リスト!$A$1:$D$43729,4,FALSE)=基本情報!$D$6,O10883,"")),"")</f>
        <v/>
      </c>
    </row>
    <row r="10884" spans="15:16" x14ac:dyDescent="0.15">
      <c r="O10884">
        <v>10883</v>
      </c>
      <c r="P10884" t="str">
        <f>IFERROR(IF(COUNTIF(個人情報!$BB$5:$BB$401,"登録番号" &amp; リスト!O10884)&gt;=1,"",IF(VLOOKUP(O10884,登録者リスト!$A$1:$D$43729,4,FALSE)=基本情報!$D$6,O10884,"")),"")</f>
        <v/>
      </c>
    </row>
    <row r="10885" spans="15:16" x14ac:dyDescent="0.15">
      <c r="O10885">
        <v>10884</v>
      </c>
      <c r="P10885" t="str">
        <f>IFERROR(IF(COUNTIF(個人情報!$BB$5:$BB$401,"登録番号" &amp; リスト!O10885)&gt;=1,"",IF(VLOOKUP(O10885,登録者リスト!$A$1:$D$43729,4,FALSE)=基本情報!$D$6,O10885,"")),"")</f>
        <v/>
      </c>
    </row>
    <row r="10886" spans="15:16" x14ac:dyDescent="0.15">
      <c r="O10886">
        <v>10885</v>
      </c>
      <c r="P10886" t="str">
        <f>IFERROR(IF(COUNTIF(個人情報!$BB$5:$BB$401,"登録番号" &amp; リスト!O10886)&gt;=1,"",IF(VLOOKUP(O10886,登録者リスト!$A$1:$D$43729,4,FALSE)=基本情報!$D$6,O10886,"")),"")</f>
        <v/>
      </c>
    </row>
    <row r="10887" spans="15:16" x14ac:dyDescent="0.15">
      <c r="O10887">
        <v>10886</v>
      </c>
      <c r="P10887" t="str">
        <f>IFERROR(IF(COUNTIF(個人情報!$BB$5:$BB$401,"登録番号" &amp; リスト!O10887)&gt;=1,"",IF(VLOOKUP(O10887,登録者リスト!$A$1:$D$43729,4,FALSE)=基本情報!$D$6,O10887,"")),"")</f>
        <v/>
      </c>
    </row>
    <row r="10888" spans="15:16" x14ac:dyDescent="0.15">
      <c r="O10888">
        <v>10887</v>
      </c>
      <c r="P10888" t="str">
        <f>IFERROR(IF(COUNTIF(個人情報!$BB$5:$BB$401,"登録番号" &amp; リスト!O10888)&gt;=1,"",IF(VLOOKUP(O10888,登録者リスト!$A$1:$D$43729,4,FALSE)=基本情報!$D$6,O10888,"")),"")</f>
        <v/>
      </c>
    </row>
    <row r="10889" spans="15:16" x14ac:dyDescent="0.15">
      <c r="O10889">
        <v>10888</v>
      </c>
      <c r="P10889" t="str">
        <f>IFERROR(IF(COUNTIF(個人情報!$BB$5:$BB$401,"登録番号" &amp; リスト!O10889)&gt;=1,"",IF(VLOOKUP(O10889,登録者リスト!$A$1:$D$43729,4,FALSE)=基本情報!$D$6,O10889,"")),"")</f>
        <v/>
      </c>
    </row>
    <row r="10890" spans="15:16" x14ac:dyDescent="0.15">
      <c r="O10890">
        <v>10889</v>
      </c>
      <c r="P10890" t="str">
        <f>IFERROR(IF(COUNTIF(個人情報!$BB$5:$BB$401,"登録番号" &amp; リスト!O10890)&gt;=1,"",IF(VLOOKUP(O10890,登録者リスト!$A$1:$D$43729,4,FALSE)=基本情報!$D$6,O10890,"")),"")</f>
        <v/>
      </c>
    </row>
    <row r="10891" spans="15:16" x14ac:dyDescent="0.15">
      <c r="O10891">
        <v>10890</v>
      </c>
      <c r="P10891" t="str">
        <f>IFERROR(IF(COUNTIF(個人情報!$BB$5:$BB$401,"登録番号" &amp; リスト!O10891)&gt;=1,"",IF(VLOOKUP(O10891,登録者リスト!$A$1:$D$43729,4,FALSE)=基本情報!$D$6,O10891,"")),"")</f>
        <v/>
      </c>
    </row>
    <row r="10892" spans="15:16" x14ac:dyDescent="0.15">
      <c r="O10892">
        <v>10891</v>
      </c>
      <c r="P10892" t="str">
        <f>IFERROR(IF(COUNTIF(個人情報!$BB$5:$BB$401,"登録番号" &amp; リスト!O10892)&gt;=1,"",IF(VLOOKUP(O10892,登録者リスト!$A$1:$D$43729,4,FALSE)=基本情報!$D$6,O10892,"")),"")</f>
        <v/>
      </c>
    </row>
    <row r="10893" spans="15:16" x14ac:dyDescent="0.15">
      <c r="O10893">
        <v>10892</v>
      </c>
      <c r="P10893" t="str">
        <f>IFERROR(IF(COUNTIF(個人情報!$BB$5:$BB$401,"登録番号" &amp; リスト!O10893)&gt;=1,"",IF(VLOOKUP(O10893,登録者リスト!$A$1:$D$43729,4,FALSE)=基本情報!$D$6,O10893,"")),"")</f>
        <v/>
      </c>
    </row>
    <row r="10894" spans="15:16" x14ac:dyDescent="0.15">
      <c r="O10894">
        <v>10893</v>
      </c>
      <c r="P10894" t="str">
        <f>IFERROR(IF(COUNTIF(個人情報!$BB$5:$BB$401,"登録番号" &amp; リスト!O10894)&gt;=1,"",IF(VLOOKUP(O10894,登録者リスト!$A$1:$D$43729,4,FALSE)=基本情報!$D$6,O10894,"")),"")</f>
        <v/>
      </c>
    </row>
    <row r="10895" spans="15:16" x14ac:dyDescent="0.15">
      <c r="O10895">
        <v>10894</v>
      </c>
      <c r="P10895" t="str">
        <f>IFERROR(IF(COUNTIF(個人情報!$BB$5:$BB$401,"登録番号" &amp; リスト!O10895)&gt;=1,"",IF(VLOOKUP(O10895,登録者リスト!$A$1:$D$43729,4,FALSE)=基本情報!$D$6,O10895,"")),"")</f>
        <v/>
      </c>
    </row>
    <row r="10896" spans="15:16" x14ac:dyDescent="0.15">
      <c r="O10896">
        <v>10895</v>
      </c>
      <c r="P10896" t="str">
        <f>IFERROR(IF(COUNTIF(個人情報!$BB$5:$BB$401,"登録番号" &amp; リスト!O10896)&gt;=1,"",IF(VLOOKUP(O10896,登録者リスト!$A$1:$D$43729,4,FALSE)=基本情報!$D$6,O10896,"")),"")</f>
        <v/>
      </c>
    </row>
    <row r="10897" spans="15:16" x14ac:dyDescent="0.15">
      <c r="O10897">
        <v>10896</v>
      </c>
      <c r="P10897" t="str">
        <f>IFERROR(IF(COUNTIF(個人情報!$BB$5:$BB$401,"登録番号" &amp; リスト!O10897)&gt;=1,"",IF(VLOOKUP(O10897,登録者リスト!$A$1:$D$43729,4,FALSE)=基本情報!$D$6,O10897,"")),"")</f>
        <v/>
      </c>
    </row>
    <row r="10898" spans="15:16" x14ac:dyDescent="0.15">
      <c r="O10898">
        <v>10897</v>
      </c>
      <c r="P10898" t="str">
        <f>IFERROR(IF(COUNTIF(個人情報!$BB$5:$BB$401,"登録番号" &amp; リスト!O10898)&gt;=1,"",IF(VLOOKUP(O10898,登録者リスト!$A$1:$D$43729,4,FALSE)=基本情報!$D$6,O10898,"")),"")</f>
        <v/>
      </c>
    </row>
    <row r="10899" spans="15:16" x14ac:dyDescent="0.15">
      <c r="O10899">
        <v>10898</v>
      </c>
      <c r="P10899" t="str">
        <f>IFERROR(IF(COUNTIF(個人情報!$BB$5:$BB$401,"登録番号" &amp; リスト!O10899)&gt;=1,"",IF(VLOOKUP(O10899,登録者リスト!$A$1:$D$43729,4,FALSE)=基本情報!$D$6,O10899,"")),"")</f>
        <v/>
      </c>
    </row>
    <row r="10900" spans="15:16" x14ac:dyDescent="0.15">
      <c r="O10900">
        <v>10899</v>
      </c>
      <c r="P10900" t="str">
        <f>IFERROR(IF(COUNTIF(個人情報!$BB$5:$BB$401,"登録番号" &amp; リスト!O10900)&gt;=1,"",IF(VLOOKUP(O10900,登録者リスト!$A$1:$D$43729,4,FALSE)=基本情報!$D$6,O10900,"")),"")</f>
        <v/>
      </c>
    </row>
    <row r="10901" spans="15:16" x14ac:dyDescent="0.15">
      <c r="O10901">
        <v>10900</v>
      </c>
      <c r="P10901" t="str">
        <f>IFERROR(IF(COUNTIF(個人情報!$BB$5:$BB$401,"登録番号" &amp; リスト!O10901)&gt;=1,"",IF(VLOOKUP(O10901,登録者リスト!$A$1:$D$43729,4,FALSE)=基本情報!$D$6,O10901,"")),"")</f>
        <v/>
      </c>
    </row>
    <row r="10902" spans="15:16" x14ac:dyDescent="0.15">
      <c r="O10902">
        <v>10901</v>
      </c>
      <c r="P10902" t="str">
        <f>IFERROR(IF(COUNTIF(個人情報!$BB$5:$BB$401,"登録番号" &amp; リスト!O10902)&gt;=1,"",IF(VLOOKUP(O10902,登録者リスト!$A$1:$D$43729,4,FALSE)=基本情報!$D$6,O10902,"")),"")</f>
        <v/>
      </c>
    </row>
    <row r="10903" spans="15:16" x14ac:dyDescent="0.15">
      <c r="O10903">
        <v>10902</v>
      </c>
      <c r="P10903" t="str">
        <f>IFERROR(IF(COUNTIF(個人情報!$BB$5:$BB$401,"登録番号" &amp; リスト!O10903)&gt;=1,"",IF(VLOOKUP(O10903,登録者リスト!$A$1:$D$43729,4,FALSE)=基本情報!$D$6,O10903,"")),"")</f>
        <v/>
      </c>
    </row>
    <row r="10904" spans="15:16" x14ac:dyDescent="0.15">
      <c r="O10904">
        <v>10903</v>
      </c>
      <c r="P10904" t="str">
        <f>IFERROR(IF(COUNTIF(個人情報!$BB$5:$BB$401,"登録番号" &amp; リスト!O10904)&gt;=1,"",IF(VLOOKUP(O10904,登録者リスト!$A$1:$D$43729,4,FALSE)=基本情報!$D$6,O10904,"")),"")</f>
        <v/>
      </c>
    </row>
    <row r="10905" spans="15:16" x14ac:dyDescent="0.15">
      <c r="O10905">
        <v>10904</v>
      </c>
      <c r="P10905" t="str">
        <f>IFERROR(IF(COUNTIF(個人情報!$BB$5:$BB$401,"登録番号" &amp; リスト!O10905)&gt;=1,"",IF(VLOOKUP(O10905,登録者リスト!$A$1:$D$43729,4,FALSE)=基本情報!$D$6,O10905,"")),"")</f>
        <v/>
      </c>
    </row>
    <row r="10906" spans="15:16" x14ac:dyDescent="0.15">
      <c r="O10906">
        <v>10905</v>
      </c>
      <c r="P10906" t="str">
        <f>IFERROR(IF(COUNTIF(個人情報!$BB$5:$BB$401,"登録番号" &amp; リスト!O10906)&gt;=1,"",IF(VLOOKUP(O10906,登録者リスト!$A$1:$D$43729,4,FALSE)=基本情報!$D$6,O10906,"")),"")</f>
        <v/>
      </c>
    </row>
    <row r="10907" spans="15:16" x14ac:dyDescent="0.15">
      <c r="O10907">
        <v>10906</v>
      </c>
      <c r="P10907" t="str">
        <f>IFERROR(IF(COUNTIF(個人情報!$BB$5:$BB$401,"登録番号" &amp; リスト!O10907)&gt;=1,"",IF(VLOOKUP(O10907,登録者リスト!$A$1:$D$43729,4,FALSE)=基本情報!$D$6,O10907,"")),"")</f>
        <v/>
      </c>
    </row>
    <row r="10908" spans="15:16" x14ac:dyDescent="0.15">
      <c r="O10908">
        <v>10907</v>
      </c>
      <c r="P10908" t="str">
        <f>IFERROR(IF(COUNTIF(個人情報!$BB$5:$BB$401,"登録番号" &amp; リスト!O10908)&gt;=1,"",IF(VLOOKUP(O10908,登録者リスト!$A$1:$D$43729,4,FALSE)=基本情報!$D$6,O10908,"")),"")</f>
        <v/>
      </c>
    </row>
    <row r="10909" spans="15:16" x14ac:dyDescent="0.15">
      <c r="O10909">
        <v>10908</v>
      </c>
      <c r="P10909" t="str">
        <f>IFERROR(IF(COUNTIF(個人情報!$BB$5:$BB$401,"登録番号" &amp; リスト!O10909)&gt;=1,"",IF(VLOOKUP(O10909,登録者リスト!$A$1:$D$43729,4,FALSE)=基本情報!$D$6,O10909,"")),"")</f>
        <v/>
      </c>
    </row>
    <row r="10910" spans="15:16" x14ac:dyDescent="0.15">
      <c r="O10910">
        <v>10909</v>
      </c>
      <c r="P10910" t="str">
        <f>IFERROR(IF(COUNTIF(個人情報!$BB$5:$BB$401,"登録番号" &amp; リスト!O10910)&gt;=1,"",IF(VLOOKUP(O10910,登録者リスト!$A$1:$D$43729,4,FALSE)=基本情報!$D$6,O10910,"")),"")</f>
        <v/>
      </c>
    </row>
    <row r="10911" spans="15:16" x14ac:dyDescent="0.15">
      <c r="O10911">
        <v>10910</v>
      </c>
      <c r="P10911" t="str">
        <f>IFERROR(IF(COUNTIF(個人情報!$BB$5:$BB$401,"登録番号" &amp; リスト!O10911)&gt;=1,"",IF(VLOOKUP(O10911,登録者リスト!$A$1:$D$43729,4,FALSE)=基本情報!$D$6,O10911,"")),"")</f>
        <v/>
      </c>
    </row>
    <row r="10912" spans="15:16" x14ac:dyDescent="0.15">
      <c r="O10912">
        <v>10911</v>
      </c>
      <c r="P10912" t="str">
        <f>IFERROR(IF(COUNTIF(個人情報!$BB$5:$BB$401,"登録番号" &amp; リスト!O10912)&gt;=1,"",IF(VLOOKUP(O10912,登録者リスト!$A$1:$D$43729,4,FALSE)=基本情報!$D$6,O10912,"")),"")</f>
        <v/>
      </c>
    </row>
    <row r="10913" spans="15:16" x14ac:dyDescent="0.15">
      <c r="O10913">
        <v>10912</v>
      </c>
      <c r="P10913" t="str">
        <f>IFERROR(IF(COUNTIF(個人情報!$BB$5:$BB$401,"登録番号" &amp; リスト!O10913)&gt;=1,"",IF(VLOOKUP(O10913,登録者リスト!$A$1:$D$43729,4,FALSE)=基本情報!$D$6,O10913,"")),"")</f>
        <v/>
      </c>
    </row>
    <row r="10914" spans="15:16" x14ac:dyDescent="0.15">
      <c r="O10914">
        <v>10913</v>
      </c>
      <c r="P10914" t="str">
        <f>IFERROR(IF(COUNTIF(個人情報!$BB$5:$BB$401,"登録番号" &amp; リスト!O10914)&gt;=1,"",IF(VLOOKUP(O10914,登録者リスト!$A$1:$D$43729,4,FALSE)=基本情報!$D$6,O10914,"")),"")</f>
        <v/>
      </c>
    </row>
    <row r="10915" spans="15:16" x14ac:dyDescent="0.15">
      <c r="O10915">
        <v>10914</v>
      </c>
      <c r="P10915" t="str">
        <f>IFERROR(IF(COUNTIF(個人情報!$BB$5:$BB$401,"登録番号" &amp; リスト!O10915)&gt;=1,"",IF(VLOOKUP(O10915,登録者リスト!$A$1:$D$43729,4,FALSE)=基本情報!$D$6,O10915,"")),"")</f>
        <v/>
      </c>
    </row>
    <row r="10916" spans="15:16" x14ac:dyDescent="0.15">
      <c r="O10916">
        <v>10915</v>
      </c>
      <c r="P10916" t="str">
        <f>IFERROR(IF(COUNTIF(個人情報!$BB$5:$BB$401,"登録番号" &amp; リスト!O10916)&gt;=1,"",IF(VLOOKUP(O10916,登録者リスト!$A$1:$D$43729,4,FALSE)=基本情報!$D$6,O10916,"")),"")</f>
        <v/>
      </c>
    </row>
    <row r="10917" spans="15:16" x14ac:dyDescent="0.15">
      <c r="O10917">
        <v>10916</v>
      </c>
      <c r="P10917" t="str">
        <f>IFERROR(IF(COUNTIF(個人情報!$BB$5:$BB$401,"登録番号" &amp; リスト!O10917)&gt;=1,"",IF(VLOOKUP(O10917,登録者リスト!$A$1:$D$43729,4,FALSE)=基本情報!$D$6,O10917,"")),"")</f>
        <v/>
      </c>
    </row>
    <row r="10918" spans="15:16" x14ac:dyDescent="0.15">
      <c r="O10918">
        <v>10917</v>
      </c>
      <c r="P10918" t="str">
        <f>IFERROR(IF(COUNTIF(個人情報!$BB$5:$BB$401,"登録番号" &amp; リスト!O10918)&gt;=1,"",IF(VLOOKUP(O10918,登録者リスト!$A$1:$D$43729,4,FALSE)=基本情報!$D$6,O10918,"")),"")</f>
        <v/>
      </c>
    </row>
    <row r="10919" spans="15:16" x14ac:dyDescent="0.15">
      <c r="O10919">
        <v>10918</v>
      </c>
      <c r="P10919" t="str">
        <f>IFERROR(IF(COUNTIF(個人情報!$BB$5:$BB$401,"登録番号" &amp; リスト!O10919)&gt;=1,"",IF(VLOOKUP(O10919,登録者リスト!$A$1:$D$43729,4,FALSE)=基本情報!$D$6,O10919,"")),"")</f>
        <v/>
      </c>
    </row>
    <row r="10920" spans="15:16" x14ac:dyDescent="0.15">
      <c r="O10920">
        <v>10919</v>
      </c>
      <c r="P10920" t="str">
        <f>IFERROR(IF(COUNTIF(個人情報!$BB$5:$BB$401,"登録番号" &amp; リスト!O10920)&gt;=1,"",IF(VLOOKUP(O10920,登録者リスト!$A$1:$D$43729,4,FALSE)=基本情報!$D$6,O10920,"")),"")</f>
        <v/>
      </c>
    </row>
    <row r="10921" spans="15:16" x14ac:dyDescent="0.15">
      <c r="O10921">
        <v>10920</v>
      </c>
      <c r="P10921" t="str">
        <f>IFERROR(IF(COUNTIF(個人情報!$BB$5:$BB$401,"登録番号" &amp; リスト!O10921)&gt;=1,"",IF(VLOOKUP(O10921,登録者リスト!$A$1:$D$43729,4,FALSE)=基本情報!$D$6,O10921,"")),"")</f>
        <v/>
      </c>
    </row>
    <row r="10922" spans="15:16" x14ac:dyDescent="0.15">
      <c r="O10922">
        <v>10921</v>
      </c>
      <c r="P10922" t="str">
        <f>IFERROR(IF(COUNTIF(個人情報!$BB$5:$BB$401,"登録番号" &amp; リスト!O10922)&gt;=1,"",IF(VLOOKUP(O10922,登録者リスト!$A$1:$D$43729,4,FALSE)=基本情報!$D$6,O10922,"")),"")</f>
        <v/>
      </c>
    </row>
    <row r="10923" spans="15:16" x14ac:dyDescent="0.15">
      <c r="O10923">
        <v>10922</v>
      </c>
      <c r="P10923" t="str">
        <f>IFERROR(IF(COUNTIF(個人情報!$BB$5:$BB$401,"登録番号" &amp; リスト!O10923)&gt;=1,"",IF(VLOOKUP(O10923,登録者リスト!$A$1:$D$43729,4,FALSE)=基本情報!$D$6,O10923,"")),"")</f>
        <v/>
      </c>
    </row>
    <row r="10924" spans="15:16" x14ac:dyDescent="0.15">
      <c r="O10924">
        <v>10923</v>
      </c>
      <c r="P10924" t="str">
        <f>IFERROR(IF(COUNTIF(個人情報!$BB$5:$BB$401,"登録番号" &amp; リスト!O10924)&gt;=1,"",IF(VLOOKUP(O10924,登録者リスト!$A$1:$D$43729,4,FALSE)=基本情報!$D$6,O10924,"")),"")</f>
        <v/>
      </c>
    </row>
    <row r="10925" spans="15:16" x14ac:dyDescent="0.15">
      <c r="O10925">
        <v>10924</v>
      </c>
      <c r="P10925" t="str">
        <f>IFERROR(IF(COUNTIF(個人情報!$BB$5:$BB$401,"登録番号" &amp; リスト!O10925)&gt;=1,"",IF(VLOOKUP(O10925,登録者リスト!$A$1:$D$43729,4,FALSE)=基本情報!$D$6,O10925,"")),"")</f>
        <v/>
      </c>
    </row>
    <row r="10926" spans="15:16" x14ac:dyDescent="0.15">
      <c r="O10926">
        <v>10925</v>
      </c>
      <c r="P10926" t="str">
        <f>IFERROR(IF(COUNTIF(個人情報!$BB$5:$BB$401,"登録番号" &amp; リスト!O10926)&gt;=1,"",IF(VLOOKUP(O10926,登録者リスト!$A$1:$D$43729,4,FALSE)=基本情報!$D$6,O10926,"")),"")</f>
        <v/>
      </c>
    </row>
    <row r="10927" spans="15:16" x14ac:dyDescent="0.15">
      <c r="O10927">
        <v>10926</v>
      </c>
      <c r="P10927" t="str">
        <f>IFERROR(IF(COUNTIF(個人情報!$BB$5:$BB$401,"登録番号" &amp; リスト!O10927)&gt;=1,"",IF(VLOOKUP(O10927,登録者リスト!$A$1:$D$43729,4,FALSE)=基本情報!$D$6,O10927,"")),"")</f>
        <v/>
      </c>
    </row>
    <row r="10928" spans="15:16" x14ac:dyDescent="0.15">
      <c r="O10928">
        <v>10927</v>
      </c>
      <c r="P10928" t="str">
        <f>IFERROR(IF(COUNTIF(個人情報!$BB$5:$BB$401,"登録番号" &amp; リスト!O10928)&gt;=1,"",IF(VLOOKUP(O10928,登録者リスト!$A$1:$D$43729,4,FALSE)=基本情報!$D$6,O10928,"")),"")</f>
        <v/>
      </c>
    </row>
    <row r="10929" spans="15:16" x14ac:dyDescent="0.15">
      <c r="O10929">
        <v>10928</v>
      </c>
      <c r="P10929" t="str">
        <f>IFERROR(IF(COUNTIF(個人情報!$BB$5:$BB$401,"登録番号" &amp; リスト!O10929)&gt;=1,"",IF(VLOOKUP(O10929,登録者リスト!$A$1:$D$43729,4,FALSE)=基本情報!$D$6,O10929,"")),"")</f>
        <v/>
      </c>
    </row>
    <row r="10930" spans="15:16" x14ac:dyDescent="0.15">
      <c r="O10930">
        <v>10929</v>
      </c>
      <c r="P10930" t="str">
        <f>IFERROR(IF(COUNTIF(個人情報!$BB$5:$BB$401,"登録番号" &amp; リスト!O10930)&gt;=1,"",IF(VLOOKUP(O10930,登録者リスト!$A$1:$D$43729,4,FALSE)=基本情報!$D$6,O10930,"")),"")</f>
        <v/>
      </c>
    </row>
    <row r="10931" spans="15:16" x14ac:dyDescent="0.15">
      <c r="O10931">
        <v>10930</v>
      </c>
      <c r="P10931" t="str">
        <f>IFERROR(IF(COUNTIF(個人情報!$BB$5:$BB$401,"登録番号" &amp; リスト!O10931)&gt;=1,"",IF(VLOOKUP(O10931,登録者リスト!$A$1:$D$43729,4,FALSE)=基本情報!$D$6,O10931,"")),"")</f>
        <v/>
      </c>
    </row>
    <row r="10932" spans="15:16" x14ac:dyDescent="0.15">
      <c r="O10932">
        <v>10931</v>
      </c>
      <c r="P10932" t="str">
        <f>IFERROR(IF(COUNTIF(個人情報!$BB$5:$BB$401,"登録番号" &amp; リスト!O10932)&gt;=1,"",IF(VLOOKUP(O10932,登録者リスト!$A$1:$D$43729,4,FALSE)=基本情報!$D$6,O10932,"")),"")</f>
        <v/>
      </c>
    </row>
    <row r="10933" spans="15:16" x14ac:dyDescent="0.15">
      <c r="O10933">
        <v>10932</v>
      </c>
      <c r="P10933" t="str">
        <f>IFERROR(IF(COUNTIF(個人情報!$BB$5:$BB$401,"登録番号" &amp; リスト!O10933)&gt;=1,"",IF(VLOOKUP(O10933,登録者リスト!$A$1:$D$43729,4,FALSE)=基本情報!$D$6,O10933,"")),"")</f>
        <v/>
      </c>
    </row>
    <row r="10934" spans="15:16" x14ac:dyDescent="0.15">
      <c r="O10934">
        <v>10933</v>
      </c>
      <c r="P10934" t="str">
        <f>IFERROR(IF(COUNTIF(個人情報!$BB$5:$BB$401,"登録番号" &amp; リスト!O10934)&gt;=1,"",IF(VLOOKUP(O10934,登録者リスト!$A$1:$D$43729,4,FALSE)=基本情報!$D$6,O10934,"")),"")</f>
        <v/>
      </c>
    </row>
    <row r="10935" spans="15:16" x14ac:dyDescent="0.15">
      <c r="O10935">
        <v>10934</v>
      </c>
      <c r="P10935" t="str">
        <f>IFERROR(IF(COUNTIF(個人情報!$BB$5:$BB$401,"登録番号" &amp; リスト!O10935)&gt;=1,"",IF(VLOOKUP(O10935,登録者リスト!$A$1:$D$43729,4,FALSE)=基本情報!$D$6,O10935,"")),"")</f>
        <v/>
      </c>
    </row>
    <row r="10936" spans="15:16" x14ac:dyDescent="0.15">
      <c r="O10936">
        <v>10935</v>
      </c>
      <c r="P10936" t="str">
        <f>IFERROR(IF(COUNTIF(個人情報!$BB$5:$BB$401,"登録番号" &amp; リスト!O10936)&gt;=1,"",IF(VLOOKUP(O10936,登録者リスト!$A$1:$D$43729,4,FALSE)=基本情報!$D$6,O10936,"")),"")</f>
        <v/>
      </c>
    </row>
    <row r="10937" spans="15:16" x14ac:dyDescent="0.15">
      <c r="O10937">
        <v>10936</v>
      </c>
      <c r="P10937" t="str">
        <f>IFERROR(IF(COUNTIF(個人情報!$BB$5:$BB$401,"登録番号" &amp; リスト!O10937)&gt;=1,"",IF(VLOOKUP(O10937,登録者リスト!$A$1:$D$43729,4,FALSE)=基本情報!$D$6,O10937,"")),"")</f>
        <v/>
      </c>
    </row>
    <row r="10938" spans="15:16" x14ac:dyDescent="0.15">
      <c r="O10938">
        <v>10937</v>
      </c>
      <c r="P10938" t="str">
        <f>IFERROR(IF(COUNTIF(個人情報!$BB$5:$BB$401,"登録番号" &amp; リスト!O10938)&gt;=1,"",IF(VLOOKUP(O10938,登録者リスト!$A$1:$D$43729,4,FALSE)=基本情報!$D$6,O10938,"")),"")</f>
        <v/>
      </c>
    </row>
    <row r="10939" spans="15:16" x14ac:dyDescent="0.15">
      <c r="O10939">
        <v>10938</v>
      </c>
      <c r="P10939" t="str">
        <f>IFERROR(IF(COUNTIF(個人情報!$BB$5:$BB$401,"登録番号" &amp; リスト!O10939)&gt;=1,"",IF(VLOOKUP(O10939,登録者リスト!$A$1:$D$43729,4,FALSE)=基本情報!$D$6,O10939,"")),"")</f>
        <v/>
      </c>
    </row>
    <row r="10940" spans="15:16" x14ac:dyDescent="0.15">
      <c r="O10940">
        <v>10939</v>
      </c>
      <c r="P10940" t="str">
        <f>IFERROR(IF(COUNTIF(個人情報!$BB$5:$BB$401,"登録番号" &amp; リスト!O10940)&gt;=1,"",IF(VLOOKUP(O10940,登録者リスト!$A$1:$D$43729,4,FALSE)=基本情報!$D$6,O10940,"")),"")</f>
        <v/>
      </c>
    </row>
    <row r="10941" spans="15:16" x14ac:dyDescent="0.15">
      <c r="O10941">
        <v>10940</v>
      </c>
      <c r="P10941" t="str">
        <f>IFERROR(IF(COUNTIF(個人情報!$BB$5:$BB$401,"登録番号" &amp; リスト!O10941)&gt;=1,"",IF(VLOOKUP(O10941,登録者リスト!$A$1:$D$43729,4,FALSE)=基本情報!$D$6,O10941,"")),"")</f>
        <v/>
      </c>
    </row>
    <row r="10942" spans="15:16" x14ac:dyDescent="0.15">
      <c r="O10942">
        <v>10941</v>
      </c>
      <c r="P10942" t="str">
        <f>IFERROR(IF(COUNTIF(個人情報!$BB$5:$BB$401,"登録番号" &amp; リスト!O10942)&gt;=1,"",IF(VLOOKUP(O10942,登録者リスト!$A$1:$D$43729,4,FALSE)=基本情報!$D$6,O10942,"")),"")</f>
        <v/>
      </c>
    </row>
    <row r="10943" spans="15:16" x14ac:dyDescent="0.15">
      <c r="O10943">
        <v>10942</v>
      </c>
      <c r="P10943" t="str">
        <f>IFERROR(IF(COUNTIF(個人情報!$BB$5:$BB$401,"登録番号" &amp; リスト!O10943)&gt;=1,"",IF(VLOOKUP(O10943,登録者リスト!$A$1:$D$43729,4,FALSE)=基本情報!$D$6,O10943,"")),"")</f>
        <v/>
      </c>
    </row>
    <row r="10944" spans="15:16" x14ac:dyDescent="0.15">
      <c r="O10944">
        <v>10943</v>
      </c>
      <c r="P10944" t="str">
        <f>IFERROR(IF(COUNTIF(個人情報!$BB$5:$BB$401,"登録番号" &amp; リスト!O10944)&gt;=1,"",IF(VLOOKUP(O10944,登録者リスト!$A$1:$D$43729,4,FALSE)=基本情報!$D$6,O10944,"")),"")</f>
        <v/>
      </c>
    </row>
    <row r="10945" spans="15:16" x14ac:dyDescent="0.15">
      <c r="O10945">
        <v>10944</v>
      </c>
      <c r="P10945" t="str">
        <f>IFERROR(IF(COUNTIF(個人情報!$BB$5:$BB$401,"登録番号" &amp; リスト!O10945)&gt;=1,"",IF(VLOOKUP(O10945,登録者リスト!$A$1:$D$43729,4,FALSE)=基本情報!$D$6,O10945,"")),"")</f>
        <v/>
      </c>
    </row>
    <row r="10946" spans="15:16" x14ac:dyDescent="0.15">
      <c r="O10946">
        <v>10945</v>
      </c>
      <c r="P10946" t="str">
        <f>IFERROR(IF(COUNTIF(個人情報!$BB$5:$BB$401,"登録番号" &amp; リスト!O10946)&gt;=1,"",IF(VLOOKUP(O10946,登録者リスト!$A$1:$D$43729,4,FALSE)=基本情報!$D$6,O10946,"")),"")</f>
        <v/>
      </c>
    </row>
    <row r="10947" spans="15:16" x14ac:dyDescent="0.15">
      <c r="O10947">
        <v>10946</v>
      </c>
      <c r="P10947" t="str">
        <f>IFERROR(IF(COUNTIF(個人情報!$BB$5:$BB$401,"登録番号" &amp; リスト!O10947)&gt;=1,"",IF(VLOOKUP(O10947,登録者リスト!$A$1:$D$43729,4,FALSE)=基本情報!$D$6,O10947,"")),"")</f>
        <v/>
      </c>
    </row>
    <row r="10948" spans="15:16" x14ac:dyDescent="0.15">
      <c r="O10948">
        <v>10947</v>
      </c>
      <c r="P10948" t="str">
        <f>IFERROR(IF(COUNTIF(個人情報!$BB$5:$BB$401,"登録番号" &amp; リスト!O10948)&gt;=1,"",IF(VLOOKUP(O10948,登録者リスト!$A$1:$D$43729,4,FALSE)=基本情報!$D$6,O10948,"")),"")</f>
        <v/>
      </c>
    </row>
    <row r="10949" spans="15:16" x14ac:dyDescent="0.15">
      <c r="O10949">
        <v>10948</v>
      </c>
      <c r="P10949" t="str">
        <f>IFERROR(IF(COUNTIF(個人情報!$BB$5:$BB$401,"登録番号" &amp; リスト!O10949)&gt;=1,"",IF(VLOOKUP(O10949,登録者リスト!$A$1:$D$43729,4,FALSE)=基本情報!$D$6,O10949,"")),"")</f>
        <v/>
      </c>
    </row>
    <row r="10950" spans="15:16" x14ac:dyDescent="0.15">
      <c r="O10950">
        <v>10949</v>
      </c>
      <c r="P10950" t="str">
        <f>IFERROR(IF(COUNTIF(個人情報!$BB$5:$BB$401,"登録番号" &amp; リスト!O10950)&gt;=1,"",IF(VLOOKUP(O10950,登録者リスト!$A$1:$D$43729,4,FALSE)=基本情報!$D$6,O10950,"")),"")</f>
        <v/>
      </c>
    </row>
    <row r="10951" spans="15:16" x14ac:dyDescent="0.15">
      <c r="O10951">
        <v>10950</v>
      </c>
      <c r="P10951" t="str">
        <f>IFERROR(IF(COUNTIF(個人情報!$BB$5:$BB$401,"登録番号" &amp; リスト!O10951)&gt;=1,"",IF(VLOOKUP(O10951,登録者リスト!$A$1:$D$43729,4,FALSE)=基本情報!$D$6,O10951,"")),"")</f>
        <v/>
      </c>
    </row>
    <row r="10952" spans="15:16" x14ac:dyDescent="0.15">
      <c r="O10952">
        <v>10951</v>
      </c>
      <c r="P10952" t="str">
        <f>IFERROR(IF(COUNTIF(個人情報!$BB$5:$BB$401,"登録番号" &amp; リスト!O10952)&gt;=1,"",IF(VLOOKUP(O10952,登録者リスト!$A$1:$D$43729,4,FALSE)=基本情報!$D$6,O10952,"")),"")</f>
        <v/>
      </c>
    </row>
    <row r="10953" spans="15:16" x14ac:dyDescent="0.15">
      <c r="O10953">
        <v>10952</v>
      </c>
      <c r="P10953" t="str">
        <f>IFERROR(IF(COUNTIF(個人情報!$BB$5:$BB$401,"登録番号" &amp; リスト!O10953)&gt;=1,"",IF(VLOOKUP(O10953,登録者リスト!$A$1:$D$43729,4,FALSE)=基本情報!$D$6,O10953,"")),"")</f>
        <v/>
      </c>
    </row>
    <row r="10954" spans="15:16" x14ac:dyDescent="0.15">
      <c r="O10954">
        <v>10953</v>
      </c>
      <c r="P10954" t="str">
        <f>IFERROR(IF(COUNTIF(個人情報!$BB$5:$BB$401,"登録番号" &amp; リスト!O10954)&gt;=1,"",IF(VLOOKUP(O10954,登録者リスト!$A$1:$D$43729,4,FALSE)=基本情報!$D$6,O10954,"")),"")</f>
        <v/>
      </c>
    </row>
    <row r="10955" spans="15:16" x14ac:dyDescent="0.15">
      <c r="O10955">
        <v>10954</v>
      </c>
      <c r="P10955" t="str">
        <f>IFERROR(IF(COUNTIF(個人情報!$BB$5:$BB$401,"登録番号" &amp; リスト!O10955)&gt;=1,"",IF(VLOOKUP(O10955,登録者リスト!$A$1:$D$43729,4,FALSE)=基本情報!$D$6,O10955,"")),"")</f>
        <v/>
      </c>
    </row>
    <row r="10956" spans="15:16" x14ac:dyDescent="0.15">
      <c r="O10956">
        <v>10955</v>
      </c>
      <c r="P10956" t="str">
        <f>IFERROR(IF(COUNTIF(個人情報!$BB$5:$BB$401,"登録番号" &amp; リスト!O10956)&gt;=1,"",IF(VLOOKUP(O10956,登録者リスト!$A$1:$D$43729,4,FALSE)=基本情報!$D$6,O10956,"")),"")</f>
        <v/>
      </c>
    </row>
    <row r="10957" spans="15:16" x14ac:dyDescent="0.15">
      <c r="O10957">
        <v>10956</v>
      </c>
      <c r="P10957" t="str">
        <f>IFERROR(IF(COUNTIF(個人情報!$BB$5:$BB$401,"登録番号" &amp; リスト!O10957)&gt;=1,"",IF(VLOOKUP(O10957,登録者リスト!$A$1:$D$43729,4,FALSE)=基本情報!$D$6,O10957,"")),"")</f>
        <v/>
      </c>
    </row>
    <row r="10958" spans="15:16" x14ac:dyDescent="0.15">
      <c r="O10958">
        <v>10957</v>
      </c>
      <c r="P10958" t="str">
        <f>IFERROR(IF(COUNTIF(個人情報!$BB$5:$BB$401,"登録番号" &amp; リスト!O10958)&gt;=1,"",IF(VLOOKUP(O10958,登録者リスト!$A$1:$D$43729,4,FALSE)=基本情報!$D$6,O10958,"")),"")</f>
        <v/>
      </c>
    </row>
    <row r="10959" spans="15:16" x14ac:dyDescent="0.15">
      <c r="O10959">
        <v>10958</v>
      </c>
      <c r="P10959" t="str">
        <f>IFERROR(IF(COUNTIF(個人情報!$BB$5:$BB$401,"登録番号" &amp; リスト!O10959)&gt;=1,"",IF(VLOOKUP(O10959,登録者リスト!$A$1:$D$43729,4,FALSE)=基本情報!$D$6,O10959,"")),"")</f>
        <v/>
      </c>
    </row>
    <row r="10960" spans="15:16" x14ac:dyDescent="0.15">
      <c r="O10960">
        <v>10959</v>
      </c>
      <c r="P10960" t="str">
        <f>IFERROR(IF(COUNTIF(個人情報!$BB$5:$BB$401,"登録番号" &amp; リスト!O10960)&gt;=1,"",IF(VLOOKUP(O10960,登録者リスト!$A$1:$D$43729,4,FALSE)=基本情報!$D$6,O10960,"")),"")</f>
        <v/>
      </c>
    </row>
    <row r="10961" spans="15:16" x14ac:dyDescent="0.15">
      <c r="O10961">
        <v>10960</v>
      </c>
      <c r="P10961" t="str">
        <f>IFERROR(IF(COUNTIF(個人情報!$BB$5:$BB$401,"登録番号" &amp; リスト!O10961)&gt;=1,"",IF(VLOOKUP(O10961,登録者リスト!$A$1:$D$43729,4,FALSE)=基本情報!$D$6,O10961,"")),"")</f>
        <v/>
      </c>
    </row>
    <row r="10962" spans="15:16" x14ac:dyDescent="0.15">
      <c r="O10962">
        <v>10961</v>
      </c>
      <c r="P10962" t="str">
        <f>IFERROR(IF(COUNTIF(個人情報!$BB$5:$BB$401,"登録番号" &amp; リスト!O10962)&gt;=1,"",IF(VLOOKUP(O10962,登録者リスト!$A$1:$D$43729,4,FALSE)=基本情報!$D$6,O10962,"")),"")</f>
        <v/>
      </c>
    </row>
    <row r="10963" spans="15:16" x14ac:dyDescent="0.15">
      <c r="O10963">
        <v>10962</v>
      </c>
      <c r="P10963" t="str">
        <f>IFERROR(IF(COUNTIF(個人情報!$BB$5:$BB$401,"登録番号" &amp; リスト!O10963)&gt;=1,"",IF(VLOOKUP(O10963,登録者リスト!$A$1:$D$43729,4,FALSE)=基本情報!$D$6,O10963,"")),"")</f>
        <v/>
      </c>
    </row>
    <row r="10964" spans="15:16" x14ac:dyDescent="0.15">
      <c r="O10964">
        <v>10963</v>
      </c>
      <c r="P10964" t="str">
        <f>IFERROR(IF(COUNTIF(個人情報!$BB$5:$BB$401,"登録番号" &amp; リスト!O10964)&gt;=1,"",IF(VLOOKUP(O10964,登録者リスト!$A$1:$D$43729,4,FALSE)=基本情報!$D$6,O10964,"")),"")</f>
        <v/>
      </c>
    </row>
    <row r="10965" spans="15:16" x14ac:dyDescent="0.15">
      <c r="O10965">
        <v>10964</v>
      </c>
      <c r="P10965" t="str">
        <f>IFERROR(IF(COUNTIF(個人情報!$BB$5:$BB$401,"登録番号" &amp; リスト!O10965)&gt;=1,"",IF(VLOOKUP(O10965,登録者リスト!$A$1:$D$43729,4,FALSE)=基本情報!$D$6,O10965,"")),"")</f>
        <v/>
      </c>
    </row>
    <row r="10966" spans="15:16" x14ac:dyDescent="0.15">
      <c r="O10966">
        <v>10965</v>
      </c>
      <c r="P10966" t="str">
        <f>IFERROR(IF(COUNTIF(個人情報!$BB$5:$BB$401,"登録番号" &amp; リスト!O10966)&gt;=1,"",IF(VLOOKUP(O10966,登録者リスト!$A$1:$D$43729,4,FALSE)=基本情報!$D$6,O10966,"")),"")</f>
        <v/>
      </c>
    </row>
    <row r="10967" spans="15:16" x14ac:dyDescent="0.15">
      <c r="O10967">
        <v>10966</v>
      </c>
      <c r="P10967" t="str">
        <f>IFERROR(IF(COUNTIF(個人情報!$BB$5:$BB$401,"登録番号" &amp; リスト!O10967)&gt;=1,"",IF(VLOOKUP(O10967,登録者リスト!$A$1:$D$43729,4,FALSE)=基本情報!$D$6,O10967,"")),"")</f>
        <v/>
      </c>
    </row>
    <row r="10968" spans="15:16" x14ac:dyDescent="0.15">
      <c r="O10968">
        <v>10967</v>
      </c>
      <c r="P10968" t="str">
        <f>IFERROR(IF(COUNTIF(個人情報!$BB$5:$BB$401,"登録番号" &amp; リスト!O10968)&gt;=1,"",IF(VLOOKUP(O10968,登録者リスト!$A$1:$D$43729,4,FALSE)=基本情報!$D$6,O10968,"")),"")</f>
        <v/>
      </c>
    </row>
    <row r="10969" spans="15:16" x14ac:dyDescent="0.15">
      <c r="O10969">
        <v>10968</v>
      </c>
      <c r="P10969" t="str">
        <f>IFERROR(IF(COUNTIF(個人情報!$BB$5:$BB$401,"登録番号" &amp; リスト!O10969)&gt;=1,"",IF(VLOOKUP(O10969,登録者リスト!$A$1:$D$43729,4,FALSE)=基本情報!$D$6,O10969,"")),"")</f>
        <v/>
      </c>
    </row>
    <row r="10970" spans="15:16" x14ac:dyDescent="0.15">
      <c r="O10970">
        <v>10969</v>
      </c>
      <c r="P10970" t="str">
        <f>IFERROR(IF(COUNTIF(個人情報!$BB$5:$BB$401,"登録番号" &amp; リスト!O10970)&gt;=1,"",IF(VLOOKUP(O10970,登録者リスト!$A$1:$D$43729,4,FALSE)=基本情報!$D$6,O10970,"")),"")</f>
        <v/>
      </c>
    </row>
    <row r="10971" spans="15:16" x14ac:dyDescent="0.15">
      <c r="O10971">
        <v>10970</v>
      </c>
      <c r="P10971" t="str">
        <f>IFERROR(IF(COUNTIF(個人情報!$BB$5:$BB$401,"登録番号" &amp; リスト!O10971)&gt;=1,"",IF(VLOOKUP(O10971,登録者リスト!$A$1:$D$43729,4,FALSE)=基本情報!$D$6,O10971,"")),"")</f>
        <v/>
      </c>
    </row>
    <row r="10972" spans="15:16" x14ac:dyDescent="0.15">
      <c r="O10972">
        <v>10971</v>
      </c>
      <c r="P10972" t="str">
        <f>IFERROR(IF(COUNTIF(個人情報!$BB$5:$BB$401,"登録番号" &amp; リスト!O10972)&gt;=1,"",IF(VLOOKUP(O10972,登録者リスト!$A$1:$D$43729,4,FALSE)=基本情報!$D$6,O10972,"")),"")</f>
        <v/>
      </c>
    </row>
    <row r="10973" spans="15:16" x14ac:dyDescent="0.15">
      <c r="O10973">
        <v>10972</v>
      </c>
      <c r="P10973" t="str">
        <f>IFERROR(IF(COUNTIF(個人情報!$BB$5:$BB$401,"登録番号" &amp; リスト!O10973)&gt;=1,"",IF(VLOOKUP(O10973,登録者リスト!$A$1:$D$43729,4,FALSE)=基本情報!$D$6,O10973,"")),"")</f>
        <v/>
      </c>
    </row>
    <row r="10974" spans="15:16" x14ac:dyDescent="0.15">
      <c r="O10974">
        <v>10973</v>
      </c>
      <c r="P10974" t="str">
        <f>IFERROR(IF(COUNTIF(個人情報!$BB$5:$BB$401,"登録番号" &amp; リスト!O10974)&gt;=1,"",IF(VLOOKUP(O10974,登録者リスト!$A$1:$D$43729,4,FALSE)=基本情報!$D$6,O10974,"")),"")</f>
        <v/>
      </c>
    </row>
    <row r="10975" spans="15:16" x14ac:dyDescent="0.15">
      <c r="O10975">
        <v>10974</v>
      </c>
      <c r="P10975" t="str">
        <f>IFERROR(IF(COUNTIF(個人情報!$BB$5:$BB$401,"登録番号" &amp; リスト!O10975)&gt;=1,"",IF(VLOOKUP(O10975,登録者リスト!$A$1:$D$43729,4,FALSE)=基本情報!$D$6,O10975,"")),"")</f>
        <v/>
      </c>
    </row>
    <row r="10976" spans="15:16" x14ac:dyDescent="0.15">
      <c r="O10976">
        <v>10975</v>
      </c>
      <c r="P10976" t="str">
        <f>IFERROR(IF(COUNTIF(個人情報!$BB$5:$BB$401,"登録番号" &amp; リスト!O10976)&gt;=1,"",IF(VLOOKUP(O10976,登録者リスト!$A$1:$D$43729,4,FALSE)=基本情報!$D$6,O10976,"")),"")</f>
        <v/>
      </c>
    </row>
    <row r="10977" spans="15:16" x14ac:dyDescent="0.15">
      <c r="O10977">
        <v>10976</v>
      </c>
      <c r="P10977" t="str">
        <f>IFERROR(IF(COUNTIF(個人情報!$BB$5:$BB$401,"登録番号" &amp; リスト!O10977)&gt;=1,"",IF(VLOOKUP(O10977,登録者リスト!$A$1:$D$43729,4,FALSE)=基本情報!$D$6,O10977,"")),"")</f>
        <v/>
      </c>
    </row>
    <row r="10978" spans="15:16" x14ac:dyDescent="0.15">
      <c r="O10978">
        <v>10977</v>
      </c>
      <c r="P10978" t="str">
        <f>IFERROR(IF(COUNTIF(個人情報!$BB$5:$BB$401,"登録番号" &amp; リスト!O10978)&gt;=1,"",IF(VLOOKUP(O10978,登録者リスト!$A$1:$D$43729,4,FALSE)=基本情報!$D$6,O10978,"")),"")</f>
        <v/>
      </c>
    </row>
    <row r="10979" spans="15:16" x14ac:dyDescent="0.15">
      <c r="O10979">
        <v>10978</v>
      </c>
      <c r="P10979" t="str">
        <f>IFERROR(IF(COUNTIF(個人情報!$BB$5:$BB$401,"登録番号" &amp; リスト!O10979)&gt;=1,"",IF(VLOOKUP(O10979,登録者リスト!$A$1:$D$43729,4,FALSE)=基本情報!$D$6,O10979,"")),"")</f>
        <v/>
      </c>
    </row>
    <row r="10980" spans="15:16" x14ac:dyDescent="0.15">
      <c r="O10980">
        <v>10979</v>
      </c>
      <c r="P10980" t="str">
        <f>IFERROR(IF(COUNTIF(個人情報!$BB$5:$BB$401,"登録番号" &amp; リスト!O10980)&gt;=1,"",IF(VLOOKUP(O10980,登録者リスト!$A$1:$D$43729,4,FALSE)=基本情報!$D$6,O10980,"")),"")</f>
        <v/>
      </c>
    </row>
    <row r="10981" spans="15:16" x14ac:dyDescent="0.15">
      <c r="O10981">
        <v>10980</v>
      </c>
      <c r="P10981" t="str">
        <f>IFERROR(IF(COUNTIF(個人情報!$BB$5:$BB$401,"登録番号" &amp; リスト!O10981)&gt;=1,"",IF(VLOOKUP(O10981,登録者リスト!$A$1:$D$43729,4,FALSE)=基本情報!$D$6,O10981,"")),"")</f>
        <v/>
      </c>
    </row>
    <row r="10982" spans="15:16" x14ac:dyDescent="0.15">
      <c r="O10982">
        <v>10981</v>
      </c>
      <c r="P10982" t="str">
        <f>IFERROR(IF(COUNTIF(個人情報!$BB$5:$BB$401,"登録番号" &amp; リスト!O10982)&gt;=1,"",IF(VLOOKUP(O10982,登録者リスト!$A$1:$D$43729,4,FALSE)=基本情報!$D$6,O10982,"")),"")</f>
        <v/>
      </c>
    </row>
    <row r="10983" spans="15:16" x14ac:dyDescent="0.15">
      <c r="O10983">
        <v>10982</v>
      </c>
      <c r="P10983" t="str">
        <f>IFERROR(IF(COUNTIF(個人情報!$BB$5:$BB$401,"登録番号" &amp; リスト!O10983)&gt;=1,"",IF(VLOOKUP(O10983,登録者リスト!$A$1:$D$43729,4,FALSE)=基本情報!$D$6,O10983,"")),"")</f>
        <v/>
      </c>
    </row>
    <row r="10984" spans="15:16" x14ac:dyDescent="0.15">
      <c r="O10984">
        <v>10983</v>
      </c>
      <c r="P10984" t="str">
        <f>IFERROR(IF(COUNTIF(個人情報!$BB$5:$BB$401,"登録番号" &amp; リスト!O10984)&gt;=1,"",IF(VLOOKUP(O10984,登録者リスト!$A$1:$D$43729,4,FALSE)=基本情報!$D$6,O10984,"")),"")</f>
        <v/>
      </c>
    </row>
    <row r="10985" spans="15:16" x14ac:dyDescent="0.15">
      <c r="O10985">
        <v>10984</v>
      </c>
      <c r="P10985" t="str">
        <f>IFERROR(IF(COUNTIF(個人情報!$BB$5:$BB$401,"登録番号" &amp; リスト!O10985)&gt;=1,"",IF(VLOOKUP(O10985,登録者リスト!$A$1:$D$43729,4,FALSE)=基本情報!$D$6,O10985,"")),"")</f>
        <v/>
      </c>
    </row>
    <row r="10986" spans="15:16" x14ac:dyDescent="0.15">
      <c r="O10986">
        <v>10985</v>
      </c>
      <c r="P10986" t="str">
        <f>IFERROR(IF(COUNTIF(個人情報!$BB$5:$BB$401,"登録番号" &amp; リスト!O10986)&gt;=1,"",IF(VLOOKUP(O10986,登録者リスト!$A$1:$D$43729,4,FALSE)=基本情報!$D$6,O10986,"")),"")</f>
        <v/>
      </c>
    </row>
    <row r="10987" spans="15:16" x14ac:dyDescent="0.15">
      <c r="O10987">
        <v>10986</v>
      </c>
      <c r="P10987" t="str">
        <f>IFERROR(IF(COUNTIF(個人情報!$BB$5:$BB$401,"登録番号" &amp; リスト!O10987)&gt;=1,"",IF(VLOOKUP(O10987,登録者リスト!$A$1:$D$43729,4,FALSE)=基本情報!$D$6,O10987,"")),"")</f>
        <v/>
      </c>
    </row>
    <row r="10988" spans="15:16" x14ac:dyDescent="0.15">
      <c r="O10988">
        <v>10987</v>
      </c>
      <c r="P10988" t="str">
        <f>IFERROR(IF(COUNTIF(個人情報!$BB$5:$BB$401,"登録番号" &amp; リスト!O10988)&gt;=1,"",IF(VLOOKUP(O10988,登録者リスト!$A$1:$D$43729,4,FALSE)=基本情報!$D$6,O10988,"")),"")</f>
        <v/>
      </c>
    </row>
    <row r="10989" spans="15:16" x14ac:dyDescent="0.15">
      <c r="O10989">
        <v>10988</v>
      </c>
      <c r="P10989" t="str">
        <f>IFERROR(IF(COUNTIF(個人情報!$BB$5:$BB$401,"登録番号" &amp; リスト!O10989)&gt;=1,"",IF(VLOOKUP(O10989,登録者リスト!$A$1:$D$43729,4,FALSE)=基本情報!$D$6,O10989,"")),"")</f>
        <v/>
      </c>
    </row>
    <row r="10990" spans="15:16" x14ac:dyDescent="0.15">
      <c r="O10990">
        <v>10989</v>
      </c>
      <c r="P10990" t="str">
        <f>IFERROR(IF(COUNTIF(個人情報!$BB$5:$BB$401,"登録番号" &amp; リスト!O10990)&gt;=1,"",IF(VLOOKUP(O10990,登録者リスト!$A$1:$D$43729,4,FALSE)=基本情報!$D$6,O10990,"")),"")</f>
        <v/>
      </c>
    </row>
    <row r="10991" spans="15:16" x14ac:dyDescent="0.15">
      <c r="O10991">
        <v>10990</v>
      </c>
      <c r="P10991" t="str">
        <f>IFERROR(IF(COUNTIF(個人情報!$BB$5:$BB$401,"登録番号" &amp; リスト!O10991)&gt;=1,"",IF(VLOOKUP(O10991,登録者リスト!$A$1:$D$43729,4,FALSE)=基本情報!$D$6,O10991,"")),"")</f>
        <v/>
      </c>
    </row>
    <row r="10992" spans="15:16" x14ac:dyDescent="0.15">
      <c r="O10992">
        <v>10991</v>
      </c>
      <c r="P10992" t="str">
        <f>IFERROR(IF(COUNTIF(個人情報!$BB$5:$BB$401,"登録番号" &amp; リスト!O10992)&gt;=1,"",IF(VLOOKUP(O10992,登録者リスト!$A$1:$D$43729,4,FALSE)=基本情報!$D$6,O10992,"")),"")</f>
        <v/>
      </c>
    </row>
    <row r="10993" spans="15:16" x14ac:dyDescent="0.15">
      <c r="O10993">
        <v>10992</v>
      </c>
      <c r="P10993" t="str">
        <f>IFERROR(IF(COUNTIF(個人情報!$BB$5:$BB$401,"登録番号" &amp; リスト!O10993)&gt;=1,"",IF(VLOOKUP(O10993,登録者リスト!$A$1:$D$43729,4,FALSE)=基本情報!$D$6,O10993,"")),"")</f>
        <v/>
      </c>
    </row>
    <row r="10994" spans="15:16" x14ac:dyDescent="0.15">
      <c r="O10994">
        <v>10993</v>
      </c>
      <c r="P10994" t="str">
        <f>IFERROR(IF(COUNTIF(個人情報!$BB$5:$BB$401,"登録番号" &amp; リスト!O10994)&gt;=1,"",IF(VLOOKUP(O10994,登録者リスト!$A$1:$D$43729,4,FALSE)=基本情報!$D$6,O10994,"")),"")</f>
        <v/>
      </c>
    </row>
    <row r="10995" spans="15:16" x14ac:dyDescent="0.15">
      <c r="O10995">
        <v>10994</v>
      </c>
      <c r="P10995" t="str">
        <f>IFERROR(IF(COUNTIF(個人情報!$BB$5:$BB$401,"登録番号" &amp; リスト!O10995)&gt;=1,"",IF(VLOOKUP(O10995,登録者リスト!$A$1:$D$43729,4,FALSE)=基本情報!$D$6,O10995,"")),"")</f>
        <v/>
      </c>
    </row>
    <row r="10996" spans="15:16" x14ac:dyDescent="0.15">
      <c r="O10996">
        <v>10995</v>
      </c>
      <c r="P10996" t="str">
        <f>IFERROR(IF(COUNTIF(個人情報!$BB$5:$BB$401,"登録番号" &amp; リスト!O10996)&gt;=1,"",IF(VLOOKUP(O10996,登録者リスト!$A$1:$D$43729,4,FALSE)=基本情報!$D$6,O10996,"")),"")</f>
        <v/>
      </c>
    </row>
    <row r="10997" spans="15:16" x14ac:dyDescent="0.15">
      <c r="O10997">
        <v>10996</v>
      </c>
      <c r="P10997" t="str">
        <f>IFERROR(IF(COUNTIF(個人情報!$BB$5:$BB$401,"登録番号" &amp; リスト!O10997)&gt;=1,"",IF(VLOOKUP(O10997,登録者リスト!$A$1:$D$43729,4,FALSE)=基本情報!$D$6,O10997,"")),"")</f>
        <v/>
      </c>
    </row>
    <row r="10998" spans="15:16" x14ac:dyDescent="0.15">
      <c r="O10998">
        <v>10997</v>
      </c>
      <c r="P10998" t="str">
        <f>IFERROR(IF(COUNTIF(個人情報!$BB$5:$BB$401,"登録番号" &amp; リスト!O10998)&gt;=1,"",IF(VLOOKUP(O10998,登録者リスト!$A$1:$D$43729,4,FALSE)=基本情報!$D$6,O10998,"")),"")</f>
        <v/>
      </c>
    </row>
    <row r="10999" spans="15:16" x14ac:dyDescent="0.15">
      <c r="O10999">
        <v>10998</v>
      </c>
      <c r="P10999" t="str">
        <f>IFERROR(IF(COUNTIF(個人情報!$BB$5:$BB$401,"登録番号" &amp; リスト!O10999)&gt;=1,"",IF(VLOOKUP(O10999,登録者リスト!$A$1:$D$43729,4,FALSE)=基本情報!$D$6,O10999,"")),"")</f>
        <v/>
      </c>
    </row>
    <row r="11000" spans="15:16" x14ac:dyDescent="0.15">
      <c r="O11000">
        <v>10999</v>
      </c>
      <c r="P11000" t="str">
        <f>IFERROR(IF(COUNTIF(個人情報!$BB$5:$BB$401,"登録番号" &amp; リスト!O11000)&gt;=1,"",IF(VLOOKUP(O11000,登録者リスト!$A$1:$D$43729,4,FALSE)=基本情報!$D$6,O11000,"")),"")</f>
        <v/>
      </c>
    </row>
    <row r="11001" spans="15:16" x14ac:dyDescent="0.15">
      <c r="O11001">
        <v>11000</v>
      </c>
      <c r="P11001" t="str">
        <f>IFERROR(IF(COUNTIF(個人情報!$BB$5:$BB$401,"登録番号" &amp; リスト!O11001)&gt;=1,"",IF(VLOOKUP(O11001,登録者リスト!$A$1:$D$43729,4,FALSE)=基本情報!$D$6,O11001,"")),"")</f>
        <v/>
      </c>
    </row>
    <row r="11002" spans="15:16" x14ac:dyDescent="0.15">
      <c r="O11002">
        <v>11001</v>
      </c>
      <c r="P11002" t="str">
        <f>IFERROR(IF(COUNTIF(個人情報!$BB$5:$BB$401,"登録番号" &amp; リスト!O11002)&gt;=1,"",IF(VLOOKUP(O11002,登録者リスト!$A$1:$D$43729,4,FALSE)=基本情報!$D$6,O11002,"")),"")</f>
        <v/>
      </c>
    </row>
    <row r="11003" spans="15:16" x14ac:dyDescent="0.15">
      <c r="O11003">
        <v>11002</v>
      </c>
      <c r="P11003" t="str">
        <f>IFERROR(IF(COUNTIF(個人情報!$BB$5:$BB$401,"登録番号" &amp; リスト!O11003)&gt;=1,"",IF(VLOOKUP(O11003,登録者リスト!$A$1:$D$43729,4,FALSE)=基本情報!$D$6,O11003,"")),"")</f>
        <v/>
      </c>
    </row>
    <row r="11004" spans="15:16" x14ac:dyDescent="0.15">
      <c r="O11004">
        <v>11003</v>
      </c>
      <c r="P11004" t="str">
        <f>IFERROR(IF(COUNTIF(個人情報!$BB$5:$BB$401,"登録番号" &amp; リスト!O11004)&gt;=1,"",IF(VLOOKUP(O11004,登録者リスト!$A$1:$D$43729,4,FALSE)=基本情報!$D$6,O11004,"")),"")</f>
        <v/>
      </c>
    </row>
    <row r="11005" spans="15:16" x14ac:dyDescent="0.15">
      <c r="O11005">
        <v>11004</v>
      </c>
      <c r="P11005" t="str">
        <f>IFERROR(IF(COUNTIF(個人情報!$BB$5:$BB$401,"登録番号" &amp; リスト!O11005)&gt;=1,"",IF(VLOOKUP(O11005,登録者リスト!$A$1:$D$43729,4,FALSE)=基本情報!$D$6,O11005,"")),"")</f>
        <v/>
      </c>
    </row>
    <row r="11006" spans="15:16" x14ac:dyDescent="0.15">
      <c r="O11006">
        <v>11005</v>
      </c>
      <c r="P11006" t="str">
        <f>IFERROR(IF(COUNTIF(個人情報!$BB$5:$BB$401,"登録番号" &amp; リスト!O11006)&gt;=1,"",IF(VLOOKUP(O11006,登録者リスト!$A$1:$D$43729,4,FALSE)=基本情報!$D$6,O11006,"")),"")</f>
        <v/>
      </c>
    </row>
    <row r="11007" spans="15:16" x14ac:dyDescent="0.15">
      <c r="O11007">
        <v>11006</v>
      </c>
      <c r="P11007" t="str">
        <f>IFERROR(IF(COUNTIF(個人情報!$BB$5:$BB$401,"登録番号" &amp; リスト!O11007)&gt;=1,"",IF(VLOOKUP(O11007,登録者リスト!$A$1:$D$43729,4,FALSE)=基本情報!$D$6,O11007,"")),"")</f>
        <v/>
      </c>
    </row>
    <row r="11008" spans="15:16" x14ac:dyDescent="0.15">
      <c r="O11008">
        <v>11007</v>
      </c>
      <c r="P11008" t="str">
        <f>IFERROR(IF(COUNTIF(個人情報!$BB$5:$BB$401,"登録番号" &amp; リスト!O11008)&gt;=1,"",IF(VLOOKUP(O11008,登録者リスト!$A$1:$D$43729,4,FALSE)=基本情報!$D$6,O11008,"")),"")</f>
        <v/>
      </c>
    </row>
    <row r="11009" spans="15:16" x14ac:dyDescent="0.15">
      <c r="O11009">
        <v>11008</v>
      </c>
      <c r="P11009" t="str">
        <f>IFERROR(IF(COUNTIF(個人情報!$BB$5:$BB$401,"登録番号" &amp; リスト!O11009)&gt;=1,"",IF(VLOOKUP(O11009,登録者リスト!$A$1:$D$43729,4,FALSE)=基本情報!$D$6,O11009,"")),"")</f>
        <v/>
      </c>
    </row>
    <row r="11010" spans="15:16" x14ac:dyDescent="0.15">
      <c r="O11010">
        <v>11009</v>
      </c>
      <c r="P11010" t="str">
        <f>IFERROR(IF(COUNTIF(個人情報!$BB$5:$BB$401,"登録番号" &amp; リスト!O11010)&gt;=1,"",IF(VLOOKUP(O11010,登録者リスト!$A$1:$D$43729,4,FALSE)=基本情報!$D$6,O11010,"")),"")</f>
        <v/>
      </c>
    </row>
    <row r="11011" spans="15:16" x14ac:dyDescent="0.15">
      <c r="O11011">
        <v>11010</v>
      </c>
      <c r="P11011" t="str">
        <f>IFERROR(IF(COUNTIF(個人情報!$BB$5:$BB$401,"登録番号" &amp; リスト!O11011)&gt;=1,"",IF(VLOOKUP(O11011,登録者リスト!$A$1:$D$43729,4,FALSE)=基本情報!$D$6,O11011,"")),"")</f>
        <v/>
      </c>
    </row>
    <row r="11012" spans="15:16" x14ac:dyDescent="0.15">
      <c r="O11012">
        <v>11011</v>
      </c>
      <c r="P11012" t="str">
        <f>IFERROR(IF(COUNTIF(個人情報!$BB$5:$BB$401,"登録番号" &amp; リスト!O11012)&gt;=1,"",IF(VLOOKUP(O11012,登録者リスト!$A$1:$D$43729,4,FALSE)=基本情報!$D$6,O11012,"")),"")</f>
        <v/>
      </c>
    </row>
    <row r="11013" spans="15:16" x14ac:dyDescent="0.15">
      <c r="O11013">
        <v>11012</v>
      </c>
      <c r="P11013" t="str">
        <f>IFERROR(IF(COUNTIF(個人情報!$BB$5:$BB$401,"登録番号" &amp; リスト!O11013)&gt;=1,"",IF(VLOOKUP(O11013,登録者リスト!$A$1:$D$43729,4,FALSE)=基本情報!$D$6,O11013,"")),"")</f>
        <v/>
      </c>
    </row>
    <row r="11014" spans="15:16" x14ac:dyDescent="0.15">
      <c r="O11014">
        <v>11013</v>
      </c>
      <c r="P11014" t="str">
        <f>IFERROR(IF(COUNTIF(個人情報!$BB$5:$BB$401,"登録番号" &amp; リスト!O11014)&gt;=1,"",IF(VLOOKUP(O11014,登録者リスト!$A$1:$D$43729,4,FALSE)=基本情報!$D$6,O11014,"")),"")</f>
        <v/>
      </c>
    </row>
    <row r="11015" spans="15:16" x14ac:dyDescent="0.15">
      <c r="O11015">
        <v>11014</v>
      </c>
      <c r="P11015" t="str">
        <f>IFERROR(IF(COUNTIF(個人情報!$BB$5:$BB$401,"登録番号" &amp; リスト!O11015)&gt;=1,"",IF(VLOOKUP(O11015,登録者リスト!$A$1:$D$43729,4,FALSE)=基本情報!$D$6,O11015,"")),"")</f>
        <v/>
      </c>
    </row>
    <row r="11016" spans="15:16" x14ac:dyDescent="0.15">
      <c r="O11016">
        <v>11015</v>
      </c>
      <c r="P11016" t="str">
        <f>IFERROR(IF(COUNTIF(個人情報!$BB$5:$BB$401,"登録番号" &amp; リスト!O11016)&gt;=1,"",IF(VLOOKUP(O11016,登録者リスト!$A$1:$D$43729,4,FALSE)=基本情報!$D$6,O11016,"")),"")</f>
        <v/>
      </c>
    </row>
    <row r="11017" spans="15:16" x14ac:dyDescent="0.15">
      <c r="O11017">
        <v>11016</v>
      </c>
      <c r="P11017" t="str">
        <f>IFERROR(IF(COUNTIF(個人情報!$BB$5:$BB$401,"登録番号" &amp; リスト!O11017)&gt;=1,"",IF(VLOOKUP(O11017,登録者リスト!$A$1:$D$43729,4,FALSE)=基本情報!$D$6,O11017,"")),"")</f>
        <v/>
      </c>
    </row>
    <row r="11018" spans="15:16" x14ac:dyDescent="0.15">
      <c r="O11018">
        <v>11017</v>
      </c>
      <c r="P11018" t="str">
        <f>IFERROR(IF(COUNTIF(個人情報!$BB$5:$BB$401,"登録番号" &amp; リスト!O11018)&gt;=1,"",IF(VLOOKUP(O11018,登録者リスト!$A$1:$D$43729,4,FALSE)=基本情報!$D$6,O11018,"")),"")</f>
        <v/>
      </c>
    </row>
    <row r="11019" spans="15:16" x14ac:dyDescent="0.15">
      <c r="O11019">
        <v>11018</v>
      </c>
      <c r="P11019" t="str">
        <f>IFERROR(IF(COUNTIF(個人情報!$BB$5:$BB$401,"登録番号" &amp; リスト!O11019)&gt;=1,"",IF(VLOOKUP(O11019,登録者リスト!$A$1:$D$43729,4,FALSE)=基本情報!$D$6,O11019,"")),"")</f>
        <v/>
      </c>
    </row>
    <row r="11020" spans="15:16" x14ac:dyDescent="0.15">
      <c r="O11020">
        <v>11019</v>
      </c>
      <c r="P11020" t="str">
        <f>IFERROR(IF(COUNTIF(個人情報!$BB$5:$BB$401,"登録番号" &amp; リスト!O11020)&gt;=1,"",IF(VLOOKUP(O11020,登録者リスト!$A$1:$D$43729,4,FALSE)=基本情報!$D$6,O11020,"")),"")</f>
        <v/>
      </c>
    </row>
    <row r="11021" spans="15:16" x14ac:dyDescent="0.15">
      <c r="O11021">
        <v>11020</v>
      </c>
      <c r="P11021" t="str">
        <f>IFERROR(IF(COUNTIF(個人情報!$BB$5:$BB$401,"登録番号" &amp; リスト!O11021)&gt;=1,"",IF(VLOOKUP(O11021,登録者リスト!$A$1:$D$43729,4,FALSE)=基本情報!$D$6,O11021,"")),"")</f>
        <v/>
      </c>
    </row>
    <row r="11022" spans="15:16" x14ac:dyDescent="0.15">
      <c r="O11022">
        <v>11021</v>
      </c>
      <c r="P11022" t="str">
        <f>IFERROR(IF(COUNTIF(個人情報!$BB$5:$BB$401,"登録番号" &amp; リスト!O11022)&gt;=1,"",IF(VLOOKUP(O11022,登録者リスト!$A$1:$D$43729,4,FALSE)=基本情報!$D$6,O11022,"")),"")</f>
        <v/>
      </c>
    </row>
    <row r="11023" spans="15:16" x14ac:dyDescent="0.15">
      <c r="O11023">
        <v>11022</v>
      </c>
      <c r="P11023" t="str">
        <f>IFERROR(IF(COUNTIF(個人情報!$BB$5:$BB$401,"登録番号" &amp; リスト!O11023)&gt;=1,"",IF(VLOOKUP(O11023,登録者リスト!$A$1:$D$43729,4,FALSE)=基本情報!$D$6,O11023,"")),"")</f>
        <v/>
      </c>
    </row>
    <row r="11024" spans="15:16" x14ac:dyDescent="0.15">
      <c r="O11024">
        <v>11023</v>
      </c>
      <c r="P11024" t="str">
        <f>IFERROR(IF(COUNTIF(個人情報!$BB$5:$BB$401,"登録番号" &amp; リスト!O11024)&gt;=1,"",IF(VLOOKUP(O11024,登録者リスト!$A$1:$D$43729,4,FALSE)=基本情報!$D$6,O11024,"")),"")</f>
        <v/>
      </c>
    </row>
    <row r="11025" spans="15:16" x14ac:dyDescent="0.15">
      <c r="O11025">
        <v>11024</v>
      </c>
      <c r="P11025" t="str">
        <f>IFERROR(IF(COUNTIF(個人情報!$BB$5:$BB$401,"登録番号" &amp; リスト!O11025)&gt;=1,"",IF(VLOOKUP(O11025,登録者リスト!$A$1:$D$43729,4,FALSE)=基本情報!$D$6,O11025,"")),"")</f>
        <v/>
      </c>
    </row>
    <row r="11026" spans="15:16" x14ac:dyDescent="0.15">
      <c r="O11026">
        <v>11025</v>
      </c>
      <c r="P11026" t="str">
        <f>IFERROR(IF(COUNTIF(個人情報!$BB$5:$BB$401,"登録番号" &amp; リスト!O11026)&gt;=1,"",IF(VLOOKUP(O11026,登録者リスト!$A$1:$D$43729,4,FALSE)=基本情報!$D$6,O11026,"")),"")</f>
        <v/>
      </c>
    </row>
    <row r="11027" spans="15:16" x14ac:dyDescent="0.15">
      <c r="O11027">
        <v>11026</v>
      </c>
      <c r="P11027" t="str">
        <f>IFERROR(IF(COUNTIF(個人情報!$BB$5:$BB$401,"登録番号" &amp; リスト!O11027)&gt;=1,"",IF(VLOOKUP(O11027,登録者リスト!$A$1:$D$43729,4,FALSE)=基本情報!$D$6,O11027,"")),"")</f>
        <v/>
      </c>
    </row>
    <row r="11028" spans="15:16" x14ac:dyDescent="0.15">
      <c r="O11028">
        <v>11027</v>
      </c>
      <c r="P11028" t="str">
        <f>IFERROR(IF(COUNTIF(個人情報!$BB$5:$BB$401,"登録番号" &amp; リスト!O11028)&gt;=1,"",IF(VLOOKUP(O11028,登録者リスト!$A$1:$D$43729,4,FALSE)=基本情報!$D$6,O11028,"")),"")</f>
        <v/>
      </c>
    </row>
    <row r="11029" spans="15:16" x14ac:dyDescent="0.15">
      <c r="O11029">
        <v>11028</v>
      </c>
      <c r="P11029" t="str">
        <f>IFERROR(IF(COUNTIF(個人情報!$BB$5:$BB$401,"登録番号" &amp; リスト!O11029)&gt;=1,"",IF(VLOOKUP(O11029,登録者リスト!$A$1:$D$43729,4,FALSE)=基本情報!$D$6,O11029,"")),"")</f>
        <v/>
      </c>
    </row>
    <row r="11030" spans="15:16" x14ac:dyDescent="0.15">
      <c r="O11030">
        <v>11029</v>
      </c>
      <c r="P11030" t="str">
        <f>IFERROR(IF(COUNTIF(個人情報!$BB$5:$BB$401,"登録番号" &amp; リスト!O11030)&gt;=1,"",IF(VLOOKUP(O11030,登録者リスト!$A$1:$D$43729,4,FALSE)=基本情報!$D$6,O11030,"")),"")</f>
        <v/>
      </c>
    </row>
    <row r="11031" spans="15:16" x14ac:dyDescent="0.15">
      <c r="O11031">
        <v>11030</v>
      </c>
      <c r="P11031" t="str">
        <f>IFERROR(IF(COUNTIF(個人情報!$BB$5:$BB$401,"登録番号" &amp; リスト!O11031)&gt;=1,"",IF(VLOOKUP(O11031,登録者リスト!$A$1:$D$43729,4,FALSE)=基本情報!$D$6,O11031,"")),"")</f>
        <v/>
      </c>
    </row>
    <row r="11032" spans="15:16" x14ac:dyDescent="0.15">
      <c r="O11032">
        <v>11031</v>
      </c>
      <c r="P11032" t="str">
        <f>IFERROR(IF(COUNTIF(個人情報!$BB$5:$BB$401,"登録番号" &amp; リスト!O11032)&gt;=1,"",IF(VLOOKUP(O11032,登録者リスト!$A$1:$D$43729,4,FALSE)=基本情報!$D$6,O11032,"")),"")</f>
        <v/>
      </c>
    </row>
    <row r="11033" spans="15:16" x14ac:dyDescent="0.15">
      <c r="O11033">
        <v>11032</v>
      </c>
      <c r="P11033" t="str">
        <f>IFERROR(IF(COUNTIF(個人情報!$BB$5:$BB$401,"登録番号" &amp; リスト!O11033)&gt;=1,"",IF(VLOOKUP(O11033,登録者リスト!$A$1:$D$43729,4,FALSE)=基本情報!$D$6,O11033,"")),"")</f>
        <v/>
      </c>
    </row>
    <row r="11034" spans="15:16" x14ac:dyDescent="0.15">
      <c r="O11034">
        <v>11033</v>
      </c>
      <c r="P11034" t="str">
        <f>IFERROR(IF(COUNTIF(個人情報!$BB$5:$BB$401,"登録番号" &amp; リスト!O11034)&gt;=1,"",IF(VLOOKUP(O11034,登録者リスト!$A$1:$D$43729,4,FALSE)=基本情報!$D$6,O11034,"")),"")</f>
        <v/>
      </c>
    </row>
    <row r="11035" spans="15:16" x14ac:dyDescent="0.15">
      <c r="O11035">
        <v>11034</v>
      </c>
      <c r="P11035" t="str">
        <f>IFERROR(IF(COUNTIF(個人情報!$BB$5:$BB$401,"登録番号" &amp; リスト!O11035)&gt;=1,"",IF(VLOOKUP(O11035,登録者リスト!$A$1:$D$43729,4,FALSE)=基本情報!$D$6,O11035,"")),"")</f>
        <v/>
      </c>
    </row>
    <row r="11036" spans="15:16" x14ac:dyDescent="0.15">
      <c r="O11036">
        <v>11035</v>
      </c>
      <c r="P11036" t="str">
        <f>IFERROR(IF(COUNTIF(個人情報!$BB$5:$BB$401,"登録番号" &amp; リスト!O11036)&gt;=1,"",IF(VLOOKUP(O11036,登録者リスト!$A$1:$D$43729,4,FALSE)=基本情報!$D$6,O11036,"")),"")</f>
        <v/>
      </c>
    </row>
    <row r="11037" spans="15:16" x14ac:dyDescent="0.15">
      <c r="O11037">
        <v>11036</v>
      </c>
      <c r="P11037" t="str">
        <f>IFERROR(IF(COUNTIF(個人情報!$BB$5:$BB$401,"登録番号" &amp; リスト!O11037)&gt;=1,"",IF(VLOOKUP(O11037,登録者リスト!$A$1:$D$43729,4,FALSE)=基本情報!$D$6,O11037,"")),"")</f>
        <v/>
      </c>
    </row>
    <row r="11038" spans="15:16" x14ac:dyDescent="0.15">
      <c r="O11038">
        <v>11037</v>
      </c>
      <c r="P11038" t="str">
        <f>IFERROR(IF(COUNTIF(個人情報!$BB$5:$BB$401,"登録番号" &amp; リスト!O11038)&gt;=1,"",IF(VLOOKUP(O11038,登録者リスト!$A$1:$D$43729,4,FALSE)=基本情報!$D$6,O11038,"")),"")</f>
        <v/>
      </c>
    </row>
    <row r="11039" spans="15:16" x14ac:dyDescent="0.15">
      <c r="O11039">
        <v>11038</v>
      </c>
      <c r="P11039" t="str">
        <f>IFERROR(IF(COUNTIF(個人情報!$BB$5:$BB$401,"登録番号" &amp; リスト!O11039)&gt;=1,"",IF(VLOOKUP(O11039,登録者リスト!$A$1:$D$43729,4,FALSE)=基本情報!$D$6,O11039,"")),"")</f>
        <v/>
      </c>
    </row>
    <row r="11040" spans="15:16" x14ac:dyDescent="0.15">
      <c r="O11040">
        <v>11039</v>
      </c>
      <c r="P11040" t="str">
        <f>IFERROR(IF(COUNTIF(個人情報!$BB$5:$BB$401,"登録番号" &amp; リスト!O11040)&gt;=1,"",IF(VLOOKUP(O11040,登録者リスト!$A$1:$D$43729,4,FALSE)=基本情報!$D$6,O11040,"")),"")</f>
        <v/>
      </c>
    </row>
    <row r="11041" spans="15:16" x14ac:dyDescent="0.15">
      <c r="O11041">
        <v>11040</v>
      </c>
      <c r="P11041" t="str">
        <f>IFERROR(IF(COUNTIF(個人情報!$BB$5:$BB$401,"登録番号" &amp; リスト!O11041)&gt;=1,"",IF(VLOOKUP(O11041,登録者リスト!$A$1:$D$43729,4,FALSE)=基本情報!$D$6,O11041,"")),"")</f>
        <v/>
      </c>
    </row>
    <row r="11042" spans="15:16" x14ac:dyDescent="0.15">
      <c r="O11042">
        <v>11041</v>
      </c>
      <c r="P11042" t="str">
        <f>IFERROR(IF(COUNTIF(個人情報!$BB$5:$BB$401,"登録番号" &amp; リスト!O11042)&gt;=1,"",IF(VLOOKUP(O11042,登録者リスト!$A$1:$D$43729,4,FALSE)=基本情報!$D$6,O11042,"")),"")</f>
        <v/>
      </c>
    </row>
    <row r="11043" spans="15:16" x14ac:dyDescent="0.15">
      <c r="O11043">
        <v>11042</v>
      </c>
      <c r="P11043" t="str">
        <f>IFERROR(IF(COUNTIF(個人情報!$BB$5:$BB$401,"登録番号" &amp; リスト!O11043)&gt;=1,"",IF(VLOOKUP(O11043,登録者リスト!$A$1:$D$43729,4,FALSE)=基本情報!$D$6,O11043,"")),"")</f>
        <v/>
      </c>
    </row>
    <row r="11044" spans="15:16" x14ac:dyDescent="0.15">
      <c r="O11044">
        <v>11043</v>
      </c>
      <c r="P11044" t="str">
        <f>IFERROR(IF(COUNTIF(個人情報!$BB$5:$BB$401,"登録番号" &amp; リスト!O11044)&gt;=1,"",IF(VLOOKUP(O11044,登録者リスト!$A$1:$D$43729,4,FALSE)=基本情報!$D$6,O11044,"")),"")</f>
        <v/>
      </c>
    </row>
    <row r="11045" spans="15:16" x14ac:dyDescent="0.15">
      <c r="O11045">
        <v>11044</v>
      </c>
      <c r="P11045" t="str">
        <f>IFERROR(IF(COUNTIF(個人情報!$BB$5:$BB$401,"登録番号" &amp; リスト!O11045)&gt;=1,"",IF(VLOOKUP(O11045,登録者リスト!$A$1:$D$43729,4,FALSE)=基本情報!$D$6,O11045,"")),"")</f>
        <v/>
      </c>
    </row>
    <row r="11046" spans="15:16" x14ac:dyDescent="0.15">
      <c r="O11046">
        <v>11045</v>
      </c>
      <c r="P11046" t="str">
        <f>IFERROR(IF(COUNTIF(個人情報!$BB$5:$BB$401,"登録番号" &amp; リスト!O11046)&gt;=1,"",IF(VLOOKUP(O11046,登録者リスト!$A$1:$D$43729,4,FALSE)=基本情報!$D$6,O11046,"")),"")</f>
        <v/>
      </c>
    </row>
    <row r="11047" spans="15:16" x14ac:dyDescent="0.15">
      <c r="O11047">
        <v>11046</v>
      </c>
      <c r="P11047" t="str">
        <f>IFERROR(IF(COUNTIF(個人情報!$BB$5:$BB$401,"登録番号" &amp; リスト!O11047)&gt;=1,"",IF(VLOOKUP(O11047,登録者リスト!$A$1:$D$43729,4,FALSE)=基本情報!$D$6,O11047,"")),"")</f>
        <v/>
      </c>
    </row>
    <row r="11048" spans="15:16" x14ac:dyDescent="0.15">
      <c r="O11048">
        <v>11047</v>
      </c>
      <c r="P11048" t="str">
        <f>IFERROR(IF(COUNTIF(個人情報!$BB$5:$BB$401,"登録番号" &amp; リスト!O11048)&gt;=1,"",IF(VLOOKUP(O11048,登録者リスト!$A$1:$D$43729,4,FALSE)=基本情報!$D$6,O11048,"")),"")</f>
        <v/>
      </c>
    </row>
    <row r="11049" spans="15:16" x14ac:dyDescent="0.15">
      <c r="O11049">
        <v>11048</v>
      </c>
      <c r="P11049" t="str">
        <f>IFERROR(IF(COUNTIF(個人情報!$BB$5:$BB$401,"登録番号" &amp; リスト!O11049)&gt;=1,"",IF(VLOOKUP(O11049,登録者リスト!$A$1:$D$43729,4,FALSE)=基本情報!$D$6,O11049,"")),"")</f>
        <v/>
      </c>
    </row>
    <row r="11050" spans="15:16" x14ac:dyDescent="0.15">
      <c r="O11050">
        <v>11049</v>
      </c>
      <c r="P11050" t="str">
        <f>IFERROR(IF(COUNTIF(個人情報!$BB$5:$BB$401,"登録番号" &amp; リスト!O11050)&gt;=1,"",IF(VLOOKUP(O11050,登録者リスト!$A$1:$D$43729,4,FALSE)=基本情報!$D$6,O11050,"")),"")</f>
        <v/>
      </c>
    </row>
    <row r="11051" spans="15:16" x14ac:dyDescent="0.15">
      <c r="O11051">
        <v>11050</v>
      </c>
      <c r="P11051" t="str">
        <f>IFERROR(IF(COUNTIF(個人情報!$BB$5:$BB$401,"登録番号" &amp; リスト!O11051)&gt;=1,"",IF(VLOOKUP(O11051,登録者リスト!$A$1:$D$43729,4,FALSE)=基本情報!$D$6,O11051,"")),"")</f>
        <v/>
      </c>
    </row>
    <row r="11052" spans="15:16" x14ac:dyDescent="0.15">
      <c r="O11052">
        <v>11051</v>
      </c>
      <c r="P11052" t="str">
        <f>IFERROR(IF(COUNTIF(個人情報!$BB$5:$BB$401,"登録番号" &amp; リスト!O11052)&gt;=1,"",IF(VLOOKUP(O11052,登録者リスト!$A$1:$D$43729,4,FALSE)=基本情報!$D$6,O11052,"")),"")</f>
        <v/>
      </c>
    </row>
    <row r="11053" spans="15:16" x14ac:dyDescent="0.15">
      <c r="O11053">
        <v>11052</v>
      </c>
      <c r="P11053" t="str">
        <f>IFERROR(IF(COUNTIF(個人情報!$BB$5:$BB$401,"登録番号" &amp; リスト!O11053)&gt;=1,"",IF(VLOOKUP(O11053,登録者リスト!$A$1:$D$43729,4,FALSE)=基本情報!$D$6,O11053,"")),"")</f>
        <v/>
      </c>
    </row>
    <row r="11054" spans="15:16" x14ac:dyDescent="0.15">
      <c r="O11054">
        <v>11053</v>
      </c>
      <c r="P11054" t="str">
        <f>IFERROR(IF(COUNTIF(個人情報!$BB$5:$BB$401,"登録番号" &amp; リスト!O11054)&gt;=1,"",IF(VLOOKUP(O11054,登録者リスト!$A$1:$D$43729,4,FALSE)=基本情報!$D$6,O11054,"")),"")</f>
        <v/>
      </c>
    </row>
    <row r="11055" spans="15:16" x14ac:dyDescent="0.15">
      <c r="O11055">
        <v>11054</v>
      </c>
      <c r="P11055" t="str">
        <f>IFERROR(IF(COUNTIF(個人情報!$BB$5:$BB$401,"登録番号" &amp; リスト!O11055)&gt;=1,"",IF(VLOOKUP(O11055,登録者リスト!$A$1:$D$43729,4,FALSE)=基本情報!$D$6,O11055,"")),"")</f>
        <v/>
      </c>
    </row>
    <row r="11056" spans="15:16" x14ac:dyDescent="0.15">
      <c r="O11056">
        <v>11055</v>
      </c>
      <c r="P11056" t="str">
        <f>IFERROR(IF(COUNTIF(個人情報!$BB$5:$BB$401,"登録番号" &amp; リスト!O11056)&gt;=1,"",IF(VLOOKUP(O11056,登録者リスト!$A$1:$D$43729,4,FALSE)=基本情報!$D$6,O11056,"")),"")</f>
        <v/>
      </c>
    </row>
    <row r="11057" spans="15:16" x14ac:dyDescent="0.15">
      <c r="O11057">
        <v>11056</v>
      </c>
      <c r="P11057" t="str">
        <f>IFERROR(IF(COUNTIF(個人情報!$BB$5:$BB$401,"登録番号" &amp; リスト!O11057)&gt;=1,"",IF(VLOOKUP(O11057,登録者リスト!$A$1:$D$43729,4,FALSE)=基本情報!$D$6,O11057,"")),"")</f>
        <v/>
      </c>
    </row>
    <row r="11058" spans="15:16" x14ac:dyDescent="0.15">
      <c r="O11058">
        <v>11057</v>
      </c>
      <c r="P11058" t="str">
        <f>IFERROR(IF(COUNTIF(個人情報!$BB$5:$BB$401,"登録番号" &amp; リスト!O11058)&gt;=1,"",IF(VLOOKUP(O11058,登録者リスト!$A$1:$D$43729,4,FALSE)=基本情報!$D$6,O11058,"")),"")</f>
        <v/>
      </c>
    </row>
    <row r="11059" spans="15:16" x14ac:dyDescent="0.15">
      <c r="O11059">
        <v>11058</v>
      </c>
      <c r="P11059" t="str">
        <f>IFERROR(IF(COUNTIF(個人情報!$BB$5:$BB$401,"登録番号" &amp; リスト!O11059)&gt;=1,"",IF(VLOOKUP(O11059,登録者リスト!$A$1:$D$43729,4,FALSE)=基本情報!$D$6,O11059,"")),"")</f>
        <v/>
      </c>
    </row>
    <row r="11060" spans="15:16" x14ac:dyDescent="0.15">
      <c r="O11060">
        <v>11059</v>
      </c>
      <c r="P11060" t="str">
        <f>IFERROR(IF(COUNTIF(個人情報!$BB$5:$BB$401,"登録番号" &amp; リスト!O11060)&gt;=1,"",IF(VLOOKUP(O11060,登録者リスト!$A$1:$D$43729,4,FALSE)=基本情報!$D$6,O11060,"")),"")</f>
        <v/>
      </c>
    </row>
    <row r="11061" spans="15:16" x14ac:dyDescent="0.15">
      <c r="O11061">
        <v>11060</v>
      </c>
      <c r="P11061" t="str">
        <f>IFERROR(IF(COUNTIF(個人情報!$BB$5:$BB$401,"登録番号" &amp; リスト!O11061)&gt;=1,"",IF(VLOOKUP(O11061,登録者リスト!$A$1:$D$43729,4,FALSE)=基本情報!$D$6,O11061,"")),"")</f>
        <v/>
      </c>
    </row>
    <row r="11062" spans="15:16" x14ac:dyDescent="0.15">
      <c r="O11062">
        <v>11061</v>
      </c>
      <c r="P11062" t="str">
        <f>IFERROR(IF(COUNTIF(個人情報!$BB$5:$BB$401,"登録番号" &amp; リスト!O11062)&gt;=1,"",IF(VLOOKUP(O11062,登録者リスト!$A$1:$D$43729,4,FALSE)=基本情報!$D$6,O11062,"")),"")</f>
        <v/>
      </c>
    </row>
    <row r="11063" spans="15:16" x14ac:dyDescent="0.15">
      <c r="O11063">
        <v>11062</v>
      </c>
      <c r="P11063" t="str">
        <f>IFERROR(IF(COUNTIF(個人情報!$BB$5:$BB$401,"登録番号" &amp; リスト!O11063)&gt;=1,"",IF(VLOOKUP(O11063,登録者リスト!$A$1:$D$43729,4,FALSE)=基本情報!$D$6,O11063,"")),"")</f>
        <v/>
      </c>
    </row>
    <row r="11064" spans="15:16" x14ac:dyDescent="0.15">
      <c r="O11064">
        <v>11063</v>
      </c>
      <c r="P11064" t="str">
        <f>IFERROR(IF(COUNTIF(個人情報!$BB$5:$BB$401,"登録番号" &amp; リスト!O11064)&gt;=1,"",IF(VLOOKUP(O11064,登録者リスト!$A$1:$D$43729,4,FALSE)=基本情報!$D$6,O11064,"")),"")</f>
        <v/>
      </c>
    </row>
    <row r="11065" spans="15:16" x14ac:dyDescent="0.15">
      <c r="O11065">
        <v>11064</v>
      </c>
      <c r="P11065" t="str">
        <f>IFERROR(IF(COUNTIF(個人情報!$BB$5:$BB$401,"登録番号" &amp; リスト!O11065)&gt;=1,"",IF(VLOOKUP(O11065,登録者リスト!$A$1:$D$43729,4,FALSE)=基本情報!$D$6,O11065,"")),"")</f>
        <v/>
      </c>
    </row>
    <row r="11066" spans="15:16" x14ac:dyDescent="0.15">
      <c r="O11066">
        <v>11065</v>
      </c>
      <c r="P11066" t="str">
        <f>IFERROR(IF(COUNTIF(個人情報!$BB$5:$BB$401,"登録番号" &amp; リスト!O11066)&gt;=1,"",IF(VLOOKUP(O11066,登録者リスト!$A$1:$D$43729,4,FALSE)=基本情報!$D$6,O11066,"")),"")</f>
        <v/>
      </c>
    </row>
    <row r="11067" spans="15:16" x14ac:dyDescent="0.15">
      <c r="O11067">
        <v>11066</v>
      </c>
      <c r="P11067" t="str">
        <f>IFERROR(IF(COUNTIF(個人情報!$BB$5:$BB$401,"登録番号" &amp; リスト!O11067)&gt;=1,"",IF(VLOOKUP(O11067,登録者リスト!$A$1:$D$43729,4,FALSE)=基本情報!$D$6,O11067,"")),"")</f>
        <v/>
      </c>
    </row>
    <row r="11068" spans="15:16" x14ac:dyDescent="0.15">
      <c r="O11068">
        <v>11067</v>
      </c>
      <c r="P11068" t="str">
        <f>IFERROR(IF(COUNTIF(個人情報!$BB$5:$BB$401,"登録番号" &amp; リスト!O11068)&gt;=1,"",IF(VLOOKUP(O11068,登録者リスト!$A$1:$D$43729,4,FALSE)=基本情報!$D$6,O11068,"")),"")</f>
        <v/>
      </c>
    </row>
    <row r="11069" spans="15:16" x14ac:dyDescent="0.15">
      <c r="O11069">
        <v>11068</v>
      </c>
      <c r="P11069" t="str">
        <f>IFERROR(IF(COUNTIF(個人情報!$BB$5:$BB$401,"登録番号" &amp; リスト!O11069)&gt;=1,"",IF(VLOOKUP(O11069,登録者リスト!$A$1:$D$43729,4,FALSE)=基本情報!$D$6,O11069,"")),"")</f>
        <v/>
      </c>
    </row>
    <row r="11070" spans="15:16" x14ac:dyDescent="0.15">
      <c r="O11070">
        <v>11069</v>
      </c>
      <c r="P11070" t="str">
        <f>IFERROR(IF(COUNTIF(個人情報!$BB$5:$BB$401,"登録番号" &amp; リスト!O11070)&gt;=1,"",IF(VLOOKUP(O11070,登録者リスト!$A$1:$D$43729,4,FALSE)=基本情報!$D$6,O11070,"")),"")</f>
        <v/>
      </c>
    </row>
    <row r="11071" spans="15:16" x14ac:dyDescent="0.15">
      <c r="O11071">
        <v>11070</v>
      </c>
      <c r="P11071" t="str">
        <f>IFERROR(IF(COUNTIF(個人情報!$BB$5:$BB$401,"登録番号" &amp; リスト!O11071)&gt;=1,"",IF(VLOOKUP(O11071,登録者リスト!$A$1:$D$43729,4,FALSE)=基本情報!$D$6,O11071,"")),"")</f>
        <v/>
      </c>
    </row>
    <row r="11072" spans="15:16" x14ac:dyDescent="0.15">
      <c r="O11072">
        <v>11071</v>
      </c>
      <c r="P11072" t="str">
        <f>IFERROR(IF(COUNTIF(個人情報!$BB$5:$BB$401,"登録番号" &amp; リスト!O11072)&gt;=1,"",IF(VLOOKUP(O11072,登録者リスト!$A$1:$D$43729,4,FALSE)=基本情報!$D$6,O11072,"")),"")</f>
        <v/>
      </c>
    </row>
    <row r="11073" spans="15:16" x14ac:dyDescent="0.15">
      <c r="O11073">
        <v>11072</v>
      </c>
      <c r="P11073" t="str">
        <f>IFERROR(IF(COUNTIF(個人情報!$BB$5:$BB$401,"登録番号" &amp; リスト!O11073)&gt;=1,"",IF(VLOOKUP(O11073,登録者リスト!$A$1:$D$43729,4,FALSE)=基本情報!$D$6,O11073,"")),"")</f>
        <v/>
      </c>
    </row>
    <row r="11074" spans="15:16" x14ac:dyDescent="0.15">
      <c r="O11074">
        <v>11073</v>
      </c>
      <c r="P11074" t="str">
        <f>IFERROR(IF(COUNTIF(個人情報!$BB$5:$BB$401,"登録番号" &amp; リスト!O11074)&gt;=1,"",IF(VLOOKUP(O11074,登録者リスト!$A$1:$D$43729,4,FALSE)=基本情報!$D$6,O11074,"")),"")</f>
        <v/>
      </c>
    </row>
    <row r="11075" spans="15:16" x14ac:dyDescent="0.15">
      <c r="O11075">
        <v>11074</v>
      </c>
      <c r="P11075" t="str">
        <f>IFERROR(IF(COUNTIF(個人情報!$BB$5:$BB$401,"登録番号" &amp; リスト!O11075)&gt;=1,"",IF(VLOOKUP(O11075,登録者リスト!$A$1:$D$43729,4,FALSE)=基本情報!$D$6,O11075,"")),"")</f>
        <v/>
      </c>
    </row>
    <row r="11076" spans="15:16" x14ac:dyDescent="0.15">
      <c r="O11076">
        <v>11075</v>
      </c>
      <c r="P11076" t="str">
        <f>IFERROR(IF(COUNTIF(個人情報!$BB$5:$BB$401,"登録番号" &amp; リスト!O11076)&gt;=1,"",IF(VLOOKUP(O11076,登録者リスト!$A$1:$D$43729,4,FALSE)=基本情報!$D$6,O11076,"")),"")</f>
        <v/>
      </c>
    </row>
    <row r="11077" spans="15:16" x14ac:dyDescent="0.15">
      <c r="O11077">
        <v>11076</v>
      </c>
      <c r="P11077" t="str">
        <f>IFERROR(IF(COUNTIF(個人情報!$BB$5:$BB$401,"登録番号" &amp; リスト!O11077)&gt;=1,"",IF(VLOOKUP(O11077,登録者リスト!$A$1:$D$43729,4,FALSE)=基本情報!$D$6,O11077,"")),"")</f>
        <v/>
      </c>
    </row>
    <row r="11078" spans="15:16" x14ac:dyDescent="0.15">
      <c r="O11078">
        <v>11077</v>
      </c>
      <c r="P11078" t="str">
        <f>IFERROR(IF(COUNTIF(個人情報!$BB$5:$BB$401,"登録番号" &amp; リスト!O11078)&gt;=1,"",IF(VLOOKUP(O11078,登録者リスト!$A$1:$D$43729,4,FALSE)=基本情報!$D$6,O11078,"")),"")</f>
        <v/>
      </c>
    </row>
    <row r="11079" spans="15:16" x14ac:dyDescent="0.15">
      <c r="O11079">
        <v>11078</v>
      </c>
      <c r="P11079" t="str">
        <f>IFERROR(IF(COUNTIF(個人情報!$BB$5:$BB$401,"登録番号" &amp; リスト!O11079)&gt;=1,"",IF(VLOOKUP(O11079,登録者リスト!$A$1:$D$43729,4,FALSE)=基本情報!$D$6,O11079,"")),"")</f>
        <v/>
      </c>
    </row>
    <row r="11080" spans="15:16" x14ac:dyDescent="0.15">
      <c r="O11080">
        <v>11079</v>
      </c>
      <c r="P11080" t="str">
        <f>IFERROR(IF(COUNTIF(個人情報!$BB$5:$BB$401,"登録番号" &amp; リスト!O11080)&gt;=1,"",IF(VLOOKUP(O11080,登録者リスト!$A$1:$D$43729,4,FALSE)=基本情報!$D$6,O11080,"")),"")</f>
        <v/>
      </c>
    </row>
    <row r="11081" spans="15:16" x14ac:dyDescent="0.15">
      <c r="O11081">
        <v>11080</v>
      </c>
      <c r="P11081" t="str">
        <f>IFERROR(IF(COUNTIF(個人情報!$BB$5:$BB$401,"登録番号" &amp; リスト!O11081)&gt;=1,"",IF(VLOOKUP(O11081,登録者リスト!$A$1:$D$43729,4,FALSE)=基本情報!$D$6,O11081,"")),"")</f>
        <v/>
      </c>
    </row>
    <row r="11082" spans="15:16" x14ac:dyDescent="0.15">
      <c r="O11082">
        <v>11081</v>
      </c>
      <c r="P11082" t="str">
        <f>IFERROR(IF(COUNTIF(個人情報!$BB$5:$BB$401,"登録番号" &amp; リスト!O11082)&gt;=1,"",IF(VLOOKUP(O11082,登録者リスト!$A$1:$D$43729,4,FALSE)=基本情報!$D$6,O11082,"")),"")</f>
        <v/>
      </c>
    </row>
    <row r="11083" spans="15:16" x14ac:dyDescent="0.15">
      <c r="O11083">
        <v>11082</v>
      </c>
      <c r="P11083" t="str">
        <f>IFERROR(IF(COUNTIF(個人情報!$BB$5:$BB$401,"登録番号" &amp; リスト!O11083)&gt;=1,"",IF(VLOOKUP(O11083,登録者リスト!$A$1:$D$43729,4,FALSE)=基本情報!$D$6,O11083,"")),"")</f>
        <v/>
      </c>
    </row>
    <row r="11084" spans="15:16" x14ac:dyDescent="0.15">
      <c r="O11084">
        <v>11083</v>
      </c>
      <c r="P11084" t="str">
        <f>IFERROR(IF(COUNTIF(個人情報!$BB$5:$BB$401,"登録番号" &amp; リスト!O11084)&gt;=1,"",IF(VLOOKUP(O11084,登録者リスト!$A$1:$D$43729,4,FALSE)=基本情報!$D$6,O11084,"")),"")</f>
        <v/>
      </c>
    </row>
    <row r="11085" spans="15:16" x14ac:dyDescent="0.15">
      <c r="O11085">
        <v>11084</v>
      </c>
      <c r="P11085" t="str">
        <f>IFERROR(IF(COUNTIF(個人情報!$BB$5:$BB$401,"登録番号" &amp; リスト!O11085)&gt;=1,"",IF(VLOOKUP(O11085,登録者リスト!$A$1:$D$43729,4,FALSE)=基本情報!$D$6,O11085,"")),"")</f>
        <v/>
      </c>
    </row>
    <row r="11086" spans="15:16" x14ac:dyDescent="0.15">
      <c r="O11086">
        <v>11085</v>
      </c>
      <c r="P11086" t="str">
        <f>IFERROR(IF(COUNTIF(個人情報!$BB$5:$BB$401,"登録番号" &amp; リスト!O11086)&gt;=1,"",IF(VLOOKUP(O11086,登録者リスト!$A$1:$D$43729,4,FALSE)=基本情報!$D$6,O11086,"")),"")</f>
        <v/>
      </c>
    </row>
    <row r="11087" spans="15:16" x14ac:dyDescent="0.15">
      <c r="O11087">
        <v>11086</v>
      </c>
      <c r="P11087" t="str">
        <f>IFERROR(IF(COUNTIF(個人情報!$BB$5:$BB$401,"登録番号" &amp; リスト!O11087)&gt;=1,"",IF(VLOOKUP(O11087,登録者リスト!$A$1:$D$43729,4,FALSE)=基本情報!$D$6,O11087,"")),"")</f>
        <v/>
      </c>
    </row>
    <row r="11088" spans="15:16" x14ac:dyDescent="0.15">
      <c r="O11088">
        <v>11087</v>
      </c>
      <c r="P11088" t="str">
        <f>IFERROR(IF(COUNTIF(個人情報!$BB$5:$BB$401,"登録番号" &amp; リスト!O11088)&gt;=1,"",IF(VLOOKUP(O11088,登録者リスト!$A$1:$D$43729,4,FALSE)=基本情報!$D$6,O11088,"")),"")</f>
        <v/>
      </c>
    </row>
    <row r="11089" spans="15:16" x14ac:dyDescent="0.15">
      <c r="O11089">
        <v>11088</v>
      </c>
      <c r="P11089" t="str">
        <f>IFERROR(IF(COUNTIF(個人情報!$BB$5:$BB$401,"登録番号" &amp; リスト!O11089)&gt;=1,"",IF(VLOOKUP(O11089,登録者リスト!$A$1:$D$43729,4,FALSE)=基本情報!$D$6,O11089,"")),"")</f>
        <v/>
      </c>
    </row>
    <row r="11090" spans="15:16" x14ac:dyDescent="0.15">
      <c r="O11090">
        <v>11089</v>
      </c>
      <c r="P11090" t="str">
        <f>IFERROR(IF(COUNTIF(個人情報!$BB$5:$BB$401,"登録番号" &amp; リスト!O11090)&gt;=1,"",IF(VLOOKUP(O11090,登録者リスト!$A$1:$D$43729,4,FALSE)=基本情報!$D$6,O11090,"")),"")</f>
        <v/>
      </c>
    </row>
    <row r="11091" spans="15:16" x14ac:dyDescent="0.15">
      <c r="O11091">
        <v>11090</v>
      </c>
      <c r="P11091" t="str">
        <f>IFERROR(IF(COUNTIF(個人情報!$BB$5:$BB$401,"登録番号" &amp; リスト!O11091)&gt;=1,"",IF(VLOOKUP(O11091,登録者リスト!$A$1:$D$43729,4,FALSE)=基本情報!$D$6,O11091,"")),"")</f>
        <v/>
      </c>
    </row>
    <row r="11092" spans="15:16" x14ac:dyDescent="0.15">
      <c r="O11092">
        <v>11091</v>
      </c>
      <c r="P11092" t="str">
        <f>IFERROR(IF(COUNTIF(個人情報!$BB$5:$BB$401,"登録番号" &amp; リスト!O11092)&gt;=1,"",IF(VLOOKUP(O11092,登録者リスト!$A$1:$D$43729,4,FALSE)=基本情報!$D$6,O11092,"")),"")</f>
        <v/>
      </c>
    </row>
    <row r="11093" spans="15:16" x14ac:dyDescent="0.15">
      <c r="O11093">
        <v>11092</v>
      </c>
      <c r="P11093" t="str">
        <f>IFERROR(IF(COUNTIF(個人情報!$BB$5:$BB$401,"登録番号" &amp; リスト!O11093)&gt;=1,"",IF(VLOOKUP(O11093,登録者リスト!$A$1:$D$43729,4,FALSE)=基本情報!$D$6,O11093,"")),"")</f>
        <v/>
      </c>
    </row>
    <row r="11094" spans="15:16" x14ac:dyDescent="0.15">
      <c r="O11094">
        <v>11093</v>
      </c>
      <c r="P11094" t="str">
        <f>IFERROR(IF(COUNTIF(個人情報!$BB$5:$BB$401,"登録番号" &amp; リスト!O11094)&gt;=1,"",IF(VLOOKUP(O11094,登録者リスト!$A$1:$D$43729,4,FALSE)=基本情報!$D$6,O11094,"")),"")</f>
        <v/>
      </c>
    </row>
    <row r="11095" spans="15:16" x14ac:dyDescent="0.15">
      <c r="O11095">
        <v>11094</v>
      </c>
      <c r="P11095" t="str">
        <f>IFERROR(IF(COUNTIF(個人情報!$BB$5:$BB$401,"登録番号" &amp; リスト!O11095)&gt;=1,"",IF(VLOOKUP(O11095,登録者リスト!$A$1:$D$43729,4,FALSE)=基本情報!$D$6,O11095,"")),"")</f>
        <v/>
      </c>
    </row>
    <row r="11096" spans="15:16" x14ac:dyDescent="0.15">
      <c r="O11096">
        <v>11095</v>
      </c>
      <c r="P11096" t="str">
        <f>IFERROR(IF(COUNTIF(個人情報!$BB$5:$BB$401,"登録番号" &amp; リスト!O11096)&gt;=1,"",IF(VLOOKUP(O11096,登録者リスト!$A$1:$D$43729,4,FALSE)=基本情報!$D$6,O11096,"")),"")</f>
        <v/>
      </c>
    </row>
    <row r="11097" spans="15:16" x14ac:dyDescent="0.15">
      <c r="O11097">
        <v>11096</v>
      </c>
      <c r="P11097" t="str">
        <f>IFERROR(IF(COUNTIF(個人情報!$BB$5:$BB$401,"登録番号" &amp; リスト!O11097)&gt;=1,"",IF(VLOOKUP(O11097,登録者リスト!$A$1:$D$43729,4,FALSE)=基本情報!$D$6,O11097,"")),"")</f>
        <v/>
      </c>
    </row>
    <row r="11098" spans="15:16" x14ac:dyDescent="0.15">
      <c r="O11098">
        <v>11097</v>
      </c>
      <c r="P11098" t="str">
        <f>IFERROR(IF(COUNTIF(個人情報!$BB$5:$BB$401,"登録番号" &amp; リスト!O11098)&gt;=1,"",IF(VLOOKUP(O11098,登録者リスト!$A$1:$D$43729,4,FALSE)=基本情報!$D$6,O11098,"")),"")</f>
        <v/>
      </c>
    </row>
    <row r="11099" spans="15:16" x14ac:dyDescent="0.15">
      <c r="O11099">
        <v>11098</v>
      </c>
      <c r="P11099" t="str">
        <f>IFERROR(IF(COUNTIF(個人情報!$BB$5:$BB$401,"登録番号" &amp; リスト!O11099)&gt;=1,"",IF(VLOOKUP(O11099,登録者リスト!$A$1:$D$43729,4,FALSE)=基本情報!$D$6,O11099,"")),"")</f>
        <v/>
      </c>
    </row>
    <row r="11100" spans="15:16" x14ac:dyDescent="0.15">
      <c r="O11100">
        <v>11099</v>
      </c>
      <c r="P11100" t="str">
        <f>IFERROR(IF(COUNTIF(個人情報!$BB$5:$BB$401,"登録番号" &amp; リスト!O11100)&gt;=1,"",IF(VLOOKUP(O11100,登録者リスト!$A$1:$D$43729,4,FALSE)=基本情報!$D$6,O11100,"")),"")</f>
        <v/>
      </c>
    </row>
    <row r="11101" spans="15:16" x14ac:dyDescent="0.15">
      <c r="O11101">
        <v>11100</v>
      </c>
      <c r="P11101" t="str">
        <f>IFERROR(IF(COUNTIF(個人情報!$BB$5:$BB$401,"登録番号" &amp; リスト!O11101)&gt;=1,"",IF(VLOOKUP(O11101,登録者リスト!$A$1:$D$43729,4,FALSE)=基本情報!$D$6,O11101,"")),"")</f>
        <v/>
      </c>
    </row>
    <row r="11102" spans="15:16" x14ac:dyDescent="0.15">
      <c r="O11102">
        <v>11101</v>
      </c>
      <c r="P11102" t="str">
        <f>IFERROR(IF(COUNTIF(個人情報!$BB$5:$BB$401,"登録番号" &amp; リスト!O11102)&gt;=1,"",IF(VLOOKUP(O11102,登録者リスト!$A$1:$D$43729,4,FALSE)=基本情報!$D$6,O11102,"")),"")</f>
        <v/>
      </c>
    </row>
    <row r="11103" spans="15:16" x14ac:dyDescent="0.15">
      <c r="O11103">
        <v>11102</v>
      </c>
      <c r="P11103" t="str">
        <f>IFERROR(IF(COUNTIF(個人情報!$BB$5:$BB$401,"登録番号" &amp; リスト!O11103)&gt;=1,"",IF(VLOOKUP(O11103,登録者リスト!$A$1:$D$43729,4,FALSE)=基本情報!$D$6,O11103,"")),"")</f>
        <v/>
      </c>
    </row>
    <row r="11104" spans="15:16" x14ac:dyDescent="0.15">
      <c r="O11104">
        <v>11103</v>
      </c>
      <c r="P11104" t="str">
        <f>IFERROR(IF(COUNTIF(個人情報!$BB$5:$BB$401,"登録番号" &amp; リスト!O11104)&gt;=1,"",IF(VLOOKUP(O11104,登録者リスト!$A$1:$D$43729,4,FALSE)=基本情報!$D$6,O11104,"")),"")</f>
        <v/>
      </c>
    </row>
    <row r="11105" spans="15:16" x14ac:dyDescent="0.15">
      <c r="O11105">
        <v>11104</v>
      </c>
      <c r="P11105" t="str">
        <f>IFERROR(IF(COUNTIF(個人情報!$BB$5:$BB$401,"登録番号" &amp; リスト!O11105)&gt;=1,"",IF(VLOOKUP(O11105,登録者リスト!$A$1:$D$43729,4,FALSE)=基本情報!$D$6,O11105,"")),"")</f>
        <v/>
      </c>
    </row>
    <row r="11106" spans="15:16" x14ac:dyDescent="0.15">
      <c r="O11106">
        <v>11105</v>
      </c>
      <c r="P11106" t="str">
        <f>IFERROR(IF(COUNTIF(個人情報!$BB$5:$BB$401,"登録番号" &amp; リスト!O11106)&gt;=1,"",IF(VLOOKUP(O11106,登録者リスト!$A$1:$D$43729,4,FALSE)=基本情報!$D$6,O11106,"")),"")</f>
        <v/>
      </c>
    </row>
    <row r="11107" spans="15:16" x14ac:dyDescent="0.15">
      <c r="O11107">
        <v>11106</v>
      </c>
      <c r="P11107" t="str">
        <f>IFERROR(IF(COUNTIF(個人情報!$BB$5:$BB$401,"登録番号" &amp; リスト!O11107)&gt;=1,"",IF(VLOOKUP(O11107,登録者リスト!$A$1:$D$43729,4,FALSE)=基本情報!$D$6,O11107,"")),"")</f>
        <v/>
      </c>
    </row>
    <row r="11108" spans="15:16" x14ac:dyDescent="0.15">
      <c r="O11108">
        <v>11107</v>
      </c>
      <c r="P11108" t="str">
        <f>IFERROR(IF(COUNTIF(個人情報!$BB$5:$BB$401,"登録番号" &amp; リスト!O11108)&gt;=1,"",IF(VLOOKUP(O11108,登録者リスト!$A$1:$D$43729,4,FALSE)=基本情報!$D$6,O11108,"")),"")</f>
        <v/>
      </c>
    </row>
    <row r="11109" spans="15:16" x14ac:dyDescent="0.15">
      <c r="O11109">
        <v>11108</v>
      </c>
      <c r="P11109" t="str">
        <f>IFERROR(IF(COUNTIF(個人情報!$BB$5:$BB$401,"登録番号" &amp; リスト!O11109)&gt;=1,"",IF(VLOOKUP(O11109,登録者リスト!$A$1:$D$43729,4,FALSE)=基本情報!$D$6,O11109,"")),"")</f>
        <v/>
      </c>
    </row>
    <row r="11110" spans="15:16" x14ac:dyDescent="0.15">
      <c r="O11110">
        <v>11109</v>
      </c>
      <c r="P11110" t="str">
        <f>IFERROR(IF(COUNTIF(個人情報!$BB$5:$BB$401,"登録番号" &amp; リスト!O11110)&gt;=1,"",IF(VLOOKUP(O11110,登録者リスト!$A$1:$D$43729,4,FALSE)=基本情報!$D$6,O11110,"")),"")</f>
        <v/>
      </c>
    </row>
    <row r="11111" spans="15:16" x14ac:dyDescent="0.15">
      <c r="O11111">
        <v>11110</v>
      </c>
      <c r="P11111" t="str">
        <f>IFERROR(IF(COUNTIF(個人情報!$BB$5:$BB$401,"登録番号" &amp; リスト!O11111)&gt;=1,"",IF(VLOOKUP(O11111,登録者リスト!$A$1:$D$43729,4,FALSE)=基本情報!$D$6,O11111,"")),"")</f>
        <v/>
      </c>
    </row>
    <row r="11112" spans="15:16" x14ac:dyDescent="0.15">
      <c r="O11112">
        <v>11111</v>
      </c>
      <c r="P11112" t="str">
        <f>IFERROR(IF(COUNTIF(個人情報!$BB$5:$BB$401,"登録番号" &amp; リスト!O11112)&gt;=1,"",IF(VLOOKUP(O11112,登録者リスト!$A$1:$D$43729,4,FALSE)=基本情報!$D$6,O11112,"")),"")</f>
        <v/>
      </c>
    </row>
    <row r="11113" spans="15:16" x14ac:dyDescent="0.15">
      <c r="O11113">
        <v>11112</v>
      </c>
      <c r="P11113" t="str">
        <f>IFERROR(IF(COUNTIF(個人情報!$BB$5:$BB$401,"登録番号" &amp; リスト!O11113)&gt;=1,"",IF(VLOOKUP(O11113,登録者リスト!$A$1:$D$43729,4,FALSE)=基本情報!$D$6,O11113,"")),"")</f>
        <v/>
      </c>
    </row>
    <row r="11114" spans="15:16" x14ac:dyDescent="0.15">
      <c r="O11114">
        <v>11113</v>
      </c>
      <c r="P11114" t="str">
        <f>IFERROR(IF(COUNTIF(個人情報!$BB$5:$BB$401,"登録番号" &amp; リスト!O11114)&gt;=1,"",IF(VLOOKUP(O11114,登録者リスト!$A$1:$D$43729,4,FALSE)=基本情報!$D$6,O11114,"")),"")</f>
        <v/>
      </c>
    </row>
    <row r="11115" spans="15:16" x14ac:dyDescent="0.15">
      <c r="O11115">
        <v>11114</v>
      </c>
      <c r="P11115" t="str">
        <f>IFERROR(IF(COUNTIF(個人情報!$BB$5:$BB$401,"登録番号" &amp; リスト!O11115)&gt;=1,"",IF(VLOOKUP(O11115,登録者リスト!$A$1:$D$43729,4,FALSE)=基本情報!$D$6,O11115,"")),"")</f>
        <v/>
      </c>
    </row>
    <row r="11116" spans="15:16" x14ac:dyDescent="0.15">
      <c r="O11116">
        <v>11115</v>
      </c>
      <c r="P11116" t="str">
        <f>IFERROR(IF(COUNTIF(個人情報!$BB$5:$BB$401,"登録番号" &amp; リスト!O11116)&gt;=1,"",IF(VLOOKUP(O11116,登録者リスト!$A$1:$D$43729,4,FALSE)=基本情報!$D$6,O11116,"")),"")</f>
        <v/>
      </c>
    </row>
    <row r="11117" spans="15:16" x14ac:dyDescent="0.15">
      <c r="O11117">
        <v>11116</v>
      </c>
      <c r="P11117" t="str">
        <f>IFERROR(IF(COUNTIF(個人情報!$BB$5:$BB$401,"登録番号" &amp; リスト!O11117)&gt;=1,"",IF(VLOOKUP(O11117,登録者リスト!$A$1:$D$43729,4,FALSE)=基本情報!$D$6,O11117,"")),"")</f>
        <v/>
      </c>
    </row>
    <row r="11118" spans="15:16" x14ac:dyDescent="0.15">
      <c r="O11118">
        <v>11117</v>
      </c>
      <c r="P11118" t="str">
        <f>IFERROR(IF(COUNTIF(個人情報!$BB$5:$BB$401,"登録番号" &amp; リスト!O11118)&gt;=1,"",IF(VLOOKUP(O11118,登録者リスト!$A$1:$D$43729,4,FALSE)=基本情報!$D$6,O11118,"")),"")</f>
        <v/>
      </c>
    </row>
    <row r="11119" spans="15:16" x14ac:dyDescent="0.15">
      <c r="O11119">
        <v>11118</v>
      </c>
      <c r="P11119" t="str">
        <f>IFERROR(IF(COUNTIF(個人情報!$BB$5:$BB$401,"登録番号" &amp; リスト!O11119)&gt;=1,"",IF(VLOOKUP(O11119,登録者リスト!$A$1:$D$43729,4,FALSE)=基本情報!$D$6,O11119,"")),"")</f>
        <v/>
      </c>
    </row>
    <row r="11120" spans="15:16" x14ac:dyDescent="0.15">
      <c r="O11120">
        <v>11119</v>
      </c>
      <c r="P11120" t="str">
        <f>IFERROR(IF(COUNTIF(個人情報!$BB$5:$BB$401,"登録番号" &amp; リスト!O11120)&gt;=1,"",IF(VLOOKUP(O11120,登録者リスト!$A$1:$D$43729,4,FALSE)=基本情報!$D$6,O11120,"")),"")</f>
        <v/>
      </c>
    </row>
    <row r="11121" spans="15:16" x14ac:dyDescent="0.15">
      <c r="O11121">
        <v>11120</v>
      </c>
      <c r="P11121" t="str">
        <f>IFERROR(IF(COUNTIF(個人情報!$BB$5:$BB$401,"登録番号" &amp; リスト!O11121)&gt;=1,"",IF(VLOOKUP(O11121,登録者リスト!$A$1:$D$43729,4,FALSE)=基本情報!$D$6,O11121,"")),"")</f>
        <v/>
      </c>
    </row>
    <row r="11122" spans="15:16" x14ac:dyDescent="0.15">
      <c r="O11122">
        <v>11121</v>
      </c>
      <c r="P11122" t="str">
        <f>IFERROR(IF(COUNTIF(個人情報!$BB$5:$BB$401,"登録番号" &amp; リスト!O11122)&gt;=1,"",IF(VLOOKUP(O11122,登録者リスト!$A$1:$D$43729,4,FALSE)=基本情報!$D$6,O11122,"")),"")</f>
        <v/>
      </c>
    </row>
    <row r="11123" spans="15:16" x14ac:dyDescent="0.15">
      <c r="O11123">
        <v>11122</v>
      </c>
      <c r="P11123" t="str">
        <f>IFERROR(IF(COUNTIF(個人情報!$BB$5:$BB$401,"登録番号" &amp; リスト!O11123)&gt;=1,"",IF(VLOOKUP(O11123,登録者リスト!$A$1:$D$43729,4,FALSE)=基本情報!$D$6,O11123,"")),"")</f>
        <v/>
      </c>
    </row>
    <row r="11124" spans="15:16" x14ac:dyDescent="0.15">
      <c r="O11124">
        <v>11123</v>
      </c>
      <c r="P11124" t="str">
        <f>IFERROR(IF(COUNTIF(個人情報!$BB$5:$BB$401,"登録番号" &amp; リスト!O11124)&gt;=1,"",IF(VLOOKUP(O11124,登録者リスト!$A$1:$D$43729,4,FALSE)=基本情報!$D$6,O11124,"")),"")</f>
        <v/>
      </c>
    </row>
    <row r="11125" spans="15:16" x14ac:dyDescent="0.15">
      <c r="O11125">
        <v>11124</v>
      </c>
      <c r="P11125" t="str">
        <f>IFERROR(IF(COUNTIF(個人情報!$BB$5:$BB$401,"登録番号" &amp; リスト!O11125)&gt;=1,"",IF(VLOOKUP(O11125,登録者リスト!$A$1:$D$43729,4,FALSE)=基本情報!$D$6,O11125,"")),"")</f>
        <v/>
      </c>
    </row>
    <row r="11126" spans="15:16" x14ac:dyDescent="0.15">
      <c r="O11126">
        <v>11125</v>
      </c>
      <c r="P11126" t="str">
        <f>IFERROR(IF(COUNTIF(個人情報!$BB$5:$BB$401,"登録番号" &amp; リスト!O11126)&gt;=1,"",IF(VLOOKUP(O11126,登録者リスト!$A$1:$D$43729,4,FALSE)=基本情報!$D$6,O11126,"")),"")</f>
        <v/>
      </c>
    </row>
    <row r="11127" spans="15:16" x14ac:dyDescent="0.15">
      <c r="O11127">
        <v>11126</v>
      </c>
      <c r="P11127" t="str">
        <f>IFERROR(IF(COUNTIF(個人情報!$BB$5:$BB$401,"登録番号" &amp; リスト!O11127)&gt;=1,"",IF(VLOOKUP(O11127,登録者リスト!$A$1:$D$43729,4,FALSE)=基本情報!$D$6,O11127,"")),"")</f>
        <v/>
      </c>
    </row>
    <row r="11128" spans="15:16" x14ac:dyDescent="0.15">
      <c r="O11128">
        <v>11127</v>
      </c>
      <c r="P11128" t="str">
        <f>IFERROR(IF(COUNTIF(個人情報!$BB$5:$BB$401,"登録番号" &amp; リスト!O11128)&gt;=1,"",IF(VLOOKUP(O11128,登録者リスト!$A$1:$D$43729,4,FALSE)=基本情報!$D$6,O11128,"")),"")</f>
        <v/>
      </c>
    </row>
    <row r="11129" spans="15:16" x14ac:dyDescent="0.15">
      <c r="O11129">
        <v>11128</v>
      </c>
      <c r="P11129" t="str">
        <f>IFERROR(IF(COUNTIF(個人情報!$BB$5:$BB$401,"登録番号" &amp; リスト!O11129)&gt;=1,"",IF(VLOOKUP(O11129,登録者リスト!$A$1:$D$43729,4,FALSE)=基本情報!$D$6,O11129,"")),"")</f>
        <v/>
      </c>
    </row>
    <row r="11130" spans="15:16" x14ac:dyDescent="0.15">
      <c r="O11130">
        <v>11129</v>
      </c>
      <c r="P11130" t="str">
        <f>IFERROR(IF(COUNTIF(個人情報!$BB$5:$BB$401,"登録番号" &amp; リスト!O11130)&gt;=1,"",IF(VLOOKUP(O11130,登録者リスト!$A$1:$D$43729,4,FALSE)=基本情報!$D$6,O11130,"")),"")</f>
        <v/>
      </c>
    </row>
    <row r="11131" spans="15:16" x14ac:dyDescent="0.15">
      <c r="O11131">
        <v>11130</v>
      </c>
      <c r="P11131" t="str">
        <f>IFERROR(IF(COUNTIF(個人情報!$BB$5:$BB$401,"登録番号" &amp; リスト!O11131)&gt;=1,"",IF(VLOOKUP(O11131,登録者リスト!$A$1:$D$43729,4,FALSE)=基本情報!$D$6,O11131,"")),"")</f>
        <v/>
      </c>
    </row>
    <row r="11132" spans="15:16" x14ac:dyDescent="0.15">
      <c r="O11132">
        <v>11131</v>
      </c>
      <c r="P11132" t="str">
        <f>IFERROR(IF(COUNTIF(個人情報!$BB$5:$BB$401,"登録番号" &amp; リスト!O11132)&gt;=1,"",IF(VLOOKUP(O11132,登録者リスト!$A$1:$D$43729,4,FALSE)=基本情報!$D$6,O11132,"")),"")</f>
        <v/>
      </c>
    </row>
    <row r="11133" spans="15:16" x14ac:dyDescent="0.15">
      <c r="O11133">
        <v>11132</v>
      </c>
      <c r="P11133" t="str">
        <f>IFERROR(IF(COUNTIF(個人情報!$BB$5:$BB$401,"登録番号" &amp; リスト!O11133)&gt;=1,"",IF(VLOOKUP(O11133,登録者リスト!$A$1:$D$43729,4,FALSE)=基本情報!$D$6,O11133,"")),"")</f>
        <v/>
      </c>
    </row>
    <row r="11134" spans="15:16" x14ac:dyDescent="0.15">
      <c r="O11134">
        <v>11133</v>
      </c>
      <c r="P11134" t="str">
        <f>IFERROR(IF(COUNTIF(個人情報!$BB$5:$BB$401,"登録番号" &amp; リスト!O11134)&gt;=1,"",IF(VLOOKUP(O11134,登録者リスト!$A$1:$D$43729,4,FALSE)=基本情報!$D$6,O11134,"")),"")</f>
        <v/>
      </c>
    </row>
    <row r="11135" spans="15:16" x14ac:dyDescent="0.15">
      <c r="O11135">
        <v>11134</v>
      </c>
      <c r="P11135" t="str">
        <f>IFERROR(IF(COUNTIF(個人情報!$BB$5:$BB$401,"登録番号" &amp; リスト!O11135)&gt;=1,"",IF(VLOOKUP(O11135,登録者リスト!$A$1:$D$43729,4,FALSE)=基本情報!$D$6,O11135,"")),"")</f>
        <v/>
      </c>
    </row>
    <row r="11136" spans="15:16" x14ac:dyDescent="0.15">
      <c r="O11136">
        <v>11135</v>
      </c>
      <c r="P11136" t="str">
        <f>IFERROR(IF(COUNTIF(個人情報!$BB$5:$BB$401,"登録番号" &amp; リスト!O11136)&gt;=1,"",IF(VLOOKUP(O11136,登録者リスト!$A$1:$D$43729,4,FALSE)=基本情報!$D$6,O11136,"")),"")</f>
        <v/>
      </c>
    </row>
    <row r="11137" spans="15:16" x14ac:dyDescent="0.15">
      <c r="O11137">
        <v>11136</v>
      </c>
      <c r="P11137" t="str">
        <f>IFERROR(IF(COUNTIF(個人情報!$BB$5:$BB$401,"登録番号" &amp; リスト!O11137)&gt;=1,"",IF(VLOOKUP(O11137,登録者リスト!$A$1:$D$43729,4,FALSE)=基本情報!$D$6,O11137,"")),"")</f>
        <v/>
      </c>
    </row>
    <row r="11138" spans="15:16" x14ac:dyDescent="0.15">
      <c r="O11138">
        <v>11137</v>
      </c>
      <c r="P11138" t="str">
        <f>IFERROR(IF(COUNTIF(個人情報!$BB$5:$BB$401,"登録番号" &amp; リスト!O11138)&gt;=1,"",IF(VLOOKUP(O11138,登録者リスト!$A$1:$D$43729,4,FALSE)=基本情報!$D$6,O11138,"")),"")</f>
        <v/>
      </c>
    </row>
    <row r="11139" spans="15:16" x14ac:dyDescent="0.15">
      <c r="O11139">
        <v>11138</v>
      </c>
      <c r="P11139" t="str">
        <f>IFERROR(IF(COUNTIF(個人情報!$BB$5:$BB$401,"登録番号" &amp; リスト!O11139)&gt;=1,"",IF(VLOOKUP(O11139,登録者リスト!$A$1:$D$43729,4,FALSE)=基本情報!$D$6,O11139,"")),"")</f>
        <v/>
      </c>
    </row>
    <row r="11140" spans="15:16" x14ac:dyDescent="0.15">
      <c r="O11140">
        <v>11139</v>
      </c>
      <c r="P11140" t="str">
        <f>IFERROR(IF(COUNTIF(個人情報!$BB$5:$BB$401,"登録番号" &amp; リスト!O11140)&gt;=1,"",IF(VLOOKUP(O11140,登録者リスト!$A$1:$D$43729,4,FALSE)=基本情報!$D$6,O11140,"")),"")</f>
        <v/>
      </c>
    </row>
    <row r="11141" spans="15:16" x14ac:dyDescent="0.15">
      <c r="O11141">
        <v>11140</v>
      </c>
      <c r="P11141" t="str">
        <f>IFERROR(IF(COUNTIF(個人情報!$BB$5:$BB$401,"登録番号" &amp; リスト!O11141)&gt;=1,"",IF(VLOOKUP(O11141,登録者リスト!$A$1:$D$43729,4,FALSE)=基本情報!$D$6,O11141,"")),"")</f>
        <v/>
      </c>
    </row>
    <row r="11142" spans="15:16" x14ac:dyDescent="0.15">
      <c r="O11142">
        <v>11141</v>
      </c>
      <c r="P11142" t="str">
        <f>IFERROR(IF(COUNTIF(個人情報!$BB$5:$BB$401,"登録番号" &amp; リスト!O11142)&gt;=1,"",IF(VLOOKUP(O11142,登録者リスト!$A$1:$D$43729,4,FALSE)=基本情報!$D$6,O11142,"")),"")</f>
        <v/>
      </c>
    </row>
    <row r="11143" spans="15:16" x14ac:dyDescent="0.15">
      <c r="O11143">
        <v>11142</v>
      </c>
      <c r="P11143" t="str">
        <f>IFERROR(IF(COUNTIF(個人情報!$BB$5:$BB$401,"登録番号" &amp; リスト!O11143)&gt;=1,"",IF(VLOOKUP(O11143,登録者リスト!$A$1:$D$43729,4,FALSE)=基本情報!$D$6,O11143,"")),"")</f>
        <v/>
      </c>
    </row>
    <row r="11144" spans="15:16" x14ac:dyDescent="0.15">
      <c r="O11144">
        <v>11143</v>
      </c>
      <c r="P11144" t="str">
        <f>IFERROR(IF(COUNTIF(個人情報!$BB$5:$BB$401,"登録番号" &amp; リスト!O11144)&gt;=1,"",IF(VLOOKUP(O11144,登録者リスト!$A$1:$D$43729,4,FALSE)=基本情報!$D$6,O11144,"")),"")</f>
        <v/>
      </c>
    </row>
    <row r="11145" spans="15:16" x14ac:dyDescent="0.15">
      <c r="O11145">
        <v>11144</v>
      </c>
      <c r="P11145" t="str">
        <f>IFERROR(IF(COUNTIF(個人情報!$BB$5:$BB$401,"登録番号" &amp; リスト!O11145)&gt;=1,"",IF(VLOOKUP(O11145,登録者リスト!$A$1:$D$43729,4,FALSE)=基本情報!$D$6,O11145,"")),"")</f>
        <v/>
      </c>
    </row>
    <row r="11146" spans="15:16" x14ac:dyDescent="0.15">
      <c r="O11146">
        <v>11145</v>
      </c>
      <c r="P11146" t="str">
        <f>IFERROR(IF(COUNTIF(個人情報!$BB$5:$BB$401,"登録番号" &amp; リスト!O11146)&gt;=1,"",IF(VLOOKUP(O11146,登録者リスト!$A$1:$D$43729,4,FALSE)=基本情報!$D$6,O11146,"")),"")</f>
        <v/>
      </c>
    </row>
    <row r="11147" spans="15:16" x14ac:dyDescent="0.15">
      <c r="O11147">
        <v>11146</v>
      </c>
      <c r="P11147" t="str">
        <f>IFERROR(IF(COUNTIF(個人情報!$BB$5:$BB$401,"登録番号" &amp; リスト!O11147)&gt;=1,"",IF(VLOOKUP(O11147,登録者リスト!$A$1:$D$43729,4,FALSE)=基本情報!$D$6,O11147,"")),"")</f>
        <v/>
      </c>
    </row>
    <row r="11148" spans="15:16" x14ac:dyDescent="0.15">
      <c r="O11148">
        <v>11147</v>
      </c>
      <c r="P11148" t="str">
        <f>IFERROR(IF(COUNTIF(個人情報!$BB$5:$BB$401,"登録番号" &amp; リスト!O11148)&gt;=1,"",IF(VLOOKUP(O11148,登録者リスト!$A$1:$D$43729,4,FALSE)=基本情報!$D$6,O11148,"")),"")</f>
        <v/>
      </c>
    </row>
    <row r="11149" spans="15:16" x14ac:dyDescent="0.15">
      <c r="O11149">
        <v>11148</v>
      </c>
      <c r="P11149" t="str">
        <f>IFERROR(IF(COUNTIF(個人情報!$BB$5:$BB$401,"登録番号" &amp; リスト!O11149)&gt;=1,"",IF(VLOOKUP(O11149,登録者リスト!$A$1:$D$43729,4,FALSE)=基本情報!$D$6,O11149,"")),"")</f>
        <v/>
      </c>
    </row>
    <row r="11150" spans="15:16" x14ac:dyDescent="0.15">
      <c r="O11150">
        <v>11149</v>
      </c>
      <c r="P11150" t="str">
        <f>IFERROR(IF(COUNTIF(個人情報!$BB$5:$BB$401,"登録番号" &amp; リスト!O11150)&gt;=1,"",IF(VLOOKUP(O11150,登録者リスト!$A$1:$D$43729,4,FALSE)=基本情報!$D$6,O11150,"")),"")</f>
        <v/>
      </c>
    </row>
    <row r="11151" spans="15:16" x14ac:dyDescent="0.15">
      <c r="O11151">
        <v>11150</v>
      </c>
      <c r="P11151" t="str">
        <f>IFERROR(IF(COUNTIF(個人情報!$BB$5:$BB$401,"登録番号" &amp; リスト!O11151)&gt;=1,"",IF(VLOOKUP(O11151,登録者リスト!$A$1:$D$43729,4,FALSE)=基本情報!$D$6,O11151,"")),"")</f>
        <v/>
      </c>
    </row>
    <row r="11152" spans="15:16" x14ac:dyDescent="0.15">
      <c r="O11152">
        <v>11151</v>
      </c>
      <c r="P11152" t="str">
        <f>IFERROR(IF(COUNTIF(個人情報!$BB$5:$BB$401,"登録番号" &amp; リスト!O11152)&gt;=1,"",IF(VLOOKUP(O11152,登録者リスト!$A$1:$D$43729,4,FALSE)=基本情報!$D$6,O11152,"")),"")</f>
        <v/>
      </c>
    </row>
    <row r="11153" spans="15:16" x14ac:dyDescent="0.15">
      <c r="O11153">
        <v>11152</v>
      </c>
      <c r="P11153" t="str">
        <f>IFERROR(IF(COUNTIF(個人情報!$BB$5:$BB$401,"登録番号" &amp; リスト!O11153)&gt;=1,"",IF(VLOOKUP(O11153,登録者リスト!$A$1:$D$43729,4,FALSE)=基本情報!$D$6,O11153,"")),"")</f>
        <v/>
      </c>
    </row>
    <row r="11154" spans="15:16" x14ac:dyDescent="0.15">
      <c r="O11154">
        <v>11153</v>
      </c>
      <c r="P11154" t="str">
        <f>IFERROR(IF(COUNTIF(個人情報!$BB$5:$BB$401,"登録番号" &amp; リスト!O11154)&gt;=1,"",IF(VLOOKUP(O11154,登録者リスト!$A$1:$D$43729,4,FALSE)=基本情報!$D$6,O11154,"")),"")</f>
        <v/>
      </c>
    </row>
    <row r="11155" spans="15:16" x14ac:dyDescent="0.15">
      <c r="O11155">
        <v>11154</v>
      </c>
      <c r="P11155" t="str">
        <f>IFERROR(IF(COUNTIF(個人情報!$BB$5:$BB$401,"登録番号" &amp; リスト!O11155)&gt;=1,"",IF(VLOOKUP(O11155,登録者リスト!$A$1:$D$43729,4,FALSE)=基本情報!$D$6,O11155,"")),"")</f>
        <v/>
      </c>
    </row>
    <row r="11156" spans="15:16" x14ac:dyDescent="0.15">
      <c r="O11156">
        <v>11155</v>
      </c>
      <c r="P11156" t="str">
        <f>IFERROR(IF(COUNTIF(個人情報!$BB$5:$BB$401,"登録番号" &amp; リスト!O11156)&gt;=1,"",IF(VLOOKUP(O11156,登録者リスト!$A$1:$D$43729,4,FALSE)=基本情報!$D$6,O11156,"")),"")</f>
        <v/>
      </c>
    </row>
    <row r="11157" spans="15:16" x14ac:dyDescent="0.15">
      <c r="O11157">
        <v>11156</v>
      </c>
      <c r="P11157" t="str">
        <f>IFERROR(IF(COUNTIF(個人情報!$BB$5:$BB$401,"登録番号" &amp; リスト!O11157)&gt;=1,"",IF(VLOOKUP(O11157,登録者リスト!$A$1:$D$43729,4,FALSE)=基本情報!$D$6,O11157,"")),"")</f>
        <v/>
      </c>
    </row>
    <row r="11158" spans="15:16" x14ac:dyDescent="0.15">
      <c r="O11158">
        <v>11157</v>
      </c>
      <c r="P11158" t="str">
        <f>IFERROR(IF(COUNTIF(個人情報!$BB$5:$BB$401,"登録番号" &amp; リスト!O11158)&gt;=1,"",IF(VLOOKUP(O11158,登録者リスト!$A$1:$D$43729,4,FALSE)=基本情報!$D$6,O11158,"")),"")</f>
        <v/>
      </c>
    </row>
    <row r="11159" spans="15:16" x14ac:dyDescent="0.15">
      <c r="O11159">
        <v>11158</v>
      </c>
      <c r="P11159" t="str">
        <f>IFERROR(IF(COUNTIF(個人情報!$BB$5:$BB$401,"登録番号" &amp; リスト!O11159)&gt;=1,"",IF(VLOOKUP(O11159,登録者リスト!$A$1:$D$43729,4,FALSE)=基本情報!$D$6,O11159,"")),"")</f>
        <v/>
      </c>
    </row>
    <row r="11160" spans="15:16" x14ac:dyDescent="0.15">
      <c r="O11160">
        <v>11159</v>
      </c>
      <c r="P11160" t="str">
        <f>IFERROR(IF(COUNTIF(個人情報!$BB$5:$BB$401,"登録番号" &amp; リスト!O11160)&gt;=1,"",IF(VLOOKUP(O11160,登録者リスト!$A$1:$D$43729,4,FALSE)=基本情報!$D$6,O11160,"")),"")</f>
        <v/>
      </c>
    </row>
    <row r="11161" spans="15:16" x14ac:dyDescent="0.15">
      <c r="O11161">
        <v>11160</v>
      </c>
      <c r="P11161" t="str">
        <f>IFERROR(IF(COUNTIF(個人情報!$BB$5:$BB$401,"登録番号" &amp; リスト!O11161)&gt;=1,"",IF(VLOOKUP(O11161,登録者リスト!$A$1:$D$43729,4,FALSE)=基本情報!$D$6,O11161,"")),"")</f>
        <v/>
      </c>
    </row>
    <row r="11162" spans="15:16" x14ac:dyDescent="0.15">
      <c r="O11162">
        <v>11161</v>
      </c>
      <c r="P11162" t="str">
        <f>IFERROR(IF(COUNTIF(個人情報!$BB$5:$BB$401,"登録番号" &amp; リスト!O11162)&gt;=1,"",IF(VLOOKUP(O11162,登録者リスト!$A$1:$D$43729,4,FALSE)=基本情報!$D$6,O11162,"")),"")</f>
        <v/>
      </c>
    </row>
    <row r="11163" spans="15:16" x14ac:dyDescent="0.15">
      <c r="O11163">
        <v>11162</v>
      </c>
      <c r="P11163" t="str">
        <f>IFERROR(IF(COUNTIF(個人情報!$BB$5:$BB$401,"登録番号" &amp; リスト!O11163)&gt;=1,"",IF(VLOOKUP(O11163,登録者リスト!$A$1:$D$43729,4,FALSE)=基本情報!$D$6,O11163,"")),"")</f>
        <v/>
      </c>
    </row>
    <row r="11164" spans="15:16" x14ac:dyDescent="0.15">
      <c r="O11164">
        <v>11163</v>
      </c>
      <c r="P11164" t="str">
        <f>IFERROR(IF(COUNTIF(個人情報!$BB$5:$BB$401,"登録番号" &amp; リスト!O11164)&gt;=1,"",IF(VLOOKUP(O11164,登録者リスト!$A$1:$D$43729,4,FALSE)=基本情報!$D$6,O11164,"")),"")</f>
        <v/>
      </c>
    </row>
    <row r="11165" spans="15:16" x14ac:dyDescent="0.15">
      <c r="O11165">
        <v>11164</v>
      </c>
      <c r="P11165" t="str">
        <f>IFERROR(IF(COUNTIF(個人情報!$BB$5:$BB$401,"登録番号" &amp; リスト!O11165)&gt;=1,"",IF(VLOOKUP(O11165,登録者リスト!$A$1:$D$43729,4,FALSE)=基本情報!$D$6,O11165,"")),"")</f>
        <v/>
      </c>
    </row>
    <row r="11166" spans="15:16" x14ac:dyDescent="0.15">
      <c r="O11166">
        <v>11165</v>
      </c>
      <c r="P11166" t="str">
        <f>IFERROR(IF(COUNTIF(個人情報!$BB$5:$BB$401,"登録番号" &amp; リスト!O11166)&gt;=1,"",IF(VLOOKUP(O11166,登録者リスト!$A$1:$D$43729,4,FALSE)=基本情報!$D$6,O11166,"")),"")</f>
        <v/>
      </c>
    </row>
    <row r="11167" spans="15:16" x14ac:dyDescent="0.15">
      <c r="O11167">
        <v>11166</v>
      </c>
      <c r="P11167" t="str">
        <f>IFERROR(IF(COUNTIF(個人情報!$BB$5:$BB$401,"登録番号" &amp; リスト!O11167)&gt;=1,"",IF(VLOOKUP(O11167,登録者リスト!$A$1:$D$43729,4,FALSE)=基本情報!$D$6,O11167,"")),"")</f>
        <v/>
      </c>
    </row>
    <row r="11168" spans="15:16" x14ac:dyDescent="0.15">
      <c r="O11168">
        <v>11167</v>
      </c>
      <c r="P11168" t="str">
        <f>IFERROR(IF(COUNTIF(個人情報!$BB$5:$BB$401,"登録番号" &amp; リスト!O11168)&gt;=1,"",IF(VLOOKUP(O11168,登録者リスト!$A$1:$D$43729,4,FALSE)=基本情報!$D$6,O11168,"")),"")</f>
        <v/>
      </c>
    </row>
    <row r="11169" spans="15:16" x14ac:dyDescent="0.15">
      <c r="O11169">
        <v>11168</v>
      </c>
      <c r="P11169" t="str">
        <f>IFERROR(IF(COUNTIF(個人情報!$BB$5:$BB$401,"登録番号" &amp; リスト!O11169)&gt;=1,"",IF(VLOOKUP(O11169,登録者リスト!$A$1:$D$43729,4,FALSE)=基本情報!$D$6,O11169,"")),"")</f>
        <v/>
      </c>
    </row>
    <row r="11170" spans="15:16" x14ac:dyDescent="0.15">
      <c r="O11170">
        <v>11169</v>
      </c>
      <c r="P11170" t="str">
        <f>IFERROR(IF(COUNTIF(個人情報!$BB$5:$BB$401,"登録番号" &amp; リスト!O11170)&gt;=1,"",IF(VLOOKUP(O11170,登録者リスト!$A$1:$D$43729,4,FALSE)=基本情報!$D$6,O11170,"")),"")</f>
        <v/>
      </c>
    </row>
    <row r="11171" spans="15:16" x14ac:dyDescent="0.15">
      <c r="O11171">
        <v>11170</v>
      </c>
      <c r="P11171" t="str">
        <f>IFERROR(IF(COUNTIF(個人情報!$BB$5:$BB$401,"登録番号" &amp; リスト!O11171)&gt;=1,"",IF(VLOOKUP(O11171,登録者リスト!$A$1:$D$43729,4,FALSE)=基本情報!$D$6,O11171,"")),"")</f>
        <v/>
      </c>
    </row>
    <row r="11172" spans="15:16" x14ac:dyDescent="0.15">
      <c r="O11172">
        <v>11171</v>
      </c>
      <c r="P11172" t="str">
        <f>IFERROR(IF(COUNTIF(個人情報!$BB$5:$BB$401,"登録番号" &amp; リスト!O11172)&gt;=1,"",IF(VLOOKUP(O11172,登録者リスト!$A$1:$D$43729,4,FALSE)=基本情報!$D$6,O11172,"")),"")</f>
        <v/>
      </c>
    </row>
    <row r="11173" spans="15:16" x14ac:dyDescent="0.15">
      <c r="O11173">
        <v>11172</v>
      </c>
      <c r="P11173" t="str">
        <f>IFERROR(IF(COUNTIF(個人情報!$BB$5:$BB$401,"登録番号" &amp; リスト!O11173)&gt;=1,"",IF(VLOOKUP(O11173,登録者リスト!$A$1:$D$43729,4,FALSE)=基本情報!$D$6,O11173,"")),"")</f>
        <v/>
      </c>
    </row>
    <row r="11174" spans="15:16" x14ac:dyDescent="0.15">
      <c r="O11174">
        <v>11173</v>
      </c>
      <c r="P11174" t="str">
        <f>IFERROR(IF(COUNTIF(個人情報!$BB$5:$BB$401,"登録番号" &amp; リスト!O11174)&gt;=1,"",IF(VLOOKUP(O11174,登録者リスト!$A$1:$D$43729,4,FALSE)=基本情報!$D$6,O11174,"")),"")</f>
        <v/>
      </c>
    </row>
    <row r="11175" spans="15:16" x14ac:dyDescent="0.15">
      <c r="O11175">
        <v>11174</v>
      </c>
      <c r="P11175" t="str">
        <f>IFERROR(IF(COUNTIF(個人情報!$BB$5:$BB$401,"登録番号" &amp; リスト!O11175)&gt;=1,"",IF(VLOOKUP(O11175,登録者リスト!$A$1:$D$43729,4,FALSE)=基本情報!$D$6,O11175,"")),"")</f>
        <v/>
      </c>
    </row>
    <row r="11176" spans="15:16" x14ac:dyDescent="0.15">
      <c r="O11176">
        <v>11175</v>
      </c>
      <c r="P11176" t="str">
        <f>IFERROR(IF(COUNTIF(個人情報!$BB$5:$BB$401,"登録番号" &amp; リスト!O11176)&gt;=1,"",IF(VLOOKUP(O11176,登録者リスト!$A$1:$D$43729,4,FALSE)=基本情報!$D$6,O11176,"")),"")</f>
        <v/>
      </c>
    </row>
    <row r="11177" spans="15:16" x14ac:dyDescent="0.15">
      <c r="O11177">
        <v>11176</v>
      </c>
      <c r="P11177" t="str">
        <f>IFERROR(IF(COUNTIF(個人情報!$BB$5:$BB$401,"登録番号" &amp; リスト!O11177)&gt;=1,"",IF(VLOOKUP(O11177,登録者リスト!$A$1:$D$43729,4,FALSE)=基本情報!$D$6,O11177,"")),"")</f>
        <v/>
      </c>
    </row>
    <row r="11178" spans="15:16" x14ac:dyDescent="0.15">
      <c r="O11178">
        <v>11177</v>
      </c>
      <c r="P11178" t="str">
        <f>IFERROR(IF(COUNTIF(個人情報!$BB$5:$BB$401,"登録番号" &amp; リスト!O11178)&gt;=1,"",IF(VLOOKUP(O11178,登録者リスト!$A$1:$D$43729,4,FALSE)=基本情報!$D$6,O11178,"")),"")</f>
        <v/>
      </c>
    </row>
    <row r="11179" spans="15:16" x14ac:dyDescent="0.15">
      <c r="O11179">
        <v>11178</v>
      </c>
      <c r="P11179" t="str">
        <f>IFERROR(IF(COUNTIF(個人情報!$BB$5:$BB$401,"登録番号" &amp; リスト!O11179)&gt;=1,"",IF(VLOOKUP(O11179,登録者リスト!$A$1:$D$43729,4,FALSE)=基本情報!$D$6,O11179,"")),"")</f>
        <v/>
      </c>
    </row>
    <row r="11180" spans="15:16" x14ac:dyDescent="0.15">
      <c r="O11180">
        <v>11179</v>
      </c>
      <c r="P11180" t="str">
        <f>IFERROR(IF(COUNTIF(個人情報!$BB$5:$BB$401,"登録番号" &amp; リスト!O11180)&gt;=1,"",IF(VLOOKUP(O11180,登録者リスト!$A$1:$D$43729,4,FALSE)=基本情報!$D$6,O11180,"")),"")</f>
        <v/>
      </c>
    </row>
    <row r="11181" spans="15:16" x14ac:dyDescent="0.15">
      <c r="O11181">
        <v>11180</v>
      </c>
      <c r="P11181" t="str">
        <f>IFERROR(IF(COUNTIF(個人情報!$BB$5:$BB$401,"登録番号" &amp; リスト!O11181)&gt;=1,"",IF(VLOOKUP(O11181,登録者リスト!$A$1:$D$43729,4,FALSE)=基本情報!$D$6,O11181,"")),"")</f>
        <v/>
      </c>
    </row>
    <row r="11182" spans="15:16" x14ac:dyDescent="0.15">
      <c r="O11182">
        <v>11181</v>
      </c>
      <c r="P11182" t="str">
        <f>IFERROR(IF(COUNTIF(個人情報!$BB$5:$BB$401,"登録番号" &amp; リスト!O11182)&gt;=1,"",IF(VLOOKUP(O11182,登録者リスト!$A$1:$D$43729,4,FALSE)=基本情報!$D$6,O11182,"")),"")</f>
        <v/>
      </c>
    </row>
    <row r="11183" spans="15:16" x14ac:dyDescent="0.15">
      <c r="O11183">
        <v>11182</v>
      </c>
      <c r="P11183" t="str">
        <f>IFERROR(IF(COUNTIF(個人情報!$BB$5:$BB$401,"登録番号" &amp; リスト!O11183)&gt;=1,"",IF(VLOOKUP(O11183,登録者リスト!$A$1:$D$43729,4,FALSE)=基本情報!$D$6,O11183,"")),"")</f>
        <v/>
      </c>
    </row>
    <row r="11184" spans="15:16" x14ac:dyDescent="0.15">
      <c r="O11184">
        <v>11183</v>
      </c>
      <c r="P11184" t="str">
        <f>IFERROR(IF(COUNTIF(個人情報!$BB$5:$BB$401,"登録番号" &amp; リスト!O11184)&gt;=1,"",IF(VLOOKUP(O11184,登録者リスト!$A$1:$D$43729,4,FALSE)=基本情報!$D$6,O11184,"")),"")</f>
        <v/>
      </c>
    </row>
    <row r="11185" spans="15:16" x14ac:dyDescent="0.15">
      <c r="O11185">
        <v>11184</v>
      </c>
      <c r="P11185" t="str">
        <f>IFERROR(IF(COUNTIF(個人情報!$BB$5:$BB$401,"登録番号" &amp; リスト!O11185)&gt;=1,"",IF(VLOOKUP(O11185,登録者リスト!$A$1:$D$43729,4,FALSE)=基本情報!$D$6,O11185,"")),"")</f>
        <v/>
      </c>
    </row>
    <row r="11186" spans="15:16" x14ac:dyDescent="0.15">
      <c r="O11186">
        <v>11185</v>
      </c>
      <c r="P11186" t="str">
        <f>IFERROR(IF(COUNTIF(個人情報!$BB$5:$BB$401,"登録番号" &amp; リスト!O11186)&gt;=1,"",IF(VLOOKUP(O11186,登録者リスト!$A$1:$D$43729,4,FALSE)=基本情報!$D$6,O11186,"")),"")</f>
        <v/>
      </c>
    </row>
    <row r="11187" spans="15:16" x14ac:dyDescent="0.15">
      <c r="O11187">
        <v>11186</v>
      </c>
      <c r="P11187" t="str">
        <f>IFERROR(IF(COUNTIF(個人情報!$BB$5:$BB$401,"登録番号" &amp; リスト!O11187)&gt;=1,"",IF(VLOOKUP(O11187,登録者リスト!$A$1:$D$43729,4,FALSE)=基本情報!$D$6,O11187,"")),"")</f>
        <v/>
      </c>
    </row>
    <row r="11188" spans="15:16" x14ac:dyDescent="0.15">
      <c r="O11188">
        <v>11187</v>
      </c>
      <c r="P11188" t="str">
        <f>IFERROR(IF(COUNTIF(個人情報!$BB$5:$BB$401,"登録番号" &amp; リスト!O11188)&gt;=1,"",IF(VLOOKUP(O11188,登録者リスト!$A$1:$D$43729,4,FALSE)=基本情報!$D$6,O11188,"")),"")</f>
        <v/>
      </c>
    </row>
    <row r="11189" spans="15:16" x14ac:dyDescent="0.15">
      <c r="O11189">
        <v>11188</v>
      </c>
      <c r="P11189" t="str">
        <f>IFERROR(IF(COUNTIF(個人情報!$BB$5:$BB$401,"登録番号" &amp; リスト!O11189)&gt;=1,"",IF(VLOOKUP(O11189,登録者リスト!$A$1:$D$43729,4,FALSE)=基本情報!$D$6,O11189,"")),"")</f>
        <v/>
      </c>
    </row>
    <row r="11190" spans="15:16" x14ac:dyDescent="0.15">
      <c r="O11190">
        <v>11189</v>
      </c>
      <c r="P11190" t="str">
        <f>IFERROR(IF(COUNTIF(個人情報!$BB$5:$BB$401,"登録番号" &amp; リスト!O11190)&gt;=1,"",IF(VLOOKUP(O11190,登録者リスト!$A$1:$D$43729,4,FALSE)=基本情報!$D$6,O11190,"")),"")</f>
        <v/>
      </c>
    </row>
    <row r="11191" spans="15:16" x14ac:dyDescent="0.15">
      <c r="O11191">
        <v>11190</v>
      </c>
      <c r="P11191" t="str">
        <f>IFERROR(IF(COUNTIF(個人情報!$BB$5:$BB$401,"登録番号" &amp; リスト!O11191)&gt;=1,"",IF(VLOOKUP(O11191,登録者リスト!$A$1:$D$43729,4,FALSE)=基本情報!$D$6,O11191,"")),"")</f>
        <v/>
      </c>
    </row>
    <row r="11192" spans="15:16" x14ac:dyDescent="0.15">
      <c r="O11192">
        <v>11191</v>
      </c>
      <c r="P11192" t="str">
        <f>IFERROR(IF(COUNTIF(個人情報!$BB$5:$BB$401,"登録番号" &amp; リスト!O11192)&gt;=1,"",IF(VLOOKUP(O11192,登録者リスト!$A$1:$D$43729,4,FALSE)=基本情報!$D$6,O11192,"")),"")</f>
        <v/>
      </c>
    </row>
    <row r="11193" spans="15:16" x14ac:dyDescent="0.15">
      <c r="O11193">
        <v>11192</v>
      </c>
      <c r="P11193" t="str">
        <f>IFERROR(IF(COUNTIF(個人情報!$BB$5:$BB$401,"登録番号" &amp; リスト!O11193)&gt;=1,"",IF(VLOOKUP(O11193,登録者リスト!$A$1:$D$43729,4,FALSE)=基本情報!$D$6,O11193,"")),"")</f>
        <v/>
      </c>
    </row>
    <row r="11194" spans="15:16" x14ac:dyDescent="0.15">
      <c r="O11194">
        <v>11193</v>
      </c>
      <c r="P11194" t="str">
        <f>IFERROR(IF(COUNTIF(個人情報!$BB$5:$BB$401,"登録番号" &amp; リスト!O11194)&gt;=1,"",IF(VLOOKUP(O11194,登録者リスト!$A$1:$D$43729,4,FALSE)=基本情報!$D$6,O11194,"")),"")</f>
        <v/>
      </c>
    </row>
    <row r="11195" spans="15:16" x14ac:dyDescent="0.15">
      <c r="O11195">
        <v>11194</v>
      </c>
      <c r="P11195" t="str">
        <f>IFERROR(IF(COUNTIF(個人情報!$BB$5:$BB$401,"登録番号" &amp; リスト!O11195)&gt;=1,"",IF(VLOOKUP(O11195,登録者リスト!$A$1:$D$43729,4,FALSE)=基本情報!$D$6,O11195,"")),"")</f>
        <v/>
      </c>
    </row>
    <row r="11196" spans="15:16" x14ac:dyDescent="0.15">
      <c r="O11196">
        <v>11195</v>
      </c>
      <c r="P11196" t="str">
        <f>IFERROR(IF(COUNTIF(個人情報!$BB$5:$BB$401,"登録番号" &amp; リスト!O11196)&gt;=1,"",IF(VLOOKUP(O11196,登録者リスト!$A$1:$D$43729,4,FALSE)=基本情報!$D$6,O11196,"")),"")</f>
        <v/>
      </c>
    </row>
    <row r="11197" spans="15:16" x14ac:dyDescent="0.15">
      <c r="O11197">
        <v>11196</v>
      </c>
      <c r="P11197" t="str">
        <f>IFERROR(IF(COUNTIF(個人情報!$BB$5:$BB$401,"登録番号" &amp; リスト!O11197)&gt;=1,"",IF(VLOOKUP(O11197,登録者リスト!$A$1:$D$43729,4,FALSE)=基本情報!$D$6,O11197,"")),"")</f>
        <v/>
      </c>
    </row>
    <row r="11198" spans="15:16" x14ac:dyDescent="0.15">
      <c r="O11198">
        <v>11197</v>
      </c>
      <c r="P11198" t="str">
        <f>IFERROR(IF(COUNTIF(個人情報!$BB$5:$BB$401,"登録番号" &amp; リスト!O11198)&gt;=1,"",IF(VLOOKUP(O11198,登録者リスト!$A$1:$D$43729,4,FALSE)=基本情報!$D$6,O11198,"")),"")</f>
        <v/>
      </c>
    </row>
    <row r="11199" spans="15:16" x14ac:dyDescent="0.15">
      <c r="O11199">
        <v>11198</v>
      </c>
      <c r="P11199" t="str">
        <f>IFERROR(IF(COUNTIF(個人情報!$BB$5:$BB$401,"登録番号" &amp; リスト!O11199)&gt;=1,"",IF(VLOOKUP(O11199,登録者リスト!$A$1:$D$43729,4,FALSE)=基本情報!$D$6,O11199,"")),"")</f>
        <v/>
      </c>
    </row>
    <row r="11200" spans="15:16" x14ac:dyDescent="0.15">
      <c r="O11200">
        <v>11199</v>
      </c>
      <c r="P11200" t="str">
        <f>IFERROR(IF(COUNTIF(個人情報!$BB$5:$BB$401,"登録番号" &amp; リスト!O11200)&gt;=1,"",IF(VLOOKUP(O11200,登録者リスト!$A$1:$D$43729,4,FALSE)=基本情報!$D$6,O11200,"")),"")</f>
        <v/>
      </c>
    </row>
    <row r="11201" spans="15:16" x14ac:dyDescent="0.15">
      <c r="O11201">
        <v>11200</v>
      </c>
      <c r="P11201" t="str">
        <f>IFERROR(IF(COUNTIF(個人情報!$BB$5:$BB$401,"登録番号" &amp; リスト!O11201)&gt;=1,"",IF(VLOOKUP(O11201,登録者リスト!$A$1:$D$43729,4,FALSE)=基本情報!$D$6,O11201,"")),"")</f>
        <v/>
      </c>
    </row>
    <row r="11202" spans="15:16" x14ac:dyDescent="0.15">
      <c r="O11202">
        <v>11201</v>
      </c>
      <c r="P11202" t="str">
        <f>IFERROR(IF(COUNTIF(個人情報!$BB$5:$BB$401,"登録番号" &amp; リスト!O11202)&gt;=1,"",IF(VLOOKUP(O11202,登録者リスト!$A$1:$D$43729,4,FALSE)=基本情報!$D$6,O11202,"")),"")</f>
        <v/>
      </c>
    </row>
    <row r="11203" spans="15:16" x14ac:dyDescent="0.15">
      <c r="O11203">
        <v>11202</v>
      </c>
      <c r="P11203" t="str">
        <f>IFERROR(IF(COUNTIF(個人情報!$BB$5:$BB$401,"登録番号" &amp; リスト!O11203)&gt;=1,"",IF(VLOOKUP(O11203,登録者リスト!$A$1:$D$43729,4,FALSE)=基本情報!$D$6,O11203,"")),"")</f>
        <v/>
      </c>
    </row>
    <row r="11204" spans="15:16" x14ac:dyDescent="0.15">
      <c r="O11204">
        <v>11203</v>
      </c>
      <c r="P11204" t="str">
        <f>IFERROR(IF(COUNTIF(個人情報!$BB$5:$BB$401,"登録番号" &amp; リスト!O11204)&gt;=1,"",IF(VLOOKUP(O11204,登録者リスト!$A$1:$D$43729,4,FALSE)=基本情報!$D$6,O11204,"")),"")</f>
        <v/>
      </c>
    </row>
    <row r="11205" spans="15:16" x14ac:dyDescent="0.15">
      <c r="O11205">
        <v>11204</v>
      </c>
      <c r="P11205" t="str">
        <f>IFERROR(IF(COUNTIF(個人情報!$BB$5:$BB$401,"登録番号" &amp; リスト!O11205)&gt;=1,"",IF(VLOOKUP(O11205,登録者リスト!$A$1:$D$43729,4,FALSE)=基本情報!$D$6,O11205,"")),"")</f>
        <v/>
      </c>
    </row>
    <row r="11206" spans="15:16" x14ac:dyDescent="0.15">
      <c r="O11206">
        <v>11205</v>
      </c>
      <c r="P11206" t="str">
        <f>IFERROR(IF(COUNTIF(個人情報!$BB$5:$BB$401,"登録番号" &amp; リスト!O11206)&gt;=1,"",IF(VLOOKUP(O11206,登録者リスト!$A$1:$D$43729,4,FALSE)=基本情報!$D$6,O11206,"")),"")</f>
        <v/>
      </c>
    </row>
    <row r="11207" spans="15:16" x14ac:dyDescent="0.15">
      <c r="O11207">
        <v>11206</v>
      </c>
      <c r="P11207" t="str">
        <f>IFERROR(IF(COUNTIF(個人情報!$BB$5:$BB$401,"登録番号" &amp; リスト!O11207)&gt;=1,"",IF(VLOOKUP(O11207,登録者リスト!$A$1:$D$43729,4,FALSE)=基本情報!$D$6,O11207,"")),"")</f>
        <v/>
      </c>
    </row>
    <row r="11208" spans="15:16" x14ac:dyDescent="0.15">
      <c r="O11208">
        <v>11207</v>
      </c>
      <c r="P11208" t="str">
        <f>IFERROR(IF(COUNTIF(個人情報!$BB$5:$BB$401,"登録番号" &amp; リスト!O11208)&gt;=1,"",IF(VLOOKUP(O11208,登録者リスト!$A$1:$D$43729,4,FALSE)=基本情報!$D$6,O11208,"")),"")</f>
        <v/>
      </c>
    </row>
    <row r="11209" spans="15:16" x14ac:dyDescent="0.15">
      <c r="O11209">
        <v>11208</v>
      </c>
      <c r="P11209" t="str">
        <f>IFERROR(IF(COUNTIF(個人情報!$BB$5:$BB$401,"登録番号" &amp; リスト!O11209)&gt;=1,"",IF(VLOOKUP(O11209,登録者リスト!$A$1:$D$43729,4,FALSE)=基本情報!$D$6,O11209,"")),"")</f>
        <v/>
      </c>
    </row>
    <row r="11210" spans="15:16" x14ac:dyDescent="0.15">
      <c r="O11210">
        <v>11209</v>
      </c>
      <c r="P11210" t="str">
        <f>IFERROR(IF(COUNTIF(個人情報!$BB$5:$BB$401,"登録番号" &amp; リスト!O11210)&gt;=1,"",IF(VLOOKUP(O11210,登録者リスト!$A$1:$D$43729,4,FALSE)=基本情報!$D$6,O11210,"")),"")</f>
        <v/>
      </c>
    </row>
    <row r="11211" spans="15:16" x14ac:dyDescent="0.15">
      <c r="O11211">
        <v>11210</v>
      </c>
      <c r="P11211" t="str">
        <f>IFERROR(IF(COUNTIF(個人情報!$BB$5:$BB$401,"登録番号" &amp; リスト!O11211)&gt;=1,"",IF(VLOOKUP(O11211,登録者リスト!$A$1:$D$43729,4,FALSE)=基本情報!$D$6,O11211,"")),"")</f>
        <v/>
      </c>
    </row>
    <row r="11212" spans="15:16" x14ac:dyDescent="0.15">
      <c r="O11212">
        <v>11211</v>
      </c>
      <c r="P11212" t="str">
        <f>IFERROR(IF(COUNTIF(個人情報!$BB$5:$BB$401,"登録番号" &amp; リスト!O11212)&gt;=1,"",IF(VLOOKUP(O11212,登録者リスト!$A$1:$D$43729,4,FALSE)=基本情報!$D$6,O11212,"")),"")</f>
        <v/>
      </c>
    </row>
    <row r="11213" spans="15:16" x14ac:dyDescent="0.15">
      <c r="O11213">
        <v>11212</v>
      </c>
      <c r="P11213" t="str">
        <f>IFERROR(IF(COUNTIF(個人情報!$BB$5:$BB$401,"登録番号" &amp; リスト!O11213)&gt;=1,"",IF(VLOOKUP(O11213,登録者リスト!$A$1:$D$43729,4,FALSE)=基本情報!$D$6,O11213,"")),"")</f>
        <v/>
      </c>
    </row>
    <row r="11214" spans="15:16" x14ac:dyDescent="0.15">
      <c r="O11214">
        <v>11213</v>
      </c>
      <c r="P11214" t="str">
        <f>IFERROR(IF(COUNTIF(個人情報!$BB$5:$BB$401,"登録番号" &amp; リスト!O11214)&gt;=1,"",IF(VLOOKUP(O11214,登録者リスト!$A$1:$D$43729,4,FALSE)=基本情報!$D$6,O11214,"")),"")</f>
        <v/>
      </c>
    </row>
    <row r="11215" spans="15:16" x14ac:dyDescent="0.15">
      <c r="O11215">
        <v>11214</v>
      </c>
      <c r="P11215" t="str">
        <f>IFERROR(IF(COUNTIF(個人情報!$BB$5:$BB$401,"登録番号" &amp; リスト!O11215)&gt;=1,"",IF(VLOOKUP(O11215,登録者リスト!$A$1:$D$43729,4,FALSE)=基本情報!$D$6,O11215,"")),"")</f>
        <v/>
      </c>
    </row>
    <row r="11216" spans="15:16" x14ac:dyDescent="0.15">
      <c r="O11216">
        <v>11215</v>
      </c>
      <c r="P11216" t="str">
        <f>IFERROR(IF(COUNTIF(個人情報!$BB$5:$BB$401,"登録番号" &amp; リスト!O11216)&gt;=1,"",IF(VLOOKUP(O11216,登録者リスト!$A$1:$D$43729,4,FALSE)=基本情報!$D$6,O11216,"")),"")</f>
        <v/>
      </c>
    </row>
    <row r="11217" spans="15:16" x14ac:dyDescent="0.15">
      <c r="O11217">
        <v>11216</v>
      </c>
      <c r="P11217" t="str">
        <f>IFERROR(IF(COUNTIF(個人情報!$BB$5:$BB$401,"登録番号" &amp; リスト!O11217)&gt;=1,"",IF(VLOOKUP(O11217,登録者リスト!$A$1:$D$43729,4,FALSE)=基本情報!$D$6,O11217,"")),"")</f>
        <v/>
      </c>
    </row>
    <row r="11218" spans="15:16" x14ac:dyDescent="0.15">
      <c r="O11218">
        <v>11217</v>
      </c>
      <c r="P11218" t="str">
        <f>IFERROR(IF(COUNTIF(個人情報!$BB$5:$BB$401,"登録番号" &amp; リスト!O11218)&gt;=1,"",IF(VLOOKUP(O11218,登録者リスト!$A$1:$D$43729,4,FALSE)=基本情報!$D$6,O11218,"")),"")</f>
        <v/>
      </c>
    </row>
    <row r="11219" spans="15:16" x14ac:dyDescent="0.15">
      <c r="O11219">
        <v>11218</v>
      </c>
      <c r="P11219" t="str">
        <f>IFERROR(IF(COUNTIF(個人情報!$BB$5:$BB$401,"登録番号" &amp; リスト!O11219)&gt;=1,"",IF(VLOOKUP(O11219,登録者リスト!$A$1:$D$43729,4,FALSE)=基本情報!$D$6,O11219,"")),"")</f>
        <v/>
      </c>
    </row>
    <row r="11220" spans="15:16" x14ac:dyDescent="0.15">
      <c r="O11220">
        <v>11219</v>
      </c>
      <c r="P11220" t="str">
        <f>IFERROR(IF(COUNTIF(個人情報!$BB$5:$BB$401,"登録番号" &amp; リスト!O11220)&gt;=1,"",IF(VLOOKUP(O11220,登録者リスト!$A$1:$D$43729,4,FALSE)=基本情報!$D$6,O11220,"")),"")</f>
        <v/>
      </c>
    </row>
    <row r="11221" spans="15:16" x14ac:dyDescent="0.15">
      <c r="O11221">
        <v>11220</v>
      </c>
      <c r="P11221" t="str">
        <f>IFERROR(IF(COUNTIF(個人情報!$BB$5:$BB$401,"登録番号" &amp; リスト!O11221)&gt;=1,"",IF(VLOOKUP(O11221,登録者リスト!$A$1:$D$43729,4,FALSE)=基本情報!$D$6,O11221,"")),"")</f>
        <v/>
      </c>
    </row>
    <row r="11222" spans="15:16" x14ac:dyDescent="0.15">
      <c r="O11222">
        <v>11221</v>
      </c>
      <c r="P11222" t="str">
        <f>IFERROR(IF(COUNTIF(個人情報!$BB$5:$BB$401,"登録番号" &amp; リスト!O11222)&gt;=1,"",IF(VLOOKUP(O11222,登録者リスト!$A$1:$D$43729,4,FALSE)=基本情報!$D$6,O11222,"")),"")</f>
        <v/>
      </c>
    </row>
    <row r="11223" spans="15:16" x14ac:dyDescent="0.15">
      <c r="O11223">
        <v>11222</v>
      </c>
      <c r="P11223" t="str">
        <f>IFERROR(IF(COUNTIF(個人情報!$BB$5:$BB$401,"登録番号" &amp; リスト!O11223)&gt;=1,"",IF(VLOOKUP(O11223,登録者リスト!$A$1:$D$43729,4,FALSE)=基本情報!$D$6,O11223,"")),"")</f>
        <v/>
      </c>
    </row>
    <row r="11224" spans="15:16" x14ac:dyDescent="0.15">
      <c r="O11224">
        <v>11223</v>
      </c>
      <c r="P11224" t="str">
        <f>IFERROR(IF(COUNTIF(個人情報!$BB$5:$BB$401,"登録番号" &amp; リスト!O11224)&gt;=1,"",IF(VLOOKUP(O11224,登録者リスト!$A$1:$D$43729,4,FALSE)=基本情報!$D$6,O11224,"")),"")</f>
        <v/>
      </c>
    </row>
    <row r="11225" spans="15:16" x14ac:dyDescent="0.15">
      <c r="O11225">
        <v>11224</v>
      </c>
      <c r="P11225" t="str">
        <f>IFERROR(IF(COUNTIF(個人情報!$BB$5:$BB$401,"登録番号" &amp; リスト!O11225)&gt;=1,"",IF(VLOOKUP(O11225,登録者リスト!$A$1:$D$43729,4,FALSE)=基本情報!$D$6,O11225,"")),"")</f>
        <v/>
      </c>
    </row>
    <row r="11226" spans="15:16" x14ac:dyDescent="0.15">
      <c r="O11226">
        <v>11225</v>
      </c>
      <c r="P11226" t="str">
        <f>IFERROR(IF(COUNTIF(個人情報!$BB$5:$BB$401,"登録番号" &amp; リスト!O11226)&gt;=1,"",IF(VLOOKUP(O11226,登録者リスト!$A$1:$D$43729,4,FALSE)=基本情報!$D$6,O11226,"")),"")</f>
        <v/>
      </c>
    </row>
    <row r="11227" spans="15:16" x14ac:dyDescent="0.15">
      <c r="O11227">
        <v>11226</v>
      </c>
      <c r="P11227" t="str">
        <f>IFERROR(IF(COUNTIF(個人情報!$BB$5:$BB$401,"登録番号" &amp; リスト!O11227)&gt;=1,"",IF(VLOOKUP(O11227,登録者リスト!$A$1:$D$43729,4,FALSE)=基本情報!$D$6,O11227,"")),"")</f>
        <v/>
      </c>
    </row>
    <row r="11228" spans="15:16" x14ac:dyDescent="0.15">
      <c r="O11228">
        <v>11227</v>
      </c>
      <c r="P11228" t="str">
        <f>IFERROR(IF(COUNTIF(個人情報!$BB$5:$BB$401,"登録番号" &amp; リスト!O11228)&gt;=1,"",IF(VLOOKUP(O11228,登録者リスト!$A$1:$D$43729,4,FALSE)=基本情報!$D$6,O11228,"")),"")</f>
        <v/>
      </c>
    </row>
    <row r="11229" spans="15:16" x14ac:dyDescent="0.15">
      <c r="O11229">
        <v>11228</v>
      </c>
      <c r="P11229" t="str">
        <f>IFERROR(IF(COUNTIF(個人情報!$BB$5:$BB$401,"登録番号" &amp; リスト!O11229)&gt;=1,"",IF(VLOOKUP(O11229,登録者リスト!$A$1:$D$43729,4,FALSE)=基本情報!$D$6,O11229,"")),"")</f>
        <v/>
      </c>
    </row>
    <row r="11230" spans="15:16" x14ac:dyDescent="0.15">
      <c r="O11230">
        <v>11229</v>
      </c>
      <c r="P11230" t="str">
        <f>IFERROR(IF(COUNTIF(個人情報!$BB$5:$BB$401,"登録番号" &amp; リスト!O11230)&gt;=1,"",IF(VLOOKUP(O11230,登録者リスト!$A$1:$D$43729,4,FALSE)=基本情報!$D$6,O11230,"")),"")</f>
        <v/>
      </c>
    </row>
    <row r="11231" spans="15:16" x14ac:dyDescent="0.15">
      <c r="O11231">
        <v>11230</v>
      </c>
      <c r="P11231" t="str">
        <f>IFERROR(IF(COUNTIF(個人情報!$BB$5:$BB$401,"登録番号" &amp; リスト!O11231)&gt;=1,"",IF(VLOOKUP(O11231,登録者リスト!$A$1:$D$43729,4,FALSE)=基本情報!$D$6,O11231,"")),"")</f>
        <v/>
      </c>
    </row>
    <row r="11232" spans="15:16" x14ac:dyDescent="0.15">
      <c r="O11232">
        <v>11231</v>
      </c>
      <c r="P11232" t="str">
        <f>IFERROR(IF(COUNTIF(個人情報!$BB$5:$BB$401,"登録番号" &amp; リスト!O11232)&gt;=1,"",IF(VLOOKUP(O11232,登録者リスト!$A$1:$D$43729,4,FALSE)=基本情報!$D$6,O11232,"")),"")</f>
        <v/>
      </c>
    </row>
    <row r="11233" spans="15:16" x14ac:dyDescent="0.15">
      <c r="O11233">
        <v>11232</v>
      </c>
      <c r="P11233" t="str">
        <f>IFERROR(IF(COUNTIF(個人情報!$BB$5:$BB$401,"登録番号" &amp; リスト!O11233)&gt;=1,"",IF(VLOOKUP(O11233,登録者リスト!$A$1:$D$43729,4,FALSE)=基本情報!$D$6,O11233,"")),"")</f>
        <v/>
      </c>
    </row>
    <row r="11234" spans="15:16" x14ac:dyDescent="0.15">
      <c r="O11234">
        <v>11233</v>
      </c>
      <c r="P11234" t="str">
        <f>IFERROR(IF(COUNTIF(個人情報!$BB$5:$BB$401,"登録番号" &amp; リスト!O11234)&gt;=1,"",IF(VLOOKUP(O11234,登録者リスト!$A$1:$D$43729,4,FALSE)=基本情報!$D$6,O11234,"")),"")</f>
        <v/>
      </c>
    </row>
    <row r="11235" spans="15:16" x14ac:dyDescent="0.15">
      <c r="O11235">
        <v>11234</v>
      </c>
      <c r="P11235" t="str">
        <f>IFERROR(IF(COUNTIF(個人情報!$BB$5:$BB$401,"登録番号" &amp; リスト!O11235)&gt;=1,"",IF(VLOOKUP(O11235,登録者リスト!$A$1:$D$43729,4,FALSE)=基本情報!$D$6,O11235,"")),"")</f>
        <v/>
      </c>
    </row>
    <row r="11236" spans="15:16" x14ac:dyDescent="0.15">
      <c r="O11236">
        <v>11235</v>
      </c>
      <c r="P11236" t="str">
        <f>IFERROR(IF(COUNTIF(個人情報!$BB$5:$BB$401,"登録番号" &amp; リスト!O11236)&gt;=1,"",IF(VLOOKUP(O11236,登録者リスト!$A$1:$D$43729,4,FALSE)=基本情報!$D$6,O11236,"")),"")</f>
        <v/>
      </c>
    </row>
    <row r="11237" spans="15:16" x14ac:dyDescent="0.15">
      <c r="O11237">
        <v>11236</v>
      </c>
      <c r="P11237" t="str">
        <f>IFERROR(IF(COUNTIF(個人情報!$BB$5:$BB$401,"登録番号" &amp; リスト!O11237)&gt;=1,"",IF(VLOOKUP(O11237,登録者リスト!$A$1:$D$43729,4,FALSE)=基本情報!$D$6,O11237,"")),"")</f>
        <v/>
      </c>
    </row>
    <row r="11238" spans="15:16" x14ac:dyDescent="0.15">
      <c r="O11238">
        <v>11237</v>
      </c>
      <c r="P11238" t="str">
        <f>IFERROR(IF(COUNTIF(個人情報!$BB$5:$BB$401,"登録番号" &amp; リスト!O11238)&gt;=1,"",IF(VLOOKUP(O11238,登録者リスト!$A$1:$D$43729,4,FALSE)=基本情報!$D$6,O11238,"")),"")</f>
        <v/>
      </c>
    </row>
    <row r="11239" spans="15:16" x14ac:dyDescent="0.15">
      <c r="O11239">
        <v>11238</v>
      </c>
      <c r="P11239" t="str">
        <f>IFERROR(IF(COUNTIF(個人情報!$BB$5:$BB$401,"登録番号" &amp; リスト!O11239)&gt;=1,"",IF(VLOOKUP(O11239,登録者リスト!$A$1:$D$43729,4,FALSE)=基本情報!$D$6,O11239,"")),"")</f>
        <v/>
      </c>
    </row>
    <row r="11240" spans="15:16" x14ac:dyDescent="0.15">
      <c r="O11240">
        <v>11239</v>
      </c>
      <c r="P11240" t="str">
        <f>IFERROR(IF(COUNTIF(個人情報!$BB$5:$BB$401,"登録番号" &amp; リスト!O11240)&gt;=1,"",IF(VLOOKUP(O11240,登録者リスト!$A$1:$D$43729,4,FALSE)=基本情報!$D$6,O11240,"")),"")</f>
        <v/>
      </c>
    </row>
    <row r="11241" spans="15:16" x14ac:dyDescent="0.15">
      <c r="O11241">
        <v>11240</v>
      </c>
      <c r="P11241" t="str">
        <f>IFERROR(IF(COUNTIF(個人情報!$BB$5:$BB$401,"登録番号" &amp; リスト!O11241)&gt;=1,"",IF(VLOOKUP(O11241,登録者リスト!$A$1:$D$43729,4,FALSE)=基本情報!$D$6,O11241,"")),"")</f>
        <v/>
      </c>
    </row>
    <row r="11242" spans="15:16" x14ac:dyDescent="0.15">
      <c r="O11242">
        <v>11241</v>
      </c>
      <c r="P11242" t="str">
        <f>IFERROR(IF(COUNTIF(個人情報!$BB$5:$BB$401,"登録番号" &amp; リスト!O11242)&gt;=1,"",IF(VLOOKUP(O11242,登録者リスト!$A$1:$D$43729,4,FALSE)=基本情報!$D$6,O11242,"")),"")</f>
        <v/>
      </c>
    </row>
    <row r="11243" spans="15:16" x14ac:dyDescent="0.15">
      <c r="O11243">
        <v>11242</v>
      </c>
      <c r="P11243" t="str">
        <f>IFERROR(IF(COUNTIF(個人情報!$BB$5:$BB$401,"登録番号" &amp; リスト!O11243)&gt;=1,"",IF(VLOOKUP(O11243,登録者リスト!$A$1:$D$43729,4,FALSE)=基本情報!$D$6,O11243,"")),"")</f>
        <v/>
      </c>
    </row>
    <row r="11244" spans="15:16" x14ac:dyDescent="0.15">
      <c r="O11244">
        <v>11243</v>
      </c>
      <c r="P11244" t="str">
        <f>IFERROR(IF(COUNTIF(個人情報!$BB$5:$BB$401,"登録番号" &amp; リスト!O11244)&gt;=1,"",IF(VLOOKUP(O11244,登録者リスト!$A$1:$D$43729,4,FALSE)=基本情報!$D$6,O11244,"")),"")</f>
        <v/>
      </c>
    </row>
    <row r="11245" spans="15:16" x14ac:dyDescent="0.15">
      <c r="O11245">
        <v>11244</v>
      </c>
      <c r="P11245" t="str">
        <f>IFERROR(IF(COUNTIF(個人情報!$BB$5:$BB$401,"登録番号" &amp; リスト!O11245)&gt;=1,"",IF(VLOOKUP(O11245,登録者リスト!$A$1:$D$43729,4,FALSE)=基本情報!$D$6,O11245,"")),"")</f>
        <v/>
      </c>
    </row>
    <row r="11246" spans="15:16" x14ac:dyDescent="0.15">
      <c r="O11246">
        <v>11245</v>
      </c>
      <c r="P11246" t="str">
        <f>IFERROR(IF(COUNTIF(個人情報!$BB$5:$BB$401,"登録番号" &amp; リスト!O11246)&gt;=1,"",IF(VLOOKUP(O11246,登録者リスト!$A$1:$D$43729,4,FALSE)=基本情報!$D$6,O11246,"")),"")</f>
        <v/>
      </c>
    </row>
    <row r="11247" spans="15:16" x14ac:dyDescent="0.15">
      <c r="O11247">
        <v>11246</v>
      </c>
      <c r="P11247" t="str">
        <f>IFERROR(IF(COUNTIF(個人情報!$BB$5:$BB$401,"登録番号" &amp; リスト!O11247)&gt;=1,"",IF(VLOOKUP(O11247,登録者リスト!$A$1:$D$43729,4,FALSE)=基本情報!$D$6,O11247,"")),"")</f>
        <v/>
      </c>
    </row>
    <row r="11248" spans="15:16" x14ac:dyDescent="0.15">
      <c r="O11248">
        <v>11247</v>
      </c>
      <c r="P11248" t="str">
        <f>IFERROR(IF(COUNTIF(個人情報!$BB$5:$BB$401,"登録番号" &amp; リスト!O11248)&gt;=1,"",IF(VLOOKUP(O11248,登録者リスト!$A$1:$D$43729,4,FALSE)=基本情報!$D$6,O11248,"")),"")</f>
        <v/>
      </c>
    </row>
    <row r="11249" spans="15:16" x14ac:dyDescent="0.15">
      <c r="O11249">
        <v>11248</v>
      </c>
      <c r="P11249" t="str">
        <f>IFERROR(IF(COUNTIF(個人情報!$BB$5:$BB$401,"登録番号" &amp; リスト!O11249)&gt;=1,"",IF(VLOOKUP(O11249,登録者リスト!$A$1:$D$43729,4,FALSE)=基本情報!$D$6,O11249,"")),"")</f>
        <v/>
      </c>
    </row>
    <row r="11250" spans="15:16" x14ac:dyDescent="0.15">
      <c r="O11250">
        <v>11249</v>
      </c>
      <c r="P11250" t="str">
        <f>IFERROR(IF(COUNTIF(個人情報!$BB$5:$BB$401,"登録番号" &amp; リスト!O11250)&gt;=1,"",IF(VLOOKUP(O11250,登録者リスト!$A$1:$D$43729,4,FALSE)=基本情報!$D$6,O11250,"")),"")</f>
        <v/>
      </c>
    </row>
    <row r="11251" spans="15:16" x14ac:dyDescent="0.15">
      <c r="O11251">
        <v>11250</v>
      </c>
      <c r="P11251" t="str">
        <f>IFERROR(IF(COUNTIF(個人情報!$BB$5:$BB$401,"登録番号" &amp; リスト!O11251)&gt;=1,"",IF(VLOOKUP(O11251,登録者リスト!$A$1:$D$43729,4,FALSE)=基本情報!$D$6,O11251,"")),"")</f>
        <v/>
      </c>
    </row>
    <row r="11252" spans="15:16" x14ac:dyDescent="0.15">
      <c r="O11252">
        <v>11251</v>
      </c>
      <c r="P11252" t="str">
        <f>IFERROR(IF(COUNTIF(個人情報!$BB$5:$BB$401,"登録番号" &amp; リスト!O11252)&gt;=1,"",IF(VLOOKUP(O11252,登録者リスト!$A$1:$D$43729,4,FALSE)=基本情報!$D$6,O11252,"")),"")</f>
        <v/>
      </c>
    </row>
    <row r="11253" spans="15:16" x14ac:dyDescent="0.15">
      <c r="O11253">
        <v>11252</v>
      </c>
      <c r="P11253" t="str">
        <f>IFERROR(IF(COUNTIF(個人情報!$BB$5:$BB$401,"登録番号" &amp; リスト!O11253)&gt;=1,"",IF(VLOOKUP(O11253,登録者リスト!$A$1:$D$43729,4,FALSE)=基本情報!$D$6,O11253,"")),"")</f>
        <v/>
      </c>
    </row>
    <row r="11254" spans="15:16" x14ac:dyDescent="0.15">
      <c r="O11254">
        <v>11253</v>
      </c>
      <c r="P11254" t="str">
        <f>IFERROR(IF(COUNTIF(個人情報!$BB$5:$BB$401,"登録番号" &amp; リスト!O11254)&gt;=1,"",IF(VLOOKUP(O11254,登録者リスト!$A$1:$D$43729,4,FALSE)=基本情報!$D$6,O11254,"")),"")</f>
        <v/>
      </c>
    </row>
    <row r="11255" spans="15:16" x14ac:dyDescent="0.15">
      <c r="O11255">
        <v>11254</v>
      </c>
      <c r="P11255" t="str">
        <f>IFERROR(IF(COUNTIF(個人情報!$BB$5:$BB$401,"登録番号" &amp; リスト!O11255)&gt;=1,"",IF(VLOOKUP(O11255,登録者リスト!$A$1:$D$43729,4,FALSE)=基本情報!$D$6,O11255,"")),"")</f>
        <v/>
      </c>
    </row>
    <row r="11256" spans="15:16" x14ac:dyDescent="0.15">
      <c r="O11256">
        <v>11255</v>
      </c>
      <c r="P11256" t="str">
        <f>IFERROR(IF(COUNTIF(個人情報!$BB$5:$BB$401,"登録番号" &amp; リスト!O11256)&gt;=1,"",IF(VLOOKUP(O11256,登録者リスト!$A$1:$D$43729,4,FALSE)=基本情報!$D$6,O11256,"")),"")</f>
        <v/>
      </c>
    </row>
    <row r="11257" spans="15:16" x14ac:dyDescent="0.15">
      <c r="O11257">
        <v>11256</v>
      </c>
      <c r="P11257" t="str">
        <f>IFERROR(IF(COUNTIF(個人情報!$BB$5:$BB$401,"登録番号" &amp; リスト!O11257)&gt;=1,"",IF(VLOOKUP(O11257,登録者リスト!$A$1:$D$43729,4,FALSE)=基本情報!$D$6,O11257,"")),"")</f>
        <v/>
      </c>
    </row>
    <row r="11258" spans="15:16" x14ac:dyDescent="0.15">
      <c r="O11258">
        <v>11257</v>
      </c>
      <c r="P11258" t="str">
        <f>IFERROR(IF(COUNTIF(個人情報!$BB$5:$BB$401,"登録番号" &amp; リスト!O11258)&gt;=1,"",IF(VLOOKUP(O11258,登録者リスト!$A$1:$D$43729,4,FALSE)=基本情報!$D$6,O11258,"")),"")</f>
        <v/>
      </c>
    </row>
    <row r="11259" spans="15:16" x14ac:dyDescent="0.15">
      <c r="O11259">
        <v>11258</v>
      </c>
      <c r="P11259" t="str">
        <f>IFERROR(IF(COUNTIF(個人情報!$BB$5:$BB$401,"登録番号" &amp; リスト!O11259)&gt;=1,"",IF(VLOOKUP(O11259,登録者リスト!$A$1:$D$43729,4,FALSE)=基本情報!$D$6,O11259,"")),"")</f>
        <v/>
      </c>
    </row>
    <row r="11260" spans="15:16" x14ac:dyDescent="0.15">
      <c r="O11260">
        <v>11259</v>
      </c>
      <c r="P11260" t="str">
        <f>IFERROR(IF(COUNTIF(個人情報!$BB$5:$BB$401,"登録番号" &amp; リスト!O11260)&gt;=1,"",IF(VLOOKUP(O11260,登録者リスト!$A$1:$D$43729,4,FALSE)=基本情報!$D$6,O11260,"")),"")</f>
        <v/>
      </c>
    </row>
    <row r="11261" spans="15:16" x14ac:dyDescent="0.15">
      <c r="O11261">
        <v>11260</v>
      </c>
      <c r="P11261" t="str">
        <f>IFERROR(IF(COUNTIF(個人情報!$BB$5:$BB$401,"登録番号" &amp; リスト!O11261)&gt;=1,"",IF(VLOOKUP(O11261,登録者リスト!$A$1:$D$43729,4,FALSE)=基本情報!$D$6,O11261,"")),"")</f>
        <v/>
      </c>
    </row>
    <row r="11262" spans="15:16" x14ac:dyDescent="0.15">
      <c r="O11262">
        <v>11261</v>
      </c>
      <c r="P11262" t="str">
        <f>IFERROR(IF(COUNTIF(個人情報!$BB$5:$BB$401,"登録番号" &amp; リスト!O11262)&gt;=1,"",IF(VLOOKUP(O11262,登録者リスト!$A$1:$D$43729,4,FALSE)=基本情報!$D$6,O11262,"")),"")</f>
        <v/>
      </c>
    </row>
    <row r="11263" spans="15:16" x14ac:dyDescent="0.15">
      <c r="O11263">
        <v>11262</v>
      </c>
      <c r="P11263" t="str">
        <f>IFERROR(IF(COUNTIF(個人情報!$BB$5:$BB$401,"登録番号" &amp; リスト!O11263)&gt;=1,"",IF(VLOOKUP(O11263,登録者リスト!$A$1:$D$43729,4,FALSE)=基本情報!$D$6,O11263,"")),"")</f>
        <v/>
      </c>
    </row>
    <row r="11264" spans="15:16" x14ac:dyDescent="0.15">
      <c r="O11264">
        <v>11263</v>
      </c>
      <c r="P11264" t="str">
        <f>IFERROR(IF(COUNTIF(個人情報!$BB$5:$BB$401,"登録番号" &amp; リスト!O11264)&gt;=1,"",IF(VLOOKUP(O11264,登録者リスト!$A$1:$D$43729,4,FALSE)=基本情報!$D$6,O11264,"")),"")</f>
        <v/>
      </c>
    </row>
    <row r="11265" spans="15:16" x14ac:dyDescent="0.15">
      <c r="O11265">
        <v>11264</v>
      </c>
      <c r="P11265" t="str">
        <f>IFERROR(IF(COUNTIF(個人情報!$BB$5:$BB$401,"登録番号" &amp; リスト!O11265)&gt;=1,"",IF(VLOOKUP(O11265,登録者リスト!$A$1:$D$43729,4,FALSE)=基本情報!$D$6,O11265,"")),"")</f>
        <v/>
      </c>
    </row>
    <row r="11266" spans="15:16" x14ac:dyDescent="0.15">
      <c r="O11266">
        <v>11265</v>
      </c>
      <c r="P11266" t="str">
        <f>IFERROR(IF(COUNTIF(個人情報!$BB$5:$BB$401,"登録番号" &amp; リスト!O11266)&gt;=1,"",IF(VLOOKUP(O11266,登録者リスト!$A$1:$D$43729,4,FALSE)=基本情報!$D$6,O11266,"")),"")</f>
        <v/>
      </c>
    </row>
    <row r="11267" spans="15:16" x14ac:dyDescent="0.15">
      <c r="O11267">
        <v>11266</v>
      </c>
      <c r="P11267" t="str">
        <f>IFERROR(IF(COUNTIF(個人情報!$BB$5:$BB$401,"登録番号" &amp; リスト!O11267)&gt;=1,"",IF(VLOOKUP(O11267,登録者リスト!$A$1:$D$43729,4,FALSE)=基本情報!$D$6,O11267,"")),"")</f>
        <v/>
      </c>
    </row>
    <row r="11268" spans="15:16" x14ac:dyDescent="0.15">
      <c r="O11268">
        <v>11267</v>
      </c>
      <c r="P11268" t="str">
        <f>IFERROR(IF(COUNTIF(個人情報!$BB$5:$BB$401,"登録番号" &amp; リスト!O11268)&gt;=1,"",IF(VLOOKUP(O11268,登録者リスト!$A$1:$D$43729,4,FALSE)=基本情報!$D$6,O11268,"")),"")</f>
        <v/>
      </c>
    </row>
    <row r="11269" spans="15:16" x14ac:dyDescent="0.15">
      <c r="O11269">
        <v>11268</v>
      </c>
      <c r="P11269" t="str">
        <f>IFERROR(IF(COUNTIF(個人情報!$BB$5:$BB$401,"登録番号" &amp; リスト!O11269)&gt;=1,"",IF(VLOOKUP(O11269,登録者リスト!$A$1:$D$43729,4,FALSE)=基本情報!$D$6,O11269,"")),"")</f>
        <v/>
      </c>
    </row>
    <row r="11270" spans="15:16" x14ac:dyDescent="0.15">
      <c r="O11270">
        <v>11269</v>
      </c>
      <c r="P11270" t="str">
        <f>IFERROR(IF(COUNTIF(個人情報!$BB$5:$BB$401,"登録番号" &amp; リスト!O11270)&gt;=1,"",IF(VLOOKUP(O11270,登録者リスト!$A$1:$D$43729,4,FALSE)=基本情報!$D$6,O11270,"")),"")</f>
        <v/>
      </c>
    </row>
    <row r="11271" spans="15:16" x14ac:dyDescent="0.15">
      <c r="O11271">
        <v>11270</v>
      </c>
      <c r="P11271" t="str">
        <f>IFERROR(IF(COUNTIF(個人情報!$BB$5:$BB$401,"登録番号" &amp; リスト!O11271)&gt;=1,"",IF(VLOOKUP(O11271,登録者リスト!$A$1:$D$43729,4,FALSE)=基本情報!$D$6,O11271,"")),"")</f>
        <v/>
      </c>
    </row>
    <row r="11272" spans="15:16" x14ac:dyDescent="0.15">
      <c r="O11272">
        <v>11271</v>
      </c>
      <c r="P11272" t="str">
        <f>IFERROR(IF(COUNTIF(個人情報!$BB$5:$BB$401,"登録番号" &amp; リスト!O11272)&gt;=1,"",IF(VLOOKUP(O11272,登録者リスト!$A$1:$D$43729,4,FALSE)=基本情報!$D$6,O11272,"")),"")</f>
        <v/>
      </c>
    </row>
    <row r="11273" spans="15:16" x14ac:dyDescent="0.15">
      <c r="O11273">
        <v>11272</v>
      </c>
      <c r="P11273" t="str">
        <f>IFERROR(IF(COUNTIF(個人情報!$BB$5:$BB$401,"登録番号" &amp; リスト!O11273)&gt;=1,"",IF(VLOOKUP(O11273,登録者リスト!$A$1:$D$43729,4,FALSE)=基本情報!$D$6,O11273,"")),"")</f>
        <v/>
      </c>
    </row>
    <row r="11274" spans="15:16" x14ac:dyDescent="0.15">
      <c r="O11274">
        <v>11273</v>
      </c>
      <c r="P11274" t="str">
        <f>IFERROR(IF(COUNTIF(個人情報!$BB$5:$BB$401,"登録番号" &amp; リスト!O11274)&gt;=1,"",IF(VLOOKUP(O11274,登録者リスト!$A$1:$D$43729,4,FALSE)=基本情報!$D$6,O11274,"")),"")</f>
        <v/>
      </c>
    </row>
    <row r="11275" spans="15:16" x14ac:dyDescent="0.15">
      <c r="O11275">
        <v>11274</v>
      </c>
      <c r="P11275" t="str">
        <f>IFERROR(IF(COUNTIF(個人情報!$BB$5:$BB$401,"登録番号" &amp; リスト!O11275)&gt;=1,"",IF(VLOOKUP(O11275,登録者リスト!$A$1:$D$43729,4,FALSE)=基本情報!$D$6,O11275,"")),"")</f>
        <v/>
      </c>
    </row>
    <row r="11276" spans="15:16" x14ac:dyDescent="0.15">
      <c r="O11276">
        <v>11275</v>
      </c>
      <c r="P11276" t="str">
        <f>IFERROR(IF(COUNTIF(個人情報!$BB$5:$BB$401,"登録番号" &amp; リスト!O11276)&gt;=1,"",IF(VLOOKUP(O11276,登録者リスト!$A$1:$D$43729,4,FALSE)=基本情報!$D$6,O11276,"")),"")</f>
        <v/>
      </c>
    </row>
    <row r="11277" spans="15:16" x14ac:dyDescent="0.15">
      <c r="O11277">
        <v>11276</v>
      </c>
      <c r="P11277" t="str">
        <f>IFERROR(IF(COUNTIF(個人情報!$BB$5:$BB$401,"登録番号" &amp; リスト!O11277)&gt;=1,"",IF(VLOOKUP(O11277,登録者リスト!$A$1:$D$43729,4,FALSE)=基本情報!$D$6,O11277,"")),"")</f>
        <v/>
      </c>
    </row>
    <row r="11278" spans="15:16" x14ac:dyDescent="0.15">
      <c r="O11278">
        <v>11277</v>
      </c>
      <c r="P11278" t="str">
        <f>IFERROR(IF(COUNTIF(個人情報!$BB$5:$BB$401,"登録番号" &amp; リスト!O11278)&gt;=1,"",IF(VLOOKUP(O11278,登録者リスト!$A$1:$D$43729,4,FALSE)=基本情報!$D$6,O11278,"")),"")</f>
        <v/>
      </c>
    </row>
    <row r="11279" spans="15:16" x14ac:dyDescent="0.15">
      <c r="O11279">
        <v>11278</v>
      </c>
      <c r="P11279" t="str">
        <f>IFERROR(IF(COUNTIF(個人情報!$BB$5:$BB$401,"登録番号" &amp; リスト!O11279)&gt;=1,"",IF(VLOOKUP(O11279,登録者リスト!$A$1:$D$43729,4,FALSE)=基本情報!$D$6,O11279,"")),"")</f>
        <v/>
      </c>
    </row>
    <row r="11280" spans="15:16" x14ac:dyDescent="0.15">
      <c r="O11280">
        <v>11279</v>
      </c>
      <c r="P11280" t="str">
        <f>IFERROR(IF(COUNTIF(個人情報!$BB$5:$BB$401,"登録番号" &amp; リスト!O11280)&gt;=1,"",IF(VLOOKUP(O11280,登録者リスト!$A$1:$D$43729,4,FALSE)=基本情報!$D$6,O11280,"")),"")</f>
        <v/>
      </c>
    </row>
    <row r="11281" spans="15:16" x14ac:dyDescent="0.15">
      <c r="O11281">
        <v>11280</v>
      </c>
      <c r="P11281" t="str">
        <f>IFERROR(IF(COUNTIF(個人情報!$BB$5:$BB$401,"登録番号" &amp; リスト!O11281)&gt;=1,"",IF(VLOOKUP(O11281,登録者リスト!$A$1:$D$43729,4,FALSE)=基本情報!$D$6,O11281,"")),"")</f>
        <v/>
      </c>
    </row>
    <row r="11282" spans="15:16" x14ac:dyDescent="0.15">
      <c r="O11282">
        <v>11281</v>
      </c>
      <c r="P11282" t="str">
        <f>IFERROR(IF(COUNTIF(個人情報!$BB$5:$BB$401,"登録番号" &amp; リスト!O11282)&gt;=1,"",IF(VLOOKUP(O11282,登録者リスト!$A$1:$D$43729,4,FALSE)=基本情報!$D$6,O11282,"")),"")</f>
        <v/>
      </c>
    </row>
    <row r="11283" spans="15:16" x14ac:dyDescent="0.15">
      <c r="O11283">
        <v>11282</v>
      </c>
      <c r="P11283" t="str">
        <f>IFERROR(IF(COUNTIF(個人情報!$BB$5:$BB$401,"登録番号" &amp; リスト!O11283)&gt;=1,"",IF(VLOOKUP(O11283,登録者リスト!$A$1:$D$43729,4,FALSE)=基本情報!$D$6,O11283,"")),"")</f>
        <v/>
      </c>
    </row>
    <row r="11284" spans="15:16" x14ac:dyDescent="0.15">
      <c r="O11284">
        <v>11283</v>
      </c>
      <c r="P11284" t="str">
        <f>IFERROR(IF(COUNTIF(個人情報!$BB$5:$BB$401,"登録番号" &amp; リスト!O11284)&gt;=1,"",IF(VLOOKUP(O11284,登録者リスト!$A$1:$D$43729,4,FALSE)=基本情報!$D$6,O11284,"")),"")</f>
        <v/>
      </c>
    </row>
    <row r="11285" spans="15:16" x14ac:dyDescent="0.15">
      <c r="O11285">
        <v>11284</v>
      </c>
      <c r="P11285" t="str">
        <f>IFERROR(IF(COUNTIF(個人情報!$BB$5:$BB$401,"登録番号" &amp; リスト!O11285)&gt;=1,"",IF(VLOOKUP(O11285,登録者リスト!$A$1:$D$43729,4,FALSE)=基本情報!$D$6,O11285,"")),"")</f>
        <v/>
      </c>
    </row>
    <row r="11286" spans="15:16" x14ac:dyDescent="0.15">
      <c r="O11286">
        <v>11285</v>
      </c>
      <c r="P11286" t="str">
        <f>IFERROR(IF(COUNTIF(個人情報!$BB$5:$BB$401,"登録番号" &amp; リスト!O11286)&gt;=1,"",IF(VLOOKUP(O11286,登録者リスト!$A$1:$D$43729,4,FALSE)=基本情報!$D$6,O11286,"")),"")</f>
        <v/>
      </c>
    </row>
    <row r="11287" spans="15:16" x14ac:dyDescent="0.15">
      <c r="O11287">
        <v>11286</v>
      </c>
      <c r="P11287" t="str">
        <f>IFERROR(IF(COUNTIF(個人情報!$BB$5:$BB$401,"登録番号" &amp; リスト!O11287)&gt;=1,"",IF(VLOOKUP(O11287,登録者リスト!$A$1:$D$43729,4,FALSE)=基本情報!$D$6,O11287,"")),"")</f>
        <v/>
      </c>
    </row>
    <row r="11288" spans="15:16" x14ac:dyDescent="0.15">
      <c r="O11288">
        <v>11287</v>
      </c>
      <c r="P11288" t="str">
        <f>IFERROR(IF(COUNTIF(個人情報!$BB$5:$BB$401,"登録番号" &amp; リスト!O11288)&gt;=1,"",IF(VLOOKUP(O11288,登録者リスト!$A$1:$D$43729,4,FALSE)=基本情報!$D$6,O11288,"")),"")</f>
        <v/>
      </c>
    </row>
    <row r="11289" spans="15:16" x14ac:dyDescent="0.15">
      <c r="O11289">
        <v>11288</v>
      </c>
      <c r="P11289" t="str">
        <f>IFERROR(IF(COUNTIF(個人情報!$BB$5:$BB$401,"登録番号" &amp; リスト!O11289)&gt;=1,"",IF(VLOOKUP(O11289,登録者リスト!$A$1:$D$43729,4,FALSE)=基本情報!$D$6,O11289,"")),"")</f>
        <v/>
      </c>
    </row>
    <row r="11290" spans="15:16" x14ac:dyDescent="0.15">
      <c r="O11290">
        <v>11289</v>
      </c>
      <c r="P11290" t="str">
        <f>IFERROR(IF(COUNTIF(個人情報!$BB$5:$BB$401,"登録番号" &amp; リスト!O11290)&gt;=1,"",IF(VLOOKUP(O11290,登録者リスト!$A$1:$D$43729,4,FALSE)=基本情報!$D$6,O11290,"")),"")</f>
        <v/>
      </c>
    </row>
    <row r="11291" spans="15:16" x14ac:dyDescent="0.15">
      <c r="O11291">
        <v>11290</v>
      </c>
      <c r="P11291" t="str">
        <f>IFERROR(IF(COUNTIF(個人情報!$BB$5:$BB$401,"登録番号" &amp; リスト!O11291)&gt;=1,"",IF(VLOOKUP(O11291,登録者リスト!$A$1:$D$43729,4,FALSE)=基本情報!$D$6,O11291,"")),"")</f>
        <v/>
      </c>
    </row>
    <row r="11292" spans="15:16" x14ac:dyDescent="0.15">
      <c r="O11292">
        <v>11291</v>
      </c>
      <c r="P11292" t="str">
        <f>IFERROR(IF(COUNTIF(個人情報!$BB$5:$BB$401,"登録番号" &amp; リスト!O11292)&gt;=1,"",IF(VLOOKUP(O11292,登録者リスト!$A$1:$D$43729,4,FALSE)=基本情報!$D$6,O11292,"")),"")</f>
        <v/>
      </c>
    </row>
    <row r="11293" spans="15:16" x14ac:dyDescent="0.15">
      <c r="O11293">
        <v>11292</v>
      </c>
      <c r="P11293" t="str">
        <f>IFERROR(IF(COUNTIF(個人情報!$BB$5:$BB$401,"登録番号" &amp; リスト!O11293)&gt;=1,"",IF(VLOOKUP(O11293,登録者リスト!$A$1:$D$43729,4,FALSE)=基本情報!$D$6,O11293,"")),"")</f>
        <v/>
      </c>
    </row>
    <row r="11294" spans="15:16" x14ac:dyDescent="0.15">
      <c r="O11294">
        <v>11293</v>
      </c>
      <c r="P11294" t="str">
        <f>IFERROR(IF(COUNTIF(個人情報!$BB$5:$BB$401,"登録番号" &amp; リスト!O11294)&gt;=1,"",IF(VLOOKUP(O11294,登録者リスト!$A$1:$D$43729,4,FALSE)=基本情報!$D$6,O11294,"")),"")</f>
        <v/>
      </c>
    </row>
    <row r="11295" spans="15:16" x14ac:dyDescent="0.15">
      <c r="O11295">
        <v>11294</v>
      </c>
      <c r="P11295" t="str">
        <f>IFERROR(IF(COUNTIF(個人情報!$BB$5:$BB$401,"登録番号" &amp; リスト!O11295)&gt;=1,"",IF(VLOOKUP(O11295,登録者リスト!$A$1:$D$43729,4,FALSE)=基本情報!$D$6,O11295,"")),"")</f>
        <v/>
      </c>
    </row>
    <row r="11296" spans="15:16" x14ac:dyDescent="0.15">
      <c r="O11296">
        <v>11295</v>
      </c>
      <c r="P11296" t="str">
        <f>IFERROR(IF(COUNTIF(個人情報!$BB$5:$BB$401,"登録番号" &amp; リスト!O11296)&gt;=1,"",IF(VLOOKUP(O11296,登録者リスト!$A$1:$D$43729,4,FALSE)=基本情報!$D$6,O11296,"")),"")</f>
        <v/>
      </c>
    </row>
    <row r="11297" spans="15:16" x14ac:dyDescent="0.15">
      <c r="O11297">
        <v>11296</v>
      </c>
      <c r="P11297" t="str">
        <f>IFERROR(IF(COUNTIF(個人情報!$BB$5:$BB$401,"登録番号" &amp; リスト!O11297)&gt;=1,"",IF(VLOOKUP(O11297,登録者リスト!$A$1:$D$43729,4,FALSE)=基本情報!$D$6,O11297,"")),"")</f>
        <v/>
      </c>
    </row>
    <row r="11298" spans="15:16" x14ac:dyDescent="0.15">
      <c r="O11298">
        <v>11297</v>
      </c>
      <c r="P11298" t="str">
        <f>IFERROR(IF(COUNTIF(個人情報!$BB$5:$BB$401,"登録番号" &amp; リスト!O11298)&gt;=1,"",IF(VLOOKUP(O11298,登録者リスト!$A$1:$D$43729,4,FALSE)=基本情報!$D$6,O11298,"")),"")</f>
        <v/>
      </c>
    </row>
    <row r="11299" spans="15:16" x14ac:dyDescent="0.15">
      <c r="O11299">
        <v>11298</v>
      </c>
      <c r="P11299" t="str">
        <f>IFERROR(IF(COUNTIF(個人情報!$BB$5:$BB$401,"登録番号" &amp; リスト!O11299)&gt;=1,"",IF(VLOOKUP(O11299,登録者リスト!$A$1:$D$43729,4,FALSE)=基本情報!$D$6,O11299,"")),"")</f>
        <v/>
      </c>
    </row>
    <row r="11300" spans="15:16" x14ac:dyDescent="0.15">
      <c r="O11300">
        <v>11299</v>
      </c>
      <c r="P11300" t="str">
        <f>IFERROR(IF(COUNTIF(個人情報!$BB$5:$BB$401,"登録番号" &amp; リスト!O11300)&gt;=1,"",IF(VLOOKUP(O11300,登録者リスト!$A$1:$D$43729,4,FALSE)=基本情報!$D$6,O11300,"")),"")</f>
        <v/>
      </c>
    </row>
    <row r="11301" spans="15:16" x14ac:dyDescent="0.15">
      <c r="O11301">
        <v>11300</v>
      </c>
      <c r="P11301" t="str">
        <f>IFERROR(IF(COUNTIF(個人情報!$BB$5:$BB$401,"登録番号" &amp; リスト!O11301)&gt;=1,"",IF(VLOOKUP(O11301,登録者リスト!$A$1:$D$43729,4,FALSE)=基本情報!$D$6,O11301,"")),"")</f>
        <v/>
      </c>
    </row>
    <row r="11302" spans="15:16" x14ac:dyDescent="0.15">
      <c r="O11302">
        <v>11301</v>
      </c>
      <c r="P11302" t="str">
        <f>IFERROR(IF(COUNTIF(個人情報!$BB$5:$BB$401,"登録番号" &amp; リスト!O11302)&gt;=1,"",IF(VLOOKUP(O11302,登録者リスト!$A$1:$D$43729,4,FALSE)=基本情報!$D$6,O11302,"")),"")</f>
        <v/>
      </c>
    </row>
    <row r="11303" spans="15:16" x14ac:dyDescent="0.15">
      <c r="O11303">
        <v>11302</v>
      </c>
      <c r="P11303" t="str">
        <f>IFERROR(IF(COUNTIF(個人情報!$BB$5:$BB$401,"登録番号" &amp; リスト!O11303)&gt;=1,"",IF(VLOOKUP(O11303,登録者リスト!$A$1:$D$43729,4,FALSE)=基本情報!$D$6,O11303,"")),"")</f>
        <v/>
      </c>
    </row>
    <row r="11304" spans="15:16" x14ac:dyDescent="0.15">
      <c r="O11304">
        <v>11303</v>
      </c>
      <c r="P11304" t="str">
        <f>IFERROR(IF(COUNTIF(個人情報!$BB$5:$BB$401,"登録番号" &amp; リスト!O11304)&gt;=1,"",IF(VLOOKUP(O11304,登録者リスト!$A$1:$D$43729,4,FALSE)=基本情報!$D$6,O11304,"")),"")</f>
        <v/>
      </c>
    </row>
    <row r="11305" spans="15:16" x14ac:dyDescent="0.15">
      <c r="O11305">
        <v>11304</v>
      </c>
      <c r="P11305" t="str">
        <f>IFERROR(IF(COUNTIF(個人情報!$BB$5:$BB$401,"登録番号" &amp; リスト!O11305)&gt;=1,"",IF(VLOOKUP(O11305,登録者リスト!$A$1:$D$43729,4,FALSE)=基本情報!$D$6,O11305,"")),"")</f>
        <v/>
      </c>
    </row>
    <row r="11306" spans="15:16" x14ac:dyDescent="0.15">
      <c r="O11306">
        <v>11305</v>
      </c>
      <c r="P11306" t="str">
        <f>IFERROR(IF(COUNTIF(個人情報!$BB$5:$BB$401,"登録番号" &amp; リスト!O11306)&gt;=1,"",IF(VLOOKUP(O11306,登録者リスト!$A$1:$D$43729,4,FALSE)=基本情報!$D$6,O11306,"")),"")</f>
        <v/>
      </c>
    </row>
    <row r="11307" spans="15:16" x14ac:dyDescent="0.15">
      <c r="O11307">
        <v>11306</v>
      </c>
      <c r="P11307" t="str">
        <f>IFERROR(IF(COUNTIF(個人情報!$BB$5:$BB$401,"登録番号" &amp; リスト!O11307)&gt;=1,"",IF(VLOOKUP(O11307,登録者リスト!$A$1:$D$43729,4,FALSE)=基本情報!$D$6,O11307,"")),"")</f>
        <v/>
      </c>
    </row>
    <row r="11308" spans="15:16" x14ac:dyDescent="0.15">
      <c r="O11308">
        <v>11307</v>
      </c>
      <c r="P11308" t="str">
        <f>IFERROR(IF(COUNTIF(個人情報!$BB$5:$BB$401,"登録番号" &amp; リスト!O11308)&gt;=1,"",IF(VLOOKUP(O11308,登録者リスト!$A$1:$D$43729,4,FALSE)=基本情報!$D$6,O11308,"")),"")</f>
        <v/>
      </c>
    </row>
    <row r="11309" spans="15:16" x14ac:dyDescent="0.15">
      <c r="O11309">
        <v>11308</v>
      </c>
      <c r="P11309" t="str">
        <f>IFERROR(IF(COUNTIF(個人情報!$BB$5:$BB$401,"登録番号" &amp; リスト!O11309)&gt;=1,"",IF(VLOOKUP(O11309,登録者リスト!$A$1:$D$43729,4,FALSE)=基本情報!$D$6,O11309,"")),"")</f>
        <v/>
      </c>
    </row>
    <row r="11310" spans="15:16" x14ac:dyDescent="0.15">
      <c r="O11310">
        <v>11309</v>
      </c>
      <c r="P11310" t="str">
        <f>IFERROR(IF(COUNTIF(個人情報!$BB$5:$BB$401,"登録番号" &amp; リスト!O11310)&gt;=1,"",IF(VLOOKUP(O11310,登録者リスト!$A$1:$D$43729,4,FALSE)=基本情報!$D$6,O11310,"")),"")</f>
        <v/>
      </c>
    </row>
    <row r="11311" spans="15:16" x14ac:dyDescent="0.15">
      <c r="O11311">
        <v>11310</v>
      </c>
      <c r="P11311" t="str">
        <f>IFERROR(IF(COUNTIF(個人情報!$BB$5:$BB$401,"登録番号" &amp; リスト!O11311)&gt;=1,"",IF(VLOOKUP(O11311,登録者リスト!$A$1:$D$43729,4,FALSE)=基本情報!$D$6,O11311,"")),"")</f>
        <v/>
      </c>
    </row>
    <row r="11312" spans="15:16" x14ac:dyDescent="0.15">
      <c r="O11312">
        <v>11311</v>
      </c>
      <c r="P11312" t="str">
        <f>IFERROR(IF(COUNTIF(個人情報!$BB$5:$BB$401,"登録番号" &amp; リスト!O11312)&gt;=1,"",IF(VLOOKUP(O11312,登録者リスト!$A$1:$D$43729,4,FALSE)=基本情報!$D$6,O11312,"")),"")</f>
        <v/>
      </c>
    </row>
    <row r="11313" spans="15:16" x14ac:dyDescent="0.15">
      <c r="O11313">
        <v>11312</v>
      </c>
      <c r="P11313" t="str">
        <f>IFERROR(IF(COUNTIF(個人情報!$BB$5:$BB$401,"登録番号" &amp; リスト!O11313)&gt;=1,"",IF(VLOOKUP(O11313,登録者リスト!$A$1:$D$43729,4,FALSE)=基本情報!$D$6,O11313,"")),"")</f>
        <v/>
      </c>
    </row>
    <row r="11314" spans="15:16" x14ac:dyDescent="0.15">
      <c r="O11314">
        <v>11313</v>
      </c>
      <c r="P11314" t="str">
        <f>IFERROR(IF(COUNTIF(個人情報!$BB$5:$BB$401,"登録番号" &amp; リスト!O11314)&gt;=1,"",IF(VLOOKUP(O11314,登録者リスト!$A$1:$D$43729,4,FALSE)=基本情報!$D$6,O11314,"")),"")</f>
        <v/>
      </c>
    </row>
    <row r="11315" spans="15:16" x14ac:dyDescent="0.15">
      <c r="O11315">
        <v>11314</v>
      </c>
      <c r="P11315" t="str">
        <f>IFERROR(IF(COUNTIF(個人情報!$BB$5:$BB$401,"登録番号" &amp; リスト!O11315)&gt;=1,"",IF(VLOOKUP(O11315,登録者リスト!$A$1:$D$43729,4,FALSE)=基本情報!$D$6,O11315,"")),"")</f>
        <v/>
      </c>
    </row>
    <row r="11316" spans="15:16" x14ac:dyDescent="0.15">
      <c r="O11316">
        <v>11315</v>
      </c>
      <c r="P11316" t="str">
        <f>IFERROR(IF(COUNTIF(個人情報!$BB$5:$BB$401,"登録番号" &amp; リスト!O11316)&gt;=1,"",IF(VLOOKUP(O11316,登録者リスト!$A$1:$D$43729,4,FALSE)=基本情報!$D$6,O11316,"")),"")</f>
        <v/>
      </c>
    </row>
    <row r="11317" spans="15:16" x14ac:dyDescent="0.15">
      <c r="O11317">
        <v>11316</v>
      </c>
      <c r="P11317" t="str">
        <f>IFERROR(IF(COUNTIF(個人情報!$BB$5:$BB$401,"登録番号" &amp; リスト!O11317)&gt;=1,"",IF(VLOOKUP(O11317,登録者リスト!$A$1:$D$43729,4,FALSE)=基本情報!$D$6,O11317,"")),"")</f>
        <v/>
      </c>
    </row>
    <row r="11318" spans="15:16" x14ac:dyDescent="0.15">
      <c r="O11318">
        <v>11317</v>
      </c>
      <c r="P11318" t="str">
        <f>IFERROR(IF(COUNTIF(個人情報!$BB$5:$BB$401,"登録番号" &amp; リスト!O11318)&gt;=1,"",IF(VLOOKUP(O11318,登録者リスト!$A$1:$D$43729,4,FALSE)=基本情報!$D$6,O11318,"")),"")</f>
        <v/>
      </c>
    </row>
    <row r="11319" spans="15:16" x14ac:dyDescent="0.15">
      <c r="O11319">
        <v>11318</v>
      </c>
      <c r="P11319" t="str">
        <f>IFERROR(IF(COUNTIF(個人情報!$BB$5:$BB$401,"登録番号" &amp; リスト!O11319)&gt;=1,"",IF(VLOOKUP(O11319,登録者リスト!$A$1:$D$43729,4,FALSE)=基本情報!$D$6,O11319,"")),"")</f>
        <v/>
      </c>
    </row>
    <row r="11320" spans="15:16" x14ac:dyDescent="0.15">
      <c r="O11320">
        <v>11319</v>
      </c>
      <c r="P11320" t="str">
        <f>IFERROR(IF(COUNTIF(個人情報!$BB$5:$BB$401,"登録番号" &amp; リスト!O11320)&gt;=1,"",IF(VLOOKUP(O11320,登録者リスト!$A$1:$D$43729,4,FALSE)=基本情報!$D$6,O11320,"")),"")</f>
        <v/>
      </c>
    </row>
    <row r="11321" spans="15:16" x14ac:dyDescent="0.15">
      <c r="O11321">
        <v>11320</v>
      </c>
      <c r="P11321" t="str">
        <f>IFERROR(IF(COUNTIF(個人情報!$BB$5:$BB$401,"登録番号" &amp; リスト!O11321)&gt;=1,"",IF(VLOOKUP(O11321,登録者リスト!$A$1:$D$43729,4,FALSE)=基本情報!$D$6,O11321,"")),"")</f>
        <v/>
      </c>
    </row>
    <row r="11322" spans="15:16" x14ac:dyDescent="0.15">
      <c r="O11322">
        <v>11321</v>
      </c>
      <c r="P11322" t="str">
        <f>IFERROR(IF(COUNTIF(個人情報!$BB$5:$BB$401,"登録番号" &amp; リスト!O11322)&gt;=1,"",IF(VLOOKUP(O11322,登録者リスト!$A$1:$D$43729,4,FALSE)=基本情報!$D$6,O11322,"")),"")</f>
        <v/>
      </c>
    </row>
    <row r="11323" spans="15:16" x14ac:dyDescent="0.15">
      <c r="O11323">
        <v>11322</v>
      </c>
      <c r="P11323" t="str">
        <f>IFERROR(IF(COUNTIF(個人情報!$BB$5:$BB$401,"登録番号" &amp; リスト!O11323)&gt;=1,"",IF(VLOOKUP(O11323,登録者リスト!$A$1:$D$43729,4,FALSE)=基本情報!$D$6,O11323,"")),"")</f>
        <v/>
      </c>
    </row>
    <row r="11324" spans="15:16" x14ac:dyDescent="0.15">
      <c r="O11324">
        <v>11323</v>
      </c>
      <c r="P11324" t="str">
        <f>IFERROR(IF(COUNTIF(個人情報!$BB$5:$BB$401,"登録番号" &amp; リスト!O11324)&gt;=1,"",IF(VLOOKUP(O11324,登録者リスト!$A$1:$D$43729,4,FALSE)=基本情報!$D$6,O11324,"")),"")</f>
        <v/>
      </c>
    </row>
    <row r="11325" spans="15:16" x14ac:dyDescent="0.15">
      <c r="O11325">
        <v>11324</v>
      </c>
      <c r="P11325" t="str">
        <f>IFERROR(IF(COUNTIF(個人情報!$BB$5:$BB$401,"登録番号" &amp; リスト!O11325)&gt;=1,"",IF(VLOOKUP(O11325,登録者リスト!$A$1:$D$43729,4,FALSE)=基本情報!$D$6,O11325,"")),"")</f>
        <v/>
      </c>
    </row>
    <row r="11326" spans="15:16" x14ac:dyDescent="0.15">
      <c r="O11326">
        <v>11325</v>
      </c>
      <c r="P11326" t="str">
        <f>IFERROR(IF(COUNTIF(個人情報!$BB$5:$BB$401,"登録番号" &amp; リスト!O11326)&gt;=1,"",IF(VLOOKUP(O11326,登録者リスト!$A$1:$D$43729,4,FALSE)=基本情報!$D$6,O11326,"")),"")</f>
        <v/>
      </c>
    </row>
    <row r="11327" spans="15:16" x14ac:dyDescent="0.15">
      <c r="O11327">
        <v>11326</v>
      </c>
      <c r="P11327" t="str">
        <f>IFERROR(IF(COUNTIF(個人情報!$BB$5:$BB$401,"登録番号" &amp; リスト!O11327)&gt;=1,"",IF(VLOOKUP(O11327,登録者リスト!$A$1:$D$43729,4,FALSE)=基本情報!$D$6,O11327,"")),"")</f>
        <v/>
      </c>
    </row>
    <row r="11328" spans="15:16" x14ac:dyDescent="0.15">
      <c r="O11328">
        <v>11327</v>
      </c>
      <c r="P11328" t="str">
        <f>IFERROR(IF(COUNTIF(個人情報!$BB$5:$BB$401,"登録番号" &amp; リスト!O11328)&gt;=1,"",IF(VLOOKUP(O11328,登録者リスト!$A$1:$D$43729,4,FALSE)=基本情報!$D$6,O11328,"")),"")</f>
        <v/>
      </c>
    </row>
    <row r="11329" spans="15:16" x14ac:dyDescent="0.15">
      <c r="O11329">
        <v>11328</v>
      </c>
      <c r="P11329" t="str">
        <f>IFERROR(IF(COUNTIF(個人情報!$BB$5:$BB$401,"登録番号" &amp; リスト!O11329)&gt;=1,"",IF(VLOOKUP(O11329,登録者リスト!$A$1:$D$43729,4,FALSE)=基本情報!$D$6,O11329,"")),"")</f>
        <v/>
      </c>
    </row>
    <row r="11330" spans="15:16" x14ac:dyDescent="0.15">
      <c r="O11330">
        <v>11329</v>
      </c>
      <c r="P11330" t="str">
        <f>IFERROR(IF(COUNTIF(個人情報!$BB$5:$BB$401,"登録番号" &amp; リスト!O11330)&gt;=1,"",IF(VLOOKUP(O11330,登録者リスト!$A$1:$D$43729,4,FALSE)=基本情報!$D$6,O11330,"")),"")</f>
        <v/>
      </c>
    </row>
    <row r="11331" spans="15:16" x14ac:dyDescent="0.15">
      <c r="O11331">
        <v>11330</v>
      </c>
      <c r="P11331" t="str">
        <f>IFERROR(IF(COUNTIF(個人情報!$BB$5:$BB$401,"登録番号" &amp; リスト!O11331)&gt;=1,"",IF(VLOOKUP(O11331,登録者リスト!$A$1:$D$43729,4,FALSE)=基本情報!$D$6,O11331,"")),"")</f>
        <v/>
      </c>
    </row>
    <row r="11332" spans="15:16" x14ac:dyDescent="0.15">
      <c r="O11332">
        <v>11331</v>
      </c>
      <c r="P11332" t="str">
        <f>IFERROR(IF(COUNTIF(個人情報!$BB$5:$BB$401,"登録番号" &amp; リスト!O11332)&gt;=1,"",IF(VLOOKUP(O11332,登録者リスト!$A$1:$D$43729,4,FALSE)=基本情報!$D$6,O11332,"")),"")</f>
        <v/>
      </c>
    </row>
    <row r="11333" spans="15:16" x14ac:dyDescent="0.15">
      <c r="O11333">
        <v>11332</v>
      </c>
      <c r="P11333" t="str">
        <f>IFERROR(IF(COUNTIF(個人情報!$BB$5:$BB$401,"登録番号" &amp; リスト!O11333)&gt;=1,"",IF(VLOOKUP(O11333,登録者リスト!$A$1:$D$43729,4,FALSE)=基本情報!$D$6,O11333,"")),"")</f>
        <v/>
      </c>
    </row>
    <row r="11334" spans="15:16" x14ac:dyDescent="0.15">
      <c r="O11334">
        <v>11333</v>
      </c>
      <c r="P11334" t="str">
        <f>IFERROR(IF(COUNTIF(個人情報!$BB$5:$BB$401,"登録番号" &amp; リスト!O11334)&gt;=1,"",IF(VLOOKUP(O11334,登録者リスト!$A$1:$D$43729,4,FALSE)=基本情報!$D$6,O11334,"")),"")</f>
        <v/>
      </c>
    </row>
    <row r="11335" spans="15:16" x14ac:dyDescent="0.15">
      <c r="O11335">
        <v>11334</v>
      </c>
      <c r="P11335" t="str">
        <f>IFERROR(IF(COUNTIF(個人情報!$BB$5:$BB$401,"登録番号" &amp; リスト!O11335)&gt;=1,"",IF(VLOOKUP(O11335,登録者リスト!$A$1:$D$43729,4,FALSE)=基本情報!$D$6,O11335,"")),"")</f>
        <v/>
      </c>
    </row>
    <row r="11336" spans="15:16" x14ac:dyDescent="0.15">
      <c r="O11336">
        <v>11335</v>
      </c>
      <c r="P11336" t="str">
        <f>IFERROR(IF(COUNTIF(個人情報!$BB$5:$BB$401,"登録番号" &amp; リスト!O11336)&gt;=1,"",IF(VLOOKUP(O11336,登録者リスト!$A$1:$D$43729,4,FALSE)=基本情報!$D$6,O11336,"")),"")</f>
        <v/>
      </c>
    </row>
    <row r="11337" spans="15:16" x14ac:dyDescent="0.15">
      <c r="O11337">
        <v>11336</v>
      </c>
      <c r="P11337" t="str">
        <f>IFERROR(IF(COUNTIF(個人情報!$BB$5:$BB$401,"登録番号" &amp; リスト!O11337)&gt;=1,"",IF(VLOOKUP(O11337,登録者リスト!$A$1:$D$43729,4,FALSE)=基本情報!$D$6,O11337,"")),"")</f>
        <v/>
      </c>
    </row>
    <row r="11338" spans="15:16" x14ac:dyDescent="0.15">
      <c r="O11338">
        <v>11337</v>
      </c>
      <c r="P11338" t="str">
        <f>IFERROR(IF(COUNTIF(個人情報!$BB$5:$BB$401,"登録番号" &amp; リスト!O11338)&gt;=1,"",IF(VLOOKUP(O11338,登録者リスト!$A$1:$D$43729,4,FALSE)=基本情報!$D$6,O11338,"")),"")</f>
        <v/>
      </c>
    </row>
    <row r="11339" spans="15:16" x14ac:dyDescent="0.15">
      <c r="O11339">
        <v>11338</v>
      </c>
      <c r="P11339" t="str">
        <f>IFERROR(IF(COUNTIF(個人情報!$BB$5:$BB$401,"登録番号" &amp; リスト!O11339)&gt;=1,"",IF(VLOOKUP(O11339,登録者リスト!$A$1:$D$43729,4,FALSE)=基本情報!$D$6,O11339,"")),"")</f>
        <v/>
      </c>
    </row>
    <row r="11340" spans="15:16" x14ac:dyDescent="0.15">
      <c r="O11340">
        <v>11339</v>
      </c>
      <c r="P11340" t="str">
        <f>IFERROR(IF(COUNTIF(個人情報!$BB$5:$BB$401,"登録番号" &amp; リスト!O11340)&gt;=1,"",IF(VLOOKUP(O11340,登録者リスト!$A$1:$D$43729,4,FALSE)=基本情報!$D$6,O11340,"")),"")</f>
        <v/>
      </c>
    </row>
    <row r="11341" spans="15:16" x14ac:dyDescent="0.15">
      <c r="O11341">
        <v>11340</v>
      </c>
      <c r="P11341" t="str">
        <f>IFERROR(IF(COUNTIF(個人情報!$BB$5:$BB$401,"登録番号" &amp; リスト!O11341)&gt;=1,"",IF(VLOOKUP(O11341,登録者リスト!$A$1:$D$43729,4,FALSE)=基本情報!$D$6,O11341,"")),"")</f>
        <v/>
      </c>
    </row>
    <row r="11342" spans="15:16" x14ac:dyDescent="0.15">
      <c r="O11342">
        <v>11341</v>
      </c>
      <c r="P11342" t="str">
        <f>IFERROR(IF(COUNTIF(個人情報!$BB$5:$BB$401,"登録番号" &amp; リスト!O11342)&gt;=1,"",IF(VLOOKUP(O11342,登録者リスト!$A$1:$D$43729,4,FALSE)=基本情報!$D$6,O11342,"")),"")</f>
        <v/>
      </c>
    </row>
    <row r="11343" spans="15:16" x14ac:dyDescent="0.15">
      <c r="O11343">
        <v>11342</v>
      </c>
      <c r="P11343" t="str">
        <f>IFERROR(IF(COUNTIF(個人情報!$BB$5:$BB$401,"登録番号" &amp; リスト!O11343)&gt;=1,"",IF(VLOOKUP(O11343,登録者リスト!$A$1:$D$43729,4,FALSE)=基本情報!$D$6,O11343,"")),"")</f>
        <v/>
      </c>
    </row>
    <row r="11344" spans="15:16" x14ac:dyDescent="0.15">
      <c r="O11344">
        <v>11343</v>
      </c>
      <c r="P11344" t="str">
        <f>IFERROR(IF(COUNTIF(個人情報!$BB$5:$BB$401,"登録番号" &amp; リスト!O11344)&gt;=1,"",IF(VLOOKUP(O11344,登録者リスト!$A$1:$D$43729,4,FALSE)=基本情報!$D$6,O11344,"")),"")</f>
        <v/>
      </c>
    </row>
    <row r="11345" spans="15:16" x14ac:dyDescent="0.15">
      <c r="O11345">
        <v>11344</v>
      </c>
      <c r="P11345" t="str">
        <f>IFERROR(IF(COUNTIF(個人情報!$BB$5:$BB$401,"登録番号" &amp; リスト!O11345)&gt;=1,"",IF(VLOOKUP(O11345,登録者リスト!$A$1:$D$43729,4,FALSE)=基本情報!$D$6,O11345,"")),"")</f>
        <v/>
      </c>
    </row>
    <row r="11346" spans="15:16" x14ac:dyDescent="0.15">
      <c r="O11346">
        <v>11345</v>
      </c>
      <c r="P11346" t="str">
        <f>IFERROR(IF(COUNTIF(個人情報!$BB$5:$BB$401,"登録番号" &amp; リスト!O11346)&gt;=1,"",IF(VLOOKUP(O11346,登録者リスト!$A$1:$D$43729,4,FALSE)=基本情報!$D$6,O11346,"")),"")</f>
        <v/>
      </c>
    </row>
    <row r="11347" spans="15:16" x14ac:dyDescent="0.15">
      <c r="O11347">
        <v>11346</v>
      </c>
      <c r="P11347" t="str">
        <f>IFERROR(IF(COUNTIF(個人情報!$BB$5:$BB$401,"登録番号" &amp; リスト!O11347)&gt;=1,"",IF(VLOOKUP(O11347,登録者リスト!$A$1:$D$43729,4,FALSE)=基本情報!$D$6,O11347,"")),"")</f>
        <v/>
      </c>
    </row>
    <row r="11348" spans="15:16" x14ac:dyDescent="0.15">
      <c r="O11348">
        <v>11347</v>
      </c>
      <c r="P11348" t="str">
        <f>IFERROR(IF(COUNTIF(個人情報!$BB$5:$BB$401,"登録番号" &amp; リスト!O11348)&gt;=1,"",IF(VLOOKUP(O11348,登録者リスト!$A$1:$D$43729,4,FALSE)=基本情報!$D$6,O11348,"")),"")</f>
        <v/>
      </c>
    </row>
    <row r="11349" spans="15:16" x14ac:dyDescent="0.15">
      <c r="O11349">
        <v>11348</v>
      </c>
      <c r="P11349" t="str">
        <f>IFERROR(IF(COUNTIF(個人情報!$BB$5:$BB$401,"登録番号" &amp; リスト!O11349)&gt;=1,"",IF(VLOOKUP(O11349,登録者リスト!$A$1:$D$43729,4,FALSE)=基本情報!$D$6,O11349,"")),"")</f>
        <v/>
      </c>
    </row>
    <row r="11350" spans="15:16" x14ac:dyDescent="0.15">
      <c r="O11350">
        <v>11349</v>
      </c>
      <c r="P11350" t="str">
        <f>IFERROR(IF(COUNTIF(個人情報!$BB$5:$BB$401,"登録番号" &amp; リスト!O11350)&gt;=1,"",IF(VLOOKUP(O11350,登録者リスト!$A$1:$D$43729,4,FALSE)=基本情報!$D$6,O11350,"")),"")</f>
        <v/>
      </c>
    </row>
    <row r="11351" spans="15:16" x14ac:dyDescent="0.15">
      <c r="O11351">
        <v>11350</v>
      </c>
      <c r="P11351" t="str">
        <f>IFERROR(IF(COUNTIF(個人情報!$BB$5:$BB$401,"登録番号" &amp; リスト!O11351)&gt;=1,"",IF(VLOOKUP(O11351,登録者リスト!$A$1:$D$43729,4,FALSE)=基本情報!$D$6,O11351,"")),"")</f>
        <v/>
      </c>
    </row>
    <row r="11352" spans="15:16" x14ac:dyDescent="0.15">
      <c r="O11352">
        <v>11351</v>
      </c>
      <c r="P11352" t="str">
        <f>IFERROR(IF(COUNTIF(個人情報!$BB$5:$BB$401,"登録番号" &amp; リスト!O11352)&gt;=1,"",IF(VLOOKUP(O11352,登録者リスト!$A$1:$D$43729,4,FALSE)=基本情報!$D$6,O11352,"")),"")</f>
        <v/>
      </c>
    </row>
    <row r="11353" spans="15:16" x14ac:dyDescent="0.15">
      <c r="O11353">
        <v>11352</v>
      </c>
      <c r="P11353" t="str">
        <f>IFERROR(IF(COUNTIF(個人情報!$BB$5:$BB$401,"登録番号" &amp; リスト!O11353)&gt;=1,"",IF(VLOOKUP(O11353,登録者リスト!$A$1:$D$43729,4,FALSE)=基本情報!$D$6,O11353,"")),"")</f>
        <v/>
      </c>
    </row>
    <row r="11354" spans="15:16" x14ac:dyDescent="0.15">
      <c r="O11354">
        <v>11353</v>
      </c>
      <c r="P11354" t="str">
        <f>IFERROR(IF(COUNTIF(個人情報!$BB$5:$BB$401,"登録番号" &amp; リスト!O11354)&gt;=1,"",IF(VLOOKUP(O11354,登録者リスト!$A$1:$D$43729,4,FALSE)=基本情報!$D$6,O11354,"")),"")</f>
        <v/>
      </c>
    </row>
    <row r="11355" spans="15:16" x14ac:dyDescent="0.15">
      <c r="O11355">
        <v>11354</v>
      </c>
      <c r="P11355" t="str">
        <f>IFERROR(IF(COUNTIF(個人情報!$BB$5:$BB$401,"登録番号" &amp; リスト!O11355)&gt;=1,"",IF(VLOOKUP(O11355,登録者リスト!$A$1:$D$43729,4,FALSE)=基本情報!$D$6,O11355,"")),"")</f>
        <v/>
      </c>
    </row>
    <row r="11356" spans="15:16" x14ac:dyDescent="0.15">
      <c r="O11356">
        <v>11355</v>
      </c>
      <c r="P11356" t="str">
        <f>IFERROR(IF(COUNTIF(個人情報!$BB$5:$BB$401,"登録番号" &amp; リスト!O11356)&gt;=1,"",IF(VLOOKUP(O11356,登録者リスト!$A$1:$D$43729,4,FALSE)=基本情報!$D$6,O11356,"")),"")</f>
        <v/>
      </c>
    </row>
    <row r="11357" spans="15:16" x14ac:dyDescent="0.15">
      <c r="O11357">
        <v>11356</v>
      </c>
      <c r="P11357" t="str">
        <f>IFERROR(IF(COUNTIF(個人情報!$BB$5:$BB$401,"登録番号" &amp; リスト!O11357)&gt;=1,"",IF(VLOOKUP(O11357,登録者リスト!$A$1:$D$43729,4,FALSE)=基本情報!$D$6,O11357,"")),"")</f>
        <v/>
      </c>
    </row>
    <row r="11358" spans="15:16" x14ac:dyDescent="0.15">
      <c r="O11358">
        <v>11357</v>
      </c>
      <c r="P11358" t="str">
        <f>IFERROR(IF(COUNTIF(個人情報!$BB$5:$BB$401,"登録番号" &amp; リスト!O11358)&gt;=1,"",IF(VLOOKUP(O11358,登録者リスト!$A$1:$D$43729,4,FALSE)=基本情報!$D$6,O11358,"")),"")</f>
        <v/>
      </c>
    </row>
    <row r="11359" spans="15:16" x14ac:dyDescent="0.15">
      <c r="O11359">
        <v>11358</v>
      </c>
      <c r="P11359" t="str">
        <f>IFERROR(IF(COUNTIF(個人情報!$BB$5:$BB$401,"登録番号" &amp; リスト!O11359)&gt;=1,"",IF(VLOOKUP(O11359,登録者リスト!$A$1:$D$43729,4,FALSE)=基本情報!$D$6,O11359,"")),"")</f>
        <v/>
      </c>
    </row>
    <row r="11360" spans="15:16" x14ac:dyDescent="0.15">
      <c r="O11360">
        <v>11359</v>
      </c>
      <c r="P11360" t="str">
        <f>IFERROR(IF(COUNTIF(個人情報!$BB$5:$BB$401,"登録番号" &amp; リスト!O11360)&gt;=1,"",IF(VLOOKUP(O11360,登録者リスト!$A$1:$D$43729,4,FALSE)=基本情報!$D$6,O11360,"")),"")</f>
        <v/>
      </c>
    </row>
    <row r="11361" spans="15:16" x14ac:dyDescent="0.15">
      <c r="O11361">
        <v>11360</v>
      </c>
      <c r="P11361" t="str">
        <f>IFERROR(IF(COUNTIF(個人情報!$BB$5:$BB$401,"登録番号" &amp; リスト!O11361)&gt;=1,"",IF(VLOOKUP(O11361,登録者リスト!$A$1:$D$43729,4,FALSE)=基本情報!$D$6,O11361,"")),"")</f>
        <v/>
      </c>
    </row>
    <row r="11362" spans="15:16" x14ac:dyDescent="0.15">
      <c r="O11362">
        <v>11361</v>
      </c>
      <c r="P11362" t="str">
        <f>IFERROR(IF(COUNTIF(個人情報!$BB$5:$BB$401,"登録番号" &amp; リスト!O11362)&gt;=1,"",IF(VLOOKUP(O11362,登録者リスト!$A$1:$D$43729,4,FALSE)=基本情報!$D$6,O11362,"")),"")</f>
        <v/>
      </c>
    </row>
    <row r="11363" spans="15:16" x14ac:dyDescent="0.15">
      <c r="O11363">
        <v>11362</v>
      </c>
      <c r="P11363" t="str">
        <f>IFERROR(IF(COUNTIF(個人情報!$BB$5:$BB$401,"登録番号" &amp; リスト!O11363)&gt;=1,"",IF(VLOOKUP(O11363,登録者リスト!$A$1:$D$43729,4,FALSE)=基本情報!$D$6,O11363,"")),"")</f>
        <v/>
      </c>
    </row>
    <row r="11364" spans="15:16" x14ac:dyDescent="0.15">
      <c r="O11364">
        <v>11363</v>
      </c>
      <c r="P11364" t="str">
        <f>IFERROR(IF(COUNTIF(個人情報!$BB$5:$BB$401,"登録番号" &amp; リスト!O11364)&gt;=1,"",IF(VLOOKUP(O11364,登録者リスト!$A$1:$D$43729,4,FALSE)=基本情報!$D$6,O11364,"")),"")</f>
        <v/>
      </c>
    </row>
    <row r="11365" spans="15:16" x14ac:dyDescent="0.15">
      <c r="O11365">
        <v>11364</v>
      </c>
      <c r="P11365" t="str">
        <f>IFERROR(IF(COUNTIF(個人情報!$BB$5:$BB$401,"登録番号" &amp; リスト!O11365)&gt;=1,"",IF(VLOOKUP(O11365,登録者リスト!$A$1:$D$43729,4,FALSE)=基本情報!$D$6,O11365,"")),"")</f>
        <v/>
      </c>
    </row>
    <row r="11366" spans="15:16" x14ac:dyDescent="0.15">
      <c r="O11366">
        <v>11365</v>
      </c>
      <c r="P11366" t="str">
        <f>IFERROR(IF(COUNTIF(個人情報!$BB$5:$BB$401,"登録番号" &amp; リスト!O11366)&gt;=1,"",IF(VLOOKUP(O11366,登録者リスト!$A$1:$D$43729,4,FALSE)=基本情報!$D$6,O11366,"")),"")</f>
        <v/>
      </c>
    </row>
    <row r="11367" spans="15:16" x14ac:dyDescent="0.15">
      <c r="O11367">
        <v>11366</v>
      </c>
      <c r="P11367" t="str">
        <f>IFERROR(IF(COUNTIF(個人情報!$BB$5:$BB$401,"登録番号" &amp; リスト!O11367)&gt;=1,"",IF(VLOOKUP(O11367,登録者リスト!$A$1:$D$43729,4,FALSE)=基本情報!$D$6,O11367,"")),"")</f>
        <v/>
      </c>
    </row>
    <row r="11368" spans="15:16" x14ac:dyDescent="0.15">
      <c r="O11368">
        <v>11367</v>
      </c>
      <c r="P11368" t="str">
        <f>IFERROR(IF(COUNTIF(個人情報!$BB$5:$BB$401,"登録番号" &amp; リスト!O11368)&gt;=1,"",IF(VLOOKUP(O11368,登録者リスト!$A$1:$D$43729,4,FALSE)=基本情報!$D$6,O11368,"")),"")</f>
        <v/>
      </c>
    </row>
    <row r="11369" spans="15:16" x14ac:dyDescent="0.15">
      <c r="O11369">
        <v>11368</v>
      </c>
      <c r="P11369" t="str">
        <f>IFERROR(IF(COUNTIF(個人情報!$BB$5:$BB$401,"登録番号" &amp; リスト!O11369)&gt;=1,"",IF(VLOOKUP(O11369,登録者リスト!$A$1:$D$43729,4,FALSE)=基本情報!$D$6,O11369,"")),"")</f>
        <v/>
      </c>
    </row>
    <row r="11370" spans="15:16" x14ac:dyDescent="0.15">
      <c r="O11370">
        <v>11369</v>
      </c>
      <c r="P11370" t="str">
        <f>IFERROR(IF(COUNTIF(個人情報!$BB$5:$BB$401,"登録番号" &amp; リスト!O11370)&gt;=1,"",IF(VLOOKUP(O11370,登録者リスト!$A$1:$D$43729,4,FALSE)=基本情報!$D$6,O11370,"")),"")</f>
        <v/>
      </c>
    </row>
    <row r="11371" spans="15:16" x14ac:dyDescent="0.15">
      <c r="O11371">
        <v>11370</v>
      </c>
      <c r="P11371" t="str">
        <f>IFERROR(IF(COUNTIF(個人情報!$BB$5:$BB$401,"登録番号" &amp; リスト!O11371)&gt;=1,"",IF(VLOOKUP(O11371,登録者リスト!$A$1:$D$43729,4,FALSE)=基本情報!$D$6,O11371,"")),"")</f>
        <v/>
      </c>
    </row>
    <row r="11372" spans="15:16" x14ac:dyDescent="0.15">
      <c r="O11372">
        <v>11371</v>
      </c>
      <c r="P11372" t="str">
        <f>IFERROR(IF(COUNTIF(個人情報!$BB$5:$BB$401,"登録番号" &amp; リスト!O11372)&gt;=1,"",IF(VLOOKUP(O11372,登録者リスト!$A$1:$D$43729,4,FALSE)=基本情報!$D$6,O11372,"")),"")</f>
        <v/>
      </c>
    </row>
    <row r="11373" spans="15:16" x14ac:dyDescent="0.15">
      <c r="O11373">
        <v>11372</v>
      </c>
      <c r="P11373" t="str">
        <f>IFERROR(IF(COUNTIF(個人情報!$BB$5:$BB$401,"登録番号" &amp; リスト!O11373)&gt;=1,"",IF(VLOOKUP(O11373,登録者リスト!$A$1:$D$43729,4,FALSE)=基本情報!$D$6,O11373,"")),"")</f>
        <v/>
      </c>
    </row>
    <row r="11374" spans="15:16" x14ac:dyDescent="0.15">
      <c r="O11374">
        <v>11373</v>
      </c>
      <c r="P11374" t="str">
        <f>IFERROR(IF(COUNTIF(個人情報!$BB$5:$BB$401,"登録番号" &amp; リスト!O11374)&gt;=1,"",IF(VLOOKUP(O11374,登録者リスト!$A$1:$D$43729,4,FALSE)=基本情報!$D$6,O11374,"")),"")</f>
        <v/>
      </c>
    </row>
    <row r="11375" spans="15:16" x14ac:dyDescent="0.15">
      <c r="O11375">
        <v>11374</v>
      </c>
      <c r="P11375" t="str">
        <f>IFERROR(IF(COUNTIF(個人情報!$BB$5:$BB$401,"登録番号" &amp; リスト!O11375)&gt;=1,"",IF(VLOOKUP(O11375,登録者リスト!$A$1:$D$43729,4,FALSE)=基本情報!$D$6,O11375,"")),"")</f>
        <v/>
      </c>
    </row>
    <row r="11376" spans="15:16" x14ac:dyDescent="0.15">
      <c r="O11376">
        <v>11375</v>
      </c>
      <c r="P11376" t="str">
        <f>IFERROR(IF(COUNTIF(個人情報!$BB$5:$BB$401,"登録番号" &amp; リスト!O11376)&gt;=1,"",IF(VLOOKUP(O11376,登録者リスト!$A$1:$D$43729,4,FALSE)=基本情報!$D$6,O11376,"")),"")</f>
        <v/>
      </c>
    </row>
    <row r="11377" spans="15:16" x14ac:dyDescent="0.15">
      <c r="O11377">
        <v>11376</v>
      </c>
      <c r="P11377" t="str">
        <f>IFERROR(IF(COUNTIF(個人情報!$BB$5:$BB$401,"登録番号" &amp; リスト!O11377)&gt;=1,"",IF(VLOOKUP(O11377,登録者リスト!$A$1:$D$43729,4,FALSE)=基本情報!$D$6,O11377,"")),"")</f>
        <v/>
      </c>
    </row>
    <row r="11378" spans="15:16" x14ac:dyDescent="0.15">
      <c r="O11378">
        <v>11377</v>
      </c>
      <c r="P11378" t="str">
        <f>IFERROR(IF(COUNTIF(個人情報!$BB$5:$BB$401,"登録番号" &amp; リスト!O11378)&gt;=1,"",IF(VLOOKUP(O11378,登録者リスト!$A$1:$D$43729,4,FALSE)=基本情報!$D$6,O11378,"")),"")</f>
        <v/>
      </c>
    </row>
    <row r="11379" spans="15:16" x14ac:dyDescent="0.15">
      <c r="O11379">
        <v>11378</v>
      </c>
      <c r="P11379" t="str">
        <f>IFERROR(IF(COUNTIF(個人情報!$BB$5:$BB$401,"登録番号" &amp; リスト!O11379)&gt;=1,"",IF(VLOOKUP(O11379,登録者リスト!$A$1:$D$43729,4,FALSE)=基本情報!$D$6,O11379,"")),"")</f>
        <v/>
      </c>
    </row>
    <row r="11380" spans="15:16" x14ac:dyDescent="0.15">
      <c r="O11380">
        <v>11379</v>
      </c>
      <c r="P11380" t="str">
        <f>IFERROR(IF(COUNTIF(個人情報!$BB$5:$BB$401,"登録番号" &amp; リスト!O11380)&gt;=1,"",IF(VLOOKUP(O11380,登録者リスト!$A$1:$D$43729,4,FALSE)=基本情報!$D$6,O11380,"")),"")</f>
        <v/>
      </c>
    </row>
    <row r="11381" spans="15:16" x14ac:dyDescent="0.15">
      <c r="O11381">
        <v>11380</v>
      </c>
      <c r="P11381" t="str">
        <f>IFERROR(IF(COUNTIF(個人情報!$BB$5:$BB$401,"登録番号" &amp; リスト!O11381)&gt;=1,"",IF(VLOOKUP(O11381,登録者リスト!$A$1:$D$43729,4,FALSE)=基本情報!$D$6,O11381,"")),"")</f>
        <v/>
      </c>
    </row>
    <row r="11382" spans="15:16" x14ac:dyDescent="0.15">
      <c r="O11382">
        <v>11381</v>
      </c>
      <c r="P11382" t="str">
        <f>IFERROR(IF(COUNTIF(個人情報!$BB$5:$BB$401,"登録番号" &amp; リスト!O11382)&gt;=1,"",IF(VLOOKUP(O11382,登録者リスト!$A$1:$D$43729,4,FALSE)=基本情報!$D$6,O11382,"")),"")</f>
        <v/>
      </c>
    </row>
    <row r="11383" spans="15:16" x14ac:dyDescent="0.15">
      <c r="O11383">
        <v>11382</v>
      </c>
      <c r="P11383" t="str">
        <f>IFERROR(IF(COUNTIF(個人情報!$BB$5:$BB$401,"登録番号" &amp; リスト!O11383)&gt;=1,"",IF(VLOOKUP(O11383,登録者リスト!$A$1:$D$43729,4,FALSE)=基本情報!$D$6,O11383,"")),"")</f>
        <v/>
      </c>
    </row>
    <row r="11384" spans="15:16" x14ac:dyDescent="0.15">
      <c r="O11384">
        <v>11383</v>
      </c>
      <c r="P11384" t="str">
        <f>IFERROR(IF(COUNTIF(個人情報!$BB$5:$BB$401,"登録番号" &amp; リスト!O11384)&gt;=1,"",IF(VLOOKUP(O11384,登録者リスト!$A$1:$D$43729,4,FALSE)=基本情報!$D$6,O11384,"")),"")</f>
        <v/>
      </c>
    </row>
    <row r="11385" spans="15:16" x14ac:dyDescent="0.15">
      <c r="O11385">
        <v>11384</v>
      </c>
      <c r="P11385" t="str">
        <f>IFERROR(IF(COUNTIF(個人情報!$BB$5:$BB$401,"登録番号" &amp; リスト!O11385)&gt;=1,"",IF(VLOOKUP(O11385,登録者リスト!$A$1:$D$43729,4,FALSE)=基本情報!$D$6,O11385,"")),"")</f>
        <v/>
      </c>
    </row>
    <row r="11386" spans="15:16" x14ac:dyDescent="0.15">
      <c r="O11386">
        <v>11385</v>
      </c>
      <c r="P11386" t="str">
        <f>IFERROR(IF(COUNTIF(個人情報!$BB$5:$BB$401,"登録番号" &amp; リスト!O11386)&gt;=1,"",IF(VLOOKUP(O11386,登録者リスト!$A$1:$D$43729,4,FALSE)=基本情報!$D$6,O11386,"")),"")</f>
        <v/>
      </c>
    </row>
    <row r="11387" spans="15:16" x14ac:dyDescent="0.15">
      <c r="O11387">
        <v>11386</v>
      </c>
      <c r="P11387" t="str">
        <f>IFERROR(IF(COUNTIF(個人情報!$BB$5:$BB$401,"登録番号" &amp; リスト!O11387)&gt;=1,"",IF(VLOOKUP(O11387,登録者リスト!$A$1:$D$43729,4,FALSE)=基本情報!$D$6,O11387,"")),"")</f>
        <v/>
      </c>
    </row>
    <row r="11388" spans="15:16" x14ac:dyDescent="0.15">
      <c r="O11388">
        <v>11387</v>
      </c>
      <c r="P11388" t="str">
        <f>IFERROR(IF(COUNTIF(個人情報!$BB$5:$BB$401,"登録番号" &amp; リスト!O11388)&gt;=1,"",IF(VLOOKUP(O11388,登録者リスト!$A$1:$D$43729,4,FALSE)=基本情報!$D$6,O11388,"")),"")</f>
        <v/>
      </c>
    </row>
    <row r="11389" spans="15:16" x14ac:dyDescent="0.15">
      <c r="O11389">
        <v>11388</v>
      </c>
      <c r="P11389" t="str">
        <f>IFERROR(IF(COUNTIF(個人情報!$BB$5:$BB$401,"登録番号" &amp; リスト!O11389)&gt;=1,"",IF(VLOOKUP(O11389,登録者リスト!$A$1:$D$43729,4,FALSE)=基本情報!$D$6,O11389,"")),"")</f>
        <v/>
      </c>
    </row>
    <row r="11390" spans="15:16" x14ac:dyDescent="0.15">
      <c r="O11390">
        <v>11389</v>
      </c>
      <c r="P11390" t="str">
        <f>IFERROR(IF(COUNTIF(個人情報!$BB$5:$BB$401,"登録番号" &amp; リスト!O11390)&gt;=1,"",IF(VLOOKUP(O11390,登録者リスト!$A$1:$D$43729,4,FALSE)=基本情報!$D$6,O11390,"")),"")</f>
        <v/>
      </c>
    </row>
    <row r="11391" spans="15:16" x14ac:dyDescent="0.15">
      <c r="O11391">
        <v>11390</v>
      </c>
      <c r="P11391" t="str">
        <f>IFERROR(IF(COUNTIF(個人情報!$BB$5:$BB$401,"登録番号" &amp; リスト!O11391)&gt;=1,"",IF(VLOOKUP(O11391,登録者リスト!$A$1:$D$43729,4,FALSE)=基本情報!$D$6,O11391,"")),"")</f>
        <v/>
      </c>
    </row>
    <row r="11392" spans="15:16" x14ac:dyDescent="0.15">
      <c r="O11392">
        <v>11391</v>
      </c>
      <c r="P11392" t="str">
        <f>IFERROR(IF(COUNTIF(個人情報!$BB$5:$BB$401,"登録番号" &amp; リスト!O11392)&gt;=1,"",IF(VLOOKUP(O11392,登録者リスト!$A$1:$D$43729,4,FALSE)=基本情報!$D$6,O11392,"")),"")</f>
        <v/>
      </c>
    </row>
    <row r="11393" spans="15:16" x14ac:dyDescent="0.15">
      <c r="O11393">
        <v>11392</v>
      </c>
      <c r="P11393" t="str">
        <f>IFERROR(IF(COUNTIF(個人情報!$BB$5:$BB$401,"登録番号" &amp; リスト!O11393)&gt;=1,"",IF(VLOOKUP(O11393,登録者リスト!$A$1:$D$43729,4,FALSE)=基本情報!$D$6,O11393,"")),"")</f>
        <v/>
      </c>
    </row>
    <row r="11394" spans="15:16" x14ac:dyDescent="0.15">
      <c r="O11394">
        <v>11393</v>
      </c>
      <c r="P11394" t="str">
        <f>IFERROR(IF(COUNTIF(個人情報!$BB$5:$BB$401,"登録番号" &amp; リスト!O11394)&gt;=1,"",IF(VLOOKUP(O11394,登録者リスト!$A$1:$D$43729,4,FALSE)=基本情報!$D$6,O11394,"")),"")</f>
        <v/>
      </c>
    </row>
    <row r="11395" spans="15:16" x14ac:dyDescent="0.15">
      <c r="O11395">
        <v>11394</v>
      </c>
      <c r="P11395" t="str">
        <f>IFERROR(IF(COUNTIF(個人情報!$BB$5:$BB$401,"登録番号" &amp; リスト!O11395)&gt;=1,"",IF(VLOOKUP(O11395,登録者リスト!$A$1:$D$43729,4,FALSE)=基本情報!$D$6,O11395,"")),"")</f>
        <v/>
      </c>
    </row>
    <row r="11396" spans="15:16" x14ac:dyDescent="0.15">
      <c r="O11396">
        <v>11395</v>
      </c>
      <c r="P11396" t="str">
        <f>IFERROR(IF(COUNTIF(個人情報!$BB$5:$BB$401,"登録番号" &amp; リスト!O11396)&gt;=1,"",IF(VLOOKUP(O11396,登録者リスト!$A$1:$D$43729,4,FALSE)=基本情報!$D$6,O11396,"")),"")</f>
        <v/>
      </c>
    </row>
    <row r="11397" spans="15:16" x14ac:dyDescent="0.15">
      <c r="O11397">
        <v>11396</v>
      </c>
      <c r="P11397" t="str">
        <f>IFERROR(IF(COUNTIF(個人情報!$BB$5:$BB$401,"登録番号" &amp; リスト!O11397)&gt;=1,"",IF(VLOOKUP(O11397,登録者リスト!$A$1:$D$43729,4,FALSE)=基本情報!$D$6,O11397,"")),"")</f>
        <v/>
      </c>
    </row>
    <row r="11398" spans="15:16" x14ac:dyDescent="0.15">
      <c r="O11398">
        <v>11397</v>
      </c>
      <c r="P11398" t="str">
        <f>IFERROR(IF(COUNTIF(個人情報!$BB$5:$BB$401,"登録番号" &amp; リスト!O11398)&gt;=1,"",IF(VLOOKUP(O11398,登録者リスト!$A$1:$D$43729,4,FALSE)=基本情報!$D$6,O11398,"")),"")</f>
        <v/>
      </c>
    </row>
    <row r="11399" spans="15:16" x14ac:dyDescent="0.15">
      <c r="O11399">
        <v>11398</v>
      </c>
      <c r="P11399" t="str">
        <f>IFERROR(IF(COUNTIF(個人情報!$BB$5:$BB$401,"登録番号" &amp; リスト!O11399)&gt;=1,"",IF(VLOOKUP(O11399,登録者リスト!$A$1:$D$43729,4,FALSE)=基本情報!$D$6,O11399,"")),"")</f>
        <v/>
      </c>
    </row>
    <row r="11400" spans="15:16" x14ac:dyDescent="0.15">
      <c r="O11400">
        <v>11399</v>
      </c>
      <c r="P11400" t="str">
        <f>IFERROR(IF(COUNTIF(個人情報!$BB$5:$BB$401,"登録番号" &amp; リスト!O11400)&gt;=1,"",IF(VLOOKUP(O11400,登録者リスト!$A$1:$D$43729,4,FALSE)=基本情報!$D$6,O11400,"")),"")</f>
        <v/>
      </c>
    </row>
    <row r="11401" spans="15:16" x14ac:dyDescent="0.15">
      <c r="O11401">
        <v>11400</v>
      </c>
      <c r="P11401" t="str">
        <f>IFERROR(IF(COUNTIF(個人情報!$BB$5:$BB$401,"登録番号" &amp; リスト!O11401)&gt;=1,"",IF(VLOOKUP(O11401,登録者リスト!$A$1:$D$43729,4,FALSE)=基本情報!$D$6,O11401,"")),"")</f>
        <v/>
      </c>
    </row>
    <row r="11402" spans="15:16" x14ac:dyDescent="0.15">
      <c r="O11402">
        <v>11401</v>
      </c>
      <c r="P11402" t="str">
        <f>IFERROR(IF(COUNTIF(個人情報!$BB$5:$BB$401,"登録番号" &amp; リスト!O11402)&gt;=1,"",IF(VLOOKUP(O11402,登録者リスト!$A$1:$D$43729,4,FALSE)=基本情報!$D$6,O11402,"")),"")</f>
        <v/>
      </c>
    </row>
    <row r="11403" spans="15:16" x14ac:dyDescent="0.15">
      <c r="O11403">
        <v>11402</v>
      </c>
      <c r="P11403" t="str">
        <f>IFERROR(IF(COUNTIF(個人情報!$BB$5:$BB$401,"登録番号" &amp; リスト!O11403)&gt;=1,"",IF(VLOOKUP(O11403,登録者リスト!$A$1:$D$43729,4,FALSE)=基本情報!$D$6,O11403,"")),"")</f>
        <v/>
      </c>
    </row>
    <row r="11404" spans="15:16" x14ac:dyDescent="0.15">
      <c r="O11404">
        <v>11403</v>
      </c>
      <c r="P11404" t="str">
        <f>IFERROR(IF(COUNTIF(個人情報!$BB$5:$BB$401,"登録番号" &amp; リスト!O11404)&gt;=1,"",IF(VLOOKUP(O11404,登録者リスト!$A$1:$D$43729,4,FALSE)=基本情報!$D$6,O11404,"")),"")</f>
        <v/>
      </c>
    </row>
    <row r="11405" spans="15:16" x14ac:dyDescent="0.15">
      <c r="O11405">
        <v>11404</v>
      </c>
      <c r="P11405" t="str">
        <f>IFERROR(IF(COUNTIF(個人情報!$BB$5:$BB$401,"登録番号" &amp; リスト!O11405)&gt;=1,"",IF(VLOOKUP(O11405,登録者リスト!$A$1:$D$43729,4,FALSE)=基本情報!$D$6,O11405,"")),"")</f>
        <v/>
      </c>
    </row>
    <row r="11406" spans="15:16" x14ac:dyDescent="0.15">
      <c r="O11406">
        <v>11405</v>
      </c>
      <c r="P11406" t="str">
        <f>IFERROR(IF(COUNTIF(個人情報!$BB$5:$BB$401,"登録番号" &amp; リスト!O11406)&gt;=1,"",IF(VLOOKUP(O11406,登録者リスト!$A$1:$D$43729,4,FALSE)=基本情報!$D$6,O11406,"")),"")</f>
        <v/>
      </c>
    </row>
    <row r="11407" spans="15:16" x14ac:dyDescent="0.15">
      <c r="O11407">
        <v>11406</v>
      </c>
      <c r="P11407" t="str">
        <f>IFERROR(IF(COUNTIF(個人情報!$BB$5:$BB$401,"登録番号" &amp; リスト!O11407)&gt;=1,"",IF(VLOOKUP(O11407,登録者リスト!$A$1:$D$43729,4,FALSE)=基本情報!$D$6,O11407,"")),"")</f>
        <v/>
      </c>
    </row>
    <row r="11408" spans="15:16" x14ac:dyDescent="0.15">
      <c r="O11408">
        <v>11407</v>
      </c>
      <c r="P11408" t="str">
        <f>IFERROR(IF(COUNTIF(個人情報!$BB$5:$BB$401,"登録番号" &amp; リスト!O11408)&gt;=1,"",IF(VLOOKUP(O11408,登録者リスト!$A$1:$D$43729,4,FALSE)=基本情報!$D$6,O11408,"")),"")</f>
        <v/>
      </c>
    </row>
    <row r="11409" spans="15:16" x14ac:dyDescent="0.15">
      <c r="O11409">
        <v>11408</v>
      </c>
      <c r="P11409" t="str">
        <f>IFERROR(IF(COUNTIF(個人情報!$BB$5:$BB$401,"登録番号" &amp; リスト!O11409)&gt;=1,"",IF(VLOOKUP(O11409,登録者リスト!$A$1:$D$43729,4,FALSE)=基本情報!$D$6,O11409,"")),"")</f>
        <v/>
      </c>
    </row>
    <row r="11410" spans="15:16" x14ac:dyDescent="0.15">
      <c r="O11410">
        <v>11409</v>
      </c>
      <c r="P11410" t="str">
        <f>IFERROR(IF(COUNTIF(個人情報!$BB$5:$BB$401,"登録番号" &amp; リスト!O11410)&gt;=1,"",IF(VLOOKUP(O11410,登録者リスト!$A$1:$D$43729,4,FALSE)=基本情報!$D$6,O11410,"")),"")</f>
        <v/>
      </c>
    </row>
    <row r="11411" spans="15:16" x14ac:dyDescent="0.15">
      <c r="O11411">
        <v>11410</v>
      </c>
      <c r="P11411" t="str">
        <f>IFERROR(IF(COUNTIF(個人情報!$BB$5:$BB$401,"登録番号" &amp; リスト!O11411)&gt;=1,"",IF(VLOOKUP(O11411,登録者リスト!$A$1:$D$43729,4,FALSE)=基本情報!$D$6,O11411,"")),"")</f>
        <v/>
      </c>
    </row>
    <row r="11412" spans="15:16" x14ac:dyDescent="0.15">
      <c r="O11412">
        <v>11411</v>
      </c>
      <c r="P11412" t="str">
        <f>IFERROR(IF(COUNTIF(個人情報!$BB$5:$BB$401,"登録番号" &amp; リスト!O11412)&gt;=1,"",IF(VLOOKUP(O11412,登録者リスト!$A$1:$D$43729,4,FALSE)=基本情報!$D$6,O11412,"")),"")</f>
        <v/>
      </c>
    </row>
    <row r="11413" spans="15:16" x14ac:dyDescent="0.15">
      <c r="O11413">
        <v>11412</v>
      </c>
      <c r="P11413" t="str">
        <f>IFERROR(IF(COUNTIF(個人情報!$BB$5:$BB$401,"登録番号" &amp; リスト!O11413)&gt;=1,"",IF(VLOOKUP(O11413,登録者リスト!$A$1:$D$43729,4,FALSE)=基本情報!$D$6,O11413,"")),"")</f>
        <v/>
      </c>
    </row>
    <row r="11414" spans="15:16" x14ac:dyDescent="0.15">
      <c r="O11414">
        <v>11413</v>
      </c>
      <c r="P11414" t="str">
        <f>IFERROR(IF(COUNTIF(個人情報!$BB$5:$BB$401,"登録番号" &amp; リスト!O11414)&gt;=1,"",IF(VLOOKUP(O11414,登録者リスト!$A$1:$D$43729,4,FALSE)=基本情報!$D$6,O11414,"")),"")</f>
        <v/>
      </c>
    </row>
    <row r="11415" spans="15:16" x14ac:dyDescent="0.15">
      <c r="O11415">
        <v>11414</v>
      </c>
      <c r="P11415" t="str">
        <f>IFERROR(IF(COUNTIF(個人情報!$BB$5:$BB$401,"登録番号" &amp; リスト!O11415)&gt;=1,"",IF(VLOOKUP(O11415,登録者リスト!$A$1:$D$43729,4,FALSE)=基本情報!$D$6,O11415,"")),"")</f>
        <v/>
      </c>
    </row>
    <row r="11416" spans="15:16" x14ac:dyDescent="0.15">
      <c r="O11416">
        <v>11415</v>
      </c>
      <c r="P11416" t="str">
        <f>IFERROR(IF(COUNTIF(個人情報!$BB$5:$BB$401,"登録番号" &amp; リスト!O11416)&gt;=1,"",IF(VLOOKUP(O11416,登録者リスト!$A$1:$D$43729,4,FALSE)=基本情報!$D$6,O11416,"")),"")</f>
        <v/>
      </c>
    </row>
    <row r="11417" spans="15:16" x14ac:dyDescent="0.15">
      <c r="O11417">
        <v>11416</v>
      </c>
      <c r="P11417" t="str">
        <f>IFERROR(IF(COUNTIF(個人情報!$BB$5:$BB$401,"登録番号" &amp; リスト!O11417)&gt;=1,"",IF(VLOOKUP(O11417,登録者リスト!$A$1:$D$43729,4,FALSE)=基本情報!$D$6,O11417,"")),"")</f>
        <v/>
      </c>
    </row>
    <row r="11418" spans="15:16" x14ac:dyDescent="0.15">
      <c r="O11418">
        <v>11417</v>
      </c>
      <c r="P11418" t="str">
        <f>IFERROR(IF(COUNTIF(個人情報!$BB$5:$BB$401,"登録番号" &amp; リスト!O11418)&gt;=1,"",IF(VLOOKUP(O11418,登録者リスト!$A$1:$D$43729,4,FALSE)=基本情報!$D$6,O11418,"")),"")</f>
        <v/>
      </c>
    </row>
    <row r="11419" spans="15:16" x14ac:dyDescent="0.15">
      <c r="O11419">
        <v>11418</v>
      </c>
      <c r="P11419" t="str">
        <f>IFERROR(IF(COUNTIF(個人情報!$BB$5:$BB$401,"登録番号" &amp; リスト!O11419)&gt;=1,"",IF(VLOOKUP(O11419,登録者リスト!$A$1:$D$43729,4,FALSE)=基本情報!$D$6,O11419,"")),"")</f>
        <v/>
      </c>
    </row>
    <row r="11420" spans="15:16" x14ac:dyDescent="0.15">
      <c r="O11420">
        <v>11419</v>
      </c>
      <c r="P11420" t="str">
        <f>IFERROR(IF(COUNTIF(個人情報!$BB$5:$BB$401,"登録番号" &amp; リスト!O11420)&gt;=1,"",IF(VLOOKUP(O11420,登録者リスト!$A$1:$D$43729,4,FALSE)=基本情報!$D$6,O11420,"")),"")</f>
        <v/>
      </c>
    </row>
    <row r="11421" spans="15:16" x14ac:dyDescent="0.15">
      <c r="O11421">
        <v>11420</v>
      </c>
      <c r="P11421" t="str">
        <f>IFERROR(IF(COUNTIF(個人情報!$BB$5:$BB$401,"登録番号" &amp; リスト!O11421)&gt;=1,"",IF(VLOOKUP(O11421,登録者リスト!$A$1:$D$43729,4,FALSE)=基本情報!$D$6,O11421,"")),"")</f>
        <v/>
      </c>
    </row>
    <row r="11422" spans="15:16" x14ac:dyDescent="0.15">
      <c r="O11422">
        <v>11421</v>
      </c>
      <c r="P11422" t="str">
        <f>IFERROR(IF(COUNTIF(個人情報!$BB$5:$BB$401,"登録番号" &amp; リスト!O11422)&gt;=1,"",IF(VLOOKUP(O11422,登録者リスト!$A$1:$D$43729,4,FALSE)=基本情報!$D$6,O11422,"")),"")</f>
        <v/>
      </c>
    </row>
    <row r="11423" spans="15:16" x14ac:dyDescent="0.15">
      <c r="O11423">
        <v>11422</v>
      </c>
      <c r="P11423" t="str">
        <f>IFERROR(IF(COUNTIF(個人情報!$BB$5:$BB$401,"登録番号" &amp; リスト!O11423)&gt;=1,"",IF(VLOOKUP(O11423,登録者リスト!$A$1:$D$43729,4,FALSE)=基本情報!$D$6,O11423,"")),"")</f>
        <v/>
      </c>
    </row>
    <row r="11424" spans="15:16" x14ac:dyDescent="0.15">
      <c r="O11424">
        <v>11423</v>
      </c>
      <c r="P11424" t="str">
        <f>IFERROR(IF(COUNTIF(個人情報!$BB$5:$BB$401,"登録番号" &amp; リスト!O11424)&gt;=1,"",IF(VLOOKUP(O11424,登録者リスト!$A$1:$D$43729,4,FALSE)=基本情報!$D$6,O11424,"")),"")</f>
        <v/>
      </c>
    </row>
    <row r="11425" spans="15:16" x14ac:dyDescent="0.15">
      <c r="O11425">
        <v>11424</v>
      </c>
      <c r="P11425" t="str">
        <f>IFERROR(IF(COUNTIF(個人情報!$BB$5:$BB$401,"登録番号" &amp; リスト!O11425)&gt;=1,"",IF(VLOOKUP(O11425,登録者リスト!$A$1:$D$43729,4,FALSE)=基本情報!$D$6,O11425,"")),"")</f>
        <v/>
      </c>
    </row>
    <row r="11426" spans="15:16" x14ac:dyDescent="0.15">
      <c r="O11426">
        <v>11425</v>
      </c>
      <c r="P11426" t="str">
        <f>IFERROR(IF(COUNTIF(個人情報!$BB$5:$BB$401,"登録番号" &amp; リスト!O11426)&gt;=1,"",IF(VLOOKUP(O11426,登録者リスト!$A$1:$D$43729,4,FALSE)=基本情報!$D$6,O11426,"")),"")</f>
        <v/>
      </c>
    </row>
    <row r="11427" spans="15:16" x14ac:dyDescent="0.15">
      <c r="O11427">
        <v>11426</v>
      </c>
      <c r="P11427" t="str">
        <f>IFERROR(IF(COUNTIF(個人情報!$BB$5:$BB$401,"登録番号" &amp; リスト!O11427)&gt;=1,"",IF(VLOOKUP(O11427,登録者リスト!$A$1:$D$43729,4,FALSE)=基本情報!$D$6,O11427,"")),"")</f>
        <v/>
      </c>
    </row>
    <row r="11428" spans="15:16" x14ac:dyDescent="0.15">
      <c r="O11428">
        <v>11427</v>
      </c>
      <c r="P11428" t="str">
        <f>IFERROR(IF(COUNTIF(個人情報!$BB$5:$BB$401,"登録番号" &amp; リスト!O11428)&gt;=1,"",IF(VLOOKUP(O11428,登録者リスト!$A$1:$D$43729,4,FALSE)=基本情報!$D$6,O11428,"")),"")</f>
        <v/>
      </c>
    </row>
    <row r="11429" spans="15:16" x14ac:dyDescent="0.15">
      <c r="O11429">
        <v>11428</v>
      </c>
      <c r="P11429" t="str">
        <f>IFERROR(IF(COUNTIF(個人情報!$BB$5:$BB$401,"登録番号" &amp; リスト!O11429)&gt;=1,"",IF(VLOOKUP(O11429,登録者リスト!$A$1:$D$43729,4,FALSE)=基本情報!$D$6,O11429,"")),"")</f>
        <v/>
      </c>
    </row>
    <row r="11430" spans="15:16" x14ac:dyDescent="0.15">
      <c r="O11430">
        <v>11429</v>
      </c>
      <c r="P11430" t="str">
        <f>IFERROR(IF(COUNTIF(個人情報!$BB$5:$BB$401,"登録番号" &amp; リスト!O11430)&gt;=1,"",IF(VLOOKUP(O11430,登録者リスト!$A$1:$D$43729,4,FALSE)=基本情報!$D$6,O11430,"")),"")</f>
        <v/>
      </c>
    </row>
    <row r="11431" spans="15:16" x14ac:dyDescent="0.15">
      <c r="O11431">
        <v>11430</v>
      </c>
      <c r="P11431" t="str">
        <f>IFERROR(IF(COUNTIF(個人情報!$BB$5:$BB$401,"登録番号" &amp; リスト!O11431)&gt;=1,"",IF(VLOOKUP(O11431,登録者リスト!$A$1:$D$43729,4,FALSE)=基本情報!$D$6,O11431,"")),"")</f>
        <v/>
      </c>
    </row>
    <row r="11432" spans="15:16" x14ac:dyDescent="0.15">
      <c r="O11432">
        <v>11431</v>
      </c>
      <c r="P11432" t="str">
        <f>IFERROR(IF(COUNTIF(個人情報!$BB$5:$BB$401,"登録番号" &amp; リスト!O11432)&gt;=1,"",IF(VLOOKUP(O11432,登録者リスト!$A$1:$D$43729,4,FALSE)=基本情報!$D$6,O11432,"")),"")</f>
        <v/>
      </c>
    </row>
    <row r="11433" spans="15:16" x14ac:dyDescent="0.15">
      <c r="O11433">
        <v>11432</v>
      </c>
      <c r="P11433" t="str">
        <f>IFERROR(IF(COUNTIF(個人情報!$BB$5:$BB$401,"登録番号" &amp; リスト!O11433)&gt;=1,"",IF(VLOOKUP(O11433,登録者リスト!$A$1:$D$43729,4,FALSE)=基本情報!$D$6,O11433,"")),"")</f>
        <v/>
      </c>
    </row>
    <row r="11434" spans="15:16" x14ac:dyDescent="0.15">
      <c r="O11434">
        <v>11433</v>
      </c>
      <c r="P11434" t="str">
        <f>IFERROR(IF(COUNTIF(個人情報!$BB$5:$BB$401,"登録番号" &amp; リスト!O11434)&gt;=1,"",IF(VLOOKUP(O11434,登録者リスト!$A$1:$D$43729,4,FALSE)=基本情報!$D$6,O11434,"")),"")</f>
        <v/>
      </c>
    </row>
    <row r="11435" spans="15:16" x14ac:dyDescent="0.15">
      <c r="O11435">
        <v>11434</v>
      </c>
      <c r="P11435" t="str">
        <f>IFERROR(IF(COUNTIF(個人情報!$BB$5:$BB$401,"登録番号" &amp; リスト!O11435)&gt;=1,"",IF(VLOOKUP(O11435,登録者リスト!$A$1:$D$43729,4,FALSE)=基本情報!$D$6,O11435,"")),"")</f>
        <v/>
      </c>
    </row>
    <row r="11436" spans="15:16" x14ac:dyDescent="0.15">
      <c r="O11436">
        <v>11435</v>
      </c>
      <c r="P11436" t="str">
        <f>IFERROR(IF(COUNTIF(個人情報!$BB$5:$BB$401,"登録番号" &amp; リスト!O11436)&gt;=1,"",IF(VLOOKUP(O11436,登録者リスト!$A$1:$D$43729,4,FALSE)=基本情報!$D$6,O11436,"")),"")</f>
        <v/>
      </c>
    </row>
    <row r="11437" spans="15:16" x14ac:dyDescent="0.15">
      <c r="O11437">
        <v>11436</v>
      </c>
      <c r="P11437" t="str">
        <f>IFERROR(IF(COUNTIF(個人情報!$BB$5:$BB$401,"登録番号" &amp; リスト!O11437)&gt;=1,"",IF(VLOOKUP(O11437,登録者リスト!$A$1:$D$43729,4,FALSE)=基本情報!$D$6,O11437,"")),"")</f>
        <v/>
      </c>
    </row>
    <row r="11438" spans="15:16" x14ac:dyDescent="0.15">
      <c r="O11438">
        <v>11437</v>
      </c>
      <c r="P11438" t="str">
        <f>IFERROR(IF(COUNTIF(個人情報!$BB$5:$BB$401,"登録番号" &amp; リスト!O11438)&gt;=1,"",IF(VLOOKUP(O11438,登録者リスト!$A$1:$D$43729,4,FALSE)=基本情報!$D$6,O11438,"")),"")</f>
        <v/>
      </c>
    </row>
    <row r="11439" spans="15:16" x14ac:dyDescent="0.15">
      <c r="O11439">
        <v>11438</v>
      </c>
      <c r="P11439" t="str">
        <f>IFERROR(IF(COUNTIF(個人情報!$BB$5:$BB$401,"登録番号" &amp; リスト!O11439)&gt;=1,"",IF(VLOOKUP(O11439,登録者リスト!$A$1:$D$43729,4,FALSE)=基本情報!$D$6,O11439,"")),"")</f>
        <v/>
      </c>
    </row>
    <row r="11440" spans="15:16" x14ac:dyDescent="0.15">
      <c r="O11440">
        <v>11439</v>
      </c>
      <c r="P11440" t="str">
        <f>IFERROR(IF(COUNTIF(個人情報!$BB$5:$BB$401,"登録番号" &amp; リスト!O11440)&gt;=1,"",IF(VLOOKUP(O11440,登録者リスト!$A$1:$D$43729,4,FALSE)=基本情報!$D$6,O11440,"")),"")</f>
        <v/>
      </c>
    </row>
    <row r="11441" spans="15:16" x14ac:dyDescent="0.15">
      <c r="O11441">
        <v>11440</v>
      </c>
      <c r="P11441" t="str">
        <f>IFERROR(IF(COUNTIF(個人情報!$BB$5:$BB$401,"登録番号" &amp; リスト!O11441)&gt;=1,"",IF(VLOOKUP(O11441,登録者リスト!$A$1:$D$43729,4,FALSE)=基本情報!$D$6,O11441,"")),"")</f>
        <v/>
      </c>
    </row>
    <row r="11442" spans="15:16" x14ac:dyDescent="0.15">
      <c r="O11442">
        <v>11441</v>
      </c>
      <c r="P11442" t="str">
        <f>IFERROR(IF(COUNTIF(個人情報!$BB$5:$BB$401,"登録番号" &amp; リスト!O11442)&gt;=1,"",IF(VLOOKUP(O11442,登録者リスト!$A$1:$D$43729,4,FALSE)=基本情報!$D$6,O11442,"")),"")</f>
        <v/>
      </c>
    </row>
    <row r="11443" spans="15:16" x14ac:dyDescent="0.15">
      <c r="O11443">
        <v>11442</v>
      </c>
      <c r="P11443" t="str">
        <f>IFERROR(IF(COUNTIF(個人情報!$BB$5:$BB$401,"登録番号" &amp; リスト!O11443)&gt;=1,"",IF(VLOOKUP(O11443,登録者リスト!$A$1:$D$43729,4,FALSE)=基本情報!$D$6,O11443,"")),"")</f>
        <v/>
      </c>
    </row>
    <row r="11444" spans="15:16" x14ac:dyDescent="0.15">
      <c r="O11444">
        <v>11443</v>
      </c>
      <c r="P11444" t="str">
        <f>IFERROR(IF(COUNTIF(個人情報!$BB$5:$BB$401,"登録番号" &amp; リスト!O11444)&gt;=1,"",IF(VLOOKUP(O11444,登録者リスト!$A$1:$D$43729,4,FALSE)=基本情報!$D$6,O11444,"")),"")</f>
        <v/>
      </c>
    </row>
    <row r="11445" spans="15:16" x14ac:dyDescent="0.15">
      <c r="O11445">
        <v>11444</v>
      </c>
      <c r="P11445" t="str">
        <f>IFERROR(IF(COUNTIF(個人情報!$BB$5:$BB$401,"登録番号" &amp; リスト!O11445)&gt;=1,"",IF(VLOOKUP(O11445,登録者リスト!$A$1:$D$43729,4,FALSE)=基本情報!$D$6,O11445,"")),"")</f>
        <v/>
      </c>
    </row>
    <row r="11446" spans="15:16" x14ac:dyDescent="0.15">
      <c r="O11446">
        <v>11445</v>
      </c>
      <c r="P11446" t="str">
        <f>IFERROR(IF(COUNTIF(個人情報!$BB$5:$BB$401,"登録番号" &amp; リスト!O11446)&gt;=1,"",IF(VLOOKUP(O11446,登録者リスト!$A$1:$D$43729,4,FALSE)=基本情報!$D$6,O11446,"")),"")</f>
        <v/>
      </c>
    </row>
    <row r="11447" spans="15:16" x14ac:dyDescent="0.15">
      <c r="O11447">
        <v>11446</v>
      </c>
      <c r="P11447" t="str">
        <f>IFERROR(IF(COUNTIF(個人情報!$BB$5:$BB$401,"登録番号" &amp; リスト!O11447)&gt;=1,"",IF(VLOOKUP(O11447,登録者リスト!$A$1:$D$43729,4,FALSE)=基本情報!$D$6,O11447,"")),"")</f>
        <v/>
      </c>
    </row>
    <row r="11448" spans="15:16" x14ac:dyDescent="0.15">
      <c r="O11448">
        <v>11447</v>
      </c>
      <c r="P11448" t="str">
        <f>IFERROR(IF(COUNTIF(個人情報!$BB$5:$BB$401,"登録番号" &amp; リスト!O11448)&gt;=1,"",IF(VLOOKUP(O11448,登録者リスト!$A$1:$D$43729,4,FALSE)=基本情報!$D$6,O11448,"")),"")</f>
        <v/>
      </c>
    </row>
    <row r="11449" spans="15:16" x14ac:dyDescent="0.15">
      <c r="O11449">
        <v>11448</v>
      </c>
      <c r="P11449" t="str">
        <f>IFERROR(IF(COUNTIF(個人情報!$BB$5:$BB$401,"登録番号" &amp; リスト!O11449)&gt;=1,"",IF(VLOOKUP(O11449,登録者リスト!$A$1:$D$43729,4,FALSE)=基本情報!$D$6,O11449,"")),"")</f>
        <v/>
      </c>
    </row>
    <row r="11450" spans="15:16" x14ac:dyDescent="0.15">
      <c r="O11450">
        <v>11449</v>
      </c>
      <c r="P11450" t="str">
        <f>IFERROR(IF(COUNTIF(個人情報!$BB$5:$BB$401,"登録番号" &amp; リスト!O11450)&gt;=1,"",IF(VLOOKUP(O11450,登録者リスト!$A$1:$D$43729,4,FALSE)=基本情報!$D$6,O11450,"")),"")</f>
        <v/>
      </c>
    </row>
    <row r="11451" spans="15:16" x14ac:dyDescent="0.15">
      <c r="O11451">
        <v>11450</v>
      </c>
      <c r="P11451" t="str">
        <f>IFERROR(IF(COUNTIF(個人情報!$BB$5:$BB$401,"登録番号" &amp; リスト!O11451)&gt;=1,"",IF(VLOOKUP(O11451,登録者リスト!$A$1:$D$43729,4,FALSE)=基本情報!$D$6,O11451,"")),"")</f>
        <v/>
      </c>
    </row>
    <row r="11452" spans="15:16" x14ac:dyDescent="0.15">
      <c r="O11452">
        <v>11451</v>
      </c>
      <c r="P11452" t="str">
        <f>IFERROR(IF(COUNTIF(個人情報!$BB$5:$BB$401,"登録番号" &amp; リスト!O11452)&gt;=1,"",IF(VLOOKUP(O11452,登録者リスト!$A$1:$D$43729,4,FALSE)=基本情報!$D$6,O11452,"")),"")</f>
        <v/>
      </c>
    </row>
    <row r="11453" spans="15:16" x14ac:dyDescent="0.15">
      <c r="O11453">
        <v>11452</v>
      </c>
      <c r="P11453" t="str">
        <f>IFERROR(IF(COUNTIF(個人情報!$BB$5:$BB$401,"登録番号" &amp; リスト!O11453)&gt;=1,"",IF(VLOOKUP(O11453,登録者リスト!$A$1:$D$43729,4,FALSE)=基本情報!$D$6,O11453,"")),"")</f>
        <v/>
      </c>
    </row>
    <row r="11454" spans="15:16" x14ac:dyDescent="0.15">
      <c r="O11454">
        <v>11453</v>
      </c>
      <c r="P11454" t="str">
        <f>IFERROR(IF(COUNTIF(個人情報!$BB$5:$BB$401,"登録番号" &amp; リスト!O11454)&gt;=1,"",IF(VLOOKUP(O11454,登録者リスト!$A$1:$D$43729,4,FALSE)=基本情報!$D$6,O11454,"")),"")</f>
        <v/>
      </c>
    </row>
    <row r="11455" spans="15:16" x14ac:dyDescent="0.15">
      <c r="O11455">
        <v>11454</v>
      </c>
      <c r="P11455" t="str">
        <f>IFERROR(IF(COUNTIF(個人情報!$BB$5:$BB$401,"登録番号" &amp; リスト!O11455)&gt;=1,"",IF(VLOOKUP(O11455,登録者リスト!$A$1:$D$43729,4,FALSE)=基本情報!$D$6,O11455,"")),"")</f>
        <v/>
      </c>
    </row>
    <row r="11456" spans="15:16" x14ac:dyDescent="0.15">
      <c r="O11456">
        <v>11455</v>
      </c>
      <c r="P11456" t="str">
        <f>IFERROR(IF(COUNTIF(個人情報!$BB$5:$BB$401,"登録番号" &amp; リスト!O11456)&gt;=1,"",IF(VLOOKUP(O11456,登録者リスト!$A$1:$D$43729,4,FALSE)=基本情報!$D$6,O11456,"")),"")</f>
        <v/>
      </c>
    </row>
    <row r="11457" spans="15:16" x14ac:dyDescent="0.15">
      <c r="O11457">
        <v>11456</v>
      </c>
      <c r="P11457" t="str">
        <f>IFERROR(IF(COUNTIF(個人情報!$BB$5:$BB$401,"登録番号" &amp; リスト!O11457)&gt;=1,"",IF(VLOOKUP(O11457,登録者リスト!$A$1:$D$43729,4,FALSE)=基本情報!$D$6,O11457,"")),"")</f>
        <v/>
      </c>
    </row>
    <row r="11458" spans="15:16" x14ac:dyDescent="0.15">
      <c r="O11458">
        <v>11457</v>
      </c>
      <c r="P11458" t="str">
        <f>IFERROR(IF(COUNTIF(個人情報!$BB$5:$BB$401,"登録番号" &amp; リスト!O11458)&gt;=1,"",IF(VLOOKUP(O11458,登録者リスト!$A$1:$D$43729,4,FALSE)=基本情報!$D$6,O11458,"")),"")</f>
        <v/>
      </c>
    </row>
    <row r="11459" spans="15:16" x14ac:dyDescent="0.15">
      <c r="O11459">
        <v>11458</v>
      </c>
      <c r="P11459" t="str">
        <f>IFERROR(IF(COUNTIF(個人情報!$BB$5:$BB$401,"登録番号" &amp; リスト!O11459)&gt;=1,"",IF(VLOOKUP(O11459,登録者リスト!$A$1:$D$43729,4,FALSE)=基本情報!$D$6,O11459,"")),"")</f>
        <v/>
      </c>
    </row>
    <row r="11460" spans="15:16" x14ac:dyDescent="0.15">
      <c r="O11460">
        <v>11459</v>
      </c>
      <c r="P11460" t="str">
        <f>IFERROR(IF(COUNTIF(個人情報!$BB$5:$BB$401,"登録番号" &amp; リスト!O11460)&gt;=1,"",IF(VLOOKUP(O11460,登録者リスト!$A$1:$D$43729,4,FALSE)=基本情報!$D$6,O11460,"")),"")</f>
        <v/>
      </c>
    </row>
    <row r="11461" spans="15:16" x14ac:dyDescent="0.15">
      <c r="O11461">
        <v>11460</v>
      </c>
      <c r="P11461" t="str">
        <f>IFERROR(IF(COUNTIF(個人情報!$BB$5:$BB$401,"登録番号" &amp; リスト!O11461)&gt;=1,"",IF(VLOOKUP(O11461,登録者リスト!$A$1:$D$43729,4,FALSE)=基本情報!$D$6,O11461,"")),"")</f>
        <v/>
      </c>
    </row>
    <row r="11462" spans="15:16" x14ac:dyDescent="0.15">
      <c r="O11462">
        <v>11461</v>
      </c>
      <c r="P11462" t="str">
        <f>IFERROR(IF(COUNTIF(個人情報!$BB$5:$BB$401,"登録番号" &amp; リスト!O11462)&gt;=1,"",IF(VLOOKUP(O11462,登録者リスト!$A$1:$D$43729,4,FALSE)=基本情報!$D$6,O11462,"")),"")</f>
        <v/>
      </c>
    </row>
    <row r="11463" spans="15:16" x14ac:dyDescent="0.15">
      <c r="O11463">
        <v>11462</v>
      </c>
      <c r="P11463" t="str">
        <f>IFERROR(IF(COUNTIF(個人情報!$BB$5:$BB$401,"登録番号" &amp; リスト!O11463)&gt;=1,"",IF(VLOOKUP(O11463,登録者リスト!$A$1:$D$43729,4,FALSE)=基本情報!$D$6,O11463,"")),"")</f>
        <v/>
      </c>
    </row>
    <row r="11464" spans="15:16" x14ac:dyDescent="0.15">
      <c r="O11464">
        <v>11463</v>
      </c>
      <c r="P11464" t="str">
        <f>IFERROR(IF(COUNTIF(個人情報!$BB$5:$BB$401,"登録番号" &amp; リスト!O11464)&gt;=1,"",IF(VLOOKUP(O11464,登録者リスト!$A$1:$D$43729,4,FALSE)=基本情報!$D$6,O11464,"")),"")</f>
        <v/>
      </c>
    </row>
    <row r="11465" spans="15:16" x14ac:dyDescent="0.15">
      <c r="O11465">
        <v>11464</v>
      </c>
      <c r="P11465" t="str">
        <f>IFERROR(IF(COUNTIF(個人情報!$BB$5:$BB$401,"登録番号" &amp; リスト!O11465)&gt;=1,"",IF(VLOOKUP(O11465,登録者リスト!$A$1:$D$43729,4,FALSE)=基本情報!$D$6,O11465,"")),"")</f>
        <v/>
      </c>
    </row>
    <row r="11466" spans="15:16" x14ac:dyDescent="0.15">
      <c r="O11466">
        <v>11465</v>
      </c>
      <c r="P11466" t="str">
        <f>IFERROR(IF(COUNTIF(個人情報!$BB$5:$BB$401,"登録番号" &amp; リスト!O11466)&gt;=1,"",IF(VLOOKUP(O11466,登録者リスト!$A$1:$D$43729,4,FALSE)=基本情報!$D$6,O11466,"")),"")</f>
        <v/>
      </c>
    </row>
    <row r="11467" spans="15:16" x14ac:dyDescent="0.15">
      <c r="O11467">
        <v>11466</v>
      </c>
      <c r="P11467" t="str">
        <f>IFERROR(IF(COUNTIF(個人情報!$BB$5:$BB$401,"登録番号" &amp; リスト!O11467)&gt;=1,"",IF(VLOOKUP(O11467,登録者リスト!$A$1:$D$43729,4,FALSE)=基本情報!$D$6,O11467,"")),"")</f>
        <v/>
      </c>
    </row>
    <row r="11468" spans="15:16" x14ac:dyDescent="0.15">
      <c r="O11468">
        <v>11467</v>
      </c>
      <c r="P11468" t="str">
        <f>IFERROR(IF(COUNTIF(個人情報!$BB$5:$BB$401,"登録番号" &amp; リスト!O11468)&gt;=1,"",IF(VLOOKUP(O11468,登録者リスト!$A$1:$D$43729,4,FALSE)=基本情報!$D$6,O11468,"")),"")</f>
        <v/>
      </c>
    </row>
    <row r="11469" spans="15:16" x14ac:dyDescent="0.15">
      <c r="O11469">
        <v>11468</v>
      </c>
      <c r="P11469" t="str">
        <f>IFERROR(IF(COUNTIF(個人情報!$BB$5:$BB$401,"登録番号" &amp; リスト!O11469)&gt;=1,"",IF(VLOOKUP(O11469,登録者リスト!$A$1:$D$43729,4,FALSE)=基本情報!$D$6,O11469,"")),"")</f>
        <v/>
      </c>
    </row>
    <row r="11470" spans="15:16" x14ac:dyDescent="0.15">
      <c r="O11470">
        <v>11469</v>
      </c>
      <c r="P11470" t="str">
        <f>IFERROR(IF(COUNTIF(個人情報!$BB$5:$BB$401,"登録番号" &amp; リスト!O11470)&gt;=1,"",IF(VLOOKUP(O11470,登録者リスト!$A$1:$D$43729,4,FALSE)=基本情報!$D$6,O11470,"")),"")</f>
        <v/>
      </c>
    </row>
    <row r="11471" spans="15:16" x14ac:dyDescent="0.15">
      <c r="O11471">
        <v>11470</v>
      </c>
      <c r="P11471" t="str">
        <f>IFERROR(IF(COUNTIF(個人情報!$BB$5:$BB$401,"登録番号" &amp; リスト!O11471)&gt;=1,"",IF(VLOOKUP(O11471,登録者リスト!$A$1:$D$43729,4,FALSE)=基本情報!$D$6,O11471,"")),"")</f>
        <v/>
      </c>
    </row>
    <row r="11472" spans="15:16" x14ac:dyDescent="0.15">
      <c r="O11472">
        <v>11471</v>
      </c>
      <c r="P11472" t="str">
        <f>IFERROR(IF(COUNTIF(個人情報!$BB$5:$BB$401,"登録番号" &amp; リスト!O11472)&gt;=1,"",IF(VLOOKUP(O11472,登録者リスト!$A$1:$D$43729,4,FALSE)=基本情報!$D$6,O11472,"")),"")</f>
        <v/>
      </c>
    </row>
    <row r="11473" spans="15:16" x14ac:dyDescent="0.15">
      <c r="O11473">
        <v>11472</v>
      </c>
      <c r="P11473" t="str">
        <f>IFERROR(IF(COUNTIF(個人情報!$BB$5:$BB$401,"登録番号" &amp; リスト!O11473)&gt;=1,"",IF(VLOOKUP(O11473,登録者リスト!$A$1:$D$43729,4,FALSE)=基本情報!$D$6,O11473,"")),"")</f>
        <v/>
      </c>
    </row>
    <row r="11474" spans="15:16" x14ac:dyDescent="0.15">
      <c r="O11474">
        <v>11473</v>
      </c>
      <c r="P11474" t="str">
        <f>IFERROR(IF(COUNTIF(個人情報!$BB$5:$BB$401,"登録番号" &amp; リスト!O11474)&gt;=1,"",IF(VLOOKUP(O11474,登録者リスト!$A$1:$D$43729,4,FALSE)=基本情報!$D$6,O11474,"")),"")</f>
        <v/>
      </c>
    </row>
    <row r="11475" spans="15:16" x14ac:dyDescent="0.15">
      <c r="O11475">
        <v>11474</v>
      </c>
      <c r="P11475" t="str">
        <f>IFERROR(IF(COUNTIF(個人情報!$BB$5:$BB$401,"登録番号" &amp; リスト!O11475)&gt;=1,"",IF(VLOOKUP(O11475,登録者リスト!$A$1:$D$43729,4,FALSE)=基本情報!$D$6,O11475,"")),"")</f>
        <v/>
      </c>
    </row>
    <row r="11476" spans="15:16" x14ac:dyDescent="0.15">
      <c r="O11476">
        <v>11475</v>
      </c>
      <c r="P11476" t="str">
        <f>IFERROR(IF(COUNTIF(個人情報!$BB$5:$BB$401,"登録番号" &amp; リスト!O11476)&gt;=1,"",IF(VLOOKUP(O11476,登録者リスト!$A$1:$D$43729,4,FALSE)=基本情報!$D$6,O11476,"")),"")</f>
        <v/>
      </c>
    </row>
    <row r="11477" spans="15:16" x14ac:dyDescent="0.15">
      <c r="O11477">
        <v>11476</v>
      </c>
      <c r="P11477" t="str">
        <f>IFERROR(IF(COUNTIF(個人情報!$BB$5:$BB$401,"登録番号" &amp; リスト!O11477)&gt;=1,"",IF(VLOOKUP(O11477,登録者リスト!$A$1:$D$43729,4,FALSE)=基本情報!$D$6,O11477,"")),"")</f>
        <v/>
      </c>
    </row>
    <row r="11478" spans="15:16" x14ac:dyDescent="0.15">
      <c r="O11478">
        <v>11477</v>
      </c>
      <c r="P11478" t="str">
        <f>IFERROR(IF(COUNTIF(個人情報!$BB$5:$BB$401,"登録番号" &amp; リスト!O11478)&gt;=1,"",IF(VLOOKUP(O11478,登録者リスト!$A$1:$D$43729,4,FALSE)=基本情報!$D$6,O11478,"")),"")</f>
        <v/>
      </c>
    </row>
    <row r="11479" spans="15:16" x14ac:dyDescent="0.15">
      <c r="O11479">
        <v>11478</v>
      </c>
      <c r="P11479" t="str">
        <f>IFERROR(IF(COUNTIF(個人情報!$BB$5:$BB$401,"登録番号" &amp; リスト!O11479)&gt;=1,"",IF(VLOOKUP(O11479,登録者リスト!$A$1:$D$43729,4,FALSE)=基本情報!$D$6,O11479,"")),"")</f>
        <v/>
      </c>
    </row>
    <row r="11480" spans="15:16" x14ac:dyDescent="0.15">
      <c r="O11480">
        <v>11479</v>
      </c>
      <c r="P11480" t="str">
        <f>IFERROR(IF(COUNTIF(個人情報!$BB$5:$BB$401,"登録番号" &amp; リスト!O11480)&gt;=1,"",IF(VLOOKUP(O11480,登録者リスト!$A$1:$D$43729,4,FALSE)=基本情報!$D$6,O11480,"")),"")</f>
        <v/>
      </c>
    </row>
    <row r="11481" spans="15:16" x14ac:dyDescent="0.15">
      <c r="O11481">
        <v>11480</v>
      </c>
      <c r="P11481" t="str">
        <f>IFERROR(IF(COUNTIF(個人情報!$BB$5:$BB$401,"登録番号" &amp; リスト!O11481)&gt;=1,"",IF(VLOOKUP(O11481,登録者リスト!$A$1:$D$43729,4,FALSE)=基本情報!$D$6,O11481,"")),"")</f>
        <v/>
      </c>
    </row>
    <row r="11482" spans="15:16" x14ac:dyDescent="0.15">
      <c r="O11482">
        <v>11481</v>
      </c>
      <c r="P11482" t="str">
        <f>IFERROR(IF(COUNTIF(個人情報!$BB$5:$BB$401,"登録番号" &amp; リスト!O11482)&gt;=1,"",IF(VLOOKUP(O11482,登録者リスト!$A$1:$D$43729,4,FALSE)=基本情報!$D$6,O11482,"")),"")</f>
        <v/>
      </c>
    </row>
    <row r="11483" spans="15:16" x14ac:dyDescent="0.15">
      <c r="O11483">
        <v>11482</v>
      </c>
      <c r="P11483" t="str">
        <f>IFERROR(IF(COUNTIF(個人情報!$BB$5:$BB$401,"登録番号" &amp; リスト!O11483)&gt;=1,"",IF(VLOOKUP(O11483,登録者リスト!$A$1:$D$43729,4,FALSE)=基本情報!$D$6,O11483,"")),"")</f>
        <v/>
      </c>
    </row>
    <row r="11484" spans="15:16" x14ac:dyDescent="0.15">
      <c r="O11484">
        <v>11483</v>
      </c>
      <c r="P11484" t="str">
        <f>IFERROR(IF(COUNTIF(個人情報!$BB$5:$BB$401,"登録番号" &amp; リスト!O11484)&gt;=1,"",IF(VLOOKUP(O11484,登録者リスト!$A$1:$D$43729,4,FALSE)=基本情報!$D$6,O11484,"")),"")</f>
        <v/>
      </c>
    </row>
    <row r="11485" spans="15:16" x14ac:dyDescent="0.15">
      <c r="O11485">
        <v>11484</v>
      </c>
      <c r="P11485" t="str">
        <f>IFERROR(IF(COUNTIF(個人情報!$BB$5:$BB$401,"登録番号" &amp; リスト!O11485)&gt;=1,"",IF(VLOOKUP(O11485,登録者リスト!$A$1:$D$43729,4,FALSE)=基本情報!$D$6,O11485,"")),"")</f>
        <v/>
      </c>
    </row>
    <row r="11486" spans="15:16" x14ac:dyDescent="0.15">
      <c r="O11486">
        <v>11485</v>
      </c>
      <c r="P11486" t="str">
        <f>IFERROR(IF(COUNTIF(個人情報!$BB$5:$BB$401,"登録番号" &amp; リスト!O11486)&gt;=1,"",IF(VLOOKUP(O11486,登録者リスト!$A$1:$D$43729,4,FALSE)=基本情報!$D$6,O11486,"")),"")</f>
        <v/>
      </c>
    </row>
    <row r="11487" spans="15:16" x14ac:dyDescent="0.15">
      <c r="O11487">
        <v>11486</v>
      </c>
      <c r="P11487" t="str">
        <f>IFERROR(IF(COUNTIF(個人情報!$BB$5:$BB$401,"登録番号" &amp; リスト!O11487)&gt;=1,"",IF(VLOOKUP(O11487,登録者リスト!$A$1:$D$43729,4,FALSE)=基本情報!$D$6,O11487,"")),"")</f>
        <v/>
      </c>
    </row>
    <row r="11488" spans="15:16" x14ac:dyDescent="0.15">
      <c r="O11488">
        <v>11487</v>
      </c>
      <c r="P11488" t="str">
        <f>IFERROR(IF(COUNTIF(個人情報!$BB$5:$BB$401,"登録番号" &amp; リスト!O11488)&gt;=1,"",IF(VLOOKUP(O11488,登録者リスト!$A$1:$D$43729,4,FALSE)=基本情報!$D$6,O11488,"")),"")</f>
        <v/>
      </c>
    </row>
    <row r="11489" spans="15:16" x14ac:dyDescent="0.15">
      <c r="O11489">
        <v>11488</v>
      </c>
      <c r="P11489" t="str">
        <f>IFERROR(IF(COUNTIF(個人情報!$BB$5:$BB$401,"登録番号" &amp; リスト!O11489)&gt;=1,"",IF(VLOOKUP(O11489,登録者リスト!$A$1:$D$43729,4,FALSE)=基本情報!$D$6,O11489,"")),"")</f>
        <v/>
      </c>
    </row>
    <row r="11490" spans="15:16" x14ac:dyDescent="0.15">
      <c r="O11490">
        <v>11489</v>
      </c>
      <c r="P11490" t="str">
        <f>IFERROR(IF(COUNTIF(個人情報!$BB$5:$BB$401,"登録番号" &amp; リスト!O11490)&gt;=1,"",IF(VLOOKUP(O11490,登録者リスト!$A$1:$D$43729,4,FALSE)=基本情報!$D$6,O11490,"")),"")</f>
        <v/>
      </c>
    </row>
    <row r="11491" spans="15:16" x14ac:dyDescent="0.15">
      <c r="O11491">
        <v>11490</v>
      </c>
      <c r="P11491" t="str">
        <f>IFERROR(IF(COUNTIF(個人情報!$BB$5:$BB$401,"登録番号" &amp; リスト!O11491)&gt;=1,"",IF(VLOOKUP(O11491,登録者リスト!$A$1:$D$43729,4,FALSE)=基本情報!$D$6,O11491,"")),"")</f>
        <v/>
      </c>
    </row>
    <row r="11492" spans="15:16" x14ac:dyDescent="0.15">
      <c r="O11492">
        <v>11491</v>
      </c>
      <c r="P11492" t="str">
        <f>IFERROR(IF(COUNTIF(個人情報!$BB$5:$BB$401,"登録番号" &amp; リスト!O11492)&gt;=1,"",IF(VLOOKUP(O11492,登録者リスト!$A$1:$D$43729,4,FALSE)=基本情報!$D$6,O11492,"")),"")</f>
        <v/>
      </c>
    </row>
    <row r="11493" spans="15:16" x14ac:dyDescent="0.15">
      <c r="O11493">
        <v>11492</v>
      </c>
      <c r="P11493" t="str">
        <f>IFERROR(IF(COUNTIF(個人情報!$BB$5:$BB$401,"登録番号" &amp; リスト!O11493)&gt;=1,"",IF(VLOOKUP(O11493,登録者リスト!$A$1:$D$43729,4,FALSE)=基本情報!$D$6,O11493,"")),"")</f>
        <v/>
      </c>
    </row>
    <row r="11494" spans="15:16" x14ac:dyDescent="0.15">
      <c r="O11494">
        <v>11493</v>
      </c>
      <c r="P11494" t="str">
        <f>IFERROR(IF(COUNTIF(個人情報!$BB$5:$BB$401,"登録番号" &amp; リスト!O11494)&gt;=1,"",IF(VLOOKUP(O11494,登録者リスト!$A$1:$D$43729,4,FALSE)=基本情報!$D$6,O11494,"")),"")</f>
        <v/>
      </c>
    </row>
    <row r="11495" spans="15:16" x14ac:dyDescent="0.15">
      <c r="O11495">
        <v>11494</v>
      </c>
      <c r="P11495" t="str">
        <f>IFERROR(IF(COUNTIF(個人情報!$BB$5:$BB$401,"登録番号" &amp; リスト!O11495)&gt;=1,"",IF(VLOOKUP(O11495,登録者リスト!$A$1:$D$43729,4,FALSE)=基本情報!$D$6,O11495,"")),"")</f>
        <v/>
      </c>
    </row>
    <row r="11496" spans="15:16" x14ac:dyDescent="0.15">
      <c r="O11496">
        <v>11495</v>
      </c>
      <c r="P11496" t="str">
        <f>IFERROR(IF(COUNTIF(個人情報!$BB$5:$BB$401,"登録番号" &amp; リスト!O11496)&gt;=1,"",IF(VLOOKUP(O11496,登録者リスト!$A$1:$D$43729,4,FALSE)=基本情報!$D$6,O11496,"")),"")</f>
        <v/>
      </c>
    </row>
    <row r="11497" spans="15:16" x14ac:dyDescent="0.15">
      <c r="O11497">
        <v>11496</v>
      </c>
      <c r="P11497" t="str">
        <f>IFERROR(IF(COUNTIF(個人情報!$BB$5:$BB$401,"登録番号" &amp; リスト!O11497)&gt;=1,"",IF(VLOOKUP(O11497,登録者リスト!$A$1:$D$43729,4,FALSE)=基本情報!$D$6,O11497,"")),"")</f>
        <v/>
      </c>
    </row>
    <row r="11498" spans="15:16" x14ac:dyDescent="0.15">
      <c r="O11498">
        <v>11497</v>
      </c>
      <c r="P11498" t="str">
        <f>IFERROR(IF(COUNTIF(個人情報!$BB$5:$BB$401,"登録番号" &amp; リスト!O11498)&gt;=1,"",IF(VLOOKUP(O11498,登録者リスト!$A$1:$D$43729,4,FALSE)=基本情報!$D$6,O11498,"")),"")</f>
        <v/>
      </c>
    </row>
    <row r="11499" spans="15:16" x14ac:dyDescent="0.15">
      <c r="O11499">
        <v>11498</v>
      </c>
      <c r="P11499" t="str">
        <f>IFERROR(IF(COUNTIF(個人情報!$BB$5:$BB$401,"登録番号" &amp; リスト!O11499)&gt;=1,"",IF(VLOOKUP(O11499,登録者リスト!$A$1:$D$43729,4,FALSE)=基本情報!$D$6,O11499,"")),"")</f>
        <v/>
      </c>
    </row>
    <row r="11500" spans="15:16" x14ac:dyDescent="0.15">
      <c r="O11500">
        <v>11499</v>
      </c>
      <c r="P11500" t="str">
        <f>IFERROR(IF(COUNTIF(個人情報!$BB$5:$BB$401,"登録番号" &amp; リスト!O11500)&gt;=1,"",IF(VLOOKUP(O11500,登録者リスト!$A$1:$D$43729,4,FALSE)=基本情報!$D$6,O11500,"")),"")</f>
        <v/>
      </c>
    </row>
    <row r="11501" spans="15:16" x14ac:dyDescent="0.15">
      <c r="O11501">
        <v>11500</v>
      </c>
      <c r="P11501" t="str">
        <f>IFERROR(IF(COUNTIF(個人情報!$BB$5:$BB$401,"登録番号" &amp; リスト!O11501)&gt;=1,"",IF(VLOOKUP(O11501,登録者リスト!$A$1:$D$43729,4,FALSE)=基本情報!$D$6,O11501,"")),"")</f>
        <v/>
      </c>
    </row>
    <row r="11502" spans="15:16" x14ac:dyDescent="0.15">
      <c r="O11502">
        <v>11501</v>
      </c>
      <c r="P11502" t="str">
        <f>IFERROR(IF(COUNTIF(個人情報!$BB$5:$BB$401,"登録番号" &amp; リスト!O11502)&gt;=1,"",IF(VLOOKUP(O11502,登録者リスト!$A$1:$D$43729,4,FALSE)=基本情報!$D$6,O11502,"")),"")</f>
        <v/>
      </c>
    </row>
    <row r="11503" spans="15:16" x14ac:dyDescent="0.15">
      <c r="O11503">
        <v>11502</v>
      </c>
      <c r="P11503" t="str">
        <f>IFERROR(IF(COUNTIF(個人情報!$BB$5:$BB$401,"登録番号" &amp; リスト!O11503)&gt;=1,"",IF(VLOOKUP(O11503,登録者リスト!$A$1:$D$43729,4,FALSE)=基本情報!$D$6,O11503,"")),"")</f>
        <v/>
      </c>
    </row>
    <row r="11504" spans="15:16" x14ac:dyDescent="0.15">
      <c r="O11504">
        <v>11503</v>
      </c>
      <c r="P11504" t="str">
        <f>IFERROR(IF(COUNTIF(個人情報!$BB$5:$BB$401,"登録番号" &amp; リスト!O11504)&gt;=1,"",IF(VLOOKUP(O11504,登録者リスト!$A$1:$D$43729,4,FALSE)=基本情報!$D$6,O11504,"")),"")</f>
        <v/>
      </c>
    </row>
    <row r="11505" spans="15:16" x14ac:dyDescent="0.15">
      <c r="O11505">
        <v>11504</v>
      </c>
      <c r="P11505" t="str">
        <f>IFERROR(IF(COUNTIF(個人情報!$BB$5:$BB$401,"登録番号" &amp; リスト!O11505)&gt;=1,"",IF(VLOOKUP(O11505,登録者リスト!$A$1:$D$43729,4,FALSE)=基本情報!$D$6,O11505,"")),"")</f>
        <v/>
      </c>
    </row>
    <row r="11506" spans="15:16" x14ac:dyDescent="0.15">
      <c r="O11506">
        <v>11505</v>
      </c>
      <c r="P11506" t="str">
        <f>IFERROR(IF(COUNTIF(個人情報!$BB$5:$BB$401,"登録番号" &amp; リスト!O11506)&gt;=1,"",IF(VLOOKUP(O11506,登録者リスト!$A$1:$D$43729,4,FALSE)=基本情報!$D$6,O11506,"")),"")</f>
        <v/>
      </c>
    </row>
    <row r="11507" spans="15:16" x14ac:dyDescent="0.15">
      <c r="O11507">
        <v>11506</v>
      </c>
      <c r="P11507" t="str">
        <f>IFERROR(IF(COUNTIF(個人情報!$BB$5:$BB$401,"登録番号" &amp; リスト!O11507)&gt;=1,"",IF(VLOOKUP(O11507,登録者リスト!$A$1:$D$43729,4,FALSE)=基本情報!$D$6,O11507,"")),"")</f>
        <v/>
      </c>
    </row>
    <row r="11508" spans="15:16" x14ac:dyDescent="0.15">
      <c r="O11508">
        <v>11507</v>
      </c>
      <c r="P11508" t="str">
        <f>IFERROR(IF(COUNTIF(個人情報!$BB$5:$BB$401,"登録番号" &amp; リスト!O11508)&gt;=1,"",IF(VLOOKUP(O11508,登録者リスト!$A$1:$D$43729,4,FALSE)=基本情報!$D$6,O11508,"")),"")</f>
        <v/>
      </c>
    </row>
    <row r="11509" spans="15:16" x14ac:dyDescent="0.15">
      <c r="O11509">
        <v>11508</v>
      </c>
      <c r="P11509" t="str">
        <f>IFERROR(IF(COUNTIF(個人情報!$BB$5:$BB$401,"登録番号" &amp; リスト!O11509)&gt;=1,"",IF(VLOOKUP(O11509,登録者リスト!$A$1:$D$43729,4,FALSE)=基本情報!$D$6,O11509,"")),"")</f>
        <v/>
      </c>
    </row>
    <row r="11510" spans="15:16" x14ac:dyDescent="0.15">
      <c r="O11510">
        <v>11509</v>
      </c>
      <c r="P11510" t="str">
        <f>IFERROR(IF(COUNTIF(個人情報!$BB$5:$BB$401,"登録番号" &amp; リスト!O11510)&gt;=1,"",IF(VLOOKUP(O11510,登録者リスト!$A$1:$D$43729,4,FALSE)=基本情報!$D$6,O11510,"")),"")</f>
        <v/>
      </c>
    </row>
    <row r="11511" spans="15:16" x14ac:dyDescent="0.15">
      <c r="O11511">
        <v>11510</v>
      </c>
      <c r="P11511" t="str">
        <f>IFERROR(IF(COUNTIF(個人情報!$BB$5:$BB$401,"登録番号" &amp; リスト!O11511)&gt;=1,"",IF(VLOOKUP(O11511,登録者リスト!$A$1:$D$43729,4,FALSE)=基本情報!$D$6,O11511,"")),"")</f>
        <v/>
      </c>
    </row>
    <row r="11512" spans="15:16" x14ac:dyDescent="0.15">
      <c r="O11512">
        <v>11511</v>
      </c>
      <c r="P11512" t="str">
        <f>IFERROR(IF(COUNTIF(個人情報!$BB$5:$BB$401,"登録番号" &amp; リスト!O11512)&gt;=1,"",IF(VLOOKUP(O11512,登録者リスト!$A$1:$D$43729,4,FALSE)=基本情報!$D$6,O11512,"")),"")</f>
        <v/>
      </c>
    </row>
    <row r="11513" spans="15:16" x14ac:dyDescent="0.15">
      <c r="O11513">
        <v>11512</v>
      </c>
      <c r="P11513" t="str">
        <f>IFERROR(IF(COUNTIF(個人情報!$BB$5:$BB$401,"登録番号" &amp; リスト!O11513)&gt;=1,"",IF(VLOOKUP(O11513,登録者リスト!$A$1:$D$43729,4,FALSE)=基本情報!$D$6,O11513,"")),"")</f>
        <v/>
      </c>
    </row>
    <row r="11514" spans="15:16" x14ac:dyDescent="0.15">
      <c r="O11514">
        <v>11513</v>
      </c>
      <c r="P11514" t="str">
        <f>IFERROR(IF(COUNTIF(個人情報!$BB$5:$BB$401,"登録番号" &amp; リスト!O11514)&gt;=1,"",IF(VLOOKUP(O11514,登録者リスト!$A$1:$D$43729,4,FALSE)=基本情報!$D$6,O11514,"")),"")</f>
        <v/>
      </c>
    </row>
    <row r="11515" spans="15:16" x14ac:dyDescent="0.15">
      <c r="O11515">
        <v>11514</v>
      </c>
      <c r="P11515" t="str">
        <f>IFERROR(IF(COUNTIF(個人情報!$BB$5:$BB$401,"登録番号" &amp; リスト!O11515)&gt;=1,"",IF(VLOOKUP(O11515,登録者リスト!$A$1:$D$43729,4,FALSE)=基本情報!$D$6,O11515,"")),"")</f>
        <v/>
      </c>
    </row>
    <row r="11516" spans="15:16" x14ac:dyDescent="0.15">
      <c r="O11516">
        <v>11515</v>
      </c>
      <c r="P11516" t="str">
        <f>IFERROR(IF(COUNTIF(個人情報!$BB$5:$BB$401,"登録番号" &amp; リスト!O11516)&gt;=1,"",IF(VLOOKUP(O11516,登録者リスト!$A$1:$D$43729,4,FALSE)=基本情報!$D$6,O11516,"")),"")</f>
        <v/>
      </c>
    </row>
    <row r="11517" spans="15:16" x14ac:dyDescent="0.15">
      <c r="O11517">
        <v>11516</v>
      </c>
      <c r="P11517" t="str">
        <f>IFERROR(IF(COUNTIF(個人情報!$BB$5:$BB$401,"登録番号" &amp; リスト!O11517)&gt;=1,"",IF(VLOOKUP(O11517,登録者リスト!$A$1:$D$43729,4,FALSE)=基本情報!$D$6,O11517,"")),"")</f>
        <v/>
      </c>
    </row>
    <row r="11518" spans="15:16" x14ac:dyDescent="0.15">
      <c r="O11518">
        <v>11517</v>
      </c>
      <c r="P11518" t="str">
        <f>IFERROR(IF(COUNTIF(個人情報!$BB$5:$BB$401,"登録番号" &amp; リスト!O11518)&gt;=1,"",IF(VLOOKUP(O11518,登録者リスト!$A$1:$D$43729,4,FALSE)=基本情報!$D$6,O11518,"")),"")</f>
        <v/>
      </c>
    </row>
    <row r="11519" spans="15:16" x14ac:dyDescent="0.15">
      <c r="O11519">
        <v>11518</v>
      </c>
      <c r="P11519" t="str">
        <f>IFERROR(IF(COUNTIF(個人情報!$BB$5:$BB$401,"登録番号" &amp; リスト!O11519)&gt;=1,"",IF(VLOOKUP(O11519,登録者リスト!$A$1:$D$43729,4,FALSE)=基本情報!$D$6,O11519,"")),"")</f>
        <v/>
      </c>
    </row>
    <row r="11520" spans="15:16" x14ac:dyDescent="0.15">
      <c r="O11520">
        <v>11519</v>
      </c>
      <c r="P11520" t="str">
        <f>IFERROR(IF(COUNTIF(個人情報!$BB$5:$BB$401,"登録番号" &amp; リスト!O11520)&gt;=1,"",IF(VLOOKUP(O11520,登録者リスト!$A$1:$D$43729,4,FALSE)=基本情報!$D$6,O11520,"")),"")</f>
        <v/>
      </c>
    </row>
    <row r="11521" spans="15:16" x14ac:dyDescent="0.15">
      <c r="O11521">
        <v>11520</v>
      </c>
      <c r="P11521" t="str">
        <f>IFERROR(IF(COUNTIF(個人情報!$BB$5:$BB$401,"登録番号" &amp; リスト!O11521)&gt;=1,"",IF(VLOOKUP(O11521,登録者リスト!$A$1:$D$43729,4,FALSE)=基本情報!$D$6,O11521,"")),"")</f>
        <v/>
      </c>
    </row>
    <row r="11522" spans="15:16" x14ac:dyDescent="0.15">
      <c r="O11522">
        <v>11521</v>
      </c>
      <c r="P11522" t="str">
        <f>IFERROR(IF(COUNTIF(個人情報!$BB$5:$BB$401,"登録番号" &amp; リスト!O11522)&gt;=1,"",IF(VLOOKUP(O11522,登録者リスト!$A$1:$D$43729,4,FALSE)=基本情報!$D$6,O11522,"")),"")</f>
        <v/>
      </c>
    </row>
    <row r="11523" spans="15:16" x14ac:dyDescent="0.15">
      <c r="O11523">
        <v>11522</v>
      </c>
      <c r="P11523" t="str">
        <f>IFERROR(IF(COUNTIF(個人情報!$BB$5:$BB$401,"登録番号" &amp; リスト!O11523)&gt;=1,"",IF(VLOOKUP(O11523,登録者リスト!$A$1:$D$43729,4,FALSE)=基本情報!$D$6,O11523,"")),"")</f>
        <v/>
      </c>
    </row>
    <row r="11524" spans="15:16" x14ac:dyDescent="0.15">
      <c r="O11524">
        <v>11523</v>
      </c>
      <c r="P11524" t="str">
        <f>IFERROR(IF(COUNTIF(個人情報!$BB$5:$BB$401,"登録番号" &amp; リスト!O11524)&gt;=1,"",IF(VLOOKUP(O11524,登録者リスト!$A$1:$D$43729,4,FALSE)=基本情報!$D$6,O11524,"")),"")</f>
        <v/>
      </c>
    </row>
    <row r="11525" spans="15:16" x14ac:dyDescent="0.15">
      <c r="O11525">
        <v>11524</v>
      </c>
      <c r="P11525" t="str">
        <f>IFERROR(IF(COUNTIF(個人情報!$BB$5:$BB$401,"登録番号" &amp; リスト!O11525)&gt;=1,"",IF(VLOOKUP(O11525,登録者リスト!$A$1:$D$43729,4,FALSE)=基本情報!$D$6,O11525,"")),"")</f>
        <v/>
      </c>
    </row>
    <row r="11526" spans="15:16" x14ac:dyDescent="0.15">
      <c r="O11526">
        <v>11525</v>
      </c>
      <c r="P11526" t="str">
        <f>IFERROR(IF(COUNTIF(個人情報!$BB$5:$BB$401,"登録番号" &amp; リスト!O11526)&gt;=1,"",IF(VLOOKUP(O11526,登録者リスト!$A$1:$D$43729,4,FALSE)=基本情報!$D$6,O11526,"")),"")</f>
        <v/>
      </c>
    </row>
    <row r="11527" spans="15:16" x14ac:dyDescent="0.15">
      <c r="O11527">
        <v>11526</v>
      </c>
      <c r="P11527" t="str">
        <f>IFERROR(IF(COUNTIF(個人情報!$BB$5:$BB$401,"登録番号" &amp; リスト!O11527)&gt;=1,"",IF(VLOOKUP(O11527,登録者リスト!$A$1:$D$43729,4,FALSE)=基本情報!$D$6,O11527,"")),"")</f>
        <v/>
      </c>
    </row>
    <row r="11528" spans="15:16" x14ac:dyDescent="0.15">
      <c r="O11528">
        <v>11527</v>
      </c>
      <c r="P11528" t="str">
        <f>IFERROR(IF(COUNTIF(個人情報!$BB$5:$BB$401,"登録番号" &amp; リスト!O11528)&gt;=1,"",IF(VLOOKUP(O11528,登録者リスト!$A$1:$D$43729,4,FALSE)=基本情報!$D$6,O11528,"")),"")</f>
        <v/>
      </c>
    </row>
    <row r="11529" spans="15:16" x14ac:dyDescent="0.15">
      <c r="O11529">
        <v>11528</v>
      </c>
      <c r="P11529" t="str">
        <f>IFERROR(IF(COUNTIF(個人情報!$BB$5:$BB$401,"登録番号" &amp; リスト!O11529)&gt;=1,"",IF(VLOOKUP(O11529,登録者リスト!$A$1:$D$43729,4,FALSE)=基本情報!$D$6,O11529,"")),"")</f>
        <v/>
      </c>
    </row>
    <row r="11530" spans="15:16" x14ac:dyDescent="0.15">
      <c r="O11530">
        <v>11529</v>
      </c>
      <c r="P11530" t="str">
        <f>IFERROR(IF(COUNTIF(個人情報!$BB$5:$BB$401,"登録番号" &amp; リスト!O11530)&gt;=1,"",IF(VLOOKUP(O11530,登録者リスト!$A$1:$D$43729,4,FALSE)=基本情報!$D$6,O11530,"")),"")</f>
        <v/>
      </c>
    </row>
    <row r="11531" spans="15:16" x14ac:dyDescent="0.15">
      <c r="O11531">
        <v>11530</v>
      </c>
      <c r="P11531" t="str">
        <f>IFERROR(IF(COUNTIF(個人情報!$BB$5:$BB$401,"登録番号" &amp; リスト!O11531)&gt;=1,"",IF(VLOOKUP(O11531,登録者リスト!$A$1:$D$43729,4,FALSE)=基本情報!$D$6,O11531,"")),"")</f>
        <v/>
      </c>
    </row>
    <row r="11532" spans="15:16" x14ac:dyDescent="0.15">
      <c r="O11532">
        <v>11531</v>
      </c>
      <c r="P11532" t="str">
        <f>IFERROR(IF(COUNTIF(個人情報!$BB$5:$BB$401,"登録番号" &amp; リスト!O11532)&gt;=1,"",IF(VLOOKUP(O11532,登録者リスト!$A$1:$D$43729,4,FALSE)=基本情報!$D$6,O11532,"")),"")</f>
        <v/>
      </c>
    </row>
    <row r="11533" spans="15:16" x14ac:dyDescent="0.15">
      <c r="O11533">
        <v>11532</v>
      </c>
      <c r="P11533" t="str">
        <f>IFERROR(IF(COUNTIF(個人情報!$BB$5:$BB$401,"登録番号" &amp; リスト!O11533)&gt;=1,"",IF(VLOOKUP(O11533,登録者リスト!$A$1:$D$43729,4,FALSE)=基本情報!$D$6,O11533,"")),"")</f>
        <v/>
      </c>
    </row>
    <row r="11534" spans="15:16" x14ac:dyDescent="0.15">
      <c r="O11534">
        <v>11533</v>
      </c>
      <c r="P11534" t="str">
        <f>IFERROR(IF(COUNTIF(個人情報!$BB$5:$BB$401,"登録番号" &amp; リスト!O11534)&gt;=1,"",IF(VLOOKUP(O11534,登録者リスト!$A$1:$D$43729,4,FALSE)=基本情報!$D$6,O11534,"")),"")</f>
        <v/>
      </c>
    </row>
    <row r="11535" spans="15:16" x14ac:dyDescent="0.15">
      <c r="O11535">
        <v>11534</v>
      </c>
      <c r="P11535" t="str">
        <f>IFERROR(IF(COUNTIF(個人情報!$BB$5:$BB$401,"登録番号" &amp; リスト!O11535)&gt;=1,"",IF(VLOOKUP(O11535,登録者リスト!$A$1:$D$43729,4,FALSE)=基本情報!$D$6,O11535,"")),"")</f>
        <v/>
      </c>
    </row>
    <row r="11536" spans="15:16" x14ac:dyDescent="0.15">
      <c r="O11536">
        <v>11535</v>
      </c>
      <c r="P11536" t="str">
        <f>IFERROR(IF(COUNTIF(個人情報!$BB$5:$BB$401,"登録番号" &amp; リスト!O11536)&gt;=1,"",IF(VLOOKUP(O11536,登録者リスト!$A$1:$D$43729,4,FALSE)=基本情報!$D$6,O11536,"")),"")</f>
        <v/>
      </c>
    </row>
    <row r="11537" spans="15:16" x14ac:dyDescent="0.15">
      <c r="O11537">
        <v>11536</v>
      </c>
      <c r="P11537" t="str">
        <f>IFERROR(IF(COUNTIF(個人情報!$BB$5:$BB$401,"登録番号" &amp; リスト!O11537)&gt;=1,"",IF(VLOOKUP(O11537,登録者リスト!$A$1:$D$43729,4,FALSE)=基本情報!$D$6,O11537,"")),"")</f>
        <v/>
      </c>
    </row>
    <row r="11538" spans="15:16" x14ac:dyDescent="0.15">
      <c r="O11538">
        <v>11537</v>
      </c>
      <c r="P11538" t="str">
        <f>IFERROR(IF(COUNTIF(個人情報!$BB$5:$BB$401,"登録番号" &amp; リスト!O11538)&gt;=1,"",IF(VLOOKUP(O11538,登録者リスト!$A$1:$D$43729,4,FALSE)=基本情報!$D$6,O11538,"")),"")</f>
        <v/>
      </c>
    </row>
    <row r="11539" spans="15:16" x14ac:dyDescent="0.15">
      <c r="O11539">
        <v>11538</v>
      </c>
      <c r="P11539" t="str">
        <f>IFERROR(IF(COUNTIF(個人情報!$BB$5:$BB$401,"登録番号" &amp; リスト!O11539)&gt;=1,"",IF(VLOOKUP(O11539,登録者リスト!$A$1:$D$43729,4,FALSE)=基本情報!$D$6,O11539,"")),"")</f>
        <v/>
      </c>
    </row>
    <row r="11540" spans="15:16" x14ac:dyDescent="0.15">
      <c r="O11540">
        <v>11539</v>
      </c>
      <c r="P11540" t="str">
        <f>IFERROR(IF(COUNTIF(個人情報!$BB$5:$BB$401,"登録番号" &amp; リスト!O11540)&gt;=1,"",IF(VLOOKUP(O11540,登録者リスト!$A$1:$D$43729,4,FALSE)=基本情報!$D$6,O11540,"")),"")</f>
        <v/>
      </c>
    </row>
    <row r="11541" spans="15:16" x14ac:dyDescent="0.15">
      <c r="O11541">
        <v>11540</v>
      </c>
      <c r="P11541" t="str">
        <f>IFERROR(IF(COUNTIF(個人情報!$BB$5:$BB$401,"登録番号" &amp; リスト!O11541)&gt;=1,"",IF(VLOOKUP(O11541,登録者リスト!$A$1:$D$43729,4,FALSE)=基本情報!$D$6,O11541,"")),"")</f>
        <v/>
      </c>
    </row>
    <row r="11542" spans="15:16" x14ac:dyDescent="0.15">
      <c r="O11542">
        <v>11541</v>
      </c>
      <c r="P11542" t="str">
        <f>IFERROR(IF(COUNTIF(個人情報!$BB$5:$BB$401,"登録番号" &amp; リスト!O11542)&gt;=1,"",IF(VLOOKUP(O11542,登録者リスト!$A$1:$D$43729,4,FALSE)=基本情報!$D$6,O11542,"")),"")</f>
        <v/>
      </c>
    </row>
    <row r="11543" spans="15:16" x14ac:dyDescent="0.15">
      <c r="O11543">
        <v>11542</v>
      </c>
      <c r="P11543" t="str">
        <f>IFERROR(IF(COUNTIF(個人情報!$BB$5:$BB$401,"登録番号" &amp; リスト!O11543)&gt;=1,"",IF(VLOOKUP(O11543,登録者リスト!$A$1:$D$43729,4,FALSE)=基本情報!$D$6,O11543,"")),"")</f>
        <v/>
      </c>
    </row>
    <row r="11544" spans="15:16" x14ac:dyDescent="0.15">
      <c r="O11544">
        <v>11543</v>
      </c>
      <c r="P11544" t="str">
        <f>IFERROR(IF(COUNTIF(個人情報!$BB$5:$BB$401,"登録番号" &amp; リスト!O11544)&gt;=1,"",IF(VLOOKUP(O11544,登録者リスト!$A$1:$D$43729,4,FALSE)=基本情報!$D$6,O11544,"")),"")</f>
        <v/>
      </c>
    </row>
    <row r="11545" spans="15:16" x14ac:dyDescent="0.15">
      <c r="O11545">
        <v>11544</v>
      </c>
      <c r="P11545" t="str">
        <f>IFERROR(IF(COUNTIF(個人情報!$BB$5:$BB$401,"登録番号" &amp; リスト!O11545)&gt;=1,"",IF(VLOOKUP(O11545,登録者リスト!$A$1:$D$43729,4,FALSE)=基本情報!$D$6,O11545,"")),"")</f>
        <v/>
      </c>
    </row>
    <row r="11546" spans="15:16" x14ac:dyDescent="0.15">
      <c r="O11546">
        <v>11545</v>
      </c>
      <c r="P11546" t="str">
        <f>IFERROR(IF(COUNTIF(個人情報!$BB$5:$BB$401,"登録番号" &amp; リスト!O11546)&gt;=1,"",IF(VLOOKUP(O11546,登録者リスト!$A$1:$D$43729,4,FALSE)=基本情報!$D$6,O11546,"")),"")</f>
        <v/>
      </c>
    </row>
    <row r="11547" spans="15:16" x14ac:dyDescent="0.15">
      <c r="O11547">
        <v>11546</v>
      </c>
      <c r="P11547" t="str">
        <f>IFERROR(IF(COUNTIF(個人情報!$BB$5:$BB$401,"登録番号" &amp; リスト!O11547)&gt;=1,"",IF(VLOOKUP(O11547,登録者リスト!$A$1:$D$43729,4,FALSE)=基本情報!$D$6,O11547,"")),"")</f>
        <v/>
      </c>
    </row>
    <row r="11548" spans="15:16" x14ac:dyDescent="0.15">
      <c r="O11548">
        <v>11547</v>
      </c>
      <c r="P11548" t="str">
        <f>IFERROR(IF(COUNTIF(個人情報!$BB$5:$BB$401,"登録番号" &amp; リスト!O11548)&gt;=1,"",IF(VLOOKUP(O11548,登録者リスト!$A$1:$D$43729,4,FALSE)=基本情報!$D$6,O11548,"")),"")</f>
        <v/>
      </c>
    </row>
    <row r="11549" spans="15:16" x14ac:dyDescent="0.15">
      <c r="O11549">
        <v>11548</v>
      </c>
      <c r="P11549" t="str">
        <f>IFERROR(IF(COUNTIF(個人情報!$BB$5:$BB$401,"登録番号" &amp; リスト!O11549)&gt;=1,"",IF(VLOOKUP(O11549,登録者リスト!$A$1:$D$43729,4,FALSE)=基本情報!$D$6,O11549,"")),"")</f>
        <v/>
      </c>
    </row>
    <row r="11550" spans="15:16" x14ac:dyDescent="0.15">
      <c r="O11550">
        <v>11549</v>
      </c>
      <c r="P11550" t="str">
        <f>IFERROR(IF(COUNTIF(個人情報!$BB$5:$BB$401,"登録番号" &amp; リスト!O11550)&gt;=1,"",IF(VLOOKUP(O11550,登録者リスト!$A$1:$D$43729,4,FALSE)=基本情報!$D$6,O11550,"")),"")</f>
        <v/>
      </c>
    </row>
    <row r="11551" spans="15:16" x14ac:dyDescent="0.15">
      <c r="O11551">
        <v>11550</v>
      </c>
      <c r="P11551" t="str">
        <f>IFERROR(IF(COUNTIF(個人情報!$BB$5:$BB$401,"登録番号" &amp; リスト!O11551)&gt;=1,"",IF(VLOOKUP(O11551,登録者リスト!$A$1:$D$43729,4,FALSE)=基本情報!$D$6,O11551,"")),"")</f>
        <v/>
      </c>
    </row>
    <row r="11552" spans="15:16" x14ac:dyDescent="0.15">
      <c r="O11552">
        <v>11551</v>
      </c>
      <c r="P11552" t="str">
        <f>IFERROR(IF(COUNTIF(個人情報!$BB$5:$BB$401,"登録番号" &amp; リスト!O11552)&gt;=1,"",IF(VLOOKUP(O11552,登録者リスト!$A$1:$D$43729,4,FALSE)=基本情報!$D$6,O11552,"")),"")</f>
        <v/>
      </c>
    </row>
    <row r="11553" spans="15:16" x14ac:dyDescent="0.15">
      <c r="O11553">
        <v>11552</v>
      </c>
      <c r="P11553" t="str">
        <f>IFERROR(IF(COUNTIF(個人情報!$BB$5:$BB$401,"登録番号" &amp; リスト!O11553)&gt;=1,"",IF(VLOOKUP(O11553,登録者リスト!$A$1:$D$43729,4,FALSE)=基本情報!$D$6,O11553,"")),"")</f>
        <v/>
      </c>
    </row>
    <row r="11554" spans="15:16" x14ac:dyDescent="0.15">
      <c r="O11554">
        <v>11553</v>
      </c>
      <c r="P11554" t="str">
        <f>IFERROR(IF(COUNTIF(個人情報!$BB$5:$BB$401,"登録番号" &amp; リスト!O11554)&gt;=1,"",IF(VLOOKUP(O11554,登録者リスト!$A$1:$D$43729,4,FALSE)=基本情報!$D$6,O11554,"")),"")</f>
        <v/>
      </c>
    </row>
    <row r="11555" spans="15:16" x14ac:dyDescent="0.15">
      <c r="O11555">
        <v>11554</v>
      </c>
      <c r="P11555" t="str">
        <f>IFERROR(IF(COUNTIF(個人情報!$BB$5:$BB$401,"登録番号" &amp; リスト!O11555)&gt;=1,"",IF(VLOOKUP(O11555,登録者リスト!$A$1:$D$43729,4,FALSE)=基本情報!$D$6,O11555,"")),"")</f>
        <v/>
      </c>
    </row>
    <row r="11556" spans="15:16" x14ac:dyDescent="0.15">
      <c r="O11556">
        <v>11555</v>
      </c>
      <c r="P11556" t="str">
        <f>IFERROR(IF(COUNTIF(個人情報!$BB$5:$BB$401,"登録番号" &amp; リスト!O11556)&gt;=1,"",IF(VLOOKUP(O11556,登録者リスト!$A$1:$D$43729,4,FALSE)=基本情報!$D$6,O11556,"")),"")</f>
        <v/>
      </c>
    </row>
    <row r="11557" spans="15:16" x14ac:dyDescent="0.15">
      <c r="O11557">
        <v>11556</v>
      </c>
      <c r="P11557" t="str">
        <f>IFERROR(IF(COUNTIF(個人情報!$BB$5:$BB$401,"登録番号" &amp; リスト!O11557)&gt;=1,"",IF(VLOOKUP(O11557,登録者リスト!$A$1:$D$43729,4,FALSE)=基本情報!$D$6,O11557,"")),"")</f>
        <v/>
      </c>
    </row>
    <row r="11558" spans="15:16" x14ac:dyDescent="0.15">
      <c r="O11558">
        <v>11557</v>
      </c>
      <c r="P11558" t="str">
        <f>IFERROR(IF(COUNTIF(個人情報!$BB$5:$BB$401,"登録番号" &amp; リスト!O11558)&gt;=1,"",IF(VLOOKUP(O11558,登録者リスト!$A$1:$D$43729,4,FALSE)=基本情報!$D$6,O11558,"")),"")</f>
        <v/>
      </c>
    </row>
    <row r="11559" spans="15:16" x14ac:dyDescent="0.15">
      <c r="O11559">
        <v>11558</v>
      </c>
      <c r="P11559" t="str">
        <f>IFERROR(IF(COUNTIF(個人情報!$BB$5:$BB$401,"登録番号" &amp; リスト!O11559)&gt;=1,"",IF(VLOOKUP(O11559,登録者リスト!$A$1:$D$43729,4,FALSE)=基本情報!$D$6,O11559,"")),"")</f>
        <v/>
      </c>
    </row>
    <row r="11560" spans="15:16" x14ac:dyDescent="0.15">
      <c r="O11560">
        <v>11559</v>
      </c>
      <c r="P11560" t="str">
        <f>IFERROR(IF(COUNTIF(個人情報!$BB$5:$BB$401,"登録番号" &amp; リスト!O11560)&gt;=1,"",IF(VLOOKUP(O11560,登録者リスト!$A$1:$D$43729,4,FALSE)=基本情報!$D$6,O11560,"")),"")</f>
        <v/>
      </c>
    </row>
    <row r="11561" spans="15:16" x14ac:dyDescent="0.15">
      <c r="O11561">
        <v>11560</v>
      </c>
      <c r="P11561" t="str">
        <f>IFERROR(IF(COUNTIF(個人情報!$BB$5:$BB$401,"登録番号" &amp; リスト!O11561)&gt;=1,"",IF(VLOOKUP(O11561,登録者リスト!$A$1:$D$43729,4,FALSE)=基本情報!$D$6,O11561,"")),"")</f>
        <v/>
      </c>
    </row>
    <row r="11562" spans="15:16" x14ac:dyDescent="0.15">
      <c r="O11562">
        <v>11561</v>
      </c>
      <c r="P11562" t="str">
        <f>IFERROR(IF(COUNTIF(個人情報!$BB$5:$BB$401,"登録番号" &amp; リスト!O11562)&gt;=1,"",IF(VLOOKUP(O11562,登録者リスト!$A$1:$D$43729,4,FALSE)=基本情報!$D$6,O11562,"")),"")</f>
        <v/>
      </c>
    </row>
    <row r="11563" spans="15:16" x14ac:dyDescent="0.15">
      <c r="O11563">
        <v>11562</v>
      </c>
      <c r="P11563" t="str">
        <f>IFERROR(IF(COUNTIF(個人情報!$BB$5:$BB$401,"登録番号" &amp; リスト!O11563)&gt;=1,"",IF(VLOOKUP(O11563,登録者リスト!$A$1:$D$43729,4,FALSE)=基本情報!$D$6,O11563,"")),"")</f>
        <v/>
      </c>
    </row>
    <row r="11564" spans="15:16" x14ac:dyDescent="0.15">
      <c r="O11564">
        <v>11563</v>
      </c>
      <c r="P11564" t="str">
        <f>IFERROR(IF(COUNTIF(個人情報!$BB$5:$BB$401,"登録番号" &amp; リスト!O11564)&gt;=1,"",IF(VLOOKUP(O11564,登録者リスト!$A$1:$D$43729,4,FALSE)=基本情報!$D$6,O11564,"")),"")</f>
        <v/>
      </c>
    </row>
    <row r="11565" spans="15:16" x14ac:dyDescent="0.15">
      <c r="O11565">
        <v>11564</v>
      </c>
      <c r="P11565" t="str">
        <f>IFERROR(IF(COUNTIF(個人情報!$BB$5:$BB$401,"登録番号" &amp; リスト!O11565)&gt;=1,"",IF(VLOOKUP(O11565,登録者リスト!$A$1:$D$43729,4,FALSE)=基本情報!$D$6,O11565,"")),"")</f>
        <v/>
      </c>
    </row>
    <row r="11566" spans="15:16" x14ac:dyDescent="0.15">
      <c r="O11566">
        <v>11565</v>
      </c>
      <c r="P11566" t="str">
        <f>IFERROR(IF(COUNTIF(個人情報!$BB$5:$BB$401,"登録番号" &amp; リスト!O11566)&gt;=1,"",IF(VLOOKUP(O11566,登録者リスト!$A$1:$D$43729,4,FALSE)=基本情報!$D$6,O11566,"")),"")</f>
        <v/>
      </c>
    </row>
    <row r="11567" spans="15:16" x14ac:dyDescent="0.15">
      <c r="O11567">
        <v>11566</v>
      </c>
      <c r="P11567" t="str">
        <f>IFERROR(IF(COUNTIF(個人情報!$BB$5:$BB$401,"登録番号" &amp; リスト!O11567)&gt;=1,"",IF(VLOOKUP(O11567,登録者リスト!$A$1:$D$43729,4,FALSE)=基本情報!$D$6,O11567,"")),"")</f>
        <v/>
      </c>
    </row>
    <row r="11568" spans="15:16" x14ac:dyDescent="0.15">
      <c r="O11568">
        <v>11567</v>
      </c>
      <c r="P11568" t="str">
        <f>IFERROR(IF(COUNTIF(個人情報!$BB$5:$BB$401,"登録番号" &amp; リスト!O11568)&gt;=1,"",IF(VLOOKUP(O11568,登録者リスト!$A$1:$D$43729,4,FALSE)=基本情報!$D$6,O11568,"")),"")</f>
        <v/>
      </c>
    </row>
    <row r="11569" spans="15:16" x14ac:dyDescent="0.15">
      <c r="O11569">
        <v>11568</v>
      </c>
      <c r="P11569" t="str">
        <f>IFERROR(IF(COUNTIF(個人情報!$BB$5:$BB$401,"登録番号" &amp; リスト!O11569)&gt;=1,"",IF(VLOOKUP(O11569,登録者リスト!$A$1:$D$43729,4,FALSE)=基本情報!$D$6,O11569,"")),"")</f>
        <v/>
      </c>
    </row>
    <row r="11570" spans="15:16" x14ac:dyDescent="0.15">
      <c r="O11570">
        <v>11569</v>
      </c>
      <c r="P11570" t="str">
        <f>IFERROR(IF(COUNTIF(個人情報!$BB$5:$BB$401,"登録番号" &amp; リスト!O11570)&gt;=1,"",IF(VLOOKUP(O11570,登録者リスト!$A$1:$D$43729,4,FALSE)=基本情報!$D$6,O11570,"")),"")</f>
        <v/>
      </c>
    </row>
    <row r="11571" spans="15:16" x14ac:dyDescent="0.15">
      <c r="O11571">
        <v>11570</v>
      </c>
      <c r="P11571" t="str">
        <f>IFERROR(IF(COUNTIF(個人情報!$BB$5:$BB$401,"登録番号" &amp; リスト!O11571)&gt;=1,"",IF(VLOOKUP(O11571,登録者リスト!$A$1:$D$43729,4,FALSE)=基本情報!$D$6,O11571,"")),"")</f>
        <v/>
      </c>
    </row>
    <row r="11572" spans="15:16" x14ac:dyDescent="0.15">
      <c r="O11572">
        <v>11571</v>
      </c>
      <c r="P11572" t="str">
        <f>IFERROR(IF(COUNTIF(個人情報!$BB$5:$BB$401,"登録番号" &amp; リスト!O11572)&gt;=1,"",IF(VLOOKUP(O11572,登録者リスト!$A$1:$D$43729,4,FALSE)=基本情報!$D$6,O11572,"")),"")</f>
        <v/>
      </c>
    </row>
    <row r="11573" spans="15:16" x14ac:dyDescent="0.15">
      <c r="O11573">
        <v>11572</v>
      </c>
      <c r="P11573" t="str">
        <f>IFERROR(IF(COUNTIF(個人情報!$BB$5:$BB$401,"登録番号" &amp; リスト!O11573)&gt;=1,"",IF(VLOOKUP(O11573,登録者リスト!$A$1:$D$43729,4,FALSE)=基本情報!$D$6,O11573,"")),"")</f>
        <v/>
      </c>
    </row>
    <row r="11574" spans="15:16" x14ac:dyDescent="0.15">
      <c r="O11574">
        <v>11573</v>
      </c>
      <c r="P11574" t="str">
        <f>IFERROR(IF(COUNTIF(個人情報!$BB$5:$BB$401,"登録番号" &amp; リスト!O11574)&gt;=1,"",IF(VLOOKUP(O11574,登録者リスト!$A$1:$D$43729,4,FALSE)=基本情報!$D$6,O11574,"")),"")</f>
        <v/>
      </c>
    </row>
    <row r="11575" spans="15:16" x14ac:dyDescent="0.15">
      <c r="O11575">
        <v>11574</v>
      </c>
      <c r="P11575" t="str">
        <f>IFERROR(IF(COUNTIF(個人情報!$BB$5:$BB$401,"登録番号" &amp; リスト!O11575)&gt;=1,"",IF(VLOOKUP(O11575,登録者リスト!$A$1:$D$43729,4,FALSE)=基本情報!$D$6,O11575,"")),"")</f>
        <v/>
      </c>
    </row>
    <row r="11576" spans="15:16" x14ac:dyDescent="0.15">
      <c r="O11576">
        <v>11575</v>
      </c>
      <c r="P11576" t="str">
        <f>IFERROR(IF(COUNTIF(個人情報!$BB$5:$BB$401,"登録番号" &amp; リスト!O11576)&gt;=1,"",IF(VLOOKUP(O11576,登録者リスト!$A$1:$D$43729,4,FALSE)=基本情報!$D$6,O11576,"")),"")</f>
        <v/>
      </c>
    </row>
    <row r="11577" spans="15:16" x14ac:dyDescent="0.15">
      <c r="O11577">
        <v>11576</v>
      </c>
      <c r="P11577" t="str">
        <f>IFERROR(IF(COUNTIF(個人情報!$BB$5:$BB$401,"登録番号" &amp; リスト!O11577)&gt;=1,"",IF(VLOOKUP(O11577,登録者リスト!$A$1:$D$43729,4,FALSE)=基本情報!$D$6,O11577,"")),"")</f>
        <v/>
      </c>
    </row>
    <row r="11578" spans="15:16" x14ac:dyDescent="0.15">
      <c r="O11578">
        <v>11577</v>
      </c>
      <c r="P11578" t="str">
        <f>IFERROR(IF(COUNTIF(個人情報!$BB$5:$BB$401,"登録番号" &amp; リスト!O11578)&gt;=1,"",IF(VLOOKUP(O11578,登録者リスト!$A$1:$D$43729,4,FALSE)=基本情報!$D$6,O11578,"")),"")</f>
        <v/>
      </c>
    </row>
    <row r="11579" spans="15:16" x14ac:dyDescent="0.15">
      <c r="O11579">
        <v>11578</v>
      </c>
      <c r="P11579" t="str">
        <f>IFERROR(IF(COUNTIF(個人情報!$BB$5:$BB$401,"登録番号" &amp; リスト!O11579)&gt;=1,"",IF(VLOOKUP(O11579,登録者リスト!$A$1:$D$43729,4,FALSE)=基本情報!$D$6,O11579,"")),"")</f>
        <v/>
      </c>
    </row>
    <row r="11580" spans="15:16" x14ac:dyDescent="0.15">
      <c r="O11580">
        <v>11579</v>
      </c>
      <c r="P11580" t="str">
        <f>IFERROR(IF(COUNTIF(個人情報!$BB$5:$BB$401,"登録番号" &amp; リスト!O11580)&gt;=1,"",IF(VLOOKUP(O11580,登録者リスト!$A$1:$D$43729,4,FALSE)=基本情報!$D$6,O11580,"")),"")</f>
        <v/>
      </c>
    </row>
    <row r="11581" spans="15:16" x14ac:dyDescent="0.15">
      <c r="O11581">
        <v>11580</v>
      </c>
      <c r="P11581" t="str">
        <f>IFERROR(IF(COUNTIF(個人情報!$BB$5:$BB$401,"登録番号" &amp; リスト!O11581)&gt;=1,"",IF(VLOOKUP(O11581,登録者リスト!$A$1:$D$43729,4,FALSE)=基本情報!$D$6,O11581,"")),"")</f>
        <v/>
      </c>
    </row>
    <row r="11582" spans="15:16" x14ac:dyDescent="0.15">
      <c r="O11582">
        <v>11581</v>
      </c>
      <c r="P11582" t="str">
        <f>IFERROR(IF(COUNTIF(個人情報!$BB$5:$BB$401,"登録番号" &amp; リスト!O11582)&gt;=1,"",IF(VLOOKUP(O11582,登録者リスト!$A$1:$D$43729,4,FALSE)=基本情報!$D$6,O11582,"")),"")</f>
        <v/>
      </c>
    </row>
    <row r="11583" spans="15:16" x14ac:dyDescent="0.15">
      <c r="O11583">
        <v>11582</v>
      </c>
      <c r="P11583" t="str">
        <f>IFERROR(IF(COUNTIF(個人情報!$BB$5:$BB$401,"登録番号" &amp; リスト!O11583)&gt;=1,"",IF(VLOOKUP(O11583,登録者リスト!$A$1:$D$43729,4,FALSE)=基本情報!$D$6,O11583,"")),"")</f>
        <v/>
      </c>
    </row>
    <row r="11584" spans="15:16" x14ac:dyDescent="0.15">
      <c r="O11584">
        <v>11583</v>
      </c>
      <c r="P11584" t="str">
        <f>IFERROR(IF(COUNTIF(個人情報!$BB$5:$BB$401,"登録番号" &amp; リスト!O11584)&gt;=1,"",IF(VLOOKUP(O11584,登録者リスト!$A$1:$D$43729,4,FALSE)=基本情報!$D$6,O11584,"")),"")</f>
        <v/>
      </c>
    </row>
    <row r="11585" spans="15:16" x14ac:dyDescent="0.15">
      <c r="O11585">
        <v>11584</v>
      </c>
      <c r="P11585" t="str">
        <f>IFERROR(IF(COUNTIF(個人情報!$BB$5:$BB$401,"登録番号" &amp; リスト!O11585)&gt;=1,"",IF(VLOOKUP(O11585,登録者リスト!$A$1:$D$43729,4,FALSE)=基本情報!$D$6,O11585,"")),"")</f>
        <v/>
      </c>
    </row>
    <row r="11586" spans="15:16" x14ac:dyDescent="0.15">
      <c r="O11586">
        <v>11585</v>
      </c>
      <c r="P11586" t="str">
        <f>IFERROR(IF(COUNTIF(個人情報!$BB$5:$BB$401,"登録番号" &amp; リスト!O11586)&gt;=1,"",IF(VLOOKUP(O11586,登録者リスト!$A$1:$D$43729,4,FALSE)=基本情報!$D$6,O11586,"")),"")</f>
        <v/>
      </c>
    </row>
    <row r="11587" spans="15:16" x14ac:dyDescent="0.15">
      <c r="O11587">
        <v>11586</v>
      </c>
      <c r="P11587" t="str">
        <f>IFERROR(IF(COUNTIF(個人情報!$BB$5:$BB$401,"登録番号" &amp; リスト!O11587)&gt;=1,"",IF(VLOOKUP(O11587,登録者リスト!$A$1:$D$43729,4,FALSE)=基本情報!$D$6,O11587,"")),"")</f>
        <v/>
      </c>
    </row>
    <row r="11588" spans="15:16" x14ac:dyDescent="0.15">
      <c r="O11588">
        <v>11587</v>
      </c>
      <c r="P11588" t="str">
        <f>IFERROR(IF(COUNTIF(個人情報!$BB$5:$BB$401,"登録番号" &amp; リスト!O11588)&gt;=1,"",IF(VLOOKUP(O11588,登録者リスト!$A$1:$D$43729,4,FALSE)=基本情報!$D$6,O11588,"")),"")</f>
        <v/>
      </c>
    </row>
    <row r="11589" spans="15:16" x14ac:dyDescent="0.15">
      <c r="O11589">
        <v>11588</v>
      </c>
      <c r="P11589" t="str">
        <f>IFERROR(IF(COUNTIF(個人情報!$BB$5:$BB$401,"登録番号" &amp; リスト!O11589)&gt;=1,"",IF(VLOOKUP(O11589,登録者リスト!$A$1:$D$43729,4,FALSE)=基本情報!$D$6,O11589,"")),"")</f>
        <v/>
      </c>
    </row>
    <row r="11590" spans="15:16" x14ac:dyDescent="0.15">
      <c r="O11590">
        <v>11589</v>
      </c>
      <c r="P11590" t="str">
        <f>IFERROR(IF(COUNTIF(個人情報!$BB$5:$BB$401,"登録番号" &amp; リスト!O11590)&gt;=1,"",IF(VLOOKUP(O11590,登録者リスト!$A$1:$D$43729,4,FALSE)=基本情報!$D$6,O11590,"")),"")</f>
        <v/>
      </c>
    </row>
    <row r="11591" spans="15:16" x14ac:dyDescent="0.15">
      <c r="O11591">
        <v>11590</v>
      </c>
      <c r="P11591" t="str">
        <f>IFERROR(IF(COUNTIF(個人情報!$BB$5:$BB$401,"登録番号" &amp; リスト!O11591)&gt;=1,"",IF(VLOOKUP(O11591,登録者リスト!$A$1:$D$43729,4,FALSE)=基本情報!$D$6,O11591,"")),"")</f>
        <v/>
      </c>
    </row>
    <row r="11592" spans="15:16" x14ac:dyDescent="0.15">
      <c r="O11592">
        <v>11591</v>
      </c>
      <c r="P11592" t="str">
        <f>IFERROR(IF(COUNTIF(個人情報!$BB$5:$BB$401,"登録番号" &amp; リスト!O11592)&gt;=1,"",IF(VLOOKUP(O11592,登録者リスト!$A$1:$D$43729,4,FALSE)=基本情報!$D$6,O11592,"")),"")</f>
        <v/>
      </c>
    </row>
    <row r="11593" spans="15:16" x14ac:dyDescent="0.15">
      <c r="O11593">
        <v>11592</v>
      </c>
      <c r="P11593" t="str">
        <f>IFERROR(IF(COUNTIF(個人情報!$BB$5:$BB$401,"登録番号" &amp; リスト!O11593)&gt;=1,"",IF(VLOOKUP(O11593,登録者リスト!$A$1:$D$43729,4,FALSE)=基本情報!$D$6,O11593,"")),"")</f>
        <v/>
      </c>
    </row>
    <row r="11594" spans="15:16" x14ac:dyDescent="0.15">
      <c r="O11594">
        <v>11593</v>
      </c>
      <c r="P11594" t="str">
        <f>IFERROR(IF(COUNTIF(個人情報!$BB$5:$BB$401,"登録番号" &amp; リスト!O11594)&gt;=1,"",IF(VLOOKUP(O11594,登録者リスト!$A$1:$D$43729,4,FALSE)=基本情報!$D$6,O11594,"")),"")</f>
        <v/>
      </c>
    </row>
    <row r="11595" spans="15:16" x14ac:dyDescent="0.15">
      <c r="O11595">
        <v>11594</v>
      </c>
      <c r="P11595" t="str">
        <f>IFERROR(IF(COUNTIF(個人情報!$BB$5:$BB$401,"登録番号" &amp; リスト!O11595)&gt;=1,"",IF(VLOOKUP(O11595,登録者リスト!$A$1:$D$43729,4,FALSE)=基本情報!$D$6,O11595,"")),"")</f>
        <v/>
      </c>
    </row>
    <row r="11596" spans="15:16" x14ac:dyDescent="0.15">
      <c r="O11596">
        <v>11595</v>
      </c>
      <c r="P11596" t="str">
        <f>IFERROR(IF(COUNTIF(個人情報!$BB$5:$BB$401,"登録番号" &amp; リスト!O11596)&gt;=1,"",IF(VLOOKUP(O11596,登録者リスト!$A$1:$D$43729,4,FALSE)=基本情報!$D$6,O11596,"")),"")</f>
        <v/>
      </c>
    </row>
    <row r="11597" spans="15:16" x14ac:dyDescent="0.15">
      <c r="O11597">
        <v>11596</v>
      </c>
      <c r="P11597" t="str">
        <f>IFERROR(IF(COUNTIF(個人情報!$BB$5:$BB$401,"登録番号" &amp; リスト!O11597)&gt;=1,"",IF(VLOOKUP(O11597,登録者リスト!$A$1:$D$43729,4,FALSE)=基本情報!$D$6,O11597,"")),"")</f>
        <v/>
      </c>
    </row>
    <row r="11598" spans="15:16" x14ac:dyDescent="0.15">
      <c r="O11598">
        <v>11597</v>
      </c>
      <c r="P11598" t="str">
        <f>IFERROR(IF(COUNTIF(個人情報!$BB$5:$BB$401,"登録番号" &amp; リスト!O11598)&gt;=1,"",IF(VLOOKUP(O11598,登録者リスト!$A$1:$D$43729,4,FALSE)=基本情報!$D$6,O11598,"")),"")</f>
        <v/>
      </c>
    </row>
    <row r="11599" spans="15:16" x14ac:dyDescent="0.15">
      <c r="O11599">
        <v>11598</v>
      </c>
      <c r="P11599" t="str">
        <f>IFERROR(IF(COUNTIF(個人情報!$BB$5:$BB$401,"登録番号" &amp; リスト!O11599)&gt;=1,"",IF(VLOOKUP(O11599,登録者リスト!$A$1:$D$43729,4,FALSE)=基本情報!$D$6,O11599,"")),"")</f>
        <v/>
      </c>
    </row>
    <row r="11600" spans="15:16" x14ac:dyDescent="0.15">
      <c r="O11600">
        <v>11599</v>
      </c>
      <c r="P11600" t="str">
        <f>IFERROR(IF(COUNTIF(個人情報!$BB$5:$BB$401,"登録番号" &amp; リスト!O11600)&gt;=1,"",IF(VLOOKUP(O11600,登録者リスト!$A$1:$D$43729,4,FALSE)=基本情報!$D$6,O11600,"")),"")</f>
        <v/>
      </c>
    </row>
    <row r="11601" spans="15:16" x14ac:dyDescent="0.15">
      <c r="O11601">
        <v>11600</v>
      </c>
      <c r="P11601" t="str">
        <f>IFERROR(IF(COUNTIF(個人情報!$BB$5:$BB$401,"登録番号" &amp; リスト!O11601)&gt;=1,"",IF(VLOOKUP(O11601,登録者リスト!$A$1:$D$43729,4,FALSE)=基本情報!$D$6,O11601,"")),"")</f>
        <v/>
      </c>
    </row>
    <row r="11602" spans="15:16" x14ac:dyDescent="0.15">
      <c r="O11602">
        <v>11601</v>
      </c>
      <c r="P11602" t="str">
        <f>IFERROR(IF(COUNTIF(個人情報!$BB$5:$BB$401,"登録番号" &amp; リスト!O11602)&gt;=1,"",IF(VLOOKUP(O11602,登録者リスト!$A$1:$D$43729,4,FALSE)=基本情報!$D$6,O11602,"")),"")</f>
        <v/>
      </c>
    </row>
    <row r="11603" spans="15:16" x14ac:dyDescent="0.15">
      <c r="O11603">
        <v>11602</v>
      </c>
      <c r="P11603" t="str">
        <f>IFERROR(IF(COUNTIF(個人情報!$BB$5:$BB$401,"登録番号" &amp; リスト!O11603)&gt;=1,"",IF(VLOOKUP(O11603,登録者リスト!$A$1:$D$43729,4,FALSE)=基本情報!$D$6,O11603,"")),"")</f>
        <v/>
      </c>
    </row>
    <row r="11604" spans="15:16" x14ac:dyDescent="0.15">
      <c r="O11604">
        <v>11603</v>
      </c>
      <c r="P11604" t="str">
        <f>IFERROR(IF(COUNTIF(個人情報!$BB$5:$BB$401,"登録番号" &amp; リスト!O11604)&gt;=1,"",IF(VLOOKUP(O11604,登録者リスト!$A$1:$D$43729,4,FALSE)=基本情報!$D$6,O11604,"")),"")</f>
        <v/>
      </c>
    </row>
    <row r="11605" spans="15:16" x14ac:dyDescent="0.15">
      <c r="O11605">
        <v>11604</v>
      </c>
      <c r="P11605" t="str">
        <f>IFERROR(IF(COUNTIF(個人情報!$BB$5:$BB$401,"登録番号" &amp; リスト!O11605)&gt;=1,"",IF(VLOOKUP(O11605,登録者リスト!$A$1:$D$43729,4,FALSE)=基本情報!$D$6,O11605,"")),"")</f>
        <v/>
      </c>
    </row>
    <row r="11606" spans="15:16" x14ac:dyDescent="0.15">
      <c r="O11606">
        <v>11605</v>
      </c>
      <c r="P11606" t="str">
        <f>IFERROR(IF(COUNTIF(個人情報!$BB$5:$BB$401,"登録番号" &amp; リスト!O11606)&gt;=1,"",IF(VLOOKUP(O11606,登録者リスト!$A$1:$D$43729,4,FALSE)=基本情報!$D$6,O11606,"")),"")</f>
        <v/>
      </c>
    </row>
    <row r="11607" spans="15:16" x14ac:dyDescent="0.15">
      <c r="O11607">
        <v>11606</v>
      </c>
      <c r="P11607" t="str">
        <f>IFERROR(IF(COUNTIF(個人情報!$BB$5:$BB$401,"登録番号" &amp; リスト!O11607)&gt;=1,"",IF(VLOOKUP(O11607,登録者リスト!$A$1:$D$43729,4,FALSE)=基本情報!$D$6,O11607,"")),"")</f>
        <v/>
      </c>
    </row>
    <row r="11608" spans="15:16" x14ac:dyDescent="0.15">
      <c r="O11608">
        <v>11607</v>
      </c>
      <c r="P11608" t="str">
        <f>IFERROR(IF(COUNTIF(個人情報!$BB$5:$BB$401,"登録番号" &amp; リスト!O11608)&gt;=1,"",IF(VLOOKUP(O11608,登録者リスト!$A$1:$D$43729,4,FALSE)=基本情報!$D$6,O11608,"")),"")</f>
        <v/>
      </c>
    </row>
    <row r="11609" spans="15:16" x14ac:dyDescent="0.15">
      <c r="O11609">
        <v>11608</v>
      </c>
      <c r="P11609" t="str">
        <f>IFERROR(IF(COUNTIF(個人情報!$BB$5:$BB$401,"登録番号" &amp; リスト!O11609)&gt;=1,"",IF(VLOOKUP(O11609,登録者リスト!$A$1:$D$43729,4,FALSE)=基本情報!$D$6,O11609,"")),"")</f>
        <v/>
      </c>
    </row>
    <row r="11610" spans="15:16" x14ac:dyDescent="0.15">
      <c r="O11610">
        <v>11609</v>
      </c>
      <c r="P11610" t="str">
        <f>IFERROR(IF(COUNTIF(個人情報!$BB$5:$BB$401,"登録番号" &amp; リスト!O11610)&gt;=1,"",IF(VLOOKUP(O11610,登録者リスト!$A$1:$D$43729,4,FALSE)=基本情報!$D$6,O11610,"")),"")</f>
        <v/>
      </c>
    </row>
    <row r="11611" spans="15:16" x14ac:dyDescent="0.15">
      <c r="O11611">
        <v>11610</v>
      </c>
      <c r="P11611" t="str">
        <f>IFERROR(IF(COUNTIF(個人情報!$BB$5:$BB$401,"登録番号" &amp; リスト!O11611)&gt;=1,"",IF(VLOOKUP(O11611,登録者リスト!$A$1:$D$43729,4,FALSE)=基本情報!$D$6,O11611,"")),"")</f>
        <v/>
      </c>
    </row>
    <row r="11612" spans="15:16" x14ac:dyDescent="0.15">
      <c r="O11612">
        <v>11611</v>
      </c>
      <c r="P11612" t="str">
        <f>IFERROR(IF(COUNTIF(個人情報!$BB$5:$BB$401,"登録番号" &amp; リスト!O11612)&gt;=1,"",IF(VLOOKUP(O11612,登録者リスト!$A$1:$D$43729,4,FALSE)=基本情報!$D$6,O11612,"")),"")</f>
        <v/>
      </c>
    </row>
    <row r="11613" spans="15:16" x14ac:dyDescent="0.15">
      <c r="O11613">
        <v>11612</v>
      </c>
      <c r="P11613" t="str">
        <f>IFERROR(IF(COUNTIF(個人情報!$BB$5:$BB$401,"登録番号" &amp; リスト!O11613)&gt;=1,"",IF(VLOOKUP(O11613,登録者リスト!$A$1:$D$43729,4,FALSE)=基本情報!$D$6,O11613,"")),"")</f>
        <v/>
      </c>
    </row>
    <row r="11614" spans="15:16" x14ac:dyDescent="0.15">
      <c r="O11614">
        <v>11613</v>
      </c>
      <c r="P11614" t="str">
        <f>IFERROR(IF(COUNTIF(個人情報!$BB$5:$BB$401,"登録番号" &amp; リスト!O11614)&gt;=1,"",IF(VLOOKUP(O11614,登録者リスト!$A$1:$D$43729,4,FALSE)=基本情報!$D$6,O11614,"")),"")</f>
        <v/>
      </c>
    </row>
    <row r="11615" spans="15:16" x14ac:dyDescent="0.15">
      <c r="O11615">
        <v>11614</v>
      </c>
      <c r="P11615" t="str">
        <f>IFERROR(IF(COUNTIF(個人情報!$BB$5:$BB$401,"登録番号" &amp; リスト!O11615)&gt;=1,"",IF(VLOOKUP(O11615,登録者リスト!$A$1:$D$43729,4,FALSE)=基本情報!$D$6,O11615,"")),"")</f>
        <v/>
      </c>
    </row>
    <row r="11616" spans="15:16" x14ac:dyDescent="0.15">
      <c r="O11616">
        <v>11615</v>
      </c>
      <c r="P11616" t="str">
        <f>IFERROR(IF(COUNTIF(個人情報!$BB$5:$BB$401,"登録番号" &amp; リスト!O11616)&gt;=1,"",IF(VLOOKUP(O11616,登録者リスト!$A$1:$D$43729,4,FALSE)=基本情報!$D$6,O11616,"")),"")</f>
        <v/>
      </c>
    </row>
    <row r="11617" spans="15:16" x14ac:dyDescent="0.15">
      <c r="O11617">
        <v>11616</v>
      </c>
      <c r="P11617" t="str">
        <f>IFERROR(IF(COUNTIF(個人情報!$BB$5:$BB$401,"登録番号" &amp; リスト!O11617)&gt;=1,"",IF(VLOOKUP(O11617,登録者リスト!$A$1:$D$43729,4,FALSE)=基本情報!$D$6,O11617,"")),"")</f>
        <v/>
      </c>
    </row>
    <row r="11618" spans="15:16" x14ac:dyDescent="0.15">
      <c r="O11618">
        <v>11617</v>
      </c>
      <c r="P11618" t="str">
        <f>IFERROR(IF(COUNTIF(個人情報!$BB$5:$BB$401,"登録番号" &amp; リスト!O11618)&gt;=1,"",IF(VLOOKUP(O11618,登録者リスト!$A$1:$D$43729,4,FALSE)=基本情報!$D$6,O11618,"")),"")</f>
        <v/>
      </c>
    </row>
    <row r="11619" spans="15:16" x14ac:dyDescent="0.15">
      <c r="O11619">
        <v>11618</v>
      </c>
      <c r="P11619" t="str">
        <f>IFERROR(IF(COUNTIF(個人情報!$BB$5:$BB$401,"登録番号" &amp; リスト!O11619)&gt;=1,"",IF(VLOOKUP(O11619,登録者リスト!$A$1:$D$43729,4,FALSE)=基本情報!$D$6,O11619,"")),"")</f>
        <v/>
      </c>
    </row>
    <row r="11620" spans="15:16" x14ac:dyDescent="0.15">
      <c r="O11620">
        <v>11619</v>
      </c>
      <c r="P11620" t="str">
        <f>IFERROR(IF(COUNTIF(個人情報!$BB$5:$BB$401,"登録番号" &amp; リスト!O11620)&gt;=1,"",IF(VLOOKUP(O11620,登録者リスト!$A$1:$D$43729,4,FALSE)=基本情報!$D$6,O11620,"")),"")</f>
        <v/>
      </c>
    </row>
    <row r="11621" spans="15:16" x14ac:dyDescent="0.15">
      <c r="O11621">
        <v>11620</v>
      </c>
      <c r="P11621" t="str">
        <f>IFERROR(IF(COUNTIF(個人情報!$BB$5:$BB$401,"登録番号" &amp; リスト!O11621)&gt;=1,"",IF(VLOOKUP(O11621,登録者リスト!$A$1:$D$43729,4,FALSE)=基本情報!$D$6,O11621,"")),"")</f>
        <v/>
      </c>
    </row>
    <row r="11622" spans="15:16" x14ac:dyDescent="0.15">
      <c r="O11622">
        <v>11621</v>
      </c>
      <c r="P11622" t="str">
        <f>IFERROR(IF(COUNTIF(個人情報!$BB$5:$BB$401,"登録番号" &amp; リスト!O11622)&gt;=1,"",IF(VLOOKUP(O11622,登録者リスト!$A$1:$D$43729,4,FALSE)=基本情報!$D$6,O11622,"")),"")</f>
        <v/>
      </c>
    </row>
    <row r="11623" spans="15:16" x14ac:dyDescent="0.15">
      <c r="O11623">
        <v>11622</v>
      </c>
      <c r="P11623" t="str">
        <f>IFERROR(IF(COUNTIF(個人情報!$BB$5:$BB$401,"登録番号" &amp; リスト!O11623)&gt;=1,"",IF(VLOOKUP(O11623,登録者リスト!$A$1:$D$43729,4,FALSE)=基本情報!$D$6,O11623,"")),"")</f>
        <v/>
      </c>
    </row>
    <row r="11624" spans="15:16" x14ac:dyDescent="0.15">
      <c r="O11624">
        <v>11623</v>
      </c>
      <c r="P11624" t="str">
        <f>IFERROR(IF(COUNTIF(個人情報!$BB$5:$BB$401,"登録番号" &amp; リスト!O11624)&gt;=1,"",IF(VLOOKUP(O11624,登録者リスト!$A$1:$D$43729,4,FALSE)=基本情報!$D$6,O11624,"")),"")</f>
        <v/>
      </c>
    </row>
    <row r="11625" spans="15:16" x14ac:dyDescent="0.15">
      <c r="O11625">
        <v>11624</v>
      </c>
      <c r="P11625" t="str">
        <f>IFERROR(IF(COUNTIF(個人情報!$BB$5:$BB$401,"登録番号" &amp; リスト!O11625)&gt;=1,"",IF(VLOOKUP(O11625,登録者リスト!$A$1:$D$43729,4,FALSE)=基本情報!$D$6,O11625,"")),"")</f>
        <v/>
      </c>
    </row>
    <row r="11626" spans="15:16" x14ac:dyDescent="0.15">
      <c r="O11626">
        <v>11625</v>
      </c>
      <c r="P11626" t="str">
        <f>IFERROR(IF(COUNTIF(個人情報!$BB$5:$BB$401,"登録番号" &amp; リスト!O11626)&gt;=1,"",IF(VLOOKUP(O11626,登録者リスト!$A$1:$D$43729,4,FALSE)=基本情報!$D$6,O11626,"")),"")</f>
        <v/>
      </c>
    </row>
    <row r="11627" spans="15:16" x14ac:dyDescent="0.15">
      <c r="O11627">
        <v>11626</v>
      </c>
      <c r="P11627" t="str">
        <f>IFERROR(IF(COUNTIF(個人情報!$BB$5:$BB$401,"登録番号" &amp; リスト!O11627)&gt;=1,"",IF(VLOOKUP(O11627,登録者リスト!$A$1:$D$43729,4,FALSE)=基本情報!$D$6,O11627,"")),"")</f>
        <v/>
      </c>
    </row>
    <row r="11628" spans="15:16" x14ac:dyDescent="0.15">
      <c r="O11628">
        <v>11627</v>
      </c>
      <c r="P11628" t="str">
        <f>IFERROR(IF(COUNTIF(個人情報!$BB$5:$BB$401,"登録番号" &amp; リスト!O11628)&gt;=1,"",IF(VLOOKUP(O11628,登録者リスト!$A$1:$D$43729,4,FALSE)=基本情報!$D$6,O11628,"")),"")</f>
        <v/>
      </c>
    </row>
    <row r="11629" spans="15:16" x14ac:dyDescent="0.15">
      <c r="O11629">
        <v>11628</v>
      </c>
      <c r="P11629" t="str">
        <f>IFERROR(IF(COUNTIF(個人情報!$BB$5:$BB$401,"登録番号" &amp; リスト!O11629)&gt;=1,"",IF(VLOOKUP(O11629,登録者リスト!$A$1:$D$43729,4,FALSE)=基本情報!$D$6,O11629,"")),"")</f>
        <v/>
      </c>
    </row>
    <row r="11630" spans="15:16" x14ac:dyDescent="0.15">
      <c r="O11630">
        <v>11629</v>
      </c>
      <c r="P11630" t="str">
        <f>IFERROR(IF(COUNTIF(個人情報!$BB$5:$BB$401,"登録番号" &amp; リスト!O11630)&gt;=1,"",IF(VLOOKUP(O11630,登録者リスト!$A$1:$D$43729,4,FALSE)=基本情報!$D$6,O11630,"")),"")</f>
        <v/>
      </c>
    </row>
    <row r="11631" spans="15:16" x14ac:dyDescent="0.15">
      <c r="O11631">
        <v>11630</v>
      </c>
      <c r="P11631" t="str">
        <f>IFERROR(IF(COUNTIF(個人情報!$BB$5:$BB$401,"登録番号" &amp; リスト!O11631)&gt;=1,"",IF(VLOOKUP(O11631,登録者リスト!$A$1:$D$43729,4,FALSE)=基本情報!$D$6,O11631,"")),"")</f>
        <v/>
      </c>
    </row>
    <row r="11632" spans="15:16" x14ac:dyDescent="0.15">
      <c r="O11632">
        <v>11631</v>
      </c>
      <c r="P11632" t="str">
        <f>IFERROR(IF(COUNTIF(個人情報!$BB$5:$BB$401,"登録番号" &amp; リスト!O11632)&gt;=1,"",IF(VLOOKUP(O11632,登録者リスト!$A$1:$D$43729,4,FALSE)=基本情報!$D$6,O11632,"")),"")</f>
        <v/>
      </c>
    </row>
    <row r="11633" spans="15:16" x14ac:dyDescent="0.15">
      <c r="O11633">
        <v>11632</v>
      </c>
      <c r="P11633" t="str">
        <f>IFERROR(IF(COUNTIF(個人情報!$BB$5:$BB$401,"登録番号" &amp; リスト!O11633)&gt;=1,"",IF(VLOOKUP(O11633,登録者リスト!$A$1:$D$43729,4,FALSE)=基本情報!$D$6,O11633,"")),"")</f>
        <v/>
      </c>
    </row>
    <row r="11634" spans="15:16" x14ac:dyDescent="0.15">
      <c r="O11634">
        <v>11633</v>
      </c>
      <c r="P11634" t="str">
        <f>IFERROR(IF(COUNTIF(個人情報!$BB$5:$BB$401,"登録番号" &amp; リスト!O11634)&gt;=1,"",IF(VLOOKUP(O11634,登録者リスト!$A$1:$D$43729,4,FALSE)=基本情報!$D$6,O11634,"")),"")</f>
        <v/>
      </c>
    </row>
    <row r="11635" spans="15:16" x14ac:dyDescent="0.15">
      <c r="O11635">
        <v>11634</v>
      </c>
      <c r="P11635" t="str">
        <f>IFERROR(IF(COUNTIF(個人情報!$BB$5:$BB$401,"登録番号" &amp; リスト!O11635)&gt;=1,"",IF(VLOOKUP(O11635,登録者リスト!$A$1:$D$43729,4,FALSE)=基本情報!$D$6,O11635,"")),"")</f>
        <v/>
      </c>
    </row>
    <row r="11636" spans="15:16" x14ac:dyDescent="0.15">
      <c r="O11636">
        <v>11635</v>
      </c>
      <c r="P11636" t="str">
        <f>IFERROR(IF(COUNTIF(個人情報!$BB$5:$BB$401,"登録番号" &amp; リスト!O11636)&gt;=1,"",IF(VLOOKUP(O11636,登録者リスト!$A$1:$D$43729,4,FALSE)=基本情報!$D$6,O11636,"")),"")</f>
        <v/>
      </c>
    </row>
    <row r="11637" spans="15:16" x14ac:dyDescent="0.15">
      <c r="O11637">
        <v>11636</v>
      </c>
      <c r="P11637" t="str">
        <f>IFERROR(IF(COUNTIF(個人情報!$BB$5:$BB$401,"登録番号" &amp; リスト!O11637)&gt;=1,"",IF(VLOOKUP(O11637,登録者リスト!$A$1:$D$43729,4,FALSE)=基本情報!$D$6,O11637,"")),"")</f>
        <v/>
      </c>
    </row>
    <row r="11638" spans="15:16" x14ac:dyDescent="0.15">
      <c r="O11638">
        <v>11637</v>
      </c>
      <c r="P11638" t="str">
        <f>IFERROR(IF(COUNTIF(個人情報!$BB$5:$BB$401,"登録番号" &amp; リスト!O11638)&gt;=1,"",IF(VLOOKUP(O11638,登録者リスト!$A$1:$D$43729,4,FALSE)=基本情報!$D$6,O11638,"")),"")</f>
        <v/>
      </c>
    </row>
    <row r="11639" spans="15:16" x14ac:dyDescent="0.15">
      <c r="O11639">
        <v>11638</v>
      </c>
      <c r="P11639" t="str">
        <f>IFERROR(IF(COUNTIF(個人情報!$BB$5:$BB$401,"登録番号" &amp; リスト!O11639)&gt;=1,"",IF(VLOOKUP(O11639,登録者リスト!$A$1:$D$43729,4,FALSE)=基本情報!$D$6,O11639,"")),"")</f>
        <v/>
      </c>
    </row>
    <row r="11640" spans="15:16" x14ac:dyDescent="0.15">
      <c r="O11640">
        <v>11639</v>
      </c>
      <c r="P11640" t="str">
        <f>IFERROR(IF(COUNTIF(個人情報!$BB$5:$BB$401,"登録番号" &amp; リスト!O11640)&gt;=1,"",IF(VLOOKUP(O11640,登録者リスト!$A$1:$D$43729,4,FALSE)=基本情報!$D$6,O11640,"")),"")</f>
        <v/>
      </c>
    </row>
    <row r="11641" spans="15:16" x14ac:dyDescent="0.15">
      <c r="O11641">
        <v>11640</v>
      </c>
      <c r="P11641" t="str">
        <f>IFERROR(IF(COUNTIF(個人情報!$BB$5:$BB$401,"登録番号" &amp; リスト!O11641)&gt;=1,"",IF(VLOOKUP(O11641,登録者リスト!$A$1:$D$43729,4,FALSE)=基本情報!$D$6,O11641,"")),"")</f>
        <v/>
      </c>
    </row>
    <row r="11642" spans="15:16" x14ac:dyDescent="0.15">
      <c r="O11642">
        <v>11641</v>
      </c>
      <c r="P11642" t="str">
        <f>IFERROR(IF(COUNTIF(個人情報!$BB$5:$BB$401,"登録番号" &amp; リスト!O11642)&gt;=1,"",IF(VLOOKUP(O11642,登録者リスト!$A$1:$D$43729,4,FALSE)=基本情報!$D$6,O11642,"")),"")</f>
        <v/>
      </c>
    </row>
    <row r="11643" spans="15:16" x14ac:dyDescent="0.15">
      <c r="O11643">
        <v>11642</v>
      </c>
      <c r="P11643" t="str">
        <f>IFERROR(IF(COUNTIF(個人情報!$BB$5:$BB$401,"登録番号" &amp; リスト!O11643)&gt;=1,"",IF(VLOOKUP(O11643,登録者リスト!$A$1:$D$43729,4,FALSE)=基本情報!$D$6,O11643,"")),"")</f>
        <v/>
      </c>
    </row>
    <row r="11644" spans="15:16" x14ac:dyDescent="0.15">
      <c r="O11644">
        <v>11643</v>
      </c>
      <c r="P11644" t="str">
        <f>IFERROR(IF(COUNTIF(個人情報!$BB$5:$BB$401,"登録番号" &amp; リスト!O11644)&gt;=1,"",IF(VLOOKUP(O11644,登録者リスト!$A$1:$D$43729,4,FALSE)=基本情報!$D$6,O11644,"")),"")</f>
        <v/>
      </c>
    </row>
    <row r="11645" spans="15:16" x14ac:dyDescent="0.15">
      <c r="O11645">
        <v>11644</v>
      </c>
      <c r="P11645" t="str">
        <f>IFERROR(IF(COUNTIF(個人情報!$BB$5:$BB$401,"登録番号" &amp; リスト!O11645)&gt;=1,"",IF(VLOOKUP(O11645,登録者リスト!$A$1:$D$43729,4,FALSE)=基本情報!$D$6,O11645,"")),"")</f>
        <v/>
      </c>
    </row>
    <row r="11646" spans="15:16" x14ac:dyDescent="0.15">
      <c r="O11646">
        <v>11645</v>
      </c>
      <c r="P11646" t="str">
        <f>IFERROR(IF(COUNTIF(個人情報!$BB$5:$BB$401,"登録番号" &amp; リスト!O11646)&gt;=1,"",IF(VLOOKUP(O11646,登録者リスト!$A$1:$D$43729,4,FALSE)=基本情報!$D$6,O11646,"")),"")</f>
        <v/>
      </c>
    </row>
    <row r="11647" spans="15:16" x14ac:dyDescent="0.15">
      <c r="O11647">
        <v>11646</v>
      </c>
      <c r="P11647" t="str">
        <f>IFERROR(IF(COUNTIF(個人情報!$BB$5:$BB$401,"登録番号" &amp; リスト!O11647)&gt;=1,"",IF(VLOOKUP(O11647,登録者リスト!$A$1:$D$43729,4,FALSE)=基本情報!$D$6,O11647,"")),"")</f>
        <v/>
      </c>
    </row>
    <row r="11648" spans="15:16" x14ac:dyDescent="0.15">
      <c r="O11648">
        <v>11647</v>
      </c>
      <c r="P11648" t="str">
        <f>IFERROR(IF(COUNTIF(個人情報!$BB$5:$BB$401,"登録番号" &amp; リスト!O11648)&gt;=1,"",IF(VLOOKUP(O11648,登録者リスト!$A$1:$D$43729,4,FALSE)=基本情報!$D$6,O11648,"")),"")</f>
        <v/>
      </c>
    </row>
    <row r="11649" spans="15:16" x14ac:dyDescent="0.15">
      <c r="O11649">
        <v>11648</v>
      </c>
      <c r="P11649" t="str">
        <f>IFERROR(IF(COUNTIF(個人情報!$BB$5:$BB$401,"登録番号" &amp; リスト!O11649)&gt;=1,"",IF(VLOOKUP(O11649,登録者リスト!$A$1:$D$43729,4,FALSE)=基本情報!$D$6,O11649,"")),"")</f>
        <v/>
      </c>
    </row>
    <row r="11650" spans="15:16" x14ac:dyDescent="0.15">
      <c r="O11650">
        <v>11649</v>
      </c>
      <c r="P11650" t="str">
        <f>IFERROR(IF(COUNTIF(個人情報!$BB$5:$BB$401,"登録番号" &amp; リスト!O11650)&gt;=1,"",IF(VLOOKUP(O11650,登録者リスト!$A$1:$D$43729,4,FALSE)=基本情報!$D$6,O11650,"")),"")</f>
        <v/>
      </c>
    </row>
    <row r="11651" spans="15:16" x14ac:dyDescent="0.15">
      <c r="O11651">
        <v>11650</v>
      </c>
      <c r="P11651" t="str">
        <f>IFERROR(IF(COUNTIF(個人情報!$BB$5:$BB$401,"登録番号" &amp; リスト!O11651)&gt;=1,"",IF(VLOOKUP(O11651,登録者リスト!$A$1:$D$43729,4,FALSE)=基本情報!$D$6,O11651,"")),"")</f>
        <v/>
      </c>
    </row>
    <row r="11652" spans="15:16" x14ac:dyDescent="0.15">
      <c r="O11652">
        <v>11651</v>
      </c>
      <c r="P11652" t="str">
        <f>IFERROR(IF(COUNTIF(個人情報!$BB$5:$BB$401,"登録番号" &amp; リスト!O11652)&gt;=1,"",IF(VLOOKUP(O11652,登録者リスト!$A$1:$D$43729,4,FALSE)=基本情報!$D$6,O11652,"")),"")</f>
        <v/>
      </c>
    </row>
    <row r="11653" spans="15:16" x14ac:dyDescent="0.15">
      <c r="O11653">
        <v>11652</v>
      </c>
      <c r="P11653" t="str">
        <f>IFERROR(IF(COUNTIF(個人情報!$BB$5:$BB$401,"登録番号" &amp; リスト!O11653)&gt;=1,"",IF(VLOOKUP(O11653,登録者リスト!$A$1:$D$43729,4,FALSE)=基本情報!$D$6,O11653,"")),"")</f>
        <v/>
      </c>
    </row>
    <row r="11654" spans="15:16" x14ac:dyDescent="0.15">
      <c r="O11654">
        <v>11653</v>
      </c>
      <c r="P11654" t="str">
        <f>IFERROR(IF(COUNTIF(個人情報!$BB$5:$BB$401,"登録番号" &amp; リスト!O11654)&gt;=1,"",IF(VLOOKUP(O11654,登録者リスト!$A$1:$D$43729,4,FALSE)=基本情報!$D$6,O11654,"")),"")</f>
        <v/>
      </c>
    </row>
    <row r="11655" spans="15:16" x14ac:dyDescent="0.15">
      <c r="O11655">
        <v>11654</v>
      </c>
      <c r="P11655" t="str">
        <f>IFERROR(IF(COUNTIF(個人情報!$BB$5:$BB$401,"登録番号" &amp; リスト!O11655)&gt;=1,"",IF(VLOOKUP(O11655,登録者リスト!$A$1:$D$43729,4,FALSE)=基本情報!$D$6,O11655,"")),"")</f>
        <v/>
      </c>
    </row>
    <row r="11656" spans="15:16" x14ac:dyDescent="0.15">
      <c r="O11656">
        <v>11655</v>
      </c>
      <c r="P11656" t="str">
        <f>IFERROR(IF(COUNTIF(個人情報!$BB$5:$BB$401,"登録番号" &amp; リスト!O11656)&gt;=1,"",IF(VLOOKUP(O11656,登録者リスト!$A$1:$D$43729,4,FALSE)=基本情報!$D$6,O11656,"")),"")</f>
        <v/>
      </c>
    </row>
    <row r="11657" spans="15:16" x14ac:dyDescent="0.15">
      <c r="O11657">
        <v>11656</v>
      </c>
      <c r="P11657" t="str">
        <f>IFERROR(IF(COUNTIF(個人情報!$BB$5:$BB$401,"登録番号" &amp; リスト!O11657)&gt;=1,"",IF(VLOOKUP(O11657,登録者リスト!$A$1:$D$43729,4,FALSE)=基本情報!$D$6,O11657,"")),"")</f>
        <v/>
      </c>
    </row>
    <row r="11658" spans="15:16" x14ac:dyDescent="0.15">
      <c r="O11658">
        <v>11657</v>
      </c>
      <c r="P11658" t="str">
        <f>IFERROR(IF(COUNTIF(個人情報!$BB$5:$BB$401,"登録番号" &amp; リスト!O11658)&gt;=1,"",IF(VLOOKUP(O11658,登録者リスト!$A$1:$D$43729,4,FALSE)=基本情報!$D$6,O11658,"")),"")</f>
        <v/>
      </c>
    </row>
    <row r="11659" spans="15:16" x14ac:dyDescent="0.15">
      <c r="O11659">
        <v>11658</v>
      </c>
      <c r="P11659" t="str">
        <f>IFERROR(IF(COUNTIF(個人情報!$BB$5:$BB$401,"登録番号" &amp; リスト!O11659)&gt;=1,"",IF(VLOOKUP(O11659,登録者リスト!$A$1:$D$43729,4,FALSE)=基本情報!$D$6,O11659,"")),"")</f>
        <v/>
      </c>
    </row>
    <row r="11660" spans="15:16" x14ac:dyDescent="0.15">
      <c r="O11660">
        <v>11659</v>
      </c>
      <c r="P11660" t="str">
        <f>IFERROR(IF(COUNTIF(個人情報!$BB$5:$BB$401,"登録番号" &amp; リスト!O11660)&gt;=1,"",IF(VLOOKUP(O11660,登録者リスト!$A$1:$D$43729,4,FALSE)=基本情報!$D$6,O11660,"")),"")</f>
        <v/>
      </c>
    </row>
    <row r="11661" spans="15:16" x14ac:dyDescent="0.15">
      <c r="O11661">
        <v>11660</v>
      </c>
      <c r="P11661" t="str">
        <f>IFERROR(IF(COUNTIF(個人情報!$BB$5:$BB$401,"登録番号" &amp; リスト!O11661)&gt;=1,"",IF(VLOOKUP(O11661,登録者リスト!$A$1:$D$43729,4,FALSE)=基本情報!$D$6,O11661,"")),"")</f>
        <v/>
      </c>
    </row>
    <row r="11662" spans="15:16" x14ac:dyDescent="0.15">
      <c r="O11662">
        <v>11661</v>
      </c>
      <c r="P11662" t="str">
        <f>IFERROR(IF(COUNTIF(個人情報!$BB$5:$BB$401,"登録番号" &amp; リスト!O11662)&gt;=1,"",IF(VLOOKUP(O11662,登録者リスト!$A$1:$D$43729,4,FALSE)=基本情報!$D$6,O11662,"")),"")</f>
        <v/>
      </c>
    </row>
    <row r="11663" spans="15:16" x14ac:dyDescent="0.15">
      <c r="O11663">
        <v>11662</v>
      </c>
      <c r="P11663" t="str">
        <f>IFERROR(IF(COUNTIF(個人情報!$BB$5:$BB$401,"登録番号" &amp; リスト!O11663)&gt;=1,"",IF(VLOOKUP(O11663,登録者リスト!$A$1:$D$43729,4,FALSE)=基本情報!$D$6,O11663,"")),"")</f>
        <v/>
      </c>
    </row>
    <row r="11664" spans="15:16" x14ac:dyDescent="0.15">
      <c r="O11664">
        <v>11663</v>
      </c>
      <c r="P11664" t="str">
        <f>IFERROR(IF(COUNTIF(個人情報!$BB$5:$BB$401,"登録番号" &amp; リスト!O11664)&gt;=1,"",IF(VLOOKUP(O11664,登録者リスト!$A$1:$D$43729,4,FALSE)=基本情報!$D$6,O11664,"")),"")</f>
        <v/>
      </c>
    </row>
    <row r="11665" spans="15:16" x14ac:dyDescent="0.15">
      <c r="O11665">
        <v>11664</v>
      </c>
      <c r="P11665" t="str">
        <f>IFERROR(IF(COUNTIF(個人情報!$BB$5:$BB$401,"登録番号" &amp; リスト!O11665)&gt;=1,"",IF(VLOOKUP(O11665,登録者リスト!$A$1:$D$43729,4,FALSE)=基本情報!$D$6,O11665,"")),"")</f>
        <v/>
      </c>
    </row>
    <row r="11666" spans="15:16" x14ac:dyDescent="0.15">
      <c r="O11666">
        <v>11665</v>
      </c>
      <c r="P11666" t="str">
        <f>IFERROR(IF(COUNTIF(個人情報!$BB$5:$BB$401,"登録番号" &amp; リスト!O11666)&gt;=1,"",IF(VLOOKUP(O11666,登録者リスト!$A$1:$D$43729,4,FALSE)=基本情報!$D$6,O11666,"")),"")</f>
        <v/>
      </c>
    </row>
    <row r="11667" spans="15:16" x14ac:dyDescent="0.15">
      <c r="O11667">
        <v>11666</v>
      </c>
      <c r="P11667" t="str">
        <f>IFERROR(IF(COUNTIF(個人情報!$BB$5:$BB$401,"登録番号" &amp; リスト!O11667)&gt;=1,"",IF(VLOOKUP(O11667,登録者リスト!$A$1:$D$43729,4,FALSE)=基本情報!$D$6,O11667,"")),"")</f>
        <v/>
      </c>
    </row>
    <row r="11668" spans="15:16" x14ac:dyDescent="0.15">
      <c r="O11668">
        <v>11667</v>
      </c>
      <c r="P11668" t="str">
        <f>IFERROR(IF(COUNTIF(個人情報!$BB$5:$BB$401,"登録番号" &amp; リスト!O11668)&gt;=1,"",IF(VLOOKUP(O11668,登録者リスト!$A$1:$D$43729,4,FALSE)=基本情報!$D$6,O11668,"")),"")</f>
        <v/>
      </c>
    </row>
    <row r="11669" spans="15:16" x14ac:dyDescent="0.15">
      <c r="O11669">
        <v>11668</v>
      </c>
      <c r="P11669" t="str">
        <f>IFERROR(IF(COUNTIF(個人情報!$BB$5:$BB$401,"登録番号" &amp; リスト!O11669)&gt;=1,"",IF(VLOOKUP(O11669,登録者リスト!$A$1:$D$43729,4,FALSE)=基本情報!$D$6,O11669,"")),"")</f>
        <v/>
      </c>
    </row>
    <row r="11670" spans="15:16" x14ac:dyDescent="0.15">
      <c r="O11670">
        <v>11669</v>
      </c>
      <c r="P11670" t="str">
        <f>IFERROR(IF(COUNTIF(個人情報!$BB$5:$BB$401,"登録番号" &amp; リスト!O11670)&gt;=1,"",IF(VLOOKUP(O11670,登録者リスト!$A$1:$D$43729,4,FALSE)=基本情報!$D$6,O11670,"")),"")</f>
        <v/>
      </c>
    </row>
    <row r="11671" spans="15:16" x14ac:dyDescent="0.15">
      <c r="O11671">
        <v>11670</v>
      </c>
      <c r="P11671" t="str">
        <f>IFERROR(IF(COUNTIF(個人情報!$BB$5:$BB$401,"登録番号" &amp; リスト!O11671)&gt;=1,"",IF(VLOOKUP(O11671,登録者リスト!$A$1:$D$43729,4,FALSE)=基本情報!$D$6,O11671,"")),"")</f>
        <v/>
      </c>
    </row>
    <row r="11672" spans="15:16" x14ac:dyDescent="0.15">
      <c r="O11672">
        <v>11671</v>
      </c>
      <c r="P11672" t="str">
        <f>IFERROR(IF(COUNTIF(個人情報!$BB$5:$BB$401,"登録番号" &amp; リスト!O11672)&gt;=1,"",IF(VLOOKUP(O11672,登録者リスト!$A$1:$D$43729,4,FALSE)=基本情報!$D$6,O11672,"")),"")</f>
        <v/>
      </c>
    </row>
    <row r="11673" spans="15:16" x14ac:dyDescent="0.15">
      <c r="O11673">
        <v>11672</v>
      </c>
      <c r="P11673" t="str">
        <f>IFERROR(IF(COUNTIF(個人情報!$BB$5:$BB$401,"登録番号" &amp; リスト!O11673)&gt;=1,"",IF(VLOOKUP(O11673,登録者リスト!$A$1:$D$43729,4,FALSE)=基本情報!$D$6,O11673,"")),"")</f>
        <v/>
      </c>
    </row>
    <row r="11674" spans="15:16" x14ac:dyDescent="0.15">
      <c r="O11674">
        <v>11673</v>
      </c>
      <c r="P11674" t="str">
        <f>IFERROR(IF(COUNTIF(個人情報!$BB$5:$BB$401,"登録番号" &amp; リスト!O11674)&gt;=1,"",IF(VLOOKUP(O11674,登録者リスト!$A$1:$D$43729,4,FALSE)=基本情報!$D$6,O11674,"")),"")</f>
        <v/>
      </c>
    </row>
    <row r="11675" spans="15:16" x14ac:dyDescent="0.15">
      <c r="O11675">
        <v>11674</v>
      </c>
      <c r="P11675" t="str">
        <f>IFERROR(IF(COUNTIF(個人情報!$BB$5:$BB$401,"登録番号" &amp; リスト!O11675)&gt;=1,"",IF(VLOOKUP(O11675,登録者リスト!$A$1:$D$43729,4,FALSE)=基本情報!$D$6,O11675,"")),"")</f>
        <v/>
      </c>
    </row>
    <row r="11676" spans="15:16" x14ac:dyDescent="0.15">
      <c r="O11676">
        <v>11675</v>
      </c>
      <c r="P11676" t="str">
        <f>IFERROR(IF(COUNTIF(個人情報!$BB$5:$BB$401,"登録番号" &amp; リスト!O11676)&gt;=1,"",IF(VLOOKUP(O11676,登録者リスト!$A$1:$D$43729,4,FALSE)=基本情報!$D$6,O11676,"")),"")</f>
        <v/>
      </c>
    </row>
    <row r="11677" spans="15:16" x14ac:dyDescent="0.15">
      <c r="O11677">
        <v>11676</v>
      </c>
      <c r="P11677" t="str">
        <f>IFERROR(IF(COUNTIF(個人情報!$BB$5:$BB$401,"登録番号" &amp; リスト!O11677)&gt;=1,"",IF(VLOOKUP(O11677,登録者リスト!$A$1:$D$43729,4,FALSE)=基本情報!$D$6,O11677,"")),"")</f>
        <v/>
      </c>
    </row>
    <row r="11678" spans="15:16" x14ac:dyDescent="0.15">
      <c r="O11678">
        <v>11677</v>
      </c>
      <c r="P11678" t="str">
        <f>IFERROR(IF(COUNTIF(個人情報!$BB$5:$BB$401,"登録番号" &amp; リスト!O11678)&gt;=1,"",IF(VLOOKUP(O11678,登録者リスト!$A$1:$D$43729,4,FALSE)=基本情報!$D$6,O11678,"")),"")</f>
        <v/>
      </c>
    </row>
    <row r="11679" spans="15:16" x14ac:dyDescent="0.15">
      <c r="O11679">
        <v>11678</v>
      </c>
      <c r="P11679" t="str">
        <f>IFERROR(IF(COUNTIF(個人情報!$BB$5:$BB$401,"登録番号" &amp; リスト!O11679)&gt;=1,"",IF(VLOOKUP(O11679,登録者リスト!$A$1:$D$43729,4,FALSE)=基本情報!$D$6,O11679,"")),"")</f>
        <v/>
      </c>
    </row>
    <row r="11680" spans="15:16" x14ac:dyDescent="0.15">
      <c r="O11680">
        <v>11679</v>
      </c>
      <c r="P11680" t="str">
        <f>IFERROR(IF(COUNTIF(個人情報!$BB$5:$BB$401,"登録番号" &amp; リスト!O11680)&gt;=1,"",IF(VLOOKUP(O11680,登録者リスト!$A$1:$D$43729,4,FALSE)=基本情報!$D$6,O11680,"")),"")</f>
        <v/>
      </c>
    </row>
    <row r="11681" spans="15:16" x14ac:dyDescent="0.15">
      <c r="O11681">
        <v>11680</v>
      </c>
      <c r="P11681" t="str">
        <f>IFERROR(IF(COUNTIF(個人情報!$BB$5:$BB$401,"登録番号" &amp; リスト!O11681)&gt;=1,"",IF(VLOOKUP(O11681,登録者リスト!$A$1:$D$43729,4,FALSE)=基本情報!$D$6,O11681,"")),"")</f>
        <v/>
      </c>
    </row>
    <row r="11682" spans="15:16" x14ac:dyDescent="0.15">
      <c r="O11682">
        <v>11681</v>
      </c>
      <c r="P11682" t="str">
        <f>IFERROR(IF(COUNTIF(個人情報!$BB$5:$BB$401,"登録番号" &amp; リスト!O11682)&gt;=1,"",IF(VLOOKUP(O11682,登録者リスト!$A$1:$D$43729,4,FALSE)=基本情報!$D$6,O11682,"")),"")</f>
        <v/>
      </c>
    </row>
    <row r="11683" spans="15:16" x14ac:dyDescent="0.15">
      <c r="O11683">
        <v>11682</v>
      </c>
      <c r="P11683" t="str">
        <f>IFERROR(IF(COUNTIF(個人情報!$BB$5:$BB$401,"登録番号" &amp; リスト!O11683)&gt;=1,"",IF(VLOOKUP(O11683,登録者リスト!$A$1:$D$43729,4,FALSE)=基本情報!$D$6,O11683,"")),"")</f>
        <v/>
      </c>
    </row>
    <row r="11684" spans="15:16" x14ac:dyDescent="0.15">
      <c r="O11684">
        <v>11683</v>
      </c>
      <c r="P11684" t="str">
        <f>IFERROR(IF(COUNTIF(個人情報!$BB$5:$BB$401,"登録番号" &amp; リスト!O11684)&gt;=1,"",IF(VLOOKUP(O11684,登録者リスト!$A$1:$D$43729,4,FALSE)=基本情報!$D$6,O11684,"")),"")</f>
        <v/>
      </c>
    </row>
    <row r="11685" spans="15:16" x14ac:dyDescent="0.15">
      <c r="O11685">
        <v>11684</v>
      </c>
      <c r="P11685" t="str">
        <f>IFERROR(IF(COUNTIF(個人情報!$BB$5:$BB$401,"登録番号" &amp; リスト!O11685)&gt;=1,"",IF(VLOOKUP(O11685,登録者リスト!$A$1:$D$43729,4,FALSE)=基本情報!$D$6,O11685,"")),"")</f>
        <v/>
      </c>
    </row>
    <row r="11686" spans="15:16" x14ac:dyDescent="0.15">
      <c r="O11686">
        <v>11685</v>
      </c>
      <c r="P11686" t="str">
        <f>IFERROR(IF(COUNTIF(個人情報!$BB$5:$BB$401,"登録番号" &amp; リスト!O11686)&gt;=1,"",IF(VLOOKUP(O11686,登録者リスト!$A$1:$D$43729,4,FALSE)=基本情報!$D$6,O11686,"")),"")</f>
        <v/>
      </c>
    </row>
    <row r="11687" spans="15:16" x14ac:dyDescent="0.15">
      <c r="O11687">
        <v>11686</v>
      </c>
      <c r="P11687" t="str">
        <f>IFERROR(IF(COUNTIF(個人情報!$BB$5:$BB$401,"登録番号" &amp; リスト!O11687)&gt;=1,"",IF(VLOOKUP(O11687,登録者リスト!$A$1:$D$43729,4,FALSE)=基本情報!$D$6,O11687,"")),"")</f>
        <v/>
      </c>
    </row>
    <row r="11688" spans="15:16" x14ac:dyDescent="0.15">
      <c r="O11688">
        <v>11687</v>
      </c>
      <c r="P11688" t="str">
        <f>IFERROR(IF(COUNTIF(個人情報!$BB$5:$BB$401,"登録番号" &amp; リスト!O11688)&gt;=1,"",IF(VLOOKUP(O11688,登録者リスト!$A$1:$D$43729,4,FALSE)=基本情報!$D$6,O11688,"")),"")</f>
        <v/>
      </c>
    </row>
    <row r="11689" spans="15:16" x14ac:dyDescent="0.15">
      <c r="O11689">
        <v>11688</v>
      </c>
      <c r="P11689" t="str">
        <f>IFERROR(IF(COUNTIF(個人情報!$BB$5:$BB$401,"登録番号" &amp; リスト!O11689)&gt;=1,"",IF(VLOOKUP(O11689,登録者リスト!$A$1:$D$43729,4,FALSE)=基本情報!$D$6,O11689,"")),"")</f>
        <v/>
      </c>
    </row>
    <row r="11690" spans="15:16" x14ac:dyDescent="0.15">
      <c r="O11690">
        <v>11689</v>
      </c>
      <c r="P11690" t="str">
        <f>IFERROR(IF(COUNTIF(個人情報!$BB$5:$BB$401,"登録番号" &amp; リスト!O11690)&gt;=1,"",IF(VLOOKUP(O11690,登録者リスト!$A$1:$D$43729,4,FALSE)=基本情報!$D$6,O11690,"")),"")</f>
        <v/>
      </c>
    </row>
    <row r="11691" spans="15:16" x14ac:dyDescent="0.15">
      <c r="O11691">
        <v>11690</v>
      </c>
      <c r="P11691" t="str">
        <f>IFERROR(IF(COUNTIF(個人情報!$BB$5:$BB$401,"登録番号" &amp; リスト!O11691)&gt;=1,"",IF(VLOOKUP(O11691,登録者リスト!$A$1:$D$43729,4,FALSE)=基本情報!$D$6,O11691,"")),"")</f>
        <v/>
      </c>
    </row>
    <row r="11692" spans="15:16" x14ac:dyDescent="0.15">
      <c r="O11692">
        <v>11691</v>
      </c>
      <c r="P11692" t="str">
        <f>IFERROR(IF(COUNTIF(個人情報!$BB$5:$BB$401,"登録番号" &amp; リスト!O11692)&gt;=1,"",IF(VLOOKUP(O11692,登録者リスト!$A$1:$D$43729,4,FALSE)=基本情報!$D$6,O11692,"")),"")</f>
        <v/>
      </c>
    </row>
    <row r="11693" spans="15:16" x14ac:dyDescent="0.15">
      <c r="O11693">
        <v>11692</v>
      </c>
      <c r="P11693" t="str">
        <f>IFERROR(IF(COUNTIF(個人情報!$BB$5:$BB$401,"登録番号" &amp; リスト!O11693)&gt;=1,"",IF(VLOOKUP(O11693,登録者リスト!$A$1:$D$43729,4,FALSE)=基本情報!$D$6,O11693,"")),"")</f>
        <v/>
      </c>
    </row>
    <row r="11694" spans="15:16" x14ac:dyDescent="0.15">
      <c r="O11694">
        <v>11693</v>
      </c>
      <c r="P11694" t="str">
        <f>IFERROR(IF(COUNTIF(個人情報!$BB$5:$BB$401,"登録番号" &amp; リスト!O11694)&gt;=1,"",IF(VLOOKUP(O11694,登録者リスト!$A$1:$D$43729,4,FALSE)=基本情報!$D$6,O11694,"")),"")</f>
        <v/>
      </c>
    </row>
    <row r="11695" spans="15:16" x14ac:dyDescent="0.15">
      <c r="O11695">
        <v>11694</v>
      </c>
      <c r="P11695" t="str">
        <f>IFERROR(IF(COUNTIF(個人情報!$BB$5:$BB$401,"登録番号" &amp; リスト!O11695)&gt;=1,"",IF(VLOOKUP(O11695,登録者リスト!$A$1:$D$43729,4,FALSE)=基本情報!$D$6,O11695,"")),"")</f>
        <v/>
      </c>
    </row>
    <row r="11696" spans="15:16" x14ac:dyDescent="0.15">
      <c r="O11696">
        <v>11695</v>
      </c>
      <c r="P11696" t="str">
        <f>IFERROR(IF(COUNTIF(個人情報!$BB$5:$BB$401,"登録番号" &amp; リスト!O11696)&gt;=1,"",IF(VLOOKUP(O11696,登録者リスト!$A$1:$D$43729,4,FALSE)=基本情報!$D$6,O11696,"")),"")</f>
        <v/>
      </c>
    </row>
    <row r="11697" spans="15:16" x14ac:dyDescent="0.15">
      <c r="O11697">
        <v>11696</v>
      </c>
      <c r="P11697" t="str">
        <f>IFERROR(IF(COUNTIF(個人情報!$BB$5:$BB$401,"登録番号" &amp; リスト!O11697)&gt;=1,"",IF(VLOOKUP(O11697,登録者リスト!$A$1:$D$43729,4,FALSE)=基本情報!$D$6,O11697,"")),"")</f>
        <v/>
      </c>
    </row>
    <row r="11698" spans="15:16" x14ac:dyDescent="0.15">
      <c r="O11698">
        <v>11697</v>
      </c>
      <c r="P11698" t="str">
        <f>IFERROR(IF(COUNTIF(個人情報!$BB$5:$BB$401,"登録番号" &amp; リスト!O11698)&gt;=1,"",IF(VLOOKUP(O11698,登録者リスト!$A$1:$D$43729,4,FALSE)=基本情報!$D$6,O11698,"")),"")</f>
        <v/>
      </c>
    </row>
    <row r="11699" spans="15:16" x14ac:dyDescent="0.15">
      <c r="O11699">
        <v>11698</v>
      </c>
      <c r="P11699" t="str">
        <f>IFERROR(IF(COUNTIF(個人情報!$BB$5:$BB$401,"登録番号" &amp; リスト!O11699)&gt;=1,"",IF(VLOOKUP(O11699,登録者リスト!$A$1:$D$43729,4,FALSE)=基本情報!$D$6,O11699,"")),"")</f>
        <v/>
      </c>
    </row>
    <row r="11700" spans="15:16" x14ac:dyDescent="0.15">
      <c r="O11700">
        <v>11699</v>
      </c>
      <c r="P11700" t="str">
        <f>IFERROR(IF(COUNTIF(個人情報!$BB$5:$BB$401,"登録番号" &amp; リスト!O11700)&gt;=1,"",IF(VLOOKUP(O11700,登録者リスト!$A$1:$D$43729,4,FALSE)=基本情報!$D$6,O11700,"")),"")</f>
        <v/>
      </c>
    </row>
    <row r="11701" spans="15:16" x14ac:dyDescent="0.15">
      <c r="O11701">
        <v>11700</v>
      </c>
      <c r="P11701" t="str">
        <f>IFERROR(IF(COUNTIF(個人情報!$BB$5:$BB$401,"登録番号" &amp; リスト!O11701)&gt;=1,"",IF(VLOOKUP(O11701,登録者リスト!$A$1:$D$43729,4,FALSE)=基本情報!$D$6,O11701,"")),"")</f>
        <v/>
      </c>
    </row>
    <row r="11702" spans="15:16" x14ac:dyDescent="0.15">
      <c r="O11702">
        <v>11701</v>
      </c>
      <c r="P11702" t="str">
        <f>IFERROR(IF(COUNTIF(個人情報!$BB$5:$BB$401,"登録番号" &amp; リスト!O11702)&gt;=1,"",IF(VLOOKUP(O11702,登録者リスト!$A$1:$D$43729,4,FALSE)=基本情報!$D$6,O11702,"")),"")</f>
        <v/>
      </c>
    </row>
    <row r="11703" spans="15:16" x14ac:dyDescent="0.15">
      <c r="O11703">
        <v>11702</v>
      </c>
      <c r="P11703" t="str">
        <f>IFERROR(IF(COUNTIF(個人情報!$BB$5:$BB$401,"登録番号" &amp; リスト!O11703)&gt;=1,"",IF(VLOOKUP(O11703,登録者リスト!$A$1:$D$43729,4,FALSE)=基本情報!$D$6,O11703,"")),"")</f>
        <v/>
      </c>
    </row>
    <row r="11704" spans="15:16" x14ac:dyDescent="0.15">
      <c r="O11704">
        <v>11703</v>
      </c>
      <c r="P11704" t="str">
        <f>IFERROR(IF(COUNTIF(個人情報!$BB$5:$BB$401,"登録番号" &amp; リスト!O11704)&gt;=1,"",IF(VLOOKUP(O11704,登録者リスト!$A$1:$D$43729,4,FALSE)=基本情報!$D$6,O11704,"")),"")</f>
        <v/>
      </c>
    </row>
    <row r="11705" spans="15:16" x14ac:dyDescent="0.15">
      <c r="O11705">
        <v>11704</v>
      </c>
      <c r="P11705" t="str">
        <f>IFERROR(IF(COUNTIF(個人情報!$BB$5:$BB$401,"登録番号" &amp; リスト!O11705)&gt;=1,"",IF(VLOOKUP(O11705,登録者リスト!$A$1:$D$43729,4,FALSE)=基本情報!$D$6,O11705,"")),"")</f>
        <v/>
      </c>
    </row>
    <row r="11706" spans="15:16" x14ac:dyDescent="0.15">
      <c r="O11706">
        <v>11705</v>
      </c>
      <c r="P11706" t="str">
        <f>IFERROR(IF(COUNTIF(個人情報!$BB$5:$BB$401,"登録番号" &amp; リスト!O11706)&gt;=1,"",IF(VLOOKUP(O11706,登録者リスト!$A$1:$D$43729,4,FALSE)=基本情報!$D$6,O11706,"")),"")</f>
        <v/>
      </c>
    </row>
    <row r="11707" spans="15:16" x14ac:dyDescent="0.15">
      <c r="O11707">
        <v>11706</v>
      </c>
      <c r="P11707" t="str">
        <f>IFERROR(IF(COUNTIF(個人情報!$BB$5:$BB$401,"登録番号" &amp; リスト!O11707)&gt;=1,"",IF(VLOOKUP(O11707,登録者リスト!$A$1:$D$43729,4,FALSE)=基本情報!$D$6,O11707,"")),"")</f>
        <v/>
      </c>
    </row>
    <row r="11708" spans="15:16" x14ac:dyDescent="0.15">
      <c r="O11708">
        <v>11707</v>
      </c>
      <c r="P11708" t="str">
        <f>IFERROR(IF(COUNTIF(個人情報!$BB$5:$BB$401,"登録番号" &amp; リスト!O11708)&gt;=1,"",IF(VLOOKUP(O11708,登録者リスト!$A$1:$D$43729,4,FALSE)=基本情報!$D$6,O11708,"")),"")</f>
        <v/>
      </c>
    </row>
    <row r="11709" spans="15:16" x14ac:dyDescent="0.15">
      <c r="O11709">
        <v>11708</v>
      </c>
      <c r="P11709" t="str">
        <f>IFERROR(IF(COUNTIF(個人情報!$BB$5:$BB$401,"登録番号" &amp; リスト!O11709)&gt;=1,"",IF(VLOOKUP(O11709,登録者リスト!$A$1:$D$43729,4,FALSE)=基本情報!$D$6,O11709,"")),"")</f>
        <v/>
      </c>
    </row>
    <row r="11710" spans="15:16" x14ac:dyDescent="0.15">
      <c r="O11710">
        <v>11709</v>
      </c>
      <c r="P11710" t="str">
        <f>IFERROR(IF(COUNTIF(個人情報!$BB$5:$BB$401,"登録番号" &amp; リスト!O11710)&gt;=1,"",IF(VLOOKUP(O11710,登録者リスト!$A$1:$D$43729,4,FALSE)=基本情報!$D$6,O11710,"")),"")</f>
        <v/>
      </c>
    </row>
    <row r="11711" spans="15:16" x14ac:dyDescent="0.15">
      <c r="O11711">
        <v>11710</v>
      </c>
      <c r="P11711" t="str">
        <f>IFERROR(IF(COUNTIF(個人情報!$BB$5:$BB$401,"登録番号" &amp; リスト!O11711)&gt;=1,"",IF(VLOOKUP(O11711,登録者リスト!$A$1:$D$43729,4,FALSE)=基本情報!$D$6,O11711,"")),"")</f>
        <v/>
      </c>
    </row>
    <row r="11712" spans="15:16" x14ac:dyDescent="0.15">
      <c r="O11712">
        <v>11711</v>
      </c>
      <c r="P11712" t="str">
        <f>IFERROR(IF(COUNTIF(個人情報!$BB$5:$BB$401,"登録番号" &amp; リスト!O11712)&gt;=1,"",IF(VLOOKUP(O11712,登録者リスト!$A$1:$D$43729,4,FALSE)=基本情報!$D$6,O11712,"")),"")</f>
        <v/>
      </c>
    </row>
    <row r="11713" spans="15:16" x14ac:dyDescent="0.15">
      <c r="O11713">
        <v>11712</v>
      </c>
      <c r="P11713" t="str">
        <f>IFERROR(IF(COUNTIF(個人情報!$BB$5:$BB$401,"登録番号" &amp; リスト!O11713)&gt;=1,"",IF(VLOOKUP(O11713,登録者リスト!$A$1:$D$43729,4,FALSE)=基本情報!$D$6,O11713,"")),"")</f>
        <v/>
      </c>
    </row>
    <row r="11714" spans="15:16" x14ac:dyDescent="0.15">
      <c r="O11714">
        <v>11713</v>
      </c>
      <c r="P11714" t="str">
        <f>IFERROR(IF(COUNTIF(個人情報!$BB$5:$BB$401,"登録番号" &amp; リスト!O11714)&gt;=1,"",IF(VLOOKUP(O11714,登録者リスト!$A$1:$D$43729,4,FALSE)=基本情報!$D$6,O11714,"")),"")</f>
        <v/>
      </c>
    </row>
    <row r="11715" spans="15:16" x14ac:dyDescent="0.15">
      <c r="O11715">
        <v>11714</v>
      </c>
      <c r="P11715" t="str">
        <f>IFERROR(IF(COUNTIF(個人情報!$BB$5:$BB$401,"登録番号" &amp; リスト!O11715)&gt;=1,"",IF(VLOOKUP(O11715,登録者リスト!$A$1:$D$43729,4,FALSE)=基本情報!$D$6,O11715,"")),"")</f>
        <v/>
      </c>
    </row>
    <row r="11716" spans="15:16" x14ac:dyDescent="0.15">
      <c r="O11716">
        <v>11715</v>
      </c>
      <c r="P11716" t="str">
        <f>IFERROR(IF(COUNTIF(個人情報!$BB$5:$BB$401,"登録番号" &amp; リスト!O11716)&gt;=1,"",IF(VLOOKUP(O11716,登録者リスト!$A$1:$D$43729,4,FALSE)=基本情報!$D$6,O11716,"")),"")</f>
        <v/>
      </c>
    </row>
    <row r="11717" spans="15:16" x14ac:dyDescent="0.15">
      <c r="O11717">
        <v>11716</v>
      </c>
      <c r="P11717" t="str">
        <f>IFERROR(IF(COUNTIF(個人情報!$BB$5:$BB$401,"登録番号" &amp; リスト!O11717)&gt;=1,"",IF(VLOOKUP(O11717,登録者リスト!$A$1:$D$43729,4,FALSE)=基本情報!$D$6,O11717,"")),"")</f>
        <v/>
      </c>
    </row>
    <row r="11718" spans="15:16" x14ac:dyDescent="0.15">
      <c r="O11718">
        <v>11717</v>
      </c>
      <c r="P11718" t="str">
        <f>IFERROR(IF(COUNTIF(個人情報!$BB$5:$BB$401,"登録番号" &amp; リスト!O11718)&gt;=1,"",IF(VLOOKUP(O11718,登録者リスト!$A$1:$D$43729,4,FALSE)=基本情報!$D$6,O11718,"")),"")</f>
        <v/>
      </c>
    </row>
    <row r="11719" spans="15:16" x14ac:dyDescent="0.15">
      <c r="O11719">
        <v>11718</v>
      </c>
      <c r="P11719" t="str">
        <f>IFERROR(IF(COUNTIF(個人情報!$BB$5:$BB$401,"登録番号" &amp; リスト!O11719)&gt;=1,"",IF(VLOOKUP(O11719,登録者リスト!$A$1:$D$43729,4,FALSE)=基本情報!$D$6,O11719,"")),"")</f>
        <v/>
      </c>
    </row>
    <row r="11720" spans="15:16" x14ac:dyDescent="0.15">
      <c r="O11720">
        <v>11719</v>
      </c>
      <c r="P11720" t="str">
        <f>IFERROR(IF(COUNTIF(個人情報!$BB$5:$BB$401,"登録番号" &amp; リスト!O11720)&gt;=1,"",IF(VLOOKUP(O11720,登録者リスト!$A$1:$D$43729,4,FALSE)=基本情報!$D$6,O11720,"")),"")</f>
        <v/>
      </c>
    </row>
    <row r="11721" spans="15:16" x14ac:dyDescent="0.15">
      <c r="O11721">
        <v>11720</v>
      </c>
      <c r="P11721" t="str">
        <f>IFERROR(IF(COUNTIF(個人情報!$BB$5:$BB$401,"登録番号" &amp; リスト!O11721)&gt;=1,"",IF(VLOOKUP(O11721,登録者リスト!$A$1:$D$43729,4,FALSE)=基本情報!$D$6,O11721,"")),"")</f>
        <v/>
      </c>
    </row>
    <row r="11722" spans="15:16" x14ac:dyDescent="0.15">
      <c r="O11722">
        <v>11721</v>
      </c>
      <c r="P11722" t="str">
        <f>IFERROR(IF(COUNTIF(個人情報!$BB$5:$BB$401,"登録番号" &amp; リスト!O11722)&gt;=1,"",IF(VLOOKUP(O11722,登録者リスト!$A$1:$D$43729,4,FALSE)=基本情報!$D$6,O11722,"")),"")</f>
        <v/>
      </c>
    </row>
    <row r="11723" spans="15:16" x14ac:dyDescent="0.15">
      <c r="O11723">
        <v>11722</v>
      </c>
      <c r="P11723" t="str">
        <f>IFERROR(IF(COUNTIF(個人情報!$BB$5:$BB$401,"登録番号" &amp; リスト!O11723)&gt;=1,"",IF(VLOOKUP(O11723,登録者リスト!$A$1:$D$43729,4,FALSE)=基本情報!$D$6,O11723,"")),"")</f>
        <v/>
      </c>
    </row>
    <row r="11724" spans="15:16" x14ac:dyDescent="0.15">
      <c r="O11724">
        <v>11723</v>
      </c>
      <c r="P11724" t="str">
        <f>IFERROR(IF(COUNTIF(個人情報!$BB$5:$BB$401,"登録番号" &amp; リスト!O11724)&gt;=1,"",IF(VLOOKUP(O11724,登録者リスト!$A$1:$D$43729,4,FALSE)=基本情報!$D$6,O11724,"")),"")</f>
        <v/>
      </c>
    </row>
    <row r="11725" spans="15:16" x14ac:dyDescent="0.15">
      <c r="O11725">
        <v>11724</v>
      </c>
      <c r="P11725" t="str">
        <f>IFERROR(IF(COUNTIF(個人情報!$BB$5:$BB$401,"登録番号" &amp; リスト!O11725)&gt;=1,"",IF(VLOOKUP(O11725,登録者リスト!$A$1:$D$43729,4,FALSE)=基本情報!$D$6,O11725,"")),"")</f>
        <v/>
      </c>
    </row>
    <row r="11726" spans="15:16" x14ac:dyDescent="0.15">
      <c r="O11726">
        <v>11725</v>
      </c>
      <c r="P11726" t="str">
        <f>IFERROR(IF(COUNTIF(個人情報!$BB$5:$BB$401,"登録番号" &amp; リスト!O11726)&gt;=1,"",IF(VLOOKUP(O11726,登録者リスト!$A$1:$D$43729,4,FALSE)=基本情報!$D$6,O11726,"")),"")</f>
        <v/>
      </c>
    </row>
    <row r="11727" spans="15:16" x14ac:dyDescent="0.15">
      <c r="O11727">
        <v>11726</v>
      </c>
      <c r="P11727" t="str">
        <f>IFERROR(IF(COUNTIF(個人情報!$BB$5:$BB$401,"登録番号" &amp; リスト!O11727)&gt;=1,"",IF(VLOOKUP(O11727,登録者リスト!$A$1:$D$43729,4,FALSE)=基本情報!$D$6,O11727,"")),"")</f>
        <v/>
      </c>
    </row>
    <row r="11728" spans="15:16" x14ac:dyDescent="0.15">
      <c r="O11728">
        <v>11727</v>
      </c>
      <c r="P11728" t="str">
        <f>IFERROR(IF(COUNTIF(個人情報!$BB$5:$BB$401,"登録番号" &amp; リスト!O11728)&gt;=1,"",IF(VLOOKUP(O11728,登録者リスト!$A$1:$D$43729,4,FALSE)=基本情報!$D$6,O11728,"")),"")</f>
        <v/>
      </c>
    </row>
    <row r="11729" spans="15:16" x14ac:dyDescent="0.15">
      <c r="O11729">
        <v>11728</v>
      </c>
      <c r="P11729" t="str">
        <f>IFERROR(IF(COUNTIF(個人情報!$BB$5:$BB$401,"登録番号" &amp; リスト!O11729)&gt;=1,"",IF(VLOOKUP(O11729,登録者リスト!$A$1:$D$43729,4,FALSE)=基本情報!$D$6,O11729,"")),"")</f>
        <v/>
      </c>
    </row>
    <row r="11730" spans="15:16" x14ac:dyDescent="0.15">
      <c r="O11730">
        <v>11729</v>
      </c>
      <c r="P11730" t="str">
        <f>IFERROR(IF(COUNTIF(個人情報!$BB$5:$BB$401,"登録番号" &amp; リスト!O11730)&gt;=1,"",IF(VLOOKUP(O11730,登録者リスト!$A$1:$D$43729,4,FALSE)=基本情報!$D$6,O11730,"")),"")</f>
        <v/>
      </c>
    </row>
    <row r="11731" spans="15:16" x14ac:dyDescent="0.15">
      <c r="O11731">
        <v>11730</v>
      </c>
      <c r="P11731" t="str">
        <f>IFERROR(IF(COUNTIF(個人情報!$BB$5:$BB$401,"登録番号" &amp; リスト!O11731)&gt;=1,"",IF(VLOOKUP(O11731,登録者リスト!$A$1:$D$43729,4,FALSE)=基本情報!$D$6,O11731,"")),"")</f>
        <v/>
      </c>
    </row>
    <row r="11732" spans="15:16" x14ac:dyDescent="0.15">
      <c r="O11732">
        <v>11731</v>
      </c>
      <c r="P11732" t="str">
        <f>IFERROR(IF(COUNTIF(個人情報!$BB$5:$BB$401,"登録番号" &amp; リスト!O11732)&gt;=1,"",IF(VLOOKUP(O11732,登録者リスト!$A$1:$D$43729,4,FALSE)=基本情報!$D$6,O11732,"")),"")</f>
        <v/>
      </c>
    </row>
    <row r="11733" spans="15:16" x14ac:dyDescent="0.15">
      <c r="O11733">
        <v>11732</v>
      </c>
      <c r="P11733" t="str">
        <f>IFERROR(IF(COUNTIF(個人情報!$BB$5:$BB$401,"登録番号" &amp; リスト!O11733)&gt;=1,"",IF(VLOOKUP(O11733,登録者リスト!$A$1:$D$43729,4,FALSE)=基本情報!$D$6,O11733,"")),"")</f>
        <v/>
      </c>
    </row>
    <row r="11734" spans="15:16" x14ac:dyDescent="0.15">
      <c r="O11734">
        <v>11733</v>
      </c>
      <c r="P11734" t="str">
        <f>IFERROR(IF(COUNTIF(個人情報!$BB$5:$BB$401,"登録番号" &amp; リスト!O11734)&gt;=1,"",IF(VLOOKUP(O11734,登録者リスト!$A$1:$D$43729,4,FALSE)=基本情報!$D$6,O11734,"")),"")</f>
        <v/>
      </c>
    </row>
    <row r="11735" spans="15:16" x14ac:dyDescent="0.15">
      <c r="O11735">
        <v>11734</v>
      </c>
      <c r="P11735" t="str">
        <f>IFERROR(IF(COUNTIF(個人情報!$BB$5:$BB$401,"登録番号" &amp; リスト!O11735)&gt;=1,"",IF(VLOOKUP(O11735,登録者リスト!$A$1:$D$43729,4,FALSE)=基本情報!$D$6,O11735,"")),"")</f>
        <v/>
      </c>
    </row>
    <row r="11736" spans="15:16" x14ac:dyDescent="0.15">
      <c r="O11736">
        <v>11735</v>
      </c>
      <c r="P11736" t="str">
        <f>IFERROR(IF(COUNTIF(個人情報!$BB$5:$BB$401,"登録番号" &amp; リスト!O11736)&gt;=1,"",IF(VLOOKUP(O11736,登録者リスト!$A$1:$D$43729,4,FALSE)=基本情報!$D$6,O11736,"")),"")</f>
        <v/>
      </c>
    </row>
    <row r="11737" spans="15:16" x14ac:dyDescent="0.15">
      <c r="O11737">
        <v>11736</v>
      </c>
      <c r="P11737" t="str">
        <f>IFERROR(IF(COUNTIF(個人情報!$BB$5:$BB$401,"登録番号" &amp; リスト!O11737)&gt;=1,"",IF(VLOOKUP(O11737,登録者リスト!$A$1:$D$43729,4,FALSE)=基本情報!$D$6,O11737,"")),"")</f>
        <v/>
      </c>
    </row>
    <row r="11738" spans="15:16" x14ac:dyDescent="0.15">
      <c r="O11738">
        <v>11737</v>
      </c>
      <c r="P11738" t="str">
        <f>IFERROR(IF(COUNTIF(個人情報!$BB$5:$BB$401,"登録番号" &amp; リスト!O11738)&gt;=1,"",IF(VLOOKUP(O11738,登録者リスト!$A$1:$D$43729,4,FALSE)=基本情報!$D$6,O11738,"")),"")</f>
        <v/>
      </c>
    </row>
    <row r="11739" spans="15:16" x14ac:dyDescent="0.15">
      <c r="O11739">
        <v>11738</v>
      </c>
      <c r="P11739" t="str">
        <f>IFERROR(IF(COUNTIF(個人情報!$BB$5:$BB$401,"登録番号" &amp; リスト!O11739)&gt;=1,"",IF(VLOOKUP(O11739,登録者リスト!$A$1:$D$43729,4,FALSE)=基本情報!$D$6,O11739,"")),"")</f>
        <v/>
      </c>
    </row>
    <row r="11740" spans="15:16" x14ac:dyDescent="0.15">
      <c r="O11740">
        <v>11739</v>
      </c>
      <c r="P11740" t="str">
        <f>IFERROR(IF(COUNTIF(個人情報!$BB$5:$BB$401,"登録番号" &amp; リスト!O11740)&gt;=1,"",IF(VLOOKUP(O11740,登録者リスト!$A$1:$D$43729,4,FALSE)=基本情報!$D$6,O11740,"")),"")</f>
        <v/>
      </c>
    </row>
    <row r="11741" spans="15:16" x14ac:dyDescent="0.15">
      <c r="O11741">
        <v>11740</v>
      </c>
      <c r="P11741" t="str">
        <f>IFERROR(IF(COUNTIF(個人情報!$BB$5:$BB$401,"登録番号" &amp; リスト!O11741)&gt;=1,"",IF(VLOOKUP(O11741,登録者リスト!$A$1:$D$43729,4,FALSE)=基本情報!$D$6,O11741,"")),"")</f>
        <v/>
      </c>
    </row>
    <row r="11742" spans="15:16" x14ac:dyDescent="0.15">
      <c r="O11742">
        <v>11741</v>
      </c>
      <c r="P11742" t="str">
        <f>IFERROR(IF(COUNTIF(個人情報!$BB$5:$BB$401,"登録番号" &amp; リスト!O11742)&gt;=1,"",IF(VLOOKUP(O11742,登録者リスト!$A$1:$D$43729,4,FALSE)=基本情報!$D$6,O11742,"")),"")</f>
        <v/>
      </c>
    </row>
    <row r="11743" spans="15:16" x14ac:dyDescent="0.15">
      <c r="O11743">
        <v>11742</v>
      </c>
      <c r="P11743" t="str">
        <f>IFERROR(IF(COUNTIF(個人情報!$BB$5:$BB$401,"登録番号" &amp; リスト!O11743)&gt;=1,"",IF(VLOOKUP(O11743,登録者リスト!$A$1:$D$43729,4,FALSE)=基本情報!$D$6,O11743,"")),"")</f>
        <v/>
      </c>
    </row>
    <row r="11744" spans="15:16" x14ac:dyDescent="0.15">
      <c r="O11744">
        <v>11743</v>
      </c>
      <c r="P11744" t="str">
        <f>IFERROR(IF(COUNTIF(個人情報!$BB$5:$BB$401,"登録番号" &amp; リスト!O11744)&gt;=1,"",IF(VLOOKUP(O11744,登録者リスト!$A$1:$D$43729,4,FALSE)=基本情報!$D$6,O11744,"")),"")</f>
        <v/>
      </c>
    </row>
    <row r="11745" spans="15:16" x14ac:dyDescent="0.15">
      <c r="O11745">
        <v>11744</v>
      </c>
      <c r="P11745" t="str">
        <f>IFERROR(IF(COUNTIF(個人情報!$BB$5:$BB$401,"登録番号" &amp; リスト!O11745)&gt;=1,"",IF(VLOOKUP(O11745,登録者リスト!$A$1:$D$43729,4,FALSE)=基本情報!$D$6,O11745,"")),"")</f>
        <v/>
      </c>
    </row>
    <row r="11746" spans="15:16" x14ac:dyDescent="0.15">
      <c r="O11746">
        <v>11745</v>
      </c>
      <c r="P11746" t="str">
        <f>IFERROR(IF(COUNTIF(個人情報!$BB$5:$BB$401,"登録番号" &amp; リスト!O11746)&gt;=1,"",IF(VLOOKUP(O11746,登録者リスト!$A$1:$D$43729,4,FALSE)=基本情報!$D$6,O11746,"")),"")</f>
        <v/>
      </c>
    </row>
    <row r="11747" spans="15:16" x14ac:dyDescent="0.15">
      <c r="O11747">
        <v>11746</v>
      </c>
      <c r="P11747" t="str">
        <f>IFERROR(IF(COUNTIF(個人情報!$BB$5:$BB$401,"登録番号" &amp; リスト!O11747)&gt;=1,"",IF(VLOOKUP(O11747,登録者リスト!$A$1:$D$43729,4,FALSE)=基本情報!$D$6,O11747,"")),"")</f>
        <v/>
      </c>
    </row>
    <row r="11748" spans="15:16" x14ac:dyDescent="0.15">
      <c r="O11748">
        <v>11747</v>
      </c>
      <c r="P11748" t="str">
        <f>IFERROR(IF(COUNTIF(個人情報!$BB$5:$BB$401,"登録番号" &amp; リスト!O11748)&gt;=1,"",IF(VLOOKUP(O11748,登録者リスト!$A$1:$D$43729,4,FALSE)=基本情報!$D$6,O11748,"")),"")</f>
        <v/>
      </c>
    </row>
    <row r="11749" spans="15:16" x14ac:dyDescent="0.15">
      <c r="O11749">
        <v>11748</v>
      </c>
      <c r="P11749" t="str">
        <f>IFERROR(IF(COUNTIF(個人情報!$BB$5:$BB$401,"登録番号" &amp; リスト!O11749)&gt;=1,"",IF(VLOOKUP(O11749,登録者リスト!$A$1:$D$43729,4,FALSE)=基本情報!$D$6,O11749,"")),"")</f>
        <v/>
      </c>
    </row>
    <row r="11750" spans="15:16" x14ac:dyDescent="0.15">
      <c r="O11750">
        <v>11749</v>
      </c>
      <c r="P11750" t="str">
        <f>IFERROR(IF(COUNTIF(個人情報!$BB$5:$BB$401,"登録番号" &amp; リスト!O11750)&gt;=1,"",IF(VLOOKUP(O11750,登録者リスト!$A$1:$D$43729,4,FALSE)=基本情報!$D$6,O11750,"")),"")</f>
        <v/>
      </c>
    </row>
    <row r="11751" spans="15:16" x14ac:dyDescent="0.15">
      <c r="O11751">
        <v>11750</v>
      </c>
      <c r="P11751" t="str">
        <f>IFERROR(IF(COUNTIF(個人情報!$BB$5:$BB$401,"登録番号" &amp; リスト!O11751)&gt;=1,"",IF(VLOOKUP(O11751,登録者リスト!$A$1:$D$43729,4,FALSE)=基本情報!$D$6,O11751,"")),"")</f>
        <v/>
      </c>
    </row>
    <row r="11752" spans="15:16" x14ac:dyDescent="0.15">
      <c r="O11752">
        <v>11751</v>
      </c>
      <c r="P11752" t="str">
        <f>IFERROR(IF(COUNTIF(個人情報!$BB$5:$BB$401,"登録番号" &amp; リスト!O11752)&gt;=1,"",IF(VLOOKUP(O11752,登録者リスト!$A$1:$D$43729,4,FALSE)=基本情報!$D$6,O11752,"")),"")</f>
        <v/>
      </c>
    </row>
    <row r="11753" spans="15:16" x14ac:dyDescent="0.15">
      <c r="O11753">
        <v>11752</v>
      </c>
      <c r="P11753" t="str">
        <f>IFERROR(IF(COUNTIF(個人情報!$BB$5:$BB$401,"登録番号" &amp; リスト!O11753)&gt;=1,"",IF(VLOOKUP(O11753,登録者リスト!$A$1:$D$43729,4,FALSE)=基本情報!$D$6,O11753,"")),"")</f>
        <v/>
      </c>
    </row>
    <row r="11754" spans="15:16" x14ac:dyDescent="0.15">
      <c r="O11754">
        <v>11753</v>
      </c>
      <c r="P11754" t="str">
        <f>IFERROR(IF(COUNTIF(個人情報!$BB$5:$BB$401,"登録番号" &amp; リスト!O11754)&gt;=1,"",IF(VLOOKUP(O11754,登録者リスト!$A$1:$D$43729,4,FALSE)=基本情報!$D$6,O11754,"")),"")</f>
        <v/>
      </c>
    </row>
    <row r="11755" spans="15:16" x14ac:dyDescent="0.15">
      <c r="O11755">
        <v>11754</v>
      </c>
      <c r="P11755" t="str">
        <f>IFERROR(IF(COUNTIF(個人情報!$BB$5:$BB$401,"登録番号" &amp; リスト!O11755)&gt;=1,"",IF(VLOOKUP(O11755,登録者リスト!$A$1:$D$43729,4,FALSE)=基本情報!$D$6,O11755,"")),"")</f>
        <v/>
      </c>
    </row>
    <row r="11756" spans="15:16" x14ac:dyDescent="0.15">
      <c r="O11756">
        <v>11755</v>
      </c>
      <c r="P11756" t="str">
        <f>IFERROR(IF(COUNTIF(個人情報!$BB$5:$BB$401,"登録番号" &amp; リスト!O11756)&gt;=1,"",IF(VLOOKUP(O11756,登録者リスト!$A$1:$D$43729,4,FALSE)=基本情報!$D$6,O11756,"")),"")</f>
        <v/>
      </c>
    </row>
    <row r="11757" spans="15:16" x14ac:dyDescent="0.15">
      <c r="O11757">
        <v>11756</v>
      </c>
      <c r="P11757" t="str">
        <f>IFERROR(IF(COUNTIF(個人情報!$BB$5:$BB$401,"登録番号" &amp; リスト!O11757)&gt;=1,"",IF(VLOOKUP(O11757,登録者リスト!$A$1:$D$43729,4,FALSE)=基本情報!$D$6,O11757,"")),"")</f>
        <v/>
      </c>
    </row>
    <row r="11758" spans="15:16" x14ac:dyDescent="0.15">
      <c r="O11758">
        <v>11757</v>
      </c>
      <c r="P11758" t="str">
        <f>IFERROR(IF(COUNTIF(個人情報!$BB$5:$BB$401,"登録番号" &amp; リスト!O11758)&gt;=1,"",IF(VLOOKUP(O11758,登録者リスト!$A$1:$D$43729,4,FALSE)=基本情報!$D$6,O11758,"")),"")</f>
        <v/>
      </c>
    </row>
    <row r="11759" spans="15:16" x14ac:dyDescent="0.15">
      <c r="O11759">
        <v>11758</v>
      </c>
      <c r="P11759" t="str">
        <f>IFERROR(IF(COUNTIF(個人情報!$BB$5:$BB$401,"登録番号" &amp; リスト!O11759)&gt;=1,"",IF(VLOOKUP(O11759,登録者リスト!$A$1:$D$43729,4,FALSE)=基本情報!$D$6,O11759,"")),"")</f>
        <v/>
      </c>
    </row>
    <row r="11760" spans="15:16" x14ac:dyDescent="0.15">
      <c r="O11760">
        <v>11759</v>
      </c>
      <c r="P11760" t="str">
        <f>IFERROR(IF(COUNTIF(個人情報!$BB$5:$BB$401,"登録番号" &amp; リスト!O11760)&gt;=1,"",IF(VLOOKUP(O11760,登録者リスト!$A$1:$D$43729,4,FALSE)=基本情報!$D$6,O11760,"")),"")</f>
        <v/>
      </c>
    </row>
    <row r="11761" spans="15:16" x14ac:dyDescent="0.15">
      <c r="O11761">
        <v>11760</v>
      </c>
      <c r="P11761" t="str">
        <f>IFERROR(IF(COUNTIF(個人情報!$BB$5:$BB$401,"登録番号" &amp; リスト!O11761)&gt;=1,"",IF(VLOOKUP(O11761,登録者リスト!$A$1:$D$43729,4,FALSE)=基本情報!$D$6,O11761,"")),"")</f>
        <v/>
      </c>
    </row>
    <row r="11762" spans="15:16" x14ac:dyDescent="0.15">
      <c r="O11762">
        <v>11761</v>
      </c>
      <c r="P11762" t="str">
        <f>IFERROR(IF(COUNTIF(個人情報!$BB$5:$BB$401,"登録番号" &amp; リスト!O11762)&gt;=1,"",IF(VLOOKUP(O11762,登録者リスト!$A$1:$D$43729,4,FALSE)=基本情報!$D$6,O11762,"")),"")</f>
        <v/>
      </c>
    </row>
    <row r="11763" spans="15:16" x14ac:dyDescent="0.15">
      <c r="O11763">
        <v>11762</v>
      </c>
      <c r="P11763" t="str">
        <f>IFERROR(IF(COUNTIF(個人情報!$BB$5:$BB$401,"登録番号" &amp; リスト!O11763)&gt;=1,"",IF(VLOOKUP(O11763,登録者リスト!$A$1:$D$43729,4,FALSE)=基本情報!$D$6,O11763,"")),"")</f>
        <v/>
      </c>
    </row>
    <row r="11764" spans="15:16" x14ac:dyDescent="0.15">
      <c r="O11764">
        <v>11763</v>
      </c>
      <c r="P11764" t="str">
        <f>IFERROR(IF(COUNTIF(個人情報!$BB$5:$BB$401,"登録番号" &amp; リスト!O11764)&gt;=1,"",IF(VLOOKUP(O11764,登録者リスト!$A$1:$D$43729,4,FALSE)=基本情報!$D$6,O11764,"")),"")</f>
        <v/>
      </c>
    </row>
    <row r="11765" spans="15:16" x14ac:dyDescent="0.15">
      <c r="O11765">
        <v>11764</v>
      </c>
      <c r="P11765" t="str">
        <f>IFERROR(IF(COUNTIF(個人情報!$BB$5:$BB$401,"登録番号" &amp; リスト!O11765)&gt;=1,"",IF(VLOOKUP(O11765,登録者リスト!$A$1:$D$43729,4,FALSE)=基本情報!$D$6,O11765,"")),"")</f>
        <v/>
      </c>
    </row>
    <row r="11766" spans="15:16" x14ac:dyDescent="0.15">
      <c r="O11766">
        <v>11765</v>
      </c>
      <c r="P11766" t="str">
        <f>IFERROR(IF(COUNTIF(個人情報!$BB$5:$BB$401,"登録番号" &amp; リスト!O11766)&gt;=1,"",IF(VLOOKUP(O11766,登録者リスト!$A$1:$D$43729,4,FALSE)=基本情報!$D$6,O11766,"")),"")</f>
        <v/>
      </c>
    </row>
    <row r="11767" spans="15:16" x14ac:dyDescent="0.15">
      <c r="O11767">
        <v>11766</v>
      </c>
      <c r="P11767" t="str">
        <f>IFERROR(IF(COUNTIF(個人情報!$BB$5:$BB$401,"登録番号" &amp; リスト!O11767)&gt;=1,"",IF(VLOOKUP(O11767,登録者リスト!$A$1:$D$43729,4,FALSE)=基本情報!$D$6,O11767,"")),"")</f>
        <v/>
      </c>
    </row>
    <row r="11768" spans="15:16" x14ac:dyDescent="0.15">
      <c r="O11768">
        <v>11767</v>
      </c>
      <c r="P11768" t="str">
        <f>IFERROR(IF(COUNTIF(個人情報!$BB$5:$BB$401,"登録番号" &amp; リスト!O11768)&gt;=1,"",IF(VLOOKUP(O11768,登録者リスト!$A$1:$D$43729,4,FALSE)=基本情報!$D$6,O11768,"")),"")</f>
        <v/>
      </c>
    </row>
    <row r="11769" spans="15:16" x14ac:dyDescent="0.15">
      <c r="O11769">
        <v>11768</v>
      </c>
      <c r="P11769" t="str">
        <f>IFERROR(IF(COUNTIF(個人情報!$BB$5:$BB$401,"登録番号" &amp; リスト!O11769)&gt;=1,"",IF(VLOOKUP(O11769,登録者リスト!$A$1:$D$43729,4,FALSE)=基本情報!$D$6,O11769,"")),"")</f>
        <v/>
      </c>
    </row>
    <row r="11770" spans="15:16" x14ac:dyDescent="0.15">
      <c r="O11770">
        <v>11769</v>
      </c>
      <c r="P11770" t="str">
        <f>IFERROR(IF(COUNTIF(個人情報!$BB$5:$BB$401,"登録番号" &amp; リスト!O11770)&gt;=1,"",IF(VLOOKUP(O11770,登録者リスト!$A$1:$D$43729,4,FALSE)=基本情報!$D$6,O11770,"")),"")</f>
        <v/>
      </c>
    </row>
    <row r="11771" spans="15:16" x14ac:dyDescent="0.15">
      <c r="O11771">
        <v>11770</v>
      </c>
      <c r="P11771" t="str">
        <f>IFERROR(IF(COUNTIF(個人情報!$BB$5:$BB$401,"登録番号" &amp; リスト!O11771)&gt;=1,"",IF(VLOOKUP(O11771,登録者リスト!$A$1:$D$43729,4,FALSE)=基本情報!$D$6,O11771,"")),"")</f>
        <v/>
      </c>
    </row>
    <row r="11772" spans="15:16" x14ac:dyDescent="0.15">
      <c r="O11772">
        <v>11771</v>
      </c>
      <c r="P11772" t="str">
        <f>IFERROR(IF(COUNTIF(個人情報!$BB$5:$BB$401,"登録番号" &amp; リスト!O11772)&gt;=1,"",IF(VLOOKUP(O11772,登録者リスト!$A$1:$D$43729,4,FALSE)=基本情報!$D$6,O11772,"")),"")</f>
        <v/>
      </c>
    </row>
    <row r="11773" spans="15:16" x14ac:dyDescent="0.15">
      <c r="O11773">
        <v>11772</v>
      </c>
      <c r="P11773" t="str">
        <f>IFERROR(IF(COUNTIF(個人情報!$BB$5:$BB$401,"登録番号" &amp; リスト!O11773)&gt;=1,"",IF(VLOOKUP(O11773,登録者リスト!$A$1:$D$43729,4,FALSE)=基本情報!$D$6,O11773,"")),"")</f>
        <v/>
      </c>
    </row>
    <row r="11774" spans="15:16" x14ac:dyDescent="0.15">
      <c r="O11774">
        <v>11773</v>
      </c>
      <c r="P11774" t="str">
        <f>IFERROR(IF(COUNTIF(個人情報!$BB$5:$BB$401,"登録番号" &amp; リスト!O11774)&gt;=1,"",IF(VLOOKUP(O11774,登録者リスト!$A$1:$D$43729,4,FALSE)=基本情報!$D$6,O11774,"")),"")</f>
        <v/>
      </c>
    </row>
    <row r="11775" spans="15:16" x14ac:dyDescent="0.15">
      <c r="O11775">
        <v>11774</v>
      </c>
      <c r="P11775" t="str">
        <f>IFERROR(IF(COUNTIF(個人情報!$BB$5:$BB$401,"登録番号" &amp; リスト!O11775)&gt;=1,"",IF(VLOOKUP(O11775,登録者リスト!$A$1:$D$43729,4,FALSE)=基本情報!$D$6,O11775,"")),"")</f>
        <v/>
      </c>
    </row>
    <row r="11776" spans="15:16" x14ac:dyDescent="0.15">
      <c r="O11776">
        <v>11775</v>
      </c>
      <c r="P11776" t="str">
        <f>IFERROR(IF(COUNTIF(個人情報!$BB$5:$BB$401,"登録番号" &amp; リスト!O11776)&gt;=1,"",IF(VLOOKUP(O11776,登録者リスト!$A$1:$D$43729,4,FALSE)=基本情報!$D$6,O11776,"")),"")</f>
        <v/>
      </c>
    </row>
    <row r="11777" spans="15:16" x14ac:dyDescent="0.15">
      <c r="O11777">
        <v>11776</v>
      </c>
      <c r="P11777" t="str">
        <f>IFERROR(IF(COUNTIF(個人情報!$BB$5:$BB$401,"登録番号" &amp; リスト!O11777)&gt;=1,"",IF(VLOOKUP(O11777,登録者リスト!$A$1:$D$43729,4,FALSE)=基本情報!$D$6,O11777,"")),"")</f>
        <v/>
      </c>
    </row>
    <row r="11778" spans="15:16" x14ac:dyDescent="0.15">
      <c r="O11778">
        <v>11777</v>
      </c>
      <c r="P11778" t="str">
        <f>IFERROR(IF(COUNTIF(個人情報!$BB$5:$BB$401,"登録番号" &amp; リスト!O11778)&gt;=1,"",IF(VLOOKUP(O11778,登録者リスト!$A$1:$D$43729,4,FALSE)=基本情報!$D$6,O11778,"")),"")</f>
        <v/>
      </c>
    </row>
    <row r="11779" spans="15:16" x14ac:dyDescent="0.15">
      <c r="O11779">
        <v>11778</v>
      </c>
      <c r="P11779" t="str">
        <f>IFERROR(IF(COUNTIF(個人情報!$BB$5:$BB$401,"登録番号" &amp; リスト!O11779)&gt;=1,"",IF(VLOOKUP(O11779,登録者リスト!$A$1:$D$43729,4,FALSE)=基本情報!$D$6,O11779,"")),"")</f>
        <v/>
      </c>
    </row>
    <row r="11780" spans="15:16" x14ac:dyDescent="0.15">
      <c r="O11780">
        <v>11779</v>
      </c>
      <c r="P11780" t="str">
        <f>IFERROR(IF(COUNTIF(個人情報!$BB$5:$BB$401,"登録番号" &amp; リスト!O11780)&gt;=1,"",IF(VLOOKUP(O11780,登録者リスト!$A$1:$D$43729,4,FALSE)=基本情報!$D$6,O11780,"")),"")</f>
        <v/>
      </c>
    </row>
    <row r="11781" spans="15:16" x14ac:dyDescent="0.15">
      <c r="O11781">
        <v>11780</v>
      </c>
      <c r="P11781" t="str">
        <f>IFERROR(IF(COUNTIF(個人情報!$BB$5:$BB$401,"登録番号" &amp; リスト!O11781)&gt;=1,"",IF(VLOOKUP(O11781,登録者リスト!$A$1:$D$43729,4,FALSE)=基本情報!$D$6,O11781,"")),"")</f>
        <v/>
      </c>
    </row>
    <row r="11782" spans="15:16" x14ac:dyDescent="0.15">
      <c r="O11782">
        <v>11781</v>
      </c>
      <c r="P11782" t="str">
        <f>IFERROR(IF(COUNTIF(個人情報!$BB$5:$BB$401,"登録番号" &amp; リスト!O11782)&gt;=1,"",IF(VLOOKUP(O11782,登録者リスト!$A$1:$D$43729,4,FALSE)=基本情報!$D$6,O11782,"")),"")</f>
        <v/>
      </c>
    </row>
    <row r="11783" spans="15:16" x14ac:dyDescent="0.15">
      <c r="O11783">
        <v>11782</v>
      </c>
      <c r="P11783" t="str">
        <f>IFERROR(IF(COUNTIF(個人情報!$BB$5:$BB$401,"登録番号" &amp; リスト!O11783)&gt;=1,"",IF(VLOOKUP(O11783,登録者リスト!$A$1:$D$43729,4,FALSE)=基本情報!$D$6,O11783,"")),"")</f>
        <v/>
      </c>
    </row>
    <row r="11784" spans="15:16" x14ac:dyDescent="0.15">
      <c r="O11784">
        <v>11783</v>
      </c>
      <c r="P11784" t="str">
        <f>IFERROR(IF(COUNTIF(個人情報!$BB$5:$BB$401,"登録番号" &amp; リスト!O11784)&gt;=1,"",IF(VLOOKUP(O11784,登録者リスト!$A$1:$D$43729,4,FALSE)=基本情報!$D$6,O11784,"")),"")</f>
        <v/>
      </c>
    </row>
    <row r="11785" spans="15:16" x14ac:dyDescent="0.15">
      <c r="O11785">
        <v>11784</v>
      </c>
      <c r="P11785" t="str">
        <f>IFERROR(IF(COUNTIF(個人情報!$BB$5:$BB$401,"登録番号" &amp; リスト!O11785)&gt;=1,"",IF(VLOOKUP(O11785,登録者リスト!$A$1:$D$43729,4,FALSE)=基本情報!$D$6,O11785,"")),"")</f>
        <v/>
      </c>
    </row>
    <row r="11786" spans="15:16" x14ac:dyDescent="0.15">
      <c r="O11786">
        <v>11785</v>
      </c>
      <c r="P11786" t="str">
        <f>IFERROR(IF(COUNTIF(個人情報!$BB$5:$BB$401,"登録番号" &amp; リスト!O11786)&gt;=1,"",IF(VLOOKUP(O11786,登録者リスト!$A$1:$D$43729,4,FALSE)=基本情報!$D$6,O11786,"")),"")</f>
        <v/>
      </c>
    </row>
    <row r="11787" spans="15:16" x14ac:dyDescent="0.15">
      <c r="O11787">
        <v>11786</v>
      </c>
      <c r="P11787" t="str">
        <f>IFERROR(IF(COUNTIF(個人情報!$BB$5:$BB$401,"登録番号" &amp; リスト!O11787)&gt;=1,"",IF(VLOOKUP(O11787,登録者リスト!$A$1:$D$43729,4,FALSE)=基本情報!$D$6,O11787,"")),"")</f>
        <v/>
      </c>
    </row>
    <row r="11788" spans="15:16" x14ac:dyDescent="0.15">
      <c r="O11788">
        <v>11787</v>
      </c>
      <c r="P11788" t="str">
        <f>IFERROR(IF(COUNTIF(個人情報!$BB$5:$BB$401,"登録番号" &amp; リスト!O11788)&gt;=1,"",IF(VLOOKUP(O11788,登録者リスト!$A$1:$D$43729,4,FALSE)=基本情報!$D$6,O11788,"")),"")</f>
        <v/>
      </c>
    </row>
    <row r="11789" spans="15:16" x14ac:dyDescent="0.15">
      <c r="O11789">
        <v>11788</v>
      </c>
      <c r="P11789" t="str">
        <f>IFERROR(IF(COUNTIF(個人情報!$BB$5:$BB$401,"登録番号" &amp; リスト!O11789)&gt;=1,"",IF(VLOOKUP(O11789,登録者リスト!$A$1:$D$43729,4,FALSE)=基本情報!$D$6,O11789,"")),"")</f>
        <v/>
      </c>
    </row>
    <row r="11790" spans="15:16" x14ac:dyDescent="0.15">
      <c r="O11790">
        <v>11789</v>
      </c>
      <c r="P11790" t="str">
        <f>IFERROR(IF(COUNTIF(個人情報!$BB$5:$BB$401,"登録番号" &amp; リスト!O11790)&gt;=1,"",IF(VLOOKUP(O11790,登録者リスト!$A$1:$D$43729,4,FALSE)=基本情報!$D$6,O11790,"")),"")</f>
        <v/>
      </c>
    </row>
    <row r="11791" spans="15:16" x14ac:dyDescent="0.15">
      <c r="O11791">
        <v>11790</v>
      </c>
      <c r="P11791" t="str">
        <f>IFERROR(IF(COUNTIF(個人情報!$BB$5:$BB$401,"登録番号" &amp; リスト!O11791)&gt;=1,"",IF(VLOOKUP(O11791,登録者リスト!$A$1:$D$43729,4,FALSE)=基本情報!$D$6,O11791,"")),"")</f>
        <v/>
      </c>
    </row>
    <row r="11792" spans="15:16" x14ac:dyDescent="0.15">
      <c r="O11792">
        <v>11791</v>
      </c>
      <c r="P11792" t="str">
        <f>IFERROR(IF(COUNTIF(個人情報!$BB$5:$BB$401,"登録番号" &amp; リスト!O11792)&gt;=1,"",IF(VLOOKUP(O11792,登録者リスト!$A$1:$D$43729,4,FALSE)=基本情報!$D$6,O11792,"")),"")</f>
        <v/>
      </c>
    </row>
    <row r="11793" spans="15:16" x14ac:dyDescent="0.15">
      <c r="O11793">
        <v>11792</v>
      </c>
      <c r="P11793" t="str">
        <f>IFERROR(IF(COUNTIF(個人情報!$BB$5:$BB$401,"登録番号" &amp; リスト!O11793)&gt;=1,"",IF(VLOOKUP(O11793,登録者リスト!$A$1:$D$43729,4,FALSE)=基本情報!$D$6,O11793,"")),"")</f>
        <v/>
      </c>
    </row>
    <row r="11794" spans="15:16" x14ac:dyDescent="0.15">
      <c r="O11794">
        <v>11793</v>
      </c>
      <c r="P11794" t="str">
        <f>IFERROR(IF(COUNTIF(個人情報!$BB$5:$BB$401,"登録番号" &amp; リスト!O11794)&gt;=1,"",IF(VLOOKUP(O11794,登録者リスト!$A$1:$D$43729,4,FALSE)=基本情報!$D$6,O11794,"")),"")</f>
        <v/>
      </c>
    </row>
    <row r="11795" spans="15:16" x14ac:dyDescent="0.15">
      <c r="O11795">
        <v>11794</v>
      </c>
      <c r="P11795" t="str">
        <f>IFERROR(IF(COUNTIF(個人情報!$BB$5:$BB$401,"登録番号" &amp; リスト!O11795)&gt;=1,"",IF(VLOOKUP(O11795,登録者リスト!$A$1:$D$43729,4,FALSE)=基本情報!$D$6,O11795,"")),"")</f>
        <v/>
      </c>
    </row>
    <row r="11796" spans="15:16" x14ac:dyDescent="0.15">
      <c r="O11796">
        <v>11795</v>
      </c>
      <c r="P11796" t="str">
        <f>IFERROR(IF(COUNTIF(個人情報!$BB$5:$BB$401,"登録番号" &amp; リスト!O11796)&gt;=1,"",IF(VLOOKUP(O11796,登録者リスト!$A$1:$D$43729,4,FALSE)=基本情報!$D$6,O11796,"")),"")</f>
        <v/>
      </c>
    </row>
    <row r="11797" spans="15:16" x14ac:dyDescent="0.15">
      <c r="O11797">
        <v>11796</v>
      </c>
      <c r="P11797" t="str">
        <f>IFERROR(IF(COUNTIF(個人情報!$BB$5:$BB$401,"登録番号" &amp; リスト!O11797)&gt;=1,"",IF(VLOOKUP(O11797,登録者リスト!$A$1:$D$43729,4,FALSE)=基本情報!$D$6,O11797,"")),"")</f>
        <v/>
      </c>
    </row>
    <row r="11798" spans="15:16" x14ac:dyDescent="0.15">
      <c r="O11798">
        <v>11797</v>
      </c>
      <c r="P11798" t="str">
        <f>IFERROR(IF(COUNTIF(個人情報!$BB$5:$BB$401,"登録番号" &amp; リスト!O11798)&gt;=1,"",IF(VLOOKUP(O11798,登録者リスト!$A$1:$D$43729,4,FALSE)=基本情報!$D$6,O11798,"")),"")</f>
        <v/>
      </c>
    </row>
    <row r="11799" spans="15:16" x14ac:dyDescent="0.15">
      <c r="O11799">
        <v>11798</v>
      </c>
      <c r="P11799" t="str">
        <f>IFERROR(IF(COUNTIF(個人情報!$BB$5:$BB$401,"登録番号" &amp; リスト!O11799)&gt;=1,"",IF(VLOOKUP(O11799,登録者リスト!$A$1:$D$43729,4,FALSE)=基本情報!$D$6,O11799,"")),"")</f>
        <v/>
      </c>
    </row>
    <row r="11800" spans="15:16" x14ac:dyDescent="0.15">
      <c r="O11800">
        <v>11799</v>
      </c>
      <c r="P11800" t="str">
        <f>IFERROR(IF(COUNTIF(個人情報!$BB$5:$BB$401,"登録番号" &amp; リスト!O11800)&gt;=1,"",IF(VLOOKUP(O11800,登録者リスト!$A$1:$D$43729,4,FALSE)=基本情報!$D$6,O11800,"")),"")</f>
        <v/>
      </c>
    </row>
    <row r="11801" spans="15:16" x14ac:dyDescent="0.15">
      <c r="O11801">
        <v>11800</v>
      </c>
      <c r="P11801" t="str">
        <f>IFERROR(IF(COUNTIF(個人情報!$BB$5:$BB$401,"登録番号" &amp; リスト!O11801)&gt;=1,"",IF(VLOOKUP(O11801,登録者リスト!$A$1:$D$43729,4,FALSE)=基本情報!$D$6,O11801,"")),"")</f>
        <v/>
      </c>
    </row>
    <row r="11802" spans="15:16" x14ac:dyDescent="0.15">
      <c r="O11802">
        <v>11801</v>
      </c>
      <c r="P11802" t="str">
        <f>IFERROR(IF(COUNTIF(個人情報!$BB$5:$BB$401,"登録番号" &amp; リスト!O11802)&gt;=1,"",IF(VLOOKUP(O11802,登録者リスト!$A$1:$D$43729,4,FALSE)=基本情報!$D$6,O11802,"")),"")</f>
        <v/>
      </c>
    </row>
    <row r="11803" spans="15:16" x14ac:dyDescent="0.15">
      <c r="O11803">
        <v>11802</v>
      </c>
      <c r="P11803" t="str">
        <f>IFERROR(IF(COUNTIF(個人情報!$BB$5:$BB$401,"登録番号" &amp; リスト!O11803)&gt;=1,"",IF(VLOOKUP(O11803,登録者リスト!$A$1:$D$43729,4,FALSE)=基本情報!$D$6,O11803,"")),"")</f>
        <v/>
      </c>
    </row>
    <row r="11804" spans="15:16" x14ac:dyDescent="0.15">
      <c r="O11804">
        <v>11803</v>
      </c>
      <c r="P11804" t="str">
        <f>IFERROR(IF(COUNTIF(個人情報!$BB$5:$BB$401,"登録番号" &amp; リスト!O11804)&gt;=1,"",IF(VLOOKUP(O11804,登録者リスト!$A$1:$D$43729,4,FALSE)=基本情報!$D$6,O11804,"")),"")</f>
        <v/>
      </c>
    </row>
    <row r="11805" spans="15:16" x14ac:dyDescent="0.15">
      <c r="O11805">
        <v>11804</v>
      </c>
      <c r="P11805" t="str">
        <f>IFERROR(IF(COUNTIF(個人情報!$BB$5:$BB$401,"登録番号" &amp; リスト!O11805)&gt;=1,"",IF(VLOOKUP(O11805,登録者リスト!$A$1:$D$43729,4,FALSE)=基本情報!$D$6,O11805,"")),"")</f>
        <v/>
      </c>
    </row>
    <row r="11806" spans="15:16" x14ac:dyDescent="0.15">
      <c r="O11806">
        <v>11805</v>
      </c>
      <c r="P11806" t="str">
        <f>IFERROR(IF(COUNTIF(個人情報!$BB$5:$BB$401,"登録番号" &amp; リスト!O11806)&gt;=1,"",IF(VLOOKUP(O11806,登録者リスト!$A$1:$D$43729,4,FALSE)=基本情報!$D$6,O11806,"")),"")</f>
        <v/>
      </c>
    </row>
    <row r="11807" spans="15:16" x14ac:dyDescent="0.15">
      <c r="O11807">
        <v>11806</v>
      </c>
      <c r="P11807" t="str">
        <f>IFERROR(IF(COUNTIF(個人情報!$BB$5:$BB$401,"登録番号" &amp; リスト!O11807)&gt;=1,"",IF(VLOOKUP(O11807,登録者リスト!$A$1:$D$43729,4,FALSE)=基本情報!$D$6,O11807,"")),"")</f>
        <v/>
      </c>
    </row>
    <row r="11808" spans="15:16" x14ac:dyDescent="0.15">
      <c r="O11808">
        <v>11807</v>
      </c>
      <c r="P11808" t="str">
        <f>IFERROR(IF(COUNTIF(個人情報!$BB$5:$BB$401,"登録番号" &amp; リスト!O11808)&gt;=1,"",IF(VLOOKUP(O11808,登録者リスト!$A$1:$D$43729,4,FALSE)=基本情報!$D$6,O11808,"")),"")</f>
        <v/>
      </c>
    </row>
    <row r="11809" spans="15:16" x14ac:dyDescent="0.15">
      <c r="O11809">
        <v>11808</v>
      </c>
      <c r="P11809" t="str">
        <f>IFERROR(IF(COUNTIF(個人情報!$BB$5:$BB$401,"登録番号" &amp; リスト!O11809)&gt;=1,"",IF(VLOOKUP(O11809,登録者リスト!$A$1:$D$43729,4,FALSE)=基本情報!$D$6,O11809,"")),"")</f>
        <v/>
      </c>
    </row>
    <row r="11810" spans="15:16" x14ac:dyDescent="0.15">
      <c r="O11810">
        <v>11809</v>
      </c>
      <c r="P11810" t="str">
        <f>IFERROR(IF(COUNTIF(個人情報!$BB$5:$BB$401,"登録番号" &amp; リスト!O11810)&gt;=1,"",IF(VLOOKUP(O11810,登録者リスト!$A$1:$D$43729,4,FALSE)=基本情報!$D$6,O11810,"")),"")</f>
        <v/>
      </c>
    </row>
    <row r="11811" spans="15:16" x14ac:dyDescent="0.15">
      <c r="O11811">
        <v>11810</v>
      </c>
      <c r="P11811" t="str">
        <f>IFERROR(IF(COUNTIF(個人情報!$BB$5:$BB$401,"登録番号" &amp; リスト!O11811)&gt;=1,"",IF(VLOOKUP(O11811,登録者リスト!$A$1:$D$43729,4,FALSE)=基本情報!$D$6,O11811,"")),"")</f>
        <v/>
      </c>
    </row>
    <row r="11812" spans="15:16" x14ac:dyDescent="0.15">
      <c r="O11812">
        <v>11811</v>
      </c>
      <c r="P11812" t="str">
        <f>IFERROR(IF(COUNTIF(個人情報!$BB$5:$BB$401,"登録番号" &amp; リスト!O11812)&gt;=1,"",IF(VLOOKUP(O11812,登録者リスト!$A$1:$D$43729,4,FALSE)=基本情報!$D$6,O11812,"")),"")</f>
        <v/>
      </c>
    </row>
    <row r="11813" spans="15:16" x14ac:dyDescent="0.15">
      <c r="O11813">
        <v>11812</v>
      </c>
      <c r="P11813" t="str">
        <f>IFERROR(IF(COUNTIF(個人情報!$BB$5:$BB$401,"登録番号" &amp; リスト!O11813)&gt;=1,"",IF(VLOOKUP(O11813,登録者リスト!$A$1:$D$43729,4,FALSE)=基本情報!$D$6,O11813,"")),"")</f>
        <v/>
      </c>
    </row>
    <row r="11814" spans="15:16" x14ac:dyDescent="0.15">
      <c r="O11814">
        <v>11813</v>
      </c>
      <c r="P11814" t="str">
        <f>IFERROR(IF(COUNTIF(個人情報!$BB$5:$BB$401,"登録番号" &amp; リスト!O11814)&gt;=1,"",IF(VLOOKUP(O11814,登録者リスト!$A$1:$D$43729,4,FALSE)=基本情報!$D$6,O11814,"")),"")</f>
        <v/>
      </c>
    </row>
    <row r="11815" spans="15:16" x14ac:dyDescent="0.15">
      <c r="O11815">
        <v>11814</v>
      </c>
      <c r="P11815" t="str">
        <f>IFERROR(IF(COUNTIF(個人情報!$BB$5:$BB$401,"登録番号" &amp; リスト!O11815)&gt;=1,"",IF(VLOOKUP(O11815,登録者リスト!$A$1:$D$43729,4,FALSE)=基本情報!$D$6,O11815,"")),"")</f>
        <v/>
      </c>
    </row>
    <row r="11816" spans="15:16" x14ac:dyDescent="0.15">
      <c r="O11816">
        <v>11815</v>
      </c>
      <c r="P11816" t="str">
        <f>IFERROR(IF(COUNTIF(個人情報!$BB$5:$BB$401,"登録番号" &amp; リスト!O11816)&gt;=1,"",IF(VLOOKUP(O11816,登録者リスト!$A$1:$D$43729,4,FALSE)=基本情報!$D$6,O11816,"")),"")</f>
        <v/>
      </c>
    </row>
    <row r="11817" spans="15:16" x14ac:dyDescent="0.15">
      <c r="O11817">
        <v>11816</v>
      </c>
      <c r="P11817" t="str">
        <f>IFERROR(IF(COUNTIF(個人情報!$BB$5:$BB$401,"登録番号" &amp; リスト!O11817)&gt;=1,"",IF(VLOOKUP(O11817,登録者リスト!$A$1:$D$43729,4,FALSE)=基本情報!$D$6,O11817,"")),"")</f>
        <v/>
      </c>
    </row>
    <row r="11818" spans="15:16" x14ac:dyDescent="0.15">
      <c r="O11818">
        <v>11817</v>
      </c>
      <c r="P11818" t="str">
        <f>IFERROR(IF(COUNTIF(個人情報!$BB$5:$BB$401,"登録番号" &amp; リスト!O11818)&gt;=1,"",IF(VLOOKUP(O11818,登録者リスト!$A$1:$D$43729,4,FALSE)=基本情報!$D$6,O11818,"")),"")</f>
        <v/>
      </c>
    </row>
    <row r="11819" spans="15:16" x14ac:dyDescent="0.15">
      <c r="O11819">
        <v>11818</v>
      </c>
      <c r="P11819" t="str">
        <f>IFERROR(IF(COUNTIF(個人情報!$BB$5:$BB$401,"登録番号" &amp; リスト!O11819)&gt;=1,"",IF(VLOOKUP(O11819,登録者リスト!$A$1:$D$43729,4,FALSE)=基本情報!$D$6,O11819,"")),"")</f>
        <v/>
      </c>
    </row>
    <row r="11820" spans="15:16" x14ac:dyDescent="0.15">
      <c r="O11820">
        <v>11819</v>
      </c>
      <c r="P11820" t="str">
        <f>IFERROR(IF(COUNTIF(個人情報!$BB$5:$BB$401,"登録番号" &amp; リスト!O11820)&gt;=1,"",IF(VLOOKUP(O11820,登録者リスト!$A$1:$D$43729,4,FALSE)=基本情報!$D$6,O11820,"")),"")</f>
        <v/>
      </c>
    </row>
    <row r="11821" spans="15:16" x14ac:dyDescent="0.15">
      <c r="O11821">
        <v>11820</v>
      </c>
      <c r="P11821" t="str">
        <f>IFERROR(IF(COUNTIF(個人情報!$BB$5:$BB$401,"登録番号" &amp; リスト!O11821)&gt;=1,"",IF(VLOOKUP(O11821,登録者リスト!$A$1:$D$43729,4,FALSE)=基本情報!$D$6,O11821,"")),"")</f>
        <v/>
      </c>
    </row>
    <row r="11822" spans="15:16" x14ac:dyDescent="0.15">
      <c r="O11822">
        <v>11821</v>
      </c>
      <c r="P11822" t="str">
        <f>IFERROR(IF(COUNTIF(個人情報!$BB$5:$BB$401,"登録番号" &amp; リスト!O11822)&gt;=1,"",IF(VLOOKUP(O11822,登録者リスト!$A$1:$D$43729,4,FALSE)=基本情報!$D$6,O11822,"")),"")</f>
        <v/>
      </c>
    </row>
    <row r="11823" spans="15:16" x14ac:dyDescent="0.15">
      <c r="O11823">
        <v>11822</v>
      </c>
      <c r="P11823" t="str">
        <f>IFERROR(IF(COUNTIF(個人情報!$BB$5:$BB$401,"登録番号" &amp; リスト!O11823)&gt;=1,"",IF(VLOOKUP(O11823,登録者リスト!$A$1:$D$43729,4,FALSE)=基本情報!$D$6,O11823,"")),"")</f>
        <v/>
      </c>
    </row>
    <row r="11824" spans="15:16" x14ac:dyDescent="0.15">
      <c r="O11824">
        <v>11823</v>
      </c>
      <c r="P11824" t="str">
        <f>IFERROR(IF(COUNTIF(個人情報!$BB$5:$BB$401,"登録番号" &amp; リスト!O11824)&gt;=1,"",IF(VLOOKUP(O11824,登録者リスト!$A$1:$D$43729,4,FALSE)=基本情報!$D$6,O11824,"")),"")</f>
        <v/>
      </c>
    </row>
    <row r="11825" spans="15:16" x14ac:dyDescent="0.15">
      <c r="O11825">
        <v>11824</v>
      </c>
      <c r="P11825" t="str">
        <f>IFERROR(IF(COUNTIF(個人情報!$BB$5:$BB$401,"登録番号" &amp; リスト!O11825)&gt;=1,"",IF(VLOOKUP(O11825,登録者リスト!$A$1:$D$43729,4,FALSE)=基本情報!$D$6,O11825,"")),"")</f>
        <v/>
      </c>
    </row>
    <row r="11826" spans="15:16" x14ac:dyDescent="0.15">
      <c r="O11826">
        <v>11825</v>
      </c>
      <c r="P11826" t="str">
        <f>IFERROR(IF(COUNTIF(個人情報!$BB$5:$BB$401,"登録番号" &amp; リスト!O11826)&gt;=1,"",IF(VLOOKUP(O11826,登録者リスト!$A$1:$D$43729,4,FALSE)=基本情報!$D$6,O11826,"")),"")</f>
        <v/>
      </c>
    </row>
    <row r="11827" spans="15:16" x14ac:dyDescent="0.15">
      <c r="O11827">
        <v>11826</v>
      </c>
      <c r="P11827" t="str">
        <f>IFERROR(IF(COUNTIF(個人情報!$BB$5:$BB$401,"登録番号" &amp; リスト!O11827)&gt;=1,"",IF(VLOOKUP(O11827,登録者リスト!$A$1:$D$43729,4,FALSE)=基本情報!$D$6,O11827,"")),"")</f>
        <v/>
      </c>
    </row>
    <row r="11828" spans="15:16" x14ac:dyDescent="0.15">
      <c r="O11828">
        <v>11827</v>
      </c>
      <c r="P11828" t="str">
        <f>IFERROR(IF(COUNTIF(個人情報!$BB$5:$BB$401,"登録番号" &amp; リスト!O11828)&gt;=1,"",IF(VLOOKUP(O11828,登録者リスト!$A$1:$D$43729,4,FALSE)=基本情報!$D$6,O11828,"")),"")</f>
        <v/>
      </c>
    </row>
    <row r="11829" spans="15:16" x14ac:dyDescent="0.15">
      <c r="O11829">
        <v>11828</v>
      </c>
      <c r="P11829" t="str">
        <f>IFERROR(IF(COUNTIF(個人情報!$BB$5:$BB$401,"登録番号" &amp; リスト!O11829)&gt;=1,"",IF(VLOOKUP(O11829,登録者リスト!$A$1:$D$43729,4,FALSE)=基本情報!$D$6,O11829,"")),"")</f>
        <v/>
      </c>
    </row>
    <row r="11830" spans="15:16" x14ac:dyDescent="0.15">
      <c r="O11830">
        <v>11829</v>
      </c>
      <c r="P11830" t="str">
        <f>IFERROR(IF(COUNTIF(個人情報!$BB$5:$BB$401,"登録番号" &amp; リスト!O11830)&gt;=1,"",IF(VLOOKUP(O11830,登録者リスト!$A$1:$D$43729,4,FALSE)=基本情報!$D$6,O11830,"")),"")</f>
        <v/>
      </c>
    </row>
    <row r="11831" spans="15:16" x14ac:dyDescent="0.15">
      <c r="O11831">
        <v>11830</v>
      </c>
      <c r="P11831" t="str">
        <f>IFERROR(IF(COUNTIF(個人情報!$BB$5:$BB$401,"登録番号" &amp; リスト!O11831)&gt;=1,"",IF(VLOOKUP(O11831,登録者リスト!$A$1:$D$43729,4,FALSE)=基本情報!$D$6,O11831,"")),"")</f>
        <v/>
      </c>
    </row>
    <row r="11832" spans="15:16" x14ac:dyDescent="0.15">
      <c r="O11832">
        <v>11831</v>
      </c>
      <c r="P11832" t="str">
        <f>IFERROR(IF(COUNTIF(個人情報!$BB$5:$BB$401,"登録番号" &amp; リスト!O11832)&gt;=1,"",IF(VLOOKUP(O11832,登録者リスト!$A$1:$D$43729,4,FALSE)=基本情報!$D$6,O11832,"")),"")</f>
        <v/>
      </c>
    </row>
    <row r="11833" spans="15:16" x14ac:dyDescent="0.15">
      <c r="O11833">
        <v>11832</v>
      </c>
      <c r="P11833" t="str">
        <f>IFERROR(IF(COUNTIF(個人情報!$BB$5:$BB$401,"登録番号" &amp; リスト!O11833)&gt;=1,"",IF(VLOOKUP(O11833,登録者リスト!$A$1:$D$43729,4,FALSE)=基本情報!$D$6,O11833,"")),"")</f>
        <v/>
      </c>
    </row>
    <row r="11834" spans="15:16" x14ac:dyDescent="0.15">
      <c r="O11834">
        <v>11833</v>
      </c>
      <c r="P11834" t="str">
        <f>IFERROR(IF(COUNTIF(個人情報!$BB$5:$BB$401,"登録番号" &amp; リスト!O11834)&gt;=1,"",IF(VLOOKUP(O11834,登録者リスト!$A$1:$D$43729,4,FALSE)=基本情報!$D$6,O11834,"")),"")</f>
        <v/>
      </c>
    </row>
    <row r="11835" spans="15:16" x14ac:dyDescent="0.15">
      <c r="O11835">
        <v>11834</v>
      </c>
      <c r="P11835" t="str">
        <f>IFERROR(IF(COUNTIF(個人情報!$BB$5:$BB$401,"登録番号" &amp; リスト!O11835)&gt;=1,"",IF(VLOOKUP(O11835,登録者リスト!$A$1:$D$43729,4,FALSE)=基本情報!$D$6,O11835,"")),"")</f>
        <v/>
      </c>
    </row>
    <row r="11836" spans="15:16" x14ac:dyDescent="0.15">
      <c r="O11836">
        <v>11835</v>
      </c>
      <c r="P11836" t="str">
        <f>IFERROR(IF(COUNTIF(個人情報!$BB$5:$BB$401,"登録番号" &amp; リスト!O11836)&gt;=1,"",IF(VLOOKUP(O11836,登録者リスト!$A$1:$D$43729,4,FALSE)=基本情報!$D$6,O11836,"")),"")</f>
        <v/>
      </c>
    </row>
    <row r="11837" spans="15:16" x14ac:dyDescent="0.15">
      <c r="O11837">
        <v>11836</v>
      </c>
      <c r="P11837" t="str">
        <f>IFERROR(IF(COUNTIF(個人情報!$BB$5:$BB$401,"登録番号" &amp; リスト!O11837)&gt;=1,"",IF(VLOOKUP(O11837,登録者リスト!$A$1:$D$43729,4,FALSE)=基本情報!$D$6,O11837,"")),"")</f>
        <v/>
      </c>
    </row>
    <row r="11838" spans="15:16" x14ac:dyDescent="0.15">
      <c r="O11838">
        <v>11837</v>
      </c>
      <c r="P11838" t="str">
        <f>IFERROR(IF(COUNTIF(個人情報!$BB$5:$BB$401,"登録番号" &amp; リスト!O11838)&gt;=1,"",IF(VLOOKUP(O11838,登録者リスト!$A$1:$D$43729,4,FALSE)=基本情報!$D$6,O11838,"")),"")</f>
        <v/>
      </c>
    </row>
    <row r="11839" spans="15:16" x14ac:dyDescent="0.15">
      <c r="O11839">
        <v>11838</v>
      </c>
      <c r="P11839" t="str">
        <f>IFERROR(IF(COUNTIF(個人情報!$BB$5:$BB$401,"登録番号" &amp; リスト!O11839)&gt;=1,"",IF(VLOOKUP(O11839,登録者リスト!$A$1:$D$43729,4,FALSE)=基本情報!$D$6,O11839,"")),"")</f>
        <v/>
      </c>
    </row>
    <row r="11840" spans="15:16" x14ac:dyDescent="0.15">
      <c r="O11840">
        <v>11839</v>
      </c>
      <c r="P11840" t="str">
        <f>IFERROR(IF(COUNTIF(個人情報!$BB$5:$BB$401,"登録番号" &amp; リスト!O11840)&gt;=1,"",IF(VLOOKUP(O11840,登録者リスト!$A$1:$D$43729,4,FALSE)=基本情報!$D$6,O11840,"")),"")</f>
        <v/>
      </c>
    </row>
    <row r="11841" spans="15:16" x14ac:dyDescent="0.15">
      <c r="O11841">
        <v>11840</v>
      </c>
      <c r="P11841" t="str">
        <f>IFERROR(IF(COUNTIF(個人情報!$BB$5:$BB$401,"登録番号" &amp; リスト!O11841)&gt;=1,"",IF(VLOOKUP(O11841,登録者リスト!$A$1:$D$43729,4,FALSE)=基本情報!$D$6,O11841,"")),"")</f>
        <v/>
      </c>
    </row>
    <row r="11842" spans="15:16" x14ac:dyDescent="0.15">
      <c r="O11842">
        <v>11841</v>
      </c>
      <c r="P11842" t="str">
        <f>IFERROR(IF(COUNTIF(個人情報!$BB$5:$BB$401,"登録番号" &amp; リスト!O11842)&gt;=1,"",IF(VLOOKUP(O11842,登録者リスト!$A$1:$D$43729,4,FALSE)=基本情報!$D$6,O11842,"")),"")</f>
        <v/>
      </c>
    </row>
    <row r="11843" spans="15:16" x14ac:dyDescent="0.15">
      <c r="O11843">
        <v>11842</v>
      </c>
      <c r="P11843" t="str">
        <f>IFERROR(IF(COUNTIF(個人情報!$BB$5:$BB$401,"登録番号" &amp; リスト!O11843)&gt;=1,"",IF(VLOOKUP(O11843,登録者リスト!$A$1:$D$43729,4,FALSE)=基本情報!$D$6,O11843,"")),"")</f>
        <v/>
      </c>
    </row>
    <row r="11844" spans="15:16" x14ac:dyDescent="0.15">
      <c r="O11844">
        <v>11843</v>
      </c>
      <c r="P11844" t="str">
        <f>IFERROR(IF(COUNTIF(個人情報!$BB$5:$BB$401,"登録番号" &amp; リスト!O11844)&gt;=1,"",IF(VLOOKUP(O11844,登録者リスト!$A$1:$D$43729,4,FALSE)=基本情報!$D$6,O11844,"")),"")</f>
        <v/>
      </c>
    </row>
    <row r="11845" spans="15:16" x14ac:dyDescent="0.15">
      <c r="O11845">
        <v>11844</v>
      </c>
      <c r="P11845" t="str">
        <f>IFERROR(IF(COUNTIF(個人情報!$BB$5:$BB$401,"登録番号" &amp; リスト!O11845)&gt;=1,"",IF(VLOOKUP(O11845,登録者リスト!$A$1:$D$43729,4,FALSE)=基本情報!$D$6,O11845,"")),"")</f>
        <v/>
      </c>
    </row>
    <row r="11846" spans="15:16" x14ac:dyDescent="0.15">
      <c r="O11846">
        <v>11845</v>
      </c>
      <c r="P11846" t="str">
        <f>IFERROR(IF(COUNTIF(個人情報!$BB$5:$BB$401,"登録番号" &amp; リスト!O11846)&gt;=1,"",IF(VLOOKUP(O11846,登録者リスト!$A$1:$D$43729,4,FALSE)=基本情報!$D$6,O11846,"")),"")</f>
        <v/>
      </c>
    </row>
    <row r="11847" spans="15:16" x14ac:dyDescent="0.15">
      <c r="O11847">
        <v>11846</v>
      </c>
      <c r="P11847" t="str">
        <f>IFERROR(IF(COUNTIF(個人情報!$BB$5:$BB$401,"登録番号" &amp; リスト!O11847)&gt;=1,"",IF(VLOOKUP(O11847,登録者リスト!$A$1:$D$43729,4,FALSE)=基本情報!$D$6,O11847,"")),"")</f>
        <v/>
      </c>
    </row>
    <row r="11848" spans="15:16" x14ac:dyDescent="0.15">
      <c r="O11848">
        <v>11847</v>
      </c>
      <c r="P11848" t="str">
        <f>IFERROR(IF(COUNTIF(個人情報!$BB$5:$BB$401,"登録番号" &amp; リスト!O11848)&gt;=1,"",IF(VLOOKUP(O11848,登録者リスト!$A$1:$D$43729,4,FALSE)=基本情報!$D$6,O11848,"")),"")</f>
        <v/>
      </c>
    </row>
    <row r="11849" spans="15:16" x14ac:dyDescent="0.15">
      <c r="O11849">
        <v>11848</v>
      </c>
      <c r="P11849" t="str">
        <f>IFERROR(IF(COUNTIF(個人情報!$BB$5:$BB$401,"登録番号" &amp; リスト!O11849)&gt;=1,"",IF(VLOOKUP(O11849,登録者リスト!$A$1:$D$43729,4,FALSE)=基本情報!$D$6,O11849,"")),"")</f>
        <v/>
      </c>
    </row>
    <row r="11850" spans="15:16" x14ac:dyDescent="0.15">
      <c r="O11850">
        <v>11849</v>
      </c>
      <c r="P11850" t="str">
        <f>IFERROR(IF(COUNTIF(個人情報!$BB$5:$BB$401,"登録番号" &amp; リスト!O11850)&gt;=1,"",IF(VLOOKUP(O11850,登録者リスト!$A$1:$D$43729,4,FALSE)=基本情報!$D$6,O11850,"")),"")</f>
        <v/>
      </c>
    </row>
    <row r="11851" spans="15:16" x14ac:dyDescent="0.15">
      <c r="O11851">
        <v>11850</v>
      </c>
      <c r="P11851" t="str">
        <f>IFERROR(IF(COUNTIF(個人情報!$BB$5:$BB$401,"登録番号" &amp; リスト!O11851)&gt;=1,"",IF(VLOOKUP(O11851,登録者リスト!$A$1:$D$43729,4,FALSE)=基本情報!$D$6,O11851,"")),"")</f>
        <v/>
      </c>
    </row>
    <row r="11852" spans="15:16" x14ac:dyDescent="0.15">
      <c r="O11852">
        <v>11851</v>
      </c>
      <c r="P11852" t="str">
        <f>IFERROR(IF(COUNTIF(個人情報!$BB$5:$BB$401,"登録番号" &amp; リスト!O11852)&gt;=1,"",IF(VLOOKUP(O11852,登録者リスト!$A$1:$D$43729,4,FALSE)=基本情報!$D$6,O11852,"")),"")</f>
        <v/>
      </c>
    </row>
    <row r="11853" spans="15:16" x14ac:dyDescent="0.15">
      <c r="O11853">
        <v>11852</v>
      </c>
      <c r="P11853" t="str">
        <f>IFERROR(IF(COUNTIF(個人情報!$BB$5:$BB$401,"登録番号" &amp; リスト!O11853)&gt;=1,"",IF(VLOOKUP(O11853,登録者リスト!$A$1:$D$43729,4,FALSE)=基本情報!$D$6,O11853,"")),"")</f>
        <v/>
      </c>
    </row>
    <row r="11854" spans="15:16" x14ac:dyDescent="0.15">
      <c r="O11854">
        <v>11853</v>
      </c>
      <c r="P11854" t="str">
        <f>IFERROR(IF(COUNTIF(個人情報!$BB$5:$BB$401,"登録番号" &amp; リスト!O11854)&gt;=1,"",IF(VLOOKUP(O11854,登録者リスト!$A$1:$D$43729,4,FALSE)=基本情報!$D$6,O11854,"")),"")</f>
        <v/>
      </c>
    </row>
    <row r="11855" spans="15:16" x14ac:dyDescent="0.15">
      <c r="O11855">
        <v>11854</v>
      </c>
      <c r="P11855" t="str">
        <f>IFERROR(IF(COUNTIF(個人情報!$BB$5:$BB$401,"登録番号" &amp; リスト!O11855)&gt;=1,"",IF(VLOOKUP(O11855,登録者リスト!$A$1:$D$43729,4,FALSE)=基本情報!$D$6,O11855,"")),"")</f>
        <v/>
      </c>
    </row>
    <row r="11856" spans="15:16" x14ac:dyDescent="0.15">
      <c r="O11856">
        <v>11855</v>
      </c>
      <c r="P11856" t="str">
        <f>IFERROR(IF(COUNTIF(個人情報!$BB$5:$BB$401,"登録番号" &amp; リスト!O11856)&gt;=1,"",IF(VLOOKUP(O11856,登録者リスト!$A$1:$D$43729,4,FALSE)=基本情報!$D$6,O11856,"")),"")</f>
        <v/>
      </c>
    </row>
    <row r="11857" spans="15:16" x14ac:dyDescent="0.15">
      <c r="O11857">
        <v>11856</v>
      </c>
      <c r="P11857" t="str">
        <f>IFERROR(IF(COUNTIF(個人情報!$BB$5:$BB$401,"登録番号" &amp; リスト!O11857)&gt;=1,"",IF(VLOOKUP(O11857,登録者リスト!$A$1:$D$43729,4,FALSE)=基本情報!$D$6,O11857,"")),"")</f>
        <v/>
      </c>
    </row>
    <row r="11858" spans="15:16" x14ac:dyDescent="0.15">
      <c r="O11858">
        <v>11857</v>
      </c>
      <c r="P11858" t="str">
        <f>IFERROR(IF(COUNTIF(個人情報!$BB$5:$BB$401,"登録番号" &amp; リスト!O11858)&gt;=1,"",IF(VLOOKUP(O11858,登録者リスト!$A$1:$D$43729,4,FALSE)=基本情報!$D$6,O11858,"")),"")</f>
        <v/>
      </c>
    </row>
    <row r="11859" spans="15:16" x14ac:dyDescent="0.15">
      <c r="O11859">
        <v>11858</v>
      </c>
      <c r="P11859" t="str">
        <f>IFERROR(IF(COUNTIF(個人情報!$BB$5:$BB$401,"登録番号" &amp; リスト!O11859)&gt;=1,"",IF(VLOOKUP(O11859,登録者リスト!$A$1:$D$43729,4,FALSE)=基本情報!$D$6,O11859,"")),"")</f>
        <v/>
      </c>
    </row>
    <row r="11860" spans="15:16" x14ac:dyDescent="0.15">
      <c r="O11860">
        <v>11859</v>
      </c>
      <c r="P11860" t="str">
        <f>IFERROR(IF(COUNTIF(個人情報!$BB$5:$BB$401,"登録番号" &amp; リスト!O11860)&gt;=1,"",IF(VLOOKUP(O11860,登録者リスト!$A$1:$D$43729,4,FALSE)=基本情報!$D$6,O11860,"")),"")</f>
        <v/>
      </c>
    </row>
    <row r="11861" spans="15:16" x14ac:dyDescent="0.15">
      <c r="O11861">
        <v>11860</v>
      </c>
      <c r="P11861" t="str">
        <f>IFERROR(IF(COUNTIF(個人情報!$BB$5:$BB$401,"登録番号" &amp; リスト!O11861)&gt;=1,"",IF(VLOOKUP(O11861,登録者リスト!$A$1:$D$43729,4,FALSE)=基本情報!$D$6,O11861,"")),"")</f>
        <v/>
      </c>
    </row>
    <row r="11862" spans="15:16" x14ac:dyDescent="0.15">
      <c r="O11862">
        <v>11861</v>
      </c>
      <c r="P11862" t="str">
        <f>IFERROR(IF(COUNTIF(個人情報!$BB$5:$BB$401,"登録番号" &amp; リスト!O11862)&gt;=1,"",IF(VLOOKUP(O11862,登録者リスト!$A$1:$D$43729,4,FALSE)=基本情報!$D$6,O11862,"")),"")</f>
        <v/>
      </c>
    </row>
    <row r="11863" spans="15:16" x14ac:dyDescent="0.15">
      <c r="O11863">
        <v>11862</v>
      </c>
      <c r="P11863" t="str">
        <f>IFERROR(IF(COUNTIF(個人情報!$BB$5:$BB$401,"登録番号" &amp; リスト!O11863)&gt;=1,"",IF(VLOOKUP(O11863,登録者リスト!$A$1:$D$43729,4,FALSE)=基本情報!$D$6,O11863,"")),"")</f>
        <v/>
      </c>
    </row>
    <row r="11864" spans="15:16" x14ac:dyDescent="0.15">
      <c r="O11864">
        <v>11863</v>
      </c>
      <c r="P11864" t="str">
        <f>IFERROR(IF(COUNTIF(個人情報!$BB$5:$BB$401,"登録番号" &amp; リスト!O11864)&gt;=1,"",IF(VLOOKUP(O11864,登録者リスト!$A$1:$D$43729,4,FALSE)=基本情報!$D$6,O11864,"")),"")</f>
        <v/>
      </c>
    </row>
    <row r="11865" spans="15:16" x14ac:dyDescent="0.15">
      <c r="O11865">
        <v>11864</v>
      </c>
      <c r="P11865" t="str">
        <f>IFERROR(IF(COUNTIF(個人情報!$BB$5:$BB$401,"登録番号" &amp; リスト!O11865)&gt;=1,"",IF(VLOOKUP(O11865,登録者リスト!$A$1:$D$43729,4,FALSE)=基本情報!$D$6,O11865,"")),"")</f>
        <v/>
      </c>
    </row>
    <row r="11866" spans="15:16" x14ac:dyDescent="0.15">
      <c r="O11866">
        <v>11865</v>
      </c>
      <c r="P11866" t="str">
        <f>IFERROR(IF(COUNTIF(個人情報!$BB$5:$BB$401,"登録番号" &amp; リスト!O11866)&gt;=1,"",IF(VLOOKUP(O11866,登録者リスト!$A$1:$D$43729,4,FALSE)=基本情報!$D$6,O11866,"")),"")</f>
        <v/>
      </c>
    </row>
    <row r="11867" spans="15:16" x14ac:dyDescent="0.15">
      <c r="O11867">
        <v>11866</v>
      </c>
      <c r="P11867" t="str">
        <f>IFERROR(IF(COUNTIF(個人情報!$BB$5:$BB$401,"登録番号" &amp; リスト!O11867)&gt;=1,"",IF(VLOOKUP(O11867,登録者リスト!$A$1:$D$43729,4,FALSE)=基本情報!$D$6,O11867,"")),"")</f>
        <v/>
      </c>
    </row>
    <row r="11868" spans="15:16" x14ac:dyDescent="0.15">
      <c r="O11868">
        <v>11867</v>
      </c>
      <c r="P11868" t="str">
        <f>IFERROR(IF(COUNTIF(個人情報!$BB$5:$BB$401,"登録番号" &amp; リスト!O11868)&gt;=1,"",IF(VLOOKUP(O11868,登録者リスト!$A$1:$D$43729,4,FALSE)=基本情報!$D$6,O11868,"")),"")</f>
        <v/>
      </c>
    </row>
    <row r="11869" spans="15:16" x14ac:dyDescent="0.15">
      <c r="O11869">
        <v>11868</v>
      </c>
      <c r="P11869" t="str">
        <f>IFERROR(IF(COUNTIF(個人情報!$BB$5:$BB$401,"登録番号" &amp; リスト!O11869)&gt;=1,"",IF(VLOOKUP(O11869,登録者リスト!$A$1:$D$43729,4,FALSE)=基本情報!$D$6,O11869,"")),"")</f>
        <v/>
      </c>
    </row>
    <row r="11870" spans="15:16" x14ac:dyDescent="0.15">
      <c r="O11870">
        <v>11869</v>
      </c>
      <c r="P11870" t="str">
        <f>IFERROR(IF(COUNTIF(個人情報!$BB$5:$BB$401,"登録番号" &amp; リスト!O11870)&gt;=1,"",IF(VLOOKUP(O11870,登録者リスト!$A$1:$D$43729,4,FALSE)=基本情報!$D$6,O11870,"")),"")</f>
        <v/>
      </c>
    </row>
    <row r="11871" spans="15:16" x14ac:dyDescent="0.15">
      <c r="O11871">
        <v>11870</v>
      </c>
      <c r="P11871" t="str">
        <f>IFERROR(IF(COUNTIF(個人情報!$BB$5:$BB$401,"登録番号" &amp; リスト!O11871)&gt;=1,"",IF(VLOOKUP(O11871,登録者リスト!$A$1:$D$43729,4,FALSE)=基本情報!$D$6,O11871,"")),"")</f>
        <v/>
      </c>
    </row>
    <row r="11872" spans="15:16" x14ac:dyDescent="0.15">
      <c r="O11872">
        <v>11871</v>
      </c>
      <c r="P11872" t="str">
        <f>IFERROR(IF(COUNTIF(個人情報!$BB$5:$BB$401,"登録番号" &amp; リスト!O11872)&gt;=1,"",IF(VLOOKUP(O11872,登録者リスト!$A$1:$D$43729,4,FALSE)=基本情報!$D$6,O11872,"")),"")</f>
        <v/>
      </c>
    </row>
    <row r="11873" spans="15:16" x14ac:dyDescent="0.15">
      <c r="O11873">
        <v>11872</v>
      </c>
      <c r="P11873" t="str">
        <f>IFERROR(IF(COUNTIF(個人情報!$BB$5:$BB$401,"登録番号" &amp; リスト!O11873)&gt;=1,"",IF(VLOOKUP(O11873,登録者リスト!$A$1:$D$43729,4,FALSE)=基本情報!$D$6,O11873,"")),"")</f>
        <v/>
      </c>
    </row>
    <row r="11874" spans="15:16" x14ac:dyDescent="0.15">
      <c r="O11874">
        <v>11873</v>
      </c>
      <c r="P11874" t="str">
        <f>IFERROR(IF(COUNTIF(個人情報!$BB$5:$BB$401,"登録番号" &amp; リスト!O11874)&gt;=1,"",IF(VLOOKUP(O11874,登録者リスト!$A$1:$D$43729,4,FALSE)=基本情報!$D$6,O11874,"")),"")</f>
        <v/>
      </c>
    </row>
    <row r="11875" spans="15:16" x14ac:dyDescent="0.15">
      <c r="O11875">
        <v>11874</v>
      </c>
      <c r="P11875" t="str">
        <f>IFERROR(IF(COUNTIF(個人情報!$BB$5:$BB$401,"登録番号" &amp; リスト!O11875)&gt;=1,"",IF(VLOOKUP(O11875,登録者リスト!$A$1:$D$43729,4,FALSE)=基本情報!$D$6,O11875,"")),"")</f>
        <v/>
      </c>
    </row>
    <row r="11876" spans="15:16" x14ac:dyDescent="0.15">
      <c r="O11876">
        <v>11875</v>
      </c>
      <c r="P11876" t="str">
        <f>IFERROR(IF(COUNTIF(個人情報!$BB$5:$BB$401,"登録番号" &amp; リスト!O11876)&gt;=1,"",IF(VLOOKUP(O11876,登録者リスト!$A$1:$D$43729,4,FALSE)=基本情報!$D$6,O11876,"")),"")</f>
        <v/>
      </c>
    </row>
    <row r="11877" spans="15:16" x14ac:dyDescent="0.15">
      <c r="O11877">
        <v>11876</v>
      </c>
      <c r="P11877" t="str">
        <f>IFERROR(IF(COUNTIF(個人情報!$BB$5:$BB$401,"登録番号" &amp; リスト!O11877)&gt;=1,"",IF(VLOOKUP(O11877,登録者リスト!$A$1:$D$43729,4,FALSE)=基本情報!$D$6,O11877,"")),"")</f>
        <v/>
      </c>
    </row>
    <row r="11878" spans="15:16" x14ac:dyDescent="0.15">
      <c r="O11878">
        <v>11877</v>
      </c>
      <c r="P11878" t="str">
        <f>IFERROR(IF(COUNTIF(個人情報!$BB$5:$BB$401,"登録番号" &amp; リスト!O11878)&gt;=1,"",IF(VLOOKUP(O11878,登録者リスト!$A$1:$D$43729,4,FALSE)=基本情報!$D$6,O11878,"")),"")</f>
        <v/>
      </c>
    </row>
    <row r="11879" spans="15:16" x14ac:dyDescent="0.15">
      <c r="O11879">
        <v>11878</v>
      </c>
      <c r="P11879" t="str">
        <f>IFERROR(IF(COUNTIF(個人情報!$BB$5:$BB$401,"登録番号" &amp; リスト!O11879)&gt;=1,"",IF(VLOOKUP(O11879,登録者リスト!$A$1:$D$43729,4,FALSE)=基本情報!$D$6,O11879,"")),"")</f>
        <v/>
      </c>
    </row>
    <row r="11880" spans="15:16" x14ac:dyDescent="0.15">
      <c r="O11880">
        <v>11879</v>
      </c>
      <c r="P11880" t="str">
        <f>IFERROR(IF(COUNTIF(個人情報!$BB$5:$BB$401,"登録番号" &amp; リスト!O11880)&gt;=1,"",IF(VLOOKUP(O11880,登録者リスト!$A$1:$D$43729,4,FALSE)=基本情報!$D$6,O11880,"")),"")</f>
        <v/>
      </c>
    </row>
    <row r="11881" spans="15:16" x14ac:dyDescent="0.15">
      <c r="O11881">
        <v>11880</v>
      </c>
      <c r="P11881" t="str">
        <f>IFERROR(IF(COUNTIF(個人情報!$BB$5:$BB$401,"登録番号" &amp; リスト!O11881)&gt;=1,"",IF(VLOOKUP(O11881,登録者リスト!$A$1:$D$43729,4,FALSE)=基本情報!$D$6,O11881,"")),"")</f>
        <v/>
      </c>
    </row>
    <row r="11882" spans="15:16" x14ac:dyDescent="0.15">
      <c r="O11882">
        <v>11881</v>
      </c>
      <c r="P11882" t="str">
        <f>IFERROR(IF(COUNTIF(個人情報!$BB$5:$BB$401,"登録番号" &amp; リスト!O11882)&gt;=1,"",IF(VLOOKUP(O11882,登録者リスト!$A$1:$D$43729,4,FALSE)=基本情報!$D$6,O11882,"")),"")</f>
        <v/>
      </c>
    </row>
    <row r="11883" spans="15:16" x14ac:dyDescent="0.15">
      <c r="O11883">
        <v>11882</v>
      </c>
      <c r="P11883" t="str">
        <f>IFERROR(IF(COUNTIF(個人情報!$BB$5:$BB$401,"登録番号" &amp; リスト!O11883)&gt;=1,"",IF(VLOOKUP(O11883,登録者リスト!$A$1:$D$43729,4,FALSE)=基本情報!$D$6,O11883,"")),"")</f>
        <v/>
      </c>
    </row>
    <row r="11884" spans="15:16" x14ac:dyDescent="0.15">
      <c r="O11884">
        <v>11883</v>
      </c>
      <c r="P11884" t="str">
        <f>IFERROR(IF(COUNTIF(個人情報!$BB$5:$BB$401,"登録番号" &amp; リスト!O11884)&gt;=1,"",IF(VLOOKUP(O11884,登録者リスト!$A$1:$D$43729,4,FALSE)=基本情報!$D$6,O11884,"")),"")</f>
        <v/>
      </c>
    </row>
    <row r="11885" spans="15:16" x14ac:dyDescent="0.15">
      <c r="O11885">
        <v>11884</v>
      </c>
      <c r="P11885" t="str">
        <f>IFERROR(IF(COUNTIF(個人情報!$BB$5:$BB$401,"登録番号" &amp; リスト!O11885)&gt;=1,"",IF(VLOOKUP(O11885,登録者リスト!$A$1:$D$43729,4,FALSE)=基本情報!$D$6,O11885,"")),"")</f>
        <v/>
      </c>
    </row>
    <row r="11886" spans="15:16" x14ac:dyDescent="0.15">
      <c r="O11886">
        <v>11885</v>
      </c>
      <c r="P11886" t="str">
        <f>IFERROR(IF(COUNTIF(個人情報!$BB$5:$BB$401,"登録番号" &amp; リスト!O11886)&gt;=1,"",IF(VLOOKUP(O11886,登録者リスト!$A$1:$D$43729,4,FALSE)=基本情報!$D$6,O11886,"")),"")</f>
        <v/>
      </c>
    </row>
    <row r="11887" spans="15:16" x14ac:dyDescent="0.15">
      <c r="O11887">
        <v>11886</v>
      </c>
      <c r="P11887" t="str">
        <f>IFERROR(IF(COUNTIF(個人情報!$BB$5:$BB$401,"登録番号" &amp; リスト!O11887)&gt;=1,"",IF(VLOOKUP(O11887,登録者リスト!$A$1:$D$43729,4,FALSE)=基本情報!$D$6,O11887,"")),"")</f>
        <v/>
      </c>
    </row>
    <row r="11888" spans="15:16" x14ac:dyDescent="0.15">
      <c r="O11888">
        <v>11887</v>
      </c>
      <c r="P11888" t="str">
        <f>IFERROR(IF(COUNTIF(個人情報!$BB$5:$BB$401,"登録番号" &amp; リスト!O11888)&gt;=1,"",IF(VLOOKUP(O11888,登録者リスト!$A$1:$D$43729,4,FALSE)=基本情報!$D$6,O11888,"")),"")</f>
        <v/>
      </c>
    </row>
    <row r="11889" spans="15:16" x14ac:dyDescent="0.15">
      <c r="O11889">
        <v>11888</v>
      </c>
      <c r="P11889" t="str">
        <f>IFERROR(IF(COUNTIF(個人情報!$BB$5:$BB$401,"登録番号" &amp; リスト!O11889)&gt;=1,"",IF(VLOOKUP(O11889,登録者リスト!$A$1:$D$43729,4,FALSE)=基本情報!$D$6,O11889,"")),"")</f>
        <v/>
      </c>
    </row>
    <row r="11890" spans="15:16" x14ac:dyDescent="0.15">
      <c r="O11890">
        <v>11889</v>
      </c>
      <c r="P11890" t="str">
        <f>IFERROR(IF(COUNTIF(個人情報!$BB$5:$BB$401,"登録番号" &amp; リスト!O11890)&gt;=1,"",IF(VLOOKUP(O11890,登録者リスト!$A$1:$D$43729,4,FALSE)=基本情報!$D$6,O11890,"")),"")</f>
        <v/>
      </c>
    </row>
    <row r="11891" spans="15:16" x14ac:dyDescent="0.15">
      <c r="O11891">
        <v>11890</v>
      </c>
      <c r="P11891" t="str">
        <f>IFERROR(IF(COUNTIF(個人情報!$BB$5:$BB$401,"登録番号" &amp; リスト!O11891)&gt;=1,"",IF(VLOOKUP(O11891,登録者リスト!$A$1:$D$43729,4,FALSE)=基本情報!$D$6,O11891,"")),"")</f>
        <v/>
      </c>
    </row>
    <row r="11892" spans="15:16" x14ac:dyDescent="0.15">
      <c r="O11892">
        <v>11891</v>
      </c>
      <c r="P11892" t="str">
        <f>IFERROR(IF(COUNTIF(個人情報!$BB$5:$BB$401,"登録番号" &amp; リスト!O11892)&gt;=1,"",IF(VLOOKUP(O11892,登録者リスト!$A$1:$D$43729,4,FALSE)=基本情報!$D$6,O11892,"")),"")</f>
        <v/>
      </c>
    </row>
    <row r="11893" spans="15:16" x14ac:dyDescent="0.15">
      <c r="O11893">
        <v>11892</v>
      </c>
      <c r="P11893" t="str">
        <f>IFERROR(IF(COUNTIF(個人情報!$BB$5:$BB$401,"登録番号" &amp; リスト!O11893)&gt;=1,"",IF(VLOOKUP(O11893,登録者リスト!$A$1:$D$43729,4,FALSE)=基本情報!$D$6,O11893,"")),"")</f>
        <v/>
      </c>
    </row>
    <row r="11894" spans="15:16" x14ac:dyDescent="0.15">
      <c r="O11894">
        <v>11893</v>
      </c>
      <c r="P11894" t="str">
        <f>IFERROR(IF(COUNTIF(個人情報!$BB$5:$BB$401,"登録番号" &amp; リスト!O11894)&gt;=1,"",IF(VLOOKUP(O11894,登録者リスト!$A$1:$D$43729,4,FALSE)=基本情報!$D$6,O11894,"")),"")</f>
        <v/>
      </c>
    </row>
    <row r="11895" spans="15:16" x14ac:dyDescent="0.15">
      <c r="O11895">
        <v>11894</v>
      </c>
      <c r="P11895" t="str">
        <f>IFERROR(IF(COUNTIF(個人情報!$BB$5:$BB$401,"登録番号" &amp; リスト!O11895)&gt;=1,"",IF(VLOOKUP(O11895,登録者リスト!$A$1:$D$43729,4,FALSE)=基本情報!$D$6,O11895,"")),"")</f>
        <v/>
      </c>
    </row>
    <row r="11896" spans="15:16" x14ac:dyDescent="0.15">
      <c r="O11896">
        <v>11895</v>
      </c>
      <c r="P11896" t="str">
        <f>IFERROR(IF(COUNTIF(個人情報!$BB$5:$BB$401,"登録番号" &amp; リスト!O11896)&gt;=1,"",IF(VLOOKUP(O11896,登録者リスト!$A$1:$D$43729,4,FALSE)=基本情報!$D$6,O11896,"")),"")</f>
        <v/>
      </c>
    </row>
    <row r="11897" spans="15:16" x14ac:dyDescent="0.15">
      <c r="O11897">
        <v>11896</v>
      </c>
      <c r="P11897" t="str">
        <f>IFERROR(IF(COUNTIF(個人情報!$BB$5:$BB$401,"登録番号" &amp; リスト!O11897)&gt;=1,"",IF(VLOOKUP(O11897,登録者リスト!$A$1:$D$43729,4,FALSE)=基本情報!$D$6,O11897,"")),"")</f>
        <v/>
      </c>
    </row>
    <row r="11898" spans="15:16" x14ac:dyDescent="0.15">
      <c r="O11898">
        <v>11897</v>
      </c>
      <c r="P11898" t="str">
        <f>IFERROR(IF(COUNTIF(個人情報!$BB$5:$BB$401,"登録番号" &amp; リスト!O11898)&gt;=1,"",IF(VLOOKUP(O11898,登録者リスト!$A$1:$D$43729,4,FALSE)=基本情報!$D$6,O11898,"")),"")</f>
        <v/>
      </c>
    </row>
    <row r="11899" spans="15:16" x14ac:dyDescent="0.15">
      <c r="O11899">
        <v>11898</v>
      </c>
      <c r="P11899" t="str">
        <f>IFERROR(IF(COUNTIF(個人情報!$BB$5:$BB$401,"登録番号" &amp; リスト!O11899)&gt;=1,"",IF(VLOOKUP(O11899,登録者リスト!$A$1:$D$43729,4,FALSE)=基本情報!$D$6,O11899,"")),"")</f>
        <v/>
      </c>
    </row>
    <row r="11900" spans="15:16" x14ac:dyDescent="0.15">
      <c r="O11900">
        <v>11899</v>
      </c>
      <c r="P11900" t="str">
        <f>IFERROR(IF(COUNTIF(個人情報!$BB$5:$BB$401,"登録番号" &amp; リスト!O11900)&gt;=1,"",IF(VLOOKUP(O11900,登録者リスト!$A$1:$D$43729,4,FALSE)=基本情報!$D$6,O11900,"")),"")</f>
        <v/>
      </c>
    </row>
    <row r="11901" spans="15:16" x14ac:dyDescent="0.15">
      <c r="O11901">
        <v>11900</v>
      </c>
      <c r="P11901" t="str">
        <f>IFERROR(IF(COUNTIF(個人情報!$BB$5:$BB$401,"登録番号" &amp; リスト!O11901)&gt;=1,"",IF(VLOOKUP(O11901,登録者リスト!$A$1:$D$43729,4,FALSE)=基本情報!$D$6,O11901,"")),"")</f>
        <v/>
      </c>
    </row>
    <row r="11902" spans="15:16" x14ac:dyDescent="0.15">
      <c r="O11902">
        <v>11901</v>
      </c>
      <c r="P11902" t="str">
        <f>IFERROR(IF(COUNTIF(個人情報!$BB$5:$BB$401,"登録番号" &amp; リスト!O11902)&gt;=1,"",IF(VLOOKUP(O11902,登録者リスト!$A$1:$D$43729,4,FALSE)=基本情報!$D$6,O11902,"")),"")</f>
        <v/>
      </c>
    </row>
    <row r="11903" spans="15:16" x14ac:dyDescent="0.15">
      <c r="O11903">
        <v>11902</v>
      </c>
      <c r="P11903" t="str">
        <f>IFERROR(IF(COUNTIF(個人情報!$BB$5:$BB$401,"登録番号" &amp; リスト!O11903)&gt;=1,"",IF(VLOOKUP(O11903,登録者リスト!$A$1:$D$43729,4,FALSE)=基本情報!$D$6,O11903,"")),"")</f>
        <v/>
      </c>
    </row>
    <row r="11904" spans="15:16" x14ac:dyDescent="0.15">
      <c r="O11904">
        <v>11903</v>
      </c>
      <c r="P11904" t="str">
        <f>IFERROR(IF(COUNTIF(個人情報!$BB$5:$BB$401,"登録番号" &amp; リスト!O11904)&gt;=1,"",IF(VLOOKUP(O11904,登録者リスト!$A$1:$D$43729,4,FALSE)=基本情報!$D$6,O11904,"")),"")</f>
        <v/>
      </c>
    </row>
    <row r="11905" spans="15:16" x14ac:dyDescent="0.15">
      <c r="O11905">
        <v>11904</v>
      </c>
      <c r="P11905" t="str">
        <f>IFERROR(IF(COUNTIF(個人情報!$BB$5:$BB$401,"登録番号" &amp; リスト!O11905)&gt;=1,"",IF(VLOOKUP(O11905,登録者リスト!$A$1:$D$43729,4,FALSE)=基本情報!$D$6,O11905,"")),"")</f>
        <v/>
      </c>
    </row>
    <row r="11906" spans="15:16" x14ac:dyDescent="0.15">
      <c r="O11906">
        <v>11905</v>
      </c>
      <c r="P11906" t="str">
        <f>IFERROR(IF(COUNTIF(個人情報!$BB$5:$BB$401,"登録番号" &amp; リスト!O11906)&gt;=1,"",IF(VLOOKUP(O11906,登録者リスト!$A$1:$D$43729,4,FALSE)=基本情報!$D$6,O11906,"")),"")</f>
        <v/>
      </c>
    </row>
    <row r="11907" spans="15:16" x14ac:dyDescent="0.15">
      <c r="O11907">
        <v>11906</v>
      </c>
      <c r="P11907" t="str">
        <f>IFERROR(IF(COUNTIF(個人情報!$BB$5:$BB$401,"登録番号" &amp; リスト!O11907)&gt;=1,"",IF(VLOOKUP(O11907,登録者リスト!$A$1:$D$43729,4,FALSE)=基本情報!$D$6,O11907,"")),"")</f>
        <v/>
      </c>
    </row>
    <row r="11908" spans="15:16" x14ac:dyDescent="0.15">
      <c r="O11908">
        <v>11907</v>
      </c>
      <c r="P11908" t="str">
        <f>IFERROR(IF(COUNTIF(個人情報!$BB$5:$BB$401,"登録番号" &amp; リスト!O11908)&gt;=1,"",IF(VLOOKUP(O11908,登録者リスト!$A$1:$D$43729,4,FALSE)=基本情報!$D$6,O11908,"")),"")</f>
        <v/>
      </c>
    </row>
    <row r="11909" spans="15:16" x14ac:dyDescent="0.15">
      <c r="O11909">
        <v>11908</v>
      </c>
      <c r="P11909" t="str">
        <f>IFERROR(IF(COUNTIF(個人情報!$BB$5:$BB$401,"登録番号" &amp; リスト!O11909)&gt;=1,"",IF(VLOOKUP(O11909,登録者リスト!$A$1:$D$43729,4,FALSE)=基本情報!$D$6,O11909,"")),"")</f>
        <v/>
      </c>
    </row>
    <row r="11910" spans="15:16" x14ac:dyDescent="0.15">
      <c r="O11910">
        <v>11909</v>
      </c>
      <c r="P11910" t="str">
        <f>IFERROR(IF(COUNTIF(個人情報!$BB$5:$BB$401,"登録番号" &amp; リスト!O11910)&gt;=1,"",IF(VLOOKUP(O11910,登録者リスト!$A$1:$D$43729,4,FALSE)=基本情報!$D$6,O11910,"")),"")</f>
        <v/>
      </c>
    </row>
    <row r="11911" spans="15:16" x14ac:dyDescent="0.15">
      <c r="O11911">
        <v>11910</v>
      </c>
      <c r="P11911" t="str">
        <f>IFERROR(IF(COUNTIF(個人情報!$BB$5:$BB$401,"登録番号" &amp; リスト!O11911)&gt;=1,"",IF(VLOOKUP(O11911,登録者リスト!$A$1:$D$43729,4,FALSE)=基本情報!$D$6,O11911,"")),"")</f>
        <v/>
      </c>
    </row>
    <row r="11912" spans="15:16" x14ac:dyDescent="0.15">
      <c r="O11912">
        <v>11911</v>
      </c>
      <c r="P11912" t="str">
        <f>IFERROR(IF(COUNTIF(個人情報!$BB$5:$BB$401,"登録番号" &amp; リスト!O11912)&gt;=1,"",IF(VLOOKUP(O11912,登録者リスト!$A$1:$D$43729,4,FALSE)=基本情報!$D$6,O11912,"")),"")</f>
        <v/>
      </c>
    </row>
    <row r="11913" spans="15:16" x14ac:dyDescent="0.15">
      <c r="O11913">
        <v>11912</v>
      </c>
      <c r="P11913" t="str">
        <f>IFERROR(IF(COUNTIF(個人情報!$BB$5:$BB$401,"登録番号" &amp; リスト!O11913)&gt;=1,"",IF(VLOOKUP(O11913,登録者リスト!$A$1:$D$43729,4,FALSE)=基本情報!$D$6,O11913,"")),"")</f>
        <v/>
      </c>
    </row>
    <row r="11914" spans="15:16" x14ac:dyDescent="0.15">
      <c r="O11914">
        <v>11913</v>
      </c>
      <c r="P11914" t="str">
        <f>IFERROR(IF(COUNTIF(個人情報!$BB$5:$BB$401,"登録番号" &amp; リスト!O11914)&gt;=1,"",IF(VLOOKUP(O11914,登録者リスト!$A$1:$D$43729,4,FALSE)=基本情報!$D$6,O11914,"")),"")</f>
        <v/>
      </c>
    </row>
    <row r="11915" spans="15:16" x14ac:dyDescent="0.15">
      <c r="O11915">
        <v>11914</v>
      </c>
      <c r="P11915" t="str">
        <f>IFERROR(IF(COUNTIF(個人情報!$BB$5:$BB$401,"登録番号" &amp; リスト!O11915)&gt;=1,"",IF(VLOOKUP(O11915,登録者リスト!$A$1:$D$43729,4,FALSE)=基本情報!$D$6,O11915,"")),"")</f>
        <v/>
      </c>
    </row>
    <row r="11916" spans="15:16" x14ac:dyDescent="0.15">
      <c r="O11916">
        <v>11915</v>
      </c>
      <c r="P11916" t="str">
        <f>IFERROR(IF(COUNTIF(個人情報!$BB$5:$BB$401,"登録番号" &amp; リスト!O11916)&gt;=1,"",IF(VLOOKUP(O11916,登録者リスト!$A$1:$D$43729,4,FALSE)=基本情報!$D$6,O11916,"")),"")</f>
        <v/>
      </c>
    </row>
    <row r="11917" spans="15:16" x14ac:dyDescent="0.15">
      <c r="O11917">
        <v>11916</v>
      </c>
      <c r="P11917" t="str">
        <f>IFERROR(IF(COUNTIF(個人情報!$BB$5:$BB$401,"登録番号" &amp; リスト!O11917)&gt;=1,"",IF(VLOOKUP(O11917,登録者リスト!$A$1:$D$43729,4,FALSE)=基本情報!$D$6,O11917,"")),"")</f>
        <v/>
      </c>
    </row>
    <row r="11918" spans="15:16" x14ac:dyDescent="0.15">
      <c r="O11918">
        <v>11917</v>
      </c>
      <c r="P11918" t="str">
        <f>IFERROR(IF(COUNTIF(個人情報!$BB$5:$BB$401,"登録番号" &amp; リスト!O11918)&gt;=1,"",IF(VLOOKUP(O11918,登録者リスト!$A$1:$D$43729,4,FALSE)=基本情報!$D$6,O11918,"")),"")</f>
        <v/>
      </c>
    </row>
    <row r="11919" spans="15:16" x14ac:dyDescent="0.15">
      <c r="O11919">
        <v>11918</v>
      </c>
      <c r="P11919" t="str">
        <f>IFERROR(IF(COUNTIF(個人情報!$BB$5:$BB$401,"登録番号" &amp; リスト!O11919)&gt;=1,"",IF(VLOOKUP(O11919,登録者リスト!$A$1:$D$43729,4,FALSE)=基本情報!$D$6,O11919,"")),"")</f>
        <v/>
      </c>
    </row>
    <row r="11920" spans="15:16" x14ac:dyDescent="0.15">
      <c r="O11920">
        <v>11919</v>
      </c>
      <c r="P11920" t="str">
        <f>IFERROR(IF(COUNTIF(個人情報!$BB$5:$BB$401,"登録番号" &amp; リスト!O11920)&gt;=1,"",IF(VLOOKUP(O11920,登録者リスト!$A$1:$D$43729,4,FALSE)=基本情報!$D$6,O11920,"")),"")</f>
        <v/>
      </c>
    </row>
    <row r="11921" spans="15:16" x14ac:dyDescent="0.15">
      <c r="O11921">
        <v>11920</v>
      </c>
      <c r="P11921" t="str">
        <f>IFERROR(IF(COUNTIF(個人情報!$BB$5:$BB$401,"登録番号" &amp; リスト!O11921)&gt;=1,"",IF(VLOOKUP(O11921,登録者リスト!$A$1:$D$43729,4,FALSE)=基本情報!$D$6,O11921,"")),"")</f>
        <v/>
      </c>
    </row>
    <row r="11922" spans="15:16" x14ac:dyDescent="0.15">
      <c r="O11922">
        <v>11921</v>
      </c>
      <c r="P11922" t="str">
        <f>IFERROR(IF(COUNTIF(個人情報!$BB$5:$BB$401,"登録番号" &amp; リスト!O11922)&gt;=1,"",IF(VLOOKUP(O11922,登録者リスト!$A$1:$D$43729,4,FALSE)=基本情報!$D$6,O11922,"")),"")</f>
        <v/>
      </c>
    </row>
    <row r="11923" spans="15:16" x14ac:dyDescent="0.15">
      <c r="O11923">
        <v>11922</v>
      </c>
      <c r="P11923" t="str">
        <f>IFERROR(IF(COUNTIF(個人情報!$BB$5:$BB$401,"登録番号" &amp; リスト!O11923)&gt;=1,"",IF(VLOOKUP(O11923,登録者リスト!$A$1:$D$43729,4,FALSE)=基本情報!$D$6,O11923,"")),"")</f>
        <v/>
      </c>
    </row>
    <row r="11924" spans="15:16" x14ac:dyDescent="0.15">
      <c r="O11924">
        <v>11923</v>
      </c>
      <c r="P11924" t="str">
        <f>IFERROR(IF(COUNTIF(個人情報!$BB$5:$BB$401,"登録番号" &amp; リスト!O11924)&gt;=1,"",IF(VLOOKUP(O11924,登録者リスト!$A$1:$D$43729,4,FALSE)=基本情報!$D$6,O11924,"")),"")</f>
        <v/>
      </c>
    </row>
    <row r="11925" spans="15:16" x14ac:dyDescent="0.15">
      <c r="O11925">
        <v>11924</v>
      </c>
      <c r="P11925" t="str">
        <f>IFERROR(IF(COUNTIF(個人情報!$BB$5:$BB$401,"登録番号" &amp; リスト!O11925)&gt;=1,"",IF(VLOOKUP(O11925,登録者リスト!$A$1:$D$43729,4,FALSE)=基本情報!$D$6,O11925,"")),"")</f>
        <v/>
      </c>
    </row>
    <row r="11926" spans="15:16" x14ac:dyDescent="0.15">
      <c r="O11926">
        <v>11925</v>
      </c>
      <c r="P11926" t="str">
        <f>IFERROR(IF(COUNTIF(個人情報!$BB$5:$BB$401,"登録番号" &amp; リスト!O11926)&gt;=1,"",IF(VLOOKUP(O11926,登録者リスト!$A$1:$D$43729,4,FALSE)=基本情報!$D$6,O11926,"")),"")</f>
        <v/>
      </c>
    </row>
    <row r="11927" spans="15:16" x14ac:dyDescent="0.15">
      <c r="O11927">
        <v>11926</v>
      </c>
      <c r="P11927" t="str">
        <f>IFERROR(IF(COUNTIF(個人情報!$BB$5:$BB$401,"登録番号" &amp; リスト!O11927)&gt;=1,"",IF(VLOOKUP(O11927,登録者リスト!$A$1:$D$43729,4,FALSE)=基本情報!$D$6,O11927,"")),"")</f>
        <v/>
      </c>
    </row>
    <row r="11928" spans="15:16" x14ac:dyDescent="0.15">
      <c r="O11928">
        <v>11927</v>
      </c>
      <c r="P11928" t="str">
        <f>IFERROR(IF(COUNTIF(個人情報!$BB$5:$BB$401,"登録番号" &amp; リスト!O11928)&gt;=1,"",IF(VLOOKUP(O11928,登録者リスト!$A$1:$D$43729,4,FALSE)=基本情報!$D$6,O11928,"")),"")</f>
        <v/>
      </c>
    </row>
    <row r="11929" spans="15:16" x14ac:dyDescent="0.15">
      <c r="O11929">
        <v>11928</v>
      </c>
      <c r="P11929" t="str">
        <f>IFERROR(IF(COUNTIF(個人情報!$BB$5:$BB$401,"登録番号" &amp; リスト!O11929)&gt;=1,"",IF(VLOOKUP(O11929,登録者リスト!$A$1:$D$43729,4,FALSE)=基本情報!$D$6,O11929,"")),"")</f>
        <v/>
      </c>
    </row>
    <row r="11930" spans="15:16" x14ac:dyDescent="0.15">
      <c r="O11930">
        <v>11929</v>
      </c>
      <c r="P11930" t="str">
        <f>IFERROR(IF(COUNTIF(個人情報!$BB$5:$BB$401,"登録番号" &amp; リスト!O11930)&gt;=1,"",IF(VLOOKUP(O11930,登録者リスト!$A$1:$D$43729,4,FALSE)=基本情報!$D$6,O11930,"")),"")</f>
        <v/>
      </c>
    </row>
    <row r="11931" spans="15:16" x14ac:dyDescent="0.15">
      <c r="O11931">
        <v>11930</v>
      </c>
      <c r="P11931" t="str">
        <f>IFERROR(IF(COUNTIF(個人情報!$BB$5:$BB$401,"登録番号" &amp; リスト!O11931)&gt;=1,"",IF(VLOOKUP(O11931,登録者リスト!$A$1:$D$43729,4,FALSE)=基本情報!$D$6,O11931,"")),"")</f>
        <v/>
      </c>
    </row>
    <row r="11932" spans="15:16" x14ac:dyDescent="0.15">
      <c r="O11932">
        <v>11931</v>
      </c>
      <c r="P11932" t="str">
        <f>IFERROR(IF(COUNTIF(個人情報!$BB$5:$BB$401,"登録番号" &amp; リスト!O11932)&gt;=1,"",IF(VLOOKUP(O11932,登録者リスト!$A$1:$D$43729,4,FALSE)=基本情報!$D$6,O11932,"")),"")</f>
        <v/>
      </c>
    </row>
    <row r="11933" spans="15:16" x14ac:dyDescent="0.15">
      <c r="O11933">
        <v>11932</v>
      </c>
      <c r="P11933" t="str">
        <f>IFERROR(IF(COUNTIF(個人情報!$BB$5:$BB$401,"登録番号" &amp; リスト!O11933)&gt;=1,"",IF(VLOOKUP(O11933,登録者リスト!$A$1:$D$43729,4,FALSE)=基本情報!$D$6,O11933,"")),"")</f>
        <v/>
      </c>
    </row>
    <row r="11934" spans="15:16" x14ac:dyDescent="0.15">
      <c r="O11934">
        <v>11933</v>
      </c>
      <c r="P11934" t="str">
        <f>IFERROR(IF(COUNTIF(個人情報!$BB$5:$BB$401,"登録番号" &amp; リスト!O11934)&gt;=1,"",IF(VLOOKUP(O11934,登録者リスト!$A$1:$D$43729,4,FALSE)=基本情報!$D$6,O11934,"")),"")</f>
        <v/>
      </c>
    </row>
    <row r="11935" spans="15:16" x14ac:dyDescent="0.15">
      <c r="O11935">
        <v>11934</v>
      </c>
      <c r="P11935" t="str">
        <f>IFERROR(IF(COUNTIF(個人情報!$BB$5:$BB$401,"登録番号" &amp; リスト!O11935)&gt;=1,"",IF(VLOOKUP(O11935,登録者リスト!$A$1:$D$43729,4,FALSE)=基本情報!$D$6,O11935,"")),"")</f>
        <v/>
      </c>
    </row>
    <row r="11936" spans="15:16" x14ac:dyDescent="0.15">
      <c r="O11936">
        <v>11935</v>
      </c>
      <c r="P11936" t="str">
        <f>IFERROR(IF(COUNTIF(個人情報!$BB$5:$BB$401,"登録番号" &amp; リスト!O11936)&gt;=1,"",IF(VLOOKUP(O11936,登録者リスト!$A$1:$D$43729,4,FALSE)=基本情報!$D$6,O11936,"")),"")</f>
        <v/>
      </c>
    </row>
    <row r="11937" spans="15:16" x14ac:dyDescent="0.15">
      <c r="O11937">
        <v>11936</v>
      </c>
      <c r="P11937" t="str">
        <f>IFERROR(IF(COUNTIF(個人情報!$BB$5:$BB$401,"登録番号" &amp; リスト!O11937)&gt;=1,"",IF(VLOOKUP(O11937,登録者リスト!$A$1:$D$43729,4,FALSE)=基本情報!$D$6,O11937,"")),"")</f>
        <v/>
      </c>
    </row>
    <row r="11938" spans="15:16" x14ac:dyDescent="0.15">
      <c r="O11938">
        <v>11937</v>
      </c>
      <c r="P11938" t="str">
        <f>IFERROR(IF(COUNTIF(個人情報!$BB$5:$BB$401,"登録番号" &amp; リスト!O11938)&gt;=1,"",IF(VLOOKUP(O11938,登録者リスト!$A$1:$D$43729,4,FALSE)=基本情報!$D$6,O11938,"")),"")</f>
        <v/>
      </c>
    </row>
    <row r="11939" spans="15:16" x14ac:dyDescent="0.15">
      <c r="O11939">
        <v>11938</v>
      </c>
      <c r="P11939" t="str">
        <f>IFERROR(IF(COUNTIF(個人情報!$BB$5:$BB$401,"登録番号" &amp; リスト!O11939)&gt;=1,"",IF(VLOOKUP(O11939,登録者リスト!$A$1:$D$43729,4,FALSE)=基本情報!$D$6,O11939,"")),"")</f>
        <v/>
      </c>
    </row>
    <row r="11940" spans="15:16" x14ac:dyDescent="0.15">
      <c r="O11940">
        <v>11939</v>
      </c>
      <c r="P11940" t="str">
        <f>IFERROR(IF(COUNTIF(個人情報!$BB$5:$BB$401,"登録番号" &amp; リスト!O11940)&gt;=1,"",IF(VLOOKUP(O11940,登録者リスト!$A$1:$D$43729,4,FALSE)=基本情報!$D$6,O11940,"")),"")</f>
        <v/>
      </c>
    </row>
    <row r="11941" spans="15:16" x14ac:dyDescent="0.15">
      <c r="O11941">
        <v>11940</v>
      </c>
      <c r="P11941" t="str">
        <f>IFERROR(IF(COUNTIF(個人情報!$BB$5:$BB$401,"登録番号" &amp; リスト!O11941)&gt;=1,"",IF(VLOOKUP(O11941,登録者リスト!$A$1:$D$43729,4,FALSE)=基本情報!$D$6,O11941,"")),"")</f>
        <v/>
      </c>
    </row>
    <row r="11942" spans="15:16" x14ac:dyDescent="0.15">
      <c r="O11942">
        <v>11941</v>
      </c>
      <c r="P11942" t="str">
        <f>IFERROR(IF(COUNTIF(個人情報!$BB$5:$BB$401,"登録番号" &amp; リスト!O11942)&gt;=1,"",IF(VLOOKUP(O11942,登録者リスト!$A$1:$D$43729,4,FALSE)=基本情報!$D$6,O11942,"")),"")</f>
        <v/>
      </c>
    </row>
    <row r="11943" spans="15:16" x14ac:dyDescent="0.15">
      <c r="O11943">
        <v>11942</v>
      </c>
      <c r="P11943" t="str">
        <f>IFERROR(IF(COUNTIF(個人情報!$BB$5:$BB$401,"登録番号" &amp; リスト!O11943)&gt;=1,"",IF(VLOOKUP(O11943,登録者リスト!$A$1:$D$43729,4,FALSE)=基本情報!$D$6,O11943,"")),"")</f>
        <v/>
      </c>
    </row>
    <row r="11944" spans="15:16" x14ac:dyDescent="0.15">
      <c r="O11944">
        <v>11943</v>
      </c>
      <c r="P11944" t="str">
        <f>IFERROR(IF(COUNTIF(個人情報!$BB$5:$BB$401,"登録番号" &amp; リスト!O11944)&gt;=1,"",IF(VLOOKUP(O11944,登録者リスト!$A$1:$D$43729,4,FALSE)=基本情報!$D$6,O11944,"")),"")</f>
        <v/>
      </c>
    </row>
    <row r="11945" spans="15:16" x14ac:dyDescent="0.15">
      <c r="O11945">
        <v>11944</v>
      </c>
      <c r="P11945" t="str">
        <f>IFERROR(IF(COUNTIF(個人情報!$BB$5:$BB$401,"登録番号" &amp; リスト!O11945)&gt;=1,"",IF(VLOOKUP(O11945,登録者リスト!$A$1:$D$43729,4,FALSE)=基本情報!$D$6,O11945,"")),"")</f>
        <v/>
      </c>
    </row>
    <row r="11946" spans="15:16" x14ac:dyDescent="0.15">
      <c r="O11946">
        <v>11945</v>
      </c>
      <c r="P11946" t="str">
        <f>IFERROR(IF(COUNTIF(個人情報!$BB$5:$BB$401,"登録番号" &amp; リスト!O11946)&gt;=1,"",IF(VLOOKUP(O11946,登録者リスト!$A$1:$D$43729,4,FALSE)=基本情報!$D$6,O11946,"")),"")</f>
        <v/>
      </c>
    </row>
    <row r="11947" spans="15:16" x14ac:dyDescent="0.15">
      <c r="O11947">
        <v>11946</v>
      </c>
      <c r="P11947" t="str">
        <f>IFERROR(IF(COUNTIF(個人情報!$BB$5:$BB$401,"登録番号" &amp; リスト!O11947)&gt;=1,"",IF(VLOOKUP(O11947,登録者リスト!$A$1:$D$43729,4,FALSE)=基本情報!$D$6,O11947,"")),"")</f>
        <v/>
      </c>
    </row>
    <row r="11948" spans="15:16" x14ac:dyDescent="0.15">
      <c r="O11948">
        <v>11947</v>
      </c>
      <c r="P11948" t="str">
        <f>IFERROR(IF(COUNTIF(個人情報!$BB$5:$BB$401,"登録番号" &amp; リスト!O11948)&gt;=1,"",IF(VLOOKUP(O11948,登録者リスト!$A$1:$D$43729,4,FALSE)=基本情報!$D$6,O11948,"")),"")</f>
        <v/>
      </c>
    </row>
    <row r="11949" spans="15:16" x14ac:dyDescent="0.15">
      <c r="O11949">
        <v>11948</v>
      </c>
      <c r="P11949" t="str">
        <f>IFERROR(IF(COUNTIF(個人情報!$BB$5:$BB$401,"登録番号" &amp; リスト!O11949)&gt;=1,"",IF(VLOOKUP(O11949,登録者リスト!$A$1:$D$43729,4,FALSE)=基本情報!$D$6,O11949,"")),"")</f>
        <v/>
      </c>
    </row>
    <row r="11950" spans="15:16" x14ac:dyDescent="0.15">
      <c r="O11950">
        <v>11949</v>
      </c>
      <c r="P11950" t="str">
        <f>IFERROR(IF(COUNTIF(個人情報!$BB$5:$BB$401,"登録番号" &amp; リスト!O11950)&gt;=1,"",IF(VLOOKUP(O11950,登録者リスト!$A$1:$D$43729,4,FALSE)=基本情報!$D$6,O11950,"")),"")</f>
        <v/>
      </c>
    </row>
    <row r="11951" spans="15:16" x14ac:dyDescent="0.15">
      <c r="O11951">
        <v>11950</v>
      </c>
      <c r="P11951" t="str">
        <f>IFERROR(IF(COUNTIF(個人情報!$BB$5:$BB$401,"登録番号" &amp; リスト!O11951)&gt;=1,"",IF(VLOOKUP(O11951,登録者リスト!$A$1:$D$43729,4,FALSE)=基本情報!$D$6,O11951,"")),"")</f>
        <v/>
      </c>
    </row>
    <row r="11952" spans="15:16" x14ac:dyDescent="0.15">
      <c r="O11952">
        <v>11951</v>
      </c>
      <c r="P11952" t="str">
        <f>IFERROR(IF(COUNTIF(個人情報!$BB$5:$BB$401,"登録番号" &amp; リスト!O11952)&gt;=1,"",IF(VLOOKUP(O11952,登録者リスト!$A$1:$D$43729,4,FALSE)=基本情報!$D$6,O11952,"")),"")</f>
        <v/>
      </c>
    </row>
    <row r="11953" spans="15:16" x14ac:dyDescent="0.15">
      <c r="O11953">
        <v>11952</v>
      </c>
      <c r="P11953" t="str">
        <f>IFERROR(IF(COUNTIF(個人情報!$BB$5:$BB$401,"登録番号" &amp; リスト!O11953)&gt;=1,"",IF(VLOOKUP(O11953,登録者リスト!$A$1:$D$43729,4,FALSE)=基本情報!$D$6,O11953,"")),"")</f>
        <v/>
      </c>
    </row>
    <row r="11954" spans="15:16" x14ac:dyDescent="0.15">
      <c r="O11954">
        <v>11953</v>
      </c>
      <c r="P11954" t="str">
        <f>IFERROR(IF(COUNTIF(個人情報!$BB$5:$BB$401,"登録番号" &amp; リスト!O11954)&gt;=1,"",IF(VLOOKUP(O11954,登録者リスト!$A$1:$D$43729,4,FALSE)=基本情報!$D$6,O11954,"")),"")</f>
        <v/>
      </c>
    </row>
    <row r="11955" spans="15:16" x14ac:dyDescent="0.15">
      <c r="O11955">
        <v>11954</v>
      </c>
      <c r="P11955" t="str">
        <f>IFERROR(IF(COUNTIF(個人情報!$BB$5:$BB$401,"登録番号" &amp; リスト!O11955)&gt;=1,"",IF(VLOOKUP(O11955,登録者リスト!$A$1:$D$43729,4,FALSE)=基本情報!$D$6,O11955,"")),"")</f>
        <v/>
      </c>
    </row>
    <row r="11956" spans="15:16" x14ac:dyDescent="0.15">
      <c r="O11956">
        <v>11955</v>
      </c>
      <c r="P11956" t="str">
        <f>IFERROR(IF(COUNTIF(個人情報!$BB$5:$BB$401,"登録番号" &amp; リスト!O11956)&gt;=1,"",IF(VLOOKUP(O11956,登録者リスト!$A$1:$D$43729,4,FALSE)=基本情報!$D$6,O11956,"")),"")</f>
        <v/>
      </c>
    </row>
    <row r="11957" spans="15:16" x14ac:dyDescent="0.15">
      <c r="O11957">
        <v>11956</v>
      </c>
      <c r="P11957" t="str">
        <f>IFERROR(IF(COUNTIF(個人情報!$BB$5:$BB$401,"登録番号" &amp; リスト!O11957)&gt;=1,"",IF(VLOOKUP(O11957,登録者リスト!$A$1:$D$43729,4,FALSE)=基本情報!$D$6,O11957,"")),"")</f>
        <v/>
      </c>
    </row>
    <row r="11958" spans="15:16" x14ac:dyDescent="0.15">
      <c r="O11958">
        <v>11957</v>
      </c>
      <c r="P11958" t="str">
        <f>IFERROR(IF(COUNTIF(個人情報!$BB$5:$BB$401,"登録番号" &amp; リスト!O11958)&gt;=1,"",IF(VLOOKUP(O11958,登録者リスト!$A$1:$D$43729,4,FALSE)=基本情報!$D$6,O11958,"")),"")</f>
        <v/>
      </c>
    </row>
    <row r="11959" spans="15:16" x14ac:dyDescent="0.15">
      <c r="O11959">
        <v>11958</v>
      </c>
      <c r="P11959" t="str">
        <f>IFERROR(IF(COUNTIF(個人情報!$BB$5:$BB$401,"登録番号" &amp; リスト!O11959)&gt;=1,"",IF(VLOOKUP(O11959,登録者リスト!$A$1:$D$43729,4,FALSE)=基本情報!$D$6,O11959,"")),"")</f>
        <v/>
      </c>
    </row>
    <row r="11960" spans="15:16" x14ac:dyDescent="0.15">
      <c r="O11960">
        <v>11959</v>
      </c>
      <c r="P11960" t="str">
        <f>IFERROR(IF(COUNTIF(個人情報!$BB$5:$BB$401,"登録番号" &amp; リスト!O11960)&gt;=1,"",IF(VLOOKUP(O11960,登録者リスト!$A$1:$D$43729,4,FALSE)=基本情報!$D$6,O11960,"")),"")</f>
        <v/>
      </c>
    </row>
    <row r="11961" spans="15:16" x14ac:dyDescent="0.15">
      <c r="O11961">
        <v>11960</v>
      </c>
      <c r="P11961" t="str">
        <f>IFERROR(IF(COUNTIF(個人情報!$BB$5:$BB$401,"登録番号" &amp; リスト!O11961)&gt;=1,"",IF(VLOOKUP(O11961,登録者リスト!$A$1:$D$43729,4,FALSE)=基本情報!$D$6,O11961,"")),"")</f>
        <v/>
      </c>
    </row>
    <row r="11962" spans="15:16" x14ac:dyDescent="0.15">
      <c r="O11962">
        <v>11961</v>
      </c>
      <c r="P11962" t="str">
        <f>IFERROR(IF(COUNTIF(個人情報!$BB$5:$BB$401,"登録番号" &amp; リスト!O11962)&gt;=1,"",IF(VLOOKUP(O11962,登録者リスト!$A$1:$D$43729,4,FALSE)=基本情報!$D$6,O11962,"")),"")</f>
        <v/>
      </c>
    </row>
    <row r="11963" spans="15:16" x14ac:dyDescent="0.15">
      <c r="O11963">
        <v>11962</v>
      </c>
      <c r="P11963" t="str">
        <f>IFERROR(IF(COUNTIF(個人情報!$BB$5:$BB$401,"登録番号" &amp; リスト!O11963)&gt;=1,"",IF(VLOOKUP(O11963,登録者リスト!$A$1:$D$43729,4,FALSE)=基本情報!$D$6,O11963,"")),"")</f>
        <v/>
      </c>
    </row>
    <row r="11964" spans="15:16" x14ac:dyDescent="0.15">
      <c r="O11964">
        <v>11963</v>
      </c>
      <c r="P11964" t="str">
        <f>IFERROR(IF(COUNTIF(個人情報!$BB$5:$BB$401,"登録番号" &amp; リスト!O11964)&gt;=1,"",IF(VLOOKUP(O11964,登録者リスト!$A$1:$D$43729,4,FALSE)=基本情報!$D$6,O11964,"")),"")</f>
        <v/>
      </c>
    </row>
    <row r="11965" spans="15:16" x14ac:dyDescent="0.15">
      <c r="O11965">
        <v>11964</v>
      </c>
      <c r="P11965" t="str">
        <f>IFERROR(IF(COUNTIF(個人情報!$BB$5:$BB$401,"登録番号" &amp; リスト!O11965)&gt;=1,"",IF(VLOOKUP(O11965,登録者リスト!$A$1:$D$43729,4,FALSE)=基本情報!$D$6,O11965,"")),"")</f>
        <v/>
      </c>
    </row>
    <row r="11966" spans="15:16" x14ac:dyDescent="0.15">
      <c r="O11966">
        <v>11965</v>
      </c>
      <c r="P11966" t="str">
        <f>IFERROR(IF(COUNTIF(個人情報!$BB$5:$BB$401,"登録番号" &amp; リスト!O11966)&gt;=1,"",IF(VLOOKUP(O11966,登録者リスト!$A$1:$D$43729,4,FALSE)=基本情報!$D$6,O11966,"")),"")</f>
        <v/>
      </c>
    </row>
    <row r="11967" spans="15:16" x14ac:dyDescent="0.15">
      <c r="O11967">
        <v>11966</v>
      </c>
      <c r="P11967" t="str">
        <f>IFERROR(IF(COUNTIF(個人情報!$BB$5:$BB$401,"登録番号" &amp; リスト!O11967)&gt;=1,"",IF(VLOOKUP(O11967,登録者リスト!$A$1:$D$43729,4,FALSE)=基本情報!$D$6,O11967,"")),"")</f>
        <v/>
      </c>
    </row>
    <row r="11968" spans="15:16" x14ac:dyDescent="0.15">
      <c r="O11968">
        <v>11967</v>
      </c>
      <c r="P11968" t="str">
        <f>IFERROR(IF(COUNTIF(個人情報!$BB$5:$BB$401,"登録番号" &amp; リスト!O11968)&gt;=1,"",IF(VLOOKUP(O11968,登録者リスト!$A$1:$D$43729,4,FALSE)=基本情報!$D$6,O11968,"")),"")</f>
        <v/>
      </c>
    </row>
    <row r="11969" spans="15:16" x14ac:dyDescent="0.15">
      <c r="O11969">
        <v>11968</v>
      </c>
      <c r="P11969" t="str">
        <f>IFERROR(IF(COUNTIF(個人情報!$BB$5:$BB$401,"登録番号" &amp; リスト!O11969)&gt;=1,"",IF(VLOOKUP(O11969,登録者リスト!$A$1:$D$43729,4,FALSE)=基本情報!$D$6,O11969,"")),"")</f>
        <v/>
      </c>
    </row>
    <row r="11970" spans="15:16" x14ac:dyDescent="0.15">
      <c r="O11970">
        <v>11969</v>
      </c>
      <c r="P11970" t="str">
        <f>IFERROR(IF(COUNTIF(個人情報!$BB$5:$BB$401,"登録番号" &amp; リスト!O11970)&gt;=1,"",IF(VLOOKUP(O11970,登録者リスト!$A$1:$D$43729,4,FALSE)=基本情報!$D$6,O11970,"")),"")</f>
        <v/>
      </c>
    </row>
    <row r="11971" spans="15:16" x14ac:dyDescent="0.15">
      <c r="O11971">
        <v>11970</v>
      </c>
      <c r="P11971" t="str">
        <f>IFERROR(IF(COUNTIF(個人情報!$BB$5:$BB$401,"登録番号" &amp; リスト!O11971)&gt;=1,"",IF(VLOOKUP(O11971,登録者リスト!$A$1:$D$43729,4,FALSE)=基本情報!$D$6,O11971,"")),"")</f>
        <v/>
      </c>
    </row>
    <row r="11972" spans="15:16" x14ac:dyDescent="0.15">
      <c r="O11972">
        <v>11971</v>
      </c>
      <c r="P11972" t="str">
        <f>IFERROR(IF(COUNTIF(個人情報!$BB$5:$BB$401,"登録番号" &amp; リスト!O11972)&gt;=1,"",IF(VLOOKUP(O11972,登録者リスト!$A$1:$D$43729,4,FALSE)=基本情報!$D$6,O11972,"")),"")</f>
        <v/>
      </c>
    </row>
    <row r="11973" spans="15:16" x14ac:dyDescent="0.15">
      <c r="O11973">
        <v>11972</v>
      </c>
      <c r="P11973" t="str">
        <f>IFERROR(IF(COUNTIF(個人情報!$BB$5:$BB$401,"登録番号" &amp; リスト!O11973)&gt;=1,"",IF(VLOOKUP(O11973,登録者リスト!$A$1:$D$43729,4,FALSE)=基本情報!$D$6,O11973,"")),"")</f>
        <v/>
      </c>
    </row>
    <row r="11974" spans="15:16" x14ac:dyDescent="0.15">
      <c r="O11974">
        <v>11973</v>
      </c>
      <c r="P11974" t="str">
        <f>IFERROR(IF(COUNTIF(個人情報!$BB$5:$BB$401,"登録番号" &amp; リスト!O11974)&gt;=1,"",IF(VLOOKUP(O11974,登録者リスト!$A$1:$D$43729,4,FALSE)=基本情報!$D$6,O11974,"")),"")</f>
        <v/>
      </c>
    </row>
    <row r="11975" spans="15:16" x14ac:dyDescent="0.15">
      <c r="O11975">
        <v>11974</v>
      </c>
      <c r="P11975" t="str">
        <f>IFERROR(IF(COUNTIF(個人情報!$BB$5:$BB$401,"登録番号" &amp; リスト!O11975)&gt;=1,"",IF(VLOOKUP(O11975,登録者リスト!$A$1:$D$43729,4,FALSE)=基本情報!$D$6,O11975,"")),"")</f>
        <v/>
      </c>
    </row>
    <row r="11976" spans="15:16" x14ac:dyDescent="0.15">
      <c r="O11976">
        <v>11975</v>
      </c>
      <c r="P11976" t="str">
        <f>IFERROR(IF(COUNTIF(個人情報!$BB$5:$BB$401,"登録番号" &amp; リスト!O11976)&gt;=1,"",IF(VLOOKUP(O11976,登録者リスト!$A$1:$D$43729,4,FALSE)=基本情報!$D$6,O11976,"")),"")</f>
        <v/>
      </c>
    </row>
    <row r="11977" spans="15:16" x14ac:dyDescent="0.15">
      <c r="O11977">
        <v>11976</v>
      </c>
      <c r="P11977" t="str">
        <f>IFERROR(IF(COUNTIF(個人情報!$BB$5:$BB$401,"登録番号" &amp; リスト!O11977)&gt;=1,"",IF(VLOOKUP(O11977,登録者リスト!$A$1:$D$43729,4,FALSE)=基本情報!$D$6,O11977,"")),"")</f>
        <v/>
      </c>
    </row>
    <row r="11978" spans="15:16" x14ac:dyDescent="0.15">
      <c r="O11978">
        <v>11977</v>
      </c>
      <c r="P11978" t="str">
        <f>IFERROR(IF(COUNTIF(個人情報!$BB$5:$BB$401,"登録番号" &amp; リスト!O11978)&gt;=1,"",IF(VLOOKUP(O11978,登録者リスト!$A$1:$D$43729,4,FALSE)=基本情報!$D$6,O11978,"")),"")</f>
        <v/>
      </c>
    </row>
    <row r="11979" spans="15:16" x14ac:dyDescent="0.15">
      <c r="O11979">
        <v>11978</v>
      </c>
      <c r="P11979" t="str">
        <f>IFERROR(IF(COUNTIF(個人情報!$BB$5:$BB$401,"登録番号" &amp; リスト!O11979)&gt;=1,"",IF(VLOOKUP(O11979,登録者リスト!$A$1:$D$43729,4,FALSE)=基本情報!$D$6,O11979,"")),"")</f>
        <v/>
      </c>
    </row>
    <row r="11980" spans="15:16" x14ac:dyDescent="0.15">
      <c r="O11980">
        <v>11979</v>
      </c>
      <c r="P11980" t="str">
        <f>IFERROR(IF(COUNTIF(個人情報!$BB$5:$BB$401,"登録番号" &amp; リスト!O11980)&gt;=1,"",IF(VLOOKUP(O11980,登録者リスト!$A$1:$D$43729,4,FALSE)=基本情報!$D$6,O11980,"")),"")</f>
        <v/>
      </c>
    </row>
    <row r="11981" spans="15:16" x14ac:dyDescent="0.15">
      <c r="O11981">
        <v>11980</v>
      </c>
      <c r="P11981" t="str">
        <f>IFERROR(IF(COUNTIF(個人情報!$BB$5:$BB$401,"登録番号" &amp; リスト!O11981)&gt;=1,"",IF(VLOOKUP(O11981,登録者リスト!$A$1:$D$43729,4,FALSE)=基本情報!$D$6,O11981,"")),"")</f>
        <v/>
      </c>
    </row>
    <row r="11982" spans="15:16" x14ac:dyDescent="0.15">
      <c r="O11982">
        <v>11981</v>
      </c>
      <c r="P11982" t="str">
        <f>IFERROR(IF(COUNTIF(個人情報!$BB$5:$BB$401,"登録番号" &amp; リスト!O11982)&gt;=1,"",IF(VLOOKUP(O11982,登録者リスト!$A$1:$D$43729,4,FALSE)=基本情報!$D$6,O11982,"")),"")</f>
        <v/>
      </c>
    </row>
    <row r="11983" spans="15:16" x14ac:dyDescent="0.15">
      <c r="O11983">
        <v>11982</v>
      </c>
      <c r="P11983" t="str">
        <f>IFERROR(IF(COUNTIF(個人情報!$BB$5:$BB$401,"登録番号" &amp; リスト!O11983)&gt;=1,"",IF(VLOOKUP(O11983,登録者リスト!$A$1:$D$43729,4,FALSE)=基本情報!$D$6,O11983,"")),"")</f>
        <v/>
      </c>
    </row>
    <row r="11984" spans="15:16" x14ac:dyDescent="0.15">
      <c r="O11984">
        <v>11983</v>
      </c>
      <c r="P11984" t="str">
        <f>IFERROR(IF(COUNTIF(個人情報!$BB$5:$BB$401,"登録番号" &amp; リスト!O11984)&gt;=1,"",IF(VLOOKUP(O11984,登録者リスト!$A$1:$D$43729,4,FALSE)=基本情報!$D$6,O11984,"")),"")</f>
        <v/>
      </c>
    </row>
    <row r="11985" spans="15:16" x14ac:dyDescent="0.15">
      <c r="O11985">
        <v>11984</v>
      </c>
      <c r="P11985" t="str">
        <f>IFERROR(IF(COUNTIF(個人情報!$BB$5:$BB$401,"登録番号" &amp; リスト!O11985)&gt;=1,"",IF(VLOOKUP(O11985,登録者リスト!$A$1:$D$43729,4,FALSE)=基本情報!$D$6,O11985,"")),"")</f>
        <v/>
      </c>
    </row>
    <row r="11986" spans="15:16" x14ac:dyDescent="0.15">
      <c r="O11986">
        <v>11985</v>
      </c>
      <c r="P11986" t="str">
        <f>IFERROR(IF(COUNTIF(個人情報!$BB$5:$BB$401,"登録番号" &amp; リスト!O11986)&gt;=1,"",IF(VLOOKUP(O11986,登録者リスト!$A$1:$D$43729,4,FALSE)=基本情報!$D$6,O11986,"")),"")</f>
        <v/>
      </c>
    </row>
    <row r="11987" spans="15:16" x14ac:dyDescent="0.15">
      <c r="O11987">
        <v>11986</v>
      </c>
      <c r="P11987" t="str">
        <f>IFERROR(IF(COUNTIF(個人情報!$BB$5:$BB$401,"登録番号" &amp; リスト!O11987)&gt;=1,"",IF(VLOOKUP(O11987,登録者リスト!$A$1:$D$43729,4,FALSE)=基本情報!$D$6,O11987,"")),"")</f>
        <v/>
      </c>
    </row>
    <row r="11988" spans="15:16" x14ac:dyDescent="0.15">
      <c r="O11988">
        <v>11987</v>
      </c>
      <c r="P11988" t="str">
        <f>IFERROR(IF(COUNTIF(個人情報!$BB$5:$BB$401,"登録番号" &amp; リスト!O11988)&gt;=1,"",IF(VLOOKUP(O11988,登録者リスト!$A$1:$D$43729,4,FALSE)=基本情報!$D$6,O11988,"")),"")</f>
        <v/>
      </c>
    </row>
    <row r="11989" spans="15:16" x14ac:dyDescent="0.15">
      <c r="O11989">
        <v>11988</v>
      </c>
      <c r="P11989" t="str">
        <f>IFERROR(IF(COUNTIF(個人情報!$BB$5:$BB$401,"登録番号" &amp; リスト!O11989)&gt;=1,"",IF(VLOOKUP(O11989,登録者リスト!$A$1:$D$43729,4,FALSE)=基本情報!$D$6,O11989,"")),"")</f>
        <v/>
      </c>
    </row>
    <row r="11990" spans="15:16" x14ac:dyDescent="0.15">
      <c r="O11990">
        <v>11989</v>
      </c>
      <c r="P11990" t="str">
        <f>IFERROR(IF(COUNTIF(個人情報!$BB$5:$BB$401,"登録番号" &amp; リスト!O11990)&gt;=1,"",IF(VLOOKUP(O11990,登録者リスト!$A$1:$D$43729,4,FALSE)=基本情報!$D$6,O11990,"")),"")</f>
        <v/>
      </c>
    </row>
    <row r="11991" spans="15:16" x14ac:dyDescent="0.15">
      <c r="O11991">
        <v>11990</v>
      </c>
      <c r="P11991" t="str">
        <f>IFERROR(IF(COUNTIF(個人情報!$BB$5:$BB$401,"登録番号" &amp; リスト!O11991)&gt;=1,"",IF(VLOOKUP(O11991,登録者リスト!$A$1:$D$43729,4,FALSE)=基本情報!$D$6,O11991,"")),"")</f>
        <v/>
      </c>
    </row>
    <row r="11992" spans="15:16" x14ac:dyDescent="0.15">
      <c r="O11992">
        <v>11991</v>
      </c>
      <c r="P11992" t="str">
        <f>IFERROR(IF(COUNTIF(個人情報!$BB$5:$BB$401,"登録番号" &amp; リスト!O11992)&gt;=1,"",IF(VLOOKUP(O11992,登録者リスト!$A$1:$D$43729,4,FALSE)=基本情報!$D$6,O11992,"")),"")</f>
        <v/>
      </c>
    </row>
    <row r="11993" spans="15:16" x14ac:dyDescent="0.15">
      <c r="O11993">
        <v>11992</v>
      </c>
      <c r="P11993" t="str">
        <f>IFERROR(IF(COUNTIF(個人情報!$BB$5:$BB$401,"登録番号" &amp; リスト!O11993)&gt;=1,"",IF(VLOOKUP(O11993,登録者リスト!$A$1:$D$43729,4,FALSE)=基本情報!$D$6,O11993,"")),"")</f>
        <v/>
      </c>
    </row>
    <row r="11994" spans="15:16" x14ac:dyDescent="0.15">
      <c r="O11994">
        <v>11993</v>
      </c>
      <c r="P11994" t="str">
        <f>IFERROR(IF(COUNTIF(個人情報!$BB$5:$BB$401,"登録番号" &amp; リスト!O11994)&gt;=1,"",IF(VLOOKUP(O11994,登録者リスト!$A$1:$D$43729,4,FALSE)=基本情報!$D$6,O11994,"")),"")</f>
        <v/>
      </c>
    </row>
    <row r="11995" spans="15:16" x14ac:dyDescent="0.15">
      <c r="O11995">
        <v>11994</v>
      </c>
      <c r="P11995" t="str">
        <f>IFERROR(IF(COUNTIF(個人情報!$BB$5:$BB$401,"登録番号" &amp; リスト!O11995)&gt;=1,"",IF(VLOOKUP(O11995,登録者リスト!$A$1:$D$43729,4,FALSE)=基本情報!$D$6,O11995,"")),"")</f>
        <v/>
      </c>
    </row>
    <row r="11996" spans="15:16" x14ac:dyDescent="0.15">
      <c r="O11996">
        <v>11995</v>
      </c>
      <c r="P11996" t="str">
        <f>IFERROR(IF(COUNTIF(個人情報!$BB$5:$BB$401,"登録番号" &amp; リスト!O11996)&gt;=1,"",IF(VLOOKUP(O11996,登録者リスト!$A$1:$D$43729,4,FALSE)=基本情報!$D$6,O11996,"")),"")</f>
        <v/>
      </c>
    </row>
    <row r="11997" spans="15:16" x14ac:dyDescent="0.15">
      <c r="O11997">
        <v>11996</v>
      </c>
      <c r="P11997" t="str">
        <f>IFERROR(IF(COUNTIF(個人情報!$BB$5:$BB$401,"登録番号" &amp; リスト!O11997)&gt;=1,"",IF(VLOOKUP(O11997,登録者リスト!$A$1:$D$43729,4,FALSE)=基本情報!$D$6,O11997,"")),"")</f>
        <v/>
      </c>
    </row>
    <row r="11998" spans="15:16" x14ac:dyDescent="0.15">
      <c r="O11998">
        <v>11997</v>
      </c>
      <c r="P11998" t="str">
        <f>IFERROR(IF(COUNTIF(個人情報!$BB$5:$BB$401,"登録番号" &amp; リスト!O11998)&gt;=1,"",IF(VLOOKUP(O11998,登録者リスト!$A$1:$D$43729,4,FALSE)=基本情報!$D$6,O11998,"")),"")</f>
        <v/>
      </c>
    </row>
    <row r="11999" spans="15:16" x14ac:dyDescent="0.15">
      <c r="O11999">
        <v>11998</v>
      </c>
      <c r="P11999" t="str">
        <f>IFERROR(IF(COUNTIF(個人情報!$BB$5:$BB$401,"登録番号" &amp; リスト!O11999)&gt;=1,"",IF(VLOOKUP(O11999,登録者リスト!$A$1:$D$43729,4,FALSE)=基本情報!$D$6,O11999,"")),"")</f>
        <v/>
      </c>
    </row>
    <row r="12000" spans="15:16" x14ac:dyDescent="0.15">
      <c r="O12000">
        <v>11999</v>
      </c>
      <c r="P12000" t="str">
        <f>IFERROR(IF(COUNTIF(個人情報!$BB$5:$BB$401,"登録番号" &amp; リスト!O12000)&gt;=1,"",IF(VLOOKUP(O12000,登録者リスト!$A$1:$D$43729,4,FALSE)=基本情報!$D$6,O12000,"")),"")</f>
        <v/>
      </c>
    </row>
    <row r="12001" spans="15:16" x14ac:dyDescent="0.15">
      <c r="O12001">
        <v>12000</v>
      </c>
      <c r="P12001" t="str">
        <f>IFERROR(IF(COUNTIF(個人情報!$BB$5:$BB$401,"登録番号" &amp; リスト!O12001)&gt;=1,"",IF(VLOOKUP(O12001,登録者リスト!$A$1:$D$43729,4,FALSE)=基本情報!$D$6,O12001,"")),"")</f>
        <v/>
      </c>
    </row>
    <row r="12002" spans="15:16" x14ac:dyDescent="0.15">
      <c r="O12002">
        <v>12001</v>
      </c>
      <c r="P12002" t="str">
        <f>IFERROR(IF(COUNTIF(個人情報!$BB$5:$BB$401,"登録番号" &amp; リスト!O12002)&gt;=1,"",IF(VLOOKUP(O12002,登録者リスト!$A$1:$D$43729,4,FALSE)=基本情報!$D$6,O12002,"")),"")</f>
        <v/>
      </c>
    </row>
    <row r="12003" spans="15:16" x14ac:dyDescent="0.15">
      <c r="O12003">
        <v>12002</v>
      </c>
      <c r="P12003" t="str">
        <f>IFERROR(IF(COUNTIF(個人情報!$BB$5:$BB$401,"登録番号" &amp; リスト!O12003)&gt;=1,"",IF(VLOOKUP(O12003,登録者リスト!$A$1:$D$43729,4,FALSE)=基本情報!$D$6,O12003,"")),"")</f>
        <v/>
      </c>
    </row>
    <row r="12004" spans="15:16" x14ac:dyDescent="0.15">
      <c r="O12004">
        <v>12003</v>
      </c>
      <c r="P12004" t="str">
        <f>IFERROR(IF(COUNTIF(個人情報!$BB$5:$BB$401,"登録番号" &amp; リスト!O12004)&gt;=1,"",IF(VLOOKUP(O12004,登録者リスト!$A$1:$D$43729,4,FALSE)=基本情報!$D$6,O12004,"")),"")</f>
        <v/>
      </c>
    </row>
    <row r="12005" spans="15:16" x14ac:dyDescent="0.15">
      <c r="O12005">
        <v>12004</v>
      </c>
      <c r="P12005" t="str">
        <f>IFERROR(IF(COUNTIF(個人情報!$BB$5:$BB$401,"登録番号" &amp; リスト!O12005)&gt;=1,"",IF(VLOOKUP(O12005,登録者リスト!$A$1:$D$43729,4,FALSE)=基本情報!$D$6,O12005,"")),"")</f>
        <v/>
      </c>
    </row>
    <row r="12006" spans="15:16" x14ac:dyDescent="0.15">
      <c r="O12006">
        <v>12005</v>
      </c>
      <c r="P12006" t="str">
        <f>IFERROR(IF(COUNTIF(個人情報!$BB$5:$BB$401,"登録番号" &amp; リスト!O12006)&gt;=1,"",IF(VLOOKUP(O12006,登録者リスト!$A$1:$D$43729,4,FALSE)=基本情報!$D$6,O12006,"")),"")</f>
        <v/>
      </c>
    </row>
    <row r="12007" spans="15:16" x14ac:dyDescent="0.15">
      <c r="O12007">
        <v>12006</v>
      </c>
      <c r="P12007" t="str">
        <f>IFERROR(IF(COUNTIF(個人情報!$BB$5:$BB$401,"登録番号" &amp; リスト!O12007)&gt;=1,"",IF(VLOOKUP(O12007,登録者リスト!$A$1:$D$43729,4,FALSE)=基本情報!$D$6,O12007,"")),"")</f>
        <v/>
      </c>
    </row>
    <row r="12008" spans="15:16" x14ac:dyDescent="0.15">
      <c r="O12008">
        <v>12007</v>
      </c>
      <c r="P12008" t="str">
        <f>IFERROR(IF(COUNTIF(個人情報!$BB$5:$BB$401,"登録番号" &amp; リスト!O12008)&gt;=1,"",IF(VLOOKUP(O12008,登録者リスト!$A$1:$D$43729,4,FALSE)=基本情報!$D$6,O12008,"")),"")</f>
        <v/>
      </c>
    </row>
    <row r="12009" spans="15:16" x14ac:dyDescent="0.15">
      <c r="O12009">
        <v>12008</v>
      </c>
      <c r="P12009" t="str">
        <f>IFERROR(IF(COUNTIF(個人情報!$BB$5:$BB$401,"登録番号" &amp; リスト!O12009)&gt;=1,"",IF(VLOOKUP(O12009,登録者リスト!$A$1:$D$43729,4,FALSE)=基本情報!$D$6,O12009,"")),"")</f>
        <v/>
      </c>
    </row>
    <row r="12010" spans="15:16" x14ac:dyDescent="0.15">
      <c r="O12010">
        <v>12009</v>
      </c>
      <c r="P12010" t="str">
        <f>IFERROR(IF(COUNTIF(個人情報!$BB$5:$BB$401,"登録番号" &amp; リスト!O12010)&gt;=1,"",IF(VLOOKUP(O12010,登録者リスト!$A$1:$D$43729,4,FALSE)=基本情報!$D$6,O12010,"")),"")</f>
        <v/>
      </c>
    </row>
    <row r="12011" spans="15:16" x14ac:dyDescent="0.15">
      <c r="O12011">
        <v>12010</v>
      </c>
      <c r="P12011" t="str">
        <f>IFERROR(IF(COUNTIF(個人情報!$BB$5:$BB$401,"登録番号" &amp; リスト!O12011)&gt;=1,"",IF(VLOOKUP(O12011,登録者リスト!$A$1:$D$43729,4,FALSE)=基本情報!$D$6,O12011,"")),"")</f>
        <v/>
      </c>
    </row>
    <row r="12012" spans="15:16" x14ac:dyDescent="0.15">
      <c r="O12012">
        <v>12011</v>
      </c>
      <c r="P12012" t="str">
        <f>IFERROR(IF(COUNTIF(個人情報!$BB$5:$BB$401,"登録番号" &amp; リスト!O12012)&gt;=1,"",IF(VLOOKUP(O12012,登録者リスト!$A$1:$D$43729,4,FALSE)=基本情報!$D$6,O12012,"")),"")</f>
        <v/>
      </c>
    </row>
    <row r="12013" spans="15:16" x14ac:dyDescent="0.15">
      <c r="O12013">
        <v>12012</v>
      </c>
      <c r="P12013" t="str">
        <f>IFERROR(IF(COUNTIF(個人情報!$BB$5:$BB$401,"登録番号" &amp; リスト!O12013)&gt;=1,"",IF(VLOOKUP(O12013,登録者リスト!$A$1:$D$43729,4,FALSE)=基本情報!$D$6,O12013,"")),"")</f>
        <v/>
      </c>
    </row>
    <row r="12014" spans="15:16" x14ac:dyDescent="0.15">
      <c r="O12014">
        <v>12013</v>
      </c>
      <c r="P12014" t="str">
        <f>IFERROR(IF(COUNTIF(個人情報!$BB$5:$BB$401,"登録番号" &amp; リスト!O12014)&gt;=1,"",IF(VLOOKUP(O12014,登録者リスト!$A$1:$D$43729,4,FALSE)=基本情報!$D$6,O12014,"")),"")</f>
        <v/>
      </c>
    </row>
    <row r="12015" spans="15:16" x14ac:dyDescent="0.15">
      <c r="O12015">
        <v>12014</v>
      </c>
      <c r="P12015" t="str">
        <f>IFERROR(IF(COUNTIF(個人情報!$BB$5:$BB$401,"登録番号" &amp; リスト!O12015)&gt;=1,"",IF(VLOOKUP(O12015,登録者リスト!$A$1:$D$43729,4,FALSE)=基本情報!$D$6,O12015,"")),"")</f>
        <v/>
      </c>
    </row>
    <row r="12016" spans="15:16" x14ac:dyDescent="0.15">
      <c r="O12016">
        <v>12015</v>
      </c>
      <c r="P12016" t="str">
        <f>IFERROR(IF(COUNTIF(個人情報!$BB$5:$BB$401,"登録番号" &amp; リスト!O12016)&gt;=1,"",IF(VLOOKUP(O12016,登録者リスト!$A$1:$D$43729,4,FALSE)=基本情報!$D$6,O12016,"")),"")</f>
        <v/>
      </c>
    </row>
    <row r="12017" spans="15:16" x14ac:dyDescent="0.15">
      <c r="O12017">
        <v>12016</v>
      </c>
      <c r="P12017" t="str">
        <f>IFERROR(IF(COUNTIF(個人情報!$BB$5:$BB$401,"登録番号" &amp; リスト!O12017)&gt;=1,"",IF(VLOOKUP(O12017,登録者リスト!$A$1:$D$43729,4,FALSE)=基本情報!$D$6,O12017,"")),"")</f>
        <v/>
      </c>
    </row>
    <row r="12018" spans="15:16" x14ac:dyDescent="0.15">
      <c r="O12018">
        <v>12017</v>
      </c>
      <c r="P12018" t="str">
        <f>IFERROR(IF(COUNTIF(個人情報!$BB$5:$BB$401,"登録番号" &amp; リスト!O12018)&gt;=1,"",IF(VLOOKUP(O12018,登録者リスト!$A$1:$D$43729,4,FALSE)=基本情報!$D$6,O12018,"")),"")</f>
        <v/>
      </c>
    </row>
    <row r="12019" spans="15:16" x14ac:dyDescent="0.15">
      <c r="O12019">
        <v>12018</v>
      </c>
      <c r="P12019" t="str">
        <f>IFERROR(IF(COUNTIF(個人情報!$BB$5:$BB$401,"登録番号" &amp; リスト!O12019)&gt;=1,"",IF(VLOOKUP(O12019,登録者リスト!$A$1:$D$43729,4,FALSE)=基本情報!$D$6,O12019,"")),"")</f>
        <v/>
      </c>
    </row>
    <row r="12020" spans="15:16" x14ac:dyDescent="0.15">
      <c r="O12020">
        <v>12019</v>
      </c>
      <c r="P12020" t="str">
        <f>IFERROR(IF(COUNTIF(個人情報!$BB$5:$BB$401,"登録番号" &amp; リスト!O12020)&gt;=1,"",IF(VLOOKUP(O12020,登録者リスト!$A$1:$D$43729,4,FALSE)=基本情報!$D$6,O12020,"")),"")</f>
        <v/>
      </c>
    </row>
    <row r="12021" spans="15:16" x14ac:dyDescent="0.15">
      <c r="O12021">
        <v>12020</v>
      </c>
      <c r="P12021" t="str">
        <f>IFERROR(IF(COUNTIF(個人情報!$BB$5:$BB$401,"登録番号" &amp; リスト!O12021)&gt;=1,"",IF(VLOOKUP(O12021,登録者リスト!$A$1:$D$43729,4,FALSE)=基本情報!$D$6,O12021,"")),"")</f>
        <v/>
      </c>
    </row>
    <row r="12022" spans="15:16" x14ac:dyDescent="0.15">
      <c r="O12022">
        <v>12021</v>
      </c>
      <c r="P12022" t="str">
        <f>IFERROR(IF(COUNTIF(個人情報!$BB$5:$BB$401,"登録番号" &amp; リスト!O12022)&gt;=1,"",IF(VLOOKUP(O12022,登録者リスト!$A$1:$D$43729,4,FALSE)=基本情報!$D$6,O12022,"")),"")</f>
        <v/>
      </c>
    </row>
    <row r="12023" spans="15:16" x14ac:dyDescent="0.15">
      <c r="O12023">
        <v>12022</v>
      </c>
      <c r="P12023" t="str">
        <f>IFERROR(IF(COUNTIF(個人情報!$BB$5:$BB$401,"登録番号" &amp; リスト!O12023)&gt;=1,"",IF(VLOOKUP(O12023,登録者リスト!$A$1:$D$43729,4,FALSE)=基本情報!$D$6,O12023,"")),"")</f>
        <v/>
      </c>
    </row>
    <row r="12024" spans="15:16" x14ac:dyDescent="0.15">
      <c r="O12024">
        <v>12023</v>
      </c>
      <c r="P12024" t="str">
        <f>IFERROR(IF(COUNTIF(個人情報!$BB$5:$BB$401,"登録番号" &amp; リスト!O12024)&gt;=1,"",IF(VLOOKUP(O12024,登録者リスト!$A$1:$D$43729,4,FALSE)=基本情報!$D$6,O12024,"")),"")</f>
        <v/>
      </c>
    </row>
    <row r="12025" spans="15:16" x14ac:dyDescent="0.15">
      <c r="O12025">
        <v>12024</v>
      </c>
      <c r="P12025" t="str">
        <f>IFERROR(IF(COUNTIF(個人情報!$BB$5:$BB$401,"登録番号" &amp; リスト!O12025)&gt;=1,"",IF(VLOOKUP(O12025,登録者リスト!$A$1:$D$43729,4,FALSE)=基本情報!$D$6,O12025,"")),"")</f>
        <v/>
      </c>
    </row>
    <row r="12026" spans="15:16" x14ac:dyDescent="0.15">
      <c r="O12026">
        <v>12025</v>
      </c>
      <c r="P12026" t="str">
        <f>IFERROR(IF(COUNTIF(個人情報!$BB$5:$BB$401,"登録番号" &amp; リスト!O12026)&gt;=1,"",IF(VLOOKUP(O12026,登録者リスト!$A$1:$D$43729,4,FALSE)=基本情報!$D$6,O12026,"")),"")</f>
        <v/>
      </c>
    </row>
    <row r="12027" spans="15:16" x14ac:dyDescent="0.15">
      <c r="O12027">
        <v>12026</v>
      </c>
      <c r="P12027" t="str">
        <f>IFERROR(IF(COUNTIF(個人情報!$BB$5:$BB$401,"登録番号" &amp; リスト!O12027)&gt;=1,"",IF(VLOOKUP(O12027,登録者リスト!$A$1:$D$43729,4,FALSE)=基本情報!$D$6,O12027,"")),"")</f>
        <v/>
      </c>
    </row>
    <row r="12028" spans="15:16" x14ac:dyDescent="0.15">
      <c r="O12028">
        <v>12027</v>
      </c>
      <c r="P12028" t="str">
        <f>IFERROR(IF(COUNTIF(個人情報!$BB$5:$BB$401,"登録番号" &amp; リスト!O12028)&gt;=1,"",IF(VLOOKUP(O12028,登録者リスト!$A$1:$D$43729,4,FALSE)=基本情報!$D$6,O12028,"")),"")</f>
        <v/>
      </c>
    </row>
    <row r="12029" spans="15:16" x14ac:dyDescent="0.15">
      <c r="O12029">
        <v>12028</v>
      </c>
      <c r="P12029" t="str">
        <f>IFERROR(IF(COUNTIF(個人情報!$BB$5:$BB$401,"登録番号" &amp; リスト!O12029)&gt;=1,"",IF(VLOOKUP(O12029,登録者リスト!$A$1:$D$43729,4,FALSE)=基本情報!$D$6,O12029,"")),"")</f>
        <v/>
      </c>
    </row>
    <row r="12030" spans="15:16" x14ac:dyDescent="0.15">
      <c r="O12030">
        <v>12029</v>
      </c>
      <c r="P12030" t="str">
        <f>IFERROR(IF(COUNTIF(個人情報!$BB$5:$BB$401,"登録番号" &amp; リスト!O12030)&gt;=1,"",IF(VLOOKUP(O12030,登録者リスト!$A$1:$D$43729,4,FALSE)=基本情報!$D$6,O12030,"")),"")</f>
        <v/>
      </c>
    </row>
    <row r="12031" spans="15:16" x14ac:dyDescent="0.15">
      <c r="O12031">
        <v>12030</v>
      </c>
      <c r="P12031" t="str">
        <f>IFERROR(IF(COUNTIF(個人情報!$BB$5:$BB$401,"登録番号" &amp; リスト!O12031)&gt;=1,"",IF(VLOOKUP(O12031,登録者リスト!$A$1:$D$43729,4,FALSE)=基本情報!$D$6,O12031,"")),"")</f>
        <v/>
      </c>
    </row>
    <row r="12032" spans="15:16" x14ac:dyDescent="0.15">
      <c r="O12032">
        <v>12031</v>
      </c>
      <c r="P12032" t="str">
        <f>IFERROR(IF(COUNTIF(個人情報!$BB$5:$BB$401,"登録番号" &amp; リスト!O12032)&gt;=1,"",IF(VLOOKUP(O12032,登録者リスト!$A$1:$D$43729,4,FALSE)=基本情報!$D$6,O12032,"")),"")</f>
        <v/>
      </c>
    </row>
    <row r="12033" spans="15:16" x14ac:dyDescent="0.15">
      <c r="O12033">
        <v>12032</v>
      </c>
      <c r="P12033" t="str">
        <f>IFERROR(IF(COUNTIF(個人情報!$BB$5:$BB$401,"登録番号" &amp; リスト!O12033)&gt;=1,"",IF(VLOOKUP(O12033,登録者リスト!$A$1:$D$43729,4,FALSE)=基本情報!$D$6,O12033,"")),"")</f>
        <v/>
      </c>
    </row>
    <row r="12034" spans="15:16" x14ac:dyDescent="0.15">
      <c r="O12034">
        <v>12033</v>
      </c>
      <c r="P12034" t="str">
        <f>IFERROR(IF(COUNTIF(個人情報!$BB$5:$BB$401,"登録番号" &amp; リスト!O12034)&gt;=1,"",IF(VLOOKUP(O12034,登録者リスト!$A$1:$D$43729,4,FALSE)=基本情報!$D$6,O12034,"")),"")</f>
        <v/>
      </c>
    </row>
    <row r="12035" spans="15:16" x14ac:dyDescent="0.15">
      <c r="O12035">
        <v>12034</v>
      </c>
      <c r="P12035" t="str">
        <f>IFERROR(IF(COUNTIF(個人情報!$BB$5:$BB$401,"登録番号" &amp; リスト!O12035)&gt;=1,"",IF(VLOOKUP(O12035,登録者リスト!$A$1:$D$43729,4,FALSE)=基本情報!$D$6,O12035,"")),"")</f>
        <v/>
      </c>
    </row>
    <row r="12036" spans="15:16" x14ac:dyDescent="0.15">
      <c r="O12036">
        <v>12035</v>
      </c>
      <c r="P12036" t="str">
        <f>IFERROR(IF(COUNTIF(個人情報!$BB$5:$BB$401,"登録番号" &amp; リスト!O12036)&gt;=1,"",IF(VLOOKUP(O12036,登録者リスト!$A$1:$D$43729,4,FALSE)=基本情報!$D$6,O12036,"")),"")</f>
        <v/>
      </c>
    </row>
    <row r="12037" spans="15:16" x14ac:dyDescent="0.15">
      <c r="O12037">
        <v>12036</v>
      </c>
      <c r="P12037" t="str">
        <f>IFERROR(IF(COUNTIF(個人情報!$BB$5:$BB$401,"登録番号" &amp; リスト!O12037)&gt;=1,"",IF(VLOOKUP(O12037,登録者リスト!$A$1:$D$43729,4,FALSE)=基本情報!$D$6,O12037,"")),"")</f>
        <v/>
      </c>
    </row>
    <row r="12038" spans="15:16" x14ac:dyDescent="0.15">
      <c r="O12038">
        <v>12037</v>
      </c>
      <c r="P12038" t="str">
        <f>IFERROR(IF(COUNTIF(個人情報!$BB$5:$BB$401,"登録番号" &amp; リスト!O12038)&gt;=1,"",IF(VLOOKUP(O12038,登録者リスト!$A$1:$D$43729,4,FALSE)=基本情報!$D$6,O12038,"")),"")</f>
        <v/>
      </c>
    </row>
    <row r="12039" spans="15:16" x14ac:dyDescent="0.15">
      <c r="O12039">
        <v>12038</v>
      </c>
      <c r="P12039" t="str">
        <f>IFERROR(IF(COUNTIF(個人情報!$BB$5:$BB$401,"登録番号" &amp; リスト!O12039)&gt;=1,"",IF(VLOOKUP(O12039,登録者リスト!$A$1:$D$43729,4,FALSE)=基本情報!$D$6,O12039,"")),"")</f>
        <v/>
      </c>
    </row>
    <row r="12040" spans="15:16" x14ac:dyDescent="0.15">
      <c r="O12040">
        <v>12039</v>
      </c>
      <c r="P12040" t="str">
        <f>IFERROR(IF(COUNTIF(個人情報!$BB$5:$BB$401,"登録番号" &amp; リスト!O12040)&gt;=1,"",IF(VLOOKUP(O12040,登録者リスト!$A$1:$D$43729,4,FALSE)=基本情報!$D$6,O12040,"")),"")</f>
        <v/>
      </c>
    </row>
    <row r="12041" spans="15:16" x14ac:dyDescent="0.15">
      <c r="O12041">
        <v>12040</v>
      </c>
      <c r="P12041" t="str">
        <f>IFERROR(IF(COUNTIF(個人情報!$BB$5:$BB$401,"登録番号" &amp; リスト!O12041)&gt;=1,"",IF(VLOOKUP(O12041,登録者リスト!$A$1:$D$43729,4,FALSE)=基本情報!$D$6,O12041,"")),"")</f>
        <v/>
      </c>
    </row>
    <row r="12042" spans="15:16" x14ac:dyDescent="0.15">
      <c r="O12042">
        <v>12041</v>
      </c>
      <c r="P12042" t="str">
        <f>IFERROR(IF(COUNTIF(個人情報!$BB$5:$BB$401,"登録番号" &amp; リスト!O12042)&gt;=1,"",IF(VLOOKUP(O12042,登録者リスト!$A$1:$D$43729,4,FALSE)=基本情報!$D$6,O12042,"")),"")</f>
        <v/>
      </c>
    </row>
    <row r="12043" spans="15:16" x14ac:dyDescent="0.15">
      <c r="O12043">
        <v>12042</v>
      </c>
      <c r="P12043" t="str">
        <f>IFERROR(IF(COUNTIF(個人情報!$BB$5:$BB$401,"登録番号" &amp; リスト!O12043)&gt;=1,"",IF(VLOOKUP(O12043,登録者リスト!$A$1:$D$43729,4,FALSE)=基本情報!$D$6,O12043,"")),"")</f>
        <v/>
      </c>
    </row>
    <row r="12044" spans="15:16" x14ac:dyDescent="0.15">
      <c r="O12044">
        <v>12043</v>
      </c>
      <c r="P12044" t="str">
        <f>IFERROR(IF(COUNTIF(個人情報!$BB$5:$BB$401,"登録番号" &amp; リスト!O12044)&gt;=1,"",IF(VLOOKUP(O12044,登録者リスト!$A$1:$D$43729,4,FALSE)=基本情報!$D$6,O12044,"")),"")</f>
        <v/>
      </c>
    </row>
    <row r="12045" spans="15:16" x14ac:dyDescent="0.15">
      <c r="O12045">
        <v>12044</v>
      </c>
      <c r="P12045" t="str">
        <f>IFERROR(IF(COUNTIF(個人情報!$BB$5:$BB$401,"登録番号" &amp; リスト!O12045)&gt;=1,"",IF(VLOOKUP(O12045,登録者リスト!$A$1:$D$43729,4,FALSE)=基本情報!$D$6,O12045,"")),"")</f>
        <v/>
      </c>
    </row>
    <row r="12046" spans="15:16" x14ac:dyDescent="0.15">
      <c r="O12046">
        <v>12045</v>
      </c>
      <c r="P12046" t="str">
        <f>IFERROR(IF(COUNTIF(個人情報!$BB$5:$BB$401,"登録番号" &amp; リスト!O12046)&gt;=1,"",IF(VLOOKUP(O12046,登録者リスト!$A$1:$D$43729,4,FALSE)=基本情報!$D$6,O12046,"")),"")</f>
        <v/>
      </c>
    </row>
    <row r="12047" spans="15:16" x14ac:dyDescent="0.15">
      <c r="O12047">
        <v>12046</v>
      </c>
      <c r="P12047" t="str">
        <f>IFERROR(IF(COUNTIF(個人情報!$BB$5:$BB$401,"登録番号" &amp; リスト!O12047)&gt;=1,"",IF(VLOOKUP(O12047,登録者リスト!$A$1:$D$43729,4,FALSE)=基本情報!$D$6,O12047,"")),"")</f>
        <v/>
      </c>
    </row>
    <row r="12048" spans="15:16" x14ac:dyDescent="0.15">
      <c r="O12048">
        <v>12047</v>
      </c>
      <c r="P12048" t="str">
        <f>IFERROR(IF(COUNTIF(個人情報!$BB$5:$BB$401,"登録番号" &amp; リスト!O12048)&gt;=1,"",IF(VLOOKUP(O12048,登録者リスト!$A$1:$D$43729,4,FALSE)=基本情報!$D$6,O12048,"")),"")</f>
        <v/>
      </c>
    </row>
    <row r="12049" spans="15:16" x14ac:dyDescent="0.15">
      <c r="O12049">
        <v>12048</v>
      </c>
      <c r="P12049" t="str">
        <f>IFERROR(IF(COUNTIF(個人情報!$BB$5:$BB$401,"登録番号" &amp; リスト!O12049)&gt;=1,"",IF(VLOOKUP(O12049,登録者リスト!$A$1:$D$43729,4,FALSE)=基本情報!$D$6,O12049,"")),"")</f>
        <v/>
      </c>
    </row>
    <row r="12050" spans="15:16" x14ac:dyDescent="0.15">
      <c r="O12050">
        <v>12049</v>
      </c>
      <c r="P12050" t="str">
        <f>IFERROR(IF(COUNTIF(個人情報!$BB$5:$BB$401,"登録番号" &amp; リスト!O12050)&gt;=1,"",IF(VLOOKUP(O12050,登録者リスト!$A$1:$D$43729,4,FALSE)=基本情報!$D$6,O12050,"")),"")</f>
        <v/>
      </c>
    </row>
    <row r="12051" spans="15:16" x14ac:dyDescent="0.15">
      <c r="O12051">
        <v>12050</v>
      </c>
      <c r="P12051" t="str">
        <f>IFERROR(IF(COUNTIF(個人情報!$BB$5:$BB$401,"登録番号" &amp; リスト!O12051)&gt;=1,"",IF(VLOOKUP(O12051,登録者リスト!$A$1:$D$43729,4,FALSE)=基本情報!$D$6,O12051,"")),"")</f>
        <v/>
      </c>
    </row>
    <row r="12052" spans="15:16" x14ac:dyDescent="0.15">
      <c r="O12052">
        <v>12051</v>
      </c>
      <c r="P12052" t="str">
        <f>IFERROR(IF(COUNTIF(個人情報!$BB$5:$BB$401,"登録番号" &amp; リスト!O12052)&gt;=1,"",IF(VLOOKUP(O12052,登録者リスト!$A$1:$D$43729,4,FALSE)=基本情報!$D$6,O12052,"")),"")</f>
        <v/>
      </c>
    </row>
    <row r="12053" spans="15:16" x14ac:dyDescent="0.15">
      <c r="O12053">
        <v>12052</v>
      </c>
      <c r="P12053" t="str">
        <f>IFERROR(IF(COUNTIF(個人情報!$BB$5:$BB$401,"登録番号" &amp; リスト!O12053)&gt;=1,"",IF(VLOOKUP(O12053,登録者リスト!$A$1:$D$43729,4,FALSE)=基本情報!$D$6,O12053,"")),"")</f>
        <v/>
      </c>
    </row>
    <row r="12054" spans="15:16" x14ac:dyDescent="0.15">
      <c r="O12054">
        <v>12053</v>
      </c>
      <c r="P12054" t="str">
        <f>IFERROR(IF(COUNTIF(個人情報!$BB$5:$BB$401,"登録番号" &amp; リスト!O12054)&gt;=1,"",IF(VLOOKUP(O12054,登録者リスト!$A$1:$D$43729,4,FALSE)=基本情報!$D$6,O12054,"")),"")</f>
        <v/>
      </c>
    </row>
    <row r="12055" spans="15:16" x14ac:dyDescent="0.15">
      <c r="O12055">
        <v>12054</v>
      </c>
      <c r="P12055" t="str">
        <f>IFERROR(IF(COUNTIF(個人情報!$BB$5:$BB$401,"登録番号" &amp; リスト!O12055)&gt;=1,"",IF(VLOOKUP(O12055,登録者リスト!$A$1:$D$43729,4,FALSE)=基本情報!$D$6,O12055,"")),"")</f>
        <v/>
      </c>
    </row>
    <row r="12056" spans="15:16" x14ac:dyDescent="0.15">
      <c r="O12056">
        <v>12055</v>
      </c>
      <c r="P12056" t="str">
        <f>IFERROR(IF(COUNTIF(個人情報!$BB$5:$BB$401,"登録番号" &amp; リスト!O12056)&gt;=1,"",IF(VLOOKUP(O12056,登録者リスト!$A$1:$D$43729,4,FALSE)=基本情報!$D$6,O12056,"")),"")</f>
        <v/>
      </c>
    </row>
    <row r="12057" spans="15:16" x14ac:dyDescent="0.15">
      <c r="O12057">
        <v>12056</v>
      </c>
      <c r="P12057" t="str">
        <f>IFERROR(IF(COUNTIF(個人情報!$BB$5:$BB$401,"登録番号" &amp; リスト!O12057)&gt;=1,"",IF(VLOOKUP(O12057,登録者リスト!$A$1:$D$43729,4,FALSE)=基本情報!$D$6,O12057,"")),"")</f>
        <v/>
      </c>
    </row>
    <row r="12058" spans="15:16" x14ac:dyDescent="0.15">
      <c r="O12058">
        <v>12057</v>
      </c>
      <c r="P12058" t="str">
        <f>IFERROR(IF(COUNTIF(個人情報!$BB$5:$BB$401,"登録番号" &amp; リスト!O12058)&gt;=1,"",IF(VLOOKUP(O12058,登録者リスト!$A$1:$D$43729,4,FALSE)=基本情報!$D$6,O12058,"")),"")</f>
        <v/>
      </c>
    </row>
    <row r="12059" spans="15:16" x14ac:dyDescent="0.15">
      <c r="O12059">
        <v>12058</v>
      </c>
      <c r="P12059" t="str">
        <f>IFERROR(IF(COUNTIF(個人情報!$BB$5:$BB$401,"登録番号" &amp; リスト!O12059)&gt;=1,"",IF(VLOOKUP(O12059,登録者リスト!$A$1:$D$43729,4,FALSE)=基本情報!$D$6,O12059,"")),"")</f>
        <v/>
      </c>
    </row>
    <row r="12060" spans="15:16" x14ac:dyDescent="0.15">
      <c r="O12060">
        <v>12059</v>
      </c>
      <c r="P12060" t="str">
        <f>IFERROR(IF(COUNTIF(個人情報!$BB$5:$BB$401,"登録番号" &amp; リスト!O12060)&gt;=1,"",IF(VLOOKUP(O12060,登録者リスト!$A$1:$D$43729,4,FALSE)=基本情報!$D$6,O12060,"")),"")</f>
        <v/>
      </c>
    </row>
    <row r="12061" spans="15:16" x14ac:dyDescent="0.15">
      <c r="O12061">
        <v>12060</v>
      </c>
      <c r="P12061" t="str">
        <f>IFERROR(IF(COUNTIF(個人情報!$BB$5:$BB$401,"登録番号" &amp; リスト!O12061)&gt;=1,"",IF(VLOOKUP(O12061,登録者リスト!$A$1:$D$43729,4,FALSE)=基本情報!$D$6,O12061,"")),"")</f>
        <v/>
      </c>
    </row>
    <row r="12062" spans="15:16" x14ac:dyDescent="0.15">
      <c r="O12062">
        <v>12061</v>
      </c>
      <c r="P12062" t="str">
        <f>IFERROR(IF(COUNTIF(個人情報!$BB$5:$BB$401,"登録番号" &amp; リスト!O12062)&gt;=1,"",IF(VLOOKUP(O12062,登録者リスト!$A$1:$D$43729,4,FALSE)=基本情報!$D$6,O12062,"")),"")</f>
        <v/>
      </c>
    </row>
    <row r="12063" spans="15:16" x14ac:dyDescent="0.15">
      <c r="O12063">
        <v>12062</v>
      </c>
      <c r="P12063" t="str">
        <f>IFERROR(IF(COUNTIF(個人情報!$BB$5:$BB$401,"登録番号" &amp; リスト!O12063)&gt;=1,"",IF(VLOOKUP(O12063,登録者リスト!$A$1:$D$43729,4,FALSE)=基本情報!$D$6,O12063,"")),"")</f>
        <v/>
      </c>
    </row>
    <row r="12064" spans="15:16" x14ac:dyDescent="0.15">
      <c r="O12064">
        <v>12063</v>
      </c>
      <c r="P12064" t="str">
        <f>IFERROR(IF(COUNTIF(個人情報!$BB$5:$BB$401,"登録番号" &amp; リスト!O12064)&gt;=1,"",IF(VLOOKUP(O12064,登録者リスト!$A$1:$D$43729,4,FALSE)=基本情報!$D$6,O12064,"")),"")</f>
        <v/>
      </c>
    </row>
    <row r="12065" spans="15:16" x14ac:dyDescent="0.15">
      <c r="O12065">
        <v>12064</v>
      </c>
      <c r="P12065" t="str">
        <f>IFERROR(IF(COUNTIF(個人情報!$BB$5:$BB$401,"登録番号" &amp; リスト!O12065)&gt;=1,"",IF(VLOOKUP(O12065,登録者リスト!$A$1:$D$43729,4,FALSE)=基本情報!$D$6,O12065,"")),"")</f>
        <v/>
      </c>
    </row>
    <row r="12066" spans="15:16" x14ac:dyDescent="0.15">
      <c r="O12066">
        <v>12065</v>
      </c>
      <c r="P12066" t="str">
        <f>IFERROR(IF(COUNTIF(個人情報!$BB$5:$BB$401,"登録番号" &amp; リスト!O12066)&gt;=1,"",IF(VLOOKUP(O12066,登録者リスト!$A$1:$D$43729,4,FALSE)=基本情報!$D$6,O12066,"")),"")</f>
        <v/>
      </c>
    </row>
    <row r="12067" spans="15:16" x14ac:dyDescent="0.15">
      <c r="O12067">
        <v>12066</v>
      </c>
      <c r="P12067" t="str">
        <f>IFERROR(IF(COUNTIF(個人情報!$BB$5:$BB$401,"登録番号" &amp; リスト!O12067)&gt;=1,"",IF(VLOOKUP(O12067,登録者リスト!$A$1:$D$43729,4,FALSE)=基本情報!$D$6,O12067,"")),"")</f>
        <v/>
      </c>
    </row>
    <row r="12068" spans="15:16" x14ac:dyDescent="0.15">
      <c r="O12068">
        <v>12067</v>
      </c>
      <c r="P12068" t="str">
        <f>IFERROR(IF(COUNTIF(個人情報!$BB$5:$BB$401,"登録番号" &amp; リスト!O12068)&gt;=1,"",IF(VLOOKUP(O12068,登録者リスト!$A$1:$D$43729,4,FALSE)=基本情報!$D$6,O12068,"")),"")</f>
        <v/>
      </c>
    </row>
    <row r="12069" spans="15:16" x14ac:dyDescent="0.15">
      <c r="O12069">
        <v>12068</v>
      </c>
      <c r="P12069" t="str">
        <f>IFERROR(IF(COUNTIF(個人情報!$BB$5:$BB$401,"登録番号" &amp; リスト!O12069)&gt;=1,"",IF(VLOOKUP(O12069,登録者リスト!$A$1:$D$43729,4,FALSE)=基本情報!$D$6,O12069,"")),"")</f>
        <v/>
      </c>
    </row>
    <row r="12070" spans="15:16" x14ac:dyDescent="0.15">
      <c r="O12070">
        <v>12069</v>
      </c>
      <c r="P12070" t="str">
        <f>IFERROR(IF(COUNTIF(個人情報!$BB$5:$BB$401,"登録番号" &amp; リスト!O12070)&gt;=1,"",IF(VLOOKUP(O12070,登録者リスト!$A$1:$D$43729,4,FALSE)=基本情報!$D$6,O12070,"")),"")</f>
        <v/>
      </c>
    </row>
    <row r="12071" spans="15:16" x14ac:dyDescent="0.15">
      <c r="O12071">
        <v>12070</v>
      </c>
      <c r="P12071" t="str">
        <f>IFERROR(IF(COUNTIF(個人情報!$BB$5:$BB$401,"登録番号" &amp; リスト!O12071)&gt;=1,"",IF(VLOOKUP(O12071,登録者リスト!$A$1:$D$43729,4,FALSE)=基本情報!$D$6,O12071,"")),"")</f>
        <v/>
      </c>
    </row>
    <row r="12072" spans="15:16" x14ac:dyDescent="0.15">
      <c r="O12072">
        <v>12071</v>
      </c>
      <c r="P12072" t="str">
        <f>IFERROR(IF(COUNTIF(個人情報!$BB$5:$BB$401,"登録番号" &amp; リスト!O12072)&gt;=1,"",IF(VLOOKUP(O12072,登録者リスト!$A$1:$D$43729,4,FALSE)=基本情報!$D$6,O12072,"")),"")</f>
        <v/>
      </c>
    </row>
    <row r="12073" spans="15:16" x14ac:dyDescent="0.15">
      <c r="O12073">
        <v>12072</v>
      </c>
      <c r="P12073" t="str">
        <f>IFERROR(IF(COUNTIF(個人情報!$BB$5:$BB$401,"登録番号" &amp; リスト!O12073)&gt;=1,"",IF(VLOOKUP(O12073,登録者リスト!$A$1:$D$43729,4,FALSE)=基本情報!$D$6,O12073,"")),"")</f>
        <v/>
      </c>
    </row>
    <row r="12074" spans="15:16" x14ac:dyDescent="0.15">
      <c r="O12074">
        <v>12073</v>
      </c>
      <c r="P12074" t="str">
        <f>IFERROR(IF(COUNTIF(個人情報!$BB$5:$BB$401,"登録番号" &amp; リスト!O12074)&gt;=1,"",IF(VLOOKUP(O12074,登録者リスト!$A$1:$D$43729,4,FALSE)=基本情報!$D$6,O12074,"")),"")</f>
        <v/>
      </c>
    </row>
    <row r="12075" spans="15:16" x14ac:dyDescent="0.15">
      <c r="O12075">
        <v>12074</v>
      </c>
      <c r="P12075" t="str">
        <f>IFERROR(IF(COUNTIF(個人情報!$BB$5:$BB$401,"登録番号" &amp; リスト!O12075)&gt;=1,"",IF(VLOOKUP(O12075,登録者リスト!$A$1:$D$43729,4,FALSE)=基本情報!$D$6,O12075,"")),"")</f>
        <v/>
      </c>
    </row>
    <row r="12076" spans="15:16" x14ac:dyDescent="0.15">
      <c r="O12076">
        <v>12075</v>
      </c>
      <c r="P12076" t="str">
        <f>IFERROR(IF(COUNTIF(個人情報!$BB$5:$BB$401,"登録番号" &amp; リスト!O12076)&gt;=1,"",IF(VLOOKUP(O12076,登録者リスト!$A$1:$D$43729,4,FALSE)=基本情報!$D$6,O12076,"")),"")</f>
        <v/>
      </c>
    </row>
    <row r="12077" spans="15:16" x14ac:dyDescent="0.15">
      <c r="O12077">
        <v>12076</v>
      </c>
      <c r="P12077" t="str">
        <f>IFERROR(IF(COUNTIF(個人情報!$BB$5:$BB$401,"登録番号" &amp; リスト!O12077)&gt;=1,"",IF(VLOOKUP(O12077,登録者リスト!$A$1:$D$43729,4,FALSE)=基本情報!$D$6,O12077,"")),"")</f>
        <v/>
      </c>
    </row>
    <row r="12078" spans="15:16" x14ac:dyDescent="0.15">
      <c r="O12078">
        <v>12077</v>
      </c>
      <c r="P12078" t="str">
        <f>IFERROR(IF(COUNTIF(個人情報!$BB$5:$BB$401,"登録番号" &amp; リスト!O12078)&gt;=1,"",IF(VLOOKUP(O12078,登録者リスト!$A$1:$D$43729,4,FALSE)=基本情報!$D$6,O12078,"")),"")</f>
        <v/>
      </c>
    </row>
    <row r="12079" spans="15:16" x14ac:dyDescent="0.15">
      <c r="O12079">
        <v>12078</v>
      </c>
      <c r="P12079" t="str">
        <f>IFERROR(IF(COUNTIF(個人情報!$BB$5:$BB$401,"登録番号" &amp; リスト!O12079)&gt;=1,"",IF(VLOOKUP(O12079,登録者リスト!$A$1:$D$43729,4,FALSE)=基本情報!$D$6,O12079,"")),"")</f>
        <v/>
      </c>
    </row>
    <row r="12080" spans="15:16" x14ac:dyDescent="0.15">
      <c r="O12080">
        <v>12079</v>
      </c>
      <c r="P12080" t="str">
        <f>IFERROR(IF(COUNTIF(個人情報!$BB$5:$BB$401,"登録番号" &amp; リスト!O12080)&gt;=1,"",IF(VLOOKUP(O12080,登録者リスト!$A$1:$D$43729,4,FALSE)=基本情報!$D$6,O12080,"")),"")</f>
        <v/>
      </c>
    </row>
    <row r="12081" spans="15:16" x14ac:dyDescent="0.15">
      <c r="O12081">
        <v>12080</v>
      </c>
      <c r="P12081" t="str">
        <f>IFERROR(IF(COUNTIF(個人情報!$BB$5:$BB$401,"登録番号" &amp; リスト!O12081)&gt;=1,"",IF(VLOOKUP(O12081,登録者リスト!$A$1:$D$43729,4,FALSE)=基本情報!$D$6,O12081,"")),"")</f>
        <v/>
      </c>
    </row>
    <row r="12082" spans="15:16" x14ac:dyDescent="0.15">
      <c r="O12082">
        <v>12081</v>
      </c>
      <c r="P12082" t="str">
        <f>IFERROR(IF(COUNTIF(個人情報!$BB$5:$BB$401,"登録番号" &amp; リスト!O12082)&gt;=1,"",IF(VLOOKUP(O12082,登録者リスト!$A$1:$D$43729,4,FALSE)=基本情報!$D$6,O12082,"")),"")</f>
        <v/>
      </c>
    </row>
    <row r="12083" spans="15:16" x14ac:dyDescent="0.15">
      <c r="O12083">
        <v>12082</v>
      </c>
      <c r="P12083" t="str">
        <f>IFERROR(IF(COUNTIF(個人情報!$BB$5:$BB$401,"登録番号" &amp; リスト!O12083)&gt;=1,"",IF(VLOOKUP(O12083,登録者リスト!$A$1:$D$43729,4,FALSE)=基本情報!$D$6,O12083,"")),"")</f>
        <v/>
      </c>
    </row>
    <row r="12084" spans="15:16" x14ac:dyDescent="0.15">
      <c r="O12084">
        <v>12083</v>
      </c>
      <c r="P12084" t="str">
        <f>IFERROR(IF(COUNTIF(個人情報!$BB$5:$BB$401,"登録番号" &amp; リスト!O12084)&gt;=1,"",IF(VLOOKUP(O12084,登録者リスト!$A$1:$D$43729,4,FALSE)=基本情報!$D$6,O12084,"")),"")</f>
        <v/>
      </c>
    </row>
    <row r="12085" spans="15:16" x14ac:dyDescent="0.15">
      <c r="O12085">
        <v>12084</v>
      </c>
      <c r="P12085" t="str">
        <f>IFERROR(IF(COUNTIF(個人情報!$BB$5:$BB$401,"登録番号" &amp; リスト!O12085)&gt;=1,"",IF(VLOOKUP(O12085,登録者リスト!$A$1:$D$43729,4,FALSE)=基本情報!$D$6,O12085,"")),"")</f>
        <v/>
      </c>
    </row>
    <row r="12086" spans="15:16" x14ac:dyDescent="0.15">
      <c r="O12086">
        <v>12085</v>
      </c>
      <c r="P12086" t="str">
        <f>IFERROR(IF(COUNTIF(個人情報!$BB$5:$BB$401,"登録番号" &amp; リスト!O12086)&gt;=1,"",IF(VLOOKUP(O12086,登録者リスト!$A$1:$D$43729,4,FALSE)=基本情報!$D$6,O12086,"")),"")</f>
        <v/>
      </c>
    </row>
    <row r="12087" spans="15:16" x14ac:dyDescent="0.15">
      <c r="O12087">
        <v>12086</v>
      </c>
      <c r="P12087" t="str">
        <f>IFERROR(IF(COUNTIF(個人情報!$BB$5:$BB$401,"登録番号" &amp; リスト!O12087)&gt;=1,"",IF(VLOOKUP(O12087,登録者リスト!$A$1:$D$43729,4,FALSE)=基本情報!$D$6,O12087,"")),"")</f>
        <v/>
      </c>
    </row>
    <row r="12088" spans="15:16" x14ac:dyDescent="0.15">
      <c r="O12088">
        <v>12087</v>
      </c>
      <c r="P12088" t="str">
        <f>IFERROR(IF(COUNTIF(個人情報!$BB$5:$BB$401,"登録番号" &amp; リスト!O12088)&gt;=1,"",IF(VLOOKUP(O12088,登録者リスト!$A$1:$D$43729,4,FALSE)=基本情報!$D$6,O12088,"")),"")</f>
        <v/>
      </c>
    </row>
    <row r="12089" spans="15:16" x14ac:dyDescent="0.15">
      <c r="O12089">
        <v>12088</v>
      </c>
      <c r="P12089" t="str">
        <f>IFERROR(IF(COUNTIF(個人情報!$BB$5:$BB$401,"登録番号" &amp; リスト!O12089)&gt;=1,"",IF(VLOOKUP(O12089,登録者リスト!$A$1:$D$43729,4,FALSE)=基本情報!$D$6,O12089,"")),"")</f>
        <v/>
      </c>
    </row>
    <row r="12090" spans="15:16" x14ac:dyDescent="0.15">
      <c r="O12090">
        <v>12089</v>
      </c>
      <c r="P12090" t="str">
        <f>IFERROR(IF(COUNTIF(個人情報!$BB$5:$BB$401,"登録番号" &amp; リスト!O12090)&gt;=1,"",IF(VLOOKUP(O12090,登録者リスト!$A$1:$D$43729,4,FALSE)=基本情報!$D$6,O12090,"")),"")</f>
        <v/>
      </c>
    </row>
    <row r="12091" spans="15:16" x14ac:dyDescent="0.15">
      <c r="O12091">
        <v>12090</v>
      </c>
      <c r="P12091" t="str">
        <f>IFERROR(IF(COUNTIF(個人情報!$BB$5:$BB$401,"登録番号" &amp; リスト!O12091)&gt;=1,"",IF(VLOOKUP(O12091,登録者リスト!$A$1:$D$43729,4,FALSE)=基本情報!$D$6,O12091,"")),"")</f>
        <v/>
      </c>
    </row>
    <row r="12092" spans="15:16" x14ac:dyDescent="0.15">
      <c r="O12092">
        <v>12091</v>
      </c>
      <c r="P12092" t="str">
        <f>IFERROR(IF(COUNTIF(個人情報!$BB$5:$BB$401,"登録番号" &amp; リスト!O12092)&gt;=1,"",IF(VLOOKUP(O12092,登録者リスト!$A$1:$D$43729,4,FALSE)=基本情報!$D$6,O12092,"")),"")</f>
        <v/>
      </c>
    </row>
    <row r="12093" spans="15:16" x14ac:dyDescent="0.15">
      <c r="O12093">
        <v>12092</v>
      </c>
      <c r="P12093" t="str">
        <f>IFERROR(IF(COUNTIF(個人情報!$BB$5:$BB$401,"登録番号" &amp; リスト!O12093)&gt;=1,"",IF(VLOOKUP(O12093,登録者リスト!$A$1:$D$43729,4,FALSE)=基本情報!$D$6,O12093,"")),"")</f>
        <v/>
      </c>
    </row>
    <row r="12094" spans="15:16" x14ac:dyDescent="0.15">
      <c r="O12094">
        <v>12093</v>
      </c>
      <c r="P12094" t="str">
        <f>IFERROR(IF(COUNTIF(個人情報!$BB$5:$BB$401,"登録番号" &amp; リスト!O12094)&gt;=1,"",IF(VLOOKUP(O12094,登録者リスト!$A$1:$D$43729,4,FALSE)=基本情報!$D$6,O12094,"")),"")</f>
        <v/>
      </c>
    </row>
    <row r="12095" spans="15:16" x14ac:dyDescent="0.15">
      <c r="O12095">
        <v>12094</v>
      </c>
      <c r="P12095" t="str">
        <f>IFERROR(IF(COUNTIF(個人情報!$BB$5:$BB$401,"登録番号" &amp; リスト!O12095)&gt;=1,"",IF(VLOOKUP(O12095,登録者リスト!$A$1:$D$43729,4,FALSE)=基本情報!$D$6,O12095,"")),"")</f>
        <v/>
      </c>
    </row>
    <row r="12096" spans="15:16" x14ac:dyDescent="0.15">
      <c r="O12096">
        <v>12095</v>
      </c>
      <c r="P12096" t="str">
        <f>IFERROR(IF(COUNTIF(個人情報!$BB$5:$BB$401,"登録番号" &amp; リスト!O12096)&gt;=1,"",IF(VLOOKUP(O12096,登録者リスト!$A$1:$D$43729,4,FALSE)=基本情報!$D$6,O12096,"")),"")</f>
        <v/>
      </c>
    </row>
    <row r="12097" spans="15:16" x14ac:dyDescent="0.15">
      <c r="O12097">
        <v>12096</v>
      </c>
      <c r="P12097" t="str">
        <f>IFERROR(IF(COUNTIF(個人情報!$BB$5:$BB$401,"登録番号" &amp; リスト!O12097)&gt;=1,"",IF(VLOOKUP(O12097,登録者リスト!$A$1:$D$43729,4,FALSE)=基本情報!$D$6,O12097,"")),"")</f>
        <v/>
      </c>
    </row>
    <row r="12098" spans="15:16" x14ac:dyDescent="0.15">
      <c r="O12098">
        <v>12097</v>
      </c>
      <c r="P12098" t="str">
        <f>IFERROR(IF(COUNTIF(個人情報!$BB$5:$BB$401,"登録番号" &amp; リスト!O12098)&gt;=1,"",IF(VLOOKUP(O12098,登録者リスト!$A$1:$D$43729,4,FALSE)=基本情報!$D$6,O12098,"")),"")</f>
        <v/>
      </c>
    </row>
    <row r="12099" spans="15:16" x14ac:dyDescent="0.15">
      <c r="O12099">
        <v>12098</v>
      </c>
      <c r="P12099" t="str">
        <f>IFERROR(IF(COUNTIF(個人情報!$BB$5:$BB$401,"登録番号" &amp; リスト!O12099)&gt;=1,"",IF(VLOOKUP(O12099,登録者リスト!$A$1:$D$43729,4,FALSE)=基本情報!$D$6,O12099,"")),"")</f>
        <v/>
      </c>
    </row>
    <row r="12100" spans="15:16" x14ac:dyDescent="0.15">
      <c r="O12100">
        <v>12099</v>
      </c>
      <c r="P12100" t="str">
        <f>IFERROR(IF(COUNTIF(個人情報!$BB$5:$BB$401,"登録番号" &amp; リスト!O12100)&gt;=1,"",IF(VLOOKUP(O12100,登録者リスト!$A$1:$D$43729,4,FALSE)=基本情報!$D$6,O12100,"")),"")</f>
        <v/>
      </c>
    </row>
    <row r="12101" spans="15:16" x14ac:dyDescent="0.15">
      <c r="O12101">
        <v>12100</v>
      </c>
      <c r="P12101" t="str">
        <f>IFERROR(IF(COUNTIF(個人情報!$BB$5:$BB$401,"登録番号" &amp; リスト!O12101)&gt;=1,"",IF(VLOOKUP(O12101,登録者リスト!$A$1:$D$43729,4,FALSE)=基本情報!$D$6,O12101,"")),"")</f>
        <v/>
      </c>
    </row>
    <row r="12102" spans="15:16" x14ac:dyDescent="0.15">
      <c r="O12102">
        <v>12101</v>
      </c>
      <c r="P12102" t="str">
        <f>IFERROR(IF(COUNTIF(個人情報!$BB$5:$BB$401,"登録番号" &amp; リスト!O12102)&gt;=1,"",IF(VLOOKUP(O12102,登録者リスト!$A$1:$D$43729,4,FALSE)=基本情報!$D$6,O12102,"")),"")</f>
        <v/>
      </c>
    </row>
    <row r="12103" spans="15:16" x14ac:dyDescent="0.15">
      <c r="O12103">
        <v>12102</v>
      </c>
      <c r="P12103" t="str">
        <f>IFERROR(IF(COUNTIF(個人情報!$BB$5:$BB$401,"登録番号" &amp; リスト!O12103)&gt;=1,"",IF(VLOOKUP(O12103,登録者リスト!$A$1:$D$43729,4,FALSE)=基本情報!$D$6,O12103,"")),"")</f>
        <v/>
      </c>
    </row>
    <row r="12104" spans="15:16" x14ac:dyDescent="0.15">
      <c r="O12104">
        <v>12103</v>
      </c>
      <c r="P12104" t="str">
        <f>IFERROR(IF(COUNTIF(個人情報!$BB$5:$BB$401,"登録番号" &amp; リスト!O12104)&gt;=1,"",IF(VLOOKUP(O12104,登録者リスト!$A$1:$D$43729,4,FALSE)=基本情報!$D$6,O12104,"")),"")</f>
        <v/>
      </c>
    </row>
    <row r="12105" spans="15:16" x14ac:dyDescent="0.15">
      <c r="O12105">
        <v>12104</v>
      </c>
      <c r="P12105" t="str">
        <f>IFERROR(IF(COUNTIF(個人情報!$BB$5:$BB$401,"登録番号" &amp; リスト!O12105)&gt;=1,"",IF(VLOOKUP(O12105,登録者リスト!$A$1:$D$43729,4,FALSE)=基本情報!$D$6,O12105,"")),"")</f>
        <v/>
      </c>
    </row>
    <row r="12106" spans="15:16" x14ac:dyDescent="0.15">
      <c r="O12106">
        <v>12105</v>
      </c>
      <c r="P12106" t="str">
        <f>IFERROR(IF(COUNTIF(個人情報!$BB$5:$BB$401,"登録番号" &amp; リスト!O12106)&gt;=1,"",IF(VLOOKUP(O12106,登録者リスト!$A$1:$D$43729,4,FALSE)=基本情報!$D$6,O12106,"")),"")</f>
        <v/>
      </c>
    </row>
    <row r="12107" spans="15:16" x14ac:dyDescent="0.15">
      <c r="O12107">
        <v>12106</v>
      </c>
      <c r="P12107" t="str">
        <f>IFERROR(IF(COUNTIF(個人情報!$BB$5:$BB$401,"登録番号" &amp; リスト!O12107)&gt;=1,"",IF(VLOOKUP(O12107,登録者リスト!$A$1:$D$43729,4,FALSE)=基本情報!$D$6,O12107,"")),"")</f>
        <v/>
      </c>
    </row>
    <row r="12108" spans="15:16" x14ac:dyDescent="0.15">
      <c r="O12108">
        <v>12107</v>
      </c>
      <c r="P12108" t="str">
        <f>IFERROR(IF(COUNTIF(個人情報!$BB$5:$BB$401,"登録番号" &amp; リスト!O12108)&gt;=1,"",IF(VLOOKUP(O12108,登録者リスト!$A$1:$D$43729,4,FALSE)=基本情報!$D$6,O12108,"")),"")</f>
        <v/>
      </c>
    </row>
    <row r="12109" spans="15:16" x14ac:dyDescent="0.15">
      <c r="O12109">
        <v>12108</v>
      </c>
      <c r="P12109" t="str">
        <f>IFERROR(IF(COUNTIF(個人情報!$BB$5:$BB$401,"登録番号" &amp; リスト!O12109)&gt;=1,"",IF(VLOOKUP(O12109,登録者リスト!$A$1:$D$43729,4,FALSE)=基本情報!$D$6,O12109,"")),"")</f>
        <v/>
      </c>
    </row>
    <row r="12110" spans="15:16" x14ac:dyDescent="0.15">
      <c r="O12110">
        <v>12109</v>
      </c>
      <c r="P12110" t="str">
        <f>IFERROR(IF(COUNTIF(個人情報!$BB$5:$BB$401,"登録番号" &amp; リスト!O12110)&gt;=1,"",IF(VLOOKUP(O12110,登録者リスト!$A$1:$D$43729,4,FALSE)=基本情報!$D$6,O12110,"")),"")</f>
        <v/>
      </c>
    </row>
    <row r="12111" spans="15:16" x14ac:dyDescent="0.15">
      <c r="O12111">
        <v>12110</v>
      </c>
      <c r="P12111" t="str">
        <f>IFERROR(IF(COUNTIF(個人情報!$BB$5:$BB$401,"登録番号" &amp; リスト!O12111)&gt;=1,"",IF(VLOOKUP(O12111,登録者リスト!$A$1:$D$43729,4,FALSE)=基本情報!$D$6,O12111,"")),"")</f>
        <v/>
      </c>
    </row>
    <row r="12112" spans="15:16" x14ac:dyDescent="0.15">
      <c r="O12112">
        <v>12111</v>
      </c>
      <c r="P12112" t="str">
        <f>IFERROR(IF(COUNTIF(個人情報!$BB$5:$BB$401,"登録番号" &amp; リスト!O12112)&gt;=1,"",IF(VLOOKUP(O12112,登録者リスト!$A$1:$D$43729,4,FALSE)=基本情報!$D$6,O12112,"")),"")</f>
        <v/>
      </c>
    </row>
    <row r="12113" spans="15:16" x14ac:dyDescent="0.15">
      <c r="O12113">
        <v>12112</v>
      </c>
      <c r="P12113" t="str">
        <f>IFERROR(IF(COUNTIF(個人情報!$BB$5:$BB$401,"登録番号" &amp; リスト!O12113)&gt;=1,"",IF(VLOOKUP(O12113,登録者リスト!$A$1:$D$43729,4,FALSE)=基本情報!$D$6,O12113,"")),"")</f>
        <v/>
      </c>
    </row>
    <row r="12114" spans="15:16" x14ac:dyDescent="0.15">
      <c r="O12114">
        <v>12113</v>
      </c>
      <c r="P12114" t="str">
        <f>IFERROR(IF(COUNTIF(個人情報!$BB$5:$BB$401,"登録番号" &amp; リスト!O12114)&gt;=1,"",IF(VLOOKUP(O12114,登録者リスト!$A$1:$D$43729,4,FALSE)=基本情報!$D$6,O12114,"")),"")</f>
        <v/>
      </c>
    </row>
    <row r="12115" spans="15:16" x14ac:dyDescent="0.15">
      <c r="O12115">
        <v>12114</v>
      </c>
      <c r="P12115" t="str">
        <f>IFERROR(IF(COUNTIF(個人情報!$BB$5:$BB$401,"登録番号" &amp; リスト!O12115)&gt;=1,"",IF(VLOOKUP(O12115,登録者リスト!$A$1:$D$43729,4,FALSE)=基本情報!$D$6,O12115,"")),"")</f>
        <v/>
      </c>
    </row>
    <row r="12116" spans="15:16" x14ac:dyDescent="0.15">
      <c r="O12116">
        <v>12115</v>
      </c>
      <c r="P12116" t="str">
        <f>IFERROR(IF(COUNTIF(個人情報!$BB$5:$BB$401,"登録番号" &amp; リスト!O12116)&gt;=1,"",IF(VLOOKUP(O12116,登録者リスト!$A$1:$D$43729,4,FALSE)=基本情報!$D$6,O12116,"")),"")</f>
        <v/>
      </c>
    </row>
    <row r="12117" spans="15:16" x14ac:dyDescent="0.15">
      <c r="O12117">
        <v>12116</v>
      </c>
      <c r="P12117" t="str">
        <f>IFERROR(IF(COUNTIF(個人情報!$BB$5:$BB$401,"登録番号" &amp; リスト!O12117)&gt;=1,"",IF(VLOOKUP(O12117,登録者リスト!$A$1:$D$43729,4,FALSE)=基本情報!$D$6,O12117,"")),"")</f>
        <v/>
      </c>
    </row>
    <row r="12118" spans="15:16" x14ac:dyDescent="0.15">
      <c r="O12118">
        <v>12117</v>
      </c>
      <c r="P12118" t="str">
        <f>IFERROR(IF(COUNTIF(個人情報!$BB$5:$BB$401,"登録番号" &amp; リスト!O12118)&gt;=1,"",IF(VLOOKUP(O12118,登録者リスト!$A$1:$D$43729,4,FALSE)=基本情報!$D$6,O12118,"")),"")</f>
        <v/>
      </c>
    </row>
    <row r="12119" spans="15:16" x14ac:dyDescent="0.15">
      <c r="O12119">
        <v>12118</v>
      </c>
      <c r="P12119" t="str">
        <f>IFERROR(IF(COUNTIF(個人情報!$BB$5:$BB$401,"登録番号" &amp; リスト!O12119)&gt;=1,"",IF(VLOOKUP(O12119,登録者リスト!$A$1:$D$43729,4,FALSE)=基本情報!$D$6,O12119,"")),"")</f>
        <v/>
      </c>
    </row>
    <row r="12120" spans="15:16" x14ac:dyDescent="0.15">
      <c r="O12120">
        <v>12119</v>
      </c>
      <c r="P12120" t="str">
        <f>IFERROR(IF(COUNTIF(個人情報!$BB$5:$BB$401,"登録番号" &amp; リスト!O12120)&gt;=1,"",IF(VLOOKUP(O12120,登録者リスト!$A$1:$D$43729,4,FALSE)=基本情報!$D$6,O12120,"")),"")</f>
        <v/>
      </c>
    </row>
    <row r="12121" spans="15:16" x14ac:dyDescent="0.15">
      <c r="O12121">
        <v>12120</v>
      </c>
      <c r="P12121" t="str">
        <f>IFERROR(IF(COUNTIF(個人情報!$BB$5:$BB$401,"登録番号" &amp; リスト!O12121)&gt;=1,"",IF(VLOOKUP(O12121,登録者リスト!$A$1:$D$43729,4,FALSE)=基本情報!$D$6,O12121,"")),"")</f>
        <v/>
      </c>
    </row>
    <row r="12122" spans="15:16" x14ac:dyDescent="0.15">
      <c r="O12122">
        <v>12121</v>
      </c>
      <c r="P12122" t="str">
        <f>IFERROR(IF(COUNTIF(個人情報!$BB$5:$BB$401,"登録番号" &amp; リスト!O12122)&gt;=1,"",IF(VLOOKUP(O12122,登録者リスト!$A$1:$D$43729,4,FALSE)=基本情報!$D$6,O12122,"")),"")</f>
        <v/>
      </c>
    </row>
    <row r="12123" spans="15:16" x14ac:dyDescent="0.15">
      <c r="O12123">
        <v>12122</v>
      </c>
      <c r="P12123" t="str">
        <f>IFERROR(IF(COUNTIF(個人情報!$BB$5:$BB$401,"登録番号" &amp; リスト!O12123)&gt;=1,"",IF(VLOOKUP(O12123,登録者リスト!$A$1:$D$43729,4,FALSE)=基本情報!$D$6,O12123,"")),"")</f>
        <v/>
      </c>
    </row>
    <row r="12124" spans="15:16" x14ac:dyDescent="0.15">
      <c r="O12124">
        <v>12123</v>
      </c>
      <c r="P12124" t="str">
        <f>IFERROR(IF(COUNTIF(個人情報!$BB$5:$BB$401,"登録番号" &amp; リスト!O12124)&gt;=1,"",IF(VLOOKUP(O12124,登録者リスト!$A$1:$D$43729,4,FALSE)=基本情報!$D$6,O12124,"")),"")</f>
        <v/>
      </c>
    </row>
    <row r="12125" spans="15:16" x14ac:dyDescent="0.15">
      <c r="O12125">
        <v>12124</v>
      </c>
      <c r="P12125" t="str">
        <f>IFERROR(IF(COUNTIF(個人情報!$BB$5:$BB$401,"登録番号" &amp; リスト!O12125)&gt;=1,"",IF(VLOOKUP(O12125,登録者リスト!$A$1:$D$43729,4,FALSE)=基本情報!$D$6,O12125,"")),"")</f>
        <v/>
      </c>
    </row>
    <row r="12126" spans="15:16" x14ac:dyDescent="0.15">
      <c r="O12126">
        <v>12125</v>
      </c>
      <c r="P12126" t="str">
        <f>IFERROR(IF(COUNTIF(個人情報!$BB$5:$BB$401,"登録番号" &amp; リスト!O12126)&gt;=1,"",IF(VLOOKUP(O12126,登録者リスト!$A$1:$D$43729,4,FALSE)=基本情報!$D$6,O12126,"")),"")</f>
        <v/>
      </c>
    </row>
    <row r="12127" spans="15:16" x14ac:dyDescent="0.15">
      <c r="O12127">
        <v>12126</v>
      </c>
      <c r="P12127" t="str">
        <f>IFERROR(IF(COUNTIF(個人情報!$BB$5:$BB$401,"登録番号" &amp; リスト!O12127)&gt;=1,"",IF(VLOOKUP(O12127,登録者リスト!$A$1:$D$43729,4,FALSE)=基本情報!$D$6,O12127,"")),"")</f>
        <v/>
      </c>
    </row>
    <row r="12128" spans="15:16" x14ac:dyDescent="0.15">
      <c r="O12128">
        <v>12127</v>
      </c>
      <c r="P12128" t="str">
        <f>IFERROR(IF(COUNTIF(個人情報!$BB$5:$BB$401,"登録番号" &amp; リスト!O12128)&gt;=1,"",IF(VLOOKUP(O12128,登録者リスト!$A$1:$D$43729,4,FALSE)=基本情報!$D$6,O12128,"")),"")</f>
        <v/>
      </c>
    </row>
    <row r="12129" spans="15:16" x14ac:dyDescent="0.15">
      <c r="O12129">
        <v>12128</v>
      </c>
      <c r="P12129" t="str">
        <f>IFERROR(IF(COUNTIF(個人情報!$BB$5:$BB$401,"登録番号" &amp; リスト!O12129)&gt;=1,"",IF(VLOOKUP(O12129,登録者リスト!$A$1:$D$43729,4,FALSE)=基本情報!$D$6,O12129,"")),"")</f>
        <v/>
      </c>
    </row>
    <row r="12130" spans="15:16" x14ac:dyDescent="0.15">
      <c r="O12130">
        <v>12129</v>
      </c>
      <c r="P12130" t="str">
        <f>IFERROR(IF(COUNTIF(個人情報!$BB$5:$BB$401,"登録番号" &amp; リスト!O12130)&gt;=1,"",IF(VLOOKUP(O12130,登録者リスト!$A$1:$D$43729,4,FALSE)=基本情報!$D$6,O12130,"")),"")</f>
        <v/>
      </c>
    </row>
    <row r="12131" spans="15:16" x14ac:dyDescent="0.15">
      <c r="O12131">
        <v>12130</v>
      </c>
      <c r="P12131" t="str">
        <f>IFERROR(IF(COUNTIF(個人情報!$BB$5:$BB$401,"登録番号" &amp; リスト!O12131)&gt;=1,"",IF(VLOOKUP(O12131,登録者リスト!$A$1:$D$43729,4,FALSE)=基本情報!$D$6,O12131,"")),"")</f>
        <v/>
      </c>
    </row>
    <row r="12132" spans="15:16" x14ac:dyDescent="0.15">
      <c r="O12132">
        <v>12131</v>
      </c>
      <c r="P12132" t="str">
        <f>IFERROR(IF(COUNTIF(個人情報!$BB$5:$BB$401,"登録番号" &amp; リスト!O12132)&gt;=1,"",IF(VLOOKUP(O12132,登録者リスト!$A$1:$D$43729,4,FALSE)=基本情報!$D$6,O12132,"")),"")</f>
        <v/>
      </c>
    </row>
    <row r="12133" spans="15:16" x14ac:dyDescent="0.15">
      <c r="O12133">
        <v>12132</v>
      </c>
      <c r="P12133" t="str">
        <f>IFERROR(IF(COUNTIF(個人情報!$BB$5:$BB$401,"登録番号" &amp; リスト!O12133)&gt;=1,"",IF(VLOOKUP(O12133,登録者リスト!$A$1:$D$43729,4,FALSE)=基本情報!$D$6,O12133,"")),"")</f>
        <v/>
      </c>
    </row>
    <row r="12134" spans="15:16" x14ac:dyDescent="0.15">
      <c r="O12134">
        <v>12133</v>
      </c>
      <c r="P12134" t="str">
        <f>IFERROR(IF(COUNTIF(個人情報!$BB$5:$BB$401,"登録番号" &amp; リスト!O12134)&gt;=1,"",IF(VLOOKUP(O12134,登録者リスト!$A$1:$D$43729,4,FALSE)=基本情報!$D$6,O12134,"")),"")</f>
        <v/>
      </c>
    </row>
    <row r="12135" spans="15:16" x14ac:dyDescent="0.15">
      <c r="O12135">
        <v>12134</v>
      </c>
      <c r="P12135" t="str">
        <f>IFERROR(IF(COUNTIF(個人情報!$BB$5:$BB$401,"登録番号" &amp; リスト!O12135)&gt;=1,"",IF(VLOOKUP(O12135,登録者リスト!$A$1:$D$43729,4,FALSE)=基本情報!$D$6,O12135,"")),"")</f>
        <v/>
      </c>
    </row>
    <row r="12136" spans="15:16" x14ac:dyDescent="0.15">
      <c r="O12136">
        <v>12135</v>
      </c>
      <c r="P12136" t="str">
        <f>IFERROR(IF(COUNTIF(個人情報!$BB$5:$BB$401,"登録番号" &amp; リスト!O12136)&gt;=1,"",IF(VLOOKUP(O12136,登録者リスト!$A$1:$D$43729,4,FALSE)=基本情報!$D$6,O12136,"")),"")</f>
        <v/>
      </c>
    </row>
    <row r="12137" spans="15:16" x14ac:dyDescent="0.15">
      <c r="O12137">
        <v>12136</v>
      </c>
      <c r="P12137" t="str">
        <f>IFERROR(IF(COUNTIF(個人情報!$BB$5:$BB$401,"登録番号" &amp; リスト!O12137)&gt;=1,"",IF(VLOOKUP(O12137,登録者リスト!$A$1:$D$43729,4,FALSE)=基本情報!$D$6,O12137,"")),"")</f>
        <v/>
      </c>
    </row>
    <row r="12138" spans="15:16" x14ac:dyDescent="0.15">
      <c r="O12138">
        <v>12137</v>
      </c>
      <c r="P12138" t="str">
        <f>IFERROR(IF(COUNTIF(個人情報!$BB$5:$BB$401,"登録番号" &amp; リスト!O12138)&gt;=1,"",IF(VLOOKUP(O12138,登録者リスト!$A$1:$D$43729,4,FALSE)=基本情報!$D$6,O12138,"")),"")</f>
        <v/>
      </c>
    </row>
    <row r="12139" spans="15:16" x14ac:dyDescent="0.15">
      <c r="O12139">
        <v>12138</v>
      </c>
      <c r="P12139" t="str">
        <f>IFERROR(IF(COUNTIF(個人情報!$BB$5:$BB$401,"登録番号" &amp; リスト!O12139)&gt;=1,"",IF(VLOOKUP(O12139,登録者リスト!$A$1:$D$43729,4,FALSE)=基本情報!$D$6,O12139,"")),"")</f>
        <v/>
      </c>
    </row>
    <row r="12140" spans="15:16" x14ac:dyDescent="0.15">
      <c r="O12140">
        <v>12139</v>
      </c>
      <c r="P12140" t="str">
        <f>IFERROR(IF(COUNTIF(個人情報!$BB$5:$BB$401,"登録番号" &amp; リスト!O12140)&gt;=1,"",IF(VLOOKUP(O12140,登録者リスト!$A$1:$D$43729,4,FALSE)=基本情報!$D$6,O12140,"")),"")</f>
        <v/>
      </c>
    </row>
    <row r="12141" spans="15:16" x14ac:dyDescent="0.15">
      <c r="O12141">
        <v>12140</v>
      </c>
      <c r="P12141" t="str">
        <f>IFERROR(IF(COUNTIF(個人情報!$BB$5:$BB$401,"登録番号" &amp; リスト!O12141)&gt;=1,"",IF(VLOOKUP(O12141,登録者リスト!$A$1:$D$43729,4,FALSE)=基本情報!$D$6,O12141,"")),"")</f>
        <v/>
      </c>
    </row>
    <row r="12142" spans="15:16" x14ac:dyDescent="0.15">
      <c r="O12142">
        <v>12141</v>
      </c>
      <c r="P12142" t="str">
        <f>IFERROR(IF(COUNTIF(個人情報!$BB$5:$BB$401,"登録番号" &amp; リスト!O12142)&gt;=1,"",IF(VLOOKUP(O12142,登録者リスト!$A$1:$D$43729,4,FALSE)=基本情報!$D$6,O12142,"")),"")</f>
        <v/>
      </c>
    </row>
    <row r="12143" spans="15:16" x14ac:dyDescent="0.15">
      <c r="O12143">
        <v>12142</v>
      </c>
      <c r="P12143" t="str">
        <f>IFERROR(IF(COUNTIF(個人情報!$BB$5:$BB$401,"登録番号" &amp; リスト!O12143)&gt;=1,"",IF(VLOOKUP(O12143,登録者リスト!$A$1:$D$43729,4,FALSE)=基本情報!$D$6,O12143,"")),"")</f>
        <v/>
      </c>
    </row>
    <row r="12144" spans="15:16" x14ac:dyDescent="0.15">
      <c r="O12144">
        <v>12143</v>
      </c>
      <c r="P12144" t="str">
        <f>IFERROR(IF(COUNTIF(個人情報!$BB$5:$BB$401,"登録番号" &amp; リスト!O12144)&gt;=1,"",IF(VLOOKUP(O12144,登録者リスト!$A$1:$D$43729,4,FALSE)=基本情報!$D$6,O12144,"")),"")</f>
        <v/>
      </c>
    </row>
    <row r="12145" spans="15:16" x14ac:dyDescent="0.15">
      <c r="O12145">
        <v>12144</v>
      </c>
      <c r="P12145" t="str">
        <f>IFERROR(IF(COUNTIF(個人情報!$BB$5:$BB$401,"登録番号" &amp; リスト!O12145)&gt;=1,"",IF(VLOOKUP(O12145,登録者リスト!$A$1:$D$43729,4,FALSE)=基本情報!$D$6,O12145,"")),"")</f>
        <v/>
      </c>
    </row>
    <row r="12146" spans="15:16" x14ac:dyDescent="0.15">
      <c r="O12146">
        <v>12145</v>
      </c>
      <c r="P12146" t="str">
        <f>IFERROR(IF(COUNTIF(個人情報!$BB$5:$BB$401,"登録番号" &amp; リスト!O12146)&gt;=1,"",IF(VLOOKUP(O12146,登録者リスト!$A$1:$D$43729,4,FALSE)=基本情報!$D$6,O12146,"")),"")</f>
        <v/>
      </c>
    </row>
    <row r="12147" spans="15:16" x14ac:dyDescent="0.15">
      <c r="O12147">
        <v>12146</v>
      </c>
      <c r="P12147" t="str">
        <f>IFERROR(IF(COUNTIF(個人情報!$BB$5:$BB$401,"登録番号" &amp; リスト!O12147)&gt;=1,"",IF(VLOOKUP(O12147,登録者リスト!$A$1:$D$43729,4,FALSE)=基本情報!$D$6,O12147,"")),"")</f>
        <v/>
      </c>
    </row>
    <row r="12148" spans="15:16" x14ac:dyDescent="0.15">
      <c r="O12148">
        <v>12147</v>
      </c>
      <c r="P12148" t="str">
        <f>IFERROR(IF(COUNTIF(個人情報!$BB$5:$BB$401,"登録番号" &amp; リスト!O12148)&gt;=1,"",IF(VLOOKUP(O12148,登録者リスト!$A$1:$D$43729,4,FALSE)=基本情報!$D$6,O12148,"")),"")</f>
        <v/>
      </c>
    </row>
    <row r="12149" spans="15:16" x14ac:dyDescent="0.15">
      <c r="O12149">
        <v>12148</v>
      </c>
      <c r="P12149" t="str">
        <f>IFERROR(IF(COUNTIF(個人情報!$BB$5:$BB$401,"登録番号" &amp; リスト!O12149)&gt;=1,"",IF(VLOOKUP(O12149,登録者リスト!$A$1:$D$43729,4,FALSE)=基本情報!$D$6,O12149,"")),"")</f>
        <v/>
      </c>
    </row>
    <row r="12150" spans="15:16" x14ac:dyDescent="0.15">
      <c r="O12150">
        <v>12149</v>
      </c>
      <c r="P12150" t="str">
        <f>IFERROR(IF(COUNTIF(個人情報!$BB$5:$BB$401,"登録番号" &amp; リスト!O12150)&gt;=1,"",IF(VLOOKUP(O12150,登録者リスト!$A$1:$D$43729,4,FALSE)=基本情報!$D$6,O12150,"")),"")</f>
        <v/>
      </c>
    </row>
    <row r="12151" spans="15:16" x14ac:dyDescent="0.15">
      <c r="O12151">
        <v>12150</v>
      </c>
      <c r="P12151" t="str">
        <f>IFERROR(IF(COUNTIF(個人情報!$BB$5:$BB$401,"登録番号" &amp; リスト!O12151)&gt;=1,"",IF(VLOOKUP(O12151,登録者リスト!$A$1:$D$43729,4,FALSE)=基本情報!$D$6,O12151,"")),"")</f>
        <v/>
      </c>
    </row>
    <row r="12152" spans="15:16" x14ac:dyDescent="0.15">
      <c r="O12152">
        <v>12151</v>
      </c>
      <c r="P12152" t="str">
        <f>IFERROR(IF(COUNTIF(個人情報!$BB$5:$BB$401,"登録番号" &amp; リスト!O12152)&gt;=1,"",IF(VLOOKUP(O12152,登録者リスト!$A$1:$D$43729,4,FALSE)=基本情報!$D$6,O12152,"")),"")</f>
        <v/>
      </c>
    </row>
    <row r="12153" spans="15:16" x14ac:dyDescent="0.15">
      <c r="O12153">
        <v>12152</v>
      </c>
      <c r="P12153" t="str">
        <f>IFERROR(IF(COUNTIF(個人情報!$BB$5:$BB$401,"登録番号" &amp; リスト!O12153)&gt;=1,"",IF(VLOOKUP(O12153,登録者リスト!$A$1:$D$43729,4,FALSE)=基本情報!$D$6,O12153,"")),"")</f>
        <v/>
      </c>
    </row>
    <row r="12154" spans="15:16" x14ac:dyDescent="0.15">
      <c r="O12154">
        <v>12153</v>
      </c>
      <c r="P12154" t="str">
        <f>IFERROR(IF(COUNTIF(個人情報!$BB$5:$BB$401,"登録番号" &amp; リスト!O12154)&gt;=1,"",IF(VLOOKUP(O12154,登録者リスト!$A$1:$D$43729,4,FALSE)=基本情報!$D$6,O12154,"")),"")</f>
        <v/>
      </c>
    </row>
    <row r="12155" spans="15:16" x14ac:dyDescent="0.15">
      <c r="O12155">
        <v>12154</v>
      </c>
      <c r="P12155" t="str">
        <f>IFERROR(IF(COUNTIF(個人情報!$BB$5:$BB$401,"登録番号" &amp; リスト!O12155)&gt;=1,"",IF(VLOOKUP(O12155,登録者リスト!$A$1:$D$43729,4,FALSE)=基本情報!$D$6,O12155,"")),"")</f>
        <v/>
      </c>
    </row>
    <row r="12156" spans="15:16" x14ac:dyDescent="0.15">
      <c r="O12156">
        <v>12155</v>
      </c>
      <c r="P12156" t="str">
        <f>IFERROR(IF(COUNTIF(個人情報!$BB$5:$BB$401,"登録番号" &amp; リスト!O12156)&gt;=1,"",IF(VLOOKUP(O12156,登録者リスト!$A$1:$D$43729,4,FALSE)=基本情報!$D$6,O12156,"")),"")</f>
        <v/>
      </c>
    </row>
    <row r="12157" spans="15:16" x14ac:dyDescent="0.15">
      <c r="O12157">
        <v>12156</v>
      </c>
      <c r="P12157" t="str">
        <f>IFERROR(IF(COUNTIF(個人情報!$BB$5:$BB$401,"登録番号" &amp; リスト!O12157)&gt;=1,"",IF(VLOOKUP(O12157,登録者リスト!$A$1:$D$43729,4,FALSE)=基本情報!$D$6,O12157,"")),"")</f>
        <v/>
      </c>
    </row>
    <row r="12158" spans="15:16" x14ac:dyDescent="0.15">
      <c r="O12158">
        <v>12157</v>
      </c>
      <c r="P12158" t="str">
        <f>IFERROR(IF(COUNTIF(個人情報!$BB$5:$BB$401,"登録番号" &amp; リスト!O12158)&gt;=1,"",IF(VLOOKUP(O12158,登録者リスト!$A$1:$D$43729,4,FALSE)=基本情報!$D$6,O12158,"")),"")</f>
        <v/>
      </c>
    </row>
    <row r="12159" spans="15:16" x14ac:dyDescent="0.15">
      <c r="O12159">
        <v>12158</v>
      </c>
      <c r="P12159" t="str">
        <f>IFERROR(IF(COUNTIF(個人情報!$BB$5:$BB$401,"登録番号" &amp; リスト!O12159)&gt;=1,"",IF(VLOOKUP(O12159,登録者リスト!$A$1:$D$43729,4,FALSE)=基本情報!$D$6,O12159,"")),"")</f>
        <v/>
      </c>
    </row>
    <row r="12160" spans="15:16" x14ac:dyDescent="0.15">
      <c r="O12160">
        <v>12159</v>
      </c>
      <c r="P12160" t="str">
        <f>IFERROR(IF(COUNTIF(個人情報!$BB$5:$BB$401,"登録番号" &amp; リスト!O12160)&gt;=1,"",IF(VLOOKUP(O12160,登録者リスト!$A$1:$D$43729,4,FALSE)=基本情報!$D$6,O12160,"")),"")</f>
        <v/>
      </c>
    </row>
    <row r="12161" spans="15:16" x14ac:dyDescent="0.15">
      <c r="O12161">
        <v>12160</v>
      </c>
      <c r="P12161" t="str">
        <f>IFERROR(IF(COUNTIF(個人情報!$BB$5:$BB$401,"登録番号" &amp; リスト!O12161)&gt;=1,"",IF(VLOOKUP(O12161,登録者リスト!$A$1:$D$43729,4,FALSE)=基本情報!$D$6,O12161,"")),"")</f>
        <v/>
      </c>
    </row>
    <row r="12162" spans="15:16" x14ac:dyDescent="0.15">
      <c r="O12162">
        <v>12161</v>
      </c>
      <c r="P12162" t="str">
        <f>IFERROR(IF(COUNTIF(個人情報!$BB$5:$BB$401,"登録番号" &amp; リスト!O12162)&gt;=1,"",IF(VLOOKUP(O12162,登録者リスト!$A$1:$D$43729,4,FALSE)=基本情報!$D$6,O12162,"")),"")</f>
        <v/>
      </c>
    </row>
    <row r="12163" spans="15:16" x14ac:dyDescent="0.15">
      <c r="O12163">
        <v>12162</v>
      </c>
      <c r="P12163" t="str">
        <f>IFERROR(IF(COUNTIF(個人情報!$BB$5:$BB$401,"登録番号" &amp; リスト!O12163)&gt;=1,"",IF(VLOOKUP(O12163,登録者リスト!$A$1:$D$43729,4,FALSE)=基本情報!$D$6,O12163,"")),"")</f>
        <v/>
      </c>
    </row>
    <row r="12164" spans="15:16" x14ac:dyDescent="0.15">
      <c r="O12164">
        <v>12163</v>
      </c>
      <c r="P12164" t="str">
        <f>IFERROR(IF(COUNTIF(個人情報!$BB$5:$BB$401,"登録番号" &amp; リスト!O12164)&gt;=1,"",IF(VLOOKUP(O12164,登録者リスト!$A$1:$D$43729,4,FALSE)=基本情報!$D$6,O12164,"")),"")</f>
        <v/>
      </c>
    </row>
    <row r="12165" spans="15:16" x14ac:dyDescent="0.15">
      <c r="O12165">
        <v>12164</v>
      </c>
      <c r="P12165" t="str">
        <f>IFERROR(IF(COUNTIF(個人情報!$BB$5:$BB$401,"登録番号" &amp; リスト!O12165)&gt;=1,"",IF(VLOOKUP(O12165,登録者リスト!$A$1:$D$43729,4,FALSE)=基本情報!$D$6,O12165,"")),"")</f>
        <v/>
      </c>
    </row>
    <row r="12166" spans="15:16" x14ac:dyDescent="0.15">
      <c r="O12166">
        <v>12165</v>
      </c>
      <c r="P12166" t="str">
        <f>IFERROR(IF(COUNTIF(個人情報!$BB$5:$BB$401,"登録番号" &amp; リスト!O12166)&gt;=1,"",IF(VLOOKUP(O12166,登録者リスト!$A$1:$D$43729,4,FALSE)=基本情報!$D$6,O12166,"")),"")</f>
        <v/>
      </c>
    </row>
    <row r="12167" spans="15:16" x14ac:dyDescent="0.15">
      <c r="O12167">
        <v>12166</v>
      </c>
      <c r="P12167" t="str">
        <f>IFERROR(IF(COUNTIF(個人情報!$BB$5:$BB$401,"登録番号" &amp; リスト!O12167)&gt;=1,"",IF(VLOOKUP(O12167,登録者リスト!$A$1:$D$43729,4,FALSE)=基本情報!$D$6,O12167,"")),"")</f>
        <v/>
      </c>
    </row>
    <row r="12168" spans="15:16" x14ac:dyDescent="0.15">
      <c r="O12168">
        <v>12167</v>
      </c>
      <c r="P12168" t="str">
        <f>IFERROR(IF(COUNTIF(個人情報!$BB$5:$BB$401,"登録番号" &amp; リスト!O12168)&gt;=1,"",IF(VLOOKUP(O12168,登録者リスト!$A$1:$D$43729,4,FALSE)=基本情報!$D$6,O12168,"")),"")</f>
        <v/>
      </c>
    </row>
    <row r="12169" spans="15:16" x14ac:dyDescent="0.15">
      <c r="O12169">
        <v>12168</v>
      </c>
      <c r="P12169" t="str">
        <f>IFERROR(IF(COUNTIF(個人情報!$BB$5:$BB$401,"登録番号" &amp; リスト!O12169)&gt;=1,"",IF(VLOOKUP(O12169,登録者リスト!$A$1:$D$43729,4,FALSE)=基本情報!$D$6,O12169,"")),"")</f>
        <v/>
      </c>
    </row>
    <row r="12170" spans="15:16" x14ac:dyDescent="0.15">
      <c r="O12170">
        <v>12169</v>
      </c>
      <c r="P12170" t="str">
        <f>IFERROR(IF(COUNTIF(個人情報!$BB$5:$BB$401,"登録番号" &amp; リスト!O12170)&gt;=1,"",IF(VLOOKUP(O12170,登録者リスト!$A$1:$D$43729,4,FALSE)=基本情報!$D$6,O12170,"")),"")</f>
        <v/>
      </c>
    </row>
    <row r="12171" spans="15:16" x14ac:dyDescent="0.15">
      <c r="O12171">
        <v>12170</v>
      </c>
      <c r="P12171" t="str">
        <f>IFERROR(IF(COUNTIF(個人情報!$BB$5:$BB$401,"登録番号" &amp; リスト!O12171)&gt;=1,"",IF(VLOOKUP(O12171,登録者リスト!$A$1:$D$43729,4,FALSE)=基本情報!$D$6,O12171,"")),"")</f>
        <v/>
      </c>
    </row>
    <row r="12172" spans="15:16" x14ac:dyDescent="0.15">
      <c r="O12172">
        <v>12171</v>
      </c>
      <c r="P12172" t="str">
        <f>IFERROR(IF(COUNTIF(個人情報!$BB$5:$BB$401,"登録番号" &amp; リスト!O12172)&gt;=1,"",IF(VLOOKUP(O12172,登録者リスト!$A$1:$D$43729,4,FALSE)=基本情報!$D$6,O12172,"")),"")</f>
        <v/>
      </c>
    </row>
    <row r="12173" spans="15:16" x14ac:dyDescent="0.15">
      <c r="O12173">
        <v>12172</v>
      </c>
      <c r="P12173" t="str">
        <f>IFERROR(IF(COUNTIF(個人情報!$BB$5:$BB$401,"登録番号" &amp; リスト!O12173)&gt;=1,"",IF(VLOOKUP(O12173,登録者リスト!$A$1:$D$43729,4,FALSE)=基本情報!$D$6,O12173,"")),"")</f>
        <v/>
      </c>
    </row>
    <row r="12174" spans="15:16" x14ac:dyDescent="0.15">
      <c r="O12174">
        <v>12173</v>
      </c>
      <c r="P12174" t="str">
        <f>IFERROR(IF(COUNTIF(個人情報!$BB$5:$BB$401,"登録番号" &amp; リスト!O12174)&gt;=1,"",IF(VLOOKUP(O12174,登録者リスト!$A$1:$D$43729,4,FALSE)=基本情報!$D$6,O12174,"")),"")</f>
        <v/>
      </c>
    </row>
    <row r="12175" spans="15:16" x14ac:dyDescent="0.15">
      <c r="O12175">
        <v>12174</v>
      </c>
      <c r="P12175" t="str">
        <f>IFERROR(IF(COUNTIF(個人情報!$BB$5:$BB$401,"登録番号" &amp; リスト!O12175)&gt;=1,"",IF(VLOOKUP(O12175,登録者リスト!$A$1:$D$43729,4,FALSE)=基本情報!$D$6,O12175,"")),"")</f>
        <v/>
      </c>
    </row>
    <row r="12176" spans="15:16" x14ac:dyDescent="0.15">
      <c r="O12176">
        <v>12175</v>
      </c>
      <c r="P12176" t="str">
        <f>IFERROR(IF(COUNTIF(個人情報!$BB$5:$BB$401,"登録番号" &amp; リスト!O12176)&gt;=1,"",IF(VLOOKUP(O12176,登録者リスト!$A$1:$D$43729,4,FALSE)=基本情報!$D$6,O12176,"")),"")</f>
        <v/>
      </c>
    </row>
    <row r="12177" spans="15:16" x14ac:dyDescent="0.15">
      <c r="O12177">
        <v>12176</v>
      </c>
      <c r="P12177" t="str">
        <f>IFERROR(IF(COUNTIF(個人情報!$BB$5:$BB$401,"登録番号" &amp; リスト!O12177)&gt;=1,"",IF(VLOOKUP(O12177,登録者リスト!$A$1:$D$43729,4,FALSE)=基本情報!$D$6,O12177,"")),"")</f>
        <v/>
      </c>
    </row>
    <row r="12178" spans="15:16" x14ac:dyDescent="0.15">
      <c r="O12178">
        <v>12177</v>
      </c>
      <c r="P12178" t="str">
        <f>IFERROR(IF(COUNTIF(個人情報!$BB$5:$BB$401,"登録番号" &amp; リスト!O12178)&gt;=1,"",IF(VLOOKUP(O12178,登録者リスト!$A$1:$D$43729,4,FALSE)=基本情報!$D$6,O12178,"")),"")</f>
        <v/>
      </c>
    </row>
    <row r="12179" spans="15:16" x14ac:dyDescent="0.15">
      <c r="O12179">
        <v>12178</v>
      </c>
      <c r="P12179" t="str">
        <f>IFERROR(IF(COUNTIF(個人情報!$BB$5:$BB$401,"登録番号" &amp; リスト!O12179)&gt;=1,"",IF(VLOOKUP(O12179,登録者リスト!$A$1:$D$43729,4,FALSE)=基本情報!$D$6,O12179,"")),"")</f>
        <v/>
      </c>
    </row>
    <row r="12180" spans="15:16" x14ac:dyDescent="0.15">
      <c r="O12180">
        <v>12179</v>
      </c>
      <c r="P12180" t="str">
        <f>IFERROR(IF(COUNTIF(個人情報!$BB$5:$BB$401,"登録番号" &amp; リスト!O12180)&gt;=1,"",IF(VLOOKUP(O12180,登録者リスト!$A$1:$D$43729,4,FALSE)=基本情報!$D$6,O12180,"")),"")</f>
        <v/>
      </c>
    </row>
    <row r="12181" spans="15:16" x14ac:dyDescent="0.15">
      <c r="O12181">
        <v>12180</v>
      </c>
      <c r="P12181" t="str">
        <f>IFERROR(IF(COUNTIF(個人情報!$BB$5:$BB$401,"登録番号" &amp; リスト!O12181)&gt;=1,"",IF(VLOOKUP(O12181,登録者リスト!$A$1:$D$43729,4,FALSE)=基本情報!$D$6,O12181,"")),"")</f>
        <v/>
      </c>
    </row>
    <row r="12182" spans="15:16" x14ac:dyDescent="0.15">
      <c r="O12182">
        <v>12181</v>
      </c>
      <c r="P12182" t="str">
        <f>IFERROR(IF(COUNTIF(個人情報!$BB$5:$BB$401,"登録番号" &amp; リスト!O12182)&gt;=1,"",IF(VLOOKUP(O12182,登録者リスト!$A$1:$D$43729,4,FALSE)=基本情報!$D$6,O12182,"")),"")</f>
        <v/>
      </c>
    </row>
    <row r="12183" spans="15:16" x14ac:dyDescent="0.15">
      <c r="O12183">
        <v>12182</v>
      </c>
      <c r="P12183" t="str">
        <f>IFERROR(IF(COUNTIF(個人情報!$BB$5:$BB$401,"登録番号" &amp; リスト!O12183)&gt;=1,"",IF(VLOOKUP(O12183,登録者リスト!$A$1:$D$43729,4,FALSE)=基本情報!$D$6,O12183,"")),"")</f>
        <v/>
      </c>
    </row>
    <row r="12184" spans="15:16" x14ac:dyDescent="0.15">
      <c r="O12184">
        <v>12183</v>
      </c>
      <c r="P12184" t="str">
        <f>IFERROR(IF(COUNTIF(個人情報!$BB$5:$BB$401,"登録番号" &amp; リスト!O12184)&gt;=1,"",IF(VLOOKUP(O12184,登録者リスト!$A$1:$D$43729,4,FALSE)=基本情報!$D$6,O12184,"")),"")</f>
        <v/>
      </c>
    </row>
    <row r="12185" spans="15:16" x14ac:dyDescent="0.15">
      <c r="O12185">
        <v>12184</v>
      </c>
      <c r="P12185" t="str">
        <f>IFERROR(IF(COUNTIF(個人情報!$BB$5:$BB$401,"登録番号" &amp; リスト!O12185)&gt;=1,"",IF(VLOOKUP(O12185,登録者リスト!$A$1:$D$43729,4,FALSE)=基本情報!$D$6,O12185,"")),"")</f>
        <v/>
      </c>
    </row>
    <row r="12186" spans="15:16" x14ac:dyDescent="0.15">
      <c r="O12186">
        <v>12185</v>
      </c>
      <c r="P12186" t="str">
        <f>IFERROR(IF(COUNTIF(個人情報!$BB$5:$BB$401,"登録番号" &amp; リスト!O12186)&gt;=1,"",IF(VLOOKUP(O12186,登録者リスト!$A$1:$D$43729,4,FALSE)=基本情報!$D$6,O12186,"")),"")</f>
        <v/>
      </c>
    </row>
    <row r="12187" spans="15:16" x14ac:dyDescent="0.15">
      <c r="O12187">
        <v>12186</v>
      </c>
      <c r="P12187" t="str">
        <f>IFERROR(IF(COUNTIF(個人情報!$BB$5:$BB$401,"登録番号" &amp; リスト!O12187)&gt;=1,"",IF(VLOOKUP(O12187,登録者リスト!$A$1:$D$43729,4,FALSE)=基本情報!$D$6,O12187,"")),"")</f>
        <v/>
      </c>
    </row>
    <row r="12188" spans="15:16" x14ac:dyDescent="0.15">
      <c r="O12188">
        <v>12187</v>
      </c>
      <c r="P12188" t="str">
        <f>IFERROR(IF(COUNTIF(個人情報!$BB$5:$BB$401,"登録番号" &amp; リスト!O12188)&gt;=1,"",IF(VLOOKUP(O12188,登録者リスト!$A$1:$D$43729,4,FALSE)=基本情報!$D$6,O12188,"")),"")</f>
        <v/>
      </c>
    </row>
    <row r="12189" spans="15:16" x14ac:dyDescent="0.15">
      <c r="O12189">
        <v>12188</v>
      </c>
      <c r="P12189" t="str">
        <f>IFERROR(IF(COUNTIF(個人情報!$BB$5:$BB$401,"登録番号" &amp; リスト!O12189)&gt;=1,"",IF(VLOOKUP(O12189,登録者リスト!$A$1:$D$43729,4,FALSE)=基本情報!$D$6,O12189,"")),"")</f>
        <v/>
      </c>
    </row>
    <row r="12190" spans="15:16" x14ac:dyDescent="0.15">
      <c r="O12190">
        <v>12189</v>
      </c>
      <c r="P12190" t="str">
        <f>IFERROR(IF(COUNTIF(個人情報!$BB$5:$BB$401,"登録番号" &amp; リスト!O12190)&gt;=1,"",IF(VLOOKUP(O12190,登録者リスト!$A$1:$D$43729,4,FALSE)=基本情報!$D$6,O12190,"")),"")</f>
        <v/>
      </c>
    </row>
    <row r="12191" spans="15:16" x14ac:dyDescent="0.15">
      <c r="O12191">
        <v>12190</v>
      </c>
      <c r="P12191" t="str">
        <f>IFERROR(IF(COUNTIF(個人情報!$BB$5:$BB$401,"登録番号" &amp; リスト!O12191)&gt;=1,"",IF(VLOOKUP(O12191,登録者リスト!$A$1:$D$43729,4,FALSE)=基本情報!$D$6,O12191,"")),"")</f>
        <v/>
      </c>
    </row>
    <row r="12192" spans="15:16" x14ac:dyDescent="0.15">
      <c r="O12192">
        <v>12191</v>
      </c>
      <c r="P12192" t="str">
        <f>IFERROR(IF(COUNTIF(個人情報!$BB$5:$BB$401,"登録番号" &amp; リスト!O12192)&gt;=1,"",IF(VLOOKUP(O12192,登録者リスト!$A$1:$D$43729,4,FALSE)=基本情報!$D$6,O12192,"")),"")</f>
        <v/>
      </c>
    </row>
    <row r="12193" spans="15:16" x14ac:dyDescent="0.15">
      <c r="O12193">
        <v>12192</v>
      </c>
      <c r="P12193" t="str">
        <f>IFERROR(IF(COUNTIF(個人情報!$BB$5:$BB$401,"登録番号" &amp; リスト!O12193)&gt;=1,"",IF(VLOOKUP(O12193,登録者リスト!$A$1:$D$43729,4,FALSE)=基本情報!$D$6,O12193,"")),"")</f>
        <v/>
      </c>
    </row>
    <row r="12194" spans="15:16" x14ac:dyDescent="0.15">
      <c r="O12194">
        <v>12193</v>
      </c>
      <c r="P12194" t="str">
        <f>IFERROR(IF(COUNTIF(個人情報!$BB$5:$BB$401,"登録番号" &amp; リスト!O12194)&gt;=1,"",IF(VLOOKUP(O12194,登録者リスト!$A$1:$D$43729,4,FALSE)=基本情報!$D$6,O12194,"")),"")</f>
        <v/>
      </c>
    </row>
    <row r="12195" spans="15:16" x14ac:dyDescent="0.15">
      <c r="O12195">
        <v>12194</v>
      </c>
      <c r="P12195" t="str">
        <f>IFERROR(IF(COUNTIF(個人情報!$BB$5:$BB$401,"登録番号" &amp; リスト!O12195)&gt;=1,"",IF(VLOOKUP(O12195,登録者リスト!$A$1:$D$43729,4,FALSE)=基本情報!$D$6,O12195,"")),"")</f>
        <v/>
      </c>
    </row>
    <row r="12196" spans="15:16" x14ac:dyDescent="0.15">
      <c r="O12196">
        <v>12195</v>
      </c>
      <c r="P12196" t="str">
        <f>IFERROR(IF(COUNTIF(個人情報!$BB$5:$BB$401,"登録番号" &amp; リスト!O12196)&gt;=1,"",IF(VLOOKUP(O12196,登録者リスト!$A$1:$D$43729,4,FALSE)=基本情報!$D$6,O12196,"")),"")</f>
        <v/>
      </c>
    </row>
    <row r="12197" spans="15:16" x14ac:dyDescent="0.15">
      <c r="O12197">
        <v>12196</v>
      </c>
      <c r="P12197" t="str">
        <f>IFERROR(IF(COUNTIF(個人情報!$BB$5:$BB$401,"登録番号" &amp; リスト!O12197)&gt;=1,"",IF(VLOOKUP(O12197,登録者リスト!$A$1:$D$43729,4,FALSE)=基本情報!$D$6,O12197,"")),"")</f>
        <v/>
      </c>
    </row>
    <row r="12198" spans="15:16" x14ac:dyDescent="0.15">
      <c r="O12198">
        <v>12197</v>
      </c>
      <c r="P12198" t="str">
        <f>IFERROR(IF(COUNTIF(個人情報!$BB$5:$BB$401,"登録番号" &amp; リスト!O12198)&gt;=1,"",IF(VLOOKUP(O12198,登録者リスト!$A$1:$D$43729,4,FALSE)=基本情報!$D$6,O12198,"")),"")</f>
        <v/>
      </c>
    </row>
    <row r="12199" spans="15:16" x14ac:dyDescent="0.15">
      <c r="O12199">
        <v>12198</v>
      </c>
      <c r="P12199" t="str">
        <f>IFERROR(IF(COUNTIF(個人情報!$BB$5:$BB$401,"登録番号" &amp; リスト!O12199)&gt;=1,"",IF(VLOOKUP(O12199,登録者リスト!$A$1:$D$43729,4,FALSE)=基本情報!$D$6,O12199,"")),"")</f>
        <v/>
      </c>
    </row>
    <row r="12200" spans="15:16" x14ac:dyDescent="0.15">
      <c r="O12200">
        <v>12199</v>
      </c>
      <c r="P12200" t="str">
        <f>IFERROR(IF(COUNTIF(個人情報!$BB$5:$BB$401,"登録番号" &amp; リスト!O12200)&gt;=1,"",IF(VLOOKUP(O12200,登録者リスト!$A$1:$D$43729,4,FALSE)=基本情報!$D$6,O12200,"")),"")</f>
        <v/>
      </c>
    </row>
    <row r="12201" spans="15:16" x14ac:dyDescent="0.15">
      <c r="O12201">
        <v>12200</v>
      </c>
      <c r="P12201" t="str">
        <f>IFERROR(IF(COUNTIF(個人情報!$BB$5:$BB$401,"登録番号" &amp; リスト!O12201)&gt;=1,"",IF(VLOOKUP(O12201,登録者リスト!$A$1:$D$43729,4,FALSE)=基本情報!$D$6,O12201,"")),"")</f>
        <v/>
      </c>
    </row>
    <row r="12202" spans="15:16" x14ac:dyDescent="0.15">
      <c r="O12202">
        <v>12201</v>
      </c>
      <c r="P12202" t="str">
        <f>IFERROR(IF(COUNTIF(個人情報!$BB$5:$BB$401,"登録番号" &amp; リスト!O12202)&gt;=1,"",IF(VLOOKUP(O12202,登録者リスト!$A$1:$D$43729,4,FALSE)=基本情報!$D$6,O12202,"")),"")</f>
        <v/>
      </c>
    </row>
    <row r="12203" spans="15:16" x14ac:dyDescent="0.15">
      <c r="O12203">
        <v>12202</v>
      </c>
      <c r="P12203" t="str">
        <f>IFERROR(IF(COUNTIF(個人情報!$BB$5:$BB$401,"登録番号" &amp; リスト!O12203)&gt;=1,"",IF(VLOOKUP(O12203,登録者リスト!$A$1:$D$43729,4,FALSE)=基本情報!$D$6,O12203,"")),"")</f>
        <v/>
      </c>
    </row>
    <row r="12204" spans="15:16" x14ac:dyDescent="0.15">
      <c r="O12204">
        <v>12203</v>
      </c>
      <c r="P12204" t="str">
        <f>IFERROR(IF(COUNTIF(個人情報!$BB$5:$BB$401,"登録番号" &amp; リスト!O12204)&gt;=1,"",IF(VLOOKUP(O12204,登録者リスト!$A$1:$D$43729,4,FALSE)=基本情報!$D$6,O12204,"")),"")</f>
        <v/>
      </c>
    </row>
    <row r="12205" spans="15:16" x14ac:dyDescent="0.15">
      <c r="O12205">
        <v>12204</v>
      </c>
      <c r="P12205" t="str">
        <f>IFERROR(IF(COUNTIF(個人情報!$BB$5:$BB$401,"登録番号" &amp; リスト!O12205)&gt;=1,"",IF(VLOOKUP(O12205,登録者リスト!$A$1:$D$43729,4,FALSE)=基本情報!$D$6,O12205,"")),"")</f>
        <v/>
      </c>
    </row>
    <row r="12206" spans="15:16" x14ac:dyDescent="0.15">
      <c r="O12206">
        <v>12205</v>
      </c>
      <c r="P12206" t="str">
        <f>IFERROR(IF(COUNTIF(個人情報!$BB$5:$BB$401,"登録番号" &amp; リスト!O12206)&gt;=1,"",IF(VLOOKUP(O12206,登録者リスト!$A$1:$D$43729,4,FALSE)=基本情報!$D$6,O12206,"")),"")</f>
        <v/>
      </c>
    </row>
    <row r="12207" spans="15:16" x14ac:dyDescent="0.15">
      <c r="O12207">
        <v>12206</v>
      </c>
      <c r="P12207" t="str">
        <f>IFERROR(IF(COUNTIF(個人情報!$BB$5:$BB$401,"登録番号" &amp; リスト!O12207)&gt;=1,"",IF(VLOOKUP(O12207,登録者リスト!$A$1:$D$43729,4,FALSE)=基本情報!$D$6,O12207,"")),"")</f>
        <v/>
      </c>
    </row>
    <row r="12208" spans="15:16" x14ac:dyDescent="0.15">
      <c r="O12208">
        <v>12207</v>
      </c>
      <c r="P12208" t="str">
        <f>IFERROR(IF(COUNTIF(個人情報!$BB$5:$BB$401,"登録番号" &amp; リスト!O12208)&gt;=1,"",IF(VLOOKUP(O12208,登録者リスト!$A$1:$D$43729,4,FALSE)=基本情報!$D$6,O12208,"")),"")</f>
        <v/>
      </c>
    </row>
    <row r="12209" spans="15:16" x14ac:dyDescent="0.15">
      <c r="O12209">
        <v>12208</v>
      </c>
      <c r="P12209" t="str">
        <f>IFERROR(IF(COUNTIF(個人情報!$BB$5:$BB$401,"登録番号" &amp; リスト!O12209)&gt;=1,"",IF(VLOOKUP(O12209,登録者リスト!$A$1:$D$43729,4,FALSE)=基本情報!$D$6,O12209,"")),"")</f>
        <v/>
      </c>
    </row>
    <row r="12210" spans="15:16" x14ac:dyDescent="0.15">
      <c r="O12210">
        <v>12209</v>
      </c>
      <c r="P12210" t="str">
        <f>IFERROR(IF(COUNTIF(個人情報!$BB$5:$BB$401,"登録番号" &amp; リスト!O12210)&gt;=1,"",IF(VLOOKUP(O12210,登録者リスト!$A$1:$D$43729,4,FALSE)=基本情報!$D$6,O12210,"")),"")</f>
        <v/>
      </c>
    </row>
    <row r="12211" spans="15:16" x14ac:dyDescent="0.15">
      <c r="O12211">
        <v>12210</v>
      </c>
      <c r="P12211" t="str">
        <f>IFERROR(IF(COUNTIF(個人情報!$BB$5:$BB$401,"登録番号" &amp; リスト!O12211)&gt;=1,"",IF(VLOOKUP(O12211,登録者リスト!$A$1:$D$43729,4,FALSE)=基本情報!$D$6,O12211,"")),"")</f>
        <v/>
      </c>
    </row>
    <row r="12212" spans="15:16" x14ac:dyDescent="0.15">
      <c r="O12212">
        <v>12211</v>
      </c>
      <c r="P12212" t="str">
        <f>IFERROR(IF(COUNTIF(個人情報!$BB$5:$BB$401,"登録番号" &amp; リスト!O12212)&gt;=1,"",IF(VLOOKUP(O12212,登録者リスト!$A$1:$D$43729,4,FALSE)=基本情報!$D$6,O12212,"")),"")</f>
        <v/>
      </c>
    </row>
    <row r="12213" spans="15:16" x14ac:dyDescent="0.15">
      <c r="O12213">
        <v>12212</v>
      </c>
      <c r="P12213" t="str">
        <f>IFERROR(IF(COUNTIF(個人情報!$BB$5:$BB$401,"登録番号" &amp; リスト!O12213)&gt;=1,"",IF(VLOOKUP(O12213,登録者リスト!$A$1:$D$43729,4,FALSE)=基本情報!$D$6,O12213,"")),"")</f>
        <v/>
      </c>
    </row>
    <row r="12214" spans="15:16" x14ac:dyDescent="0.15">
      <c r="O12214">
        <v>12213</v>
      </c>
      <c r="P12214" t="str">
        <f>IFERROR(IF(COUNTIF(個人情報!$BB$5:$BB$401,"登録番号" &amp; リスト!O12214)&gt;=1,"",IF(VLOOKUP(O12214,登録者リスト!$A$1:$D$43729,4,FALSE)=基本情報!$D$6,O12214,"")),"")</f>
        <v/>
      </c>
    </row>
    <row r="12215" spans="15:16" x14ac:dyDescent="0.15">
      <c r="O12215">
        <v>12214</v>
      </c>
      <c r="P12215" t="str">
        <f>IFERROR(IF(COUNTIF(個人情報!$BB$5:$BB$401,"登録番号" &amp; リスト!O12215)&gt;=1,"",IF(VLOOKUP(O12215,登録者リスト!$A$1:$D$43729,4,FALSE)=基本情報!$D$6,O12215,"")),"")</f>
        <v/>
      </c>
    </row>
    <row r="12216" spans="15:16" x14ac:dyDescent="0.15">
      <c r="O12216">
        <v>12215</v>
      </c>
      <c r="P12216" t="str">
        <f>IFERROR(IF(COUNTIF(個人情報!$BB$5:$BB$401,"登録番号" &amp; リスト!O12216)&gt;=1,"",IF(VLOOKUP(O12216,登録者リスト!$A$1:$D$43729,4,FALSE)=基本情報!$D$6,O12216,"")),"")</f>
        <v/>
      </c>
    </row>
    <row r="12217" spans="15:16" x14ac:dyDescent="0.15">
      <c r="O12217">
        <v>12216</v>
      </c>
      <c r="P12217" t="str">
        <f>IFERROR(IF(COUNTIF(個人情報!$BB$5:$BB$401,"登録番号" &amp; リスト!O12217)&gt;=1,"",IF(VLOOKUP(O12217,登録者リスト!$A$1:$D$43729,4,FALSE)=基本情報!$D$6,O12217,"")),"")</f>
        <v/>
      </c>
    </row>
    <row r="12218" spans="15:16" x14ac:dyDescent="0.15">
      <c r="O12218">
        <v>12217</v>
      </c>
      <c r="P12218" t="str">
        <f>IFERROR(IF(COUNTIF(個人情報!$BB$5:$BB$401,"登録番号" &amp; リスト!O12218)&gt;=1,"",IF(VLOOKUP(O12218,登録者リスト!$A$1:$D$43729,4,FALSE)=基本情報!$D$6,O12218,"")),"")</f>
        <v/>
      </c>
    </row>
    <row r="12219" spans="15:16" x14ac:dyDescent="0.15">
      <c r="O12219">
        <v>12218</v>
      </c>
      <c r="P12219" t="str">
        <f>IFERROR(IF(COUNTIF(個人情報!$BB$5:$BB$401,"登録番号" &amp; リスト!O12219)&gt;=1,"",IF(VLOOKUP(O12219,登録者リスト!$A$1:$D$43729,4,FALSE)=基本情報!$D$6,O12219,"")),"")</f>
        <v/>
      </c>
    </row>
    <row r="12220" spans="15:16" x14ac:dyDescent="0.15">
      <c r="O12220">
        <v>12219</v>
      </c>
      <c r="P12220" t="str">
        <f>IFERROR(IF(COUNTIF(個人情報!$BB$5:$BB$401,"登録番号" &amp; リスト!O12220)&gt;=1,"",IF(VLOOKUP(O12220,登録者リスト!$A$1:$D$43729,4,FALSE)=基本情報!$D$6,O12220,"")),"")</f>
        <v/>
      </c>
    </row>
    <row r="12221" spans="15:16" x14ac:dyDescent="0.15">
      <c r="O12221">
        <v>12220</v>
      </c>
      <c r="P12221" t="str">
        <f>IFERROR(IF(COUNTIF(個人情報!$BB$5:$BB$401,"登録番号" &amp; リスト!O12221)&gt;=1,"",IF(VLOOKUP(O12221,登録者リスト!$A$1:$D$43729,4,FALSE)=基本情報!$D$6,O12221,"")),"")</f>
        <v/>
      </c>
    </row>
    <row r="12222" spans="15:16" x14ac:dyDescent="0.15">
      <c r="O12222">
        <v>12221</v>
      </c>
      <c r="P12222" t="str">
        <f>IFERROR(IF(COUNTIF(個人情報!$BB$5:$BB$401,"登録番号" &amp; リスト!O12222)&gt;=1,"",IF(VLOOKUP(O12222,登録者リスト!$A$1:$D$43729,4,FALSE)=基本情報!$D$6,O12222,"")),"")</f>
        <v/>
      </c>
    </row>
    <row r="12223" spans="15:16" x14ac:dyDescent="0.15">
      <c r="O12223">
        <v>12222</v>
      </c>
      <c r="P12223" t="str">
        <f>IFERROR(IF(COUNTIF(個人情報!$BB$5:$BB$401,"登録番号" &amp; リスト!O12223)&gt;=1,"",IF(VLOOKUP(O12223,登録者リスト!$A$1:$D$43729,4,FALSE)=基本情報!$D$6,O12223,"")),"")</f>
        <v/>
      </c>
    </row>
    <row r="12224" spans="15:16" x14ac:dyDescent="0.15">
      <c r="O12224">
        <v>12223</v>
      </c>
      <c r="P12224" t="str">
        <f>IFERROR(IF(COUNTIF(個人情報!$BB$5:$BB$401,"登録番号" &amp; リスト!O12224)&gt;=1,"",IF(VLOOKUP(O12224,登録者リスト!$A$1:$D$43729,4,FALSE)=基本情報!$D$6,O12224,"")),"")</f>
        <v/>
      </c>
    </row>
    <row r="12225" spans="15:16" x14ac:dyDescent="0.15">
      <c r="O12225">
        <v>12224</v>
      </c>
      <c r="P12225" t="str">
        <f>IFERROR(IF(COUNTIF(個人情報!$BB$5:$BB$401,"登録番号" &amp; リスト!O12225)&gt;=1,"",IF(VLOOKUP(O12225,登録者リスト!$A$1:$D$43729,4,FALSE)=基本情報!$D$6,O12225,"")),"")</f>
        <v/>
      </c>
    </row>
    <row r="12226" spans="15:16" x14ac:dyDescent="0.15">
      <c r="O12226">
        <v>12225</v>
      </c>
      <c r="P12226" t="str">
        <f>IFERROR(IF(COUNTIF(個人情報!$BB$5:$BB$401,"登録番号" &amp; リスト!O12226)&gt;=1,"",IF(VLOOKUP(O12226,登録者リスト!$A$1:$D$43729,4,FALSE)=基本情報!$D$6,O12226,"")),"")</f>
        <v/>
      </c>
    </row>
    <row r="12227" spans="15:16" x14ac:dyDescent="0.15">
      <c r="O12227">
        <v>12226</v>
      </c>
      <c r="P12227" t="str">
        <f>IFERROR(IF(COUNTIF(個人情報!$BB$5:$BB$401,"登録番号" &amp; リスト!O12227)&gt;=1,"",IF(VLOOKUP(O12227,登録者リスト!$A$1:$D$43729,4,FALSE)=基本情報!$D$6,O12227,"")),"")</f>
        <v/>
      </c>
    </row>
    <row r="12228" spans="15:16" x14ac:dyDescent="0.15">
      <c r="O12228">
        <v>12227</v>
      </c>
      <c r="P12228" t="str">
        <f>IFERROR(IF(COUNTIF(個人情報!$BB$5:$BB$401,"登録番号" &amp; リスト!O12228)&gt;=1,"",IF(VLOOKUP(O12228,登録者リスト!$A$1:$D$43729,4,FALSE)=基本情報!$D$6,O12228,"")),"")</f>
        <v/>
      </c>
    </row>
    <row r="12229" spans="15:16" x14ac:dyDescent="0.15">
      <c r="O12229">
        <v>12228</v>
      </c>
      <c r="P12229" t="str">
        <f>IFERROR(IF(COUNTIF(個人情報!$BB$5:$BB$401,"登録番号" &amp; リスト!O12229)&gt;=1,"",IF(VLOOKUP(O12229,登録者リスト!$A$1:$D$43729,4,FALSE)=基本情報!$D$6,O12229,"")),"")</f>
        <v/>
      </c>
    </row>
    <row r="12230" spans="15:16" x14ac:dyDescent="0.15">
      <c r="O12230">
        <v>12229</v>
      </c>
      <c r="P12230" t="str">
        <f>IFERROR(IF(COUNTIF(個人情報!$BB$5:$BB$401,"登録番号" &amp; リスト!O12230)&gt;=1,"",IF(VLOOKUP(O12230,登録者リスト!$A$1:$D$43729,4,FALSE)=基本情報!$D$6,O12230,"")),"")</f>
        <v/>
      </c>
    </row>
    <row r="12231" spans="15:16" x14ac:dyDescent="0.15">
      <c r="O12231">
        <v>12230</v>
      </c>
      <c r="P12231" t="str">
        <f>IFERROR(IF(COUNTIF(個人情報!$BB$5:$BB$401,"登録番号" &amp; リスト!O12231)&gt;=1,"",IF(VLOOKUP(O12231,登録者リスト!$A$1:$D$43729,4,FALSE)=基本情報!$D$6,O12231,"")),"")</f>
        <v/>
      </c>
    </row>
    <row r="12232" spans="15:16" x14ac:dyDescent="0.15">
      <c r="O12232">
        <v>12231</v>
      </c>
      <c r="P12232" t="str">
        <f>IFERROR(IF(COUNTIF(個人情報!$BB$5:$BB$401,"登録番号" &amp; リスト!O12232)&gt;=1,"",IF(VLOOKUP(O12232,登録者リスト!$A$1:$D$43729,4,FALSE)=基本情報!$D$6,O12232,"")),"")</f>
        <v/>
      </c>
    </row>
    <row r="12233" spans="15:16" x14ac:dyDescent="0.15">
      <c r="O12233">
        <v>12232</v>
      </c>
      <c r="P12233" t="str">
        <f>IFERROR(IF(COUNTIF(個人情報!$BB$5:$BB$401,"登録番号" &amp; リスト!O12233)&gt;=1,"",IF(VLOOKUP(O12233,登録者リスト!$A$1:$D$43729,4,FALSE)=基本情報!$D$6,O12233,"")),"")</f>
        <v/>
      </c>
    </row>
    <row r="12234" spans="15:16" x14ac:dyDescent="0.15">
      <c r="O12234">
        <v>12233</v>
      </c>
      <c r="P12234" t="str">
        <f>IFERROR(IF(COUNTIF(個人情報!$BB$5:$BB$401,"登録番号" &amp; リスト!O12234)&gt;=1,"",IF(VLOOKUP(O12234,登録者リスト!$A$1:$D$43729,4,FALSE)=基本情報!$D$6,O12234,"")),"")</f>
        <v/>
      </c>
    </row>
    <row r="12235" spans="15:16" x14ac:dyDescent="0.15">
      <c r="O12235">
        <v>12234</v>
      </c>
      <c r="P12235" t="str">
        <f>IFERROR(IF(COUNTIF(個人情報!$BB$5:$BB$401,"登録番号" &amp; リスト!O12235)&gt;=1,"",IF(VLOOKUP(O12235,登録者リスト!$A$1:$D$43729,4,FALSE)=基本情報!$D$6,O12235,"")),"")</f>
        <v/>
      </c>
    </row>
    <row r="12236" spans="15:16" x14ac:dyDescent="0.15">
      <c r="O12236">
        <v>12235</v>
      </c>
      <c r="P12236" t="str">
        <f>IFERROR(IF(COUNTIF(個人情報!$BB$5:$BB$401,"登録番号" &amp; リスト!O12236)&gt;=1,"",IF(VLOOKUP(O12236,登録者リスト!$A$1:$D$43729,4,FALSE)=基本情報!$D$6,O12236,"")),"")</f>
        <v/>
      </c>
    </row>
    <row r="12237" spans="15:16" x14ac:dyDescent="0.15">
      <c r="O12237">
        <v>12236</v>
      </c>
      <c r="P12237" t="str">
        <f>IFERROR(IF(COUNTIF(個人情報!$BB$5:$BB$401,"登録番号" &amp; リスト!O12237)&gt;=1,"",IF(VLOOKUP(O12237,登録者リスト!$A$1:$D$43729,4,FALSE)=基本情報!$D$6,O12237,"")),"")</f>
        <v/>
      </c>
    </row>
    <row r="12238" spans="15:16" x14ac:dyDescent="0.15">
      <c r="O12238">
        <v>12237</v>
      </c>
      <c r="P12238" t="str">
        <f>IFERROR(IF(COUNTIF(個人情報!$BB$5:$BB$401,"登録番号" &amp; リスト!O12238)&gt;=1,"",IF(VLOOKUP(O12238,登録者リスト!$A$1:$D$43729,4,FALSE)=基本情報!$D$6,O12238,"")),"")</f>
        <v/>
      </c>
    </row>
    <row r="12239" spans="15:16" x14ac:dyDescent="0.15">
      <c r="O12239">
        <v>12238</v>
      </c>
      <c r="P12239" t="str">
        <f>IFERROR(IF(COUNTIF(個人情報!$BB$5:$BB$401,"登録番号" &amp; リスト!O12239)&gt;=1,"",IF(VLOOKUP(O12239,登録者リスト!$A$1:$D$43729,4,FALSE)=基本情報!$D$6,O12239,"")),"")</f>
        <v/>
      </c>
    </row>
    <row r="12240" spans="15:16" x14ac:dyDescent="0.15">
      <c r="O12240">
        <v>12239</v>
      </c>
      <c r="P12240" t="str">
        <f>IFERROR(IF(COUNTIF(個人情報!$BB$5:$BB$401,"登録番号" &amp; リスト!O12240)&gt;=1,"",IF(VLOOKUP(O12240,登録者リスト!$A$1:$D$43729,4,FALSE)=基本情報!$D$6,O12240,"")),"")</f>
        <v/>
      </c>
    </row>
    <row r="12241" spans="15:16" x14ac:dyDescent="0.15">
      <c r="O12241">
        <v>12240</v>
      </c>
      <c r="P12241" t="str">
        <f>IFERROR(IF(COUNTIF(個人情報!$BB$5:$BB$401,"登録番号" &amp; リスト!O12241)&gt;=1,"",IF(VLOOKUP(O12241,登録者リスト!$A$1:$D$43729,4,FALSE)=基本情報!$D$6,O12241,"")),"")</f>
        <v/>
      </c>
    </row>
    <row r="12242" spans="15:16" x14ac:dyDescent="0.15">
      <c r="O12242">
        <v>12241</v>
      </c>
      <c r="P12242" t="str">
        <f>IFERROR(IF(COUNTIF(個人情報!$BB$5:$BB$401,"登録番号" &amp; リスト!O12242)&gt;=1,"",IF(VLOOKUP(O12242,登録者リスト!$A$1:$D$43729,4,FALSE)=基本情報!$D$6,O12242,"")),"")</f>
        <v/>
      </c>
    </row>
    <row r="12243" spans="15:16" x14ac:dyDescent="0.15">
      <c r="O12243">
        <v>12242</v>
      </c>
      <c r="P12243" t="str">
        <f>IFERROR(IF(COUNTIF(個人情報!$BB$5:$BB$401,"登録番号" &amp; リスト!O12243)&gt;=1,"",IF(VLOOKUP(O12243,登録者リスト!$A$1:$D$43729,4,FALSE)=基本情報!$D$6,O12243,"")),"")</f>
        <v/>
      </c>
    </row>
    <row r="12244" spans="15:16" x14ac:dyDescent="0.15">
      <c r="O12244">
        <v>12243</v>
      </c>
      <c r="P12244" t="str">
        <f>IFERROR(IF(COUNTIF(個人情報!$BB$5:$BB$401,"登録番号" &amp; リスト!O12244)&gt;=1,"",IF(VLOOKUP(O12244,登録者リスト!$A$1:$D$43729,4,FALSE)=基本情報!$D$6,O12244,"")),"")</f>
        <v/>
      </c>
    </row>
    <row r="12245" spans="15:16" x14ac:dyDescent="0.15">
      <c r="O12245">
        <v>12244</v>
      </c>
      <c r="P12245" t="str">
        <f>IFERROR(IF(COUNTIF(個人情報!$BB$5:$BB$401,"登録番号" &amp; リスト!O12245)&gt;=1,"",IF(VLOOKUP(O12245,登録者リスト!$A$1:$D$43729,4,FALSE)=基本情報!$D$6,O12245,"")),"")</f>
        <v/>
      </c>
    </row>
    <row r="12246" spans="15:16" x14ac:dyDescent="0.15">
      <c r="O12246">
        <v>12245</v>
      </c>
      <c r="P12246" t="str">
        <f>IFERROR(IF(COUNTIF(個人情報!$BB$5:$BB$401,"登録番号" &amp; リスト!O12246)&gt;=1,"",IF(VLOOKUP(O12246,登録者リスト!$A$1:$D$43729,4,FALSE)=基本情報!$D$6,O12246,"")),"")</f>
        <v/>
      </c>
    </row>
    <row r="12247" spans="15:16" x14ac:dyDescent="0.15">
      <c r="O12247">
        <v>12246</v>
      </c>
      <c r="P12247" t="str">
        <f>IFERROR(IF(COUNTIF(個人情報!$BB$5:$BB$401,"登録番号" &amp; リスト!O12247)&gt;=1,"",IF(VLOOKUP(O12247,登録者リスト!$A$1:$D$43729,4,FALSE)=基本情報!$D$6,O12247,"")),"")</f>
        <v/>
      </c>
    </row>
    <row r="12248" spans="15:16" x14ac:dyDescent="0.15">
      <c r="O12248">
        <v>12247</v>
      </c>
      <c r="P12248" t="str">
        <f>IFERROR(IF(COUNTIF(個人情報!$BB$5:$BB$401,"登録番号" &amp; リスト!O12248)&gt;=1,"",IF(VLOOKUP(O12248,登録者リスト!$A$1:$D$43729,4,FALSE)=基本情報!$D$6,O12248,"")),"")</f>
        <v/>
      </c>
    </row>
    <row r="12249" spans="15:16" x14ac:dyDescent="0.15">
      <c r="O12249">
        <v>12248</v>
      </c>
      <c r="P12249" t="str">
        <f>IFERROR(IF(COUNTIF(個人情報!$BB$5:$BB$401,"登録番号" &amp; リスト!O12249)&gt;=1,"",IF(VLOOKUP(O12249,登録者リスト!$A$1:$D$43729,4,FALSE)=基本情報!$D$6,O12249,"")),"")</f>
        <v/>
      </c>
    </row>
    <row r="12250" spans="15:16" x14ac:dyDescent="0.15">
      <c r="O12250">
        <v>12249</v>
      </c>
      <c r="P12250" t="str">
        <f>IFERROR(IF(COUNTIF(個人情報!$BB$5:$BB$401,"登録番号" &amp; リスト!O12250)&gt;=1,"",IF(VLOOKUP(O12250,登録者リスト!$A$1:$D$43729,4,FALSE)=基本情報!$D$6,O12250,"")),"")</f>
        <v/>
      </c>
    </row>
    <row r="12251" spans="15:16" x14ac:dyDescent="0.15">
      <c r="O12251">
        <v>12250</v>
      </c>
      <c r="P12251" t="str">
        <f>IFERROR(IF(COUNTIF(個人情報!$BB$5:$BB$401,"登録番号" &amp; リスト!O12251)&gt;=1,"",IF(VLOOKUP(O12251,登録者リスト!$A$1:$D$43729,4,FALSE)=基本情報!$D$6,O12251,"")),"")</f>
        <v/>
      </c>
    </row>
    <row r="12252" spans="15:16" x14ac:dyDescent="0.15">
      <c r="O12252">
        <v>12251</v>
      </c>
      <c r="P12252" t="str">
        <f>IFERROR(IF(COUNTIF(個人情報!$BB$5:$BB$401,"登録番号" &amp; リスト!O12252)&gt;=1,"",IF(VLOOKUP(O12252,登録者リスト!$A$1:$D$43729,4,FALSE)=基本情報!$D$6,O12252,"")),"")</f>
        <v/>
      </c>
    </row>
    <row r="12253" spans="15:16" x14ac:dyDescent="0.15">
      <c r="O12253">
        <v>12252</v>
      </c>
      <c r="P12253" t="str">
        <f>IFERROR(IF(COUNTIF(個人情報!$BB$5:$BB$401,"登録番号" &amp; リスト!O12253)&gt;=1,"",IF(VLOOKUP(O12253,登録者リスト!$A$1:$D$43729,4,FALSE)=基本情報!$D$6,O12253,"")),"")</f>
        <v/>
      </c>
    </row>
    <row r="12254" spans="15:16" x14ac:dyDescent="0.15">
      <c r="O12254">
        <v>12253</v>
      </c>
      <c r="P12254" t="str">
        <f>IFERROR(IF(COUNTIF(個人情報!$BB$5:$BB$401,"登録番号" &amp; リスト!O12254)&gt;=1,"",IF(VLOOKUP(O12254,登録者リスト!$A$1:$D$43729,4,FALSE)=基本情報!$D$6,O12254,"")),"")</f>
        <v/>
      </c>
    </row>
    <row r="12255" spans="15:16" x14ac:dyDescent="0.15">
      <c r="O12255">
        <v>12254</v>
      </c>
      <c r="P12255" t="str">
        <f>IFERROR(IF(COUNTIF(個人情報!$BB$5:$BB$401,"登録番号" &amp; リスト!O12255)&gt;=1,"",IF(VLOOKUP(O12255,登録者リスト!$A$1:$D$43729,4,FALSE)=基本情報!$D$6,O12255,"")),"")</f>
        <v/>
      </c>
    </row>
    <row r="12256" spans="15:16" x14ac:dyDescent="0.15">
      <c r="O12256">
        <v>12255</v>
      </c>
      <c r="P12256" t="str">
        <f>IFERROR(IF(COUNTIF(個人情報!$BB$5:$BB$401,"登録番号" &amp; リスト!O12256)&gt;=1,"",IF(VLOOKUP(O12256,登録者リスト!$A$1:$D$43729,4,FALSE)=基本情報!$D$6,O12256,"")),"")</f>
        <v/>
      </c>
    </row>
    <row r="12257" spans="15:16" x14ac:dyDescent="0.15">
      <c r="O12257">
        <v>12256</v>
      </c>
      <c r="P12257" t="str">
        <f>IFERROR(IF(COUNTIF(個人情報!$BB$5:$BB$401,"登録番号" &amp; リスト!O12257)&gt;=1,"",IF(VLOOKUP(O12257,登録者リスト!$A$1:$D$43729,4,FALSE)=基本情報!$D$6,O12257,"")),"")</f>
        <v/>
      </c>
    </row>
    <row r="12258" spans="15:16" x14ac:dyDescent="0.15">
      <c r="O12258">
        <v>12257</v>
      </c>
      <c r="P12258" t="str">
        <f>IFERROR(IF(COUNTIF(個人情報!$BB$5:$BB$401,"登録番号" &amp; リスト!O12258)&gt;=1,"",IF(VLOOKUP(O12258,登録者リスト!$A$1:$D$43729,4,FALSE)=基本情報!$D$6,O12258,"")),"")</f>
        <v/>
      </c>
    </row>
    <row r="12259" spans="15:16" x14ac:dyDescent="0.15">
      <c r="O12259">
        <v>12258</v>
      </c>
      <c r="P12259" t="str">
        <f>IFERROR(IF(COUNTIF(個人情報!$BB$5:$BB$401,"登録番号" &amp; リスト!O12259)&gt;=1,"",IF(VLOOKUP(O12259,登録者リスト!$A$1:$D$43729,4,FALSE)=基本情報!$D$6,O12259,"")),"")</f>
        <v/>
      </c>
    </row>
    <row r="12260" spans="15:16" x14ac:dyDescent="0.15">
      <c r="O12260">
        <v>12259</v>
      </c>
      <c r="P12260" t="str">
        <f>IFERROR(IF(COUNTIF(個人情報!$BB$5:$BB$401,"登録番号" &amp; リスト!O12260)&gt;=1,"",IF(VLOOKUP(O12260,登録者リスト!$A$1:$D$43729,4,FALSE)=基本情報!$D$6,O12260,"")),"")</f>
        <v/>
      </c>
    </row>
    <row r="12261" spans="15:16" x14ac:dyDescent="0.15">
      <c r="O12261">
        <v>12260</v>
      </c>
      <c r="P12261" t="str">
        <f>IFERROR(IF(COUNTIF(個人情報!$BB$5:$BB$401,"登録番号" &amp; リスト!O12261)&gt;=1,"",IF(VLOOKUP(O12261,登録者リスト!$A$1:$D$43729,4,FALSE)=基本情報!$D$6,O12261,"")),"")</f>
        <v/>
      </c>
    </row>
    <row r="12262" spans="15:16" x14ac:dyDescent="0.15">
      <c r="O12262">
        <v>12261</v>
      </c>
      <c r="P12262" t="str">
        <f>IFERROR(IF(COUNTIF(個人情報!$BB$5:$BB$401,"登録番号" &amp; リスト!O12262)&gt;=1,"",IF(VLOOKUP(O12262,登録者リスト!$A$1:$D$43729,4,FALSE)=基本情報!$D$6,O12262,"")),"")</f>
        <v/>
      </c>
    </row>
    <row r="12263" spans="15:16" x14ac:dyDescent="0.15">
      <c r="O12263">
        <v>12262</v>
      </c>
      <c r="P12263" t="str">
        <f>IFERROR(IF(COUNTIF(個人情報!$BB$5:$BB$401,"登録番号" &amp; リスト!O12263)&gt;=1,"",IF(VLOOKUP(O12263,登録者リスト!$A$1:$D$43729,4,FALSE)=基本情報!$D$6,O12263,"")),"")</f>
        <v/>
      </c>
    </row>
    <row r="12264" spans="15:16" x14ac:dyDescent="0.15">
      <c r="O12264">
        <v>12263</v>
      </c>
      <c r="P12264" t="str">
        <f>IFERROR(IF(COUNTIF(個人情報!$BB$5:$BB$401,"登録番号" &amp; リスト!O12264)&gt;=1,"",IF(VLOOKUP(O12264,登録者リスト!$A$1:$D$43729,4,FALSE)=基本情報!$D$6,O12264,"")),"")</f>
        <v/>
      </c>
    </row>
    <row r="12265" spans="15:16" x14ac:dyDescent="0.15">
      <c r="O12265">
        <v>12264</v>
      </c>
      <c r="P12265" t="str">
        <f>IFERROR(IF(COUNTIF(個人情報!$BB$5:$BB$401,"登録番号" &amp; リスト!O12265)&gt;=1,"",IF(VLOOKUP(O12265,登録者リスト!$A$1:$D$43729,4,FALSE)=基本情報!$D$6,O12265,"")),"")</f>
        <v/>
      </c>
    </row>
    <row r="12266" spans="15:16" x14ac:dyDescent="0.15">
      <c r="O12266">
        <v>12265</v>
      </c>
      <c r="P12266" t="str">
        <f>IFERROR(IF(COUNTIF(個人情報!$BB$5:$BB$401,"登録番号" &amp; リスト!O12266)&gt;=1,"",IF(VLOOKUP(O12266,登録者リスト!$A$1:$D$43729,4,FALSE)=基本情報!$D$6,O12266,"")),"")</f>
        <v/>
      </c>
    </row>
    <row r="12267" spans="15:16" x14ac:dyDescent="0.15">
      <c r="O12267">
        <v>12266</v>
      </c>
      <c r="P12267" t="str">
        <f>IFERROR(IF(COUNTIF(個人情報!$BB$5:$BB$401,"登録番号" &amp; リスト!O12267)&gt;=1,"",IF(VLOOKUP(O12267,登録者リスト!$A$1:$D$43729,4,FALSE)=基本情報!$D$6,O12267,"")),"")</f>
        <v/>
      </c>
    </row>
    <row r="12268" spans="15:16" x14ac:dyDescent="0.15">
      <c r="O12268">
        <v>12267</v>
      </c>
      <c r="P12268" t="str">
        <f>IFERROR(IF(COUNTIF(個人情報!$BB$5:$BB$401,"登録番号" &amp; リスト!O12268)&gt;=1,"",IF(VLOOKUP(O12268,登録者リスト!$A$1:$D$43729,4,FALSE)=基本情報!$D$6,O12268,"")),"")</f>
        <v/>
      </c>
    </row>
    <row r="12269" spans="15:16" x14ac:dyDescent="0.15">
      <c r="O12269">
        <v>12268</v>
      </c>
      <c r="P12269" t="str">
        <f>IFERROR(IF(COUNTIF(個人情報!$BB$5:$BB$401,"登録番号" &amp; リスト!O12269)&gt;=1,"",IF(VLOOKUP(O12269,登録者リスト!$A$1:$D$43729,4,FALSE)=基本情報!$D$6,O12269,"")),"")</f>
        <v/>
      </c>
    </row>
    <row r="12270" spans="15:16" x14ac:dyDescent="0.15">
      <c r="O12270">
        <v>12269</v>
      </c>
      <c r="P12270" t="str">
        <f>IFERROR(IF(COUNTIF(個人情報!$BB$5:$BB$401,"登録番号" &amp; リスト!O12270)&gt;=1,"",IF(VLOOKUP(O12270,登録者リスト!$A$1:$D$43729,4,FALSE)=基本情報!$D$6,O12270,"")),"")</f>
        <v/>
      </c>
    </row>
    <row r="12271" spans="15:16" x14ac:dyDescent="0.15">
      <c r="O12271">
        <v>12270</v>
      </c>
      <c r="P12271" t="str">
        <f>IFERROR(IF(COUNTIF(個人情報!$BB$5:$BB$401,"登録番号" &amp; リスト!O12271)&gt;=1,"",IF(VLOOKUP(O12271,登録者リスト!$A$1:$D$43729,4,FALSE)=基本情報!$D$6,O12271,"")),"")</f>
        <v/>
      </c>
    </row>
    <row r="12272" spans="15:16" x14ac:dyDescent="0.15">
      <c r="O12272">
        <v>12271</v>
      </c>
      <c r="P12272" t="str">
        <f>IFERROR(IF(COUNTIF(個人情報!$BB$5:$BB$401,"登録番号" &amp; リスト!O12272)&gt;=1,"",IF(VLOOKUP(O12272,登録者リスト!$A$1:$D$43729,4,FALSE)=基本情報!$D$6,O12272,"")),"")</f>
        <v/>
      </c>
    </row>
    <row r="12273" spans="15:16" x14ac:dyDescent="0.15">
      <c r="O12273">
        <v>12272</v>
      </c>
      <c r="P12273" t="str">
        <f>IFERROR(IF(COUNTIF(個人情報!$BB$5:$BB$401,"登録番号" &amp; リスト!O12273)&gt;=1,"",IF(VLOOKUP(O12273,登録者リスト!$A$1:$D$43729,4,FALSE)=基本情報!$D$6,O12273,"")),"")</f>
        <v/>
      </c>
    </row>
    <row r="12274" spans="15:16" x14ac:dyDescent="0.15">
      <c r="O12274">
        <v>12273</v>
      </c>
      <c r="P12274" t="str">
        <f>IFERROR(IF(COUNTIF(個人情報!$BB$5:$BB$401,"登録番号" &amp; リスト!O12274)&gt;=1,"",IF(VLOOKUP(O12274,登録者リスト!$A$1:$D$43729,4,FALSE)=基本情報!$D$6,O12274,"")),"")</f>
        <v/>
      </c>
    </row>
    <row r="12275" spans="15:16" x14ac:dyDescent="0.15">
      <c r="O12275">
        <v>12274</v>
      </c>
      <c r="P12275" t="str">
        <f>IFERROR(IF(COUNTIF(個人情報!$BB$5:$BB$401,"登録番号" &amp; リスト!O12275)&gt;=1,"",IF(VLOOKUP(O12275,登録者リスト!$A$1:$D$43729,4,FALSE)=基本情報!$D$6,O12275,"")),"")</f>
        <v/>
      </c>
    </row>
    <row r="12276" spans="15:16" x14ac:dyDescent="0.15">
      <c r="O12276">
        <v>12275</v>
      </c>
      <c r="P12276" t="str">
        <f>IFERROR(IF(COUNTIF(個人情報!$BB$5:$BB$401,"登録番号" &amp; リスト!O12276)&gt;=1,"",IF(VLOOKUP(O12276,登録者リスト!$A$1:$D$43729,4,FALSE)=基本情報!$D$6,O12276,"")),"")</f>
        <v/>
      </c>
    </row>
    <row r="12277" spans="15:16" x14ac:dyDescent="0.15">
      <c r="O12277">
        <v>12276</v>
      </c>
      <c r="P12277" t="str">
        <f>IFERROR(IF(COUNTIF(個人情報!$BB$5:$BB$401,"登録番号" &amp; リスト!O12277)&gt;=1,"",IF(VLOOKUP(O12277,登録者リスト!$A$1:$D$43729,4,FALSE)=基本情報!$D$6,O12277,"")),"")</f>
        <v/>
      </c>
    </row>
    <row r="12278" spans="15:16" x14ac:dyDescent="0.15">
      <c r="O12278">
        <v>12277</v>
      </c>
      <c r="P12278" t="str">
        <f>IFERROR(IF(COUNTIF(個人情報!$BB$5:$BB$401,"登録番号" &amp; リスト!O12278)&gt;=1,"",IF(VLOOKUP(O12278,登録者リスト!$A$1:$D$43729,4,FALSE)=基本情報!$D$6,O12278,"")),"")</f>
        <v/>
      </c>
    </row>
    <row r="12279" spans="15:16" x14ac:dyDescent="0.15">
      <c r="O12279">
        <v>12278</v>
      </c>
      <c r="P12279" t="str">
        <f>IFERROR(IF(COUNTIF(個人情報!$BB$5:$BB$401,"登録番号" &amp; リスト!O12279)&gt;=1,"",IF(VLOOKUP(O12279,登録者リスト!$A$1:$D$43729,4,FALSE)=基本情報!$D$6,O12279,"")),"")</f>
        <v/>
      </c>
    </row>
    <row r="12280" spans="15:16" x14ac:dyDescent="0.15">
      <c r="O12280">
        <v>12279</v>
      </c>
      <c r="P12280" t="str">
        <f>IFERROR(IF(COUNTIF(個人情報!$BB$5:$BB$401,"登録番号" &amp; リスト!O12280)&gt;=1,"",IF(VLOOKUP(O12280,登録者リスト!$A$1:$D$43729,4,FALSE)=基本情報!$D$6,O12280,"")),"")</f>
        <v/>
      </c>
    </row>
    <row r="12281" spans="15:16" x14ac:dyDescent="0.15">
      <c r="O12281">
        <v>12280</v>
      </c>
      <c r="P12281" t="str">
        <f>IFERROR(IF(COUNTIF(個人情報!$BB$5:$BB$401,"登録番号" &amp; リスト!O12281)&gt;=1,"",IF(VLOOKUP(O12281,登録者リスト!$A$1:$D$43729,4,FALSE)=基本情報!$D$6,O12281,"")),"")</f>
        <v/>
      </c>
    </row>
    <row r="12282" spans="15:16" x14ac:dyDescent="0.15">
      <c r="O12282">
        <v>12281</v>
      </c>
      <c r="P12282" t="str">
        <f>IFERROR(IF(COUNTIF(個人情報!$BB$5:$BB$401,"登録番号" &amp; リスト!O12282)&gt;=1,"",IF(VLOOKUP(O12282,登録者リスト!$A$1:$D$43729,4,FALSE)=基本情報!$D$6,O12282,"")),"")</f>
        <v/>
      </c>
    </row>
    <row r="12283" spans="15:16" x14ac:dyDescent="0.15">
      <c r="O12283">
        <v>12282</v>
      </c>
      <c r="P12283" t="str">
        <f>IFERROR(IF(COUNTIF(個人情報!$BB$5:$BB$401,"登録番号" &amp; リスト!O12283)&gt;=1,"",IF(VLOOKUP(O12283,登録者リスト!$A$1:$D$43729,4,FALSE)=基本情報!$D$6,O12283,"")),"")</f>
        <v/>
      </c>
    </row>
    <row r="12284" spans="15:16" x14ac:dyDescent="0.15">
      <c r="O12284">
        <v>12283</v>
      </c>
      <c r="P12284" t="str">
        <f>IFERROR(IF(COUNTIF(個人情報!$BB$5:$BB$401,"登録番号" &amp; リスト!O12284)&gt;=1,"",IF(VLOOKUP(O12284,登録者リスト!$A$1:$D$43729,4,FALSE)=基本情報!$D$6,O12284,"")),"")</f>
        <v/>
      </c>
    </row>
    <row r="12285" spans="15:16" x14ac:dyDescent="0.15">
      <c r="O12285">
        <v>12284</v>
      </c>
      <c r="P12285" t="str">
        <f>IFERROR(IF(COUNTIF(個人情報!$BB$5:$BB$401,"登録番号" &amp; リスト!O12285)&gt;=1,"",IF(VLOOKUP(O12285,登録者リスト!$A$1:$D$43729,4,FALSE)=基本情報!$D$6,O12285,"")),"")</f>
        <v/>
      </c>
    </row>
    <row r="12286" spans="15:16" x14ac:dyDescent="0.15">
      <c r="O12286">
        <v>12285</v>
      </c>
      <c r="P12286" t="str">
        <f>IFERROR(IF(COUNTIF(個人情報!$BB$5:$BB$401,"登録番号" &amp; リスト!O12286)&gt;=1,"",IF(VLOOKUP(O12286,登録者リスト!$A$1:$D$43729,4,FALSE)=基本情報!$D$6,O12286,"")),"")</f>
        <v/>
      </c>
    </row>
    <row r="12287" spans="15:16" x14ac:dyDescent="0.15">
      <c r="O12287">
        <v>12286</v>
      </c>
      <c r="P12287" t="str">
        <f>IFERROR(IF(COUNTIF(個人情報!$BB$5:$BB$401,"登録番号" &amp; リスト!O12287)&gt;=1,"",IF(VLOOKUP(O12287,登録者リスト!$A$1:$D$43729,4,FALSE)=基本情報!$D$6,O12287,"")),"")</f>
        <v/>
      </c>
    </row>
    <row r="12288" spans="15:16" x14ac:dyDescent="0.15">
      <c r="O12288">
        <v>12287</v>
      </c>
      <c r="P12288" t="str">
        <f>IFERROR(IF(COUNTIF(個人情報!$BB$5:$BB$401,"登録番号" &amp; リスト!O12288)&gt;=1,"",IF(VLOOKUP(O12288,登録者リスト!$A$1:$D$43729,4,FALSE)=基本情報!$D$6,O12288,"")),"")</f>
        <v/>
      </c>
    </row>
    <row r="12289" spans="15:16" x14ac:dyDescent="0.15">
      <c r="O12289">
        <v>12288</v>
      </c>
      <c r="P12289" t="str">
        <f>IFERROR(IF(COUNTIF(個人情報!$BB$5:$BB$401,"登録番号" &amp; リスト!O12289)&gt;=1,"",IF(VLOOKUP(O12289,登録者リスト!$A$1:$D$43729,4,FALSE)=基本情報!$D$6,O12289,"")),"")</f>
        <v/>
      </c>
    </row>
    <row r="12290" spans="15:16" x14ac:dyDescent="0.15">
      <c r="O12290">
        <v>12289</v>
      </c>
      <c r="P12290" t="str">
        <f>IFERROR(IF(COUNTIF(個人情報!$BB$5:$BB$401,"登録番号" &amp; リスト!O12290)&gt;=1,"",IF(VLOOKUP(O12290,登録者リスト!$A$1:$D$43729,4,FALSE)=基本情報!$D$6,O12290,"")),"")</f>
        <v/>
      </c>
    </row>
    <row r="12291" spans="15:16" x14ac:dyDescent="0.15">
      <c r="O12291">
        <v>12290</v>
      </c>
      <c r="P12291" t="str">
        <f>IFERROR(IF(COUNTIF(個人情報!$BB$5:$BB$401,"登録番号" &amp; リスト!O12291)&gt;=1,"",IF(VLOOKUP(O12291,登録者リスト!$A$1:$D$43729,4,FALSE)=基本情報!$D$6,O12291,"")),"")</f>
        <v/>
      </c>
    </row>
    <row r="12292" spans="15:16" x14ac:dyDescent="0.15">
      <c r="O12292">
        <v>12291</v>
      </c>
      <c r="P12292" t="str">
        <f>IFERROR(IF(COUNTIF(個人情報!$BB$5:$BB$401,"登録番号" &amp; リスト!O12292)&gt;=1,"",IF(VLOOKUP(O12292,登録者リスト!$A$1:$D$43729,4,FALSE)=基本情報!$D$6,O12292,"")),"")</f>
        <v/>
      </c>
    </row>
    <row r="12293" spans="15:16" x14ac:dyDescent="0.15">
      <c r="O12293">
        <v>12292</v>
      </c>
      <c r="P12293" t="str">
        <f>IFERROR(IF(COUNTIF(個人情報!$BB$5:$BB$401,"登録番号" &amp; リスト!O12293)&gt;=1,"",IF(VLOOKUP(O12293,登録者リスト!$A$1:$D$43729,4,FALSE)=基本情報!$D$6,O12293,"")),"")</f>
        <v/>
      </c>
    </row>
    <row r="12294" spans="15:16" x14ac:dyDescent="0.15">
      <c r="O12294">
        <v>12293</v>
      </c>
      <c r="P12294" t="str">
        <f>IFERROR(IF(COUNTIF(個人情報!$BB$5:$BB$401,"登録番号" &amp; リスト!O12294)&gt;=1,"",IF(VLOOKUP(O12294,登録者リスト!$A$1:$D$43729,4,FALSE)=基本情報!$D$6,O12294,"")),"")</f>
        <v/>
      </c>
    </row>
    <row r="12295" spans="15:16" x14ac:dyDescent="0.15">
      <c r="O12295">
        <v>12294</v>
      </c>
      <c r="P12295" t="str">
        <f>IFERROR(IF(COUNTIF(個人情報!$BB$5:$BB$401,"登録番号" &amp; リスト!O12295)&gt;=1,"",IF(VLOOKUP(O12295,登録者リスト!$A$1:$D$43729,4,FALSE)=基本情報!$D$6,O12295,"")),"")</f>
        <v/>
      </c>
    </row>
    <row r="12296" spans="15:16" x14ac:dyDescent="0.15">
      <c r="O12296">
        <v>12295</v>
      </c>
      <c r="P12296" t="str">
        <f>IFERROR(IF(COUNTIF(個人情報!$BB$5:$BB$401,"登録番号" &amp; リスト!O12296)&gt;=1,"",IF(VLOOKUP(O12296,登録者リスト!$A$1:$D$43729,4,FALSE)=基本情報!$D$6,O12296,"")),"")</f>
        <v/>
      </c>
    </row>
    <row r="12297" spans="15:16" x14ac:dyDescent="0.15">
      <c r="O12297">
        <v>12296</v>
      </c>
      <c r="P12297" t="str">
        <f>IFERROR(IF(COUNTIF(個人情報!$BB$5:$BB$401,"登録番号" &amp; リスト!O12297)&gt;=1,"",IF(VLOOKUP(O12297,登録者リスト!$A$1:$D$43729,4,FALSE)=基本情報!$D$6,O12297,"")),"")</f>
        <v/>
      </c>
    </row>
    <row r="12298" spans="15:16" x14ac:dyDescent="0.15">
      <c r="O12298">
        <v>12297</v>
      </c>
      <c r="P12298" t="str">
        <f>IFERROR(IF(COUNTIF(個人情報!$BB$5:$BB$401,"登録番号" &amp; リスト!O12298)&gt;=1,"",IF(VLOOKUP(O12298,登録者リスト!$A$1:$D$43729,4,FALSE)=基本情報!$D$6,O12298,"")),"")</f>
        <v/>
      </c>
    </row>
    <row r="12299" spans="15:16" x14ac:dyDescent="0.15">
      <c r="O12299">
        <v>12298</v>
      </c>
      <c r="P12299" t="str">
        <f>IFERROR(IF(COUNTIF(個人情報!$BB$5:$BB$401,"登録番号" &amp; リスト!O12299)&gt;=1,"",IF(VLOOKUP(O12299,登録者リスト!$A$1:$D$43729,4,FALSE)=基本情報!$D$6,O12299,"")),"")</f>
        <v/>
      </c>
    </row>
    <row r="12300" spans="15:16" x14ac:dyDescent="0.15">
      <c r="O12300">
        <v>12299</v>
      </c>
      <c r="P12300" t="str">
        <f>IFERROR(IF(COUNTIF(個人情報!$BB$5:$BB$401,"登録番号" &amp; リスト!O12300)&gt;=1,"",IF(VLOOKUP(O12300,登録者リスト!$A$1:$D$43729,4,FALSE)=基本情報!$D$6,O12300,"")),"")</f>
        <v/>
      </c>
    </row>
    <row r="12301" spans="15:16" x14ac:dyDescent="0.15">
      <c r="O12301">
        <v>12300</v>
      </c>
      <c r="P12301" t="str">
        <f>IFERROR(IF(COUNTIF(個人情報!$BB$5:$BB$401,"登録番号" &amp; リスト!O12301)&gt;=1,"",IF(VLOOKUP(O12301,登録者リスト!$A$1:$D$43729,4,FALSE)=基本情報!$D$6,O12301,"")),"")</f>
        <v/>
      </c>
    </row>
    <row r="12302" spans="15:16" x14ac:dyDescent="0.15">
      <c r="O12302">
        <v>12301</v>
      </c>
      <c r="P12302" t="str">
        <f>IFERROR(IF(COUNTIF(個人情報!$BB$5:$BB$401,"登録番号" &amp; リスト!O12302)&gt;=1,"",IF(VLOOKUP(O12302,登録者リスト!$A$1:$D$43729,4,FALSE)=基本情報!$D$6,O12302,"")),"")</f>
        <v/>
      </c>
    </row>
    <row r="12303" spans="15:16" x14ac:dyDescent="0.15">
      <c r="O12303">
        <v>12302</v>
      </c>
      <c r="P12303" t="str">
        <f>IFERROR(IF(COUNTIF(個人情報!$BB$5:$BB$401,"登録番号" &amp; リスト!O12303)&gt;=1,"",IF(VLOOKUP(O12303,登録者リスト!$A$1:$D$43729,4,FALSE)=基本情報!$D$6,O12303,"")),"")</f>
        <v/>
      </c>
    </row>
    <row r="12304" spans="15:16" x14ac:dyDescent="0.15">
      <c r="O12304">
        <v>12303</v>
      </c>
      <c r="P12304" t="str">
        <f>IFERROR(IF(COUNTIF(個人情報!$BB$5:$BB$401,"登録番号" &amp; リスト!O12304)&gt;=1,"",IF(VLOOKUP(O12304,登録者リスト!$A$1:$D$43729,4,FALSE)=基本情報!$D$6,O12304,"")),"")</f>
        <v/>
      </c>
    </row>
    <row r="12305" spans="15:16" x14ac:dyDescent="0.15">
      <c r="O12305">
        <v>12304</v>
      </c>
      <c r="P12305" t="str">
        <f>IFERROR(IF(COUNTIF(個人情報!$BB$5:$BB$401,"登録番号" &amp; リスト!O12305)&gt;=1,"",IF(VLOOKUP(O12305,登録者リスト!$A$1:$D$43729,4,FALSE)=基本情報!$D$6,O12305,"")),"")</f>
        <v/>
      </c>
    </row>
    <row r="12306" spans="15:16" x14ac:dyDescent="0.15">
      <c r="O12306">
        <v>12305</v>
      </c>
      <c r="P12306" t="str">
        <f>IFERROR(IF(COUNTIF(個人情報!$BB$5:$BB$401,"登録番号" &amp; リスト!O12306)&gt;=1,"",IF(VLOOKUP(O12306,登録者リスト!$A$1:$D$43729,4,FALSE)=基本情報!$D$6,O12306,"")),"")</f>
        <v/>
      </c>
    </row>
    <row r="12307" spans="15:16" x14ac:dyDescent="0.15">
      <c r="O12307">
        <v>12306</v>
      </c>
      <c r="P12307" t="str">
        <f>IFERROR(IF(COUNTIF(個人情報!$BB$5:$BB$401,"登録番号" &amp; リスト!O12307)&gt;=1,"",IF(VLOOKUP(O12307,登録者リスト!$A$1:$D$43729,4,FALSE)=基本情報!$D$6,O12307,"")),"")</f>
        <v/>
      </c>
    </row>
    <row r="12308" spans="15:16" x14ac:dyDescent="0.15">
      <c r="O12308">
        <v>12307</v>
      </c>
      <c r="P12308" t="str">
        <f>IFERROR(IF(COUNTIF(個人情報!$BB$5:$BB$401,"登録番号" &amp; リスト!O12308)&gt;=1,"",IF(VLOOKUP(O12308,登録者リスト!$A$1:$D$43729,4,FALSE)=基本情報!$D$6,O12308,"")),"")</f>
        <v/>
      </c>
    </row>
    <row r="12309" spans="15:16" x14ac:dyDescent="0.15">
      <c r="O12309">
        <v>12308</v>
      </c>
      <c r="P12309" t="str">
        <f>IFERROR(IF(COUNTIF(個人情報!$BB$5:$BB$401,"登録番号" &amp; リスト!O12309)&gt;=1,"",IF(VLOOKUP(O12309,登録者リスト!$A$1:$D$43729,4,FALSE)=基本情報!$D$6,O12309,"")),"")</f>
        <v/>
      </c>
    </row>
    <row r="12310" spans="15:16" x14ac:dyDescent="0.15">
      <c r="O12310">
        <v>12309</v>
      </c>
      <c r="P12310" t="str">
        <f>IFERROR(IF(COUNTIF(個人情報!$BB$5:$BB$401,"登録番号" &amp; リスト!O12310)&gt;=1,"",IF(VLOOKUP(O12310,登録者リスト!$A$1:$D$43729,4,FALSE)=基本情報!$D$6,O12310,"")),"")</f>
        <v/>
      </c>
    </row>
    <row r="12311" spans="15:16" x14ac:dyDescent="0.15">
      <c r="O12311">
        <v>12310</v>
      </c>
      <c r="P12311" t="str">
        <f>IFERROR(IF(COUNTIF(個人情報!$BB$5:$BB$401,"登録番号" &amp; リスト!O12311)&gt;=1,"",IF(VLOOKUP(O12311,登録者リスト!$A$1:$D$43729,4,FALSE)=基本情報!$D$6,O12311,"")),"")</f>
        <v/>
      </c>
    </row>
    <row r="12312" spans="15:16" x14ac:dyDescent="0.15">
      <c r="O12312">
        <v>12311</v>
      </c>
      <c r="P12312" t="str">
        <f>IFERROR(IF(COUNTIF(個人情報!$BB$5:$BB$401,"登録番号" &amp; リスト!O12312)&gt;=1,"",IF(VLOOKUP(O12312,登録者リスト!$A$1:$D$43729,4,FALSE)=基本情報!$D$6,O12312,"")),"")</f>
        <v/>
      </c>
    </row>
    <row r="12313" spans="15:16" x14ac:dyDescent="0.15">
      <c r="O12313">
        <v>12312</v>
      </c>
      <c r="P12313" t="str">
        <f>IFERROR(IF(COUNTIF(個人情報!$BB$5:$BB$401,"登録番号" &amp; リスト!O12313)&gt;=1,"",IF(VLOOKUP(O12313,登録者リスト!$A$1:$D$43729,4,FALSE)=基本情報!$D$6,O12313,"")),"")</f>
        <v/>
      </c>
    </row>
    <row r="12314" spans="15:16" x14ac:dyDescent="0.15">
      <c r="O12314">
        <v>12313</v>
      </c>
      <c r="P12314" t="str">
        <f>IFERROR(IF(COUNTIF(個人情報!$BB$5:$BB$401,"登録番号" &amp; リスト!O12314)&gt;=1,"",IF(VLOOKUP(O12314,登録者リスト!$A$1:$D$43729,4,FALSE)=基本情報!$D$6,O12314,"")),"")</f>
        <v/>
      </c>
    </row>
    <row r="12315" spans="15:16" x14ac:dyDescent="0.15">
      <c r="O12315">
        <v>12314</v>
      </c>
      <c r="P12315" t="str">
        <f>IFERROR(IF(COUNTIF(個人情報!$BB$5:$BB$401,"登録番号" &amp; リスト!O12315)&gt;=1,"",IF(VLOOKUP(O12315,登録者リスト!$A$1:$D$43729,4,FALSE)=基本情報!$D$6,O12315,"")),"")</f>
        <v/>
      </c>
    </row>
    <row r="12316" spans="15:16" x14ac:dyDescent="0.15">
      <c r="O12316">
        <v>12315</v>
      </c>
      <c r="P12316" t="str">
        <f>IFERROR(IF(COUNTIF(個人情報!$BB$5:$BB$401,"登録番号" &amp; リスト!O12316)&gt;=1,"",IF(VLOOKUP(O12316,登録者リスト!$A$1:$D$43729,4,FALSE)=基本情報!$D$6,O12316,"")),"")</f>
        <v/>
      </c>
    </row>
    <row r="12317" spans="15:16" x14ac:dyDescent="0.15">
      <c r="O12317">
        <v>12316</v>
      </c>
      <c r="P12317" t="str">
        <f>IFERROR(IF(COUNTIF(個人情報!$BB$5:$BB$401,"登録番号" &amp; リスト!O12317)&gt;=1,"",IF(VLOOKUP(O12317,登録者リスト!$A$1:$D$43729,4,FALSE)=基本情報!$D$6,O12317,"")),"")</f>
        <v/>
      </c>
    </row>
    <row r="12318" spans="15:16" x14ac:dyDescent="0.15">
      <c r="O12318">
        <v>12317</v>
      </c>
      <c r="P12318" t="str">
        <f>IFERROR(IF(COUNTIF(個人情報!$BB$5:$BB$401,"登録番号" &amp; リスト!O12318)&gt;=1,"",IF(VLOOKUP(O12318,登録者リスト!$A$1:$D$43729,4,FALSE)=基本情報!$D$6,O12318,"")),"")</f>
        <v/>
      </c>
    </row>
    <row r="12319" spans="15:16" x14ac:dyDescent="0.15">
      <c r="O12319">
        <v>12318</v>
      </c>
      <c r="P12319" t="str">
        <f>IFERROR(IF(COUNTIF(個人情報!$BB$5:$BB$401,"登録番号" &amp; リスト!O12319)&gt;=1,"",IF(VLOOKUP(O12319,登録者リスト!$A$1:$D$43729,4,FALSE)=基本情報!$D$6,O12319,"")),"")</f>
        <v/>
      </c>
    </row>
    <row r="12320" spans="15:16" x14ac:dyDescent="0.15">
      <c r="O12320">
        <v>12319</v>
      </c>
      <c r="P12320" t="str">
        <f>IFERROR(IF(COUNTIF(個人情報!$BB$5:$BB$401,"登録番号" &amp; リスト!O12320)&gt;=1,"",IF(VLOOKUP(O12320,登録者リスト!$A$1:$D$43729,4,FALSE)=基本情報!$D$6,O12320,"")),"")</f>
        <v/>
      </c>
    </row>
    <row r="12321" spans="15:16" x14ac:dyDescent="0.15">
      <c r="O12321">
        <v>12320</v>
      </c>
      <c r="P12321" t="str">
        <f>IFERROR(IF(COUNTIF(個人情報!$BB$5:$BB$401,"登録番号" &amp; リスト!O12321)&gt;=1,"",IF(VLOOKUP(O12321,登録者リスト!$A$1:$D$43729,4,FALSE)=基本情報!$D$6,O12321,"")),"")</f>
        <v/>
      </c>
    </row>
    <row r="12322" spans="15:16" x14ac:dyDescent="0.15">
      <c r="O12322">
        <v>12321</v>
      </c>
      <c r="P12322" t="str">
        <f>IFERROR(IF(COUNTIF(個人情報!$BB$5:$BB$401,"登録番号" &amp; リスト!O12322)&gt;=1,"",IF(VLOOKUP(O12322,登録者リスト!$A$1:$D$43729,4,FALSE)=基本情報!$D$6,O12322,"")),"")</f>
        <v/>
      </c>
    </row>
    <row r="12323" spans="15:16" x14ac:dyDescent="0.15">
      <c r="O12323">
        <v>12322</v>
      </c>
      <c r="P12323" t="str">
        <f>IFERROR(IF(COUNTIF(個人情報!$BB$5:$BB$401,"登録番号" &amp; リスト!O12323)&gt;=1,"",IF(VLOOKUP(O12323,登録者リスト!$A$1:$D$43729,4,FALSE)=基本情報!$D$6,O12323,"")),"")</f>
        <v/>
      </c>
    </row>
    <row r="12324" spans="15:16" x14ac:dyDescent="0.15">
      <c r="O12324">
        <v>12323</v>
      </c>
      <c r="P12324" t="str">
        <f>IFERROR(IF(COUNTIF(個人情報!$BB$5:$BB$401,"登録番号" &amp; リスト!O12324)&gt;=1,"",IF(VLOOKUP(O12324,登録者リスト!$A$1:$D$43729,4,FALSE)=基本情報!$D$6,O12324,"")),"")</f>
        <v/>
      </c>
    </row>
    <row r="12325" spans="15:16" x14ac:dyDescent="0.15">
      <c r="O12325">
        <v>12324</v>
      </c>
      <c r="P12325" t="str">
        <f>IFERROR(IF(COUNTIF(個人情報!$BB$5:$BB$401,"登録番号" &amp; リスト!O12325)&gt;=1,"",IF(VLOOKUP(O12325,登録者リスト!$A$1:$D$43729,4,FALSE)=基本情報!$D$6,O12325,"")),"")</f>
        <v/>
      </c>
    </row>
    <row r="12326" spans="15:16" x14ac:dyDescent="0.15">
      <c r="O12326">
        <v>12325</v>
      </c>
      <c r="P12326" t="str">
        <f>IFERROR(IF(COUNTIF(個人情報!$BB$5:$BB$401,"登録番号" &amp; リスト!O12326)&gt;=1,"",IF(VLOOKUP(O12326,登録者リスト!$A$1:$D$43729,4,FALSE)=基本情報!$D$6,O12326,"")),"")</f>
        <v/>
      </c>
    </row>
    <row r="12327" spans="15:16" x14ac:dyDescent="0.15">
      <c r="O12327">
        <v>12326</v>
      </c>
      <c r="P12327" t="str">
        <f>IFERROR(IF(COUNTIF(個人情報!$BB$5:$BB$401,"登録番号" &amp; リスト!O12327)&gt;=1,"",IF(VLOOKUP(O12327,登録者リスト!$A$1:$D$43729,4,FALSE)=基本情報!$D$6,O12327,"")),"")</f>
        <v/>
      </c>
    </row>
    <row r="12328" spans="15:16" x14ac:dyDescent="0.15">
      <c r="O12328">
        <v>12327</v>
      </c>
      <c r="P12328" t="str">
        <f>IFERROR(IF(COUNTIF(個人情報!$BB$5:$BB$401,"登録番号" &amp; リスト!O12328)&gt;=1,"",IF(VLOOKUP(O12328,登録者リスト!$A$1:$D$43729,4,FALSE)=基本情報!$D$6,O12328,"")),"")</f>
        <v/>
      </c>
    </row>
    <row r="12329" spans="15:16" x14ac:dyDescent="0.15">
      <c r="O12329">
        <v>12328</v>
      </c>
      <c r="P12329" t="str">
        <f>IFERROR(IF(COUNTIF(個人情報!$BB$5:$BB$401,"登録番号" &amp; リスト!O12329)&gt;=1,"",IF(VLOOKUP(O12329,登録者リスト!$A$1:$D$43729,4,FALSE)=基本情報!$D$6,O12329,"")),"")</f>
        <v/>
      </c>
    </row>
    <row r="12330" spans="15:16" x14ac:dyDescent="0.15">
      <c r="O12330">
        <v>12329</v>
      </c>
      <c r="P12330" t="str">
        <f>IFERROR(IF(COUNTIF(個人情報!$BB$5:$BB$401,"登録番号" &amp; リスト!O12330)&gt;=1,"",IF(VLOOKUP(O12330,登録者リスト!$A$1:$D$43729,4,FALSE)=基本情報!$D$6,O12330,"")),"")</f>
        <v/>
      </c>
    </row>
    <row r="12331" spans="15:16" x14ac:dyDescent="0.15">
      <c r="O12331">
        <v>12330</v>
      </c>
      <c r="P12331" t="str">
        <f>IFERROR(IF(COUNTIF(個人情報!$BB$5:$BB$401,"登録番号" &amp; リスト!O12331)&gt;=1,"",IF(VLOOKUP(O12331,登録者リスト!$A$1:$D$43729,4,FALSE)=基本情報!$D$6,O12331,"")),"")</f>
        <v/>
      </c>
    </row>
    <row r="12332" spans="15:16" x14ac:dyDescent="0.15">
      <c r="O12332">
        <v>12331</v>
      </c>
      <c r="P12332" t="str">
        <f>IFERROR(IF(COUNTIF(個人情報!$BB$5:$BB$401,"登録番号" &amp; リスト!O12332)&gt;=1,"",IF(VLOOKUP(O12332,登録者リスト!$A$1:$D$43729,4,FALSE)=基本情報!$D$6,O12332,"")),"")</f>
        <v/>
      </c>
    </row>
    <row r="12333" spans="15:16" x14ac:dyDescent="0.15">
      <c r="O12333">
        <v>12332</v>
      </c>
      <c r="P12333" t="str">
        <f>IFERROR(IF(COUNTIF(個人情報!$BB$5:$BB$401,"登録番号" &amp; リスト!O12333)&gt;=1,"",IF(VLOOKUP(O12333,登録者リスト!$A$1:$D$43729,4,FALSE)=基本情報!$D$6,O12333,"")),"")</f>
        <v/>
      </c>
    </row>
    <row r="12334" spans="15:16" x14ac:dyDescent="0.15">
      <c r="O12334">
        <v>12333</v>
      </c>
      <c r="P12334" t="str">
        <f>IFERROR(IF(COUNTIF(個人情報!$BB$5:$BB$401,"登録番号" &amp; リスト!O12334)&gt;=1,"",IF(VLOOKUP(O12334,登録者リスト!$A$1:$D$43729,4,FALSE)=基本情報!$D$6,O12334,"")),"")</f>
        <v/>
      </c>
    </row>
    <row r="12335" spans="15:16" x14ac:dyDescent="0.15">
      <c r="O12335">
        <v>12334</v>
      </c>
      <c r="P12335" t="str">
        <f>IFERROR(IF(COUNTIF(個人情報!$BB$5:$BB$401,"登録番号" &amp; リスト!O12335)&gt;=1,"",IF(VLOOKUP(O12335,登録者リスト!$A$1:$D$43729,4,FALSE)=基本情報!$D$6,O12335,"")),"")</f>
        <v/>
      </c>
    </row>
    <row r="12336" spans="15:16" x14ac:dyDescent="0.15">
      <c r="O12336">
        <v>12335</v>
      </c>
      <c r="P12336" t="str">
        <f>IFERROR(IF(COUNTIF(個人情報!$BB$5:$BB$401,"登録番号" &amp; リスト!O12336)&gt;=1,"",IF(VLOOKUP(O12336,登録者リスト!$A$1:$D$43729,4,FALSE)=基本情報!$D$6,O12336,"")),"")</f>
        <v/>
      </c>
    </row>
    <row r="12337" spans="15:16" x14ac:dyDescent="0.15">
      <c r="O12337">
        <v>12336</v>
      </c>
      <c r="P12337" t="str">
        <f>IFERROR(IF(COUNTIF(個人情報!$BB$5:$BB$401,"登録番号" &amp; リスト!O12337)&gt;=1,"",IF(VLOOKUP(O12337,登録者リスト!$A$1:$D$43729,4,FALSE)=基本情報!$D$6,O12337,"")),"")</f>
        <v/>
      </c>
    </row>
    <row r="12338" spans="15:16" x14ac:dyDescent="0.15">
      <c r="O12338">
        <v>12337</v>
      </c>
      <c r="P12338" t="str">
        <f>IFERROR(IF(COUNTIF(個人情報!$BB$5:$BB$401,"登録番号" &amp; リスト!O12338)&gt;=1,"",IF(VLOOKUP(O12338,登録者リスト!$A$1:$D$43729,4,FALSE)=基本情報!$D$6,O12338,"")),"")</f>
        <v/>
      </c>
    </row>
    <row r="12339" spans="15:16" x14ac:dyDescent="0.15">
      <c r="O12339">
        <v>12338</v>
      </c>
      <c r="P12339" t="str">
        <f>IFERROR(IF(COUNTIF(個人情報!$BB$5:$BB$401,"登録番号" &amp; リスト!O12339)&gt;=1,"",IF(VLOOKUP(O12339,登録者リスト!$A$1:$D$43729,4,FALSE)=基本情報!$D$6,O12339,"")),"")</f>
        <v/>
      </c>
    </row>
    <row r="12340" spans="15:16" x14ac:dyDescent="0.15">
      <c r="O12340">
        <v>12339</v>
      </c>
      <c r="P12340" t="str">
        <f>IFERROR(IF(COUNTIF(個人情報!$BB$5:$BB$401,"登録番号" &amp; リスト!O12340)&gt;=1,"",IF(VLOOKUP(O12340,登録者リスト!$A$1:$D$43729,4,FALSE)=基本情報!$D$6,O12340,"")),"")</f>
        <v/>
      </c>
    </row>
    <row r="12341" spans="15:16" x14ac:dyDescent="0.15">
      <c r="O12341">
        <v>12340</v>
      </c>
      <c r="P12341" t="str">
        <f>IFERROR(IF(COUNTIF(個人情報!$BB$5:$BB$401,"登録番号" &amp; リスト!O12341)&gt;=1,"",IF(VLOOKUP(O12341,登録者リスト!$A$1:$D$43729,4,FALSE)=基本情報!$D$6,O12341,"")),"")</f>
        <v/>
      </c>
    </row>
    <row r="12342" spans="15:16" x14ac:dyDescent="0.15">
      <c r="O12342">
        <v>12341</v>
      </c>
      <c r="P12342" t="str">
        <f>IFERROR(IF(COUNTIF(個人情報!$BB$5:$BB$401,"登録番号" &amp; リスト!O12342)&gt;=1,"",IF(VLOOKUP(O12342,登録者リスト!$A$1:$D$43729,4,FALSE)=基本情報!$D$6,O12342,"")),"")</f>
        <v/>
      </c>
    </row>
    <row r="12343" spans="15:16" x14ac:dyDescent="0.15">
      <c r="O12343">
        <v>12342</v>
      </c>
      <c r="P12343" t="str">
        <f>IFERROR(IF(COUNTIF(個人情報!$BB$5:$BB$401,"登録番号" &amp; リスト!O12343)&gt;=1,"",IF(VLOOKUP(O12343,登録者リスト!$A$1:$D$43729,4,FALSE)=基本情報!$D$6,O12343,"")),"")</f>
        <v/>
      </c>
    </row>
    <row r="12344" spans="15:16" x14ac:dyDescent="0.15">
      <c r="O12344">
        <v>12343</v>
      </c>
      <c r="P12344" t="str">
        <f>IFERROR(IF(COUNTIF(個人情報!$BB$5:$BB$401,"登録番号" &amp; リスト!O12344)&gt;=1,"",IF(VLOOKUP(O12344,登録者リスト!$A$1:$D$43729,4,FALSE)=基本情報!$D$6,O12344,"")),"")</f>
        <v/>
      </c>
    </row>
    <row r="12345" spans="15:16" x14ac:dyDescent="0.15">
      <c r="O12345">
        <v>12344</v>
      </c>
      <c r="P12345" t="str">
        <f>IFERROR(IF(COUNTIF(個人情報!$BB$5:$BB$401,"登録番号" &amp; リスト!O12345)&gt;=1,"",IF(VLOOKUP(O12345,登録者リスト!$A$1:$D$43729,4,FALSE)=基本情報!$D$6,O12345,"")),"")</f>
        <v/>
      </c>
    </row>
    <row r="12346" spans="15:16" x14ac:dyDescent="0.15">
      <c r="O12346">
        <v>12345</v>
      </c>
      <c r="P12346" t="str">
        <f>IFERROR(IF(COUNTIF(個人情報!$BB$5:$BB$401,"登録番号" &amp; リスト!O12346)&gt;=1,"",IF(VLOOKUP(O12346,登録者リスト!$A$1:$D$43729,4,FALSE)=基本情報!$D$6,O12346,"")),"")</f>
        <v/>
      </c>
    </row>
    <row r="12347" spans="15:16" x14ac:dyDescent="0.15">
      <c r="O12347">
        <v>12346</v>
      </c>
      <c r="P12347" t="str">
        <f>IFERROR(IF(COUNTIF(個人情報!$BB$5:$BB$401,"登録番号" &amp; リスト!O12347)&gt;=1,"",IF(VLOOKUP(O12347,登録者リスト!$A$1:$D$43729,4,FALSE)=基本情報!$D$6,O12347,"")),"")</f>
        <v/>
      </c>
    </row>
    <row r="12348" spans="15:16" x14ac:dyDescent="0.15">
      <c r="O12348">
        <v>12347</v>
      </c>
      <c r="P12348" t="str">
        <f>IFERROR(IF(COUNTIF(個人情報!$BB$5:$BB$401,"登録番号" &amp; リスト!O12348)&gt;=1,"",IF(VLOOKUP(O12348,登録者リスト!$A$1:$D$43729,4,FALSE)=基本情報!$D$6,O12348,"")),"")</f>
        <v/>
      </c>
    </row>
    <row r="12349" spans="15:16" x14ac:dyDescent="0.15">
      <c r="O12349">
        <v>12348</v>
      </c>
      <c r="P12349" t="str">
        <f>IFERROR(IF(COUNTIF(個人情報!$BB$5:$BB$401,"登録番号" &amp; リスト!O12349)&gt;=1,"",IF(VLOOKUP(O12349,登録者リスト!$A$1:$D$43729,4,FALSE)=基本情報!$D$6,O12349,"")),"")</f>
        <v/>
      </c>
    </row>
    <row r="12350" spans="15:16" x14ac:dyDescent="0.15">
      <c r="O12350">
        <v>12349</v>
      </c>
      <c r="P12350" t="str">
        <f>IFERROR(IF(COUNTIF(個人情報!$BB$5:$BB$401,"登録番号" &amp; リスト!O12350)&gt;=1,"",IF(VLOOKUP(O12350,登録者リスト!$A$1:$D$43729,4,FALSE)=基本情報!$D$6,O12350,"")),"")</f>
        <v/>
      </c>
    </row>
    <row r="12351" spans="15:16" x14ac:dyDescent="0.15">
      <c r="O12351">
        <v>12350</v>
      </c>
      <c r="P12351" t="str">
        <f>IFERROR(IF(COUNTIF(個人情報!$BB$5:$BB$401,"登録番号" &amp; リスト!O12351)&gt;=1,"",IF(VLOOKUP(O12351,登録者リスト!$A$1:$D$43729,4,FALSE)=基本情報!$D$6,O12351,"")),"")</f>
        <v/>
      </c>
    </row>
    <row r="12352" spans="15:16" x14ac:dyDescent="0.15">
      <c r="O12352">
        <v>12351</v>
      </c>
      <c r="P12352" t="str">
        <f>IFERROR(IF(COUNTIF(個人情報!$BB$5:$BB$401,"登録番号" &amp; リスト!O12352)&gt;=1,"",IF(VLOOKUP(O12352,登録者リスト!$A$1:$D$43729,4,FALSE)=基本情報!$D$6,O12352,"")),"")</f>
        <v/>
      </c>
    </row>
    <row r="12353" spans="15:16" x14ac:dyDescent="0.15">
      <c r="O12353">
        <v>12352</v>
      </c>
      <c r="P12353" t="str">
        <f>IFERROR(IF(COUNTIF(個人情報!$BB$5:$BB$401,"登録番号" &amp; リスト!O12353)&gt;=1,"",IF(VLOOKUP(O12353,登録者リスト!$A$1:$D$43729,4,FALSE)=基本情報!$D$6,O12353,"")),"")</f>
        <v/>
      </c>
    </row>
    <row r="12354" spans="15:16" x14ac:dyDescent="0.15">
      <c r="O12354">
        <v>12353</v>
      </c>
      <c r="P12354" t="str">
        <f>IFERROR(IF(COUNTIF(個人情報!$BB$5:$BB$401,"登録番号" &amp; リスト!O12354)&gt;=1,"",IF(VLOOKUP(O12354,登録者リスト!$A$1:$D$43729,4,FALSE)=基本情報!$D$6,O12354,"")),"")</f>
        <v/>
      </c>
    </row>
    <row r="12355" spans="15:16" x14ac:dyDescent="0.15">
      <c r="O12355">
        <v>12354</v>
      </c>
      <c r="P12355" t="str">
        <f>IFERROR(IF(COUNTIF(個人情報!$BB$5:$BB$401,"登録番号" &amp; リスト!O12355)&gt;=1,"",IF(VLOOKUP(O12355,登録者リスト!$A$1:$D$43729,4,FALSE)=基本情報!$D$6,O12355,"")),"")</f>
        <v/>
      </c>
    </row>
    <row r="12356" spans="15:16" x14ac:dyDescent="0.15">
      <c r="O12356">
        <v>12355</v>
      </c>
      <c r="P12356" t="str">
        <f>IFERROR(IF(COUNTIF(個人情報!$BB$5:$BB$401,"登録番号" &amp; リスト!O12356)&gt;=1,"",IF(VLOOKUP(O12356,登録者リスト!$A$1:$D$43729,4,FALSE)=基本情報!$D$6,O12356,"")),"")</f>
        <v/>
      </c>
    </row>
    <row r="12357" spans="15:16" x14ac:dyDescent="0.15">
      <c r="O12357">
        <v>12356</v>
      </c>
      <c r="P12357" t="str">
        <f>IFERROR(IF(COUNTIF(個人情報!$BB$5:$BB$401,"登録番号" &amp; リスト!O12357)&gt;=1,"",IF(VLOOKUP(O12357,登録者リスト!$A$1:$D$43729,4,FALSE)=基本情報!$D$6,O12357,"")),"")</f>
        <v/>
      </c>
    </row>
    <row r="12358" spans="15:16" x14ac:dyDescent="0.15">
      <c r="O12358">
        <v>12357</v>
      </c>
      <c r="P12358" t="str">
        <f>IFERROR(IF(COUNTIF(個人情報!$BB$5:$BB$401,"登録番号" &amp; リスト!O12358)&gt;=1,"",IF(VLOOKUP(O12358,登録者リスト!$A$1:$D$43729,4,FALSE)=基本情報!$D$6,O12358,"")),"")</f>
        <v/>
      </c>
    </row>
    <row r="12359" spans="15:16" x14ac:dyDescent="0.15">
      <c r="O12359">
        <v>12358</v>
      </c>
      <c r="P12359" t="str">
        <f>IFERROR(IF(COUNTIF(個人情報!$BB$5:$BB$401,"登録番号" &amp; リスト!O12359)&gt;=1,"",IF(VLOOKUP(O12359,登録者リスト!$A$1:$D$43729,4,FALSE)=基本情報!$D$6,O12359,"")),"")</f>
        <v/>
      </c>
    </row>
    <row r="12360" spans="15:16" x14ac:dyDescent="0.15">
      <c r="O12360">
        <v>12359</v>
      </c>
      <c r="P12360" t="str">
        <f>IFERROR(IF(COUNTIF(個人情報!$BB$5:$BB$401,"登録番号" &amp; リスト!O12360)&gt;=1,"",IF(VLOOKUP(O12360,登録者リスト!$A$1:$D$43729,4,FALSE)=基本情報!$D$6,O12360,"")),"")</f>
        <v/>
      </c>
    </row>
    <row r="12361" spans="15:16" x14ac:dyDescent="0.15">
      <c r="O12361">
        <v>12360</v>
      </c>
      <c r="P12361" t="str">
        <f>IFERROR(IF(COUNTIF(個人情報!$BB$5:$BB$401,"登録番号" &amp; リスト!O12361)&gt;=1,"",IF(VLOOKUP(O12361,登録者リスト!$A$1:$D$43729,4,FALSE)=基本情報!$D$6,O12361,"")),"")</f>
        <v/>
      </c>
    </row>
    <row r="12362" spans="15:16" x14ac:dyDescent="0.15">
      <c r="O12362">
        <v>12361</v>
      </c>
      <c r="P12362" t="str">
        <f>IFERROR(IF(COUNTIF(個人情報!$BB$5:$BB$401,"登録番号" &amp; リスト!O12362)&gt;=1,"",IF(VLOOKUP(O12362,登録者リスト!$A$1:$D$43729,4,FALSE)=基本情報!$D$6,O12362,"")),"")</f>
        <v/>
      </c>
    </row>
    <row r="12363" spans="15:16" x14ac:dyDescent="0.15">
      <c r="O12363">
        <v>12362</v>
      </c>
      <c r="P12363" t="str">
        <f>IFERROR(IF(COUNTIF(個人情報!$BB$5:$BB$401,"登録番号" &amp; リスト!O12363)&gt;=1,"",IF(VLOOKUP(O12363,登録者リスト!$A$1:$D$43729,4,FALSE)=基本情報!$D$6,O12363,"")),"")</f>
        <v/>
      </c>
    </row>
    <row r="12364" spans="15:16" x14ac:dyDescent="0.15">
      <c r="O12364">
        <v>12363</v>
      </c>
      <c r="P12364" t="str">
        <f>IFERROR(IF(COUNTIF(個人情報!$BB$5:$BB$401,"登録番号" &amp; リスト!O12364)&gt;=1,"",IF(VLOOKUP(O12364,登録者リスト!$A$1:$D$43729,4,FALSE)=基本情報!$D$6,O12364,"")),"")</f>
        <v/>
      </c>
    </row>
    <row r="12365" spans="15:16" x14ac:dyDescent="0.15">
      <c r="O12365">
        <v>12364</v>
      </c>
      <c r="P12365" t="str">
        <f>IFERROR(IF(COUNTIF(個人情報!$BB$5:$BB$401,"登録番号" &amp; リスト!O12365)&gt;=1,"",IF(VLOOKUP(O12365,登録者リスト!$A$1:$D$43729,4,FALSE)=基本情報!$D$6,O12365,"")),"")</f>
        <v/>
      </c>
    </row>
    <row r="12366" spans="15:16" x14ac:dyDescent="0.15">
      <c r="O12366">
        <v>12365</v>
      </c>
      <c r="P12366" t="str">
        <f>IFERROR(IF(COUNTIF(個人情報!$BB$5:$BB$401,"登録番号" &amp; リスト!O12366)&gt;=1,"",IF(VLOOKUP(O12366,登録者リスト!$A$1:$D$43729,4,FALSE)=基本情報!$D$6,O12366,"")),"")</f>
        <v/>
      </c>
    </row>
    <row r="12367" spans="15:16" x14ac:dyDescent="0.15">
      <c r="O12367">
        <v>12366</v>
      </c>
      <c r="P12367" t="str">
        <f>IFERROR(IF(COUNTIF(個人情報!$BB$5:$BB$401,"登録番号" &amp; リスト!O12367)&gt;=1,"",IF(VLOOKUP(O12367,登録者リスト!$A$1:$D$43729,4,FALSE)=基本情報!$D$6,O12367,"")),"")</f>
        <v/>
      </c>
    </row>
    <row r="12368" spans="15:16" x14ac:dyDescent="0.15">
      <c r="O12368">
        <v>12367</v>
      </c>
      <c r="P12368" t="str">
        <f>IFERROR(IF(COUNTIF(個人情報!$BB$5:$BB$401,"登録番号" &amp; リスト!O12368)&gt;=1,"",IF(VLOOKUP(O12368,登録者リスト!$A$1:$D$43729,4,FALSE)=基本情報!$D$6,O12368,"")),"")</f>
        <v/>
      </c>
    </row>
    <row r="12369" spans="15:16" x14ac:dyDescent="0.15">
      <c r="O12369">
        <v>12368</v>
      </c>
      <c r="P12369" t="str">
        <f>IFERROR(IF(COUNTIF(個人情報!$BB$5:$BB$401,"登録番号" &amp; リスト!O12369)&gt;=1,"",IF(VLOOKUP(O12369,登録者リスト!$A$1:$D$43729,4,FALSE)=基本情報!$D$6,O12369,"")),"")</f>
        <v/>
      </c>
    </row>
    <row r="12370" spans="15:16" x14ac:dyDescent="0.15">
      <c r="O12370">
        <v>12369</v>
      </c>
      <c r="P12370" t="str">
        <f>IFERROR(IF(COUNTIF(個人情報!$BB$5:$BB$401,"登録番号" &amp; リスト!O12370)&gt;=1,"",IF(VLOOKUP(O12370,登録者リスト!$A$1:$D$43729,4,FALSE)=基本情報!$D$6,O12370,"")),"")</f>
        <v/>
      </c>
    </row>
    <row r="12371" spans="15:16" x14ac:dyDescent="0.15">
      <c r="O12371">
        <v>12370</v>
      </c>
      <c r="P12371" t="str">
        <f>IFERROR(IF(COUNTIF(個人情報!$BB$5:$BB$401,"登録番号" &amp; リスト!O12371)&gt;=1,"",IF(VLOOKUP(O12371,登録者リスト!$A$1:$D$43729,4,FALSE)=基本情報!$D$6,O12371,"")),"")</f>
        <v/>
      </c>
    </row>
    <row r="12372" spans="15:16" x14ac:dyDescent="0.15">
      <c r="O12372">
        <v>12371</v>
      </c>
      <c r="P12372" t="str">
        <f>IFERROR(IF(COUNTIF(個人情報!$BB$5:$BB$401,"登録番号" &amp; リスト!O12372)&gt;=1,"",IF(VLOOKUP(O12372,登録者リスト!$A$1:$D$43729,4,FALSE)=基本情報!$D$6,O12372,"")),"")</f>
        <v/>
      </c>
    </row>
    <row r="12373" spans="15:16" x14ac:dyDescent="0.15">
      <c r="O12373">
        <v>12372</v>
      </c>
      <c r="P12373" t="str">
        <f>IFERROR(IF(COUNTIF(個人情報!$BB$5:$BB$401,"登録番号" &amp; リスト!O12373)&gt;=1,"",IF(VLOOKUP(O12373,登録者リスト!$A$1:$D$43729,4,FALSE)=基本情報!$D$6,O12373,"")),"")</f>
        <v/>
      </c>
    </row>
    <row r="12374" spans="15:16" x14ac:dyDescent="0.15">
      <c r="O12374">
        <v>12373</v>
      </c>
      <c r="P12374" t="str">
        <f>IFERROR(IF(COUNTIF(個人情報!$BB$5:$BB$401,"登録番号" &amp; リスト!O12374)&gt;=1,"",IF(VLOOKUP(O12374,登録者リスト!$A$1:$D$43729,4,FALSE)=基本情報!$D$6,O12374,"")),"")</f>
        <v/>
      </c>
    </row>
    <row r="12375" spans="15:16" x14ac:dyDescent="0.15">
      <c r="O12375">
        <v>12374</v>
      </c>
      <c r="P12375" t="str">
        <f>IFERROR(IF(COUNTIF(個人情報!$BB$5:$BB$401,"登録番号" &amp; リスト!O12375)&gt;=1,"",IF(VLOOKUP(O12375,登録者リスト!$A$1:$D$43729,4,FALSE)=基本情報!$D$6,O12375,"")),"")</f>
        <v/>
      </c>
    </row>
    <row r="12376" spans="15:16" x14ac:dyDescent="0.15">
      <c r="O12376">
        <v>12375</v>
      </c>
      <c r="P12376" t="str">
        <f>IFERROR(IF(COUNTIF(個人情報!$BB$5:$BB$401,"登録番号" &amp; リスト!O12376)&gt;=1,"",IF(VLOOKUP(O12376,登録者リスト!$A$1:$D$43729,4,FALSE)=基本情報!$D$6,O12376,"")),"")</f>
        <v/>
      </c>
    </row>
    <row r="12377" spans="15:16" x14ac:dyDescent="0.15">
      <c r="O12377">
        <v>12376</v>
      </c>
      <c r="P12377" t="str">
        <f>IFERROR(IF(COUNTIF(個人情報!$BB$5:$BB$401,"登録番号" &amp; リスト!O12377)&gt;=1,"",IF(VLOOKUP(O12377,登録者リスト!$A$1:$D$43729,4,FALSE)=基本情報!$D$6,O12377,"")),"")</f>
        <v/>
      </c>
    </row>
    <row r="12378" spans="15:16" x14ac:dyDescent="0.15">
      <c r="O12378">
        <v>12377</v>
      </c>
      <c r="P12378" t="str">
        <f>IFERROR(IF(COUNTIF(個人情報!$BB$5:$BB$401,"登録番号" &amp; リスト!O12378)&gt;=1,"",IF(VLOOKUP(O12378,登録者リスト!$A$1:$D$43729,4,FALSE)=基本情報!$D$6,O12378,"")),"")</f>
        <v/>
      </c>
    </row>
    <row r="12379" spans="15:16" x14ac:dyDescent="0.15">
      <c r="O12379">
        <v>12378</v>
      </c>
      <c r="P12379" t="str">
        <f>IFERROR(IF(COUNTIF(個人情報!$BB$5:$BB$401,"登録番号" &amp; リスト!O12379)&gt;=1,"",IF(VLOOKUP(O12379,登録者リスト!$A$1:$D$43729,4,FALSE)=基本情報!$D$6,O12379,"")),"")</f>
        <v/>
      </c>
    </row>
    <row r="12380" spans="15:16" x14ac:dyDescent="0.15">
      <c r="O12380">
        <v>12379</v>
      </c>
      <c r="P12380" t="str">
        <f>IFERROR(IF(COUNTIF(個人情報!$BB$5:$BB$401,"登録番号" &amp; リスト!O12380)&gt;=1,"",IF(VLOOKUP(O12380,登録者リスト!$A$1:$D$43729,4,FALSE)=基本情報!$D$6,O12380,"")),"")</f>
        <v/>
      </c>
    </row>
    <row r="12381" spans="15:16" x14ac:dyDescent="0.15">
      <c r="O12381">
        <v>12380</v>
      </c>
      <c r="P12381" t="str">
        <f>IFERROR(IF(COUNTIF(個人情報!$BB$5:$BB$401,"登録番号" &amp; リスト!O12381)&gt;=1,"",IF(VLOOKUP(O12381,登録者リスト!$A$1:$D$43729,4,FALSE)=基本情報!$D$6,O12381,"")),"")</f>
        <v/>
      </c>
    </row>
    <row r="12382" spans="15:16" x14ac:dyDescent="0.15">
      <c r="O12382">
        <v>12381</v>
      </c>
      <c r="P12382" t="str">
        <f>IFERROR(IF(COUNTIF(個人情報!$BB$5:$BB$401,"登録番号" &amp; リスト!O12382)&gt;=1,"",IF(VLOOKUP(O12382,登録者リスト!$A$1:$D$43729,4,FALSE)=基本情報!$D$6,O12382,"")),"")</f>
        <v/>
      </c>
    </row>
    <row r="12383" spans="15:16" x14ac:dyDescent="0.15">
      <c r="O12383">
        <v>12382</v>
      </c>
      <c r="P12383" t="str">
        <f>IFERROR(IF(COUNTIF(個人情報!$BB$5:$BB$401,"登録番号" &amp; リスト!O12383)&gt;=1,"",IF(VLOOKUP(O12383,登録者リスト!$A$1:$D$43729,4,FALSE)=基本情報!$D$6,O12383,"")),"")</f>
        <v/>
      </c>
    </row>
    <row r="12384" spans="15:16" x14ac:dyDescent="0.15">
      <c r="O12384">
        <v>12383</v>
      </c>
      <c r="P12384" t="str">
        <f>IFERROR(IF(COUNTIF(個人情報!$BB$5:$BB$401,"登録番号" &amp; リスト!O12384)&gt;=1,"",IF(VLOOKUP(O12384,登録者リスト!$A$1:$D$43729,4,FALSE)=基本情報!$D$6,O12384,"")),"")</f>
        <v/>
      </c>
    </row>
    <row r="12385" spans="15:16" x14ac:dyDescent="0.15">
      <c r="O12385">
        <v>12384</v>
      </c>
      <c r="P12385" t="str">
        <f>IFERROR(IF(COUNTIF(個人情報!$BB$5:$BB$401,"登録番号" &amp; リスト!O12385)&gt;=1,"",IF(VLOOKUP(O12385,登録者リスト!$A$1:$D$43729,4,FALSE)=基本情報!$D$6,O12385,"")),"")</f>
        <v/>
      </c>
    </row>
    <row r="12386" spans="15:16" x14ac:dyDescent="0.15">
      <c r="O12386">
        <v>12385</v>
      </c>
      <c r="P12386" t="str">
        <f>IFERROR(IF(COUNTIF(個人情報!$BB$5:$BB$401,"登録番号" &amp; リスト!O12386)&gt;=1,"",IF(VLOOKUP(O12386,登録者リスト!$A$1:$D$43729,4,FALSE)=基本情報!$D$6,O12386,"")),"")</f>
        <v/>
      </c>
    </row>
    <row r="12387" spans="15:16" x14ac:dyDescent="0.15">
      <c r="O12387">
        <v>12386</v>
      </c>
      <c r="P12387" t="str">
        <f>IFERROR(IF(COUNTIF(個人情報!$BB$5:$BB$401,"登録番号" &amp; リスト!O12387)&gt;=1,"",IF(VLOOKUP(O12387,登録者リスト!$A$1:$D$43729,4,FALSE)=基本情報!$D$6,O12387,"")),"")</f>
        <v/>
      </c>
    </row>
    <row r="12388" spans="15:16" x14ac:dyDescent="0.15">
      <c r="O12388">
        <v>12387</v>
      </c>
      <c r="P12388" t="str">
        <f>IFERROR(IF(COUNTIF(個人情報!$BB$5:$BB$401,"登録番号" &amp; リスト!O12388)&gt;=1,"",IF(VLOOKUP(O12388,登録者リスト!$A$1:$D$43729,4,FALSE)=基本情報!$D$6,O12388,"")),"")</f>
        <v/>
      </c>
    </row>
    <row r="12389" spans="15:16" x14ac:dyDescent="0.15">
      <c r="O12389">
        <v>12388</v>
      </c>
      <c r="P12389" t="str">
        <f>IFERROR(IF(COUNTIF(個人情報!$BB$5:$BB$401,"登録番号" &amp; リスト!O12389)&gt;=1,"",IF(VLOOKUP(O12389,登録者リスト!$A$1:$D$43729,4,FALSE)=基本情報!$D$6,O12389,"")),"")</f>
        <v/>
      </c>
    </row>
    <row r="12390" spans="15:16" x14ac:dyDescent="0.15">
      <c r="O12390">
        <v>12389</v>
      </c>
      <c r="P12390" t="str">
        <f>IFERROR(IF(COUNTIF(個人情報!$BB$5:$BB$401,"登録番号" &amp; リスト!O12390)&gt;=1,"",IF(VLOOKUP(O12390,登録者リスト!$A$1:$D$43729,4,FALSE)=基本情報!$D$6,O12390,"")),"")</f>
        <v/>
      </c>
    </row>
    <row r="12391" spans="15:16" x14ac:dyDescent="0.15">
      <c r="O12391">
        <v>12390</v>
      </c>
      <c r="P12391" t="str">
        <f>IFERROR(IF(COUNTIF(個人情報!$BB$5:$BB$401,"登録番号" &amp; リスト!O12391)&gt;=1,"",IF(VLOOKUP(O12391,登録者リスト!$A$1:$D$43729,4,FALSE)=基本情報!$D$6,O12391,"")),"")</f>
        <v/>
      </c>
    </row>
    <row r="12392" spans="15:16" x14ac:dyDescent="0.15">
      <c r="O12392">
        <v>12391</v>
      </c>
      <c r="P12392" t="str">
        <f>IFERROR(IF(COUNTIF(個人情報!$BB$5:$BB$401,"登録番号" &amp; リスト!O12392)&gt;=1,"",IF(VLOOKUP(O12392,登録者リスト!$A$1:$D$43729,4,FALSE)=基本情報!$D$6,O12392,"")),"")</f>
        <v/>
      </c>
    </row>
    <row r="12393" spans="15:16" x14ac:dyDescent="0.15">
      <c r="O12393">
        <v>12392</v>
      </c>
      <c r="P12393" t="str">
        <f>IFERROR(IF(COUNTIF(個人情報!$BB$5:$BB$401,"登録番号" &amp; リスト!O12393)&gt;=1,"",IF(VLOOKUP(O12393,登録者リスト!$A$1:$D$43729,4,FALSE)=基本情報!$D$6,O12393,"")),"")</f>
        <v/>
      </c>
    </row>
    <row r="12394" spans="15:16" x14ac:dyDescent="0.15">
      <c r="O12394">
        <v>12393</v>
      </c>
      <c r="P12394" t="str">
        <f>IFERROR(IF(COUNTIF(個人情報!$BB$5:$BB$401,"登録番号" &amp; リスト!O12394)&gt;=1,"",IF(VLOOKUP(O12394,登録者リスト!$A$1:$D$43729,4,FALSE)=基本情報!$D$6,O12394,"")),"")</f>
        <v/>
      </c>
    </row>
    <row r="12395" spans="15:16" x14ac:dyDescent="0.15">
      <c r="O12395">
        <v>12394</v>
      </c>
      <c r="P12395" t="str">
        <f>IFERROR(IF(COUNTIF(個人情報!$BB$5:$BB$401,"登録番号" &amp; リスト!O12395)&gt;=1,"",IF(VLOOKUP(O12395,登録者リスト!$A$1:$D$43729,4,FALSE)=基本情報!$D$6,O12395,"")),"")</f>
        <v/>
      </c>
    </row>
    <row r="12396" spans="15:16" x14ac:dyDescent="0.15">
      <c r="O12396">
        <v>12395</v>
      </c>
      <c r="P12396" t="str">
        <f>IFERROR(IF(COUNTIF(個人情報!$BB$5:$BB$401,"登録番号" &amp; リスト!O12396)&gt;=1,"",IF(VLOOKUP(O12396,登録者リスト!$A$1:$D$43729,4,FALSE)=基本情報!$D$6,O12396,"")),"")</f>
        <v/>
      </c>
    </row>
    <row r="12397" spans="15:16" x14ac:dyDescent="0.15">
      <c r="O12397">
        <v>12396</v>
      </c>
      <c r="P12397" t="str">
        <f>IFERROR(IF(COUNTIF(個人情報!$BB$5:$BB$401,"登録番号" &amp; リスト!O12397)&gt;=1,"",IF(VLOOKUP(O12397,登録者リスト!$A$1:$D$43729,4,FALSE)=基本情報!$D$6,O12397,"")),"")</f>
        <v/>
      </c>
    </row>
    <row r="12398" spans="15:16" x14ac:dyDescent="0.15">
      <c r="O12398">
        <v>12397</v>
      </c>
      <c r="P12398" t="str">
        <f>IFERROR(IF(COUNTIF(個人情報!$BB$5:$BB$401,"登録番号" &amp; リスト!O12398)&gt;=1,"",IF(VLOOKUP(O12398,登録者リスト!$A$1:$D$43729,4,FALSE)=基本情報!$D$6,O12398,"")),"")</f>
        <v/>
      </c>
    </row>
    <row r="12399" spans="15:16" x14ac:dyDescent="0.15">
      <c r="O12399">
        <v>12398</v>
      </c>
      <c r="P12399" t="str">
        <f>IFERROR(IF(COUNTIF(個人情報!$BB$5:$BB$401,"登録番号" &amp; リスト!O12399)&gt;=1,"",IF(VLOOKUP(O12399,登録者リスト!$A$1:$D$43729,4,FALSE)=基本情報!$D$6,O12399,"")),"")</f>
        <v/>
      </c>
    </row>
    <row r="12400" spans="15:16" x14ac:dyDescent="0.15">
      <c r="O12400">
        <v>12399</v>
      </c>
      <c r="P12400" t="str">
        <f>IFERROR(IF(COUNTIF(個人情報!$BB$5:$BB$401,"登録番号" &amp; リスト!O12400)&gt;=1,"",IF(VLOOKUP(O12400,登録者リスト!$A$1:$D$43729,4,FALSE)=基本情報!$D$6,O12400,"")),"")</f>
        <v/>
      </c>
    </row>
    <row r="12401" spans="15:16" x14ac:dyDescent="0.15">
      <c r="O12401">
        <v>12400</v>
      </c>
      <c r="P12401" t="str">
        <f>IFERROR(IF(COUNTIF(個人情報!$BB$5:$BB$401,"登録番号" &amp; リスト!O12401)&gt;=1,"",IF(VLOOKUP(O12401,登録者リスト!$A$1:$D$43729,4,FALSE)=基本情報!$D$6,O12401,"")),"")</f>
        <v/>
      </c>
    </row>
    <row r="12402" spans="15:16" x14ac:dyDescent="0.15">
      <c r="O12402">
        <v>12401</v>
      </c>
      <c r="P12402" t="str">
        <f>IFERROR(IF(COUNTIF(個人情報!$BB$5:$BB$401,"登録番号" &amp; リスト!O12402)&gt;=1,"",IF(VLOOKUP(O12402,登録者リスト!$A$1:$D$43729,4,FALSE)=基本情報!$D$6,O12402,"")),"")</f>
        <v/>
      </c>
    </row>
    <row r="12403" spans="15:16" x14ac:dyDescent="0.15">
      <c r="O12403">
        <v>12402</v>
      </c>
      <c r="P12403" t="str">
        <f>IFERROR(IF(COUNTIF(個人情報!$BB$5:$BB$401,"登録番号" &amp; リスト!O12403)&gt;=1,"",IF(VLOOKUP(O12403,登録者リスト!$A$1:$D$43729,4,FALSE)=基本情報!$D$6,O12403,"")),"")</f>
        <v/>
      </c>
    </row>
    <row r="12404" spans="15:16" x14ac:dyDescent="0.15">
      <c r="O12404">
        <v>12403</v>
      </c>
      <c r="P12404" t="str">
        <f>IFERROR(IF(COUNTIF(個人情報!$BB$5:$BB$401,"登録番号" &amp; リスト!O12404)&gt;=1,"",IF(VLOOKUP(O12404,登録者リスト!$A$1:$D$43729,4,FALSE)=基本情報!$D$6,O12404,"")),"")</f>
        <v/>
      </c>
    </row>
    <row r="12405" spans="15:16" x14ac:dyDescent="0.15">
      <c r="O12405">
        <v>12404</v>
      </c>
      <c r="P12405" t="str">
        <f>IFERROR(IF(COUNTIF(個人情報!$BB$5:$BB$401,"登録番号" &amp; リスト!O12405)&gt;=1,"",IF(VLOOKUP(O12405,登録者リスト!$A$1:$D$43729,4,FALSE)=基本情報!$D$6,O12405,"")),"")</f>
        <v/>
      </c>
    </row>
    <row r="12406" spans="15:16" x14ac:dyDescent="0.15">
      <c r="O12406">
        <v>12405</v>
      </c>
      <c r="P12406" t="str">
        <f>IFERROR(IF(COUNTIF(個人情報!$BB$5:$BB$401,"登録番号" &amp; リスト!O12406)&gt;=1,"",IF(VLOOKUP(O12406,登録者リスト!$A$1:$D$43729,4,FALSE)=基本情報!$D$6,O12406,"")),"")</f>
        <v/>
      </c>
    </row>
    <row r="12407" spans="15:16" x14ac:dyDescent="0.15">
      <c r="O12407">
        <v>12406</v>
      </c>
      <c r="P12407" t="str">
        <f>IFERROR(IF(COUNTIF(個人情報!$BB$5:$BB$401,"登録番号" &amp; リスト!O12407)&gt;=1,"",IF(VLOOKUP(O12407,登録者リスト!$A$1:$D$43729,4,FALSE)=基本情報!$D$6,O12407,"")),"")</f>
        <v/>
      </c>
    </row>
    <row r="12408" spans="15:16" x14ac:dyDescent="0.15">
      <c r="O12408">
        <v>12407</v>
      </c>
      <c r="P12408" t="str">
        <f>IFERROR(IF(COUNTIF(個人情報!$BB$5:$BB$401,"登録番号" &amp; リスト!O12408)&gt;=1,"",IF(VLOOKUP(O12408,登録者リスト!$A$1:$D$43729,4,FALSE)=基本情報!$D$6,O12408,"")),"")</f>
        <v/>
      </c>
    </row>
    <row r="12409" spans="15:16" x14ac:dyDescent="0.15">
      <c r="O12409">
        <v>12408</v>
      </c>
      <c r="P12409" t="str">
        <f>IFERROR(IF(COUNTIF(個人情報!$BB$5:$BB$401,"登録番号" &amp; リスト!O12409)&gt;=1,"",IF(VLOOKUP(O12409,登録者リスト!$A$1:$D$43729,4,FALSE)=基本情報!$D$6,O12409,"")),"")</f>
        <v/>
      </c>
    </row>
    <row r="12410" spans="15:16" x14ac:dyDescent="0.15">
      <c r="O12410">
        <v>12409</v>
      </c>
      <c r="P12410" t="str">
        <f>IFERROR(IF(COUNTIF(個人情報!$BB$5:$BB$401,"登録番号" &amp; リスト!O12410)&gt;=1,"",IF(VLOOKUP(O12410,登録者リスト!$A$1:$D$43729,4,FALSE)=基本情報!$D$6,O12410,"")),"")</f>
        <v/>
      </c>
    </row>
    <row r="12411" spans="15:16" x14ac:dyDescent="0.15">
      <c r="O12411">
        <v>12410</v>
      </c>
      <c r="P12411" t="str">
        <f>IFERROR(IF(COUNTIF(個人情報!$BB$5:$BB$401,"登録番号" &amp; リスト!O12411)&gt;=1,"",IF(VLOOKUP(O12411,登録者リスト!$A$1:$D$43729,4,FALSE)=基本情報!$D$6,O12411,"")),"")</f>
        <v/>
      </c>
    </row>
    <row r="12412" spans="15:16" x14ac:dyDescent="0.15">
      <c r="O12412">
        <v>12411</v>
      </c>
      <c r="P12412" t="str">
        <f>IFERROR(IF(COUNTIF(個人情報!$BB$5:$BB$401,"登録番号" &amp; リスト!O12412)&gt;=1,"",IF(VLOOKUP(O12412,登録者リスト!$A$1:$D$43729,4,FALSE)=基本情報!$D$6,O12412,"")),"")</f>
        <v/>
      </c>
    </row>
    <row r="12413" spans="15:16" x14ac:dyDescent="0.15">
      <c r="O12413">
        <v>12412</v>
      </c>
      <c r="P12413" t="str">
        <f>IFERROR(IF(COUNTIF(個人情報!$BB$5:$BB$401,"登録番号" &amp; リスト!O12413)&gt;=1,"",IF(VLOOKUP(O12413,登録者リスト!$A$1:$D$43729,4,FALSE)=基本情報!$D$6,O12413,"")),"")</f>
        <v/>
      </c>
    </row>
    <row r="12414" spans="15:16" x14ac:dyDescent="0.15">
      <c r="O12414">
        <v>12413</v>
      </c>
      <c r="P12414" t="str">
        <f>IFERROR(IF(COUNTIF(個人情報!$BB$5:$BB$401,"登録番号" &amp; リスト!O12414)&gt;=1,"",IF(VLOOKUP(O12414,登録者リスト!$A$1:$D$43729,4,FALSE)=基本情報!$D$6,O12414,"")),"")</f>
        <v/>
      </c>
    </row>
    <row r="12415" spans="15:16" x14ac:dyDescent="0.15">
      <c r="O12415">
        <v>12414</v>
      </c>
      <c r="P12415" t="str">
        <f>IFERROR(IF(COUNTIF(個人情報!$BB$5:$BB$401,"登録番号" &amp; リスト!O12415)&gt;=1,"",IF(VLOOKUP(O12415,登録者リスト!$A$1:$D$43729,4,FALSE)=基本情報!$D$6,O12415,"")),"")</f>
        <v/>
      </c>
    </row>
    <row r="12416" spans="15:16" x14ac:dyDescent="0.15">
      <c r="O12416">
        <v>12415</v>
      </c>
      <c r="P12416" t="str">
        <f>IFERROR(IF(COUNTIF(個人情報!$BB$5:$BB$401,"登録番号" &amp; リスト!O12416)&gt;=1,"",IF(VLOOKUP(O12416,登録者リスト!$A$1:$D$43729,4,FALSE)=基本情報!$D$6,O12416,"")),"")</f>
        <v/>
      </c>
    </row>
    <row r="12417" spans="15:16" x14ac:dyDescent="0.15">
      <c r="O12417">
        <v>12416</v>
      </c>
      <c r="P12417" t="str">
        <f>IFERROR(IF(COUNTIF(個人情報!$BB$5:$BB$401,"登録番号" &amp; リスト!O12417)&gt;=1,"",IF(VLOOKUP(O12417,登録者リスト!$A$1:$D$43729,4,FALSE)=基本情報!$D$6,O12417,"")),"")</f>
        <v/>
      </c>
    </row>
    <row r="12418" spans="15:16" x14ac:dyDescent="0.15">
      <c r="O12418">
        <v>12417</v>
      </c>
      <c r="P12418" t="str">
        <f>IFERROR(IF(COUNTIF(個人情報!$BB$5:$BB$401,"登録番号" &amp; リスト!O12418)&gt;=1,"",IF(VLOOKUP(O12418,登録者リスト!$A$1:$D$43729,4,FALSE)=基本情報!$D$6,O12418,"")),"")</f>
        <v/>
      </c>
    </row>
    <row r="12419" spans="15:16" x14ac:dyDescent="0.15">
      <c r="O12419">
        <v>12418</v>
      </c>
      <c r="P12419" t="str">
        <f>IFERROR(IF(COUNTIF(個人情報!$BB$5:$BB$401,"登録番号" &amp; リスト!O12419)&gt;=1,"",IF(VLOOKUP(O12419,登録者リスト!$A$1:$D$43729,4,FALSE)=基本情報!$D$6,O12419,"")),"")</f>
        <v/>
      </c>
    </row>
    <row r="12420" spans="15:16" x14ac:dyDescent="0.15">
      <c r="O12420">
        <v>12419</v>
      </c>
      <c r="P12420" t="str">
        <f>IFERROR(IF(COUNTIF(個人情報!$BB$5:$BB$401,"登録番号" &amp; リスト!O12420)&gt;=1,"",IF(VLOOKUP(O12420,登録者リスト!$A$1:$D$43729,4,FALSE)=基本情報!$D$6,O12420,"")),"")</f>
        <v/>
      </c>
    </row>
    <row r="12421" spans="15:16" x14ac:dyDescent="0.15">
      <c r="O12421">
        <v>12420</v>
      </c>
      <c r="P12421" t="str">
        <f>IFERROR(IF(COUNTIF(個人情報!$BB$5:$BB$401,"登録番号" &amp; リスト!O12421)&gt;=1,"",IF(VLOOKUP(O12421,登録者リスト!$A$1:$D$43729,4,FALSE)=基本情報!$D$6,O12421,"")),"")</f>
        <v/>
      </c>
    </row>
    <row r="12422" spans="15:16" x14ac:dyDescent="0.15">
      <c r="O12422">
        <v>12421</v>
      </c>
      <c r="P12422" t="str">
        <f>IFERROR(IF(COUNTIF(個人情報!$BB$5:$BB$401,"登録番号" &amp; リスト!O12422)&gt;=1,"",IF(VLOOKUP(O12422,登録者リスト!$A$1:$D$43729,4,FALSE)=基本情報!$D$6,O12422,"")),"")</f>
        <v/>
      </c>
    </row>
    <row r="12423" spans="15:16" x14ac:dyDescent="0.15">
      <c r="O12423">
        <v>12422</v>
      </c>
      <c r="P12423" t="str">
        <f>IFERROR(IF(COUNTIF(個人情報!$BB$5:$BB$401,"登録番号" &amp; リスト!O12423)&gt;=1,"",IF(VLOOKUP(O12423,登録者リスト!$A$1:$D$43729,4,FALSE)=基本情報!$D$6,O12423,"")),"")</f>
        <v/>
      </c>
    </row>
    <row r="12424" spans="15:16" x14ac:dyDescent="0.15">
      <c r="O12424">
        <v>12423</v>
      </c>
      <c r="P12424" t="str">
        <f>IFERROR(IF(COUNTIF(個人情報!$BB$5:$BB$401,"登録番号" &amp; リスト!O12424)&gt;=1,"",IF(VLOOKUP(O12424,登録者リスト!$A$1:$D$43729,4,FALSE)=基本情報!$D$6,O12424,"")),"")</f>
        <v/>
      </c>
    </row>
    <row r="12425" spans="15:16" x14ac:dyDescent="0.15">
      <c r="O12425">
        <v>12424</v>
      </c>
      <c r="P12425" t="str">
        <f>IFERROR(IF(COUNTIF(個人情報!$BB$5:$BB$401,"登録番号" &amp; リスト!O12425)&gt;=1,"",IF(VLOOKUP(O12425,登録者リスト!$A$1:$D$43729,4,FALSE)=基本情報!$D$6,O12425,"")),"")</f>
        <v/>
      </c>
    </row>
    <row r="12426" spans="15:16" x14ac:dyDescent="0.15">
      <c r="O12426">
        <v>12425</v>
      </c>
      <c r="P12426" t="str">
        <f>IFERROR(IF(COUNTIF(個人情報!$BB$5:$BB$401,"登録番号" &amp; リスト!O12426)&gt;=1,"",IF(VLOOKUP(O12426,登録者リスト!$A$1:$D$43729,4,FALSE)=基本情報!$D$6,O12426,"")),"")</f>
        <v/>
      </c>
    </row>
    <row r="12427" spans="15:16" x14ac:dyDescent="0.15">
      <c r="O12427">
        <v>12426</v>
      </c>
      <c r="P12427" t="str">
        <f>IFERROR(IF(COUNTIF(個人情報!$BB$5:$BB$401,"登録番号" &amp; リスト!O12427)&gt;=1,"",IF(VLOOKUP(O12427,登録者リスト!$A$1:$D$43729,4,FALSE)=基本情報!$D$6,O12427,"")),"")</f>
        <v/>
      </c>
    </row>
    <row r="12428" spans="15:16" x14ac:dyDescent="0.15">
      <c r="O12428">
        <v>12427</v>
      </c>
      <c r="P12428" t="str">
        <f>IFERROR(IF(COUNTIF(個人情報!$BB$5:$BB$401,"登録番号" &amp; リスト!O12428)&gt;=1,"",IF(VLOOKUP(O12428,登録者リスト!$A$1:$D$43729,4,FALSE)=基本情報!$D$6,O12428,"")),"")</f>
        <v/>
      </c>
    </row>
    <row r="12429" spans="15:16" x14ac:dyDescent="0.15">
      <c r="O12429">
        <v>12428</v>
      </c>
      <c r="P12429" t="str">
        <f>IFERROR(IF(COUNTIF(個人情報!$BB$5:$BB$401,"登録番号" &amp; リスト!O12429)&gt;=1,"",IF(VLOOKUP(O12429,登録者リスト!$A$1:$D$43729,4,FALSE)=基本情報!$D$6,O12429,"")),"")</f>
        <v/>
      </c>
    </row>
    <row r="12430" spans="15:16" x14ac:dyDescent="0.15">
      <c r="O12430">
        <v>12429</v>
      </c>
      <c r="P12430" t="str">
        <f>IFERROR(IF(COUNTIF(個人情報!$BB$5:$BB$401,"登録番号" &amp; リスト!O12430)&gt;=1,"",IF(VLOOKUP(O12430,登録者リスト!$A$1:$D$43729,4,FALSE)=基本情報!$D$6,O12430,"")),"")</f>
        <v/>
      </c>
    </row>
    <row r="12431" spans="15:16" x14ac:dyDescent="0.15">
      <c r="O12431">
        <v>12430</v>
      </c>
      <c r="P12431" t="str">
        <f>IFERROR(IF(COUNTIF(個人情報!$BB$5:$BB$401,"登録番号" &amp; リスト!O12431)&gt;=1,"",IF(VLOOKUP(O12431,登録者リスト!$A$1:$D$43729,4,FALSE)=基本情報!$D$6,O12431,"")),"")</f>
        <v/>
      </c>
    </row>
    <row r="12432" spans="15:16" x14ac:dyDescent="0.15">
      <c r="O12432">
        <v>12431</v>
      </c>
      <c r="P12432" t="str">
        <f>IFERROR(IF(COUNTIF(個人情報!$BB$5:$BB$401,"登録番号" &amp; リスト!O12432)&gt;=1,"",IF(VLOOKUP(O12432,登録者リスト!$A$1:$D$43729,4,FALSE)=基本情報!$D$6,O12432,"")),"")</f>
        <v/>
      </c>
    </row>
    <row r="12433" spans="15:16" x14ac:dyDescent="0.15">
      <c r="O12433">
        <v>12432</v>
      </c>
      <c r="P12433" t="str">
        <f>IFERROR(IF(COUNTIF(個人情報!$BB$5:$BB$401,"登録番号" &amp; リスト!O12433)&gt;=1,"",IF(VLOOKUP(O12433,登録者リスト!$A$1:$D$43729,4,FALSE)=基本情報!$D$6,O12433,"")),"")</f>
        <v/>
      </c>
    </row>
    <row r="12434" spans="15:16" x14ac:dyDescent="0.15">
      <c r="O12434">
        <v>12433</v>
      </c>
      <c r="P12434" t="str">
        <f>IFERROR(IF(COUNTIF(個人情報!$BB$5:$BB$401,"登録番号" &amp; リスト!O12434)&gt;=1,"",IF(VLOOKUP(O12434,登録者リスト!$A$1:$D$43729,4,FALSE)=基本情報!$D$6,O12434,"")),"")</f>
        <v/>
      </c>
    </row>
    <row r="12435" spans="15:16" x14ac:dyDescent="0.15">
      <c r="O12435">
        <v>12434</v>
      </c>
      <c r="P12435" t="str">
        <f>IFERROR(IF(COUNTIF(個人情報!$BB$5:$BB$401,"登録番号" &amp; リスト!O12435)&gt;=1,"",IF(VLOOKUP(O12435,登録者リスト!$A$1:$D$43729,4,FALSE)=基本情報!$D$6,O12435,"")),"")</f>
        <v/>
      </c>
    </row>
    <row r="12436" spans="15:16" x14ac:dyDescent="0.15">
      <c r="O12436">
        <v>12435</v>
      </c>
      <c r="P12436" t="str">
        <f>IFERROR(IF(COUNTIF(個人情報!$BB$5:$BB$401,"登録番号" &amp; リスト!O12436)&gt;=1,"",IF(VLOOKUP(O12436,登録者リスト!$A$1:$D$43729,4,FALSE)=基本情報!$D$6,O12436,"")),"")</f>
        <v/>
      </c>
    </row>
    <row r="12437" spans="15:16" x14ac:dyDescent="0.15">
      <c r="O12437">
        <v>12436</v>
      </c>
      <c r="P12437" t="str">
        <f>IFERROR(IF(COUNTIF(個人情報!$BB$5:$BB$401,"登録番号" &amp; リスト!O12437)&gt;=1,"",IF(VLOOKUP(O12437,登録者リスト!$A$1:$D$43729,4,FALSE)=基本情報!$D$6,O12437,"")),"")</f>
        <v/>
      </c>
    </row>
    <row r="12438" spans="15:16" x14ac:dyDescent="0.15">
      <c r="O12438">
        <v>12437</v>
      </c>
      <c r="P12438" t="str">
        <f>IFERROR(IF(COUNTIF(個人情報!$BB$5:$BB$401,"登録番号" &amp; リスト!O12438)&gt;=1,"",IF(VLOOKUP(O12438,登録者リスト!$A$1:$D$43729,4,FALSE)=基本情報!$D$6,O12438,"")),"")</f>
        <v/>
      </c>
    </row>
    <row r="12439" spans="15:16" x14ac:dyDescent="0.15">
      <c r="O12439">
        <v>12438</v>
      </c>
      <c r="P12439" t="str">
        <f>IFERROR(IF(COUNTIF(個人情報!$BB$5:$BB$401,"登録番号" &amp; リスト!O12439)&gt;=1,"",IF(VLOOKUP(O12439,登録者リスト!$A$1:$D$43729,4,FALSE)=基本情報!$D$6,O12439,"")),"")</f>
        <v/>
      </c>
    </row>
    <row r="12440" spans="15:16" x14ac:dyDescent="0.15">
      <c r="O12440">
        <v>12439</v>
      </c>
      <c r="P12440" t="str">
        <f>IFERROR(IF(COUNTIF(個人情報!$BB$5:$BB$401,"登録番号" &amp; リスト!O12440)&gt;=1,"",IF(VLOOKUP(O12440,登録者リスト!$A$1:$D$43729,4,FALSE)=基本情報!$D$6,O12440,"")),"")</f>
        <v/>
      </c>
    </row>
    <row r="12441" spans="15:16" x14ac:dyDescent="0.15">
      <c r="O12441">
        <v>12440</v>
      </c>
      <c r="P12441" t="str">
        <f>IFERROR(IF(COUNTIF(個人情報!$BB$5:$BB$401,"登録番号" &amp; リスト!O12441)&gt;=1,"",IF(VLOOKUP(O12441,登録者リスト!$A$1:$D$43729,4,FALSE)=基本情報!$D$6,O12441,"")),"")</f>
        <v/>
      </c>
    </row>
    <row r="12442" spans="15:16" x14ac:dyDescent="0.15">
      <c r="O12442">
        <v>12441</v>
      </c>
      <c r="P12442" t="str">
        <f>IFERROR(IF(COUNTIF(個人情報!$BB$5:$BB$401,"登録番号" &amp; リスト!O12442)&gt;=1,"",IF(VLOOKUP(O12442,登録者リスト!$A$1:$D$43729,4,FALSE)=基本情報!$D$6,O12442,"")),"")</f>
        <v/>
      </c>
    </row>
    <row r="12443" spans="15:16" x14ac:dyDescent="0.15">
      <c r="O12443">
        <v>12442</v>
      </c>
      <c r="P12443" t="str">
        <f>IFERROR(IF(COUNTIF(個人情報!$BB$5:$BB$401,"登録番号" &amp; リスト!O12443)&gt;=1,"",IF(VLOOKUP(O12443,登録者リスト!$A$1:$D$43729,4,FALSE)=基本情報!$D$6,O12443,"")),"")</f>
        <v/>
      </c>
    </row>
    <row r="12444" spans="15:16" x14ac:dyDescent="0.15">
      <c r="O12444">
        <v>12443</v>
      </c>
      <c r="P12444" t="str">
        <f>IFERROR(IF(COUNTIF(個人情報!$BB$5:$BB$401,"登録番号" &amp; リスト!O12444)&gt;=1,"",IF(VLOOKUP(O12444,登録者リスト!$A$1:$D$43729,4,FALSE)=基本情報!$D$6,O12444,"")),"")</f>
        <v/>
      </c>
    </row>
    <row r="12445" spans="15:16" x14ac:dyDescent="0.15">
      <c r="O12445">
        <v>12444</v>
      </c>
      <c r="P12445" t="str">
        <f>IFERROR(IF(COUNTIF(個人情報!$BB$5:$BB$401,"登録番号" &amp; リスト!O12445)&gt;=1,"",IF(VLOOKUP(O12445,登録者リスト!$A$1:$D$43729,4,FALSE)=基本情報!$D$6,O12445,"")),"")</f>
        <v/>
      </c>
    </row>
    <row r="12446" spans="15:16" x14ac:dyDescent="0.15">
      <c r="O12446">
        <v>12445</v>
      </c>
      <c r="P12446" t="str">
        <f>IFERROR(IF(COUNTIF(個人情報!$BB$5:$BB$401,"登録番号" &amp; リスト!O12446)&gt;=1,"",IF(VLOOKUP(O12446,登録者リスト!$A$1:$D$43729,4,FALSE)=基本情報!$D$6,O12446,"")),"")</f>
        <v/>
      </c>
    </row>
    <row r="12447" spans="15:16" x14ac:dyDescent="0.15">
      <c r="O12447">
        <v>12446</v>
      </c>
      <c r="P12447" t="str">
        <f>IFERROR(IF(COUNTIF(個人情報!$BB$5:$BB$401,"登録番号" &amp; リスト!O12447)&gt;=1,"",IF(VLOOKUP(O12447,登録者リスト!$A$1:$D$43729,4,FALSE)=基本情報!$D$6,O12447,"")),"")</f>
        <v/>
      </c>
    </row>
    <row r="12448" spans="15:16" x14ac:dyDescent="0.15">
      <c r="O12448">
        <v>12447</v>
      </c>
      <c r="P12448" t="str">
        <f>IFERROR(IF(COUNTIF(個人情報!$BB$5:$BB$401,"登録番号" &amp; リスト!O12448)&gt;=1,"",IF(VLOOKUP(O12448,登録者リスト!$A$1:$D$43729,4,FALSE)=基本情報!$D$6,O12448,"")),"")</f>
        <v/>
      </c>
    </row>
    <row r="12449" spans="15:16" x14ac:dyDescent="0.15">
      <c r="O12449">
        <v>12448</v>
      </c>
      <c r="P12449" t="str">
        <f>IFERROR(IF(COUNTIF(個人情報!$BB$5:$BB$401,"登録番号" &amp; リスト!O12449)&gt;=1,"",IF(VLOOKUP(O12449,登録者リスト!$A$1:$D$43729,4,FALSE)=基本情報!$D$6,O12449,"")),"")</f>
        <v/>
      </c>
    </row>
    <row r="12450" spans="15:16" x14ac:dyDescent="0.15">
      <c r="O12450">
        <v>12449</v>
      </c>
      <c r="P12450" t="str">
        <f>IFERROR(IF(COUNTIF(個人情報!$BB$5:$BB$401,"登録番号" &amp; リスト!O12450)&gt;=1,"",IF(VLOOKUP(O12450,登録者リスト!$A$1:$D$43729,4,FALSE)=基本情報!$D$6,O12450,"")),"")</f>
        <v/>
      </c>
    </row>
    <row r="12451" spans="15:16" x14ac:dyDescent="0.15">
      <c r="O12451">
        <v>12450</v>
      </c>
      <c r="P12451" t="str">
        <f>IFERROR(IF(COUNTIF(個人情報!$BB$5:$BB$401,"登録番号" &amp; リスト!O12451)&gt;=1,"",IF(VLOOKUP(O12451,登録者リスト!$A$1:$D$43729,4,FALSE)=基本情報!$D$6,O12451,"")),"")</f>
        <v/>
      </c>
    </row>
    <row r="12452" spans="15:16" x14ac:dyDescent="0.15">
      <c r="O12452">
        <v>12451</v>
      </c>
      <c r="P12452" t="str">
        <f>IFERROR(IF(COUNTIF(個人情報!$BB$5:$BB$401,"登録番号" &amp; リスト!O12452)&gt;=1,"",IF(VLOOKUP(O12452,登録者リスト!$A$1:$D$43729,4,FALSE)=基本情報!$D$6,O12452,"")),"")</f>
        <v/>
      </c>
    </row>
    <row r="12453" spans="15:16" x14ac:dyDescent="0.15">
      <c r="O12453">
        <v>12452</v>
      </c>
      <c r="P12453" t="str">
        <f>IFERROR(IF(COUNTIF(個人情報!$BB$5:$BB$401,"登録番号" &amp; リスト!O12453)&gt;=1,"",IF(VLOOKUP(O12453,登録者リスト!$A$1:$D$43729,4,FALSE)=基本情報!$D$6,O12453,"")),"")</f>
        <v/>
      </c>
    </row>
    <row r="12454" spans="15:16" x14ac:dyDescent="0.15">
      <c r="O12454">
        <v>12453</v>
      </c>
      <c r="P12454" t="str">
        <f>IFERROR(IF(COUNTIF(個人情報!$BB$5:$BB$401,"登録番号" &amp; リスト!O12454)&gt;=1,"",IF(VLOOKUP(O12454,登録者リスト!$A$1:$D$43729,4,FALSE)=基本情報!$D$6,O12454,"")),"")</f>
        <v/>
      </c>
    </row>
    <row r="12455" spans="15:16" x14ac:dyDescent="0.15">
      <c r="O12455">
        <v>12454</v>
      </c>
      <c r="P12455" t="str">
        <f>IFERROR(IF(COUNTIF(個人情報!$BB$5:$BB$401,"登録番号" &amp; リスト!O12455)&gt;=1,"",IF(VLOOKUP(O12455,登録者リスト!$A$1:$D$43729,4,FALSE)=基本情報!$D$6,O12455,"")),"")</f>
        <v/>
      </c>
    </row>
    <row r="12456" spans="15:16" x14ac:dyDescent="0.15">
      <c r="O12456">
        <v>12455</v>
      </c>
      <c r="P12456" t="str">
        <f>IFERROR(IF(COUNTIF(個人情報!$BB$5:$BB$401,"登録番号" &amp; リスト!O12456)&gt;=1,"",IF(VLOOKUP(O12456,登録者リスト!$A$1:$D$43729,4,FALSE)=基本情報!$D$6,O12456,"")),"")</f>
        <v/>
      </c>
    </row>
    <row r="12457" spans="15:16" x14ac:dyDescent="0.15">
      <c r="O12457">
        <v>12456</v>
      </c>
      <c r="P12457" t="str">
        <f>IFERROR(IF(COUNTIF(個人情報!$BB$5:$BB$401,"登録番号" &amp; リスト!O12457)&gt;=1,"",IF(VLOOKUP(O12457,登録者リスト!$A$1:$D$43729,4,FALSE)=基本情報!$D$6,O12457,"")),"")</f>
        <v/>
      </c>
    </row>
    <row r="12458" spans="15:16" x14ac:dyDescent="0.15">
      <c r="O12458">
        <v>12457</v>
      </c>
      <c r="P12458" t="str">
        <f>IFERROR(IF(COUNTIF(個人情報!$BB$5:$BB$401,"登録番号" &amp; リスト!O12458)&gt;=1,"",IF(VLOOKUP(O12458,登録者リスト!$A$1:$D$43729,4,FALSE)=基本情報!$D$6,O12458,"")),"")</f>
        <v/>
      </c>
    </row>
    <row r="12459" spans="15:16" x14ac:dyDescent="0.15">
      <c r="O12459">
        <v>12458</v>
      </c>
      <c r="P12459" t="str">
        <f>IFERROR(IF(COUNTIF(個人情報!$BB$5:$BB$401,"登録番号" &amp; リスト!O12459)&gt;=1,"",IF(VLOOKUP(O12459,登録者リスト!$A$1:$D$43729,4,FALSE)=基本情報!$D$6,O12459,"")),"")</f>
        <v/>
      </c>
    </row>
    <row r="12460" spans="15:16" x14ac:dyDescent="0.15">
      <c r="O12460">
        <v>12459</v>
      </c>
      <c r="P12460" t="str">
        <f>IFERROR(IF(COUNTIF(個人情報!$BB$5:$BB$401,"登録番号" &amp; リスト!O12460)&gt;=1,"",IF(VLOOKUP(O12460,登録者リスト!$A$1:$D$43729,4,FALSE)=基本情報!$D$6,O12460,"")),"")</f>
        <v/>
      </c>
    </row>
    <row r="12461" spans="15:16" x14ac:dyDescent="0.15">
      <c r="O12461">
        <v>12460</v>
      </c>
      <c r="P12461" t="str">
        <f>IFERROR(IF(COUNTIF(個人情報!$BB$5:$BB$401,"登録番号" &amp; リスト!O12461)&gt;=1,"",IF(VLOOKUP(O12461,登録者リスト!$A$1:$D$43729,4,FALSE)=基本情報!$D$6,O12461,"")),"")</f>
        <v/>
      </c>
    </row>
    <row r="12462" spans="15:16" x14ac:dyDescent="0.15">
      <c r="O12462">
        <v>12461</v>
      </c>
      <c r="P12462" t="str">
        <f>IFERROR(IF(COUNTIF(個人情報!$BB$5:$BB$401,"登録番号" &amp; リスト!O12462)&gt;=1,"",IF(VLOOKUP(O12462,登録者リスト!$A$1:$D$43729,4,FALSE)=基本情報!$D$6,O12462,"")),"")</f>
        <v/>
      </c>
    </row>
    <row r="12463" spans="15:16" x14ac:dyDescent="0.15">
      <c r="O12463">
        <v>12462</v>
      </c>
      <c r="P12463" t="str">
        <f>IFERROR(IF(COUNTIF(個人情報!$BB$5:$BB$401,"登録番号" &amp; リスト!O12463)&gt;=1,"",IF(VLOOKUP(O12463,登録者リスト!$A$1:$D$43729,4,FALSE)=基本情報!$D$6,O12463,"")),"")</f>
        <v/>
      </c>
    </row>
    <row r="12464" spans="15:16" x14ac:dyDescent="0.15">
      <c r="O12464">
        <v>12463</v>
      </c>
      <c r="P12464" t="str">
        <f>IFERROR(IF(COUNTIF(個人情報!$BB$5:$BB$401,"登録番号" &amp; リスト!O12464)&gt;=1,"",IF(VLOOKUP(O12464,登録者リスト!$A$1:$D$43729,4,FALSE)=基本情報!$D$6,O12464,"")),"")</f>
        <v/>
      </c>
    </row>
    <row r="12465" spans="15:16" x14ac:dyDescent="0.15">
      <c r="O12465">
        <v>12464</v>
      </c>
      <c r="P12465" t="str">
        <f>IFERROR(IF(COUNTIF(個人情報!$BB$5:$BB$401,"登録番号" &amp; リスト!O12465)&gt;=1,"",IF(VLOOKUP(O12465,登録者リスト!$A$1:$D$43729,4,FALSE)=基本情報!$D$6,O12465,"")),"")</f>
        <v/>
      </c>
    </row>
    <row r="12466" spans="15:16" x14ac:dyDescent="0.15">
      <c r="O12466">
        <v>12465</v>
      </c>
      <c r="P12466" t="str">
        <f>IFERROR(IF(COUNTIF(個人情報!$BB$5:$BB$401,"登録番号" &amp; リスト!O12466)&gt;=1,"",IF(VLOOKUP(O12466,登録者リスト!$A$1:$D$43729,4,FALSE)=基本情報!$D$6,O12466,"")),"")</f>
        <v/>
      </c>
    </row>
    <row r="12467" spans="15:16" x14ac:dyDescent="0.15">
      <c r="O12467">
        <v>12466</v>
      </c>
      <c r="P12467" t="str">
        <f>IFERROR(IF(COUNTIF(個人情報!$BB$5:$BB$401,"登録番号" &amp; リスト!O12467)&gt;=1,"",IF(VLOOKUP(O12467,登録者リスト!$A$1:$D$43729,4,FALSE)=基本情報!$D$6,O12467,"")),"")</f>
        <v/>
      </c>
    </row>
    <row r="12468" spans="15:16" x14ac:dyDescent="0.15">
      <c r="O12468">
        <v>12467</v>
      </c>
      <c r="P12468" t="str">
        <f>IFERROR(IF(COUNTIF(個人情報!$BB$5:$BB$401,"登録番号" &amp; リスト!O12468)&gt;=1,"",IF(VLOOKUP(O12468,登録者リスト!$A$1:$D$43729,4,FALSE)=基本情報!$D$6,O12468,"")),"")</f>
        <v/>
      </c>
    </row>
    <row r="12469" spans="15:16" x14ac:dyDescent="0.15">
      <c r="O12469">
        <v>12468</v>
      </c>
      <c r="P12469" t="str">
        <f>IFERROR(IF(COUNTIF(個人情報!$BB$5:$BB$401,"登録番号" &amp; リスト!O12469)&gt;=1,"",IF(VLOOKUP(O12469,登録者リスト!$A$1:$D$43729,4,FALSE)=基本情報!$D$6,O12469,"")),"")</f>
        <v/>
      </c>
    </row>
    <row r="12470" spans="15:16" x14ac:dyDescent="0.15">
      <c r="O12470">
        <v>12469</v>
      </c>
      <c r="P12470" t="str">
        <f>IFERROR(IF(COUNTIF(個人情報!$BB$5:$BB$401,"登録番号" &amp; リスト!O12470)&gt;=1,"",IF(VLOOKUP(O12470,登録者リスト!$A$1:$D$43729,4,FALSE)=基本情報!$D$6,O12470,"")),"")</f>
        <v/>
      </c>
    </row>
    <row r="12471" spans="15:16" x14ac:dyDescent="0.15">
      <c r="O12471">
        <v>12470</v>
      </c>
      <c r="P12471" t="str">
        <f>IFERROR(IF(COUNTIF(個人情報!$BB$5:$BB$401,"登録番号" &amp; リスト!O12471)&gt;=1,"",IF(VLOOKUP(O12471,登録者リスト!$A$1:$D$43729,4,FALSE)=基本情報!$D$6,O12471,"")),"")</f>
        <v/>
      </c>
    </row>
    <row r="12472" spans="15:16" x14ac:dyDescent="0.15">
      <c r="O12472">
        <v>12471</v>
      </c>
      <c r="P12472" t="str">
        <f>IFERROR(IF(COUNTIF(個人情報!$BB$5:$BB$401,"登録番号" &amp; リスト!O12472)&gt;=1,"",IF(VLOOKUP(O12472,登録者リスト!$A$1:$D$43729,4,FALSE)=基本情報!$D$6,O12472,"")),"")</f>
        <v/>
      </c>
    </row>
    <row r="12473" spans="15:16" x14ac:dyDescent="0.15">
      <c r="O12473">
        <v>12472</v>
      </c>
      <c r="P12473" t="str">
        <f>IFERROR(IF(COUNTIF(個人情報!$BB$5:$BB$401,"登録番号" &amp; リスト!O12473)&gt;=1,"",IF(VLOOKUP(O12473,登録者リスト!$A$1:$D$43729,4,FALSE)=基本情報!$D$6,O12473,"")),"")</f>
        <v/>
      </c>
    </row>
    <row r="12474" spans="15:16" x14ac:dyDescent="0.15">
      <c r="O12474">
        <v>12473</v>
      </c>
      <c r="P12474" t="str">
        <f>IFERROR(IF(COUNTIF(個人情報!$BB$5:$BB$401,"登録番号" &amp; リスト!O12474)&gt;=1,"",IF(VLOOKUP(O12474,登録者リスト!$A$1:$D$43729,4,FALSE)=基本情報!$D$6,O12474,"")),"")</f>
        <v/>
      </c>
    </row>
    <row r="12475" spans="15:16" x14ac:dyDescent="0.15">
      <c r="O12475">
        <v>12474</v>
      </c>
      <c r="P12475" t="str">
        <f>IFERROR(IF(COUNTIF(個人情報!$BB$5:$BB$401,"登録番号" &amp; リスト!O12475)&gt;=1,"",IF(VLOOKUP(O12475,登録者リスト!$A$1:$D$43729,4,FALSE)=基本情報!$D$6,O12475,"")),"")</f>
        <v/>
      </c>
    </row>
    <row r="12476" spans="15:16" x14ac:dyDescent="0.15">
      <c r="O12476">
        <v>12475</v>
      </c>
      <c r="P12476" t="str">
        <f>IFERROR(IF(COUNTIF(個人情報!$BB$5:$BB$401,"登録番号" &amp; リスト!O12476)&gt;=1,"",IF(VLOOKUP(O12476,登録者リスト!$A$1:$D$43729,4,FALSE)=基本情報!$D$6,O12476,"")),"")</f>
        <v/>
      </c>
    </row>
    <row r="12477" spans="15:16" x14ac:dyDescent="0.15">
      <c r="O12477">
        <v>12476</v>
      </c>
      <c r="P12477" t="str">
        <f>IFERROR(IF(COUNTIF(個人情報!$BB$5:$BB$401,"登録番号" &amp; リスト!O12477)&gt;=1,"",IF(VLOOKUP(O12477,登録者リスト!$A$1:$D$43729,4,FALSE)=基本情報!$D$6,O12477,"")),"")</f>
        <v/>
      </c>
    </row>
    <row r="12478" spans="15:16" x14ac:dyDescent="0.15">
      <c r="O12478">
        <v>12477</v>
      </c>
      <c r="P12478" t="str">
        <f>IFERROR(IF(COUNTIF(個人情報!$BB$5:$BB$401,"登録番号" &amp; リスト!O12478)&gt;=1,"",IF(VLOOKUP(O12478,登録者リスト!$A$1:$D$43729,4,FALSE)=基本情報!$D$6,O12478,"")),"")</f>
        <v/>
      </c>
    </row>
    <row r="12479" spans="15:16" x14ac:dyDescent="0.15">
      <c r="O12479">
        <v>12478</v>
      </c>
      <c r="P12479" t="str">
        <f>IFERROR(IF(COUNTIF(個人情報!$BB$5:$BB$401,"登録番号" &amp; リスト!O12479)&gt;=1,"",IF(VLOOKUP(O12479,登録者リスト!$A$1:$D$43729,4,FALSE)=基本情報!$D$6,O12479,"")),"")</f>
        <v/>
      </c>
    </row>
    <row r="12480" spans="15:16" x14ac:dyDescent="0.15">
      <c r="O12480">
        <v>12479</v>
      </c>
      <c r="P12480" t="str">
        <f>IFERROR(IF(COUNTIF(個人情報!$BB$5:$BB$401,"登録番号" &amp; リスト!O12480)&gt;=1,"",IF(VLOOKUP(O12480,登録者リスト!$A$1:$D$43729,4,FALSE)=基本情報!$D$6,O12480,"")),"")</f>
        <v/>
      </c>
    </row>
    <row r="12481" spans="15:16" x14ac:dyDescent="0.15">
      <c r="O12481">
        <v>12480</v>
      </c>
      <c r="P12481" t="str">
        <f>IFERROR(IF(COUNTIF(個人情報!$BB$5:$BB$401,"登録番号" &amp; リスト!O12481)&gt;=1,"",IF(VLOOKUP(O12481,登録者リスト!$A$1:$D$43729,4,FALSE)=基本情報!$D$6,O12481,"")),"")</f>
        <v/>
      </c>
    </row>
    <row r="12482" spans="15:16" x14ac:dyDescent="0.15">
      <c r="O12482">
        <v>12481</v>
      </c>
      <c r="P12482" t="str">
        <f>IFERROR(IF(COUNTIF(個人情報!$BB$5:$BB$401,"登録番号" &amp; リスト!O12482)&gt;=1,"",IF(VLOOKUP(O12482,登録者リスト!$A$1:$D$43729,4,FALSE)=基本情報!$D$6,O12482,"")),"")</f>
        <v/>
      </c>
    </row>
    <row r="12483" spans="15:16" x14ac:dyDescent="0.15">
      <c r="O12483">
        <v>12482</v>
      </c>
      <c r="P12483" t="str">
        <f>IFERROR(IF(COUNTIF(個人情報!$BB$5:$BB$401,"登録番号" &amp; リスト!O12483)&gt;=1,"",IF(VLOOKUP(O12483,登録者リスト!$A$1:$D$43729,4,FALSE)=基本情報!$D$6,O12483,"")),"")</f>
        <v/>
      </c>
    </row>
    <row r="12484" spans="15:16" x14ac:dyDescent="0.15">
      <c r="O12484">
        <v>12483</v>
      </c>
      <c r="P12484" t="str">
        <f>IFERROR(IF(COUNTIF(個人情報!$BB$5:$BB$401,"登録番号" &amp; リスト!O12484)&gt;=1,"",IF(VLOOKUP(O12484,登録者リスト!$A$1:$D$43729,4,FALSE)=基本情報!$D$6,O12484,"")),"")</f>
        <v/>
      </c>
    </row>
    <row r="12485" spans="15:16" x14ac:dyDescent="0.15">
      <c r="O12485">
        <v>12484</v>
      </c>
      <c r="P12485" t="str">
        <f>IFERROR(IF(COUNTIF(個人情報!$BB$5:$BB$401,"登録番号" &amp; リスト!O12485)&gt;=1,"",IF(VLOOKUP(O12485,登録者リスト!$A$1:$D$43729,4,FALSE)=基本情報!$D$6,O12485,"")),"")</f>
        <v/>
      </c>
    </row>
    <row r="12486" spans="15:16" x14ac:dyDescent="0.15">
      <c r="O12486">
        <v>12485</v>
      </c>
      <c r="P12486" t="str">
        <f>IFERROR(IF(COUNTIF(個人情報!$BB$5:$BB$401,"登録番号" &amp; リスト!O12486)&gt;=1,"",IF(VLOOKUP(O12486,登録者リスト!$A$1:$D$43729,4,FALSE)=基本情報!$D$6,O12486,"")),"")</f>
        <v/>
      </c>
    </row>
    <row r="12487" spans="15:16" x14ac:dyDescent="0.15">
      <c r="O12487">
        <v>12486</v>
      </c>
      <c r="P12487" t="str">
        <f>IFERROR(IF(COUNTIF(個人情報!$BB$5:$BB$401,"登録番号" &amp; リスト!O12487)&gt;=1,"",IF(VLOOKUP(O12487,登録者リスト!$A$1:$D$43729,4,FALSE)=基本情報!$D$6,O12487,"")),"")</f>
        <v/>
      </c>
    </row>
    <row r="12488" spans="15:16" x14ac:dyDescent="0.15">
      <c r="O12488">
        <v>12487</v>
      </c>
      <c r="P12488" t="str">
        <f>IFERROR(IF(COUNTIF(個人情報!$BB$5:$BB$401,"登録番号" &amp; リスト!O12488)&gt;=1,"",IF(VLOOKUP(O12488,登録者リスト!$A$1:$D$43729,4,FALSE)=基本情報!$D$6,O12488,"")),"")</f>
        <v/>
      </c>
    </row>
    <row r="12489" spans="15:16" x14ac:dyDescent="0.15">
      <c r="O12489">
        <v>12488</v>
      </c>
      <c r="P12489" t="str">
        <f>IFERROR(IF(COUNTIF(個人情報!$BB$5:$BB$401,"登録番号" &amp; リスト!O12489)&gt;=1,"",IF(VLOOKUP(O12489,登録者リスト!$A$1:$D$43729,4,FALSE)=基本情報!$D$6,O12489,"")),"")</f>
        <v/>
      </c>
    </row>
    <row r="12490" spans="15:16" x14ac:dyDescent="0.15">
      <c r="O12490">
        <v>12489</v>
      </c>
      <c r="P12490" t="str">
        <f>IFERROR(IF(COUNTIF(個人情報!$BB$5:$BB$401,"登録番号" &amp; リスト!O12490)&gt;=1,"",IF(VLOOKUP(O12490,登録者リスト!$A$1:$D$43729,4,FALSE)=基本情報!$D$6,O12490,"")),"")</f>
        <v/>
      </c>
    </row>
    <row r="12491" spans="15:16" x14ac:dyDescent="0.15">
      <c r="O12491">
        <v>12490</v>
      </c>
      <c r="P12491" t="str">
        <f>IFERROR(IF(COUNTIF(個人情報!$BB$5:$BB$401,"登録番号" &amp; リスト!O12491)&gt;=1,"",IF(VLOOKUP(O12491,登録者リスト!$A$1:$D$43729,4,FALSE)=基本情報!$D$6,O12491,"")),"")</f>
        <v/>
      </c>
    </row>
    <row r="12492" spans="15:16" x14ac:dyDescent="0.15">
      <c r="O12492">
        <v>12491</v>
      </c>
      <c r="P12492" t="str">
        <f>IFERROR(IF(COUNTIF(個人情報!$BB$5:$BB$401,"登録番号" &amp; リスト!O12492)&gt;=1,"",IF(VLOOKUP(O12492,登録者リスト!$A$1:$D$43729,4,FALSE)=基本情報!$D$6,O12492,"")),"")</f>
        <v/>
      </c>
    </row>
    <row r="12493" spans="15:16" x14ac:dyDescent="0.15">
      <c r="O12493">
        <v>12492</v>
      </c>
      <c r="P12493" t="str">
        <f>IFERROR(IF(COUNTIF(個人情報!$BB$5:$BB$401,"登録番号" &amp; リスト!O12493)&gt;=1,"",IF(VLOOKUP(O12493,登録者リスト!$A$1:$D$43729,4,FALSE)=基本情報!$D$6,O12493,"")),"")</f>
        <v/>
      </c>
    </row>
    <row r="12494" spans="15:16" x14ac:dyDescent="0.15">
      <c r="O12494">
        <v>12493</v>
      </c>
      <c r="P12494" t="str">
        <f>IFERROR(IF(COUNTIF(個人情報!$BB$5:$BB$401,"登録番号" &amp; リスト!O12494)&gt;=1,"",IF(VLOOKUP(O12494,登録者リスト!$A$1:$D$43729,4,FALSE)=基本情報!$D$6,O12494,"")),"")</f>
        <v/>
      </c>
    </row>
    <row r="12495" spans="15:16" x14ac:dyDescent="0.15">
      <c r="O12495">
        <v>12494</v>
      </c>
      <c r="P12495" t="str">
        <f>IFERROR(IF(COUNTIF(個人情報!$BB$5:$BB$401,"登録番号" &amp; リスト!O12495)&gt;=1,"",IF(VLOOKUP(O12495,登録者リスト!$A$1:$D$43729,4,FALSE)=基本情報!$D$6,O12495,"")),"")</f>
        <v/>
      </c>
    </row>
    <row r="12496" spans="15:16" x14ac:dyDescent="0.15">
      <c r="O12496">
        <v>12495</v>
      </c>
      <c r="P12496" t="str">
        <f>IFERROR(IF(COUNTIF(個人情報!$BB$5:$BB$401,"登録番号" &amp; リスト!O12496)&gt;=1,"",IF(VLOOKUP(O12496,登録者リスト!$A$1:$D$43729,4,FALSE)=基本情報!$D$6,O12496,"")),"")</f>
        <v/>
      </c>
    </row>
    <row r="12497" spans="15:16" x14ac:dyDescent="0.15">
      <c r="O12497">
        <v>12496</v>
      </c>
      <c r="P12497" t="str">
        <f>IFERROR(IF(COUNTIF(個人情報!$BB$5:$BB$401,"登録番号" &amp; リスト!O12497)&gt;=1,"",IF(VLOOKUP(O12497,登録者リスト!$A$1:$D$43729,4,FALSE)=基本情報!$D$6,O12497,"")),"")</f>
        <v/>
      </c>
    </row>
    <row r="12498" spans="15:16" x14ac:dyDescent="0.15">
      <c r="O12498">
        <v>12497</v>
      </c>
      <c r="P12498" t="str">
        <f>IFERROR(IF(COUNTIF(個人情報!$BB$5:$BB$401,"登録番号" &amp; リスト!O12498)&gt;=1,"",IF(VLOOKUP(O12498,登録者リスト!$A$1:$D$43729,4,FALSE)=基本情報!$D$6,O12498,"")),"")</f>
        <v/>
      </c>
    </row>
    <row r="12499" spans="15:16" x14ac:dyDescent="0.15">
      <c r="O12499">
        <v>12498</v>
      </c>
      <c r="P12499" t="str">
        <f>IFERROR(IF(COUNTIF(個人情報!$BB$5:$BB$401,"登録番号" &amp; リスト!O12499)&gt;=1,"",IF(VLOOKUP(O12499,登録者リスト!$A$1:$D$43729,4,FALSE)=基本情報!$D$6,O12499,"")),"")</f>
        <v/>
      </c>
    </row>
    <row r="12500" spans="15:16" x14ac:dyDescent="0.15">
      <c r="O12500">
        <v>12499</v>
      </c>
      <c r="P12500" t="str">
        <f>IFERROR(IF(COUNTIF(個人情報!$BB$5:$BB$401,"登録番号" &amp; リスト!O12500)&gt;=1,"",IF(VLOOKUP(O12500,登録者リスト!$A$1:$D$43729,4,FALSE)=基本情報!$D$6,O12500,"")),"")</f>
        <v/>
      </c>
    </row>
    <row r="12501" spans="15:16" x14ac:dyDescent="0.15">
      <c r="O12501">
        <v>12500</v>
      </c>
      <c r="P12501" t="str">
        <f>IFERROR(IF(COUNTIF(個人情報!$BB$5:$BB$401,"登録番号" &amp; リスト!O12501)&gt;=1,"",IF(VLOOKUP(O12501,登録者リスト!$A$1:$D$43729,4,FALSE)=基本情報!$D$6,O12501,"")),"")</f>
        <v/>
      </c>
    </row>
    <row r="12502" spans="15:16" x14ac:dyDescent="0.15">
      <c r="O12502">
        <v>12501</v>
      </c>
      <c r="P12502" t="str">
        <f>IFERROR(IF(COUNTIF(個人情報!$BB$5:$BB$401,"登録番号" &amp; リスト!O12502)&gt;=1,"",IF(VLOOKUP(O12502,登録者リスト!$A$1:$D$43729,4,FALSE)=基本情報!$D$6,O12502,"")),"")</f>
        <v/>
      </c>
    </row>
    <row r="12503" spans="15:16" x14ac:dyDescent="0.15">
      <c r="O12503">
        <v>12502</v>
      </c>
      <c r="P12503" t="str">
        <f>IFERROR(IF(COUNTIF(個人情報!$BB$5:$BB$401,"登録番号" &amp; リスト!O12503)&gt;=1,"",IF(VLOOKUP(O12503,登録者リスト!$A$1:$D$43729,4,FALSE)=基本情報!$D$6,O12503,"")),"")</f>
        <v/>
      </c>
    </row>
    <row r="12504" spans="15:16" x14ac:dyDescent="0.15">
      <c r="O12504">
        <v>12503</v>
      </c>
      <c r="P12504" t="str">
        <f>IFERROR(IF(COUNTIF(個人情報!$BB$5:$BB$401,"登録番号" &amp; リスト!O12504)&gt;=1,"",IF(VLOOKUP(O12504,登録者リスト!$A$1:$D$43729,4,FALSE)=基本情報!$D$6,O12504,"")),"")</f>
        <v/>
      </c>
    </row>
    <row r="12505" spans="15:16" x14ac:dyDescent="0.15">
      <c r="O12505">
        <v>12504</v>
      </c>
      <c r="P12505" t="str">
        <f>IFERROR(IF(COUNTIF(個人情報!$BB$5:$BB$401,"登録番号" &amp; リスト!O12505)&gt;=1,"",IF(VLOOKUP(O12505,登録者リスト!$A$1:$D$43729,4,FALSE)=基本情報!$D$6,O12505,"")),"")</f>
        <v/>
      </c>
    </row>
    <row r="12506" spans="15:16" x14ac:dyDescent="0.15">
      <c r="O12506">
        <v>12505</v>
      </c>
      <c r="P12506" t="str">
        <f>IFERROR(IF(COUNTIF(個人情報!$BB$5:$BB$401,"登録番号" &amp; リスト!O12506)&gt;=1,"",IF(VLOOKUP(O12506,登録者リスト!$A$1:$D$43729,4,FALSE)=基本情報!$D$6,O12506,"")),"")</f>
        <v/>
      </c>
    </row>
    <row r="12507" spans="15:16" x14ac:dyDescent="0.15">
      <c r="O12507">
        <v>12506</v>
      </c>
      <c r="P12507" t="str">
        <f>IFERROR(IF(COUNTIF(個人情報!$BB$5:$BB$401,"登録番号" &amp; リスト!O12507)&gt;=1,"",IF(VLOOKUP(O12507,登録者リスト!$A$1:$D$43729,4,FALSE)=基本情報!$D$6,O12507,"")),"")</f>
        <v/>
      </c>
    </row>
    <row r="12508" spans="15:16" x14ac:dyDescent="0.15">
      <c r="O12508">
        <v>12507</v>
      </c>
      <c r="P12508" t="str">
        <f>IFERROR(IF(COUNTIF(個人情報!$BB$5:$BB$401,"登録番号" &amp; リスト!O12508)&gt;=1,"",IF(VLOOKUP(O12508,登録者リスト!$A$1:$D$43729,4,FALSE)=基本情報!$D$6,O12508,"")),"")</f>
        <v/>
      </c>
    </row>
    <row r="12509" spans="15:16" x14ac:dyDescent="0.15">
      <c r="O12509">
        <v>12508</v>
      </c>
      <c r="P12509" t="str">
        <f>IFERROR(IF(COUNTIF(個人情報!$BB$5:$BB$401,"登録番号" &amp; リスト!O12509)&gt;=1,"",IF(VLOOKUP(O12509,登録者リスト!$A$1:$D$43729,4,FALSE)=基本情報!$D$6,O12509,"")),"")</f>
        <v/>
      </c>
    </row>
    <row r="12510" spans="15:16" x14ac:dyDescent="0.15">
      <c r="O12510">
        <v>12509</v>
      </c>
      <c r="P12510" t="str">
        <f>IFERROR(IF(COUNTIF(個人情報!$BB$5:$BB$401,"登録番号" &amp; リスト!O12510)&gt;=1,"",IF(VLOOKUP(O12510,登録者リスト!$A$1:$D$43729,4,FALSE)=基本情報!$D$6,O12510,"")),"")</f>
        <v/>
      </c>
    </row>
    <row r="12511" spans="15:16" x14ac:dyDescent="0.15">
      <c r="O12511">
        <v>12510</v>
      </c>
      <c r="P12511" t="str">
        <f>IFERROR(IF(COUNTIF(個人情報!$BB$5:$BB$401,"登録番号" &amp; リスト!O12511)&gt;=1,"",IF(VLOOKUP(O12511,登録者リスト!$A$1:$D$43729,4,FALSE)=基本情報!$D$6,O12511,"")),"")</f>
        <v/>
      </c>
    </row>
    <row r="12512" spans="15:16" x14ac:dyDescent="0.15">
      <c r="O12512">
        <v>12511</v>
      </c>
      <c r="P12512" t="str">
        <f>IFERROR(IF(COUNTIF(個人情報!$BB$5:$BB$401,"登録番号" &amp; リスト!O12512)&gt;=1,"",IF(VLOOKUP(O12512,登録者リスト!$A$1:$D$43729,4,FALSE)=基本情報!$D$6,O12512,"")),"")</f>
        <v/>
      </c>
    </row>
    <row r="12513" spans="15:16" x14ac:dyDescent="0.15">
      <c r="O12513">
        <v>12512</v>
      </c>
      <c r="P12513" t="str">
        <f>IFERROR(IF(COUNTIF(個人情報!$BB$5:$BB$401,"登録番号" &amp; リスト!O12513)&gt;=1,"",IF(VLOOKUP(O12513,登録者リスト!$A$1:$D$43729,4,FALSE)=基本情報!$D$6,O12513,"")),"")</f>
        <v/>
      </c>
    </row>
    <row r="12514" spans="15:16" x14ac:dyDescent="0.15">
      <c r="O12514">
        <v>12513</v>
      </c>
      <c r="P12514" t="str">
        <f>IFERROR(IF(COUNTIF(個人情報!$BB$5:$BB$401,"登録番号" &amp; リスト!O12514)&gt;=1,"",IF(VLOOKUP(O12514,登録者リスト!$A$1:$D$43729,4,FALSE)=基本情報!$D$6,O12514,"")),"")</f>
        <v/>
      </c>
    </row>
    <row r="12515" spans="15:16" x14ac:dyDescent="0.15">
      <c r="O12515">
        <v>12514</v>
      </c>
      <c r="P12515" t="str">
        <f>IFERROR(IF(COUNTIF(個人情報!$BB$5:$BB$401,"登録番号" &amp; リスト!O12515)&gt;=1,"",IF(VLOOKUP(O12515,登録者リスト!$A$1:$D$43729,4,FALSE)=基本情報!$D$6,O12515,"")),"")</f>
        <v/>
      </c>
    </row>
    <row r="12516" spans="15:16" x14ac:dyDescent="0.15">
      <c r="O12516">
        <v>12515</v>
      </c>
      <c r="P12516" t="str">
        <f>IFERROR(IF(COUNTIF(個人情報!$BB$5:$BB$401,"登録番号" &amp; リスト!O12516)&gt;=1,"",IF(VLOOKUP(O12516,登録者リスト!$A$1:$D$43729,4,FALSE)=基本情報!$D$6,O12516,"")),"")</f>
        <v/>
      </c>
    </row>
    <row r="12517" spans="15:16" x14ac:dyDescent="0.15">
      <c r="O12517">
        <v>12516</v>
      </c>
      <c r="P12517" t="str">
        <f>IFERROR(IF(COUNTIF(個人情報!$BB$5:$BB$401,"登録番号" &amp; リスト!O12517)&gt;=1,"",IF(VLOOKUP(O12517,登録者リスト!$A$1:$D$43729,4,FALSE)=基本情報!$D$6,O12517,"")),"")</f>
        <v/>
      </c>
    </row>
    <row r="12518" spans="15:16" x14ac:dyDescent="0.15">
      <c r="O12518">
        <v>12517</v>
      </c>
      <c r="P12518" t="str">
        <f>IFERROR(IF(COUNTIF(個人情報!$BB$5:$BB$401,"登録番号" &amp; リスト!O12518)&gt;=1,"",IF(VLOOKUP(O12518,登録者リスト!$A$1:$D$43729,4,FALSE)=基本情報!$D$6,O12518,"")),"")</f>
        <v/>
      </c>
    </row>
    <row r="12519" spans="15:16" x14ac:dyDescent="0.15">
      <c r="O12519">
        <v>12518</v>
      </c>
      <c r="P12519" t="str">
        <f>IFERROR(IF(COUNTIF(個人情報!$BB$5:$BB$401,"登録番号" &amp; リスト!O12519)&gt;=1,"",IF(VLOOKUP(O12519,登録者リスト!$A$1:$D$43729,4,FALSE)=基本情報!$D$6,O12519,"")),"")</f>
        <v/>
      </c>
    </row>
    <row r="12520" spans="15:16" x14ac:dyDescent="0.15">
      <c r="O12520">
        <v>12519</v>
      </c>
      <c r="P12520" t="str">
        <f>IFERROR(IF(COUNTIF(個人情報!$BB$5:$BB$401,"登録番号" &amp; リスト!O12520)&gt;=1,"",IF(VLOOKUP(O12520,登録者リスト!$A$1:$D$43729,4,FALSE)=基本情報!$D$6,O12520,"")),"")</f>
        <v/>
      </c>
    </row>
    <row r="12521" spans="15:16" x14ac:dyDescent="0.15">
      <c r="O12521">
        <v>12520</v>
      </c>
      <c r="P12521" t="str">
        <f>IFERROR(IF(COUNTIF(個人情報!$BB$5:$BB$401,"登録番号" &amp; リスト!O12521)&gt;=1,"",IF(VLOOKUP(O12521,登録者リスト!$A$1:$D$43729,4,FALSE)=基本情報!$D$6,O12521,"")),"")</f>
        <v/>
      </c>
    </row>
    <row r="12522" spans="15:16" x14ac:dyDescent="0.15">
      <c r="O12522">
        <v>12521</v>
      </c>
      <c r="P12522" t="str">
        <f>IFERROR(IF(COUNTIF(個人情報!$BB$5:$BB$401,"登録番号" &amp; リスト!O12522)&gt;=1,"",IF(VLOOKUP(O12522,登録者リスト!$A$1:$D$43729,4,FALSE)=基本情報!$D$6,O12522,"")),"")</f>
        <v/>
      </c>
    </row>
    <row r="12523" spans="15:16" x14ac:dyDescent="0.15">
      <c r="O12523">
        <v>12522</v>
      </c>
      <c r="P12523" t="str">
        <f>IFERROR(IF(COUNTIF(個人情報!$BB$5:$BB$401,"登録番号" &amp; リスト!O12523)&gt;=1,"",IF(VLOOKUP(O12523,登録者リスト!$A$1:$D$43729,4,FALSE)=基本情報!$D$6,O12523,"")),"")</f>
        <v/>
      </c>
    </row>
    <row r="12524" spans="15:16" x14ac:dyDescent="0.15">
      <c r="O12524">
        <v>12523</v>
      </c>
      <c r="P12524" t="str">
        <f>IFERROR(IF(COUNTIF(個人情報!$BB$5:$BB$401,"登録番号" &amp; リスト!O12524)&gt;=1,"",IF(VLOOKUP(O12524,登録者リスト!$A$1:$D$43729,4,FALSE)=基本情報!$D$6,O12524,"")),"")</f>
        <v/>
      </c>
    </row>
    <row r="12525" spans="15:16" x14ac:dyDescent="0.15">
      <c r="O12525">
        <v>12524</v>
      </c>
      <c r="P12525" t="str">
        <f>IFERROR(IF(COUNTIF(個人情報!$BB$5:$BB$401,"登録番号" &amp; リスト!O12525)&gt;=1,"",IF(VLOOKUP(O12525,登録者リスト!$A$1:$D$43729,4,FALSE)=基本情報!$D$6,O12525,"")),"")</f>
        <v/>
      </c>
    </row>
    <row r="12526" spans="15:16" x14ac:dyDescent="0.15">
      <c r="O12526">
        <v>12525</v>
      </c>
      <c r="P12526" t="str">
        <f>IFERROR(IF(COUNTIF(個人情報!$BB$5:$BB$401,"登録番号" &amp; リスト!O12526)&gt;=1,"",IF(VLOOKUP(O12526,登録者リスト!$A$1:$D$43729,4,FALSE)=基本情報!$D$6,O12526,"")),"")</f>
        <v/>
      </c>
    </row>
    <row r="12527" spans="15:16" x14ac:dyDescent="0.15">
      <c r="O12527">
        <v>12526</v>
      </c>
      <c r="P12527" t="str">
        <f>IFERROR(IF(COUNTIF(個人情報!$BB$5:$BB$401,"登録番号" &amp; リスト!O12527)&gt;=1,"",IF(VLOOKUP(O12527,登録者リスト!$A$1:$D$43729,4,FALSE)=基本情報!$D$6,O12527,"")),"")</f>
        <v/>
      </c>
    </row>
    <row r="12528" spans="15:16" x14ac:dyDescent="0.15">
      <c r="O12528">
        <v>12527</v>
      </c>
      <c r="P12528" t="str">
        <f>IFERROR(IF(COUNTIF(個人情報!$BB$5:$BB$401,"登録番号" &amp; リスト!O12528)&gt;=1,"",IF(VLOOKUP(O12528,登録者リスト!$A$1:$D$43729,4,FALSE)=基本情報!$D$6,O12528,"")),"")</f>
        <v/>
      </c>
    </row>
    <row r="12529" spans="15:16" x14ac:dyDescent="0.15">
      <c r="O12529">
        <v>12528</v>
      </c>
      <c r="P12529" t="str">
        <f>IFERROR(IF(COUNTIF(個人情報!$BB$5:$BB$401,"登録番号" &amp; リスト!O12529)&gt;=1,"",IF(VLOOKUP(O12529,登録者リスト!$A$1:$D$43729,4,FALSE)=基本情報!$D$6,O12529,"")),"")</f>
        <v/>
      </c>
    </row>
    <row r="12530" spans="15:16" x14ac:dyDescent="0.15">
      <c r="O12530">
        <v>12529</v>
      </c>
      <c r="P12530" t="str">
        <f>IFERROR(IF(COUNTIF(個人情報!$BB$5:$BB$401,"登録番号" &amp; リスト!O12530)&gt;=1,"",IF(VLOOKUP(O12530,登録者リスト!$A$1:$D$43729,4,FALSE)=基本情報!$D$6,O12530,"")),"")</f>
        <v/>
      </c>
    </row>
    <row r="12531" spans="15:16" x14ac:dyDescent="0.15">
      <c r="O12531">
        <v>12530</v>
      </c>
      <c r="P12531" t="str">
        <f>IFERROR(IF(COUNTIF(個人情報!$BB$5:$BB$401,"登録番号" &amp; リスト!O12531)&gt;=1,"",IF(VLOOKUP(O12531,登録者リスト!$A$1:$D$43729,4,FALSE)=基本情報!$D$6,O12531,"")),"")</f>
        <v/>
      </c>
    </row>
    <row r="12532" spans="15:16" x14ac:dyDescent="0.15">
      <c r="O12532">
        <v>12531</v>
      </c>
      <c r="P12532" t="str">
        <f>IFERROR(IF(COUNTIF(個人情報!$BB$5:$BB$401,"登録番号" &amp; リスト!O12532)&gt;=1,"",IF(VLOOKUP(O12532,登録者リスト!$A$1:$D$43729,4,FALSE)=基本情報!$D$6,O12532,"")),"")</f>
        <v/>
      </c>
    </row>
    <row r="12533" spans="15:16" x14ac:dyDescent="0.15">
      <c r="O12533">
        <v>12532</v>
      </c>
      <c r="P12533" t="str">
        <f>IFERROR(IF(COUNTIF(個人情報!$BB$5:$BB$401,"登録番号" &amp; リスト!O12533)&gt;=1,"",IF(VLOOKUP(O12533,登録者リスト!$A$1:$D$43729,4,FALSE)=基本情報!$D$6,O12533,"")),"")</f>
        <v/>
      </c>
    </row>
    <row r="12534" spans="15:16" x14ac:dyDescent="0.15">
      <c r="O12534">
        <v>12533</v>
      </c>
      <c r="P12534" t="str">
        <f>IFERROR(IF(COUNTIF(個人情報!$BB$5:$BB$401,"登録番号" &amp; リスト!O12534)&gt;=1,"",IF(VLOOKUP(O12534,登録者リスト!$A$1:$D$43729,4,FALSE)=基本情報!$D$6,O12534,"")),"")</f>
        <v/>
      </c>
    </row>
    <row r="12535" spans="15:16" x14ac:dyDescent="0.15">
      <c r="O12535">
        <v>12534</v>
      </c>
      <c r="P12535" t="str">
        <f>IFERROR(IF(COUNTIF(個人情報!$BB$5:$BB$401,"登録番号" &amp; リスト!O12535)&gt;=1,"",IF(VLOOKUP(O12535,登録者リスト!$A$1:$D$43729,4,FALSE)=基本情報!$D$6,O12535,"")),"")</f>
        <v/>
      </c>
    </row>
    <row r="12536" spans="15:16" x14ac:dyDescent="0.15">
      <c r="O12536">
        <v>12535</v>
      </c>
      <c r="P12536" t="str">
        <f>IFERROR(IF(COUNTIF(個人情報!$BB$5:$BB$401,"登録番号" &amp; リスト!O12536)&gt;=1,"",IF(VLOOKUP(O12536,登録者リスト!$A$1:$D$43729,4,FALSE)=基本情報!$D$6,O12536,"")),"")</f>
        <v/>
      </c>
    </row>
    <row r="12537" spans="15:16" x14ac:dyDescent="0.15">
      <c r="O12537">
        <v>12536</v>
      </c>
      <c r="P12537" t="str">
        <f>IFERROR(IF(COUNTIF(個人情報!$BB$5:$BB$401,"登録番号" &amp; リスト!O12537)&gt;=1,"",IF(VLOOKUP(O12537,登録者リスト!$A$1:$D$43729,4,FALSE)=基本情報!$D$6,O12537,"")),"")</f>
        <v/>
      </c>
    </row>
    <row r="12538" spans="15:16" x14ac:dyDescent="0.15">
      <c r="O12538">
        <v>12537</v>
      </c>
      <c r="P12538" t="str">
        <f>IFERROR(IF(COUNTIF(個人情報!$BB$5:$BB$401,"登録番号" &amp; リスト!O12538)&gt;=1,"",IF(VLOOKUP(O12538,登録者リスト!$A$1:$D$43729,4,FALSE)=基本情報!$D$6,O12538,"")),"")</f>
        <v/>
      </c>
    </row>
    <row r="12539" spans="15:16" x14ac:dyDescent="0.15">
      <c r="O12539">
        <v>12538</v>
      </c>
      <c r="P12539" t="str">
        <f>IFERROR(IF(COUNTIF(個人情報!$BB$5:$BB$401,"登録番号" &amp; リスト!O12539)&gt;=1,"",IF(VLOOKUP(O12539,登録者リスト!$A$1:$D$43729,4,FALSE)=基本情報!$D$6,O12539,"")),"")</f>
        <v/>
      </c>
    </row>
    <row r="12540" spans="15:16" x14ac:dyDescent="0.15">
      <c r="O12540">
        <v>12539</v>
      </c>
      <c r="P12540" t="str">
        <f>IFERROR(IF(COUNTIF(個人情報!$BB$5:$BB$401,"登録番号" &amp; リスト!O12540)&gt;=1,"",IF(VLOOKUP(O12540,登録者リスト!$A$1:$D$43729,4,FALSE)=基本情報!$D$6,O12540,"")),"")</f>
        <v/>
      </c>
    </row>
    <row r="12541" spans="15:16" x14ac:dyDescent="0.15">
      <c r="O12541">
        <v>12540</v>
      </c>
      <c r="P12541" t="str">
        <f>IFERROR(IF(COUNTIF(個人情報!$BB$5:$BB$401,"登録番号" &amp; リスト!O12541)&gt;=1,"",IF(VLOOKUP(O12541,登録者リスト!$A$1:$D$43729,4,FALSE)=基本情報!$D$6,O12541,"")),"")</f>
        <v/>
      </c>
    </row>
    <row r="12542" spans="15:16" x14ac:dyDescent="0.15">
      <c r="O12542">
        <v>12541</v>
      </c>
      <c r="P12542" t="str">
        <f>IFERROR(IF(COUNTIF(個人情報!$BB$5:$BB$401,"登録番号" &amp; リスト!O12542)&gt;=1,"",IF(VLOOKUP(O12542,登録者リスト!$A$1:$D$43729,4,FALSE)=基本情報!$D$6,O12542,"")),"")</f>
        <v/>
      </c>
    </row>
    <row r="12543" spans="15:16" x14ac:dyDescent="0.15">
      <c r="O12543">
        <v>12542</v>
      </c>
      <c r="P12543" t="str">
        <f>IFERROR(IF(COUNTIF(個人情報!$BB$5:$BB$401,"登録番号" &amp; リスト!O12543)&gt;=1,"",IF(VLOOKUP(O12543,登録者リスト!$A$1:$D$43729,4,FALSE)=基本情報!$D$6,O12543,"")),"")</f>
        <v/>
      </c>
    </row>
    <row r="12544" spans="15:16" x14ac:dyDescent="0.15">
      <c r="O12544">
        <v>12543</v>
      </c>
      <c r="P12544" t="str">
        <f>IFERROR(IF(COUNTIF(個人情報!$BB$5:$BB$401,"登録番号" &amp; リスト!O12544)&gt;=1,"",IF(VLOOKUP(O12544,登録者リスト!$A$1:$D$43729,4,FALSE)=基本情報!$D$6,O12544,"")),"")</f>
        <v/>
      </c>
    </row>
    <row r="12545" spans="15:16" x14ac:dyDescent="0.15">
      <c r="O12545">
        <v>12544</v>
      </c>
      <c r="P12545" t="str">
        <f>IFERROR(IF(COUNTIF(個人情報!$BB$5:$BB$401,"登録番号" &amp; リスト!O12545)&gt;=1,"",IF(VLOOKUP(O12545,登録者リスト!$A$1:$D$43729,4,FALSE)=基本情報!$D$6,O12545,"")),"")</f>
        <v/>
      </c>
    </row>
    <row r="12546" spans="15:16" x14ac:dyDescent="0.15">
      <c r="O12546">
        <v>12545</v>
      </c>
      <c r="P12546" t="str">
        <f>IFERROR(IF(COUNTIF(個人情報!$BB$5:$BB$401,"登録番号" &amp; リスト!O12546)&gt;=1,"",IF(VLOOKUP(O12546,登録者リスト!$A$1:$D$43729,4,FALSE)=基本情報!$D$6,O12546,"")),"")</f>
        <v/>
      </c>
    </row>
    <row r="12547" spans="15:16" x14ac:dyDescent="0.15">
      <c r="O12547">
        <v>12546</v>
      </c>
      <c r="P12547" t="str">
        <f>IFERROR(IF(COUNTIF(個人情報!$BB$5:$BB$401,"登録番号" &amp; リスト!O12547)&gt;=1,"",IF(VLOOKUP(O12547,登録者リスト!$A$1:$D$43729,4,FALSE)=基本情報!$D$6,O12547,"")),"")</f>
        <v/>
      </c>
    </row>
    <row r="12548" spans="15:16" x14ac:dyDescent="0.15">
      <c r="O12548">
        <v>12547</v>
      </c>
      <c r="P12548" t="str">
        <f>IFERROR(IF(COUNTIF(個人情報!$BB$5:$BB$401,"登録番号" &amp; リスト!O12548)&gt;=1,"",IF(VLOOKUP(O12548,登録者リスト!$A$1:$D$43729,4,FALSE)=基本情報!$D$6,O12548,"")),"")</f>
        <v/>
      </c>
    </row>
    <row r="12549" spans="15:16" x14ac:dyDescent="0.15">
      <c r="O12549">
        <v>12548</v>
      </c>
      <c r="P12549" t="str">
        <f>IFERROR(IF(COUNTIF(個人情報!$BB$5:$BB$401,"登録番号" &amp; リスト!O12549)&gt;=1,"",IF(VLOOKUP(O12549,登録者リスト!$A$1:$D$43729,4,FALSE)=基本情報!$D$6,O12549,"")),"")</f>
        <v/>
      </c>
    </row>
    <row r="12550" spans="15:16" x14ac:dyDescent="0.15">
      <c r="O12550">
        <v>12549</v>
      </c>
      <c r="P12550" t="str">
        <f>IFERROR(IF(COUNTIF(個人情報!$BB$5:$BB$401,"登録番号" &amp; リスト!O12550)&gt;=1,"",IF(VLOOKUP(O12550,登録者リスト!$A$1:$D$43729,4,FALSE)=基本情報!$D$6,O12550,"")),"")</f>
        <v/>
      </c>
    </row>
    <row r="12551" spans="15:16" x14ac:dyDescent="0.15">
      <c r="O12551">
        <v>12550</v>
      </c>
      <c r="P12551" t="str">
        <f>IFERROR(IF(COUNTIF(個人情報!$BB$5:$BB$401,"登録番号" &amp; リスト!O12551)&gt;=1,"",IF(VLOOKUP(O12551,登録者リスト!$A$1:$D$43729,4,FALSE)=基本情報!$D$6,O12551,"")),"")</f>
        <v/>
      </c>
    </row>
    <row r="12552" spans="15:16" x14ac:dyDescent="0.15">
      <c r="O12552">
        <v>12551</v>
      </c>
      <c r="P12552" t="str">
        <f>IFERROR(IF(COUNTIF(個人情報!$BB$5:$BB$401,"登録番号" &amp; リスト!O12552)&gt;=1,"",IF(VLOOKUP(O12552,登録者リスト!$A$1:$D$43729,4,FALSE)=基本情報!$D$6,O12552,"")),"")</f>
        <v/>
      </c>
    </row>
    <row r="12553" spans="15:16" x14ac:dyDescent="0.15">
      <c r="O12553">
        <v>12552</v>
      </c>
      <c r="P12553" t="str">
        <f>IFERROR(IF(COUNTIF(個人情報!$BB$5:$BB$401,"登録番号" &amp; リスト!O12553)&gt;=1,"",IF(VLOOKUP(O12553,登録者リスト!$A$1:$D$43729,4,FALSE)=基本情報!$D$6,O12553,"")),"")</f>
        <v/>
      </c>
    </row>
    <row r="12554" spans="15:16" x14ac:dyDescent="0.15">
      <c r="O12554">
        <v>12553</v>
      </c>
      <c r="P12554" t="str">
        <f>IFERROR(IF(COUNTIF(個人情報!$BB$5:$BB$401,"登録番号" &amp; リスト!O12554)&gt;=1,"",IF(VLOOKUP(O12554,登録者リスト!$A$1:$D$43729,4,FALSE)=基本情報!$D$6,O12554,"")),"")</f>
        <v/>
      </c>
    </row>
    <row r="12555" spans="15:16" x14ac:dyDescent="0.15">
      <c r="O12555">
        <v>12554</v>
      </c>
      <c r="P12555" t="str">
        <f>IFERROR(IF(COUNTIF(個人情報!$BB$5:$BB$401,"登録番号" &amp; リスト!O12555)&gt;=1,"",IF(VLOOKUP(O12555,登録者リスト!$A$1:$D$43729,4,FALSE)=基本情報!$D$6,O12555,"")),"")</f>
        <v/>
      </c>
    </row>
    <row r="12556" spans="15:16" x14ac:dyDescent="0.15">
      <c r="O12556">
        <v>12555</v>
      </c>
      <c r="P12556" t="str">
        <f>IFERROR(IF(COUNTIF(個人情報!$BB$5:$BB$401,"登録番号" &amp; リスト!O12556)&gt;=1,"",IF(VLOOKUP(O12556,登録者リスト!$A$1:$D$43729,4,FALSE)=基本情報!$D$6,O12556,"")),"")</f>
        <v/>
      </c>
    </row>
    <row r="12557" spans="15:16" x14ac:dyDescent="0.15">
      <c r="O12557">
        <v>12556</v>
      </c>
      <c r="P12557" t="str">
        <f>IFERROR(IF(COUNTIF(個人情報!$BB$5:$BB$401,"登録番号" &amp; リスト!O12557)&gt;=1,"",IF(VLOOKUP(O12557,登録者リスト!$A$1:$D$43729,4,FALSE)=基本情報!$D$6,O12557,"")),"")</f>
        <v/>
      </c>
    </row>
    <row r="12558" spans="15:16" x14ac:dyDescent="0.15">
      <c r="O12558">
        <v>12557</v>
      </c>
      <c r="P12558" t="str">
        <f>IFERROR(IF(COUNTIF(個人情報!$BB$5:$BB$401,"登録番号" &amp; リスト!O12558)&gt;=1,"",IF(VLOOKUP(O12558,登録者リスト!$A$1:$D$43729,4,FALSE)=基本情報!$D$6,O12558,"")),"")</f>
        <v/>
      </c>
    </row>
    <row r="12559" spans="15:16" x14ac:dyDescent="0.15">
      <c r="O12559">
        <v>12558</v>
      </c>
      <c r="P12559" t="str">
        <f>IFERROR(IF(COUNTIF(個人情報!$BB$5:$BB$401,"登録番号" &amp; リスト!O12559)&gt;=1,"",IF(VLOOKUP(O12559,登録者リスト!$A$1:$D$43729,4,FALSE)=基本情報!$D$6,O12559,"")),"")</f>
        <v/>
      </c>
    </row>
    <row r="12560" spans="15:16" x14ac:dyDescent="0.15">
      <c r="O12560">
        <v>12559</v>
      </c>
      <c r="P12560" t="str">
        <f>IFERROR(IF(COUNTIF(個人情報!$BB$5:$BB$401,"登録番号" &amp; リスト!O12560)&gt;=1,"",IF(VLOOKUP(O12560,登録者リスト!$A$1:$D$43729,4,FALSE)=基本情報!$D$6,O12560,"")),"")</f>
        <v/>
      </c>
    </row>
    <row r="12561" spans="15:16" x14ac:dyDescent="0.15">
      <c r="O12561">
        <v>12560</v>
      </c>
      <c r="P12561" t="str">
        <f>IFERROR(IF(COUNTIF(個人情報!$BB$5:$BB$401,"登録番号" &amp; リスト!O12561)&gt;=1,"",IF(VLOOKUP(O12561,登録者リスト!$A$1:$D$43729,4,FALSE)=基本情報!$D$6,O12561,"")),"")</f>
        <v/>
      </c>
    </row>
    <row r="12562" spans="15:16" x14ac:dyDescent="0.15">
      <c r="O12562">
        <v>12561</v>
      </c>
      <c r="P12562" t="str">
        <f>IFERROR(IF(COUNTIF(個人情報!$BB$5:$BB$401,"登録番号" &amp; リスト!O12562)&gt;=1,"",IF(VLOOKUP(O12562,登録者リスト!$A$1:$D$43729,4,FALSE)=基本情報!$D$6,O12562,"")),"")</f>
        <v/>
      </c>
    </row>
    <row r="12563" spans="15:16" x14ac:dyDescent="0.15">
      <c r="O12563">
        <v>12562</v>
      </c>
      <c r="P12563" t="str">
        <f>IFERROR(IF(COUNTIF(個人情報!$BB$5:$BB$401,"登録番号" &amp; リスト!O12563)&gt;=1,"",IF(VLOOKUP(O12563,登録者リスト!$A$1:$D$43729,4,FALSE)=基本情報!$D$6,O12563,"")),"")</f>
        <v/>
      </c>
    </row>
    <row r="12564" spans="15:16" x14ac:dyDescent="0.15">
      <c r="O12564">
        <v>12563</v>
      </c>
      <c r="P12564" t="str">
        <f>IFERROR(IF(COUNTIF(個人情報!$BB$5:$BB$401,"登録番号" &amp; リスト!O12564)&gt;=1,"",IF(VLOOKUP(O12564,登録者リスト!$A$1:$D$43729,4,FALSE)=基本情報!$D$6,O12564,"")),"")</f>
        <v/>
      </c>
    </row>
    <row r="12565" spans="15:16" x14ac:dyDescent="0.15">
      <c r="O12565">
        <v>12564</v>
      </c>
      <c r="P12565" t="str">
        <f>IFERROR(IF(COUNTIF(個人情報!$BB$5:$BB$401,"登録番号" &amp; リスト!O12565)&gt;=1,"",IF(VLOOKUP(O12565,登録者リスト!$A$1:$D$43729,4,FALSE)=基本情報!$D$6,O12565,"")),"")</f>
        <v/>
      </c>
    </row>
    <row r="12566" spans="15:16" x14ac:dyDescent="0.15">
      <c r="O12566">
        <v>12565</v>
      </c>
      <c r="P12566" t="str">
        <f>IFERROR(IF(COUNTIF(個人情報!$BB$5:$BB$401,"登録番号" &amp; リスト!O12566)&gt;=1,"",IF(VLOOKUP(O12566,登録者リスト!$A$1:$D$43729,4,FALSE)=基本情報!$D$6,O12566,"")),"")</f>
        <v/>
      </c>
    </row>
    <row r="12567" spans="15:16" x14ac:dyDescent="0.15">
      <c r="O12567">
        <v>12566</v>
      </c>
      <c r="P12567" t="str">
        <f>IFERROR(IF(COUNTIF(個人情報!$BB$5:$BB$401,"登録番号" &amp; リスト!O12567)&gt;=1,"",IF(VLOOKUP(O12567,登録者リスト!$A$1:$D$43729,4,FALSE)=基本情報!$D$6,O12567,"")),"")</f>
        <v/>
      </c>
    </row>
    <row r="12568" spans="15:16" x14ac:dyDescent="0.15">
      <c r="O12568">
        <v>12567</v>
      </c>
      <c r="P12568" t="str">
        <f>IFERROR(IF(COUNTIF(個人情報!$BB$5:$BB$401,"登録番号" &amp; リスト!O12568)&gt;=1,"",IF(VLOOKUP(O12568,登録者リスト!$A$1:$D$43729,4,FALSE)=基本情報!$D$6,O12568,"")),"")</f>
        <v/>
      </c>
    </row>
    <row r="12569" spans="15:16" x14ac:dyDescent="0.15">
      <c r="O12569">
        <v>12568</v>
      </c>
      <c r="P12569" t="str">
        <f>IFERROR(IF(COUNTIF(個人情報!$BB$5:$BB$401,"登録番号" &amp; リスト!O12569)&gt;=1,"",IF(VLOOKUP(O12569,登録者リスト!$A$1:$D$43729,4,FALSE)=基本情報!$D$6,O12569,"")),"")</f>
        <v/>
      </c>
    </row>
    <row r="12570" spans="15:16" x14ac:dyDescent="0.15">
      <c r="O12570">
        <v>12569</v>
      </c>
      <c r="P12570" t="str">
        <f>IFERROR(IF(COUNTIF(個人情報!$BB$5:$BB$401,"登録番号" &amp; リスト!O12570)&gt;=1,"",IF(VLOOKUP(O12570,登録者リスト!$A$1:$D$43729,4,FALSE)=基本情報!$D$6,O12570,"")),"")</f>
        <v/>
      </c>
    </row>
    <row r="12571" spans="15:16" x14ac:dyDescent="0.15">
      <c r="O12571">
        <v>12570</v>
      </c>
      <c r="P12571" t="str">
        <f>IFERROR(IF(COUNTIF(個人情報!$BB$5:$BB$401,"登録番号" &amp; リスト!O12571)&gt;=1,"",IF(VLOOKUP(O12571,登録者リスト!$A$1:$D$43729,4,FALSE)=基本情報!$D$6,O12571,"")),"")</f>
        <v/>
      </c>
    </row>
    <row r="12572" spans="15:16" x14ac:dyDescent="0.15">
      <c r="O12572">
        <v>12571</v>
      </c>
      <c r="P12572" t="str">
        <f>IFERROR(IF(COUNTIF(個人情報!$BB$5:$BB$401,"登録番号" &amp; リスト!O12572)&gt;=1,"",IF(VLOOKUP(O12572,登録者リスト!$A$1:$D$43729,4,FALSE)=基本情報!$D$6,O12572,"")),"")</f>
        <v/>
      </c>
    </row>
    <row r="12573" spans="15:16" x14ac:dyDescent="0.15">
      <c r="O12573">
        <v>12572</v>
      </c>
      <c r="P12573" t="str">
        <f>IFERROR(IF(COUNTIF(個人情報!$BB$5:$BB$401,"登録番号" &amp; リスト!O12573)&gt;=1,"",IF(VLOOKUP(O12573,登録者リスト!$A$1:$D$43729,4,FALSE)=基本情報!$D$6,O12573,"")),"")</f>
        <v/>
      </c>
    </row>
    <row r="12574" spans="15:16" x14ac:dyDescent="0.15">
      <c r="O12574">
        <v>12573</v>
      </c>
      <c r="P12574" t="str">
        <f>IFERROR(IF(COUNTIF(個人情報!$BB$5:$BB$401,"登録番号" &amp; リスト!O12574)&gt;=1,"",IF(VLOOKUP(O12574,登録者リスト!$A$1:$D$43729,4,FALSE)=基本情報!$D$6,O12574,"")),"")</f>
        <v/>
      </c>
    </row>
    <row r="12575" spans="15:16" x14ac:dyDescent="0.15">
      <c r="O12575">
        <v>12574</v>
      </c>
      <c r="P12575" t="str">
        <f>IFERROR(IF(COUNTIF(個人情報!$BB$5:$BB$401,"登録番号" &amp; リスト!O12575)&gt;=1,"",IF(VLOOKUP(O12575,登録者リスト!$A$1:$D$43729,4,FALSE)=基本情報!$D$6,O12575,"")),"")</f>
        <v/>
      </c>
    </row>
    <row r="12576" spans="15:16" x14ac:dyDescent="0.15">
      <c r="O12576">
        <v>12575</v>
      </c>
      <c r="P12576" t="str">
        <f>IFERROR(IF(COUNTIF(個人情報!$BB$5:$BB$401,"登録番号" &amp; リスト!O12576)&gt;=1,"",IF(VLOOKUP(O12576,登録者リスト!$A$1:$D$43729,4,FALSE)=基本情報!$D$6,O12576,"")),"")</f>
        <v/>
      </c>
    </row>
    <row r="12577" spans="15:16" x14ac:dyDescent="0.15">
      <c r="O12577">
        <v>12576</v>
      </c>
      <c r="P12577" t="str">
        <f>IFERROR(IF(COUNTIF(個人情報!$BB$5:$BB$401,"登録番号" &amp; リスト!O12577)&gt;=1,"",IF(VLOOKUP(O12577,登録者リスト!$A$1:$D$43729,4,FALSE)=基本情報!$D$6,O12577,"")),"")</f>
        <v/>
      </c>
    </row>
    <row r="12578" spans="15:16" x14ac:dyDescent="0.15">
      <c r="O12578">
        <v>12577</v>
      </c>
      <c r="P12578" t="str">
        <f>IFERROR(IF(COUNTIF(個人情報!$BB$5:$BB$401,"登録番号" &amp; リスト!O12578)&gt;=1,"",IF(VLOOKUP(O12578,登録者リスト!$A$1:$D$43729,4,FALSE)=基本情報!$D$6,O12578,"")),"")</f>
        <v/>
      </c>
    </row>
    <row r="12579" spans="15:16" x14ac:dyDescent="0.15">
      <c r="O12579">
        <v>12578</v>
      </c>
      <c r="P12579" t="str">
        <f>IFERROR(IF(COUNTIF(個人情報!$BB$5:$BB$401,"登録番号" &amp; リスト!O12579)&gt;=1,"",IF(VLOOKUP(O12579,登録者リスト!$A$1:$D$43729,4,FALSE)=基本情報!$D$6,O12579,"")),"")</f>
        <v/>
      </c>
    </row>
    <row r="12580" spans="15:16" x14ac:dyDescent="0.15">
      <c r="O12580">
        <v>12579</v>
      </c>
      <c r="P12580" t="str">
        <f>IFERROR(IF(COUNTIF(個人情報!$BB$5:$BB$401,"登録番号" &amp; リスト!O12580)&gt;=1,"",IF(VLOOKUP(O12580,登録者リスト!$A$1:$D$43729,4,FALSE)=基本情報!$D$6,O12580,"")),"")</f>
        <v/>
      </c>
    </row>
    <row r="12581" spans="15:16" x14ac:dyDescent="0.15">
      <c r="O12581">
        <v>12580</v>
      </c>
      <c r="P12581" t="str">
        <f>IFERROR(IF(COUNTIF(個人情報!$BB$5:$BB$401,"登録番号" &amp; リスト!O12581)&gt;=1,"",IF(VLOOKUP(O12581,登録者リスト!$A$1:$D$43729,4,FALSE)=基本情報!$D$6,O12581,"")),"")</f>
        <v/>
      </c>
    </row>
    <row r="12582" spans="15:16" x14ac:dyDescent="0.15">
      <c r="O12582">
        <v>12581</v>
      </c>
      <c r="P12582" t="str">
        <f>IFERROR(IF(COUNTIF(個人情報!$BB$5:$BB$401,"登録番号" &amp; リスト!O12582)&gt;=1,"",IF(VLOOKUP(O12582,登録者リスト!$A$1:$D$43729,4,FALSE)=基本情報!$D$6,O12582,"")),"")</f>
        <v/>
      </c>
    </row>
    <row r="12583" spans="15:16" x14ac:dyDescent="0.15">
      <c r="O12583">
        <v>12582</v>
      </c>
      <c r="P12583" t="str">
        <f>IFERROR(IF(COUNTIF(個人情報!$BB$5:$BB$401,"登録番号" &amp; リスト!O12583)&gt;=1,"",IF(VLOOKUP(O12583,登録者リスト!$A$1:$D$43729,4,FALSE)=基本情報!$D$6,O12583,"")),"")</f>
        <v/>
      </c>
    </row>
    <row r="12584" spans="15:16" x14ac:dyDescent="0.15">
      <c r="O12584">
        <v>12583</v>
      </c>
      <c r="P12584" t="str">
        <f>IFERROR(IF(COUNTIF(個人情報!$BB$5:$BB$401,"登録番号" &amp; リスト!O12584)&gt;=1,"",IF(VLOOKUP(O12584,登録者リスト!$A$1:$D$43729,4,FALSE)=基本情報!$D$6,O12584,"")),"")</f>
        <v/>
      </c>
    </row>
    <row r="12585" spans="15:16" x14ac:dyDescent="0.15">
      <c r="O12585">
        <v>12584</v>
      </c>
      <c r="P12585" t="str">
        <f>IFERROR(IF(COUNTIF(個人情報!$BB$5:$BB$401,"登録番号" &amp; リスト!O12585)&gt;=1,"",IF(VLOOKUP(O12585,登録者リスト!$A$1:$D$43729,4,FALSE)=基本情報!$D$6,O12585,"")),"")</f>
        <v/>
      </c>
    </row>
    <row r="12586" spans="15:16" x14ac:dyDescent="0.15">
      <c r="O12586">
        <v>12585</v>
      </c>
      <c r="P12586" t="str">
        <f>IFERROR(IF(COUNTIF(個人情報!$BB$5:$BB$401,"登録番号" &amp; リスト!O12586)&gt;=1,"",IF(VLOOKUP(O12586,登録者リスト!$A$1:$D$43729,4,FALSE)=基本情報!$D$6,O12586,"")),"")</f>
        <v/>
      </c>
    </row>
    <row r="12587" spans="15:16" x14ac:dyDescent="0.15">
      <c r="O12587">
        <v>12586</v>
      </c>
      <c r="P12587" t="str">
        <f>IFERROR(IF(COUNTIF(個人情報!$BB$5:$BB$401,"登録番号" &amp; リスト!O12587)&gt;=1,"",IF(VLOOKUP(O12587,登録者リスト!$A$1:$D$43729,4,FALSE)=基本情報!$D$6,O12587,"")),"")</f>
        <v/>
      </c>
    </row>
    <row r="12588" spans="15:16" x14ac:dyDescent="0.15">
      <c r="O12588">
        <v>12587</v>
      </c>
      <c r="P12588" t="str">
        <f>IFERROR(IF(COUNTIF(個人情報!$BB$5:$BB$401,"登録番号" &amp; リスト!O12588)&gt;=1,"",IF(VLOOKUP(O12588,登録者リスト!$A$1:$D$43729,4,FALSE)=基本情報!$D$6,O12588,"")),"")</f>
        <v/>
      </c>
    </row>
    <row r="12589" spans="15:16" x14ac:dyDescent="0.15">
      <c r="O12589">
        <v>12588</v>
      </c>
      <c r="P12589" t="str">
        <f>IFERROR(IF(COUNTIF(個人情報!$BB$5:$BB$401,"登録番号" &amp; リスト!O12589)&gt;=1,"",IF(VLOOKUP(O12589,登録者リスト!$A$1:$D$43729,4,FALSE)=基本情報!$D$6,O12589,"")),"")</f>
        <v/>
      </c>
    </row>
    <row r="12590" spans="15:16" x14ac:dyDescent="0.15">
      <c r="O12590">
        <v>12589</v>
      </c>
      <c r="P12590" t="str">
        <f>IFERROR(IF(COUNTIF(個人情報!$BB$5:$BB$401,"登録番号" &amp; リスト!O12590)&gt;=1,"",IF(VLOOKUP(O12590,登録者リスト!$A$1:$D$43729,4,FALSE)=基本情報!$D$6,O12590,"")),"")</f>
        <v/>
      </c>
    </row>
    <row r="12591" spans="15:16" x14ac:dyDescent="0.15">
      <c r="O12591">
        <v>12590</v>
      </c>
      <c r="P12591" t="str">
        <f>IFERROR(IF(COUNTIF(個人情報!$BB$5:$BB$401,"登録番号" &amp; リスト!O12591)&gt;=1,"",IF(VLOOKUP(O12591,登録者リスト!$A$1:$D$43729,4,FALSE)=基本情報!$D$6,O12591,"")),"")</f>
        <v/>
      </c>
    </row>
    <row r="12592" spans="15:16" x14ac:dyDescent="0.15">
      <c r="O12592">
        <v>12591</v>
      </c>
      <c r="P12592" t="str">
        <f>IFERROR(IF(COUNTIF(個人情報!$BB$5:$BB$401,"登録番号" &amp; リスト!O12592)&gt;=1,"",IF(VLOOKUP(O12592,登録者リスト!$A$1:$D$43729,4,FALSE)=基本情報!$D$6,O12592,"")),"")</f>
        <v/>
      </c>
    </row>
    <row r="12593" spans="15:16" x14ac:dyDescent="0.15">
      <c r="O12593">
        <v>12592</v>
      </c>
      <c r="P12593" t="str">
        <f>IFERROR(IF(COUNTIF(個人情報!$BB$5:$BB$401,"登録番号" &amp; リスト!O12593)&gt;=1,"",IF(VLOOKUP(O12593,登録者リスト!$A$1:$D$43729,4,FALSE)=基本情報!$D$6,O12593,"")),"")</f>
        <v/>
      </c>
    </row>
    <row r="12594" spans="15:16" x14ac:dyDescent="0.15">
      <c r="O12594">
        <v>12593</v>
      </c>
      <c r="P12594" t="str">
        <f>IFERROR(IF(COUNTIF(個人情報!$BB$5:$BB$401,"登録番号" &amp; リスト!O12594)&gt;=1,"",IF(VLOOKUP(O12594,登録者リスト!$A$1:$D$43729,4,FALSE)=基本情報!$D$6,O12594,"")),"")</f>
        <v/>
      </c>
    </row>
    <row r="12595" spans="15:16" x14ac:dyDescent="0.15">
      <c r="O12595">
        <v>12594</v>
      </c>
      <c r="P12595" t="str">
        <f>IFERROR(IF(COUNTIF(個人情報!$BB$5:$BB$401,"登録番号" &amp; リスト!O12595)&gt;=1,"",IF(VLOOKUP(O12595,登録者リスト!$A$1:$D$43729,4,FALSE)=基本情報!$D$6,O12595,"")),"")</f>
        <v/>
      </c>
    </row>
    <row r="12596" spans="15:16" x14ac:dyDescent="0.15">
      <c r="O12596">
        <v>12595</v>
      </c>
      <c r="P12596" t="str">
        <f>IFERROR(IF(COUNTIF(個人情報!$BB$5:$BB$401,"登録番号" &amp; リスト!O12596)&gt;=1,"",IF(VLOOKUP(O12596,登録者リスト!$A$1:$D$43729,4,FALSE)=基本情報!$D$6,O12596,"")),"")</f>
        <v/>
      </c>
    </row>
    <row r="12597" spans="15:16" x14ac:dyDescent="0.15">
      <c r="O12597">
        <v>12596</v>
      </c>
      <c r="P12597" t="str">
        <f>IFERROR(IF(COUNTIF(個人情報!$BB$5:$BB$401,"登録番号" &amp; リスト!O12597)&gt;=1,"",IF(VLOOKUP(O12597,登録者リスト!$A$1:$D$43729,4,FALSE)=基本情報!$D$6,O12597,"")),"")</f>
        <v/>
      </c>
    </row>
    <row r="12598" spans="15:16" x14ac:dyDescent="0.15">
      <c r="O12598">
        <v>12597</v>
      </c>
      <c r="P12598" t="str">
        <f>IFERROR(IF(COUNTIF(個人情報!$BB$5:$BB$401,"登録番号" &amp; リスト!O12598)&gt;=1,"",IF(VLOOKUP(O12598,登録者リスト!$A$1:$D$43729,4,FALSE)=基本情報!$D$6,O12598,"")),"")</f>
        <v/>
      </c>
    </row>
    <row r="12599" spans="15:16" x14ac:dyDescent="0.15">
      <c r="O12599">
        <v>12598</v>
      </c>
      <c r="P12599" t="str">
        <f>IFERROR(IF(COUNTIF(個人情報!$BB$5:$BB$401,"登録番号" &amp; リスト!O12599)&gt;=1,"",IF(VLOOKUP(O12599,登録者リスト!$A$1:$D$43729,4,FALSE)=基本情報!$D$6,O12599,"")),"")</f>
        <v/>
      </c>
    </row>
    <row r="12600" spans="15:16" x14ac:dyDescent="0.15">
      <c r="O12600">
        <v>12599</v>
      </c>
      <c r="P12600" t="str">
        <f>IFERROR(IF(COUNTIF(個人情報!$BB$5:$BB$401,"登録番号" &amp; リスト!O12600)&gt;=1,"",IF(VLOOKUP(O12600,登録者リスト!$A$1:$D$43729,4,FALSE)=基本情報!$D$6,O12600,"")),"")</f>
        <v/>
      </c>
    </row>
    <row r="12601" spans="15:16" x14ac:dyDescent="0.15">
      <c r="O12601">
        <v>12600</v>
      </c>
      <c r="P12601" t="str">
        <f>IFERROR(IF(COUNTIF(個人情報!$BB$5:$BB$401,"登録番号" &amp; リスト!O12601)&gt;=1,"",IF(VLOOKUP(O12601,登録者リスト!$A$1:$D$43729,4,FALSE)=基本情報!$D$6,O12601,"")),"")</f>
        <v/>
      </c>
    </row>
    <row r="12602" spans="15:16" x14ac:dyDescent="0.15">
      <c r="O12602">
        <v>12601</v>
      </c>
      <c r="P12602" t="str">
        <f>IFERROR(IF(COUNTIF(個人情報!$BB$5:$BB$401,"登録番号" &amp; リスト!O12602)&gt;=1,"",IF(VLOOKUP(O12602,登録者リスト!$A$1:$D$43729,4,FALSE)=基本情報!$D$6,O12602,"")),"")</f>
        <v/>
      </c>
    </row>
    <row r="12603" spans="15:16" x14ac:dyDescent="0.15">
      <c r="O12603">
        <v>12602</v>
      </c>
      <c r="P12603" t="str">
        <f>IFERROR(IF(COUNTIF(個人情報!$BB$5:$BB$401,"登録番号" &amp; リスト!O12603)&gt;=1,"",IF(VLOOKUP(O12603,登録者リスト!$A$1:$D$43729,4,FALSE)=基本情報!$D$6,O12603,"")),"")</f>
        <v/>
      </c>
    </row>
    <row r="12604" spans="15:16" x14ac:dyDescent="0.15">
      <c r="O12604">
        <v>12603</v>
      </c>
      <c r="P12604" t="str">
        <f>IFERROR(IF(COUNTIF(個人情報!$BB$5:$BB$401,"登録番号" &amp; リスト!O12604)&gt;=1,"",IF(VLOOKUP(O12604,登録者リスト!$A$1:$D$43729,4,FALSE)=基本情報!$D$6,O12604,"")),"")</f>
        <v/>
      </c>
    </row>
    <row r="12605" spans="15:16" x14ac:dyDescent="0.15">
      <c r="O12605">
        <v>12604</v>
      </c>
      <c r="P12605" t="str">
        <f>IFERROR(IF(COUNTIF(個人情報!$BB$5:$BB$401,"登録番号" &amp; リスト!O12605)&gt;=1,"",IF(VLOOKUP(O12605,登録者リスト!$A$1:$D$43729,4,FALSE)=基本情報!$D$6,O12605,"")),"")</f>
        <v/>
      </c>
    </row>
    <row r="12606" spans="15:16" x14ac:dyDescent="0.15">
      <c r="O12606">
        <v>12605</v>
      </c>
      <c r="P12606" t="str">
        <f>IFERROR(IF(COUNTIF(個人情報!$BB$5:$BB$401,"登録番号" &amp; リスト!O12606)&gt;=1,"",IF(VLOOKUP(O12606,登録者リスト!$A$1:$D$43729,4,FALSE)=基本情報!$D$6,O12606,"")),"")</f>
        <v/>
      </c>
    </row>
    <row r="12607" spans="15:16" x14ac:dyDescent="0.15">
      <c r="O12607">
        <v>12606</v>
      </c>
      <c r="P12607" t="str">
        <f>IFERROR(IF(COUNTIF(個人情報!$BB$5:$BB$401,"登録番号" &amp; リスト!O12607)&gt;=1,"",IF(VLOOKUP(O12607,登録者リスト!$A$1:$D$43729,4,FALSE)=基本情報!$D$6,O12607,"")),"")</f>
        <v/>
      </c>
    </row>
    <row r="12608" spans="15:16" x14ac:dyDescent="0.15">
      <c r="O12608">
        <v>12607</v>
      </c>
      <c r="P12608" t="str">
        <f>IFERROR(IF(COUNTIF(個人情報!$BB$5:$BB$401,"登録番号" &amp; リスト!O12608)&gt;=1,"",IF(VLOOKUP(O12608,登録者リスト!$A$1:$D$43729,4,FALSE)=基本情報!$D$6,O12608,"")),"")</f>
        <v/>
      </c>
    </row>
    <row r="12609" spans="15:16" x14ac:dyDescent="0.15">
      <c r="O12609">
        <v>12608</v>
      </c>
      <c r="P12609" t="str">
        <f>IFERROR(IF(COUNTIF(個人情報!$BB$5:$BB$401,"登録番号" &amp; リスト!O12609)&gt;=1,"",IF(VLOOKUP(O12609,登録者リスト!$A$1:$D$43729,4,FALSE)=基本情報!$D$6,O12609,"")),"")</f>
        <v/>
      </c>
    </row>
    <row r="12610" spans="15:16" x14ac:dyDescent="0.15">
      <c r="O12610">
        <v>12609</v>
      </c>
      <c r="P12610" t="str">
        <f>IFERROR(IF(COUNTIF(個人情報!$BB$5:$BB$401,"登録番号" &amp; リスト!O12610)&gt;=1,"",IF(VLOOKUP(O12610,登録者リスト!$A$1:$D$43729,4,FALSE)=基本情報!$D$6,O12610,"")),"")</f>
        <v/>
      </c>
    </row>
    <row r="12611" spans="15:16" x14ac:dyDescent="0.15">
      <c r="O12611">
        <v>12610</v>
      </c>
      <c r="P12611" t="str">
        <f>IFERROR(IF(COUNTIF(個人情報!$BB$5:$BB$401,"登録番号" &amp; リスト!O12611)&gt;=1,"",IF(VLOOKUP(O12611,登録者リスト!$A$1:$D$43729,4,FALSE)=基本情報!$D$6,O12611,"")),"")</f>
        <v/>
      </c>
    </row>
    <row r="12612" spans="15:16" x14ac:dyDescent="0.15">
      <c r="O12612">
        <v>12611</v>
      </c>
      <c r="P12612" t="str">
        <f>IFERROR(IF(COUNTIF(個人情報!$BB$5:$BB$401,"登録番号" &amp; リスト!O12612)&gt;=1,"",IF(VLOOKUP(O12612,登録者リスト!$A$1:$D$43729,4,FALSE)=基本情報!$D$6,O12612,"")),"")</f>
        <v/>
      </c>
    </row>
    <row r="12613" spans="15:16" x14ac:dyDescent="0.15">
      <c r="O12613">
        <v>12612</v>
      </c>
      <c r="P12613" t="str">
        <f>IFERROR(IF(COUNTIF(個人情報!$BB$5:$BB$401,"登録番号" &amp; リスト!O12613)&gt;=1,"",IF(VLOOKUP(O12613,登録者リスト!$A$1:$D$43729,4,FALSE)=基本情報!$D$6,O12613,"")),"")</f>
        <v/>
      </c>
    </row>
    <row r="12614" spans="15:16" x14ac:dyDescent="0.15">
      <c r="O12614">
        <v>12613</v>
      </c>
      <c r="P12614" t="str">
        <f>IFERROR(IF(COUNTIF(個人情報!$BB$5:$BB$401,"登録番号" &amp; リスト!O12614)&gt;=1,"",IF(VLOOKUP(O12614,登録者リスト!$A$1:$D$43729,4,FALSE)=基本情報!$D$6,O12614,"")),"")</f>
        <v/>
      </c>
    </row>
    <row r="12615" spans="15:16" x14ac:dyDescent="0.15">
      <c r="O12615">
        <v>12614</v>
      </c>
      <c r="P12615" t="str">
        <f>IFERROR(IF(COUNTIF(個人情報!$BB$5:$BB$401,"登録番号" &amp; リスト!O12615)&gt;=1,"",IF(VLOOKUP(O12615,登録者リスト!$A$1:$D$43729,4,FALSE)=基本情報!$D$6,O12615,"")),"")</f>
        <v/>
      </c>
    </row>
    <row r="12616" spans="15:16" x14ac:dyDescent="0.15">
      <c r="O12616">
        <v>12615</v>
      </c>
      <c r="P12616" t="str">
        <f>IFERROR(IF(COUNTIF(個人情報!$BB$5:$BB$401,"登録番号" &amp; リスト!O12616)&gt;=1,"",IF(VLOOKUP(O12616,登録者リスト!$A$1:$D$43729,4,FALSE)=基本情報!$D$6,O12616,"")),"")</f>
        <v/>
      </c>
    </row>
    <row r="12617" spans="15:16" x14ac:dyDescent="0.15">
      <c r="O12617">
        <v>12616</v>
      </c>
      <c r="P12617" t="str">
        <f>IFERROR(IF(COUNTIF(個人情報!$BB$5:$BB$401,"登録番号" &amp; リスト!O12617)&gt;=1,"",IF(VLOOKUP(O12617,登録者リスト!$A$1:$D$43729,4,FALSE)=基本情報!$D$6,O12617,"")),"")</f>
        <v/>
      </c>
    </row>
    <row r="12618" spans="15:16" x14ac:dyDescent="0.15">
      <c r="O12618">
        <v>12617</v>
      </c>
      <c r="P12618" t="str">
        <f>IFERROR(IF(COUNTIF(個人情報!$BB$5:$BB$401,"登録番号" &amp; リスト!O12618)&gt;=1,"",IF(VLOOKUP(O12618,登録者リスト!$A$1:$D$43729,4,FALSE)=基本情報!$D$6,O12618,"")),"")</f>
        <v/>
      </c>
    </row>
    <row r="12619" spans="15:16" x14ac:dyDescent="0.15">
      <c r="O12619">
        <v>12618</v>
      </c>
      <c r="P12619" t="str">
        <f>IFERROR(IF(COUNTIF(個人情報!$BB$5:$BB$401,"登録番号" &amp; リスト!O12619)&gt;=1,"",IF(VLOOKUP(O12619,登録者リスト!$A$1:$D$43729,4,FALSE)=基本情報!$D$6,O12619,"")),"")</f>
        <v/>
      </c>
    </row>
    <row r="12620" spans="15:16" x14ac:dyDescent="0.15">
      <c r="O12620">
        <v>12619</v>
      </c>
      <c r="P12620" t="str">
        <f>IFERROR(IF(COUNTIF(個人情報!$BB$5:$BB$401,"登録番号" &amp; リスト!O12620)&gt;=1,"",IF(VLOOKUP(O12620,登録者リスト!$A$1:$D$43729,4,FALSE)=基本情報!$D$6,O12620,"")),"")</f>
        <v/>
      </c>
    </row>
    <row r="12621" spans="15:16" x14ac:dyDescent="0.15">
      <c r="O12621">
        <v>12620</v>
      </c>
      <c r="P12621" t="str">
        <f>IFERROR(IF(COUNTIF(個人情報!$BB$5:$BB$401,"登録番号" &amp; リスト!O12621)&gt;=1,"",IF(VLOOKUP(O12621,登録者リスト!$A$1:$D$43729,4,FALSE)=基本情報!$D$6,O12621,"")),"")</f>
        <v/>
      </c>
    </row>
    <row r="12622" spans="15:16" x14ac:dyDescent="0.15">
      <c r="O12622">
        <v>12621</v>
      </c>
      <c r="P12622" t="str">
        <f>IFERROR(IF(COUNTIF(個人情報!$BB$5:$BB$401,"登録番号" &amp; リスト!O12622)&gt;=1,"",IF(VLOOKUP(O12622,登録者リスト!$A$1:$D$43729,4,FALSE)=基本情報!$D$6,O12622,"")),"")</f>
        <v/>
      </c>
    </row>
    <row r="12623" spans="15:16" x14ac:dyDescent="0.15">
      <c r="O12623">
        <v>12622</v>
      </c>
      <c r="P12623" t="str">
        <f>IFERROR(IF(COUNTIF(個人情報!$BB$5:$BB$401,"登録番号" &amp; リスト!O12623)&gt;=1,"",IF(VLOOKUP(O12623,登録者リスト!$A$1:$D$43729,4,FALSE)=基本情報!$D$6,O12623,"")),"")</f>
        <v/>
      </c>
    </row>
    <row r="12624" spans="15:16" x14ac:dyDescent="0.15">
      <c r="O12624">
        <v>12623</v>
      </c>
      <c r="P12624" t="str">
        <f>IFERROR(IF(COUNTIF(個人情報!$BB$5:$BB$401,"登録番号" &amp; リスト!O12624)&gt;=1,"",IF(VLOOKUP(O12624,登録者リスト!$A$1:$D$43729,4,FALSE)=基本情報!$D$6,O12624,"")),"")</f>
        <v/>
      </c>
    </row>
    <row r="12625" spans="15:16" x14ac:dyDescent="0.15">
      <c r="O12625">
        <v>12624</v>
      </c>
      <c r="P12625" t="str">
        <f>IFERROR(IF(COUNTIF(個人情報!$BB$5:$BB$401,"登録番号" &amp; リスト!O12625)&gt;=1,"",IF(VLOOKUP(O12625,登録者リスト!$A$1:$D$43729,4,FALSE)=基本情報!$D$6,O12625,"")),"")</f>
        <v/>
      </c>
    </row>
    <row r="12626" spans="15:16" x14ac:dyDescent="0.15">
      <c r="O12626">
        <v>12625</v>
      </c>
      <c r="P12626" t="str">
        <f>IFERROR(IF(COUNTIF(個人情報!$BB$5:$BB$401,"登録番号" &amp; リスト!O12626)&gt;=1,"",IF(VLOOKUP(O12626,登録者リスト!$A$1:$D$43729,4,FALSE)=基本情報!$D$6,O12626,"")),"")</f>
        <v/>
      </c>
    </row>
    <row r="12627" spans="15:16" x14ac:dyDescent="0.15">
      <c r="O12627">
        <v>12626</v>
      </c>
      <c r="P12627" t="str">
        <f>IFERROR(IF(COUNTIF(個人情報!$BB$5:$BB$401,"登録番号" &amp; リスト!O12627)&gt;=1,"",IF(VLOOKUP(O12627,登録者リスト!$A$1:$D$43729,4,FALSE)=基本情報!$D$6,O12627,"")),"")</f>
        <v/>
      </c>
    </row>
    <row r="12628" spans="15:16" x14ac:dyDescent="0.15">
      <c r="O12628">
        <v>12627</v>
      </c>
      <c r="P12628" t="str">
        <f>IFERROR(IF(COUNTIF(個人情報!$BB$5:$BB$401,"登録番号" &amp; リスト!O12628)&gt;=1,"",IF(VLOOKUP(O12628,登録者リスト!$A$1:$D$43729,4,FALSE)=基本情報!$D$6,O12628,"")),"")</f>
        <v/>
      </c>
    </row>
    <row r="12629" spans="15:16" x14ac:dyDescent="0.15">
      <c r="O12629">
        <v>12628</v>
      </c>
      <c r="P12629" t="str">
        <f>IFERROR(IF(COUNTIF(個人情報!$BB$5:$BB$401,"登録番号" &amp; リスト!O12629)&gt;=1,"",IF(VLOOKUP(O12629,登録者リスト!$A$1:$D$43729,4,FALSE)=基本情報!$D$6,O12629,"")),"")</f>
        <v/>
      </c>
    </row>
    <row r="12630" spans="15:16" x14ac:dyDescent="0.15">
      <c r="O12630">
        <v>12629</v>
      </c>
      <c r="P12630" t="str">
        <f>IFERROR(IF(COUNTIF(個人情報!$BB$5:$BB$401,"登録番号" &amp; リスト!O12630)&gt;=1,"",IF(VLOOKUP(O12630,登録者リスト!$A$1:$D$43729,4,FALSE)=基本情報!$D$6,O12630,"")),"")</f>
        <v/>
      </c>
    </row>
    <row r="12631" spans="15:16" x14ac:dyDescent="0.15">
      <c r="O12631">
        <v>12630</v>
      </c>
      <c r="P12631" t="str">
        <f>IFERROR(IF(COUNTIF(個人情報!$BB$5:$BB$401,"登録番号" &amp; リスト!O12631)&gt;=1,"",IF(VLOOKUP(O12631,登録者リスト!$A$1:$D$43729,4,FALSE)=基本情報!$D$6,O12631,"")),"")</f>
        <v/>
      </c>
    </row>
    <row r="12632" spans="15:16" x14ac:dyDescent="0.15">
      <c r="O12632">
        <v>12631</v>
      </c>
      <c r="P12632" t="str">
        <f>IFERROR(IF(COUNTIF(個人情報!$BB$5:$BB$401,"登録番号" &amp; リスト!O12632)&gt;=1,"",IF(VLOOKUP(O12632,登録者リスト!$A$1:$D$43729,4,FALSE)=基本情報!$D$6,O12632,"")),"")</f>
        <v/>
      </c>
    </row>
    <row r="12633" spans="15:16" x14ac:dyDescent="0.15">
      <c r="O12633">
        <v>12632</v>
      </c>
      <c r="P12633" t="str">
        <f>IFERROR(IF(COUNTIF(個人情報!$BB$5:$BB$401,"登録番号" &amp; リスト!O12633)&gt;=1,"",IF(VLOOKUP(O12633,登録者リスト!$A$1:$D$43729,4,FALSE)=基本情報!$D$6,O12633,"")),"")</f>
        <v/>
      </c>
    </row>
    <row r="12634" spans="15:16" x14ac:dyDescent="0.15">
      <c r="O12634">
        <v>12633</v>
      </c>
      <c r="P12634" t="str">
        <f>IFERROR(IF(COUNTIF(個人情報!$BB$5:$BB$401,"登録番号" &amp; リスト!O12634)&gt;=1,"",IF(VLOOKUP(O12634,登録者リスト!$A$1:$D$43729,4,FALSE)=基本情報!$D$6,O12634,"")),"")</f>
        <v/>
      </c>
    </row>
    <row r="12635" spans="15:16" x14ac:dyDescent="0.15">
      <c r="O12635">
        <v>12634</v>
      </c>
      <c r="P12635" t="str">
        <f>IFERROR(IF(COUNTIF(個人情報!$BB$5:$BB$401,"登録番号" &amp; リスト!O12635)&gt;=1,"",IF(VLOOKUP(O12635,登録者リスト!$A$1:$D$43729,4,FALSE)=基本情報!$D$6,O12635,"")),"")</f>
        <v/>
      </c>
    </row>
    <row r="12636" spans="15:16" x14ac:dyDescent="0.15">
      <c r="O12636">
        <v>12635</v>
      </c>
      <c r="P12636" t="str">
        <f>IFERROR(IF(COUNTIF(個人情報!$BB$5:$BB$401,"登録番号" &amp; リスト!O12636)&gt;=1,"",IF(VLOOKUP(O12636,登録者リスト!$A$1:$D$43729,4,FALSE)=基本情報!$D$6,O12636,"")),"")</f>
        <v/>
      </c>
    </row>
    <row r="12637" spans="15:16" x14ac:dyDescent="0.15">
      <c r="O12637">
        <v>12636</v>
      </c>
      <c r="P12637" t="str">
        <f>IFERROR(IF(COUNTIF(個人情報!$BB$5:$BB$401,"登録番号" &amp; リスト!O12637)&gt;=1,"",IF(VLOOKUP(O12637,登録者リスト!$A$1:$D$43729,4,FALSE)=基本情報!$D$6,O12637,"")),"")</f>
        <v/>
      </c>
    </row>
    <row r="12638" spans="15:16" x14ac:dyDescent="0.15">
      <c r="O12638">
        <v>12637</v>
      </c>
      <c r="P12638" t="str">
        <f>IFERROR(IF(COUNTIF(個人情報!$BB$5:$BB$401,"登録番号" &amp; リスト!O12638)&gt;=1,"",IF(VLOOKUP(O12638,登録者リスト!$A$1:$D$43729,4,FALSE)=基本情報!$D$6,O12638,"")),"")</f>
        <v/>
      </c>
    </row>
    <row r="12639" spans="15:16" x14ac:dyDescent="0.15">
      <c r="O12639">
        <v>12638</v>
      </c>
      <c r="P12639" t="str">
        <f>IFERROR(IF(COUNTIF(個人情報!$BB$5:$BB$401,"登録番号" &amp; リスト!O12639)&gt;=1,"",IF(VLOOKUP(O12639,登録者リスト!$A$1:$D$43729,4,FALSE)=基本情報!$D$6,O12639,"")),"")</f>
        <v/>
      </c>
    </row>
    <row r="12640" spans="15:16" x14ac:dyDescent="0.15">
      <c r="O12640">
        <v>12639</v>
      </c>
      <c r="P12640" t="str">
        <f>IFERROR(IF(COUNTIF(個人情報!$BB$5:$BB$401,"登録番号" &amp; リスト!O12640)&gt;=1,"",IF(VLOOKUP(O12640,登録者リスト!$A$1:$D$43729,4,FALSE)=基本情報!$D$6,O12640,"")),"")</f>
        <v/>
      </c>
    </row>
    <row r="12641" spans="15:16" x14ac:dyDescent="0.15">
      <c r="O12641">
        <v>12640</v>
      </c>
      <c r="P12641" t="str">
        <f>IFERROR(IF(COUNTIF(個人情報!$BB$5:$BB$401,"登録番号" &amp; リスト!O12641)&gt;=1,"",IF(VLOOKUP(O12641,登録者リスト!$A$1:$D$43729,4,FALSE)=基本情報!$D$6,O12641,"")),"")</f>
        <v/>
      </c>
    </row>
    <row r="12642" spans="15:16" x14ac:dyDescent="0.15">
      <c r="O12642">
        <v>12641</v>
      </c>
      <c r="P12642" t="str">
        <f>IFERROR(IF(COUNTIF(個人情報!$BB$5:$BB$401,"登録番号" &amp; リスト!O12642)&gt;=1,"",IF(VLOOKUP(O12642,登録者リスト!$A$1:$D$43729,4,FALSE)=基本情報!$D$6,O12642,"")),"")</f>
        <v/>
      </c>
    </row>
    <row r="12643" spans="15:16" x14ac:dyDescent="0.15">
      <c r="O12643">
        <v>12642</v>
      </c>
      <c r="P12643" t="str">
        <f>IFERROR(IF(COUNTIF(個人情報!$BB$5:$BB$401,"登録番号" &amp; リスト!O12643)&gt;=1,"",IF(VLOOKUP(O12643,登録者リスト!$A$1:$D$43729,4,FALSE)=基本情報!$D$6,O12643,"")),"")</f>
        <v/>
      </c>
    </row>
    <row r="12644" spans="15:16" x14ac:dyDescent="0.15">
      <c r="O12644">
        <v>12643</v>
      </c>
      <c r="P12644" t="str">
        <f>IFERROR(IF(COUNTIF(個人情報!$BB$5:$BB$401,"登録番号" &amp; リスト!O12644)&gt;=1,"",IF(VLOOKUP(O12644,登録者リスト!$A$1:$D$43729,4,FALSE)=基本情報!$D$6,O12644,"")),"")</f>
        <v/>
      </c>
    </row>
    <row r="12645" spans="15:16" x14ac:dyDescent="0.15">
      <c r="O12645">
        <v>12644</v>
      </c>
      <c r="P12645" t="str">
        <f>IFERROR(IF(COUNTIF(個人情報!$BB$5:$BB$401,"登録番号" &amp; リスト!O12645)&gt;=1,"",IF(VLOOKUP(O12645,登録者リスト!$A$1:$D$43729,4,FALSE)=基本情報!$D$6,O12645,"")),"")</f>
        <v/>
      </c>
    </row>
    <row r="12646" spans="15:16" x14ac:dyDescent="0.15">
      <c r="O12646">
        <v>12645</v>
      </c>
      <c r="P12646" t="str">
        <f>IFERROR(IF(COUNTIF(個人情報!$BB$5:$BB$401,"登録番号" &amp; リスト!O12646)&gt;=1,"",IF(VLOOKUP(O12646,登録者リスト!$A$1:$D$43729,4,FALSE)=基本情報!$D$6,O12646,"")),"")</f>
        <v/>
      </c>
    </row>
    <row r="12647" spans="15:16" x14ac:dyDescent="0.15">
      <c r="O12647">
        <v>12646</v>
      </c>
      <c r="P12647" t="str">
        <f>IFERROR(IF(COUNTIF(個人情報!$BB$5:$BB$401,"登録番号" &amp; リスト!O12647)&gt;=1,"",IF(VLOOKUP(O12647,登録者リスト!$A$1:$D$43729,4,FALSE)=基本情報!$D$6,O12647,"")),"")</f>
        <v/>
      </c>
    </row>
    <row r="12648" spans="15:16" x14ac:dyDescent="0.15">
      <c r="O12648">
        <v>12647</v>
      </c>
      <c r="P12648" t="str">
        <f>IFERROR(IF(COUNTIF(個人情報!$BB$5:$BB$401,"登録番号" &amp; リスト!O12648)&gt;=1,"",IF(VLOOKUP(O12648,登録者リスト!$A$1:$D$43729,4,FALSE)=基本情報!$D$6,O12648,"")),"")</f>
        <v/>
      </c>
    </row>
    <row r="12649" spans="15:16" x14ac:dyDescent="0.15">
      <c r="O12649">
        <v>12648</v>
      </c>
      <c r="P12649" t="str">
        <f>IFERROR(IF(COUNTIF(個人情報!$BB$5:$BB$401,"登録番号" &amp; リスト!O12649)&gt;=1,"",IF(VLOOKUP(O12649,登録者リスト!$A$1:$D$43729,4,FALSE)=基本情報!$D$6,O12649,"")),"")</f>
        <v/>
      </c>
    </row>
    <row r="12650" spans="15:16" x14ac:dyDescent="0.15">
      <c r="O12650">
        <v>12649</v>
      </c>
      <c r="P12650" t="str">
        <f>IFERROR(IF(COUNTIF(個人情報!$BB$5:$BB$401,"登録番号" &amp; リスト!O12650)&gt;=1,"",IF(VLOOKUP(O12650,登録者リスト!$A$1:$D$43729,4,FALSE)=基本情報!$D$6,O12650,"")),"")</f>
        <v/>
      </c>
    </row>
    <row r="12651" spans="15:16" x14ac:dyDescent="0.15">
      <c r="O12651">
        <v>12650</v>
      </c>
      <c r="P12651" t="str">
        <f>IFERROR(IF(COUNTIF(個人情報!$BB$5:$BB$401,"登録番号" &amp; リスト!O12651)&gt;=1,"",IF(VLOOKUP(O12651,登録者リスト!$A$1:$D$43729,4,FALSE)=基本情報!$D$6,O12651,"")),"")</f>
        <v/>
      </c>
    </row>
    <row r="12652" spans="15:16" x14ac:dyDescent="0.15">
      <c r="O12652">
        <v>12651</v>
      </c>
      <c r="P12652" t="str">
        <f>IFERROR(IF(COUNTIF(個人情報!$BB$5:$BB$401,"登録番号" &amp; リスト!O12652)&gt;=1,"",IF(VLOOKUP(O12652,登録者リスト!$A$1:$D$43729,4,FALSE)=基本情報!$D$6,O12652,"")),"")</f>
        <v/>
      </c>
    </row>
    <row r="12653" spans="15:16" x14ac:dyDescent="0.15">
      <c r="O12653">
        <v>12652</v>
      </c>
      <c r="P12653" t="str">
        <f>IFERROR(IF(COUNTIF(個人情報!$BB$5:$BB$401,"登録番号" &amp; リスト!O12653)&gt;=1,"",IF(VLOOKUP(O12653,登録者リスト!$A$1:$D$43729,4,FALSE)=基本情報!$D$6,O12653,"")),"")</f>
        <v/>
      </c>
    </row>
    <row r="12654" spans="15:16" x14ac:dyDescent="0.15">
      <c r="O12654">
        <v>12653</v>
      </c>
      <c r="P12654" t="str">
        <f>IFERROR(IF(COUNTIF(個人情報!$BB$5:$BB$401,"登録番号" &amp; リスト!O12654)&gt;=1,"",IF(VLOOKUP(O12654,登録者リスト!$A$1:$D$43729,4,FALSE)=基本情報!$D$6,O12654,"")),"")</f>
        <v/>
      </c>
    </row>
    <row r="12655" spans="15:16" x14ac:dyDescent="0.15">
      <c r="O12655">
        <v>12654</v>
      </c>
      <c r="P12655" t="str">
        <f>IFERROR(IF(COUNTIF(個人情報!$BB$5:$BB$401,"登録番号" &amp; リスト!O12655)&gt;=1,"",IF(VLOOKUP(O12655,登録者リスト!$A$1:$D$43729,4,FALSE)=基本情報!$D$6,O12655,"")),"")</f>
        <v/>
      </c>
    </row>
    <row r="12656" spans="15:16" x14ac:dyDescent="0.15">
      <c r="O12656">
        <v>12655</v>
      </c>
      <c r="P12656" t="str">
        <f>IFERROR(IF(COUNTIF(個人情報!$BB$5:$BB$401,"登録番号" &amp; リスト!O12656)&gt;=1,"",IF(VLOOKUP(O12656,登録者リスト!$A$1:$D$43729,4,FALSE)=基本情報!$D$6,O12656,"")),"")</f>
        <v/>
      </c>
    </row>
    <row r="12657" spans="15:16" x14ac:dyDescent="0.15">
      <c r="O12657">
        <v>12656</v>
      </c>
      <c r="P12657" t="str">
        <f>IFERROR(IF(COUNTIF(個人情報!$BB$5:$BB$401,"登録番号" &amp; リスト!O12657)&gt;=1,"",IF(VLOOKUP(O12657,登録者リスト!$A$1:$D$43729,4,FALSE)=基本情報!$D$6,O12657,"")),"")</f>
        <v/>
      </c>
    </row>
    <row r="12658" spans="15:16" x14ac:dyDescent="0.15">
      <c r="O12658">
        <v>12657</v>
      </c>
      <c r="P12658" t="str">
        <f>IFERROR(IF(COUNTIF(個人情報!$BB$5:$BB$401,"登録番号" &amp; リスト!O12658)&gt;=1,"",IF(VLOOKUP(O12658,登録者リスト!$A$1:$D$43729,4,FALSE)=基本情報!$D$6,O12658,"")),"")</f>
        <v/>
      </c>
    </row>
    <row r="12659" spans="15:16" x14ac:dyDescent="0.15">
      <c r="O12659">
        <v>12658</v>
      </c>
      <c r="P12659" t="str">
        <f>IFERROR(IF(COUNTIF(個人情報!$BB$5:$BB$401,"登録番号" &amp; リスト!O12659)&gt;=1,"",IF(VLOOKUP(O12659,登録者リスト!$A$1:$D$43729,4,FALSE)=基本情報!$D$6,O12659,"")),"")</f>
        <v/>
      </c>
    </row>
    <row r="12660" spans="15:16" x14ac:dyDescent="0.15">
      <c r="O12660">
        <v>12659</v>
      </c>
      <c r="P12660" t="str">
        <f>IFERROR(IF(COUNTIF(個人情報!$BB$5:$BB$401,"登録番号" &amp; リスト!O12660)&gt;=1,"",IF(VLOOKUP(O12660,登録者リスト!$A$1:$D$43729,4,FALSE)=基本情報!$D$6,O12660,"")),"")</f>
        <v/>
      </c>
    </row>
    <row r="12661" spans="15:16" x14ac:dyDescent="0.15">
      <c r="O12661">
        <v>12660</v>
      </c>
      <c r="P12661" t="str">
        <f>IFERROR(IF(COUNTIF(個人情報!$BB$5:$BB$401,"登録番号" &amp; リスト!O12661)&gt;=1,"",IF(VLOOKUP(O12661,登録者リスト!$A$1:$D$43729,4,FALSE)=基本情報!$D$6,O12661,"")),"")</f>
        <v/>
      </c>
    </row>
    <row r="12662" spans="15:16" x14ac:dyDescent="0.15">
      <c r="O12662">
        <v>12661</v>
      </c>
      <c r="P12662" t="str">
        <f>IFERROR(IF(COUNTIF(個人情報!$BB$5:$BB$401,"登録番号" &amp; リスト!O12662)&gt;=1,"",IF(VLOOKUP(O12662,登録者リスト!$A$1:$D$43729,4,FALSE)=基本情報!$D$6,O12662,"")),"")</f>
        <v/>
      </c>
    </row>
    <row r="12663" spans="15:16" x14ac:dyDescent="0.15">
      <c r="O12663">
        <v>12662</v>
      </c>
      <c r="P12663" t="str">
        <f>IFERROR(IF(COUNTIF(個人情報!$BB$5:$BB$401,"登録番号" &amp; リスト!O12663)&gt;=1,"",IF(VLOOKUP(O12663,登録者リスト!$A$1:$D$43729,4,FALSE)=基本情報!$D$6,O12663,"")),"")</f>
        <v/>
      </c>
    </row>
    <row r="12664" spans="15:16" x14ac:dyDescent="0.15">
      <c r="O12664">
        <v>12663</v>
      </c>
      <c r="P12664" t="str">
        <f>IFERROR(IF(COUNTIF(個人情報!$BB$5:$BB$401,"登録番号" &amp; リスト!O12664)&gt;=1,"",IF(VLOOKUP(O12664,登録者リスト!$A$1:$D$43729,4,FALSE)=基本情報!$D$6,O12664,"")),"")</f>
        <v/>
      </c>
    </row>
    <row r="12665" spans="15:16" x14ac:dyDescent="0.15">
      <c r="O12665">
        <v>12664</v>
      </c>
      <c r="P12665" t="str">
        <f>IFERROR(IF(COUNTIF(個人情報!$BB$5:$BB$401,"登録番号" &amp; リスト!O12665)&gt;=1,"",IF(VLOOKUP(O12665,登録者リスト!$A$1:$D$43729,4,FALSE)=基本情報!$D$6,O12665,"")),"")</f>
        <v/>
      </c>
    </row>
    <row r="12666" spans="15:16" x14ac:dyDescent="0.15">
      <c r="O12666">
        <v>12665</v>
      </c>
      <c r="P12666" t="str">
        <f>IFERROR(IF(COUNTIF(個人情報!$BB$5:$BB$401,"登録番号" &amp; リスト!O12666)&gt;=1,"",IF(VLOOKUP(O12666,登録者リスト!$A$1:$D$43729,4,FALSE)=基本情報!$D$6,O12666,"")),"")</f>
        <v/>
      </c>
    </row>
    <row r="12667" spans="15:16" x14ac:dyDescent="0.15">
      <c r="O12667">
        <v>12666</v>
      </c>
      <c r="P12667" t="str">
        <f>IFERROR(IF(COUNTIF(個人情報!$BB$5:$BB$401,"登録番号" &amp; リスト!O12667)&gt;=1,"",IF(VLOOKUP(O12667,登録者リスト!$A$1:$D$43729,4,FALSE)=基本情報!$D$6,O12667,"")),"")</f>
        <v/>
      </c>
    </row>
    <row r="12668" spans="15:16" x14ac:dyDescent="0.15">
      <c r="O12668">
        <v>12667</v>
      </c>
      <c r="P12668" t="str">
        <f>IFERROR(IF(COUNTIF(個人情報!$BB$5:$BB$401,"登録番号" &amp; リスト!O12668)&gt;=1,"",IF(VLOOKUP(O12668,登録者リスト!$A$1:$D$43729,4,FALSE)=基本情報!$D$6,O12668,"")),"")</f>
        <v/>
      </c>
    </row>
    <row r="12669" spans="15:16" x14ac:dyDescent="0.15">
      <c r="O12669">
        <v>12668</v>
      </c>
      <c r="P12669" t="str">
        <f>IFERROR(IF(COUNTIF(個人情報!$BB$5:$BB$401,"登録番号" &amp; リスト!O12669)&gt;=1,"",IF(VLOOKUP(O12669,登録者リスト!$A$1:$D$43729,4,FALSE)=基本情報!$D$6,O12669,"")),"")</f>
        <v/>
      </c>
    </row>
    <row r="12670" spans="15:16" x14ac:dyDescent="0.15">
      <c r="O12670">
        <v>12669</v>
      </c>
      <c r="P12670" t="str">
        <f>IFERROR(IF(COUNTIF(個人情報!$BB$5:$BB$401,"登録番号" &amp; リスト!O12670)&gt;=1,"",IF(VLOOKUP(O12670,登録者リスト!$A$1:$D$43729,4,FALSE)=基本情報!$D$6,O12670,"")),"")</f>
        <v/>
      </c>
    </row>
    <row r="12671" spans="15:16" x14ac:dyDescent="0.15">
      <c r="O12671">
        <v>12670</v>
      </c>
      <c r="P12671" t="str">
        <f>IFERROR(IF(COUNTIF(個人情報!$BB$5:$BB$401,"登録番号" &amp; リスト!O12671)&gt;=1,"",IF(VLOOKUP(O12671,登録者リスト!$A$1:$D$43729,4,FALSE)=基本情報!$D$6,O12671,"")),"")</f>
        <v/>
      </c>
    </row>
    <row r="12672" spans="15:16" x14ac:dyDescent="0.15">
      <c r="O12672">
        <v>12671</v>
      </c>
      <c r="P12672" t="str">
        <f>IFERROR(IF(COUNTIF(個人情報!$BB$5:$BB$401,"登録番号" &amp; リスト!O12672)&gt;=1,"",IF(VLOOKUP(O12672,登録者リスト!$A$1:$D$43729,4,FALSE)=基本情報!$D$6,O12672,"")),"")</f>
        <v/>
      </c>
    </row>
    <row r="12673" spans="15:16" x14ac:dyDescent="0.15">
      <c r="O12673">
        <v>12672</v>
      </c>
      <c r="P12673" t="str">
        <f>IFERROR(IF(COUNTIF(個人情報!$BB$5:$BB$401,"登録番号" &amp; リスト!O12673)&gt;=1,"",IF(VLOOKUP(O12673,登録者リスト!$A$1:$D$43729,4,FALSE)=基本情報!$D$6,O12673,"")),"")</f>
        <v/>
      </c>
    </row>
    <row r="12674" spans="15:16" x14ac:dyDescent="0.15">
      <c r="O12674">
        <v>12673</v>
      </c>
      <c r="P12674" t="str">
        <f>IFERROR(IF(COUNTIF(個人情報!$BB$5:$BB$401,"登録番号" &amp; リスト!O12674)&gt;=1,"",IF(VLOOKUP(O12674,登録者リスト!$A$1:$D$43729,4,FALSE)=基本情報!$D$6,O12674,"")),"")</f>
        <v/>
      </c>
    </row>
    <row r="12675" spans="15:16" x14ac:dyDescent="0.15">
      <c r="O12675">
        <v>12674</v>
      </c>
      <c r="P12675" t="str">
        <f>IFERROR(IF(COUNTIF(個人情報!$BB$5:$BB$401,"登録番号" &amp; リスト!O12675)&gt;=1,"",IF(VLOOKUP(O12675,登録者リスト!$A$1:$D$43729,4,FALSE)=基本情報!$D$6,O12675,"")),"")</f>
        <v/>
      </c>
    </row>
    <row r="12676" spans="15:16" x14ac:dyDescent="0.15">
      <c r="O12676">
        <v>12675</v>
      </c>
      <c r="P12676" t="str">
        <f>IFERROR(IF(COUNTIF(個人情報!$BB$5:$BB$401,"登録番号" &amp; リスト!O12676)&gt;=1,"",IF(VLOOKUP(O12676,登録者リスト!$A$1:$D$43729,4,FALSE)=基本情報!$D$6,O12676,"")),"")</f>
        <v/>
      </c>
    </row>
    <row r="12677" spans="15:16" x14ac:dyDescent="0.15">
      <c r="O12677">
        <v>12676</v>
      </c>
      <c r="P12677" t="str">
        <f>IFERROR(IF(COUNTIF(個人情報!$BB$5:$BB$401,"登録番号" &amp; リスト!O12677)&gt;=1,"",IF(VLOOKUP(O12677,登録者リスト!$A$1:$D$43729,4,FALSE)=基本情報!$D$6,O12677,"")),"")</f>
        <v/>
      </c>
    </row>
    <row r="12678" spans="15:16" x14ac:dyDescent="0.15">
      <c r="O12678">
        <v>12677</v>
      </c>
      <c r="P12678" t="str">
        <f>IFERROR(IF(COUNTIF(個人情報!$BB$5:$BB$401,"登録番号" &amp; リスト!O12678)&gt;=1,"",IF(VLOOKUP(O12678,登録者リスト!$A$1:$D$43729,4,FALSE)=基本情報!$D$6,O12678,"")),"")</f>
        <v/>
      </c>
    </row>
    <row r="12679" spans="15:16" x14ac:dyDescent="0.15">
      <c r="O12679">
        <v>12678</v>
      </c>
      <c r="P12679" t="str">
        <f>IFERROR(IF(COUNTIF(個人情報!$BB$5:$BB$401,"登録番号" &amp; リスト!O12679)&gt;=1,"",IF(VLOOKUP(O12679,登録者リスト!$A$1:$D$43729,4,FALSE)=基本情報!$D$6,O12679,"")),"")</f>
        <v/>
      </c>
    </row>
    <row r="12680" spans="15:16" x14ac:dyDescent="0.15">
      <c r="O12680">
        <v>12679</v>
      </c>
      <c r="P12680" t="str">
        <f>IFERROR(IF(COUNTIF(個人情報!$BB$5:$BB$401,"登録番号" &amp; リスト!O12680)&gt;=1,"",IF(VLOOKUP(O12680,登録者リスト!$A$1:$D$43729,4,FALSE)=基本情報!$D$6,O12680,"")),"")</f>
        <v/>
      </c>
    </row>
    <row r="12681" spans="15:16" x14ac:dyDescent="0.15">
      <c r="O12681">
        <v>12680</v>
      </c>
      <c r="P12681" t="str">
        <f>IFERROR(IF(COUNTIF(個人情報!$BB$5:$BB$401,"登録番号" &amp; リスト!O12681)&gt;=1,"",IF(VLOOKUP(O12681,登録者リスト!$A$1:$D$43729,4,FALSE)=基本情報!$D$6,O12681,"")),"")</f>
        <v/>
      </c>
    </row>
    <row r="12682" spans="15:16" x14ac:dyDescent="0.15">
      <c r="O12682">
        <v>12681</v>
      </c>
      <c r="P12682" t="str">
        <f>IFERROR(IF(COUNTIF(個人情報!$BB$5:$BB$401,"登録番号" &amp; リスト!O12682)&gt;=1,"",IF(VLOOKUP(O12682,登録者リスト!$A$1:$D$43729,4,FALSE)=基本情報!$D$6,O12682,"")),"")</f>
        <v/>
      </c>
    </row>
    <row r="12683" spans="15:16" x14ac:dyDescent="0.15">
      <c r="O12683">
        <v>12682</v>
      </c>
      <c r="P12683" t="str">
        <f>IFERROR(IF(COUNTIF(個人情報!$BB$5:$BB$401,"登録番号" &amp; リスト!O12683)&gt;=1,"",IF(VLOOKUP(O12683,登録者リスト!$A$1:$D$43729,4,FALSE)=基本情報!$D$6,O12683,"")),"")</f>
        <v/>
      </c>
    </row>
    <row r="12684" spans="15:16" x14ac:dyDescent="0.15">
      <c r="O12684">
        <v>12683</v>
      </c>
      <c r="P12684" t="str">
        <f>IFERROR(IF(COUNTIF(個人情報!$BB$5:$BB$401,"登録番号" &amp; リスト!O12684)&gt;=1,"",IF(VLOOKUP(O12684,登録者リスト!$A$1:$D$43729,4,FALSE)=基本情報!$D$6,O12684,"")),"")</f>
        <v/>
      </c>
    </row>
    <row r="12685" spans="15:16" x14ac:dyDescent="0.15">
      <c r="O12685">
        <v>12684</v>
      </c>
      <c r="P12685" t="str">
        <f>IFERROR(IF(COUNTIF(個人情報!$BB$5:$BB$401,"登録番号" &amp; リスト!O12685)&gt;=1,"",IF(VLOOKUP(O12685,登録者リスト!$A$1:$D$43729,4,FALSE)=基本情報!$D$6,O12685,"")),"")</f>
        <v/>
      </c>
    </row>
    <row r="12686" spans="15:16" x14ac:dyDescent="0.15">
      <c r="O12686">
        <v>12685</v>
      </c>
      <c r="P12686" t="str">
        <f>IFERROR(IF(COUNTIF(個人情報!$BB$5:$BB$401,"登録番号" &amp; リスト!O12686)&gt;=1,"",IF(VLOOKUP(O12686,登録者リスト!$A$1:$D$43729,4,FALSE)=基本情報!$D$6,O12686,"")),"")</f>
        <v/>
      </c>
    </row>
    <row r="12687" spans="15:16" x14ac:dyDescent="0.15">
      <c r="O12687">
        <v>12686</v>
      </c>
      <c r="P12687" t="str">
        <f>IFERROR(IF(COUNTIF(個人情報!$BB$5:$BB$401,"登録番号" &amp; リスト!O12687)&gt;=1,"",IF(VLOOKUP(O12687,登録者リスト!$A$1:$D$43729,4,FALSE)=基本情報!$D$6,O12687,"")),"")</f>
        <v/>
      </c>
    </row>
    <row r="12688" spans="15:16" x14ac:dyDescent="0.15">
      <c r="O12688">
        <v>12687</v>
      </c>
      <c r="P12688" t="str">
        <f>IFERROR(IF(COUNTIF(個人情報!$BB$5:$BB$401,"登録番号" &amp; リスト!O12688)&gt;=1,"",IF(VLOOKUP(O12688,登録者リスト!$A$1:$D$43729,4,FALSE)=基本情報!$D$6,O12688,"")),"")</f>
        <v/>
      </c>
    </row>
    <row r="12689" spans="15:16" x14ac:dyDescent="0.15">
      <c r="O12689">
        <v>12688</v>
      </c>
      <c r="P12689" t="str">
        <f>IFERROR(IF(COUNTIF(個人情報!$BB$5:$BB$401,"登録番号" &amp; リスト!O12689)&gt;=1,"",IF(VLOOKUP(O12689,登録者リスト!$A$1:$D$43729,4,FALSE)=基本情報!$D$6,O12689,"")),"")</f>
        <v/>
      </c>
    </row>
    <row r="12690" spans="15:16" x14ac:dyDescent="0.15">
      <c r="O12690">
        <v>12689</v>
      </c>
      <c r="P12690" t="str">
        <f>IFERROR(IF(COUNTIF(個人情報!$BB$5:$BB$401,"登録番号" &amp; リスト!O12690)&gt;=1,"",IF(VLOOKUP(O12690,登録者リスト!$A$1:$D$43729,4,FALSE)=基本情報!$D$6,O12690,"")),"")</f>
        <v/>
      </c>
    </row>
    <row r="12691" spans="15:16" x14ac:dyDescent="0.15">
      <c r="O12691">
        <v>12690</v>
      </c>
      <c r="P12691" t="str">
        <f>IFERROR(IF(COUNTIF(個人情報!$BB$5:$BB$401,"登録番号" &amp; リスト!O12691)&gt;=1,"",IF(VLOOKUP(O12691,登録者リスト!$A$1:$D$43729,4,FALSE)=基本情報!$D$6,O12691,"")),"")</f>
        <v/>
      </c>
    </row>
    <row r="12692" spans="15:16" x14ac:dyDescent="0.15">
      <c r="O12692">
        <v>12691</v>
      </c>
      <c r="P12692" t="str">
        <f>IFERROR(IF(COUNTIF(個人情報!$BB$5:$BB$401,"登録番号" &amp; リスト!O12692)&gt;=1,"",IF(VLOOKUP(O12692,登録者リスト!$A$1:$D$43729,4,FALSE)=基本情報!$D$6,O12692,"")),"")</f>
        <v/>
      </c>
    </row>
    <row r="12693" spans="15:16" x14ac:dyDescent="0.15">
      <c r="O12693">
        <v>12692</v>
      </c>
      <c r="P12693" t="str">
        <f>IFERROR(IF(COUNTIF(個人情報!$BB$5:$BB$401,"登録番号" &amp; リスト!O12693)&gt;=1,"",IF(VLOOKUP(O12693,登録者リスト!$A$1:$D$43729,4,FALSE)=基本情報!$D$6,O12693,"")),"")</f>
        <v/>
      </c>
    </row>
    <row r="12694" spans="15:16" x14ac:dyDescent="0.15">
      <c r="O12694">
        <v>12693</v>
      </c>
      <c r="P12694" t="str">
        <f>IFERROR(IF(COUNTIF(個人情報!$BB$5:$BB$401,"登録番号" &amp; リスト!O12694)&gt;=1,"",IF(VLOOKUP(O12694,登録者リスト!$A$1:$D$43729,4,FALSE)=基本情報!$D$6,O12694,"")),"")</f>
        <v/>
      </c>
    </row>
    <row r="12695" spans="15:16" x14ac:dyDescent="0.15">
      <c r="O12695">
        <v>12694</v>
      </c>
      <c r="P12695" t="str">
        <f>IFERROR(IF(COUNTIF(個人情報!$BB$5:$BB$401,"登録番号" &amp; リスト!O12695)&gt;=1,"",IF(VLOOKUP(O12695,登録者リスト!$A$1:$D$43729,4,FALSE)=基本情報!$D$6,O12695,"")),"")</f>
        <v/>
      </c>
    </row>
    <row r="12696" spans="15:16" x14ac:dyDescent="0.15">
      <c r="O12696">
        <v>12695</v>
      </c>
      <c r="P12696" t="str">
        <f>IFERROR(IF(COUNTIF(個人情報!$BB$5:$BB$401,"登録番号" &amp; リスト!O12696)&gt;=1,"",IF(VLOOKUP(O12696,登録者リスト!$A$1:$D$43729,4,FALSE)=基本情報!$D$6,O12696,"")),"")</f>
        <v/>
      </c>
    </row>
    <row r="12697" spans="15:16" x14ac:dyDescent="0.15">
      <c r="O12697">
        <v>12696</v>
      </c>
      <c r="P12697" t="str">
        <f>IFERROR(IF(COUNTIF(個人情報!$BB$5:$BB$401,"登録番号" &amp; リスト!O12697)&gt;=1,"",IF(VLOOKUP(O12697,登録者リスト!$A$1:$D$43729,4,FALSE)=基本情報!$D$6,O12697,"")),"")</f>
        <v/>
      </c>
    </row>
    <row r="12698" spans="15:16" x14ac:dyDescent="0.15">
      <c r="O12698">
        <v>12697</v>
      </c>
      <c r="P12698" t="str">
        <f>IFERROR(IF(COUNTIF(個人情報!$BB$5:$BB$401,"登録番号" &amp; リスト!O12698)&gt;=1,"",IF(VLOOKUP(O12698,登録者リスト!$A$1:$D$43729,4,FALSE)=基本情報!$D$6,O12698,"")),"")</f>
        <v/>
      </c>
    </row>
    <row r="12699" spans="15:16" x14ac:dyDescent="0.15">
      <c r="O12699">
        <v>12698</v>
      </c>
      <c r="P12699" t="str">
        <f>IFERROR(IF(COUNTIF(個人情報!$BB$5:$BB$401,"登録番号" &amp; リスト!O12699)&gt;=1,"",IF(VLOOKUP(O12699,登録者リスト!$A$1:$D$43729,4,FALSE)=基本情報!$D$6,O12699,"")),"")</f>
        <v/>
      </c>
    </row>
    <row r="12700" spans="15:16" x14ac:dyDescent="0.15">
      <c r="O12700">
        <v>12699</v>
      </c>
      <c r="P12700" t="str">
        <f>IFERROR(IF(COUNTIF(個人情報!$BB$5:$BB$401,"登録番号" &amp; リスト!O12700)&gt;=1,"",IF(VLOOKUP(O12700,登録者リスト!$A$1:$D$43729,4,FALSE)=基本情報!$D$6,O12700,"")),"")</f>
        <v/>
      </c>
    </row>
    <row r="12701" spans="15:16" x14ac:dyDescent="0.15">
      <c r="O12701">
        <v>12700</v>
      </c>
      <c r="P12701" t="str">
        <f>IFERROR(IF(COUNTIF(個人情報!$BB$5:$BB$401,"登録番号" &amp; リスト!O12701)&gt;=1,"",IF(VLOOKUP(O12701,登録者リスト!$A$1:$D$43729,4,FALSE)=基本情報!$D$6,O12701,"")),"")</f>
        <v/>
      </c>
    </row>
    <row r="12702" spans="15:16" x14ac:dyDescent="0.15">
      <c r="O12702">
        <v>12701</v>
      </c>
      <c r="P12702" t="str">
        <f>IFERROR(IF(COUNTIF(個人情報!$BB$5:$BB$401,"登録番号" &amp; リスト!O12702)&gt;=1,"",IF(VLOOKUP(O12702,登録者リスト!$A$1:$D$43729,4,FALSE)=基本情報!$D$6,O12702,"")),"")</f>
        <v/>
      </c>
    </row>
    <row r="12703" spans="15:16" x14ac:dyDescent="0.15">
      <c r="O12703">
        <v>12702</v>
      </c>
      <c r="P12703" t="str">
        <f>IFERROR(IF(COUNTIF(個人情報!$BB$5:$BB$401,"登録番号" &amp; リスト!O12703)&gt;=1,"",IF(VLOOKUP(O12703,登録者リスト!$A$1:$D$43729,4,FALSE)=基本情報!$D$6,O12703,"")),"")</f>
        <v/>
      </c>
    </row>
    <row r="12704" spans="15:16" x14ac:dyDescent="0.15">
      <c r="O12704">
        <v>12703</v>
      </c>
      <c r="P12704" t="str">
        <f>IFERROR(IF(COUNTIF(個人情報!$BB$5:$BB$401,"登録番号" &amp; リスト!O12704)&gt;=1,"",IF(VLOOKUP(O12704,登録者リスト!$A$1:$D$43729,4,FALSE)=基本情報!$D$6,O12704,"")),"")</f>
        <v/>
      </c>
    </row>
    <row r="12705" spans="15:16" x14ac:dyDescent="0.15">
      <c r="O12705">
        <v>12704</v>
      </c>
      <c r="P12705" t="str">
        <f>IFERROR(IF(COUNTIF(個人情報!$BB$5:$BB$401,"登録番号" &amp; リスト!O12705)&gt;=1,"",IF(VLOOKUP(O12705,登録者リスト!$A$1:$D$43729,4,FALSE)=基本情報!$D$6,O12705,"")),"")</f>
        <v/>
      </c>
    </row>
    <row r="12706" spans="15:16" x14ac:dyDescent="0.15">
      <c r="O12706">
        <v>12705</v>
      </c>
      <c r="P12706" t="str">
        <f>IFERROR(IF(COUNTIF(個人情報!$BB$5:$BB$401,"登録番号" &amp; リスト!O12706)&gt;=1,"",IF(VLOOKUP(O12706,登録者リスト!$A$1:$D$43729,4,FALSE)=基本情報!$D$6,O12706,"")),"")</f>
        <v/>
      </c>
    </row>
    <row r="12707" spans="15:16" x14ac:dyDescent="0.15">
      <c r="O12707">
        <v>12706</v>
      </c>
      <c r="P12707" t="str">
        <f>IFERROR(IF(COUNTIF(個人情報!$BB$5:$BB$401,"登録番号" &amp; リスト!O12707)&gt;=1,"",IF(VLOOKUP(O12707,登録者リスト!$A$1:$D$43729,4,FALSE)=基本情報!$D$6,O12707,"")),"")</f>
        <v/>
      </c>
    </row>
    <row r="12708" spans="15:16" x14ac:dyDescent="0.15">
      <c r="O12708">
        <v>12707</v>
      </c>
      <c r="P12708" t="str">
        <f>IFERROR(IF(COUNTIF(個人情報!$BB$5:$BB$401,"登録番号" &amp; リスト!O12708)&gt;=1,"",IF(VLOOKUP(O12708,登録者リスト!$A$1:$D$43729,4,FALSE)=基本情報!$D$6,O12708,"")),"")</f>
        <v/>
      </c>
    </row>
    <row r="12709" spans="15:16" x14ac:dyDescent="0.15">
      <c r="O12709">
        <v>12708</v>
      </c>
      <c r="P12709" t="str">
        <f>IFERROR(IF(COUNTIF(個人情報!$BB$5:$BB$401,"登録番号" &amp; リスト!O12709)&gt;=1,"",IF(VLOOKUP(O12709,登録者リスト!$A$1:$D$43729,4,FALSE)=基本情報!$D$6,O12709,"")),"")</f>
        <v/>
      </c>
    </row>
    <row r="12710" spans="15:16" x14ac:dyDescent="0.15">
      <c r="O12710">
        <v>12709</v>
      </c>
      <c r="P12710" t="str">
        <f>IFERROR(IF(COUNTIF(個人情報!$BB$5:$BB$401,"登録番号" &amp; リスト!O12710)&gt;=1,"",IF(VLOOKUP(O12710,登録者リスト!$A$1:$D$43729,4,FALSE)=基本情報!$D$6,O12710,"")),"")</f>
        <v/>
      </c>
    </row>
    <row r="12711" spans="15:16" x14ac:dyDescent="0.15">
      <c r="O12711">
        <v>12710</v>
      </c>
      <c r="P12711" t="str">
        <f>IFERROR(IF(COUNTIF(個人情報!$BB$5:$BB$401,"登録番号" &amp; リスト!O12711)&gt;=1,"",IF(VLOOKUP(O12711,登録者リスト!$A$1:$D$43729,4,FALSE)=基本情報!$D$6,O12711,"")),"")</f>
        <v/>
      </c>
    </row>
    <row r="12712" spans="15:16" x14ac:dyDescent="0.15">
      <c r="O12712">
        <v>12711</v>
      </c>
      <c r="P12712" t="str">
        <f>IFERROR(IF(COUNTIF(個人情報!$BB$5:$BB$401,"登録番号" &amp; リスト!O12712)&gt;=1,"",IF(VLOOKUP(O12712,登録者リスト!$A$1:$D$43729,4,FALSE)=基本情報!$D$6,O12712,"")),"")</f>
        <v/>
      </c>
    </row>
    <row r="12713" spans="15:16" x14ac:dyDescent="0.15">
      <c r="O12713">
        <v>12712</v>
      </c>
      <c r="P12713" t="str">
        <f>IFERROR(IF(COUNTIF(個人情報!$BB$5:$BB$401,"登録番号" &amp; リスト!O12713)&gt;=1,"",IF(VLOOKUP(O12713,登録者リスト!$A$1:$D$43729,4,FALSE)=基本情報!$D$6,O12713,"")),"")</f>
        <v/>
      </c>
    </row>
    <row r="12714" spans="15:16" x14ac:dyDescent="0.15">
      <c r="O12714">
        <v>12713</v>
      </c>
      <c r="P12714" t="str">
        <f>IFERROR(IF(COUNTIF(個人情報!$BB$5:$BB$401,"登録番号" &amp; リスト!O12714)&gt;=1,"",IF(VLOOKUP(O12714,登録者リスト!$A$1:$D$43729,4,FALSE)=基本情報!$D$6,O12714,"")),"")</f>
        <v/>
      </c>
    </row>
    <row r="12715" spans="15:16" x14ac:dyDescent="0.15">
      <c r="O12715">
        <v>12714</v>
      </c>
      <c r="P12715" t="str">
        <f>IFERROR(IF(COUNTIF(個人情報!$BB$5:$BB$401,"登録番号" &amp; リスト!O12715)&gt;=1,"",IF(VLOOKUP(O12715,登録者リスト!$A$1:$D$43729,4,FALSE)=基本情報!$D$6,O12715,"")),"")</f>
        <v/>
      </c>
    </row>
    <row r="12716" spans="15:16" x14ac:dyDescent="0.15">
      <c r="O12716">
        <v>12715</v>
      </c>
      <c r="P12716" t="str">
        <f>IFERROR(IF(COUNTIF(個人情報!$BB$5:$BB$401,"登録番号" &amp; リスト!O12716)&gt;=1,"",IF(VLOOKUP(O12716,登録者リスト!$A$1:$D$43729,4,FALSE)=基本情報!$D$6,O12716,"")),"")</f>
        <v/>
      </c>
    </row>
    <row r="12717" spans="15:16" x14ac:dyDescent="0.15">
      <c r="O12717">
        <v>12716</v>
      </c>
      <c r="P12717" t="str">
        <f>IFERROR(IF(COUNTIF(個人情報!$BB$5:$BB$401,"登録番号" &amp; リスト!O12717)&gt;=1,"",IF(VLOOKUP(O12717,登録者リスト!$A$1:$D$43729,4,FALSE)=基本情報!$D$6,O12717,"")),"")</f>
        <v/>
      </c>
    </row>
    <row r="12718" spans="15:16" x14ac:dyDescent="0.15">
      <c r="O12718">
        <v>12717</v>
      </c>
      <c r="P12718" t="str">
        <f>IFERROR(IF(COUNTIF(個人情報!$BB$5:$BB$401,"登録番号" &amp; リスト!O12718)&gt;=1,"",IF(VLOOKUP(O12718,登録者リスト!$A$1:$D$43729,4,FALSE)=基本情報!$D$6,O12718,"")),"")</f>
        <v/>
      </c>
    </row>
    <row r="12719" spans="15:16" x14ac:dyDescent="0.15">
      <c r="O12719">
        <v>12718</v>
      </c>
      <c r="P12719" t="str">
        <f>IFERROR(IF(COUNTIF(個人情報!$BB$5:$BB$401,"登録番号" &amp; リスト!O12719)&gt;=1,"",IF(VLOOKUP(O12719,登録者リスト!$A$1:$D$43729,4,FALSE)=基本情報!$D$6,O12719,"")),"")</f>
        <v/>
      </c>
    </row>
    <row r="12720" spans="15:16" x14ac:dyDescent="0.15">
      <c r="O12720">
        <v>12719</v>
      </c>
      <c r="P12720" t="str">
        <f>IFERROR(IF(COUNTIF(個人情報!$BB$5:$BB$401,"登録番号" &amp; リスト!O12720)&gt;=1,"",IF(VLOOKUP(O12720,登録者リスト!$A$1:$D$43729,4,FALSE)=基本情報!$D$6,O12720,"")),"")</f>
        <v/>
      </c>
    </row>
    <row r="12721" spans="15:16" x14ac:dyDescent="0.15">
      <c r="O12721">
        <v>12720</v>
      </c>
      <c r="P12721" t="str">
        <f>IFERROR(IF(COUNTIF(個人情報!$BB$5:$BB$401,"登録番号" &amp; リスト!O12721)&gt;=1,"",IF(VLOOKUP(O12721,登録者リスト!$A$1:$D$43729,4,FALSE)=基本情報!$D$6,O12721,"")),"")</f>
        <v/>
      </c>
    </row>
    <row r="12722" spans="15:16" x14ac:dyDescent="0.15">
      <c r="O12722">
        <v>12721</v>
      </c>
      <c r="P12722" t="str">
        <f>IFERROR(IF(COUNTIF(個人情報!$BB$5:$BB$401,"登録番号" &amp; リスト!O12722)&gt;=1,"",IF(VLOOKUP(O12722,登録者リスト!$A$1:$D$43729,4,FALSE)=基本情報!$D$6,O12722,"")),"")</f>
        <v/>
      </c>
    </row>
    <row r="12723" spans="15:16" x14ac:dyDescent="0.15">
      <c r="O12723">
        <v>12722</v>
      </c>
      <c r="P12723" t="str">
        <f>IFERROR(IF(COUNTIF(個人情報!$BB$5:$BB$401,"登録番号" &amp; リスト!O12723)&gt;=1,"",IF(VLOOKUP(O12723,登録者リスト!$A$1:$D$43729,4,FALSE)=基本情報!$D$6,O12723,"")),"")</f>
        <v/>
      </c>
    </row>
    <row r="12724" spans="15:16" x14ac:dyDescent="0.15">
      <c r="O12724">
        <v>12723</v>
      </c>
      <c r="P12724" t="str">
        <f>IFERROR(IF(COUNTIF(個人情報!$BB$5:$BB$401,"登録番号" &amp; リスト!O12724)&gt;=1,"",IF(VLOOKUP(O12724,登録者リスト!$A$1:$D$43729,4,FALSE)=基本情報!$D$6,O12724,"")),"")</f>
        <v/>
      </c>
    </row>
    <row r="12725" spans="15:16" x14ac:dyDescent="0.15">
      <c r="O12725">
        <v>12724</v>
      </c>
      <c r="P12725" t="str">
        <f>IFERROR(IF(COUNTIF(個人情報!$BB$5:$BB$401,"登録番号" &amp; リスト!O12725)&gt;=1,"",IF(VLOOKUP(O12725,登録者リスト!$A$1:$D$43729,4,FALSE)=基本情報!$D$6,O12725,"")),"")</f>
        <v/>
      </c>
    </row>
    <row r="12726" spans="15:16" x14ac:dyDescent="0.15">
      <c r="O12726">
        <v>12725</v>
      </c>
      <c r="P12726" t="str">
        <f>IFERROR(IF(COUNTIF(個人情報!$BB$5:$BB$401,"登録番号" &amp; リスト!O12726)&gt;=1,"",IF(VLOOKUP(O12726,登録者リスト!$A$1:$D$43729,4,FALSE)=基本情報!$D$6,O12726,"")),"")</f>
        <v/>
      </c>
    </row>
    <row r="12727" spans="15:16" x14ac:dyDescent="0.15">
      <c r="O12727">
        <v>12726</v>
      </c>
      <c r="P12727" t="str">
        <f>IFERROR(IF(COUNTIF(個人情報!$BB$5:$BB$401,"登録番号" &amp; リスト!O12727)&gt;=1,"",IF(VLOOKUP(O12727,登録者リスト!$A$1:$D$43729,4,FALSE)=基本情報!$D$6,O12727,"")),"")</f>
        <v/>
      </c>
    </row>
    <row r="12728" spans="15:16" x14ac:dyDescent="0.15">
      <c r="O12728">
        <v>12727</v>
      </c>
      <c r="P12728" t="str">
        <f>IFERROR(IF(COUNTIF(個人情報!$BB$5:$BB$401,"登録番号" &amp; リスト!O12728)&gt;=1,"",IF(VLOOKUP(O12728,登録者リスト!$A$1:$D$43729,4,FALSE)=基本情報!$D$6,O12728,"")),"")</f>
        <v/>
      </c>
    </row>
    <row r="12729" spans="15:16" x14ac:dyDescent="0.15">
      <c r="O12729">
        <v>12728</v>
      </c>
      <c r="P12729" t="str">
        <f>IFERROR(IF(COUNTIF(個人情報!$BB$5:$BB$401,"登録番号" &amp; リスト!O12729)&gt;=1,"",IF(VLOOKUP(O12729,登録者リスト!$A$1:$D$43729,4,FALSE)=基本情報!$D$6,O12729,"")),"")</f>
        <v/>
      </c>
    </row>
    <row r="12730" spans="15:16" x14ac:dyDescent="0.15">
      <c r="O12730">
        <v>12729</v>
      </c>
      <c r="P12730" t="str">
        <f>IFERROR(IF(COUNTIF(個人情報!$BB$5:$BB$401,"登録番号" &amp; リスト!O12730)&gt;=1,"",IF(VLOOKUP(O12730,登録者リスト!$A$1:$D$43729,4,FALSE)=基本情報!$D$6,O12730,"")),"")</f>
        <v/>
      </c>
    </row>
    <row r="12731" spans="15:16" x14ac:dyDescent="0.15">
      <c r="O12731">
        <v>12730</v>
      </c>
      <c r="P12731" t="str">
        <f>IFERROR(IF(COUNTIF(個人情報!$BB$5:$BB$401,"登録番号" &amp; リスト!O12731)&gt;=1,"",IF(VLOOKUP(O12731,登録者リスト!$A$1:$D$43729,4,FALSE)=基本情報!$D$6,O12731,"")),"")</f>
        <v/>
      </c>
    </row>
    <row r="12732" spans="15:16" x14ac:dyDescent="0.15">
      <c r="O12732">
        <v>12731</v>
      </c>
      <c r="P12732" t="str">
        <f>IFERROR(IF(COUNTIF(個人情報!$BB$5:$BB$401,"登録番号" &amp; リスト!O12732)&gt;=1,"",IF(VLOOKUP(O12732,登録者リスト!$A$1:$D$43729,4,FALSE)=基本情報!$D$6,O12732,"")),"")</f>
        <v/>
      </c>
    </row>
    <row r="12733" spans="15:16" x14ac:dyDescent="0.15">
      <c r="O12733">
        <v>12732</v>
      </c>
      <c r="P12733" t="str">
        <f>IFERROR(IF(COUNTIF(個人情報!$BB$5:$BB$401,"登録番号" &amp; リスト!O12733)&gt;=1,"",IF(VLOOKUP(O12733,登録者リスト!$A$1:$D$43729,4,FALSE)=基本情報!$D$6,O12733,"")),"")</f>
        <v/>
      </c>
    </row>
    <row r="12734" spans="15:16" x14ac:dyDescent="0.15">
      <c r="O12734">
        <v>12733</v>
      </c>
      <c r="P12734" t="str">
        <f>IFERROR(IF(COUNTIF(個人情報!$BB$5:$BB$401,"登録番号" &amp; リスト!O12734)&gt;=1,"",IF(VLOOKUP(O12734,登録者リスト!$A$1:$D$43729,4,FALSE)=基本情報!$D$6,O12734,"")),"")</f>
        <v/>
      </c>
    </row>
    <row r="12735" spans="15:16" x14ac:dyDescent="0.15">
      <c r="O12735">
        <v>12734</v>
      </c>
      <c r="P12735" t="str">
        <f>IFERROR(IF(COUNTIF(個人情報!$BB$5:$BB$401,"登録番号" &amp; リスト!O12735)&gt;=1,"",IF(VLOOKUP(O12735,登録者リスト!$A$1:$D$43729,4,FALSE)=基本情報!$D$6,O12735,"")),"")</f>
        <v/>
      </c>
    </row>
    <row r="12736" spans="15:16" x14ac:dyDescent="0.15">
      <c r="O12736">
        <v>12735</v>
      </c>
      <c r="P12736" t="str">
        <f>IFERROR(IF(COUNTIF(個人情報!$BB$5:$BB$401,"登録番号" &amp; リスト!O12736)&gt;=1,"",IF(VLOOKUP(O12736,登録者リスト!$A$1:$D$43729,4,FALSE)=基本情報!$D$6,O12736,"")),"")</f>
        <v/>
      </c>
    </row>
    <row r="12737" spans="15:16" x14ac:dyDescent="0.15">
      <c r="O12737">
        <v>12736</v>
      </c>
      <c r="P12737" t="str">
        <f>IFERROR(IF(COUNTIF(個人情報!$BB$5:$BB$401,"登録番号" &amp; リスト!O12737)&gt;=1,"",IF(VLOOKUP(O12737,登録者リスト!$A$1:$D$43729,4,FALSE)=基本情報!$D$6,O12737,"")),"")</f>
        <v/>
      </c>
    </row>
    <row r="12738" spans="15:16" x14ac:dyDescent="0.15">
      <c r="O12738">
        <v>12737</v>
      </c>
      <c r="P12738" t="str">
        <f>IFERROR(IF(COUNTIF(個人情報!$BB$5:$BB$401,"登録番号" &amp; リスト!O12738)&gt;=1,"",IF(VLOOKUP(O12738,登録者リスト!$A$1:$D$43729,4,FALSE)=基本情報!$D$6,O12738,"")),"")</f>
        <v/>
      </c>
    </row>
    <row r="12739" spans="15:16" x14ac:dyDescent="0.15">
      <c r="O12739">
        <v>12738</v>
      </c>
      <c r="P12739" t="str">
        <f>IFERROR(IF(COUNTIF(個人情報!$BB$5:$BB$401,"登録番号" &amp; リスト!O12739)&gt;=1,"",IF(VLOOKUP(O12739,登録者リスト!$A$1:$D$43729,4,FALSE)=基本情報!$D$6,O12739,"")),"")</f>
        <v/>
      </c>
    </row>
    <row r="12740" spans="15:16" x14ac:dyDescent="0.15">
      <c r="O12740">
        <v>12739</v>
      </c>
      <c r="P12740" t="str">
        <f>IFERROR(IF(COUNTIF(個人情報!$BB$5:$BB$401,"登録番号" &amp; リスト!O12740)&gt;=1,"",IF(VLOOKUP(O12740,登録者リスト!$A$1:$D$43729,4,FALSE)=基本情報!$D$6,O12740,"")),"")</f>
        <v/>
      </c>
    </row>
    <row r="12741" spans="15:16" x14ac:dyDescent="0.15">
      <c r="O12741">
        <v>12740</v>
      </c>
      <c r="P12741" t="str">
        <f>IFERROR(IF(COUNTIF(個人情報!$BB$5:$BB$401,"登録番号" &amp; リスト!O12741)&gt;=1,"",IF(VLOOKUP(O12741,登録者リスト!$A$1:$D$43729,4,FALSE)=基本情報!$D$6,O12741,"")),"")</f>
        <v/>
      </c>
    </row>
    <row r="12742" spans="15:16" x14ac:dyDescent="0.15">
      <c r="O12742">
        <v>12741</v>
      </c>
      <c r="P12742" t="str">
        <f>IFERROR(IF(COUNTIF(個人情報!$BB$5:$BB$401,"登録番号" &amp; リスト!O12742)&gt;=1,"",IF(VLOOKUP(O12742,登録者リスト!$A$1:$D$43729,4,FALSE)=基本情報!$D$6,O12742,"")),"")</f>
        <v/>
      </c>
    </row>
    <row r="12743" spans="15:16" x14ac:dyDescent="0.15">
      <c r="O12743">
        <v>12742</v>
      </c>
      <c r="P12743" t="str">
        <f>IFERROR(IF(COUNTIF(個人情報!$BB$5:$BB$401,"登録番号" &amp; リスト!O12743)&gt;=1,"",IF(VLOOKUP(O12743,登録者リスト!$A$1:$D$43729,4,FALSE)=基本情報!$D$6,O12743,"")),"")</f>
        <v/>
      </c>
    </row>
    <row r="12744" spans="15:16" x14ac:dyDescent="0.15">
      <c r="O12744">
        <v>12743</v>
      </c>
      <c r="P12744" t="str">
        <f>IFERROR(IF(COUNTIF(個人情報!$BB$5:$BB$401,"登録番号" &amp; リスト!O12744)&gt;=1,"",IF(VLOOKUP(O12744,登録者リスト!$A$1:$D$43729,4,FALSE)=基本情報!$D$6,O12744,"")),"")</f>
        <v/>
      </c>
    </row>
    <row r="12745" spans="15:16" x14ac:dyDescent="0.15">
      <c r="O12745">
        <v>12744</v>
      </c>
      <c r="P12745" t="str">
        <f>IFERROR(IF(COUNTIF(個人情報!$BB$5:$BB$401,"登録番号" &amp; リスト!O12745)&gt;=1,"",IF(VLOOKUP(O12745,登録者リスト!$A$1:$D$43729,4,FALSE)=基本情報!$D$6,O12745,"")),"")</f>
        <v/>
      </c>
    </row>
    <row r="12746" spans="15:16" x14ac:dyDescent="0.15">
      <c r="O12746">
        <v>12745</v>
      </c>
      <c r="P12746" t="str">
        <f>IFERROR(IF(COUNTIF(個人情報!$BB$5:$BB$401,"登録番号" &amp; リスト!O12746)&gt;=1,"",IF(VLOOKUP(O12746,登録者リスト!$A$1:$D$43729,4,FALSE)=基本情報!$D$6,O12746,"")),"")</f>
        <v/>
      </c>
    </row>
    <row r="12747" spans="15:16" x14ac:dyDescent="0.15">
      <c r="O12747">
        <v>12746</v>
      </c>
      <c r="P12747" t="str">
        <f>IFERROR(IF(COUNTIF(個人情報!$BB$5:$BB$401,"登録番号" &amp; リスト!O12747)&gt;=1,"",IF(VLOOKUP(O12747,登録者リスト!$A$1:$D$43729,4,FALSE)=基本情報!$D$6,O12747,"")),"")</f>
        <v/>
      </c>
    </row>
    <row r="12748" spans="15:16" x14ac:dyDescent="0.15">
      <c r="O12748">
        <v>12747</v>
      </c>
      <c r="P12748" t="str">
        <f>IFERROR(IF(COUNTIF(個人情報!$BB$5:$BB$401,"登録番号" &amp; リスト!O12748)&gt;=1,"",IF(VLOOKUP(O12748,登録者リスト!$A$1:$D$43729,4,FALSE)=基本情報!$D$6,O12748,"")),"")</f>
        <v/>
      </c>
    </row>
    <row r="12749" spans="15:16" x14ac:dyDescent="0.15">
      <c r="O12749">
        <v>12748</v>
      </c>
      <c r="P12749" t="str">
        <f>IFERROR(IF(COUNTIF(個人情報!$BB$5:$BB$401,"登録番号" &amp; リスト!O12749)&gt;=1,"",IF(VLOOKUP(O12749,登録者リスト!$A$1:$D$43729,4,FALSE)=基本情報!$D$6,O12749,"")),"")</f>
        <v/>
      </c>
    </row>
    <row r="12750" spans="15:16" x14ac:dyDescent="0.15">
      <c r="O12750">
        <v>12749</v>
      </c>
      <c r="P12750" t="str">
        <f>IFERROR(IF(COUNTIF(個人情報!$BB$5:$BB$401,"登録番号" &amp; リスト!O12750)&gt;=1,"",IF(VLOOKUP(O12750,登録者リスト!$A$1:$D$43729,4,FALSE)=基本情報!$D$6,O12750,"")),"")</f>
        <v/>
      </c>
    </row>
    <row r="12751" spans="15:16" x14ac:dyDescent="0.15">
      <c r="O12751">
        <v>12750</v>
      </c>
      <c r="P12751" t="str">
        <f>IFERROR(IF(COUNTIF(個人情報!$BB$5:$BB$401,"登録番号" &amp; リスト!O12751)&gt;=1,"",IF(VLOOKUP(O12751,登録者リスト!$A$1:$D$43729,4,FALSE)=基本情報!$D$6,O12751,"")),"")</f>
        <v/>
      </c>
    </row>
    <row r="12752" spans="15:16" x14ac:dyDescent="0.15">
      <c r="O12752">
        <v>12751</v>
      </c>
      <c r="P12752" t="str">
        <f>IFERROR(IF(COUNTIF(個人情報!$BB$5:$BB$401,"登録番号" &amp; リスト!O12752)&gt;=1,"",IF(VLOOKUP(O12752,登録者リスト!$A$1:$D$43729,4,FALSE)=基本情報!$D$6,O12752,"")),"")</f>
        <v/>
      </c>
    </row>
    <row r="12753" spans="15:16" x14ac:dyDescent="0.15">
      <c r="O12753">
        <v>12752</v>
      </c>
      <c r="P12753" t="str">
        <f>IFERROR(IF(COUNTIF(個人情報!$BB$5:$BB$401,"登録番号" &amp; リスト!O12753)&gt;=1,"",IF(VLOOKUP(O12753,登録者リスト!$A$1:$D$43729,4,FALSE)=基本情報!$D$6,O12753,"")),"")</f>
        <v/>
      </c>
    </row>
    <row r="12754" spans="15:16" x14ac:dyDescent="0.15">
      <c r="O12754">
        <v>12753</v>
      </c>
      <c r="P12754" t="str">
        <f>IFERROR(IF(COUNTIF(個人情報!$BB$5:$BB$401,"登録番号" &amp; リスト!O12754)&gt;=1,"",IF(VLOOKUP(O12754,登録者リスト!$A$1:$D$43729,4,FALSE)=基本情報!$D$6,O12754,"")),"")</f>
        <v/>
      </c>
    </row>
    <row r="12755" spans="15:16" x14ac:dyDescent="0.15">
      <c r="O12755">
        <v>12754</v>
      </c>
      <c r="P12755" t="str">
        <f>IFERROR(IF(COUNTIF(個人情報!$BB$5:$BB$401,"登録番号" &amp; リスト!O12755)&gt;=1,"",IF(VLOOKUP(O12755,登録者リスト!$A$1:$D$43729,4,FALSE)=基本情報!$D$6,O12755,"")),"")</f>
        <v/>
      </c>
    </row>
    <row r="12756" spans="15:16" x14ac:dyDescent="0.15">
      <c r="O12756">
        <v>12755</v>
      </c>
      <c r="P12756" t="str">
        <f>IFERROR(IF(COUNTIF(個人情報!$BB$5:$BB$401,"登録番号" &amp; リスト!O12756)&gt;=1,"",IF(VLOOKUP(O12756,登録者リスト!$A$1:$D$43729,4,FALSE)=基本情報!$D$6,O12756,"")),"")</f>
        <v/>
      </c>
    </row>
    <row r="12757" spans="15:16" x14ac:dyDescent="0.15">
      <c r="O12757">
        <v>12756</v>
      </c>
      <c r="P12757" t="str">
        <f>IFERROR(IF(COUNTIF(個人情報!$BB$5:$BB$401,"登録番号" &amp; リスト!O12757)&gt;=1,"",IF(VLOOKUP(O12757,登録者リスト!$A$1:$D$43729,4,FALSE)=基本情報!$D$6,O12757,"")),"")</f>
        <v/>
      </c>
    </row>
    <row r="12758" spans="15:16" x14ac:dyDescent="0.15">
      <c r="O12758">
        <v>12757</v>
      </c>
      <c r="P12758" t="str">
        <f>IFERROR(IF(COUNTIF(個人情報!$BB$5:$BB$401,"登録番号" &amp; リスト!O12758)&gt;=1,"",IF(VLOOKUP(O12758,登録者リスト!$A$1:$D$43729,4,FALSE)=基本情報!$D$6,O12758,"")),"")</f>
        <v/>
      </c>
    </row>
    <row r="12759" spans="15:16" x14ac:dyDescent="0.15">
      <c r="O12759">
        <v>12758</v>
      </c>
      <c r="P12759" t="str">
        <f>IFERROR(IF(COUNTIF(個人情報!$BB$5:$BB$401,"登録番号" &amp; リスト!O12759)&gt;=1,"",IF(VLOOKUP(O12759,登録者リスト!$A$1:$D$43729,4,FALSE)=基本情報!$D$6,O12759,"")),"")</f>
        <v/>
      </c>
    </row>
    <row r="12760" spans="15:16" x14ac:dyDescent="0.15">
      <c r="O12760">
        <v>12759</v>
      </c>
      <c r="P12760" t="str">
        <f>IFERROR(IF(COUNTIF(個人情報!$BB$5:$BB$401,"登録番号" &amp; リスト!O12760)&gt;=1,"",IF(VLOOKUP(O12760,登録者リスト!$A$1:$D$43729,4,FALSE)=基本情報!$D$6,O12760,"")),"")</f>
        <v/>
      </c>
    </row>
    <row r="12761" spans="15:16" x14ac:dyDescent="0.15">
      <c r="O12761">
        <v>12760</v>
      </c>
      <c r="P12761" t="str">
        <f>IFERROR(IF(COUNTIF(個人情報!$BB$5:$BB$401,"登録番号" &amp; リスト!O12761)&gt;=1,"",IF(VLOOKUP(O12761,登録者リスト!$A$1:$D$43729,4,FALSE)=基本情報!$D$6,O12761,"")),"")</f>
        <v/>
      </c>
    </row>
    <row r="12762" spans="15:16" x14ac:dyDescent="0.15">
      <c r="O12762">
        <v>12761</v>
      </c>
      <c r="P12762" t="str">
        <f>IFERROR(IF(COUNTIF(個人情報!$BB$5:$BB$401,"登録番号" &amp; リスト!O12762)&gt;=1,"",IF(VLOOKUP(O12762,登録者リスト!$A$1:$D$43729,4,FALSE)=基本情報!$D$6,O12762,"")),"")</f>
        <v/>
      </c>
    </row>
    <row r="12763" spans="15:16" x14ac:dyDescent="0.15">
      <c r="O12763">
        <v>12762</v>
      </c>
      <c r="P12763" t="str">
        <f>IFERROR(IF(COUNTIF(個人情報!$BB$5:$BB$401,"登録番号" &amp; リスト!O12763)&gt;=1,"",IF(VLOOKUP(O12763,登録者リスト!$A$1:$D$43729,4,FALSE)=基本情報!$D$6,O12763,"")),"")</f>
        <v/>
      </c>
    </row>
    <row r="12764" spans="15:16" x14ac:dyDescent="0.15">
      <c r="O12764">
        <v>12763</v>
      </c>
      <c r="P12764" t="str">
        <f>IFERROR(IF(COUNTIF(個人情報!$BB$5:$BB$401,"登録番号" &amp; リスト!O12764)&gt;=1,"",IF(VLOOKUP(O12764,登録者リスト!$A$1:$D$43729,4,FALSE)=基本情報!$D$6,O12764,"")),"")</f>
        <v/>
      </c>
    </row>
    <row r="12765" spans="15:16" x14ac:dyDescent="0.15">
      <c r="O12765">
        <v>12764</v>
      </c>
      <c r="P12765" t="str">
        <f>IFERROR(IF(COUNTIF(個人情報!$BB$5:$BB$401,"登録番号" &amp; リスト!O12765)&gt;=1,"",IF(VLOOKUP(O12765,登録者リスト!$A$1:$D$43729,4,FALSE)=基本情報!$D$6,O12765,"")),"")</f>
        <v/>
      </c>
    </row>
    <row r="12766" spans="15:16" x14ac:dyDescent="0.15">
      <c r="O12766">
        <v>12765</v>
      </c>
      <c r="P12766" t="str">
        <f>IFERROR(IF(COUNTIF(個人情報!$BB$5:$BB$401,"登録番号" &amp; リスト!O12766)&gt;=1,"",IF(VLOOKUP(O12766,登録者リスト!$A$1:$D$43729,4,FALSE)=基本情報!$D$6,O12766,"")),"")</f>
        <v/>
      </c>
    </row>
    <row r="12767" spans="15:16" x14ac:dyDescent="0.15">
      <c r="O12767">
        <v>12766</v>
      </c>
      <c r="P12767" t="str">
        <f>IFERROR(IF(COUNTIF(個人情報!$BB$5:$BB$401,"登録番号" &amp; リスト!O12767)&gt;=1,"",IF(VLOOKUP(O12767,登録者リスト!$A$1:$D$43729,4,FALSE)=基本情報!$D$6,O12767,"")),"")</f>
        <v/>
      </c>
    </row>
    <row r="12768" spans="15:16" x14ac:dyDescent="0.15">
      <c r="O12768">
        <v>12767</v>
      </c>
      <c r="P12768" t="str">
        <f>IFERROR(IF(COUNTIF(個人情報!$BB$5:$BB$401,"登録番号" &amp; リスト!O12768)&gt;=1,"",IF(VLOOKUP(O12768,登録者リスト!$A$1:$D$43729,4,FALSE)=基本情報!$D$6,O12768,"")),"")</f>
        <v/>
      </c>
    </row>
    <row r="12769" spans="15:16" x14ac:dyDescent="0.15">
      <c r="O12769">
        <v>12768</v>
      </c>
      <c r="P12769" t="str">
        <f>IFERROR(IF(COUNTIF(個人情報!$BB$5:$BB$401,"登録番号" &amp; リスト!O12769)&gt;=1,"",IF(VLOOKUP(O12769,登録者リスト!$A$1:$D$43729,4,FALSE)=基本情報!$D$6,O12769,"")),"")</f>
        <v/>
      </c>
    </row>
    <row r="12770" spans="15:16" x14ac:dyDescent="0.15">
      <c r="O12770">
        <v>12769</v>
      </c>
      <c r="P12770" t="str">
        <f>IFERROR(IF(COUNTIF(個人情報!$BB$5:$BB$401,"登録番号" &amp; リスト!O12770)&gt;=1,"",IF(VLOOKUP(O12770,登録者リスト!$A$1:$D$43729,4,FALSE)=基本情報!$D$6,O12770,"")),"")</f>
        <v/>
      </c>
    </row>
    <row r="12771" spans="15:16" x14ac:dyDescent="0.15">
      <c r="O12771">
        <v>12770</v>
      </c>
      <c r="P12771" t="str">
        <f>IFERROR(IF(COUNTIF(個人情報!$BB$5:$BB$401,"登録番号" &amp; リスト!O12771)&gt;=1,"",IF(VLOOKUP(O12771,登録者リスト!$A$1:$D$43729,4,FALSE)=基本情報!$D$6,O12771,"")),"")</f>
        <v/>
      </c>
    </row>
    <row r="12772" spans="15:16" x14ac:dyDescent="0.15">
      <c r="O12772">
        <v>12771</v>
      </c>
      <c r="P12772" t="str">
        <f>IFERROR(IF(COUNTIF(個人情報!$BB$5:$BB$401,"登録番号" &amp; リスト!O12772)&gt;=1,"",IF(VLOOKUP(O12772,登録者リスト!$A$1:$D$43729,4,FALSE)=基本情報!$D$6,O12772,"")),"")</f>
        <v/>
      </c>
    </row>
    <row r="12773" spans="15:16" x14ac:dyDescent="0.15">
      <c r="O12773">
        <v>12772</v>
      </c>
      <c r="P12773" t="str">
        <f>IFERROR(IF(COUNTIF(個人情報!$BB$5:$BB$401,"登録番号" &amp; リスト!O12773)&gt;=1,"",IF(VLOOKUP(O12773,登録者リスト!$A$1:$D$43729,4,FALSE)=基本情報!$D$6,O12773,"")),"")</f>
        <v/>
      </c>
    </row>
    <row r="12774" spans="15:16" x14ac:dyDescent="0.15">
      <c r="O12774">
        <v>12773</v>
      </c>
      <c r="P12774" t="str">
        <f>IFERROR(IF(COUNTIF(個人情報!$BB$5:$BB$401,"登録番号" &amp; リスト!O12774)&gt;=1,"",IF(VLOOKUP(O12774,登録者リスト!$A$1:$D$43729,4,FALSE)=基本情報!$D$6,O12774,"")),"")</f>
        <v/>
      </c>
    </row>
    <row r="12775" spans="15:16" x14ac:dyDescent="0.15">
      <c r="O12775">
        <v>12774</v>
      </c>
      <c r="P12775" t="str">
        <f>IFERROR(IF(COUNTIF(個人情報!$BB$5:$BB$401,"登録番号" &amp; リスト!O12775)&gt;=1,"",IF(VLOOKUP(O12775,登録者リスト!$A$1:$D$43729,4,FALSE)=基本情報!$D$6,O12775,"")),"")</f>
        <v/>
      </c>
    </row>
    <row r="12776" spans="15:16" x14ac:dyDescent="0.15">
      <c r="O12776">
        <v>12775</v>
      </c>
      <c r="P12776" t="str">
        <f>IFERROR(IF(COUNTIF(個人情報!$BB$5:$BB$401,"登録番号" &amp; リスト!O12776)&gt;=1,"",IF(VLOOKUP(O12776,登録者リスト!$A$1:$D$43729,4,FALSE)=基本情報!$D$6,O12776,"")),"")</f>
        <v/>
      </c>
    </row>
    <row r="12777" spans="15:16" x14ac:dyDescent="0.15">
      <c r="O12777">
        <v>12776</v>
      </c>
      <c r="P12777" t="str">
        <f>IFERROR(IF(COUNTIF(個人情報!$BB$5:$BB$401,"登録番号" &amp; リスト!O12777)&gt;=1,"",IF(VLOOKUP(O12777,登録者リスト!$A$1:$D$43729,4,FALSE)=基本情報!$D$6,O12777,"")),"")</f>
        <v/>
      </c>
    </row>
    <row r="12778" spans="15:16" x14ac:dyDescent="0.15">
      <c r="O12778">
        <v>12777</v>
      </c>
      <c r="P12778" t="str">
        <f>IFERROR(IF(COUNTIF(個人情報!$BB$5:$BB$401,"登録番号" &amp; リスト!O12778)&gt;=1,"",IF(VLOOKUP(O12778,登録者リスト!$A$1:$D$43729,4,FALSE)=基本情報!$D$6,O12778,"")),"")</f>
        <v/>
      </c>
    </row>
    <row r="12779" spans="15:16" x14ac:dyDescent="0.15">
      <c r="O12779">
        <v>12778</v>
      </c>
      <c r="P12779" t="str">
        <f>IFERROR(IF(COUNTIF(個人情報!$BB$5:$BB$401,"登録番号" &amp; リスト!O12779)&gt;=1,"",IF(VLOOKUP(O12779,登録者リスト!$A$1:$D$43729,4,FALSE)=基本情報!$D$6,O12779,"")),"")</f>
        <v/>
      </c>
    </row>
    <row r="12780" spans="15:16" x14ac:dyDescent="0.15">
      <c r="O12780">
        <v>12779</v>
      </c>
      <c r="P12780" t="str">
        <f>IFERROR(IF(COUNTIF(個人情報!$BB$5:$BB$401,"登録番号" &amp; リスト!O12780)&gt;=1,"",IF(VLOOKUP(O12780,登録者リスト!$A$1:$D$43729,4,FALSE)=基本情報!$D$6,O12780,"")),"")</f>
        <v/>
      </c>
    </row>
    <row r="12781" spans="15:16" x14ac:dyDescent="0.15">
      <c r="O12781">
        <v>12780</v>
      </c>
      <c r="P12781" t="str">
        <f>IFERROR(IF(COUNTIF(個人情報!$BB$5:$BB$401,"登録番号" &amp; リスト!O12781)&gt;=1,"",IF(VLOOKUP(O12781,登録者リスト!$A$1:$D$43729,4,FALSE)=基本情報!$D$6,O12781,"")),"")</f>
        <v/>
      </c>
    </row>
    <row r="12782" spans="15:16" x14ac:dyDescent="0.15">
      <c r="O12782">
        <v>12781</v>
      </c>
      <c r="P12782" t="str">
        <f>IFERROR(IF(COUNTIF(個人情報!$BB$5:$BB$401,"登録番号" &amp; リスト!O12782)&gt;=1,"",IF(VLOOKUP(O12782,登録者リスト!$A$1:$D$43729,4,FALSE)=基本情報!$D$6,O12782,"")),"")</f>
        <v/>
      </c>
    </row>
    <row r="12783" spans="15:16" x14ac:dyDescent="0.15">
      <c r="O12783">
        <v>12782</v>
      </c>
      <c r="P12783" t="str">
        <f>IFERROR(IF(COUNTIF(個人情報!$BB$5:$BB$401,"登録番号" &amp; リスト!O12783)&gt;=1,"",IF(VLOOKUP(O12783,登録者リスト!$A$1:$D$43729,4,FALSE)=基本情報!$D$6,O12783,"")),"")</f>
        <v/>
      </c>
    </row>
    <row r="12784" spans="15:16" x14ac:dyDescent="0.15">
      <c r="O12784">
        <v>12783</v>
      </c>
      <c r="P12784" t="str">
        <f>IFERROR(IF(COUNTIF(個人情報!$BB$5:$BB$401,"登録番号" &amp; リスト!O12784)&gt;=1,"",IF(VLOOKUP(O12784,登録者リスト!$A$1:$D$43729,4,FALSE)=基本情報!$D$6,O12784,"")),"")</f>
        <v/>
      </c>
    </row>
    <row r="12785" spans="15:16" x14ac:dyDescent="0.15">
      <c r="O12785">
        <v>12784</v>
      </c>
      <c r="P12785" t="str">
        <f>IFERROR(IF(COUNTIF(個人情報!$BB$5:$BB$401,"登録番号" &amp; リスト!O12785)&gt;=1,"",IF(VLOOKUP(O12785,登録者リスト!$A$1:$D$43729,4,FALSE)=基本情報!$D$6,O12785,"")),"")</f>
        <v/>
      </c>
    </row>
    <row r="12786" spans="15:16" x14ac:dyDescent="0.15">
      <c r="O12786">
        <v>12785</v>
      </c>
      <c r="P12786" t="str">
        <f>IFERROR(IF(COUNTIF(個人情報!$BB$5:$BB$401,"登録番号" &amp; リスト!O12786)&gt;=1,"",IF(VLOOKUP(O12786,登録者リスト!$A$1:$D$43729,4,FALSE)=基本情報!$D$6,O12786,"")),"")</f>
        <v/>
      </c>
    </row>
    <row r="12787" spans="15:16" x14ac:dyDescent="0.15">
      <c r="O12787">
        <v>12786</v>
      </c>
      <c r="P12787" t="str">
        <f>IFERROR(IF(COUNTIF(個人情報!$BB$5:$BB$401,"登録番号" &amp; リスト!O12787)&gt;=1,"",IF(VLOOKUP(O12787,登録者リスト!$A$1:$D$43729,4,FALSE)=基本情報!$D$6,O12787,"")),"")</f>
        <v/>
      </c>
    </row>
    <row r="12788" spans="15:16" x14ac:dyDescent="0.15">
      <c r="O12788">
        <v>12787</v>
      </c>
      <c r="P12788" t="str">
        <f>IFERROR(IF(COUNTIF(個人情報!$BB$5:$BB$401,"登録番号" &amp; リスト!O12788)&gt;=1,"",IF(VLOOKUP(O12788,登録者リスト!$A$1:$D$43729,4,FALSE)=基本情報!$D$6,O12788,"")),"")</f>
        <v/>
      </c>
    </row>
    <row r="12789" spans="15:16" x14ac:dyDescent="0.15">
      <c r="O12789">
        <v>12788</v>
      </c>
      <c r="P12789" t="str">
        <f>IFERROR(IF(COUNTIF(個人情報!$BB$5:$BB$401,"登録番号" &amp; リスト!O12789)&gt;=1,"",IF(VLOOKUP(O12789,登録者リスト!$A$1:$D$43729,4,FALSE)=基本情報!$D$6,O12789,"")),"")</f>
        <v/>
      </c>
    </row>
    <row r="12790" spans="15:16" x14ac:dyDescent="0.15">
      <c r="O12790">
        <v>12789</v>
      </c>
      <c r="P12790" t="str">
        <f>IFERROR(IF(COUNTIF(個人情報!$BB$5:$BB$401,"登録番号" &amp; リスト!O12790)&gt;=1,"",IF(VLOOKUP(O12790,登録者リスト!$A$1:$D$43729,4,FALSE)=基本情報!$D$6,O12790,"")),"")</f>
        <v/>
      </c>
    </row>
    <row r="12791" spans="15:16" x14ac:dyDescent="0.15">
      <c r="O12791">
        <v>12790</v>
      </c>
      <c r="P12791" t="str">
        <f>IFERROR(IF(COUNTIF(個人情報!$BB$5:$BB$401,"登録番号" &amp; リスト!O12791)&gt;=1,"",IF(VLOOKUP(O12791,登録者リスト!$A$1:$D$43729,4,FALSE)=基本情報!$D$6,O12791,"")),"")</f>
        <v/>
      </c>
    </row>
    <row r="12792" spans="15:16" x14ac:dyDescent="0.15">
      <c r="O12792">
        <v>12791</v>
      </c>
      <c r="P12792" t="str">
        <f>IFERROR(IF(COUNTIF(個人情報!$BB$5:$BB$401,"登録番号" &amp; リスト!O12792)&gt;=1,"",IF(VLOOKUP(O12792,登録者リスト!$A$1:$D$43729,4,FALSE)=基本情報!$D$6,O12792,"")),"")</f>
        <v/>
      </c>
    </row>
    <row r="12793" spans="15:16" x14ac:dyDescent="0.15">
      <c r="O12793">
        <v>12792</v>
      </c>
      <c r="P12793" t="str">
        <f>IFERROR(IF(COUNTIF(個人情報!$BB$5:$BB$401,"登録番号" &amp; リスト!O12793)&gt;=1,"",IF(VLOOKUP(O12793,登録者リスト!$A$1:$D$43729,4,FALSE)=基本情報!$D$6,O12793,"")),"")</f>
        <v/>
      </c>
    </row>
    <row r="12794" spans="15:16" x14ac:dyDescent="0.15">
      <c r="O12794">
        <v>12793</v>
      </c>
      <c r="P12794" t="str">
        <f>IFERROR(IF(COUNTIF(個人情報!$BB$5:$BB$401,"登録番号" &amp; リスト!O12794)&gt;=1,"",IF(VLOOKUP(O12794,登録者リスト!$A$1:$D$43729,4,FALSE)=基本情報!$D$6,O12794,"")),"")</f>
        <v/>
      </c>
    </row>
    <row r="12795" spans="15:16" x14ac:dyDescent="0.15">
      <c r="O12795">
        <v>12794</v>
      </c>
      <c r="P12795" t="str">
        <f>IFERROR(IF(COUNTIF(個人情報!$BB$5:$BB$401,"登録番号" &amp; リスト!O12795)&gt;=1,"",IF(VLOOKUP(O12795,登録者リスト!$A$1:$D$43729,4,FALSE)=基本情報!$D$6,O12795,"")),"")</f>
        <v/>
      </c>
    </row>
    <row r="12796" spans="15:16" x14ac:dyDescent="0.15">
      <c r="O12796">
        <v>12795</v>
      </c>
      <c r="P12796" t="str">
        <f>IFERROR(IF(COUNTIF(個人情報!$BB$5:$BB$401,"登録番号" &amp; リスト!O12796)&gt;=1,"",IF(VLOOKUP(O12796,登録者リスト!$A$1:$D$43729,4,FALSE)=基本情報!$D$6,O12796,"")),"")</f>
        <v/>
      </c>
    </row>
    <row r="12797" spans="15:16" x14ac:dyDescent="0.15">
      <c r="O12797">
        <v>12796</v>
      </c>
      <c r="P12797" t="str">
        <f>IFERROR(IF(COUNTIF(個人情報!$BB$5:$BB$401,"登録番号" &amp; リスト!O12797)&gt;=1,"",IF(VLOOKUP(O12797,登録者リスト!$A$1:$D$43729,4,FALSE)=基本情報!$D$6,O12797,"")),"")</f>
        <v/>
      </c>
    </row>
    <row r="12798" spans="15:16" x14ac:dyDescent="0.15">
      <c r="O12798">
        <v>12797</v>
      </c>
      <c r="P12798" t="str">
        <f>IFERROR(IF(COUNTIF(個人情報!$BB$5:$BB$401,"登録番号" &amp; リスト!O12798)&gt;=1,"",IF(VLOOKUP(O12798,登録者リスト!$A$1:$D$43729,4,FALSE)=基本情報!$D$6,O12798,"")),"")</f>
        <v/>
      </c>
    </row>
    <row r="12799" spans="15:16" x14ac:dyDescent="0.15">
      <c r="O12799">
        <v>12798</v>
      </c>
      <c r="P12799" t="str">
        <f>IFERROR(IF(COUNTIF(個人情報!$BB$5:$BB$401,"登録番号" &amp; リスト!O12799)&gt;=1,"",IF(VLOOKUP(O12799,登録者リスト!$A$1:$D$43729,4,FALSE)=基本情報!$D$6,O12799,"")),"")</f>
        <v/>
      </c>
    </row>
    <row r="12800" spans="15:16" x14ac:dyDescent="0.15">
      <c r="O12800">
        <v>12799</v>
      </c>
      <c r="P12800" t="str">
        <f>IFERROR(IF(COUNTIF(個人情報!$BB$5:$BB$401,"登録番号" &amp; リスト!O12800)&gt;=1,"",IF(VLOOKUP(O12800,登録者リスト!$A$1:$D$43729,4,FALSE)=基本情報!$D$6,O12800,"")),"")</f>
        <v/>
      </c>
    </row>
    <row r="12801" spans="15:16" x14ac:dyDescent="0.15">
      <c r="O12801">
        <v>12800</v>
      </c>
      <c r="P12801" t="str">
        <f>IFERROR(IF(COUNTIF(個人情報!$BB$5:$BB$401,"登録番号" &amp; リスト!O12801)&gt;=1,"",IF(VLOOKUP(O12801,登録者リスト!$A$1:$D$43729,4,FALSE)=基本情報!$D$6,O12801,"")),"")</f>
        <v/>
      </c>
    </row>
    <row r="12802" spans="15:16" x14ac:dyDescent="0.15">
      <c r="O12802">
        <v>12801</v>
      </c>
      <c r="P12802" t="str">
        <f>IFERROR(IF(COUNTIF(個人情報!$BB$5:$BB$401,"登録番号" &amp; リスト!O12802)&gt;=1,"",IF(VLOOKUP(O12802,登録者リスト!$A$1:$D$43729,4,FALSE)=基本情報!$D$6,O12802,"")),"")</f>
        <v/>
      </c>
    </row>
    <row r="12803" spans="15:16" x14ac:dyDescent="0.15">
      <c r="O12803">
        <v>12802</v>
      </c>
      <c r="P12803" t="str">
        <f>IFERROR(IF(COUNTIF(個人情報!$BB$5:$BB$401,"登録番号" &amp; リスト!O12803)&gt;=1,"",IF(VLOOKUP(O12803,登録者リスト!$A$1:$D$43729,4,FALSE)=基本情報!$D$6,O12803,"")),"")</f>
        <v/>
      </c>
    </row>
    <row r="12804" spans="15:16" x14ac:dyDescent="0.15">
      <c r="O12804">
        <v>12803</v>
      </c>
      <c r="P12804" t="str">
        <f>IFERROR(IF(COUNTIF(個人情報!$BB$5:$BB$401,"登録番号" &amp; リスト!O12804)&gt;=1,"",IF(VLOOKUP(O12804,登録者リスト!$A$1:$D$43729,4,FALSE)=基本情報!$D$6,O12804,"")),"")</f>
        <v/>
      </c>
    </row>
    <row r="12805" spans="15:16" x14ac:dyDescent="0.15">
      <c r="O12805">
        <v>12804</v>
      </c>
      <c r="P12805" t="str">
        <f>IFERROR(IF(COUNTIF(個人情報!$BB$5:$BB$401,"登録番号" &amp; リスト!O12805)&gt;=1,"",IF(VLOOKUP(O12805,登録者リスト!$A$1:$D$43729,4,FALSE)=基本情報!$D$6,O12805,"")),"")</f>
        <v/>
      </c>
    </row>
    <row r="12806" spans="15:16" x14ac:dyDescent="0.15">
      <c r="O12806">
        <v>12805</v>
      </c>
      <c r="P12806" t="str">
        <f>IFERROR(IF(COUNTIF(個人情報!$BB$5:$BB$401,"登録番号" &amp; リスト!O12806)&gt;=1,"",IF(VLOOKUP(O12806,登録者リスト!$A$1:$D$43729,4,FALSE)=基本情報!$D$6,O12806,"")),"")</f>
        <v/>
      </c>
    </row>
    <row r="12807" spans="15:16" x14ac:dyDescent="0.15">
      <c r="O12807">
        <v>12806</v>
      </c>
      <c r="P12807" t="str">
        <f>IFERROR(IF(COUNTIF(個人情報!$BB$5:$BB$401,"登録番号" &amp; リスト!O12807)&gt;=1,"",IF(VLOOKUP(O12807,登録者リスト!$A$1:$D$43729,4,FALSE)=基本情報!$D$6,O12807,"")),"")</f>
        <v/>
      </c>
    </row>
    <row r="12808" spans="15:16" x14ac:dyDescent="0.15">
      <c r="O12808">
        <v>12807</v>
      </c>
      <c r="P12808" t="str">
        <f>IFERROR(IF(COUNTIF(個人情報!$BB$5:$BB$401,"登録番号" &amp; リスト!O12808)&gt;=1,"",IF(VLOOKUP(O12808,登録者リスト!$A$1:$D$43729,4,FALSE)=基本情報!$D$6,O12808,"")),"")</f>
        <v/>
      </c>
    </row>
    <row r="12809" spans="15:16" x14ac:dyDescent="0.15">
      <c r="O12809">
        <v>12808</v>
      </c>
      <c r="P12809" t="str">
        <f>IFERROR(IF(COUNTIF(個人情報!$BB$5:$BB$401,"登録番号" &amp; リスト!O12809)&gt;=1,"",IF(VLOOKUP(O12809,登録者リスト!$A$1:$D$43729,4,FALSE)=基本情報!$D$6,O12809,"")),"")</f>
        <v/>
      </c>
    </row>
    <row r="12810" spans="15:16" x14ac:dyDescent="0.15">
      <c r="O12810">
        <v>12809</v>
      </c>
      <c r="P12810" t="str">
        <f>IFERROR(IF(COUNTIF(個人情報!$BB$5:$BB$401,"登録番号" &amp; リスト!O12810)&gt;=1,"",IF(VLOOKUP(O12810,登録者リスト!$A$1:$D$43729,4,FALSE)=基本情報!$D$6,O12810,"")),"")</f>
        <v/>
      </c>
    </row>
    <row r="12811" spans="15:16" x14ac:dyDescent="0.15">
      <c r="O12811">
        <v>12810</v>
      </c>
      <c r="P12811" t="str">
        <f>IFERROR(IF(COUNTIF(個人情報!$BB$5:$BB$401,"登録番号" &amp; リスト!O12811)&gt;=1,"",IF(VLOOKUP(O12811,登録者リスト!$A$1:$D$43729,4,FALSE)=基本情報!$D$6,O12811,"")),"")</f>
        <v/>
      </c>
    </row>
    <row r="12812" spans="15:16" x14ac:dyDescent="0.15">
      <c r="O12812">
        <v>12811</v>
      </c>
      <c r="P12812" t="str">
        <f>IFERROR(IF(COUNTIF(個人情報!$BB$5:$BB$401,"登録番号" &amp; リスト!O12812)&gt;=1,"",IF(VLOOKUP(O12812,登録者リスト!$A$1:$D$43729,4,FALSE)=基本情報!$D$6,O12812,"")),"")</f>
        <v/>
      </c>
    </row>
    <row r="12813" spans="15:16" x14ac:dyDescent="0.15">
      <c r="O12813">
        <v>12812</v>
      </c>
      <c r="P12813" t="str">
        <f>IFERROR(IF(COUNTIF(個人情報!$BB$5:$BB$401,"登録番号" &amp; リスト!O12813)&gt;=1,"",IF(VLOOKUP(O12813,登録者リスト!$A$1:$D$43729,4,FALSE)=基本情報!$D$6,O12813,"")),"")</f>
        <v/>
      </c>
    </row>
    <row r="12814" spans="15:16" x14ac:dyDescent="0.15">
      <c r="O12814">
        <v>12813</v>
      </c>
      <c r="P12814" t="str">
        <f>IFERROR(IF(COUNTIF(個人情報!$BB$5:$BB$401,"登録番号" &amp; リスト!O12814)&gt;=1,"",IF(VLOOKUP(O12814,登録者リスト!$A$1:$D$43729,4,FALSE)=基本情報!$D$6,O12814,"")),"")</f>
        <v/>
      </c>
    </row>
    <row r="12815" spans="15:16" x14ac:dyDescent="0.15">
      <c r="O12815">
        <v>12814</v>
      </c>
      <c r="P12815" t="str">
        <f>IFERROR(IF(COUNTIF(個人情報!$BB$5:$BB$401,"登録番号" &amp; リスト!O12815)&gt;=1,"",IF(VLOOKUP(O12815,登録者リスト!$A$1:$D$43729,4,FALSE)=基本情報!$D$6,O12815,"")),"")</f>
        <v/>
      </c>
    </row>
    <row r="12816" spans="15:16" x14ac:dyDescent="0.15">
      <c r="O12816">
        <v>12815</v>
      </c>
      <c r="P12816" t="str">
        <f>IFERROR(IF(COUNTIF(個人情報!$BB$5:$BB$401,"登録番号" &amp; リスト!O12816)&gt;=1,"",IF(VLOOKUP(O12816,登録者リスト!$A$1:$D$43729,4,FALSE)=基本情報!$D$6,O12816,"")),"")</f>
        <v/>
      </c>
    </row>
    <row r="12817" spans="15:16" x14ac:dyDescent="0.15">
      <c r="O12817">
        <v>12816</v>
      </c>
      <c r="P12817" t="str">
        <f>IFERROR(IF(COUNTIF(個人情報!$BB$5:$BB$401,"登録番号" &amp; リスト!O12817)&gt;=1,"",IF(VLOOKUP(O12817,登録者リスト!$A$1:$D$43729,4,FALSE)=基本情報!$D$6,O12817,"")),"")</f>
        <v/>
      </c>
    </row>
    <row r="12818" spans="15:16" x14ac:dyDescent="0.15">
      <c r="O12818">
        <v>12817</v>
      </c>
      <c r="P12818" t="str">
        <f>IFERROR(IF(COUNTIF(個人情報!$BB$5:$BB$401,"登録番号" &amp; リスト!O12818)&gt;=1,"",IF(VLOOKUP(O12818,登録者リスト!$A$1:$D$43729,4,FALSE)=基本情報!$D$6,O12818,"")),"")</f>
        <v/>
      </c>
    </row>
    <row r="12819" spans="15:16" x14ac:dyDescent="0.15">
      <c r="O12819">
        <v>12818</v>
      </c>
      <c r="P12819" t="str">
        <f>IFERROR(IF(COUNTIF(個人情報!$BB$5:$BB$401,"登録番号" &amp; リスト!O12819)&gt;=1,"",IF(VLOOKUP(O12819,登録者リスト!$A$1:$D$43729,4,FALSE)=基本情報!$D$6,O12819,"")),"")</f>
        <v/>
      </c>
    </row>
    <row r="12820" spans="15:16" x14ac:dyDescent="0.15">
      <c r="O12820">
        <v>12819</v>
      </c>
      <c r="P12820" t="str">
        <f>IFERROR(IF(COUNTIF(個人情報!$BB$5:$BB$401,"登録番号" &amp; リスト!O12820)&gt;=1,"",IF(VLOOKUP(O12820,登録者リスト!$A$1:$D$43729,4,FALSE)=基本情報!$D$6,O12820,"")),"")</f>
        <v/>
      </c>
    </row>
    <row r="12821" spans="15:16" x14ac:dyDescent="0.15">
      <c r="O12821">
        <v>12820</v>
      </c>
      <c r="P12821" t="str">
        <f>IFERROR(IF(COUNTIF(個人情報!$BB$5:$BB$401,"登録番号" &amp; リスト!O12821)&gt;=1,"",IF(VLOOKUP(O12821,登録者リスト!$A$1:$D$43729,4,FALSE)=基本情報!$D$6,O12821,"")),"")</f>
        <v/>
      </c>
    </row>
    <row r="12822" spans="15:16" x14ac:dyDescent="0.15">
      <c r="O12822">
        <v>12821</v>
      </c>
      <c r="P12822" t="str">
        <f>IFERROR(IF(COUNTIF(個人情報!$BB$5:$BB$401,"登録番号" &amp; リスト!O12822)&gt;=1,"",IF(VLOOKUP(O12822,登録者リスト!$A$1:$D$43729,4,FALSE)=基本情報!$D$6,O12822,"")),"")</f>
        <v/>
      </c>
    </row>
    <row r="12823" spans="15:16" x14ac:dyDescent="0.15">
      <c r="O12823">
        <v>12822</v>
      </c>
      <c r="P12823" t="str">
        <f>IFERROR(IF(COUNTIF(個人情報!$BB$5:$BB$401,"登録番号" &amp; リスト!O12823)&gt;=1,"",IF(VLOOKUP(O12823,登録者リスト!$A$1:$D$43729,4,FALSE)=基本情報!$D$6,O12823,"")),"")</f>
        <v/>
      </c>
    </row>
    <row r="12824" spans="15:16" x14ac:dyDescent="0.15">
      <c r="O12824">
        <v>12823</v>
      </c>
      <c r="P12824" t="str">
        <f>IFERROR(IF(COUNTIF(個人情報!$BB$5:$BB$401,"登録番号" &amp; リスト!O12824)&gt;=1,"",IF(VLOOKUP(O12824,登録者リスト!$A$1:$D$43729,4,FALSE)=基本情報!$D$6,O12824,"")),"")</f>
        <v/>
      </c>
    </row>
    <row r="12825" spans="15:16" x14ac:dyDescent="0.15">
      <c r="O12825">
        <v>12824</v>
      </c>
      <c r="P12825" t="str">
        <f>IFERROR(IF(COUNTIF(個人情報!$BB$5:$BB$401,"登録番号" &amp; リスト!O12825)&gt;=1,"",IF(VLOOKUP(O12825,登録者リスト!$A$1:$D$43729,4,FALSE)=基本情報!$D$6,O12825,"")),"")</f>
        <v/>
      </c>
    </row>
    <row r="12826" spans="15:16" x14ac:dyDescent="0.15">
      <c r="O12826">
        <v>12825</v>
      </c>
      <c r="P12826" t="str">
        <f>IFERROR(IF(COUNTIF(個人情報!$BB$5:$BB$401,"登録番号" &amp; リスト!O12826)&gt;=1,"",IF(VLOOKUP(O12826,登録者リスト!$A$1:$D$43729,4,FALSE)=基本情報!$D$6,O12826,"")),"")</f>
        <v/>
      </c>
    </row>
    <row r="12827" spans="15:16" x14ac:dyDescent="0.15">
      <c r="O12827">
        <v>12826</v>
      </c>
      <c r="P12827" t="str">
        <f>IFERROR(IF(COUNTIF(個人情報!$BB$5:$BB$401,"登録番号" &amp; リスト!O12827)&gt;=1,"",IF(VLOOKUP(O12827,登録者リスト!$A$1:$D$43729,4,FALSE)=基本情報!$D$6,O12827,"")),"")</f>
        <v/>
      </c>
    </row>
    <row r="12828" spans="15:16" x14ac:dyDescent="0.15">
      <c r="O12828">
        <v>12827</v>
      </c>
      <c r="P12828" t="str">
        <f>IFERROR(IF(COUNTIF(個人情報!$BB$5:$BB$401,"登録番号" &amp; リスト!O12828)&gt;=1,"",IF(VLOOKUP(O12828,登録者リスト!$A$1:$D$43729,4,FALSE)=基本情報!$D$6,O12828,"")),"")</f>
        <v/>
      </c>
    </row>
    <row r="12829" spans="15:16" x14ac:dyDescent="0.15">
      <c r="O12829">
        <v>12828</v>
      </c>
      <c r="P12829" t="str">
        <f>IFERROR(IF(COUNTIF(個人情報!$BB$5:$BB$401,"登録番号" &amp; リスト!O12829)&gt;=1,"",IF(VLOOKUP(O12829,登録者リスト!$A$1:$D$43729,4,FALSE)=基本情報!$D$6,O12829,"")),"")</f>
        <v/>
      </c>
    </row>
    <row r="12830" spans="15:16" x14ac:dyDescent="0.15">
      <c r="O12830">
        <v>12829</v>
      </c>
      <c r="P12830" t="str">
        <f>IFERROR(IF(COUNTIF(個人情報!$BB$5:$BB$401,"登録番号" &amp; リスト!O12830)&gt;=1,"",IF(VLOOKUP(O12830,登録者リスト!$A$1:$D$43729,4,FALSE)=基本情報!$D$6,O12830,"")),"")</f>
        <v/>
      </c>
    </row>
    <row r="12831" spans="15:16" x14ac:dyDescent="0.15">
      <c r="O12831">
        <v>12830</v>
      </c>
      <c r="P12831" t="str">
        <f>IFERROR(IF(COUNTIF(個人情報!$BB$5:$BB$401,"登録番号" &amp; リスト!O12831)&gt;=1,"",IF(VLOOKUP(O12831,登録者リスト!$A$1:$D$43729,4,FALSE)=基本情報!$D$6,O12831,"")),"")</f>
        <v/>
      </c>
    </row>
    <row r="12832" spans="15:16" x14ac:dyDescent="0.15">
      <c r="O12832">
        <v>12831</v>
      </c>
      <c r="P12832" t="str">
        <f>IFERROR(IF(COUNTIF(個人情報!$BB$5:$BB$401,"登録番号" &amp; リスト!O12832)&gt;=1,"",IF(VLOOKUP(O12832,登録者リスト!$A$1:$D$43729,4,FALSE)=基本情報!$D$6,O12832,"")),"")</f>
        <v/>
      </c>
    </row>
    <row r="12833" spans="15:16" x14ac:dyDescent="0.15">
      <c r="O12833">
        <v>12832</v>
      </c>
      <c r="P12833" t="str">
        <f>IFERROR(IF(COUNTIF(個人情報!$BB$5:$BB$401,"登録番号" &amp; リスト!O12833)&gt;=1,"",IF(VLOOKUP(O12833,登録者リスト!$A$1:$D$43729,4,FALSE)=基本情報!$D$6,O12833,"")),"")</f>
        <v/>
      </c>
    </row>
    <row r="12834" spans="15:16" x14ac:dyDescent="0.15">
      <c r="O12834">
        <v>12833</v>
      </c>
      <c r="P12834" t="str">
        <f>IFERROR(IF(COUNTIF(個人情報!$BB$5:$BB$401,"登録番号" &amp; リスト!O12834)&gt;=1,"",IF(VLOOKUP(O12834,登録者リスト!$A$1:$D$43729,4,FALSE)=基本情報!$D$6,O12834,"")),"")</f>
        <v/>
      </c>
    </row>
    <row r="12835" spans="15:16" x14ac:dyDescent="0.15">
      <c r="O12835">
        <v>12834</v>
      </c>
      <c r="P12835" t="str">
        <f>IFERROR(IF(COUNTIF(個人情報!$BB$5:$BB$401,"登録番号" &amp; リスト!O12835)&gt;=1,"",IF(VLOOKUP(O12835,登録者リスト!$A$1:$D$43729,4,FALSE)=基本情報!$D$6,O12835,"")),"")</f>
        <v/>
      </c>
    </row>
    <row r="12836" spans="15:16" x14ac:dyDescent="0.15">
      <c r="O12836">
        <v>12835</v>
      </c>
      <c r="P12836" t="str">
        <f>IFERROR(IF(COUNTIF(個人情報!$BB$5:$BB$401,"登録番号" &amp; リスト!O12836)&gt;=1,"",IF(VLOOKUP(O12836,登録者リスト!$A$1:$D$43729,4,FALSE)=基本情報!$D$6,O12836,"")),"")</f>
        <v/>
      </c>
    </row>
    <row r="12837" spans="15:16" x14ac:dyDescent="0.15">
      <c r="O12837">
        <v>12836</v>
      </c>
      <c r="P12837" t="str">
        <f>IFERROR(IF(COUNTIF(個人情報!$BB$5:$BB$401,"登録番号" &amp; リスト!O12837)&gt;=1,"",IF(VLOOKUP(O12837,登録者リスト!$A$1:$D$43729,4,FALSE)=基本情報!$D$6,O12837,"")),"")</f>
        <v/>
      </c>
    </row>
    <row r="12838" spans="15:16" x14ac:dyDescent="0.15">
      <c r="O12838">
        <v>12837</v>
      </c>
      <c r="P12838" t="str">
        <f>IFERROR(IF(COUNTIF(個人情報!$BB$5:$BB$401,"登録番号" &amp; リスト!O12838)&gt;=1,"",IF(VLOOKUP(O12838,登録者リスト!$A$1:$D$43729,4,FALSE)=基本情報!$D$6,O12838,"")),"")</f>
        <v/>
      </c>
    </row>
    <row r="12839" spans="15:16" x14ac:dyDescent="0.15">
      <c r="O12839">
        <v>12838</v>
      </c>
      <c r="P12839" t="str">
        <f>IFERROR(IF(COUNTIF(個人情報!$BB$5:$BB$401,"登録番号" &amp; リスト!O12839)&gt;=1,"",IF(VLOOKUP(O12839,登録者リスト!$A$1:$D$43729,4,FALSE)=基本情報!$D$6,O12839,"")),"")</f>
        <v/>
      </c>
    </row>
    <row r="12840" spans="15:16" x14ac:dyDescent="0.15">
      <c r="O12840">
        <v>12839</v>
      </c>
      <c r="P12840" t="str">
        <f>IFERROR(IF(COUNTIF(個人情報!$BB$5:$BB$401,"登録番号" &amp; リスト!O12840)&gt;=1,"",IF(VLOOKUP(O12840,登録者リスト!$A$1:$D$43729,4,FALSE)=基本情報!$D$6,O12840,"")),"")</f>
        <v/>
      </c>
    </row>
    <row r="12841" spans="15:16" x14ac:dyDescent="0.15">
      <c r="O12841">
        <v>12840</v>
      </c>
      <c r="P12841" t="str">
        <f>IFERROR(IF(COUNTIF(個人情報!$BB$5:$BB$401,"登録番号" &amp; リスト!O12841)&gt;=1,"",IF(VLOOKUP(O12841,登録者リスト!$A$1:$D$43729,4,FALSE)=基本情報!$D$6,O12841,"")),"")</f>
        <v/>
      </c>
    </row>
    <row r="12842" spans="15:16" x14ac:dyDescent="0.15">
      <c r="O12842">
        <v>12841</v>
      </c>
      <c r="P12842" t="str">
        <f>IFERROR(IF(COUNTIF(個人情報!$BB$5:$BB$401,"登録番号" &amp; リスト!O12842)&gt;=1,"",IF(VLOOKUP(O12842,登録者リスト!$A$1:$D$43729,4,FALSE)=基本情報!$D$6,O12842,"")),"")</f>
        <v/>
      </c>
    </row>
    <row r="12843" spans="15:16" x14ac:dyDescent="0.15">
      <c r="O12843">
        <v>12842</v>
      </c>
      <c r="P12843" t="str">
        <f>IFERROR(IF(COUNTIF(個人情報!$BB$5:$BB$401,"登録番号" &amp; リスト!O12843)&gt;=1,"",IF(VLOOKUP(O12843,登録者リスト!$A$1:$D$43729,4,FALSE)=基本情報!$D$6,O12843,"")),"")</f>
        <v/>
      </c>
    </row>
    <row r="12844" spans="15:16" x14ac:dyDescent="0.15">
      <c r="O12844">
        <v>12843</v>
      </c>
      <c r="P12844" t="str">
        <f>IFERROR(IF(COUNTIF(個人情報!$BB$5:$BB$401,"登録番号" &amp; リスト!O12844)&gt;=1,"",IF(VLOOKUP(O12844,登録者リスト!$A$1:$D$43729,4,FALSE)=基本情報!$D$6,O12844,"")),"")</f>
        <v/>
      </c>
    </row>
    <row r="12845" spans="15:16" x14ac:dyDescent="0.15">
      <c r="O12845">
        <v>12844</v>
      </c>
      <c r="P12845" t="str">
        <f>IFERROR(IF(COUNTIF(個人情報!$BB$5:$BB$401,"登録番号" &amp; リスト!O12845)&gt;=1,"",IF(VLOOKUP(O12845,登録者リスト!$A$1:$D$43729,4,FALSE)=基本情報!$D$6,O12845,"")),"")</f>
        <v/>
      </c>
    </row>
    <row r="12846" spans="15:16" x14ac:dyDescent="0.15">
      <c r="O12846">
        <v>12845</v>
      </c>
      <c r="P12846" t="str">
        <f>IFERROR(IF(COUNTIF(個人情報!$BB$5:$BB$401,"登録番号" &amp; リスト!O12846)&gt;=1,"",IF(VLOOKUP(O12846,登録者リスト!$A$1:$D$43729,4,FALSE)=基本情報!$D$6,O12846,"")),"")</f>
        <v/>
      </c>
    </row>
    <row r="12847" spans="15:16" x14ac:dyDescent="0.15">
      <c r="O12847">
        <v>12846</v>
      </c>
      <c r="P12847" t="str">
        <f>IFERROR(IF(COUNTIF(個人情報!$BB$5:$BB$401,"登録番号" &amp; リスト!O12847)&gt;=1,"",IF(VLOOKUP(O12847,登録者リスト!$A$1:$D$43729,4,FALSE)=基本情報!$D$6,O12847,"")),"")</f>
        <v/>
      </c>
    </row>
    <row r="12848" spans="15:16" x14ac:dyDescent="0.15">
      <c r="O12848">
        <v>12847</v>
      </c>
      <c r="P12848" t="str">
        <f>IFERROR(IF(COUNTIF(個人情報!$BB$5:$BB$401,"登録番号" &amp; リスト!O12848)&gt;=1,"",IF(VLOOKUP(O12848,登録者リスト!$A$1:$D$43729,4,FALSE)=基本情報!$D$6,O12848,"")),"")</f>
        <v/>
      </c>
    </row>
    <row r="12849" spans="15:16" x14ac:dyDescent="0.15">
      <c r="O12849">
        <v>12848</v>
      </c>
      <c r="P12849" t="str">
        <f>IFERROR(IF(COUNTIF(個人情報!$BB$5:$BB$401,"登録番号" &amp; リスト!O12849)&gt;=1,"",IF(VLOOKUP(O12849,登録者リスト!$A$1:$D$43729,4,FALSE)=基本情報!$D$6,O12849,"")),"")</f>
        <v/>
      </c>
    </row>
    <row r="12850" spans="15:16" x14ac:dyDescent="0.15">
      <c r="O12850">
        <v>12849</v>
      </c>
      <c r="P12850" t="str">
        <f>IFERROR(IF(COUNTIF(個人情報!$BB$5:$BB$401,"登録番号" &amp; リスト!O12850)&gt;=1,"",IF(VLOOKUP(O12850,登録者リスト!$A$1:$D$43729,4,FALSE)=基本情報!$D$6,O12850,"")),"")</f>
        <v/>
      </c>
    </row>
    <row r="12851" spans="15:16" x14ac:dyDescent="0.15">
      <c r="O12851">
        <v>12850</v>
      </c>
      <c r="P12851" t="str">
        <f>IFERROR(IF(COUNTIF(個人情報!$BB$5:$BB$401,"登録番号" &amp; リスト!O12851)&gt;=1,"",IF(VLOOKUP(O12851,登録者リスト!$A$1:$D$43729,4,FALSE)=基本情報!$D$6,O12851,"")),"")</f>
        <v/>
      </c>
    </row>
    <row r="12852" spans="15:16" x14ac:dyDescent="0.15">
      <c r="O12852">
        <v>12851</v>
      </c>
      <c r="P12852" t="str">
        <f>IFERROR(IF(COUNTIF(個人情報!$BB$5:$BB$401,"登録番号" &amp; リスト!O12852)&gt;=1,"",IF(VLOOKUP(O12852,登録者リスト!$A$1:$D$43729,4,FALSE)=基本情報!$D$6,O12852,"")),"")</f>
        <v/>
      </c>
    </row>
    <row r="12853" spans="15:16" x14ac:dyDescent="0.15">
      <c r="O12853">
        <v>12852</v>
      </c>
      <c r="P12853" t="str">
        <f>IFERROR(IF(COUNTIF(個人情報!$BB$5:$BB$401,"登録番号" &amp; リスト!O12853)&gt;=1,"",IF(VLOOKUP(O12853,登録者リスト!$A$1:$D$43729,4,FALSE)=基本情報!$D$6,O12853,"")),"")</f>
        <v/>
      </c>
    </row>
    <row r="12854" spans="15:16" x14ac:dyDescent="0.15">
      <c r="O12854">
        <v>12853</v>
      </c>
      <c r="P12854" t="str">
        <f>IFERROR(IF(COUNTIF(個人情報!$BB$5:$BB$401,"登録番号" &amp; リスト!O12854)&gt;=1,"",IF(VLOOKUP(O12854,登録者リスト!$A$1:$D$43729,4,FALSE)=基本情報!$D$6,O12854,"")),"")</f>
        <v/>
      </c>
    </row>
    <row r="12855" spans="15:16" x14ac:dyDescent="0.15">
      <c r="O12855">
        <v>12854</v>
      </c>
      <c r="P12855" t="str">
        <f>IFERROR(IF(COUNTIF(個人情報!$BB$5:$BB$401,"登録番号" &amp; リスト!O12855)&gt;=1,"",IF(VLOOKUP(O12855,登録者リスト!$A$1:$D$43729,4,FALSE)=基本情報!$D$6,O12855,"")),"")</f>
        <v/>
      </c>
    </row>
    <row r="12856" spans="15:16" x14ac:dyDescent="0.15">
      <c r="O12856">
        <v>12855</v>
      </c>
      <c r="P12856" t="str">
        <f>IFERROR(IF(COUNTIF(個人情報!$BB$5:$BB$401,"登録番号" &amp; リスト!O12856)&gt;=1,"",IF(VLOOKUP(O12856,登録者リスト!$A$1:$D$43729,4,FALSE)=基本情報!$D$6,O12856,"")),"")</f>
        <v/>
      </c>
    </row>
    <row r="12857" spans="15:16" x14ac:dyDescent="0.15">
      <c r="O12857">
        <v>12856</v>
      </c>
      <c r="P12857" t="str">
        <f>IFERROR(IF(COUNTIF(個人情報!$BB$5:$BB$401,"登録番号" &amp; リスト!O12857)&gt;=1,"",IF(VLOOKUP(O12857,登録者リスト!$A$1:$D$43729,4,FALSE)=基本情報!$D$6,O12857,"")),"")</f>
        <v/>
      </c>
    </row>
    <row r="12858" spans="15:16" x14ac:dyDescent="0.15">
      <c r="O12858">
        <v>12857</v>
      </c>
      <c r="P12858" t="str">
        <f>IFERROR(IF(COUNTIF(個人情報!$BB$5:$BB$401,"登録番号" &amp; リスト!O12858)&gt;=1,"",IF(VLOOKUP(O12858,登録者リスト!$A$1:$D$43729,4,FALSE)=基本情報!$D$6,O12858,"")),"")</f>
        <v/>
      </c>
    </row>
    <row r="12859" spans="15:16" x14ac:dyDescent="0.15">
      <c r="O12859">
        <v>12858</v>
      </c>
      <c r="P12859" t="str">
        <f>IFERROR(IF(COUNTIF(個人情報!$BB$5:$BB$401,"登録番号" &amp; リスト!O12859)&gt;=1,"",IF(VLOOKUP(O12859,登録者リスト!$A$1:$D$43729,4,FALSE)=基本情報!$D$6,O12859,"")),"")</f>
        <v/>
      </c>
    </row>
    <row r="12860" spans="15:16" x14ac:dyDescent="0.15">
      <c r="O12860">
        <v>12859</v>
      </c>
      <c r="P12860" t="str">
        <f>IFERROR(IF(COUNTIF(個人情報!$BB$5:$BB$401,"登録番号" &amp; リスト!O12860)&gt;=1,"",IF(VLOOKUP(O12860,登録者リスト!$A$1:$D$43729,4,FALSE)=基本情報!$D$6,O12860,"")),"")</f>
        <v/>
      </c>
    </row>
    <row r="12861" spans="15:16" x14ac:dyDescent="0.15">
      <c r="O12861">
        <v>12860</v>
      </c>
      <c r="P12861" t="str">
        <f>IFERROR(IF(COUNTIF(個人情報!$BB$5:$BB$401,"登録番号" &amp; リスト!O12861)&gt;=1,"",IF(VLOOKUP(O12861,登録者リスト!$A$1:$D$43729,4,FALSE)=基本情報!$D$6,O12861,"")),"")</f>
        <v/>
      </c>
    </row>
    <row r="12862" spans="15:16" x14ac:dyDescent="0.15">
      <c r="O12862">
        <v>12861</v>
      </c>
      <c r="P12862" t="str">
        <f>IFERROR(IF(COUNTIF(個人情報!$BB$5:$BB$401,"登録番号" &amp; リスト!O12862)&gt;=1,"",IF(VLOOKUP(O12862,登録者リスト!$A$1:$D$43729,4,FALSE)=基本情報!$D$6,O12862,"")),"")</f>
        <v/>
      </c>
    </row>
    <row r="12863" spans="15:16" x14ac:dyDescent="0.15">
      <c r="O12863">
        <v>12862</v>
      </c>
      <c r="P12863" t="str">
        <f>IFERROR(IF(COUNTIF(個人情報!$BB$5:$BB$401,"登録番号" &amp; リスト!O12863)&gt;=1,"",IF(VLOOKUP(O12863,登録者リスト!$A$1:$D$43729,4,FALSE)=基本情報!$D$6,O12863,"")),"")</f>
        <v/>
      </c>
    </row>
    <row r="12864" spans="15:16" x14ac:dyDescent="0.15">
      <c r="O12864">
        <v>12863</v>
      </c>
      <c r="P12864" t="str">
        <f>IFERROR(IF(COUNTIF(個人情報!$BB$5:$BB$401,"登録番号" &amp; リスト!O12864)&gt;=1,"",IF(VLOOKUP(O12864,登録者リスト!$A$1:$D$43729,4,FALSE)=基本情報!$D$6,O12864,"")),"")</f>
        <v/>
      </c>
    </row>
    <row r="12865" spans="15:16" x14ac:dyDescent="0.15">
      <c r="O12865">
        <v>12864</v>
      </c>
      <c r="P12865" t="str">
        <f>IFERROR(IF(COUNTIF(個人情報!$BB$5:$BB$401,"登録番号" &amp; リスト!O12865)&gt;=1,"",IF(VLOOKUP(O12865,登録者リスト!$A$1:$D$43729,4,FALSE)=基本情報!$D$6,O12865,"")),"")</f>
        <v/>
      </c>
    </row>
    <row r="12866" spans="15:16" x14ac:dyDescent="0.15">
      <c r="O12866">
        <v>12865</v>
      </c>
      <c r="P12866" t="str">
        <f>IFERROR(IF(COUNTIF(個人情報!$BB$5:$BB$401,"登録番号" &amp; リスト!O12866)&gt;=1,"",IF(VLOOKUP(O12866,登録者リスト!$A$1:$D$43729,4,FALSE)=基本情報!$D$6,O12866,"")),"")</f>
        <v/>
      </c>
    </row>
    <row r="12867" spans="15:16" x14ac:dyDescent="0.15">
      <c r="O12867">
        <v>12866</v>
      </c>
      <c r="P12867" t="str">
        <f>IFERROR(IF(COUNTIF(個人情報!$BB$5:$BB$401,"登録番号" &amp; リスト!O12867)&gt;=1,"",IF(VLOOKUP(O12867,登録者リスト!$A$1:$D$43729,4,FALSE)=基本情報!$D$6,O12867,"")),"")</f>
        <v/>
      </c>
    </row>
    <row r="12868" spans="15:16" x14ac:dyDescent="0.15">
      <c r="O12868">
        <v>12867</v>
      </c>
      <c r="P12868" t="str">
        <f>IFERROR(IF(COUNTIF(個人情報!$BB$5:$BB$401,"登録番号" &amp; リスト!O12868)&gt;=1,"",IF(VLOOKUP(O12868,登録者リスト!$A$1:$D$43729,4,FALSE)=基本情報!$D$6,O12868,"")),"")</f>
        <v/>
      </c>
    </row>
    <row r="12869" spans="15:16" x14ac:dyDescent="0.15">
      <c r="O12869">
        <v>12868</v>
      </c>
      <c r="P12869" t="str">
        <f>IFERROR(IF(COUNTIF(個人情報!$BB$5:$BB$401,"登録番号" &amp; リスト!O12869)&gt;=1,"",IF(VLOOKUP(O12869,登録者リスト!$A$1:$D$43729,4,FALSE)=基本情報!$D$6,O12869,"")),"")</f>
        <v/>
      </c>
    </row>
    <row r="12870" spans="15:16" x14ac:dyDescent="0.15">
      <c r="O12870">
        <v>12869</v>
      </c>
      <c r="P12870" t="str">
        <f>IFERROR(IF(COUNTIF(個人情報!$BB$5:$BB$401,"登録番号" &amp; リスト!O12870)&gt;=1,"",IF(VLOOKUP(O12870,登録者リスト!$A$1:$D$43729,4,FALSE)=基本情報!$D$6,O12870,"")),"")</f>
        <v/>
      </c>
    </row>
    <row r="12871" spans="15:16" x14ac:dyDescent="0.15">
      <c r="O12871">
        <v>12870</v>
      </c>
      <c r="P12871" t="str">
        <f>IFERROR(IF(COUNTIF(個人情報!$BB$5:$BB$401,"登録番号" &amp; リスト!O12871)&gt;=1,"",IF(VLOOKUP(O12871,登録者リスト!$A$1:$D$43729,4,FALSE)=基本情報!$D$6,O12871,"")),"")</f>
        <v/>
      </c>
    </row>
    <row r="12872" spans="15:16" x14ac:dyDescent="0.15">
      <c r="O12872">
        <v>12871</v>
      </c>
      <c r="P12872" t="str">
        <f>IFERROR(IF(COUNTIF(個人情報!$BB$5:$BB$401,"登録番号" &amp; リスト!O12872)&gt;=1,"",IF(VLOOKUP(O12872,登録者リスト!$A$1:$D$43729,4,FALSE)=基本情報!$D$6,O12872,"")),"")</f>
        <v/>
      </c>
    </row>
    <row r="12873" spans="15:16" x14ac:dyDescent="0.15">
      <c r="O12873">
        <v>12872</v>
      </c>
      <c r="P12873" t="str">
        <f>IFERROR(IF(COUNTIF(個人情報!$BB$5:$BB$401,"登録番号" &amp; リスト!O12873)&gt;=1,"",IF(VLOOKUP(O12873,登録者リスト!$A$1:$D$43729,4,FALSE)=基本情報!$D$6,O12873,"")),"")</f>
        <v/>
      </c>
    </row>
    <row r="12874" spans="15:16" x14ac:dyDescent="0.15">
      <c r="O12874">
        <v>12873</v>
      </c>
      <c r="P12874" t="str">
        <f>IFERROR(IF(COUNTIF(個人情報!$BB$5:$BB$401,"登録番号" &amp; リスト!O12874)&gt;=1,"",IF(VLOOKUP(O12874,登録者リスト!$A$1:$D$43729,4,FALSE)=基本情報!$D$6,O12874,"")),"")</f>
        <v/>
      </c>
    </row>
    <row r="12875" spans="15:16" x14ac:dyDescent="0.15">
      <c r="O12875">
        <v>12874</v>
      </c>
      <c r="P12875" t="str">
        <f>IFERROR(IF(COUNTIF(個人情報!$BB$5:$BB$401,"登録番号" &amp; リスト!O12875)&gt;=1,"",IF(VLOOKUP(O12875,登録者リスト!$A$1:$D$43729,4,FALSE)=基本情報!$D$6,O12875,"")),"")</f>
        <v/>
      </c>
    </row>
    <row r="12876" spans="15:16" x14ac:dyDescent="0.15">
      <c r="O12876">
        <v>12875</v>
      </c>
      <c r="P12876" t="str">
        <f>IFERROR(IF(COUNTIF(個人情報!$BB$5:$BB$401,"登録番号" &amp; リスト!O12876)&gt;=1,"",IF(VLOOKUP(O12876,登録者リスト!$A$1:$D$43729,4,FALSE)=基本情報!$D$6,O12876,"")),"")</f>
        <v/>
      </c>
    </row>
    <row r="12877" spans="15:16" x14ac:dyDescent="0.15">
      <c r="O12877">
        <v>12876</v>
      </c>
      <c r="P12877" t="str">
        <f>IFERROR(IF(COUNTIF(個人情報!$BB$5:$BB$401,"登録番号" &amp; リスト!O12877)&gt;=1,"",IF(VLOOKUP(O12877,登録者リスト!$A$1:$D$43729,4,FALSE)=基本情報!$D$6,O12877,"")),"")</f>
        <v/>
      </c>
    </row>
    <row r="12878" spans="15:16" x14ac:dyDescent="0.15">
      <c r="O12878">
        <v>12877</v>
      </c>
      <c r="P12878" t="str">
        <f>IFERROR(IF(COUNTIF(個人情報!$BB$5:$BB$401,"登録番号" &amp; リスト!O12878)&gt;=1,"",IF(VLOOKUP(O12878,登録者リスト!$A$1:$D$43729,4,FALSE)=基本情報!$D$6,O12878,"")),"")</f>
        <v/>
      </c>
    </row>
    <row r="12879" spans="15:16" x14ac:dyDescent="0.15">
      <c r="O12879">
        <v>12878</v>
      </c>
      <c r="P12879" t="str">
        <f>IFERROR(IF(COUNTIF(個人情報!$BB$5:$BB$401,"登録番号" &amp; リスト!O12879)&gt;=1,"",IF(VLOOKUP(O12879,登録者リスト!$A$1:$D$43729,4,FALSE)=基本情報!$D$6,O12879,"")),"")</f>
        <v/>
      </c>
    </row>
    <row r="12880" spans="15:16" x14ac:dyDescent="0.15">
      <c r="O12880">
        <v>12879</v>
      </c>
      <c r="P12880" t="str">
        <f>IFERROR(IF(COUNTIF(個人情報!$BB$5:$BB$401,"登録番号" &amp; リスト!O12880)&gt;=1,"",IF(VLOOKUP(O12880,登録者リスト!$A$1:$D$43729,4,FALSE)=基本情報!$D$6,O12880,"")),"")</f>
        <v/>
      </c>
    </row>
    <row r="12881" spans="15:16" x14ac:dyDescent="0.15">
      <c r="O12881">
        <v>12880</v>
      </c>
      <c r="P12881" t="str">
        <f>IFERROR(IF(COUNTIF(個人情報!$BB$5:$BB$401,"登録番号" &amp; リスト!O12881)&gt;=1,"",IF(VLOOKUP(O12881,登録者リスト!$A$1:$D$43729,4,FALSE)=基本情報!$D$6,O12881,"")),"")</f>
        <v/>
      </c>
    </row>
    <row r="12882" spans="15:16" x14ac:dyDescent="0.15">
      <c r="O12882">
        <v>12881</v>
      </c>
      <c r="P12882" t="str">
        <f>IFERROR(IF(COUNTIF(個人情報!$BB$5:$BB$401,"登録番号" &amp; リスト!O12882)&gt;=1,"",IF(VLOOKUP(O12882,登録者リスト!$A$1:$D$43729,4,FALSE)=基本情報!$D$6,O12882,"")),"")</f>
        <v/>
      </c>
    </row>
    <row r="12883" spans="15:16" x14ac:dyDescent="0.15">
      <c r="O12883">
        <v>12882</v>
      </c>
      <c r="P12883" t="str">
        <f>IFERROR(IF(COUNTIF(個人情報!$BB$5:$BB$401,"登録番号" &amp; リスト!O12883)&gt;=1,"",IF(VLOOKUP(O12883,登録者リスト!$A$1:$D$43729,4,FALSE)=基本情報!$D$6,O12883,"")),"")</f>
        <v/>
      </c>
    </row>
    <row r="12884" spans="15:16" x14ac:dyDescent="0.15">
      <c r="O12884">
        <v>12883</v>
      </c>
      <c r="P12884" t="str">
        <f>IFERROR(IF(COUNTIF(個人情報!$BB$5:$BB$401,"登録番号" &amp; リスト!O12884)&gt;=1,"",IF(VLOOKUP(O12884,登録者リスト!$A$1:$D$43729,4,FALSE)=基本情報!$D$6,O12884,"")),"")</f>
        <v/>
      </c>
    </row>
    <row r="12885" spans="15:16" x14ac:dyDescent="0.15">
      <c r="O12885">
        <v>12884</v>
      </c>
      <c r="P12885" t="str">
        <f>IFERROR(IF(COUNTIF(個人情報!$BB$5:$BB$401,"登録番号" &amp; リスト!O12885)&gt;=1,"",IF(VLOOKUP(O12885,登録者リスト!$A$1:$D$43729,4,FALSE)=基本情報!$D$6,O12885,"")),"")</f>
        <v/>
      </c>
    </row>
    <row r="12886" spans="15:16" x14ac:dyDescent="0.15">
      <c r="O12886">
        <v>12885</v>
      </c>
      <c r="P12886" t="str">
        <f>IFERROR(IF(COUNTIF(個人情報!$BB$5:$BB$401,"登録番号" &amp; リスト!O12886)&gt;=1,"",IF(VLOOKUP(O12886,登録者リスト!$A$1:$D$43729,4,FALSE)=基本情報!$D$6,O12886,"")),"")</f>
        <v/>
      </c>
    </row>
    <row r="12887" spans="15:16" x14ac:dyDescent="0.15">
      <c r="O12887">
        <v>12886</v>
      </c>
      <c r="P12887" t="str">
        <f>IFERROR(IF(COUNTIF(個人情報!$BB$5:$BB$401,"登録番号" &amp; リスト!O12887)&gt;=1,"",IF(VLOOKUP(O12887,登録者リスト!$A$1:$D$43729,4,FALSE)=基本情報!$D$6,O12887,"")),"")</f>
        <v/>
      </c>
    </row>
    <row r="12888" spans="15:16" x14ac:dyDescent="0.15">
      <c r="O12888">
        <v>12887</v>
      </c>
      <c r="P12888" t="str">
        <f>IFERROR(IF(COUNTIF(個人情報!$BB$5:$BB$401,"登録番号" &amp; リスト!O12888)&gt;=1,"",IF(VLOOKUP(O12888,登録者リスト!$A$1:$D$43729,4,FALSE)=基本情報!$D$6,O12888,"")),"")</f>
        <v/>
      </c>
    </row>
    <row r="12889" spans="15:16" x14ac:dyDescent="0.15">
      <c r="O12889">
        <v>12888</v>
      </c>
      <c r="P12889" t="str">
        <f>IFERROR(IF(COUNTIF(個人情報!$BB$5:$BB$401,"登録番号" &amp; リスト!O12889)&gt;=1,"",IF(VLOOKUP(O12889,登録者リスト!$A$1:$D$43729,4,FALSE)=基本情報!$D$6,O12889,"")),"")</f>
        <v/>
      </c>
    </row>
    <row r="12890" spans="15:16" x14ac:dyDescent="0.15">
      <c r="O12890">
        <v>12889</v>
      </c>
      <c r="P12890" t="str">
        <f>IFERROR(IF(COUNTIF(個人情報!$BB$5:$BB$401,"登録番号" &amp; リスト!O12890)&gt;=1,"",IF(VLOOKUP(O12890,登録者リスト!$A$1:$D$43729,4,FALSE)=基本情報!$D$6,O12890,"")),"")</f>
        <v/>
      </c>
    </row>
    <row r="12891" spans="15:16" x14ac:dyDescent="0.15">
      <c r="O12891">
        <v>12890</v>
      </c>
      <c r="P12891" t="str">
        <f>IFERROR(IF(COUNTIF(個人情報!$BB$5:$BB$401,"登録番号" &amp; リスト!O12891)&gt;=1,"",IF(VLOOKUP(O12891,登録者リスト!$A$1:$D$43729,4,FALSE)=基本情報!$D$6,O12891,"")),"")</f>
        <v/>
      </c>
    </row>
    <row r="12892" spans="15:16" x14ac:dyDescent="0.15">
      <c r="O12892">
        <v>12891</v>
      </c>
      <c r="P12892" t="str">
        <f>IFERROR(IF(COUNTIF(個人情報!$BB$5:$BB$401,"登録番号" &amp; リスト!O12892)&gt;=1,"",IF(VLOOKUP(O12892,登録者リスト!$A$1:$D$43729,4,FALSE)=基本情報!$D$6,O12892,"")),"")</f>
        <v/>
      </c>
    </row>
    <row r="12893" spans="15:16" x14ac:dyDescent="0.15">
      <c r="O12893">
        <v>12892</v>
      </c>
      <c r="P12893" t="str">
        <f>IFERROR(IF(COUNTIF(個人情報!$BB$5:$BB$401,"登録番号" &amp; リスト!O12893)&gt;=1,"",IF(VLOOKUP(O12893,登録者リスト!$A$1:$D$43729,4,FALSE)=基本情報!$D$6,O12893,"")),"")</f>
        <v/>
      </c>
    </row>
    <row r="12894" spans="15:16" x14ac:dyDescent="0.15">
      <c r="O12894">
        <v>12893</v>
      </c>
      <c r="P12894" t="str">
        <f>IFERROR(IF(COUNTIF(個人情報!$BB$5:$BB$401,"登録番号" &amp; リスト!O12894)&gt;=1,"",IF(VLOOKUP(O12894,登録者リスト!$A$1:$D$43729,4,FALSE)=基本情報!$D$6,O12894,"")),"")</f>
        <v/>
      </c>
    </row>
    <row r="12895" spans="15:16" x14ac:dyDescent="0.15">
      <c r="O12895">
        <v>12894</v>
      </c>
      <c r="P12895" t="str">
        <f>IFERROR(IF(COUNTIF(個人情報!$BB$5:$BB$401,"登録番号" &amp; リスト!O12895)&gt;=1,"",IF(VLOOKUP(O12895,登録者リスト!$A$1:$D$43729,4,FALSE)=基本情報!$D$6,O12895,"")),"")</f>
        <v/>
      </c>
    </row>
    <row r="12896" spans="15:16" x14ac:dyDescent="0.15">
      <c r="O12896">
        <v>12895</v>
      </c>
      <c r="P12896" t="str">
        <f>IFERROR(IF(COUNTIF(個人情報!$BB$5:$BB$401,"登録番号" &amp; リスト!O12896)&gt;=1,"",IF(VLOOKUP(O12896,登録者リスト!$A$1:$D$43729,4,FALSE)=基本情報!$D$6,O12896,"")),"")</f>
        <v/>
      </c>
    </row>
    <row r="12897" spans="15:16" x14ac:dyDescent="0.15">
      <c r="O12897">
        <v>12896</v>
      </c>
      <c r="P12897" t="str">
        <f>IFERROR(IF(COUNTIF(個人情報!$BB$5:$BB$401,"登録番号" &amp; リスト!O12897)&gt;=1,"",IF(VLOOKUP(O12897,登録者リスト!$A$1:$D$43729,4,FALSE)=基本情報!$D$6,O12897,"")),"")</f>
        <v/>
      </c>
    </row>
    <row r="12898" spans="15:16" x14ac:dyDescent="0.15">
      <c r="O12898">
        <v>12897</v>
      </c>
      <c r="P12898" t="str">
        <f>IFERROR(IF(COUNTIF(個人情報!$BB$5:$BB$401,"登録番号" &amp; リスト!O12898)&gt;=1,"",IF(VLOOKUP(O12898,登録者リスト!$A$1:$D$43729,4,FALSE)=基本情報!$D$6,O12898,"")),"")</f>
        <v/>
      </c>
    </row>
    <row r="12899" spans="15:16" x14ac:dyDescent="0.15">
      <c r="O12899">
        <v>12898</v>
      </c>
      <c r="P12899" t="str">
        <f>IFERROR(IF(COUNTIF(個人情報!$BB$5:$BB$401,"登録番号" &amp; リスト!O12899)&gt;=1,"",IF(VLOOKUP(O12899,登録者リスト!$A$1:$D$43729,4,FALSE)=基本情報!$D$6,O12899,"")),"")</f>
        <v/>
      </c>
    </row>
    <row r="12900" spans="15:16" x14ac:dyDescent="0.15">
      <c r="O12900">
        <v>12899</v>
      </c>
      <c r="P12900" t="str">
        <f>IFERROR(IF(COUNTIF(個人情報!$BB$5:$BB$401,"登録番号" &amp; リスト!O12900)&gt;=1,"",IF(VLOOKUP(O12900,登録者リスト!$A$1:$D$43729,4,FALSE)=基本情報!$D$6,O12900,"")),"")</f>
        <v/>
      </c>
    </row>
    <row r="12901" spans="15:16" x14ac:dyDescent="0.15">
      <c r="O12901">
        <v>12900</v>
      </c>
      <c r="P12901" t="str">
        <f>IFERROR(IF(COUNTIF(個人情報!$BB$5:$BB$401,"登録番号" &amp; リスト!O12901)&gt;=1,"",IF(VLOOKUP(O12901,登録者リスト!$A$1:$D$43729,4,FALSE)=基本情報!$D$6,O12901,"")),"")</f>
        <v/>
      </c>
    </row>
    <row r="12902" spans="15:16" x14ac:dyDescent="0.15">
      <c r="O12902">
        <v>12901</v>
      </c>
      <c r="P12902" t="str">
        <f>IFERROR(IF(COUNTIF(個人情報!$BB$5:$BB$401,"登録番号" &amp; リスト!O12902)&gt;=1,"",IF(VLOOKUP(O12902,登録者リスト!$A$1:$D$43729,4,FALSE)=基本情報!$D$6,O12902,"")),"")</f>
        <v/>
      </c>
    </row>
    <row r="12903" spans="15:16" x14ac:dyDescent="0.15">
      <c r="O12903">
        <v>12902</v>
      </c>
      <c r="P12903" t="str">
        <f>IFERROR(IF(COUNTIF(個人情報!$BB$5:$BB$401,"登録番号" &amp; リスト!O12903)&gt;=1,"",IF(VLOOKUP(O12903,登録者リスト!$A$1:$D$43729,4,FALSE)=基本情報!$D$6,O12903,"")),"")</f>
        <v/>
      </c>
    </row>
    <row r="12904" spans="15:16" x14ac:dyDescent="0.15">
      <c r="O12904">
        <v>12903</v>
      </c>
      <c r="P12904" t="str">
        <f>IFERROR(IF(COUNTIF(個人情報!$BB$5:$BB$401,"登録番号" &amp; リスト!O12904)&gt;=1,"",IF(VLOOKUP(O12904,登録者リスト!$A$1:$D$43729,4,FALSE)=基本情報!$D$6,O12904,"")),"")</f>
        <v/>
      </c>
    </row>
    <row r="12905" spans="15:16" x14ac:dyDescent="0.15">
      <c r="O12905">
        <v>12904</v>
      </c>
      <c r="P12905" t="str">
        <f>IFERROR(IF(COUNTIF(個人情報!$BB$5:$BB$401,"登録番号" &amp; リスト!O12905)&gt;=1,"",IF(VLOOKUP(O12905,登録者リスト!$A$1:$D$43729,4,FALSE)=基本情報!$D$6,O12905,"")),"")</f>
        <v/>
      </c>
    </row>
    <row r="12906" spans="15:16" x14ac:dyDescent="0.15">
      <c r="O12906">
        <v>12905</v>
      </c>
      <c r="P12906" t="str">
        <f>IFERROR(IF(COUNTIF(個人情報!$BB$5:$BB$401,"登録番号" &amp; リスト!O12906)&gt;=1,"",IF(VLOOKUP(O12906,登録者リスト!$A$1:$D$43729,4,FALSE)=基本情報!$D$6,O12906,"")),"")</f>
        <v/>
      </c>
    </row>
    <row r="12907" spans="15:16" x14ac:dyDescent="0.15">
      <c r="O12907">
        <v>12906</v>
      </c>
      <c r="P12907" t="str">
        <f>IFERROR(IF(COUNTIF(個人情報!$BB$5:$BB$401,"登録番号" &amp; リスト!O12907)&gt;=1,"",IF(VLOOKUP(O12907,登録者リスト!$A$1:$D$43729,4,FALSE)=基本情報!$D$6,O12907,"")),"")</f>
        <v/>
      </c>
    </row>
    <row r="12908" spans="15:16" x14ac:dyDescent="0.15">
      <c r="O12908">
        <v>12907</v>
      </c>
      <c r="P12908" t="str">
        <f>IFERROR(IF(COUNTIF(個人情報!$BB$5:$BB$401,"登録番号" &amp; リスト!O12908)&gt;=1,"",IF(VLOOKUP(O12908,登録者リスト!$A$1:$D$43729,4,FALSE)=基本情報!$D$6,O12908,"")),"")</f>
        <v/>
      </c>
    </row>
    <row r="12909" spans="15:16" x14ac:dyDescent="0.15">
      <c r="O12909">
        <v>12908</v>
      </c>
      <c r="P12909" t="str">
        <f>IFERROR(IF(COUNTIF(個人情報!$BB$5:$BB$401,"登録番号" &amp; リスト!O12909)&gt;=1,"",IF(VLOOKUP(O12909,登録者リスト!$A$1:$D$43729,4,FALSE)=基本情報!$D$6,O12909,"")),"")</f>
        <v/>
      </c>
    </row>
    <row r="12910" spans="15:16" x14ac:dyDescent="0.15">
      <c r="O12910">
        <v>12909</v>
      </c>
      <c r="P12910" t="str">
        <f>IFERROR(IF(COUNTIF(個人情報!$BB$5:$BB$401,"登録番号" &amp; リスト!O12910)&gt;=1,"",IF(VLOOKUP(O12910,登録者リスト!$A$1:$D$43729,4,FALSE)=基本情報!$D$6,O12910,"")),"")</f>
        <v/>
      </c>
    </row>
    <row r="12911" spans="15:16" x14ac:dyDescent="0.15">
      <c r="O12911">
        <v>12910</v>
      </c>
      <c r="P12911" t="str">
        <f>IFERROR(IF(COUNTIF(個人情報!$BB$5:$BB$401,"登録番号" &amp; リスト!O12911)&gt;=1,"",IF(VLOOKUP(O12911,登録者リスト!$A$1:$D$43729,4,FALSE)=基本情報!$D$6,O12911,"")),"")</f>
        <v/>
      </c>
    </row>
    <row r="12912" spans="15:16" x14ac:dyDescent="0.15">
      <c r="O12912">
        <v>12911</v>
      </c>
      <c r="P12912" t="str">
        <f>IFERROR(IF(COUNTIF(個人情報!$BB$5:$BB$401,"登録番号" &amp; リスト!O12912)&gt;=1,"",IF(VLOOKUP(O12912,登録者リスト!$A$1:$D$43729,4,FALSE)=基本情報!$D$6,O12912,"")),"")</f>
        <v/>
      </c>
    </row>
    <row r="12913" spans="15:16" x14ac:dyDescent="0.15">
      <c r="O12913">
        <v>12912</v>
      </c>
      <c r="P12913" t="str">
        <f>IFERROR(IF(COUNTIF(個人情報!$BB$5:$BB$401,"登録番号" &amp; リスト!O12913)&gt;=1,"",IF(VLOOKUP(O12913,登録者リスト!$A$1:$D$43729,4,FALSE)=基本情報!$D$6,O12913,"")),"")</f>
        <v/>
      </c>
    </row>
    <row r="12914" spans="15:16" x14ac:dyDescent="0.15">
      <c r="O12914">
        <v>12913</v>
      </c>
      <c r="P12914" t="str">
        <f>IFERROR(IF(COUNTIF(個人情報!$BB$5:$BB$401,"登録番号" &amp; リスト!O12914)&gt;=1,"",IF(VLOOKUP(O12914,登録者リスト!$A$1:$D$43729,4,FALSE)=基本情報!$D$6,O12914,"")),"")</f>
        <v/>
      </c>
    </row>
    <row r="12915" spans="15:16" x14ac:dyDescent="0.15">
      <c r="O12915">
        <v>12914</v>
      </c>
      <c r="P12915" t="str">
        <f>IFERROR(IF(COUNTIF(個人情報!$BB$5:$BB$401,"登録番号" &amp; リスト!O12915)&gt;=1,"",IF(VLOOKUP(O12915,登録者リスト!$A$1:$D$43729,4,FALSE)=基本情報!$D$6,O12915,"")),"")</f>
        <v/>
      </c>
    </row>
    <row r="12916" spans="15:16" x14ac:dyDescent="0.15">
      <c r="O12916">
        <v>12915</v>
      </c>
      <c r="P12916" t="str">
        <f>IFERROR(IF(COUNTIF(個人情報!$BB$5:$BB$401,"登録番号" &amp; リスト!O12916)&gt;=1,"",IF(VLOOKUP(O12916,登録者リスト!$A$1:$D$43729,4,FALSE)=基本情報!$D$6,O12916,"")),"")</f>
        <v/>
      </c>
    </row>
    <row r="12917" spans="15:16" x14ac:dyDescent="0.15">
      <c r="O12917">
        <v>12916</v>
      </c>
      <c r="P12917" t="str">
        <f>IFERROR(IF(COUNTIF(個人情報!$BB$5:$BB$401,"登録番号" &amp; リスト!O12917)&gt;=1,"",IF(VLOOKUP(O12917,登録者リスト!$A$1:$D$43729,4,FALSE)=基本情報!$D$6,O12917,"")),"")</f>
        <v/>
      </c>
    </row>
    <row r="12918" spans="15:16" x14ac:dyDescent="0.15">
      <c r="O12918">
        <v>12917</v>
      </c>
      <c r="P12918" t="str">
        <f>IFERROR(IF(COUNTIF(個人情報!$BB$5:$BB$401,"登録番号" &amp; リスト!O12918)&gt;=1,"",IF(VLOOKUP(O12918,登録者リスト!$A$1:$D$43729,4,FALSE)=基本情報!$D$6,O12918,"")),"")</f>
        <v/>
      </c>
    </row>
    <row r="12919" spans="15:16" x14ac:dyDescent="0.15">
      <c r="O12919">
        <v>12918</v>
      </c>
      <c r="P12919" t="str">
        <f>IFERROR(IF(COUNTIF(個人情報!$BB$5:$BB$401,"登録番号" &amp; リスト!O12919)&gt;=1,"",IF(VLOOKUP(O12919,登録者リスト!$A$1:$D$43729,4,FALSE)=基本情報!$D$6,O12919,"")),"")</f>
        <v/>
      </c>
    </row>
    <row r="12920" spans="15:16" x14ac:dyDescent="0.15">
      <c r="O12920">
        <v>12919</v>
      </c>
      <c r="P12920" t="str">
        <f>IFERROR(IF(COUNTIF(個人情報!$BB$5:$BB$401,"登録番号" &amp; リスト!O12920)&gt;=1,"",IF(VLOOKUP(O12920,登録者リスト!$A$1:$D$43729,4,FALSE)=基本情報!$D$6,O12920,"")),"")</f>
        <v/>
      </c>
    </row>
    <row r="12921" spans="15:16" x14ac:dyDescent="0.15">
      <c r="O12921">
        <v>12920</v>
      </c>
      <c r="P12921" t="str">
        <f>IFERROR(IF(COUNTIF(個人情報!$BB$5:$BB$401,"登録番号" &amp; リスト!O12921)&gt;=1,"",IF(VLOOKUP(O12921,登録者リスト!$A$1:$D$43729,4,FALSE)=基本情報!$D$6,O12921,"")),"")</f>
        <v/>
      </c>
    </row>
    <row r="12922" spans="15:16" x14ac:dyDescent="0.15">
      <c r="O12922">
        <v>12921</v>
      </c>
      <c r="P12922" t="str">
        <f>IFERROR(IF(COUNTIF(個人情報!$BB$5:$BB$401,"登録番号" &amp; リスト!O12922)&gt;=1,"",IF(VLOOKUP(O12922,登録者リスト!$A$1:$D$43729,4,FALSE)=基本情報!$D$6,O12922,"")),"")</f>
        <v/>
      </c>
    </row>
    <row r="12923" spans="15:16" x14ac:dyDescent="0.15">
      <c r="O12923">
        <v>12922</v>
      </c>
      <c r="P12923" t="str">
        <f>IFERROR(IF(COUNTIF(個人情報!$BB$5:$BB$401,"登録番号" &amp; リスト!O12923)&gt;=1,"",IF(VLOOKUP(O12923,登録者リスト!$A$1:$D$43729,4,FALSE)=基本情報!$D$6,O12923,"")),"")</f>
        <v/>
      </c>
    </row>
    <row r="12924" spans="15:16" x14ac:dyDescent="0.15">
      <c r="O12924">
        <v>12923</v>
      </c>
      <c r="P12924" t="str">
        <f>IFERROR(IF(COUNTIF(個人情報!$BB$5:$BB$401,"登録番号" &amp; リスト!O12924)&gt;=1,"",IF(VLOOKUP(O12924,登録者リスト!$A$1:$D$43729,4,FALSE)=基本情報!$D$6,O12924,"")),"")</f>
        <v/>
      </c>
    </row>
    <row r="12925" spans="15:16" x14ac:dyDescent="0.15">
      <c r="O12925">
        <v>12924</v>
      </c>
      <c r="P12925" t="str">
        <f>IFERROR(IF(COUNTIF(個人情報!$BB$5:$BB$401,"登録番号" &amp; リスト!O12925)&gt;=1,"",IF(VLOOKUP(O12925,登録者リスト!$A$1:$D$43729,4,FALSE)=基本情報!$D$6,O12925,"")),"")</f>
        <v/>
      </c>
    </row>
    <row r="12926" spans="15:16" x14ac:dyDescent="0.15">
      <c r="O12926">
        <v>12925</v>
      </c>
      <c r="P12926" t="str">
        <f>IFERROR(IF(COUNTIF(個人情報!$BB$5:$BB$401,"登録番号" &amp; リスト!O12926)&gt;=1,"",IF(VLOOKUP(O12926,登録者リスト!$A$1:$D$43729,4,FALSE)=基本情報!$D$6,O12926,"")),"")</f>
        <v/>
      </c>
    </row>
    <row r="12927" spans="15:16" x14ac:dyDescent="0.15">
      <c r="O12927">
        <v>12926</v>
      </c>
      <c r="P12927" t="str">
        <f>IFERROR(IF(COUNTIF(個人情報!$BB$5:$BB$401,"登録番号" &amp; リスト!O12927)&gt;=1,"",IF(VLOOKUP(O12927,登録者リスト!$A$1:$D$43729,4,FALSE)=基本情報!$D$6,O12927,"")),"")</f>
        <v/>
      </c>
    </row>
    <row r="12928" spans="15:16" x14ac:dyDescent="0.15">
      <c r="O12928">
        <v>12927</v>
      </c>
      <c r="P12928" t="str">
        <f>IFERROR(IF(COUNTIF(個人情報!$BB$5:$BB$401,"登録番号" &amp; リスト!O12928)&gt;=1,"",IF(VLOOKUP(O12928,登録者リスト!$A$1:$D$43729,4,FALSE)=基本情報!$D$6,O12928,"")),"")</f>
        <v/>
      </c>
    </row>
    <row r="12929" spans="15:16" x14ac:dyDescent="0.15">
      <c r="O12929">
        <v>12928</v>
      </c>
      <c r="P12929" t="str">
        <f>IFERROR(IF(COUNTIF(個人情報!$BB$5:$BB$401,"登録番号" &amp; リスト!O12929)&gt;=1,"",IF(VLOOKUP(O12929,登録者リスト!$A$1:$D$43729,4,FALSE)=基本情報!$D$6,O12929,"")),"")</f>
        <v/>
      </c>
    </row>
    <row r="12930" spans="15:16" x14ac:dyDescent="0.15">
      <c r="O12930">
        <v>12929</v>
      </c>
      <c r="P12930" t="str">
        <f>IFERROR(IF(COUNTIF(個人情報!$BB$5:$BB$401,"登録番号" &amp; リスト!O12930)&gt;=1,"",IF(VLOOKUP(O12930,登録者リスト!$A$1:$D$43729,4,FALSE)=基本情報!$D$6,O12930,"")),"")</f>
        <v/>
      </c>
    </row>
    <row r="12931" spans="15:16" x14ac:dyDescent="0.15">
      <c r="O12931">
        <v>12930</v>
      </c>
      <c r="P12931" t="str">
        <f>IFERROR(IF(COUNTIF(個人情報!$BB$5:$BB$401,"登録番号" &amp; リスト!O12931)&gt;=1,"",IF(VLOOKUP(O12931,登録者リスト!$A$1:$D$43729,4,FALSE)=基本情報!$D$6,O12931,"")),"")</f>
        <v/>
      </c>
    </row>
    <row r="12932" spans="15:16" x14ac:dyDescent="0.15">
      <c r="O12932">
        <v>12931</v>
      </c>
      <c r="P12932" t="str">
        <f>IFERROR(IF(COUNTIF(個人情報!$BB$5:$BB$401,"登録番号" &amp; リスト!O12932)&gt;=1,"",IF(VLOOKUP(O12932,登録者リスト!$A$1:$D$43729,4,FALSE)=基本情報!$D$6,O12932,"")),"")</f>
        <v/>
      </c>
    </row>
    <row r="12933" spans="15:16" x14ac:dyDescent="0.15">
      <c r="O12933">
        <v>12932</v>
      </c>
      <c r="P12933" t="str">
        <f>IFERROR(IF(COUNTIF(個人情報!$BB$5:$BB$401,"登録番号" &amp; リスト!O12933)&gt;=1,"",IF(VLOOKUP(O12933,登録者リスト!$A$1:$D$43729,4,FALSE)=基本情報!$D$6,O12933,"")),"")</f>
        <v/>
      </c>
    </row>
    <row r="12934" spans="15:16" x14ac:dyDescent="0.15">
      <c r="O12934">
        <v>12933</v>
      </c>
      <c r="P12934" t="str">
        <f>IFERROR(IF(COUNTIF(個人情報!$BB$5:$BB$401,"登録番号" &amp; リスト!O12934)&gt;=1,"",IF(VLOOKUP(O12934,登録者リスト!$A$1:$D$43729,4,FALSE)=基本情報!$D$6,O12934,"")),"")</f>
        <v/>
      </c>
    </row>
    <row r="12935" spans="15:16" x14ac:dyDescent="0.15">
      <c r="O12935">
        <v>12934</v>
      </c>
      <c r="P12935" t="str">
        <f>IFERROR(IF(COUNTIF(個人情報!$BB$5:$BB$401,"登録番号" &amp; リスト!O12935)&gt;=1,"",IF(VLOOKUP(O12935,登録者リスト!$A$1:$D$43729,4,FALSE)=基本情報!$D$6,O12935,"")),"")</f>
        <v/>
      </c>
    </row>
    <row r="12936" spans="15:16" x14ac:dyDescent="0.15">
      <c r="O12936">
        <v>12935</v>
      </c>
      <c r="P12936" t="str">
        <f>IFERROR(IF(COUNTIF(個人情報!$BB$5:$BB$401,"登録番号" &amp; リスト!O12936)&gt;=1,"",IF(VLOOKUP(O12936,登録者リスト!$A$1:$D$43729,4,FALSE)=基本情報!$D$6,O12936,"")),"")</f>
        <v/>
      </c>
    </row>
    <row r="12937" spans="15:16" x14ac:dyDescent="0.15">
      <c r="O12937">
        <v>12936</v>
      </c>
      <c r="P12937" t="str">
        <f>IFERROR(IF(COUNTIF(個人情報!$BB$5:$BB$401,"登録番号" &amp; リスト!O12937)&gt;=1,"",IF(VLOOKUP(O12937,登録者リスト!$A$1:$D$43729,4,FALSE)=基本情報!$D$6,O12937,"")),"")</f>
        <v/>
      </c>
    </row>
    <row r="12938" spans="15:16" x14ac:dyDescent="0.15">
      <c r="O12938">
        <v>12937</v>
      </c>
      <c r="P12938" t="str">
        <f>IFERROR(IF(COUNTIF(個人情報!$BB$5:$BB$401,"登録番号" &amp; リスト!O12938)&gt;=1,"",IF(VLOOKUP(O12938,登録者リスト!$A$1:$D$43729,4,FALSE)=基本情報!$D$6,O12938,"")),"")</f>
        <v/>
      </c>
    </row>
    <row r="12939" spans="15:16" x14ac:dyDescent="0.15">
      <c r="O12939">
        <v>12938</v>
      </c>
      <c r="P12939" t="str">
        <f>IFERROR(IF(COUNTIF(個人情報!$BB$5:$BB$401,"登録番号" &amp; リスト!O12939)&gt;=1,"",IF(VLOOKUP(O12939,登録者リスト!$A$1:$D$43729,4,FALSE)=基本情報!$D$6,O12939,"")),"")</f>
        <v/>
      </c>
    </row>
    <row r="12940" spans="15:16" x14ac:dyDescent="0.15">
      <c r="O12940">
        <v>12939</v>
      </c>
      <c r="P12940" t="str">
        <f>IFERROR(IF(COUNTIF(個人情報!$BB$5:$BB$401,"登録番号" &amp; リスト!O12940)&gt;=1,"",IF(VLOOKUP(O12940,登録者リスト!$A$1:$D$43729,4,FALSE)=基本情報!$D$6,O12940,"")),"")</f>
        <v/>
      </c>
    </row>
    <row r="12941" spans="15:16" x14ac:dyDescent="0.15">
      <c r="O12941">
        <v>12940</v>
      </c>
      <c r="P12941" t="str">
        <f>IFERROR(IF(COUNTIF(個人情報!$BB$5:$BB$401,"登録番号" &amp; リスト!O12941)&gt;=1,"",IF(VLOOKUP(O12941,登録者リスト!$A$1:$D$43729,4,FALSE)=基本情報!$D$6,O12941,"")),"")</f>
        <v/>
      </c>
    </row>
    <row r="12942" spans="15:16" x14ac:dyDescent="0.15">
      <c r="O12942">
        <v>12941</v>
      </c>
      <c r="P12942" t="str">
        <f>IFERROR(IF(COUNTIF(個人情報!$BB$5:$BB$401,"登録番号" &amp; リスト!O12942)&gt;=1,"",IF(VLOOKUP(O12942,登録者リスト!$A$1:$D$43729,4,FALSE)=基本情報!$D$6,O12942,"")),"")</f>
        <v/>
      </c>
    </row>
    <row r="12943" spans="15:16" x14ac:dyDescent="0.15">
      <c r="O12943">
        <v>12942</v>
      </c>
      <c r="P12943" t="str">
        <f>IFERROR(IF(COUNTIF(個人情報!$BB$5:$BB$401,"登録番号" &amp; リスト!O12943)&gt;=1,"",IF(VLOOKUP(O12943,登録者リスト!$A$1:$D$43729,4,FALSE)=基本情報!$D$6,O12943,"")),"")</f>
        <v/>
      </c>
    </row>
    <row r="12944" spans="15:16" x14ac:dyDescent="0.15">
      <c r="O12944">
        <v>12943</v>
      </c>
      <c r="P12944" t="str">
        <f>IFERROR(IF(COUNTIF(個人情報!$BB$5:$BB$401,"登録番号" &amp; リスト!O12944)&gt;=1,"",IF(VLOOKUP(O12944,登録者リスト!$A$1:$D$43729,4,FALSE)=基本情報!$D$6,O12944,"")),"")</f>
        <v/>
      </c>
    </row>
    <row r="12945" spans="15:16" x14ac:dyDescent="0.15">
      <c r="O12945">
        <v>12944</v>
      </c>
      <c r="P12945" t="str">
        <f>IFERROR(IF(COUNTIF(個人情報!$BB$5:$BB$401,"登録番号" &amp; リスト!O12945)&gt;=1,"",IF(VLOOKUP(O12945,登録者リスト!$A$1:$D$43729,4,FALSE)=基本情報!$D$6,O12945,"")),"")</f>
        <v/>
      </c>
    </row>
    <row r="12946" spans="15:16" x14ac:dyDescent="0.15">
      <c r="O12946">
        <v>12945</v>
      </c>
      <c r="P12946" t="str">
        <f>IFERROR(IF(COUNTIF(個人情報!$BB$5:$BB$401,"登録番号" &amp; リスト!O12946)&gt;=1,"",IF(VLOOKUP(O12946,登録者リスト!$A$1:$D$43729,4,FALSE)=基本情報!$D$6,O12946,"")),"")</f>
        <v/>
      </c>
    </row>
    <row r="12947" spans="15:16" x14ac:dyDescent="0.15">
      <c r="O12947">
        <v>12946</v>
      </c>
      <c r="P12947" t="str">
        <f>IFERROR(IF(COUNTIF(個人情報!$BB$5:$BB$401,"登録番号" &amp; リスト!O12947)&gt;=1,"",IF(VLOOKUP(O12947,登録者リスト!$A$1:$D$43729,4,FALSE)=基本情報!$D$6,O12947,"")),"")</f>
        <v/>
      </c>
    </row>
    <row r="12948" spans="15:16" x14ac:dyDescent="0.15">
      <c r="O12948">
        <v>12947</v>
      </c>
      <c r="P12948" t="str">
        <f>IFERROR(IF(COUNTIF(個人情報!$BB$5:$BB$401,"登録番号" &amp; リスト!O12948)&gt;=1,"",IF(VLOOKUP(O12948,登録者リスト!$A$1:$D$43729,4,FALSE)=基本情報!$D$6,O12948,"")),"")</f>
        <v/>
      </c>
    </row>
    <row r="12949" spans="15:16" x14ac:dyDescent="0.15">
      <c r="O12949">
        <v>12948</v>
      </c>
      <c r="P12949" t="str">
        <f>IFERROR(IF(COUNTIF(個人情報!$BB$5:$BB$401,"登録番号" &amp; リスト!O12949)&gt;=1,"",IF(VLOOKUP(O12949,登録者リスト!$A$1:$D$43729,4,FALSE)=基本情報!$D$6,O12949,"")),"")</f>
        <v/>
      </c>
    </row>
    <row r="12950" spans="15:16" x14ac:dyDescent="0.15">
      <c r="O12950">
        <v>12949</v>
      </c>
      <c r="P12950" t="str">
        <f>IFERROR(IF(COUNTIF(個人情報!$BB$5:$BB$401,"登録番号" &amp; リスト!O12950)&gt;=1,"",IF(VLOOKUP(O12950,登録者リスト!$A$1:$D$43729,4,FALSE)=基本情報!$D$6,O12950,"")),"")</f>
        <v/>
      </c>
    </row>
    <row r="12951" spans="15:16" x14ac:dyDescent="0.15">
      <c r="O12951">
        <v>12950</v>
      </c>
      <c r="P12951" t="str">
        <f>IFERROR(IF(COUNTIF(個人情報!$BB$5:$BB$401,"登録番号" &amp; リスト!O12951)&gt;=1,"",IF(VLOOKUP(O12951,登録者リスト!$A$1:$D$43729,4,FALSE)=基本情報!$D$6,O12951,"")),"")</f>
        <v/>
      </c>
    </row>
    <row r="12952" spans="15:16" x14ac:dyDescent="0.15">
      <c r="O12952">
        <v>12951</v>
      </c>
      <c r="P12952" t="str">
        <f>IFERROR(IF(COUNTIF(個人情報!$BB$5:$BB$401,"登録番号" &amp; リスト!O12952)&gt;=1,"",IF(VLOOKUP(O12952,登録者リスト!$A$1:$D$43729,4,FALSE)=基本情報!$D$6,O12952,"")),"")</f>
        <v/>
      </c>
    </row>
    <row r="12953" spans="15:16" x14ac:dyDescent="0.15">
      <c r="O12953">
        <v>12952</v>
      </c>
      <c r="P12953" t="str">
        <f>IFERROR(IF(COUNTIF(個人情報!$BB$5:$BB$401,"登録番号" &amp; リスト!O12953)&gt;=1,"",IF(VLOOKUP(O12953,登録者リスト!$A$1:$D$43729,4,FALSE)=基本情報!$D$6,O12953,"")),"")</f>
        <v/>
      </c>
    </row>
    <row r="12954" spans="15:16" x14ac:dyDescent="0.15">
      <c r="O12954">
        <v>12953</v>
      </c>
      <c r="P12954" t="str">
        <f>IFERROR(IF(COUNTIF(個人情報!$BB$5:$BB$401,"登録番号" &amp; リスト!O12954)&gt;=1,"",IF(VLOOKUP(O12954,登録者リスト!$A$1:$D$43729,4,FALSE)=基本情報!$D$6,O12954,"")),"")</f>
        <v/>
      </c>
    </row>
    <row r="12955" spans="15:16" x14ac:dyDescent="0.15">
      <c r="O12955">
        <v>12954</v>
      </c>
      <c r="P12955" t="str">
        <f>IFERROR(IF(COUNTIF(個人情報!$BB$5:$BB$401,"登録番号" &amp; リスト!O12955)&gt;=1,"",IF(VLOOKUP(O12955,登録者リスト!$A$1:$D$43729,4,FALSE)=基本情報!$D$6,O12955,"")),"")</f>
        <v/>
      </c>
    </row>
    <row r="12956" spans="15:16" x14ac:dyDescent="0.15">
      <c r="O12956">
        <v>12955</v>
      </c>
      <c r="P12956" t="str">
        <f>IFERROR(IF(COUNTIF(個人情報!$BB$5:$BB$401,"登録番号" &amp; リスト!O12956)&gt;=1,"",IF(VLOOKUP(O12956,登録者リスト!$A$1:$D$43729,4,FALSE)=基本情報!$D$6,O12956,"")),"")</f>
        <v/>
      </c>
    </row>
    <row r="12957" spans="15:16" x14ac:dyDescent="0.15">
      <c r="O12957">
        <v>12956</v>
      </c>
      <c r="P12957" t="str">
        <f>IFERROR(IF(COUNTIF(個人情報!$BB$5:$BB$401,"登録番号" &amp; リスト!O12957)&gt;=1,"",IF(VLOOKUP(O12957,登録者リスト!$A$1:$D$43729,4,FALSE)=基本情報!$D$6,O12957,"")),"")</f>
        <v/>
      </c>
    </row>
    <row r="12958" spans="15:16" x14ac:dyDescent="0.15">
      <c r="O12958">
        <v>12957</v>
      </c>
      <c r="P12958" t="str">
        <f>IFERROR(IF(COUNTIF(個人情報!$BB$5:$BB$401,"登録番号" &amp; リスト!O12958)&gt;=1,"",IF(VLOOKUP(O12958,登録者リスト!$A$1:$D$43729,4,FALSE)=基本情報!$D$6,O12958,"")),"")</f>
        <v/>
      </c>
    </row>
    <row r="12959" spans="15:16" x14ac:dyDescent="0.15">
      <c r="O12959">
        <v>12958</v>
      </c>
      <c r="P12959" t="str">
        <f>IFERROR(IF(COUNTIF(個人情報!$BB$5:$BB$401,"登録番号" &amp; リスト!O12959)&gt;=1,"",IF(VLOOKUP(O12959,登録者リスト!$A$1:$D$43729,4,FALSE)=基本情報!$D$6,O12959,"")),"")</f>
        <v/>
      </c>
    </row>
    <row r="12960" spans="15:16" x14ac:dyDescent="0.15">
      <c r="O12960">
        <v>12959</v>
      </c>
      <c r="P12960" t="str">
        <f>IFERROR(IF(COUNTIF(個人情報!$BB$5:$BB$401,"登録番号" &amp; リスト!O12960)&gt;=1,"",IF(VLOOKUP(O12960,登録者リスト!$A$1:$D$43729,4,FALSE)=基本情報!$D$6,O12960,"")),"")</f>
        <v/>
      </c>
    </row>
    <row r="12961" spans="15:16" x14ac:dyDescent="0.15">
      <c r="O12961">
        <v>12960</v>
      </c>
      <c r="P12961" t="str">
        <f>IFERROR(IF(COUNTIF(個人情報!$BB$5:$BB$401,"登録番号" &amp; リスト!O12961)&gt;=1,"",IF(VLOOKUP(O12961,登録者リスト!$A$1:$D$43729,4,FALSE)=基本情報!$D$6,O12961,"")),"")</f>
        <v/>
      </c>
    </row>
    <row r="12962" spans="15:16" x14ac:dyDescent="0.15">
      <c r="O12962">
        <v>12961</v>
      </c>
      <c r="P12962" t="str">
        <f>IFERROR(IF(COUNTIF(個人情報!$BB$5:$BB$401,"登録番号" &amp; リスト!O12962)&gt;=1,"",IF(VLOOKUP(O12962,登録者リスト!$A$1:$D$43729,4,FALSE)=基本情報!$D$6,O12962,"")),"")</f>
        <v/>
      </c>
    </row>
    <row r="12963" spans="15:16" x14ac:dyDescent="0.15">
      <c r="O12963">
        <v>12962</v>
      </c>
      <c r="P12963" t="str">
        <f>IFERROR(IF(COUNTIF(個人情報!$BB$5:$BB$401,"登録番号" &amp; リスト!O12963)&gt;=1,"",IF(VLOOKUP(O12963,登録者リスト!$A$1:$D$43729,4,FALSE)=基本情報!$D$6,O12963,"")),"")</f>
        <v/>
      </c>
    </row>
    <row r="12964" spans="15:16" x14ac:dyDescent="0.15">
      <c r="O12964">
        <v>12963</v>
      </c>
      <c r="P12964" t="str">
        <f>IFERROR(IF(COUNTIF(個人情報!$BB$5:$BB$401,"登録番号" &amp; リスト!O12964)&gt;=1,"",IF(VLOOKUP(O12964,登録者リスト!$A$1:$D$43729,4,FALSE)=基本情報!$D$6,O12964,"")),"")</f>
        <v/>
      </c>
    </row>
    <row r="12965" spans="15:16" x14ac:dyDescent="0.15">
      <c r="O12965">
        <v>12964</v>
      </c>
      <c r="P12965" t="str">
        <f>IFERROR(IF(COUNTIF(個人情報!$BB$5:$BB$401,"登録番号" &amp; リスト!O12965)&gt;=1,"",IF(VLOOKUP(O12965,登録者リスト!$A$1:$D$43729,4,FALSE)=基本情報!$D$6,O12965,"")),"")</f>
        <v/>
      </c>
    </row>
    <row r="12966" spans="15:16" x14ac:dyDescent="0.15">
      <c r="O12966">
        <v>12965</v>
      </c>
      <c r="P12966" t="str">
        <f>IFERROR(IF(COUNTIF(個人情報!$BB$5:$BB$401,"登録番号" &amp; リスト!O12966)&gt;=1,"",IF(VLOOKUP(O12966,登録者リスト!$A$1:$D$43729,4,FALSE)=基本情報!$D$6,O12966,"")),"")</f>
        <v/>
      </c>
    </row>
    <row r="12967" spans="15:16" x14ac:dyDescent="0.15">
      <c r="O12967">
        <v>12966</v>
      </c>
      <c r="P12967" t="str">
        <f>IFERROR(IF(COUNTIF(個人情報!$BB$5:$BB$401,"登録番号" &amp; リスト!O12967)&gt;=1,"",IF(VLOOKUP(O12967,登録者リスト!$A$1:$D$43729,4,FALSE)=基本情報!$D$6,O12967,"")),"")</f>
        <v/>
      </c>
    </row>
    <row r="12968" spans="15:16" x14ac:dyDescent="0.15">
      <c r="O12968">
        <v>12967</v>
      </c>
      <c r="P12968" t="str">
        <f>IFERROR(IF(COUNTIF(個人情報!$BB$5:$BB$401,"登録番号" &amp; リスト!O12968)&gt;=1,"",IF(VLOOKUP(O12968,登録者リスト!$A$1:$D$43729,4,FALSE)=基本情報!$D$6,O12968,"")),"")</f>
        <v/>
      </c>
    </row>
    <row r="12969" spans="15:16" x14ac:dyDescent="0.15">
      <c r="O12969">
        <v>12968</v>
      </c>
      <c r="P12969" t="str">
        <f>IFERROR(IF(COUNTIF(個人情報!$BB$5:$BB$401,"登録番号" &amp; リスト!O12969)&gt;=1,"",IF(VLOOKUP(O12969,登録者リスト!$A$1:$D$43729,4,FALSE)=基本情報!$D$6,O12969,"")),"")</f>
        <v/>
      </c>
    </row>
    <row r="12970" spans="15:16" x14ac:dyDescent="0.15">
      <c r="O12970">
        <v>12969</v>
      </c>
      <c r="P12970" t="str">
        <f>IFERROR(IF(COUNTIF(個人情報!$BB$5:$BB$401,"登録番号" &amp; リスト!O12970)&gt;=1,"",IF(VLOOKUP(O12970,登録者リスト!$A$1:$D$43729,4,FALSE)=基本情報!$D$6,O12970,"")),"")</f>
        <v/>
      </c>
    </row>
    <row r="12971" spans="15:16" x14ac:dyDescent="0.15">
      <c r="O12971">
        <v>12970</v>
      </c>
      <c r="P12971" t="str">
        <f>IFERROR(IF(COUNTIF(個人情報!$BB$5:$BB$401,"登録番号" &amp; リスト!O12971)&gt;=1,"",IF(VLOOKUP(O12971,登録者リスト!$A$1:$D$43729,4,FALSE)=基本情報!$D$6,O12971,"")),"")</f>
        <v/>
      </c>
    </row>
    <row r="12972" spans="15:16" x14ac:dyDescent="0.15">
      <c r="O12972">
        <v>12971</v>
      </c>
      <c r="P12972" t="str">
        <f>IFERROR(IF(COUNTIF(個人情報!$BB$5:$BB$401,"登録番号" &amp; リスト!O12972)&gt;=1,"",IF(VLOOKUP(O12972,登録者リスト!$A$1:$D$43729,4,FALSE)=基本情報!$D$6,O12972,"")),"")</f>
        <v/>
      </c>
    </row>
    <row r="12973" spans="15:16" x14ac:dyDescent="0.15">
      <c r="O12973">
        <v>12972</v>
      </c>
      <c r="P12973" t="str">
        <f>IFERROR(IF(COUNTIF(個人情報!$BB$5:$BB$401,"登録番号" &amp; リスト!O12973)&gt;=1,"",IF(VLOOKUP(O12973,登録者リスト!$A$1:$D$43729,4,FALSE)=基本情報!$D$6,O12973,"")),"")</f>
        <v/>
      </c>
    </row>
    <row r="12974" spans="15:16" x14ac:dyDescent="0.15">
      <c r="O12974">
        <v>12973</v>
      </c>
      <c r="P12974" t="str">
        <f>IFERROR(IF(COUNTIF(個人情報!$BB$5:$BB$401,"登録番号" &amp; リスト!O12974)&gt;=1,"",IF(VLOOKUP(O12974,登録者リスト!$A$1:$D$43729,4,FALSE)=基本情報!$D$6,O12974,"")),"")</f>
        <v/>
      </c>
    </row>
    <row r="12975" spans="15:16" x14ac:dyDescent="0.15">
      <c r="O12975">
        <v>12974</v>
      </c>
      <c r="P12975" t="str">
        <f>IFERROR(IF(COUNTIF(個人情報!$BB$5:$BB$401,"登録番号" &amp; リスト!O12975)&gt;=1,"",IF(VLOOKUP(O12975,登録者リスト!$A$1:$D$43729,4,FALSE)=基本情報!$D$6,O12975,"")),"")</f>
        <v/>
      </c>
    </row>
    <row r="12976" spans="15:16" x14ac:dyDescent="0.15">
      <c r="O12976">
        <v>12975</v>
      </c>
      <c r="P12976" t="str">
        <f>IFERROR(IF(COUNTIF(個人情報!$BB$5:$BB$401,"登録番号" &amp; リスト!O12976)&gt;=1,"",IF(VLOOKUP(O12976,登録者リスト!$A$1:$D$43729,4,FALSE)=基本情報!$D$6,O12976,"")),"")</f>
        <v/>
      </c>
    </row>
    <row r="12977" spans="15:16" x14ac:dyDescent="0.15">
      <c r="O12977">
        <v>12976</v>
      </c>
      <c r="P12977" t="str">
        <f>IFERROR(IF(COUNTIF(個人情報!$BB$5:$BB$401,"登録番号" &amp; リスト!O12977)&gt;=1,"",IF(VLOOKUP(O12977,登録者リスト!$A$1:$D$43729,4,FALSE)=基本情報!$D$6,O12977,"")),"")</f>
        <v/>
      </c>
    </row>
    <row r="12978" spans="15:16" x14ac:dyDescent="0.15">
      <c r="O12978">
        <v>12977</v>
      </c>
      <c r="P12978" t="str">
        <f>IFERROR(IF(COUNTIF(個人情報!$BB$5:$BB$401,"登録番号" &amp; リスト!O12978)&gt;=1,"",IF(VLOOKUP(O12978,登録者リスト!$A$1:$D$43729,4,FALSE)=基本情報!$D$6,O12978,"")),"")</f>
        <v/>
      </c>
    </row>
    <row r="12979" spans="15:16" x14ac:dyDescent="0.15">
      <c r="O12979">
        <v>12978</v>
      </c>
      <c r="P12979" t="str">
        <f>IFERROR(IF(COUNTIF(個人情報!$BB$5:$BB$401,"登録番号" &amp; リスト!O12979)&gt;=1,"",IF(VLOOKUP(O12979,登録者リスト!$A$1:$D$43729,4,FALSE)=基本情報!$D$6,O12979,"")),"")</f>
        <v/>
      </c>
    </row>
    <row r="12980" spans="15:16" x14ac:dyDescent="0.15">
      <c r="O12980">
        <v>12979</v>
      </c>
      <c r="P12980" t="str">
        <f>IFERROR(IF(COUNTIF(個人情報!$BB$5:$BB$401,"登録番号" &amp; リスト!O12980)&gt;=1,"",IF(VLOOKUP(O12980,登録者リスト!$A$1:$D$43729,4,FALSE)=基本情報!$D$6,O12980,"")),"")</f>
        <v/>
      </c>
    </row>
    <row r="12981" spans="15:16" x14ac:dyDescent="0.15">
      <c r="O12981">
        <v>12980</v>
      </c>
      <c r="P12981" t="str">
        <f>IFERROR(IF(COUNTIF(個人情報!$BB$5:$BB$401,"登録番号" &amp; リスト!O12981)&gt;=1,"",IF(VLOOKUP(O12981,登録者リスト!$A$1:$D$43729,4,FALSE)=基本情報!$D$6,O12981,"")),"")</f>
        <v/>
      </c>
    </row>
    <row r="12982" spans="15:16" x14ac:dyDescent="0.15">
      <c r="O12982">
        <v>12981</v>
      </c>
      <c r="P12982" t="str">
        <f>IFERROR(IF(COUNTIF(個人情報!$BB$5:$BB$401,"登録番号" &amp; リスト!O12982)&gt;=1,"",IF(VLOOKUP(O12982,登録者リスト!$A$1:$D$43729,4,FALSE)=基本情報!$D$6,O12982,"")),"")</f>
        <v/>
      </c>
    </row>
    <row r="12983" spans="15:16" x14ac:dyDescent="0.15">
      <c r="O12983">
        <v>12982</v>
      </c>
      <c r="P12983" t="str">
        <f>IFERROR(IF(COUNTIF(個人情報!$BB$5:$BB$401,"登録番号" &amp; リスト!O12983)&gt;=1,"",IF(VLOOKUP(O12983,登録者リスト!$A$1:$D$43729,4,FALSE)=基本情報!$D$6,O12983,"")),"")</f>
        <v/>
      </c>
    </row>
    <row r="12984" spans="15:16" x14ac:dyDescent="0.15">
      <c r="O12984">
        <v>12983</v>
      </c>
      <c r="P12984" t="str">
        <f>IFERROR(IF(COUNTIF(個人情報!$BB$5:$BB$401,"登録番号" &amp; リスト!O12984)&gt;=1,"",IF(VLOOKUP(O12984,登録者リスト!$A$1:$D$43729,4,FALSE)=基本情報!$D$6,O12984,"")),"")</f>
        <v/>
      </c>
    </row>
    <row r="12985" spans="15:16" x14ac:dyDescent="0.15">
      <c r="O12985">
        <v>12984</v>
      </c>
      <c r="P12985" t="str">
        <f>IFERROR(IF(COUNTIF(個人情報!$BB$5:$BB$401,"登録番号" &amp; リスト!O12985)&gt;=1,"",IF(VLOOKUP(O12985,登録者リスト!$A$1:$D$43729,4,FALSE)=基本情報!$D$6,O12985,"")),"")</f>
        <v/>
      </c>
    </row>
    <row r="12986" spans="15:16" x14ac:dyDescent="0.15">
      <c r="O12986">
        <v>12985</v>
      </c>
      <c r="P12986" t="str">
        <f>IFERROR(IF(COUNTIF(個人情報!$BB$5:$BB$401,"登録番号" &amp; リスト!O12986)&gt;=1,"",IF(VLOOKUP(O12986,登録者リスト!$A$1:$D$43729,4,FALSE)=基本情報!$D$6,O12986,"")),"")</f>
        <v/>
      </c>
    </row>
    <row r="12987" spans="15:16" x14ac:dyDescent="0.15">
      <c r="O12987">
        <v>12986</v>
      </c>
      <c r="P12987" t="str">
        <f>IFERROR(IF(COUNTIF(個人情報!$BB$5:$BB$401,"登録番号" &amp; リスト!O12987)&gt;=1,"",IF(VLOOKUP(O12987,登録者リスト!$A$1:$D$43729,4,FALSE)=基本情報!$D$6,O12987,"")),"")</f>
        <v/>
      </c>
    </row>
    <row r="12988" spans="15:16" x14ac:dyDescent="0.15">
      <c r="O12988">
        <v>12987</v>
      </c>
      <c r="P12988" t="str">
        <f>IFERROR(IF(COUNTIF(個人情報!$BB$5:$BB$401,"登録番号" &amp; リスト!O12988)&gt;=1,"",IF(VLOOKUP(O12988,登録者リスト!$A$1:$D$43729,4,FALSE)=基本情報!$D$6,O12988,"")),"")</f>
        <v/>
      </c>
    </row>
    <row r="12989" spans="15:16" x14ac:dyDescent="0.15">
      <c r="O12989">
        <v>12988</v>
      </c>
      <c r="P12989" t="str">
        <f>IFERROR(IF(COUNTIF(個人情報!$BB$5:$BB$401,"登録番号" &amp; リスト!O12989)&gt;=1,"",IF(VLOOKUP(O12989,登録者リスト!$A$1:$D$43729,4,FALSE)=基本情報!$D$6,O12989,"")),"")</f>
        <v/>
      </c>
    </row>
    <row r="12990" spans="15:16" x14ac:dyDescent="0.15">
      <c r="O12990">
        <v>12989</v>
      </c>
      <c r="P12990" t="str">
        <f>IFERROR(IF(COUNTIF(個人情報!$BB$5:$BB$401,"登録番号" &amp; リスト!O12990)&gt;=1,"",IF(VLOOKUP(O12990,登録者リスト!$A$1:$D$43729,4,FALSE)=基本情報!$D$6,O12990,"")),"")</f>
        <v/>
      </c>
    </row>
    <row r="12991" spans="15:16" x14ac:dyDescent="0.15">
      <c r="O12991">
        <v>12990</v>
      </c>
      <c r="P12991" t="str">
        <f>IFERROR(IF(COUNTIF(個人情報!$BB$5:$BB$401,"登録番号" &amp; リスト!O12991)&gt;=1,"",IF(VLOOKUP(O12991,登録者リスト!$A$1:$D$43729,4,FALSE)=基本情報!$D$6,O12991,"")),"")</f>
        <v/>
      </c>
    </row>
    <row r="12992" spans="15:16" x14ac:dyDescent="0.15">
      <c r="O12992">
        <v>12991</v>
      </c>
      <c r="P12992" t="str">
        <f>IFERROR(IF(COUNTIF(個人情報!$BB$5:$BB$401,"登録番号" &amp; リスト!O12992)&gt;=1,"",IF(VLOOKUP(O12992,登録者リスト!$A$1:$D$43729,4,FALSE)=基本情報!$D$6,O12992,"")),"")</f>
        <v/>
      </c>
    </row>
    <row r="12993" spans="15:16" x14ac:dyDescent="0.15">
      <c r="O12993">
        <v>12992</v>
      </c>
      <c r="P12993" t="str">
        <f>IFERROR(IF(COUNTIF(個人情報!$BB$5:$BB$401,"登録番号" &amp; リスト!O12993)&gt;=1,"",IF(VLOOKUP(O12993,登録者リスト!$A$1:$D$43729,4,FALSE)=基本情報!$D$6,O12993,"")),"")</f>
        <v/>
      </c>
    </row>
    <row r="12994" spans="15:16" x14ac:dyDescent="0.15">
      <c r="O12994">
        <v>12993</v>
      </c>
      <c r="P12994" t="str">
        <f>IFERROR(IF(COUNTIF(個人情報!$BB$5:$BB$401,"登録番号" &amp; リスト!O12994)&gt;=1,"",IF(VLOOKUP(O12994,登録者リスト!$A$1:$D$43729,4,FALSE)=基本情報!$D$6,O12994,"")),"")</f>
        <v/>
      </c>
    </row>
    <row r="12995" spans="15:16" x14ac:dyDescent="0.15">
      <c r="O12995">
        <v>12994</v>
      </c>
      <c r="P12995" t="str">
        <f>IFERROR(IF(COUNTIF(個人情報!$BB$5:$BB$401,"登録番号" &amp; リスト!O12995)&gt;=1,"",IF(VLOOKUP(O12995,登録者リスト!$A$1:$D$43729,4,FALSE)=基本情報!$D$6,O12995,"")),"")</f>
        <v/>
      </c>
    </row>
    <row r="12996" spans="15:16" x14ac:dyDescent="0.15">
      <c r="O12996">
        <v>12995</v>
      </c>
      <c r="P12996" t="str">
        <f>IFERROR(IF(COUNTIF(個人情報!$BB$5:$BB$401,"登録番号" &amp; リスト!O12996)&gt;=1,"",IF(VLOOKUP(O12996,登録者リスト!$A$1:$D$43729,4,FALSE)=基本情報!$D$6,O12996,"")),"")</f>
        <v/>
      </c>
    </row>
    <row r="12997" spans="15:16" x14ac:dyDescent="0.15">
      <c r="O12997">
        <v>12996</v>
      </c>
      <c r="P12997" t="str">
        <f>IFERROR(IF(COUNTIF(個人情報!$BB$5:$BB$401,"登録番号" &amp; リスト!O12997)&gt;=1,"",IF(VLOOKUP(O12997,登録者リスト!$A$1:$D$43729,4,FALSE)=基本情報!$D$6,O12997,"")),"")</f>
        <v/>
      </c>
    </row>
    <row r="12998" spans="15:16" x14ac:dyDescent="0.15">
      <c r="O12998">
        <v>12997</v>
      </c>
      <c r="P12998" t="str">
        <f>IFERROR(IF(COUNTIF(個人情報!$BB$5:$BB$401,"登録番号" &amp; リスト!O12998)&gt;=1,"",IF(VLOOKUP(O12998,登録者リスト!$A$1:$D$43729,4,FALSE)=基本情報!$D$6,O12998,"")),"")</f>
        <v/>
      </c>
    </row>
    <row r="12999" spans="15:16" x14ac:dyDescent="0.15">
      <c r="O12999">
        <v>12998</v>
      </c>
      <c r="P12999" t="str">
        <f>IFERROR(IF(COUNTIF(個人情報!$BB$5:$BB$401,"登録番号" &amp; リスト!O12999)&gt;=1,"",IF(VLOOKUP(O12999,登録者リスト!$A$1:$D$43729,4,FALSE)=基本情報!$D$6,O12999,"")),"")</f>
        <v/>
      </c>
    </row>
    <row r="13000" spans="15:16" x14ac:dyDescent="0.15">
      <c r="O13000">
        <v>12999</v>
      </c>
      <c r="P13000" t="str">
        <f>IFERROR(IF(COUNTIF(個人情報!$BB$5:$BB$401,"登録番号" &amp; リスト!O13000)&gt;=1,"",IF(VLOOKUP(O13000,登録者リスト!$A$1:$D$43729,4,FALSE)=基本情報!$D$6,O13000,"")),"")</f>
        <v/>
      </c>
    </row>
    <row r="13001" spans="15:16" x14ac:dyDescent="0.15">
      <c r="O13001">
        <v>13000</v>
      </c>
      <c r="P13001" t="str">
        <f>IFERROR(IF(COUNTIF(個人情報!$BB$5:$BB$401,"登録番号" &amp; リスト!O13001)&gt;=1,"",IF(VLOOKUP(O13001,登録者リスト!$A$1:$D$43729,4,FALSE)=基本情報!$D$6,O13001,"")),"")</f>
        <v/>
      </c>
    </row>
  </sheetData>
  <phoneticPr fontId="1"/>
  <pageMargins left="0.7" right="0.7" top="0.75" bottom="0.75" header="0.3" footer="0.3"/>
  <pageSetup paperSize="9" orientation="portrait" horizontalDpi="0"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B0A24-1757-477D-81EE-1393B92047A6}">
  <dimension ref="A1:Q84"/>
  <sheetViews>
    <sheetView workbookViewId="0">
      <selection activeCell="L3" sqref="L3"/>
    </sheetView>
  </sheetViews>
  <sheetFormatPr defaultRowHeight="13.5" x14ac:dyDescent="0.15"/>
  <cols>
    <col min="2" max="2" width="9" style="190"/>
    <col min="4" max="4" width="13" bestFit="1" customWidth="1"/>
    <col min="13" max="13" width="11.125" bestFit="1" customWidth="1"/>
  </cols>
  <sheetData>
    <row r="1" spans="1:17" x14ac:dyDescent="0.15">
      <c r="B1" s="190" t="s">
        <v>1401</v>
      </c>
      <c r="C1" t="s">
        <v>1402</v>
      </c>
      <c r="D1">
        <f>基本情報!D6</f>
        <v>0</v>
      </c>
      <c r="E1" t="str">
        <f>基本情報!D7</f>
        <v/>
      </c>
      <c r="F1" t="str">
        <f>基本情報!D8</f>
        <v/>
      </c>
      <c r="G1" t="str">
        <f>基本情報!D9</f>
        <v/>
      </c>
      <c r="H1">
        <f>基本情報!D10</f>
        <v>0</v>
      </c>
      <c r="I1">
        <f>基本情報!D13</f>
        <v>0</v>
      </c>
      <c r="J1">
        <f>基本情報!D14</f>
        <v>0</v>
      </c>
      <c r="K1">
        <f>基本情報!D15</f>
        <v>0</v>
      </c>
      <c r="L1">
        <f>基本情報!D16</f>
        <v>0</v>
      </c>
      <c r="M1">
        <f>基本情報!D17</f>
        <v>0</v>
      </c>
      <c r="N1">
        <f>基本情報!D18</f>
        <v>0</v>
      </c>
      <c r="O1">
        <f>基本情報!D19</f>
        <v>0</v>
      </c>
      <c r="P1">
        <f>基本情報!D20</f>
        <v>0</v>
      </c>
      <c r="Q1">
        <f>基本情報!D21</f>
        <v>0</v>
      </c>
    </row>
    <row r="2" spans="1:17" x14ac:dyDescent="0.15">
      <c r="A2" t="s">
        <v>5430</v>
      </c>
      <c r="B2" s="190" t="s">
        <v>1403</v>
      </c>
      <c r="C2" t="s">
        <v>1404</v>
      </c>
      <c r="D2" t="s">
        <v>1405</v>
      </c>
      <c r="E2" t="s">
        <v>1406</v>
      </c>
      <c r="F2" t="s">
        <v>1407</v>
      </c>
      <c r="G2" t="s">
        <v>1408</v>
      </c>
      <c r="H2" t="s">
        <v>1409</v>
      </c>
      <c r="I2" t="s">
        <v>1410</v>
      </c>
      <c r="J2" t="s">
        <v>1411</v>
      </c>
      <c r="K2" t="s">
        <v>1413</v>
      </c>
      <c r="L2" t="s">
        <v>1412</v>
      </c>
    </row>
    <row r="3" spans="1:17" x14ac:dyDescent="0.15">
      <c r="A3" t="str">
        <f>IF(個人情報!$B5="","",個人情報!$B5)</f>
        <v/>
      </c>
      <c r="B3" s="190" t="str">
        <f>IF(個人情報!$D5="","",個人情報!$D5)</f>
        <v/>
      </c>
      <c r="C3" t="str">
        <f>IF(個人情報!$E6="","",個人情報!$E6)</f>
        <v/>
      </c>
      <c r="D3" t="str">
        <f>IF(個人情報!$E5="","",個人情報!$E5)</f>
        <v/>
      </c>
      <c r="F3" t="str">
        <f>IF(個人情報!$G5="","",個人情報!$G5)</f>
        <v/>
      </c>
      <c r="G3" t="str">
        <f>IF(個人情報!$G6="","",個人情報!$G6)</f>
        <v/>
      </c>
      <c r="H3" t="str">
        <f>IF(個人情報!$H5="","",個人情報!$H5)</f>
        <v/>
      </c>
      <c r="I3" t="str">
        <f>IF(個人情報!$I5="","",個人情報!$I5)</f>
        <v/>
      </c>
      <c r="J3" t="str">
        <f>IF(個人情報!$K5="","",個人情報!$K5)</f>
        <v/>
      </c>
      <c r="K3" t="str">
        <f>IF(個人情報!$AA5="","",個人情報!$AA5)</f>
        <v/>
      </c>
      <c r="L3" t="str">
        <f>IF(個人情報!$I7="","",個人情報!$I7)</f>
        <v/>
      </c>
    </row>
    <row r="4" spans="1:17" x14ac:dyDescent="0.15">
      <c r="A4" t="str">
        <f>IF(個人情報!$B10="","",個人情報!$B10)</f>
        <v/>
      </c>
      <c r="B4" s="190" t="str">
        <f>IF(個人情報!$D10="","",個人情報!$D10)</f>
        <v/>
      </c>
      <c r="C4" t="str">
        <f>IF(個人情報!$E11="","",個人情報!$E11)</f>
        <v/>
      </c>
      <c r="D4" t="str">
        <f>IF(個人情報!$E10="","",個人情報!$E10)</f>
        <v/>
      </c>
      <c r="F4" t="str">
        <f>IF(個人情報!$G10="","",個人情報!$G10)</f>
        <v/>
      </c>
      <c r="G4" t="str">
        <f>IF(個人情報!$G11="","",個人情報!$G11)</f>
        <v/>
      </c>
      <c r="H4" t="str">
        <f>IF(個人情報!$H10="","",個人情報!$H10)</f>
        <v/>
      </c>
      <c r="I4" t="str">
        <f>IF(個人情報!$I10="","",個人情報!$I10)</f>
        <v/>
      </c>
      <c r="J4" t="str">
        <f>IF(個人情報!$K10="","",個人情報!$K10)</f>
        <v/>
      </c>
      <c r="K4" t="str">
        <f>IF(個人情報!$AA10="","",個人情報!$AA10)</f>
        <v/>
      </c>
      <c r="L4" t="str">
        <f>IF(個人情報!$I12="","",個人情報!$I12)</f>
        <v/>
      </c>
    </row>
    <row r="5" spans="1:17" x14ac:dyDescent="0.15">
      <c r="A5" t="str">
        <f>IF(個人情報!$B15="","",個人情報!$B15)</f>
        <v/>
      </c>
      <c r="B5" s="190" t="str">
        <f>IF(個人情報!$D15="","",個人情報!$D15)</f>
        <v/>
      </c>
      <c r="C5" t="str">
        <f>IF(個人情報!$E16="","",個人情報!$E16)</f>
        <v/>
      </c>
      <c r="D5" t="str">
        <f>IF(個人情報!$E15="","",個人情報!$E15)</f>
        <v/>
      </c>
      <c r="F5" t="str">
        <f>IF(個人情報!$G15="","",個人情報!$G15)</f>
        <v/>
      </c>
      <c r="G5" t="str">
        <f>IF(個人情報!$G16="","",個人情報!$G16)</f>
        <v/>
      </c>
      <c r="H5" t="str">
        <f>IF(個人情報!$H15="","",個人情報!$H15)</f>
        <v/>
      </c>
      <c r="I5" t="str">
        <f>IF(個人情報!$I15="","",個人情報!$I15)</f>
        <v/>
      </c>
      <c r="J5" t="str">
        <f>IF(個人情報!$K15="","",個人情報!$K15)</f>
        <v/>
      </c>
      <c r="K5" t="str">
        <f>IF(個人情報!$AA15="","",個人情報!$AA15)</f>
        <v/>
      </c>
      <c r="L5" t="str">
        <f>IF(個人情報!$I17="","",個人情報!$I17)</f>
        <v/>
      </c>
    </row>
    <row r="6" spans="1:17" x14ac:dyDescent="0.15">
      <c r="A6" t="str">
        <f>IF(個人情報!$B20="","",個人情報!$B20)</f>
        <v/>
      </c>
      <c r="B6" s="190" t="str">
        <f>IF(個人情報!$D20="","",個人情報!$D20)</f>
        <v/>
      </c>
      <c r="C6" t="str">
        <f>IF(個人情報!$E21="","",個人情報!$E21)</f>
        <v/>
      </c>
      <c r="D6" t="str">
        <f>IF(個人情報!$E20="","",個人情報!$E20)</f>
        <v/>
      </c>
      <c r="F6" t="str">
        <f>IF(個人情報!$G20="","",個人情報!$G20)</f>
        <v/>
      </c>
      <c r="G6" t="str">
        <f>IF(個人情報!$G21="","",個人情報!$G21)</f>
        <v/>
      </c>
      <c r="H6" t="str">
        <f>IF(個人情報!$H20="","",個人情報!$H20)</f>
        <v/>
      </c>
      <c r="I6" t="str">
        <f>IF(個人情報!$I20="","",個人情報!$I20)</f>
        <v/>
      </c>
      <c r="J6" t="str">
        <f>IF(個人情報!$K20="","",個人情報!$K20)</f>
        <v/>
      </c>
      <c r="K6" t="str">
        <f>IF(個人情報!$AA20="","",個人情報!$AA20)</f>
        <v/>
      </c>
      <c r="L6" t="str">
        <f>IF(個人情報!$I22="","",個人情報!$I22)</f>
        <v/>
      </c>
    </row>
    <row r="7" spans="1:17" x14ac:dyDescent="0.15">
      <c r="A7" t="str">
        <f>IF(個人情報!$B25="","",個人情報!$B25)</f>
        <v/>
      </c>
      <c r="B7" s="190" t="str">
        <f>IF(個人情報!$D25="","",個人情報!$D25)</f>
        <v/>
      </c>
      <c r="C7" t="str">
        <f>IF(個人情報!$E26="","",個人情報!$E26)</f>
        <v/>
      </c>
      <c r="D7" t="str">
        <f>IF(個人情報!$E25="","",個人情報!$E25)</f>
        <v/>
      </c>
      <c r="F7" t="str">
        <f>IF(個人情報!$G25="","",個人情報!$G25)</f>
        <v/>
      </c>
      <c r="G7" t="str">
        <f>IF(個人情報!$G26="","",個人情報!$G26)</f>
        <v/>
      </c>
      <c r="H7" t="str">
        <f>IF(個人情報!$H25="","",個人情報!$H25)</f>
        <v/>
      </c>
      <c r="I7" t="str">
        <f>IF(個人情報!$I25="","",個人情報!$I25)</f>
        <v/>
      </c>
      <c r="J7" t="str">
        <f>IF(個人情報!$K25="","",個人情報!$K25)</f>
        <v/>
      </c>
      <c r="K7" t="str">
        <f>IF(個人情報!$AA25="","",個人情報!$AA25)</f>
        <v/>
      </c>
      <c r="L7" t="str">
        <f>IF(個人情報!$I27="","",個人情報!$I27)</f>
        <v/>
      </c>
    </row>
    <row r="8" spans="1:17" x14ac:dyDescent="0.15">
      <c r="A8" t="str">
        <f>IF(個人情報!$B30="","",個人情報!$B30)</f>
        <v/>
      </c>
      <c r="B8" s="190" t="str">
        <f>IF(個人情報!$D30="","",個人情報!$D30)</f>
        <v/>
      </c>
      <c r="C8" t="str">
        <f>IF(個人情報!$E31="","",個人情報!$E31)</f>
        <v/>
      </c>
      <c r="D8" t="str">
        <f>IF(個人情報!$E30="","",個人情報!$E30)</f>
        <v/>
      </c>
      <c r="F8" t="str">
        <f>IF(個人情報!$G30="","",個人情報!$G30)</f>
        <v/>
      </c>
      <c r="G8" t="str">
        <f>IF(個人情報!$G31="","",個人情報!$G31)</f>
        <v/>
      </c>
      <c r="H8" t="str">
        <f>IF(個人情報!$H30="","",個人情報!$H30)</f>
        <v/>
      </c>
      <c r="I8" t="str">
        <f>IF(個人情報!$I30="","",個人情報!$I30)</f>
        <v/>
      </c>
      <c r="J8" t="str">
        <f>IF(個人情報!$K30="","",個人情報!$K30)</f>
        <v/>
      </c>
      <c r="K8" t="str">
        <f>IF(個人情報!$AA30="","",個人情報!$AA30)</f>
        <v/>
      </c>
      <c r="L8" t="str">
        <f>IF(個人情報!$I32="","",個人情報!$I32)</f>
        <v/>
      </c>
    </row>
    <row r="9" spans="1:17" x14ac:dyDescent="0.15">
      <c r="A9" t="str">
        <f>IF(個人情報!$B35="","",個人情報!$B35)</f>
        <v/>
      </c>
      <c r="B9" s="190" t="str">
        <f>IF(個人情報!$D35="","",個人情報!$D35)</f>
        <v/>
      </c>
      <c r="C9" t="str">
        <f>IF(個人情報!$E36="","",個人情報!$E36)</f>
        <v/>
      </c>
      <c r="D9" t="str">
        <f>IF(個人情報!$E35="","",個人情報!$E35)</f>
        <v/>
      </c>
      <c r="F9" t="str">
        <f>IF(個人情報!$G35="","",個人情報!$G35)</f>
        <v/>
      </c>
      <c r="G9" t="str">
        <f>IF(個人情報!$G36="","",個人情報!$G36)</f>
        <v/>
      </c>
      <c r="H9" t="str">
        <f>IF(個人情報!$H35="","",個人情報!$H35)</f>
        <v/>
      </c>
      <c r="I9" t="str">
        <f>IF(個人情報!$I35="","",個人情報!$I35)</f>
        <v/>
      </c>
      <c r="J9" t="str">
        <f>IF(個人情報!$K35="","",個人情報!$K35)</f>
        <v/>
      </c>
      <c r="K9" t="str">
        <f>IF(個人情報!$AA35="","",個人情報!$AA35)</f>
        <v/>
      </c>
      <c r="L9" t="str">
        <f>IF(個人情報!$I37="","",個人情報!$I37)</f>
        <v/>
      </c>
    </row>
    <row r="10" spans="1:17" x14ac:dyDescent="0.15">
      <c r="A10" t="str">
        <f>IF(個人情報!$B40="","",個人情報!$B40)</f>
        <v/>
      </c>
      <c r="B10" s="190" t="str">
        <f>IF(個人情報!$D40="","",個人情報!$D40)</f>
        <v/>
      </c>
      <c r="C10" t="str">
        <f>IF(個人情報!$E41="","",個人情報!$E41)</f>
        <v/>
      </c>
      <c r="D10" t="str">
        <f>IF(個人情報!$E40="","",個人情報!$E40)</f>
        <v/>
      </c>
      <c r="F10" t="str">
        <f>IF(個人情報!$G40="","",個人情報!$G40)</f>
        <v/>
      </c>
      <c r="G10" t="str">
        <f>IF(個人情報!$G41="","",個人情報!$G41)</f>
        <v/>
      </c>
      <c r="H10" t="str">
        <f>IF(個人情報!$H40="","",個人情報!$H40)</f>
        <v/>
      </c>
      <c r="I10" t="str">
        <f>IF(個人情報!$I40="","",個人情報!$I40)</f>
        <v/>
      </c>
      <c r="J10" t="str">
        <f>IF(個人情報!$K40="","",個人情報!$K40)</f>
        <v/>
      </c>
      <c r="K10" t="str">
        <f>IF(個人情報!$AA40="","",個人情報!$AA40)</f>
        <v/>
      </c>
      <c r="L10" t="str">
        <f>IF(個人情報!$I42="","",個人情報!$I42)</f>
        <v/>
      </c>
    </row>
    <row r="11" spans="1:17" x14ac:dyDescent="0.15">
      <c r="A11" t="str">
        <f>IF(個人情報!$B45="","",個人情報!$B45)</f>
        <v/>
      </c>
      <c r="B11" s="190" t="str">
        <f>IF(個人情報!$D45="","",個人情報!$D45)</f>
        <v/>
      </c>
      <c r="C11" t="str">
        <f>IF(個人情報!$E46="","",個人情報!$E46)</f>
        <v/>
      </c>
      <c r="D11" t="str">
        <f>IF(個人情報!$E45="","",個人情報!$E45)</f>
        <v/>
      </c>
      <c r="F11" t="str">
        <f>IF(個人情報!$G45="","",個人情報!$G45)</f>
        <v/>
      </c>
      <c r="G11" t="str">
        <f>IF(個人情報!$G46="","",個人情報!$G46)</f>
        <v/>
      </c>
      <c r="H11" t="str">
        <f>IF(個人情報!$H45="","",個人情報!$H45)</f>
        <v/>
      </c>
      <c r="I11" t="str">
        <f>IF(個人情報!$I45="","",個人情報!$I45)</f>
        <v/>
      </c>
      <c r="J11" t="str">
        <f>IF(個人情報!$K45="","",個人情報!$K45)</f>
        <v/>
      </c>
      <c r="K11" t="str">
        <f>IF(個人情報!$AA45="","",個人情報!$AA45)</f>
        <v/>
      </c>
      <c r="L11" t="str">
        <f>IF(個人情報!$I47="","",個人情報!$I47)</f>
        <v/>
      </c>
    </row>
    <row r="12" spans="1:17" x14ac:dyDescent="0.15">
      <c r="A12" t="str">
        <f>IF(個人情報!$B50="","",個人情報!$B50)</f>
        <v/>
      </c>
      <c r="B12" s="190" t="str">
        <f>IF(個人情報!$D50="","",個人情報!$D50)</f>
        <v/>
      </c>
      <c r="C12" t="str">
        <f>IF(個人情報!$E51="","",個人情報!$E51)</f>
        <v/>
      </c>
      <c r="D12" t="str">
        <f>IF(個人情報!$E50="","",個人情報!$E50)</f>
        <v/>
      </c>
      <c r="F12" t="str">
        <f>IF(個人情報!$G50="","",個人情報!$G50)</f>
        <v/>
      </c>
      <c r="G12" t="str">
        <f>IF(個人情報!$G51="","",個人情報!$G51)</f>
        <v/>
      </c>
      <c r="H12" t="str">
        <f>IF(個人情報!$H50="","",個人情報!$H50)</f>
        <v/>
      </c>
      <c r="I12" t="str">
        <f>IF(個人情報!$I50="","",個人情報!$I50)</f>
        <v/>
      </c>
      <c r="J12" t="str">
        <f>IF(個人情報!$K50="","",個人情報!$K50)</f>
        <v/>
      </c>
      <c r="K12" t="str">
        <f>IF(個人情報!$AA50="","",個人情報!$AA50)</f>
        <v/>
      </c>
      <c r="L12" t="str">
        <f>IF(個人情報!$I52="","",個人情報!$I52)</f>
        <v/>
      </c>
    </row>
    <row r="13" spans="1:17" x14ac:dyDescent="0.15">
      <c r="A13" t="str">
        <f>IF(個人情報!$B55="","",個人情報!$B55)</f>
        <v/>
      </c>
      <c r="B13" s="190" t="str">
        <f>IF(個人情報!$D55="","",個人情報!$D55)</f>
        <v/>
      </c>
      <c r="C13" t="str">
        <f>IF(個人情報!$E56="","",個人情報!$E56)</f>
        <v/>
      </c>
      <c r="D13" t="str">
        <f>IF(個人情報!$E55="","",個人情報!$E55)</f>
        <v/>
      </c>
      <c r="F13" t="str">
        <f>IF(個人情報!$G55="","",個人情報!$G55)</f>
        <v/>
      </c>
      <c r="G13" t="str">
        <f>IF(個人情報!$G56="","",個人情報!$G56)</f>
        <v/>
      </c>
      <c r="H13" t="str">
        <f>IF(個人情報!$H55="","",個人情報!$H55)</f>
        <v/>
      </c>
      <c r="I13" t="str">
        <f>IF(個人情報!$I55="","",個人情報!$I55)</f>
        <v/>
      </c>
      <c r="J13" t="str">
        <f>IF(個人情報!$K55="","",個人情報!$K55)</f>
        <v/>
      </c>
      <c r="K13" t="str">
        <f>IF(個人情報!$AA55="","",個人情報!$AA55)</f>
        <v/>
      </c>
      <c r="L13" t="str">
        <f>IF(個人情報!$I57="","",個人情報!$I57)</f>
        <v/>
      </c>
    </row>
    <row r="14" spans="1:17" x14ac:dyDescent="0.15">
      <c r="A14" t="str">
        <f>IF(個人情報!$B60="","",個人情報!$B60)</f>
        <v/>
      </c>
      <c r="B14" s="190" t="str">
        <f>IF(個人情報!$D60="","",個人情報!$D60)</f>
        <v/>
      </c>
      <c r="C14" t="str">
        <f>IF(個人情報!$E61="","",個人情報!$E61)</f>
        <v/>
      </c>
      <c r="D14" t="str">
        <f>IF(個人情報!$E60="","",個人情報!$E60)</f>
        <v/>
      </c>
      <c r="F14" t="str">
        <f>IF(個人情報!$G60="","",個人情報!$G60)</f>
        <v/>
      </c>
      <c r="G14" t="str">
        <f>IF(個人情報!$G61="","",個人情報!$G61)</f>
        <v/>
      </c>
      <c r="H14" t="str">
        <f>IF(個人情報!$H60="","",個人情報!$H60)</f>
        <v/>
      </c>
      <c r="I14" t="str">
        <f>IF(個人情報!$I60="","",個人情報!$I60)</f>
        <v/>
      </c>
      <c r="J14" t="str">
        <f>IF(個人情報!$K60="","",個人情報!$K60)</f>
        <v/>
      </c>
      <c r="K14" t="str">
        <f>IF(個人情報!$AA60="","",個人情報!$AA60)</f>
        <v/>
      </c>
      <c r="L14" t="str">
        <f>IF(個人情報!$I62="","",個人情報!$I62)</f>
        <v/>
      </c>
    </row>
    <row r="15" spans="1:17" x14ac:dyDescent="0.15">
      <c r="A15" t="str">
        <f>IF(個人情報!$B65="","",個人情報!$B65)</f>
        <v/>
      </c>
      <c r="B15" s="190" t="str">
        <f>IF(個人情報!$D65="","",個人情報!$D65)</f>
        <v/>
      </c>
      <c r="C15" t="str">
        <f>IF(個人情報!$E66="","",個人情報!$E66)</f>
        <v/>
      </c>
      <c r="D15" t="str">
        <f>IF(個人情報!$E65="","",個人情報!$E65)</f>
        <v/>
      </c>
      <c r="F15" t="str">
        <f>IF(個人情報!$G65="","",個人情報!$G65)</f>
        <v/>
      </c>
      <c r="G15" t="str">
        <f>IF(個人情報!$G66="","",個人情報!$G66)</f>
        <v/>
      </c>
      <c r="H15" t="str">
        <f>IF(個人情報!$H65="","",個人情報!$H65)</f>
        <v/>
      </c>
      <c r="I15" t="str">
        <f>IF(個人情報!$I65="","",個人情報!$I65)</f>
        <v/>
      </c>
      <c r="J15" t="str">
        <f>IF(個人情報!$K65="","",個人情報!$K65)</f>
        <v/>
      </c>
      <c r="K15" t="str">
        <f>IF(個人情報!$AA65="","",個人情報!$AA65)</f>
        <v/>
      </c>
      <c r="L15" t="str">
        <f>IF(個人情報!$I67="","",個人情報!$I67)</f>
        <v/>
      </c>
    </row>
    <row r="16" spans="1:17" x14ac:dyDescent="0.15">
      <c r="A16" t="str">
        <f>IF(個人情報!$B70="","",個人情報!$B70)</f>
        <v/>
      </c>
      <c r="B16" s="190" t="str">
        <f>IF(個人情報!$D70="","",個人情報!$D70)</f>
        <v/>
      </c>
      <c r="C16" t="str">
        <f>IF(個人情報!$E71="","",個人情報!$E71)</f>
        <v/>
      </c>
      <c r="D16" t="str">
        <f>IF(個人情報!$E70="","",個人情報!$E70)</f>
        <v/>
      </c>
      <c r="F16" t="str">
        <f>IF(個人情報!$G70="","",個人情報!$G70)</f>
        <v/>
      </c>
      <c r="G16" t="str">
        <f>IF(個人情報!$G71="","",個人情報!$G71)</f>
        <v/>
      </c>
      <c r="H16" t="str">
        <f>IF(個人情報!$H70="","",個人情報!$H70)</f>
        <v/>
      </c>
      <c r="I16" t="str">
        <f>IF(個人情報!$I70="","",個人情報!$I70)</f>
        <v/>
      </c>
      <c r="J16" t="str">
        <f>IF(個人情報!$K70="","",個人情報!$K70)</f>
        <v/>
      </c>
      <c r="K16" t="str">
        <f>IF(個人情報!$AA70="","",個人情報!$AA70)</f>
        <v/>
      </c>
      <c r="L16" t="str">
        <f>IF(個人情報!$I72="","",個人情報!$I72)</f>
        <v/>
      </c>
    </row>
    <row r="17" spans="1:12" x14ac:dyDescent="0.15">
      <c r="A17" t="str">
        <f>IF(個人情報!$B75="","",個人情報!$B75)</f>
        <v/>
      </c>
      <c r="B17" s="190" t="str">
        <f>IF(個人情報!$D75="","",個人情報!$D75)</f>
        <v/>
      </c>
      <c r="C17" t="str">
        <f>IF(個人情報!$E76="","",個人情報!$E76)</f>
        <v/>
      </c>
      <c r="D17" t="str">
        <f>IF(個人情報!$E75="","",個人情報!$E75)</f>
        <v/>
      </c>
      <c r="F17" t="str">
        <f>IF(個人情報!$G75="","",個人情報!$G75)</f>
        <v/>
      </c>
      <c r="G17" t="str">
        <f>IF(個人情報!$G76="","",個人情報!$G76)</f>
        <v/>
      </c>
      <c r="H17" t="str">
        <f>IF(個人情報!$H75="","",個人情報!$H75)</f>
        <v/>
      </c>
      <c r="I17" t="str">
        <f>IF(個人情報!$I75="","",個人情報!$I75)</f>
        <v/>
      </c>
      <c r="J17" t="str">
        <f>IF(個人情報!$K75="","",個人情報!$K75)</f>
        <v/>
      </c>
      <c r="K17" t="str">
        <f>IF(個人情報!$AA75="","",個人情報!$AA75)</f>
        <v/>
      </c>
      <c r="L17" t="str">
        <f>IF(個人情報!$I77="","",個人情報!$I77)</f>
        <v/>
      </c>
    </row>
    <row r="18" spans="1:12" x14ac:dyDescent="0.15">
      <c r="A18" t="str">
        <f>IF(個人情報!$B80="","",個人情報!$B80)</f>
        <v/>
      </c>
      <c r="B18" s="190" t="str">
        <f>IF(個人情報!$D80="","",個人情報!$D80)</f>
        <v/>
      </c>
      <c r="C18" t="str">
        <f>IF(個人情報!$E81="","",個人情報!$E81)</f>
        <v/>
      </c>
      <c r="D18" t="str">
        <f>IF(個人情報!$E80="","",個人情報!$E80)</f>
        <v/>
      </c>
      <c r="F18" t="str">
        <f>IF(個人情報!$G80="","",個人情報!$G80)</f>
        <v/>
      </c>
      <c r="G18" t="str">
        <f>IF(個人情報!$G81="","",個人情報!$G81)</f>
        <v/>
      </c>
      <c r="H18" t="str">
        <f>IF(個人情報!$H80="","",個人情報!$H80)</f>
        <v/>
      </c>
      <c r="I18" t="str">
        <f>IF(個人情報!$I80="","",個人情報!$I80)</f>
        <v/>
      </c>
      <c r="J18" t="str">
        <f>IF(個人情報!$K80="","",個人情報!$K80)</f>
        <v/>
      </c>
      <c r="K18" t="str">
        <f>IF(個人情報!$AA80="","",個人情報!$AA80)</f>
        <v/>
      </c>
      <c r="L18" t="str">
        <f>IF(個人情報!$I82="","",個人情報!$I82)</f>
        <v/>
      </c>
    </row>
    <row r="19" spans="1:12" x14ac:dyDescent="0.15">
      <c r="A19" t="str">
        <f>IF(個人情報!$B85="","",個人情報!$B85)</f>
        <v/>
      </c>
      <c r="B19" s="190" t="str">
        <f>IF(個人情報!$D85="","",個人情報!$D85)</f>
        <v/>
      </c>
      <c r="C19" t="str">
        <f>IF(個人情報!$E86="","",個人情報!$E86)</f>
        <v/>
      </c>
      <c r="D19" t="str">
        <f>IF(個人情報!$E85="","",個人情報!$E85)</f>
        <v/>
      </c>
      <c r="F19" t="str">
        <f>IF(個人情報!$G85="","",個人情報!$G85)</f>
        <v/>
      </c>
      <c r="G19" t="str">
        <f>IF(個人情報!$G86="","",個人情報!$G86)</f>
        <v/>
      </c>
      <c r="H19" t="str">
        <f>IF(個人情報!$H85="","",個人情報!$H85)</f>
        <v/>
      </c>
      <c r="I19" t="str">
        <f>IF(個人情報!$I85="","",個人情報!$I85)</f>
        <v/>
      </c>
      <c r="J19" t="str">
        <f>IF(個人情報!$K85="","",個人情報!$K85)</f>
        <v/>
      </c>
      <c r="K19" t="str">
        <f>IF(個人情報!$AA85="","",個人情報!$AA85)</f>
        <v/>
      </c>
      <c r="L19" t="str">
        <f>IF(個人情報!$I87="","",個人情報!$I87)</f>
        <v/>
      </c>
    </row>
    <row r="20" spans="1:12" x14ac:dyDescent="0.15">
      <c r="A20" t="str">
        <f>IF(個人情報!$B90="","",個人情報!$B90)</f>
        <v/>
      </c>
      <c r="B20" s="190" t="str">
        <f>IF(個人情報!$D90="","",個人情報!$D90)</f>
        <v/>
      </c>
      <c r="C20" t="str">
        <f>IF(個人情報!$E91="","",個人情報!$E91)</f>
        <v/>
      </c>
      <c r="D20" t="str">
        <f>IF(個人情報!$E90="","",個人情報!$E90)</f>
        <v/>
      </c>
      <c r="F20" t="str">
        <f>IF(個人情報!$G90="","",個人情報!$G90)</f>
        <v/>
      </c>
      <c r="G20" t="str">
        <f>IF(個人情報!$G91="","",個人情報!$G91)</f>
        <v/>
      </c>
      <c r="H20" t="str">
        <f>IF(個人情報!$H90="","",個人情報!$H90)</f>
        <v/>
      </c>
      <c r="I20" t="str">
        <f>IF(個人情報!$I90="","",個人情報!$I90)</f>
        <v/>
      </c>
      <c r="J20" t="str">
        <f>IF(個人情報!$K90="","",個人情報!$K90)</f>
        <v/>
      </c>
      <c r="K20" t="str">
        <f>IF(個人情報!$AA90="","",個人情報!$AA90)</f>
        <v/>
      </c>
      <c r="L20" t="str">
        <f>IF(個人情報!$I92="","",個人情報!$I92)</f>
        <v/>
      </c>
    </row>
    <row r="21" spans="1:12" x14ac:dyDescent="0.15">
      <c r="A21" t="str">
        <f>IF(個人情報!$B95="","",個人情報!$B95)</f>
        <v/>
      </c>
      <c r="B21" s="190" t="str">
        <f>IF(個人情報!$D95="","",個人情報!$D95)</f>
        <v/>
      </c>
      <c r="C21" t="str">
        <f>IF(個人情報!$E96="","",個人情報!$E96)</f>
        <v/>
      </c>
      <c r="D21" t="str">
        <f>IF(個人情報!$E95="","",個人情報!$E95)</f>
        <v/>
      </c>
      <c r="F21" t="str">
        <f>IF(個人情報!$G95="","",個人情報!$G95)</f>
        <v/>
      </c>
      <c r="G21" t="str">
        <f>IF(個人情報!$G96="","",個人情報!$G96)</f>
        <v/>
      </c>
      <c r="H21" t="str">
        <f>IF(個人情報!$H95="","",個人情報!$H95)</f>
        <v/>
      </c>
      <c r="I21" t="str">
        <f>IF(個人情報!$I95="","",個人情報!$I95)</f>
        <v/>
      </c>
      <c r="J21" t="str">
        <f>IF(個人情報!$K95="","",個人情報!$K95)</f>
        <v/>
      </c>
      <c r="K21" t="str">
        <f>IF(個人情報!$AA95="","",個人情報!$AA95)</f>
        <v/>
      </c>
      <c r="L21" t="str">
        <f>IF(個人情報!$I97="","",個人情報!$I97)</f>
        <v/>
      </c>
    </row>
    <row r="22" spans="1:12" x14ac:dyDescent="0.15">
      <c r="A22" t="str">
        <f>IF(個人情報!$B100="","",個人情報!$B100)</f>
        <v/>
      </c>
      <c r="B22" s="190" t="str">
        <f>IF(個人情報!$D100="","",個人情報!$D100)</f>
        <v/>
      </c>
      <c r="C22" t="str">
        <f>IF(個人情報!$E101="","",個人情報!$E101)</f>
        <v/>
      </c>
      <c r="D22" t="str">
        <f>IF(個人情報!$E100="","",個人情報!$E100)</f>
        <v/>
      </c>
      <c r="F22" t="str">
        <f>IF(個人情報!$G100="","",個人情報!$G100)</f>
        <v/>
      </c>
      <c r="G22" t="str">
        <f>IF(個人情報!$G101="","",個人情報!$G101)</f>
        <v/>
      </c>
      <c r="H22" t="str">
        <f>IF(個人情報!$H100="","",個人情報!$H100)</f>
        <v/>
      </c>
      <c r="I22" t="str">
        <f>IF(個人情報!$I100="","",個人情報!$I100)</f>
        <v/>
      </c>
      <c r="J22" t="str">
        <f>IF(個人情報!$K100="","",個人情報!$K100)</f>
        <v/>
      </c>
      <c r="K22" t="str">
        <f>IF(個人情報!$AA100="","",個人情報!$AA100)</f>
        <v/>
      </c>
      <c r="L22" t="str">
        <f>IF(個人情報!$I102="","",個人情報!$I102)</f>
        <v/>
      </c>
    </row>
    <row r="23" spans="1:12" x14ac:dyDescent="0.15">
      <c r="A23" t="str">
        <f>IF(個人情報!$B105="","",個人情報!$B105)</f>
        <v/>
      </c>
      <c r="B23" s="190" t="str">
        <f>IF(個人情報!$D105="","",個人情報!$D105)</f>
        <v/>
      </c>
      <c r="C23" t="str">
        <f>IF(個人情報!$E106="","",個人情報!$E106)</f>
        <v/>
      </c>
      <c r="D23" t="str">
        <f>IF(個人情報!$E105="","",個人情報!$E105)</f>
        <v/>
      </c>
      <c r="F23" t="str">
        <f>IF(個人情報!$G105="","",個人情報!$G105)</f>
        <v/>
      </c>
      <c r="G23" t="str">
        <f>IF(個人情報!$G106="","",個人情報!$G106)</f>
        <v/>
      </c>
      <c r="H23" t="str">
        <f>IF(個人情報!$H105="","",個人情報!$H105)</f>
        <v/>
      </c>
      <c r="I23" t="str">
        <f>IF(個人情報!$I105="","",個人情報!$I105)</f>
        <v/>
      </c>
      <c r="J23" t="str">
        <f>IF(個人情報!$K105="","",個人情報!$K105)</f>
        <v/>
      </c>
      <c r="K23" t="str">
        <f>IF(個人情報!$AA105="","",個人情報!$AA105)</f>
        <v/>
      </c>
      <c r="L23" t="str">
        <f>IF(個人情報!$I107="","",個人情報!$I107)</f>
        <v/>
      </c>
    </row>
    <row r="24" spans="1:12" x14ac:dyDescent="0.15">
      <c r="A24" t="str">
        <f>IF(個人情報!$B110="","",個人情報!$B110)</f>
        <v/>
      </c>
      <c r="B24" s="190" t="str">
        <f>IF(個人情報!$D110="","",個人情報!$D110)</f>
        <v/>
      </c>
      <c r="C24" t="str">
        <f>IF(個人情報!$E111="","",個人情報!$E111)</f>
        <v/>
      </c>
      <c r="D24" t="str">
        <f>IF(個人情報!$E110="","",個人情報!$E110)</f>
        <v/>
      </c>
      <c r="F24" t="str">
        <f>IF(個人情報!$G110="","",個人情報!$G110)</f>
        <v/>
      </c>
      <c r="G24" t="str">
        <f>IF(個人情報!$G111="","",個人情報!$G111)</f>
        <v/>
      </c>
      <c r="H24" t="str">
        <f>IF(個人情報!$H110="","",個人情報!$H110)</f>
        <v/>
      </c>
      <c r="I24" t="str">
        <f>IF(個人情報!$I110="","",個人情報!$I110)</f>
        <v/>
      </c>
      <c r="J24" t="str">
        <f>IF(個人情報!$K110="","",個人情報!$K110)</f>
        <v/>
      </c>
      <c r="K24" t="str">
        <f>IF(個人情報!$AA110="","",個人情報!$AA110)</f>
        <v/>
      </c>
      <c r="L24" t="str">
        <f>IF(個人情報!$I112="","",個人情報!$I112)</f>
        <v/>
      </c>
    </row>
    <row r="25" spans="1:12" x14ac:dyDescent="0.15">
      <c r="A25" t="str">
        <f>IF(個人情報!$B115="","",個人情報!$B115)</f>
        <v/>
      </c>
      <c r="B25" s="190" t="str">
        <f>IF(個人情報!$D115="","",個人情報!$D115)</f>
        <v/>
      </c>
      <c r="C25" t="str">
        <f>IF(個人情報!$E116="","",個人情報!$E116)</f>
        <v/>
      </c>
      <c r="D25" t="str">
        <f>IF(個人情報!$E115="","",個人情報!$E115)</f>
        <v/>
      </c>
      <c r="F25" t="str">
        <f>IF(個人情報!$G115="","",個人情報!$G115)</f>
        <v/>
      </c>
      <c r="G25" t="str">
        <f>IF(個人情報!$G116="","",個人情報!$G116)</f>
        <v/>
      </c>
      <c r="H25" t="str">
        <f>IF(個人情報!$H115="","",個人情報!$H115)</f>
        <v/>
      </c>
      <c r="I25" t="str">
        <f>IF(個人情報!$I115="","",個人情報!$I115)</f>
        <v/>
      </c>
      <c r="J25" t="str">
        <f>IF(個人情報!$K115="","",個人情報!$K115)</f>
        <v/>
      </c>
      <c r="K25" t="str">
        <f>IF(個人情報!$AA115="","",個人情報!$AA115)</f>
        <v/>
      </c>
      <c r="L25" t="str">
        <f>IF(個人情報!$I117="","",個人情報!$I117)</f>
        <v/>
      </c>
    </row>
    <row r="26" spans="1:12" x14ac:dyDescent="0.15">
      <c r="A26" t="str">
        <f>IF(個人情報!$B120="","",個人情報!$B120)</f>
        <v/>
      </c>
      <c r="B26" s="190" t="str">
        <f>IF(個人情報!$D120="","",個人情報!$D120)</f>
        <v/>
      </c>
      <c r="C26" t="str">
        <f>IF(個人情報!$E121="","",個人情報!$E121)</f>
        <v/>
      </c>
      <c r="D26" t="str">
        <f>IF(個人情報!$E120="","",個人情報!$E120)</f>
        <v/>
      </c>
      <c r="F26" t="str">
        <f>IF(個人情報!$G120="","",個人情報!$G120)</f>
        <v/>
      </c>
      <c r="G26" t="str">
        <f>IF(個人情報!$G121="","",個人情報!$G121)</f>
        <v/>
      </c>
      <c r="H26" t="str">
        <f>IF(個人情報!$H120="","",個人情報!$H120)</f>
        <v/>
      </c>
      <c r="I26" t="str">
        <f>IF(個人情報!$I120="","",個人情報!$I120)</f>
        <v/>
      </c>
      <c r="J26" t="str">
        <f>IF(個人情報!$K120="","",個人情報!$K120)</f>
        <v/>
      </c>
      <c r="K26" t="str">
        <f>IF(個人情報!$AA120="","",個人情報!$AA120)</f>
        <v/>
      </c>
      <c r="L26" t="str">
        <f>IF(個人情報!$I122="","",個人情報!$I122)</f>
        <v/>
      </c>
    </row>
    <row r="27" spans="1:12" x14ac:dyDescent="0.15">
      <c r="A27" t="str">
        <f>IF(個人情報!$B125="","",個人情報!$B125)</f>
        <v/>
      </c>
      <c r="B27" s="190" t="str">
        <f>IF(個人情報!$D125="","",個人情報!$D125)</f>
        <v/>
      </c>
      <c r="C27" t="str">
        <f>IF(個人情報!$E126="","",個人情報!$E126)</f>
        <v/>
      </c>
      <c r="D27" t="str">
        <f>IF(個人情報!$E125="","",個人情報!$E125)</f>
        <v/>
      </c>
      <c r="F27" t="str">
        <f>IF(個人情報!$G125="","",個人情報!$G125)</f>
        <v/>
      </c>
      <c r="G27" t="str">
        <f>IF(個人情報!$G126="","",個人情報!$G126)</f>
        <v/>
      </c>
      <c r="H27" t="str">
        <f>IF(個人情報!$H125="","",個人情報!$H125)</f>
        <v/>
      </c>
      <c r="I27" t="str">
        <f>IF(個人情報!$I125="","",個人情報!$I125)</f>
        <v/>
      </c>
      <c r="J27" t="str">
        <f>IF(個人情報!$K125="","",個人情報!$K125)</f>
        <v/>
      </c>
      <c r="K27" t="str">
        <f>IF(個人情報!$AA125="","",個人情報!$AA125)</f>
        <v/>
      </c>
      <c r="L27" t="str">
        <f>IF(個人情報!$I127="","",個人情報!$I127)</f>
        <v/>
      </c>
    </row>
    <row r="28" spans="1:12" x14ac:dyDescent="0.15">
      <c r="A28" t="str">
        <f>IF(個人情報!$B130="","",個人情報!$B130)</f>
        <v/>
      </c>
      <c r="B28" s="190" t="str">
        <f>IF(個人情報!$D130="","",個人情報!$D130)</f>
        <v/>
      </c>
      <c r="C28" t="str">
        <f>IF(個人情報!$E131="","",個人情報!$E131)</f>
        <v/>
      </c>
      <c r="D28" t="str">
        <f>IF(個人情報!$E130="","",個人情報!$E130)</f>
        <v/>
      </c>
      <c r="F28" t="str">
        <f>IF(個人情報!$G130="","",個人情報!$G130)</f>
        <v/>
      </c>
      <c r="G28" t="str">
        <f>IF(個人情報!$G131="","",個人情報!$G131)</f>
        <v/>
      </c>
      <c r="H28" t="str">
        <f>IF(個人情報!$H130="","",個人情報!$H130)</f>
        <v/>
      </c>
      <c r="I28" t="str">
        <f>IF(個人情報!$I130="","",個人情報!$I130)</f>
        <v/>
      </c>
      <c r="J28" t="str">
        <f>IF(個人情報!$K130="","",個人情報!$K130)</f>
        <v/>
      </c>
      <c r="K28" t="str">
        <f>IF(個人情報!$AA130="","",個人情報!$AA130)</f>
        <v/>
      </c>
      <c r="L28" t="str">
        <f>IF(個人情報!$I132="","",個人情報!$I132)</f>
        <v/>
      </c>
    </row>
    <row r="29" spans="1:12" x14ac:dyDescent="0.15">
      <c r="A29" t="str">
        <f>IF(個人情報!$B135="","",個人情報!$B135)</f>
        <v/>
      </c>
      <c r="B29" s="190" t="str">
        <f>IF(個人情報!$D135="","",個人情報!$D135)</f>
        <v/>
      </c>
      <c r="C29" t="str">
        <f>IF(個人情報!$E136="","",個人情報!$E136)</f>
        <v/>
      </c>
      <c r="D29" t="str">
        <f>IF(個人情報!$E135="","",個人情報!$E135)</f>
        <v/>
      </c>
      <c r="F29" t="str">
        <f>IF(個人情報!$G135="","",個人情報!$G135)</f>
        <v/>
      </c>
      <c r="G29" t="str">
        <f>IF(個人情報!$G136="","",個人情報!$G136)</f>
        <v/>
      </c>
      <c r="H29" t="str">
        <f>IF(個人情報!$H135="","",個人情報!$H135)</f>
        <v/>
      </c>
      <c r="I29" t="str">
        <f>IF(個人情報!$I135="","",個人情報!$I135)</f>
        <v/>
      </c>
      <c r="J29" t="str">
        <f>IF(個人情報!$K135="","",個人情報!$K135)</f>
        <v/>
      </c>
      <c r="K29" t="str">
        <f>IF(個人情報!$AA135="","",個人情報!$AA135)</f>
        <v/>
      </c>
      <c r="L29" t="str">
        <f>IF(個人情報!$I137="","",個人情報!$I137)</f>
        <v/>
      </c>
    </row>
    <row r="30" spans="1:12" x14ac:dyDescent="0.15">
      <c r="A30" t="str">
        <f>IF(個人情報!$B140="","",個人情報!$B140)</f>
        <v/>
      </c>
      <c r="B30" s="190" t="str">
        <f>IF(個人情報!$D140="","",個人情報!$D140)</f>
        <v/>
      </c>
      <c r="C30" t="str">
        <f>IF(個人情報!$E141="","",個人情報!$E141)</f>
        <v/>
      </c>
      <c r="D30" t="str">
        <f>IF(個人情報!$E140="","",個人情報!$E140)</f>
        <v/>
      </c>
      <c r="F30" t="str">
        <f>IF(個人情報!$G140="","",個人情報!$G140)</f>
        <v/>
      </c>
      <c r="G30" t="str">
        <f>IF(個人情報!$G141="","",個人情報!$G141)</f>
        <v/>
      </c>
      <c r="H30" t="str">
        <f>IF(個人情報!$H140="","",個人情報!$H140)</f>
        <v/>
      </c>
      <c r="I30" t="str">
        <f>IF(個人情報!$I140="","",個人情報!$I140)</f>
        <v/>
      </c>
      <c r="J30" t="str">
        <f>IF(個人情報!$K140="","",個人情報!$K140)</f>
        <v/>
      </c>
      <c r="K30" t="str">
        <f>IF(個人情報!$AA140="","",個人情報!$AA140)</f>
        <v/>
      </c>
      <c r="L30" t="str">
        <f>IF(個人情報!$I142="","",個人情報!$I142)</f>
        <v/>
      </c>
    </row>
    <row r="31" spans="1:12" x14ac:dyDescent="0.15">
      <c r="A31" t="str">
        <f>IF(個人情報!$B145="","",個人情報!$B145)</f>
        <v/>
      </c>
      <c r="B31" s="190" t="str">
        <f>IF(個人情報!$D145="","",個人情報!$D145)</f>
        <v/>
      </c>
      <c r="C31" t="str">
        <f>IF(個人情報!$E146="","",個人情報!$E146)</f>
        <v/>
      </c>
      <c r="D31" t="str">
        <f>IF(個人情報!$E145="","",個人情報!$E145)</f>
        <v/>
      </c>
      <c r="F31" t="str">
        <f>IF(個人情報!$G145="","",個人情報!$G145)</f>
        <v/>
      </c>
      <c r="G31" t="str">
        <f>IF(個人情報!$G146="","",個人情報!$G146)</f>
        <v/>
      </c>
      <c r="H31" t="str">
        <f>IF(個人情報!$H145="","",個人情報!$H145)</f>
        <v/>
      </c>
      <c r="I31" t="str">
        <f>IF(個人情報!$I145="","",個人情報!$I145)</f>
        <v/>
      </c>
      <c r="J31" t="str">
        <f>IF(個人情報!$K145="","",個人情報!$K145)</f>
        <v/>
      </c>
      <c r="K31" t="str">
        <f>IF(個人情報!$AA145="","",個人情報!$AA145)</f>
        <v/>
      </c>
      <c r="L31" t="str">
        <f>IF(個人情報!$I147="","",個人情報!$I147)</f>
        <v/>
      </c>
    </row>
    <row r="32" spans="1:12" ht="12.75" customHeight="1" x14ac:dyDescent="0.15">
      <c r="A32" t="str">
        <f>IF(個人情報!$B150="","",個人情報!$B150)</f>
        <v/>
      </c>
      <c r="B32" s="190" t="str">
        <f>IF(個人情報!$D150="","",個人情報!$D150)</f>
        <v/>
      </c>
      <c r="C32" t="str">
        <f>IF(個人情報!$E151="","",個人情報!$E151)</f>
        <v/>
      </c>
      <c r="D32" t="str">
        <f>IF(個人情報!$E150="","",個人情報!$E150)</f>
        <v/>
      </c>
      <c r="F32" t="str">
        <f>IF(個人情報!$G150="","",個人情報!$G150)</f>
        <v/>
      </c>
      <c r="G32" t="str">
        <f>IF(個人情報!$G151="","",個人情報!$G151)</f>
        <v/>
      </c>
      <c r="H32" t="str">
        <f>IF(個人情報!$H150="","",個人情報!$H150)</f>
        <v/>
      </c>
      <c r="I32" t="str">
        <f>IF(個人情報!$I150="","",個人情報!$I150)</f>
        <v/>
      </c>
      <c r="J32" t="str">
        <f>IF(個人情報!$K150="","",個人情報!$K150)</f>
        <v/>
      </c>
      <c r="K32" t="str">
        <f>IF(個人情報!$AA150="","",個人情報!$AA150)</f>
        <v/>
      </c>
      <c r="L32" t="str">
        <f>IF(個人情報!$I152="","",個人情報!$I152)</f>
        <v/>
      </c>
    </row>
    <row r="33" spans="1:12" x14ac:dyDescent="0.15">
      <c r="A33" t="str">
        <f>IF(個人情報!$B155="","",個人情報!$B155)</f>
        <v/>
      </c>
      <c r="B33" s="190" t="str">
        <f>IF(個人情報!$D155="","",個人情報!$D155)</f>
        <v/>
      </c>
      <c r="C33" t="str">
        <f>IF(個人情報!$E156="","",個人情報!$E156)</f>
        <v/>
      </c>
      <c r="D33" t="str">
        <f>IF(個人情報!$E155="","",個人情報!$E155)</f>
        <v/>
      </c>
      <c r="F33" t="str">
        <f>IF(個人情報!$G155="","",個人情報!$G155)</f>
        <v/>
      </c>
      <c r="G33" t="str">
        <f>IF(個人情報!$G156="","",個人情報!$G156)</f>
        <v/>
      </c>
      <c r="H33" t="str">
        <f>IF(個人情報!$H155="","",個人情報!$H155)</f>
        <v/>
      </c>
      <c r="I33" t="str">
        <f>IF(個人情報!$I155="","",個人情報!$I155)</f>
        <v/>
      </c>
      <c r="J33" t="str">
        <f>IF(個人情報!$K155="","",個人情報!$K155)</f>
        <v/>
      </c>
      <c r="K33" t="str">
        <f>IF(個人情報!$AA155="","",個人情報!$AA155)</f>
        <v/>
      </c>
      <c r="L33" t="str">
        <f>IF(個人情報!$I157="","",個人情報!$I157)</f>
        <v/>
      </c>
    </row>
    <row r="34" spans="1:12" x14ac:dyDescent="0.15">
      <c r="A34" t="str">
        <f>IF(個人情報!$B160="","",個人情報!$B160)</f>
        <v/>
      </c>
      <c r="B34" s="190" t="str">
        <f>IF(個人情報!$D160="","",個人情報!$D160)</f>
        <v/>
      </c>
      <c r="C34" t="str">
        <f>IF(個人情報!$E161="","",個人情報!$E161)</f>
        <v/>
      </c>
      <c r="D34" t="str">
        <f>IF(個人情報!$E160="","",個人情報!$E160)</f>
        <v/>
      </c>
      <c r="F34" t="str">
        <f>IF(個人情報!$G160="","",個人情報!$G160)</f>
        <v/>
      </c>
      <c r="G34" t="str">
        <f>IF(個人情報!$G161="","",個人情報!$G161)</f>
        <v/>
      </c>
      <c r="H34" t="str">
        <f>IF(個人情報!$H160="","",個人情報!$H160)</f>
        <v/>
      </c>
      <c r="I34" t="str">
        <f>IF(個人情報!$I160="","",個人情報!$I160)</f>
        <v/>
      </c>
      <c r="J34" t="str">
        <f>IF(個人情報!$K160="","",個人情報!$K160)</f>
        <v/>
      </c>
      <c r="K34" t="str">
        <f>IF(個人情報!$AA160="","",個人情報!$AA160)</f>
        <v/>
      </c>
      <c r="L34" t="str">
        <f>IF(個人情報!$I162="","",個人情報!$I162)</f>
        <v/>
      </c>
    </row>
    <row r="35" spans="1:12" x14ac:dyDescent="0.15">
      <c r="A35" t="str">
        <f>IF(個人情報!$B165="","",個人情報!$B165)</f>
        <v/>
      </c>
      <c r="B35" s="190" t="str">
        <f>IF(個人情報!$D165="","",個人情報!$D165)</f>
        <v/>
      </c>
      <c r="C35" t="str">
        <f>IF(個人情報!$E166="","",個人情報!$E166)</f>
        <v/>
      </c>
      <c r="D35" t="str">
        <f>IF(個人情報!$E165="","",個人情報!$E165)</f>
        <v/>
      </c>
      <c r="F35" t="str">
        <f>IF(個人情報!$G165="","",個人情報!$G165)</f>
        <v/>
      </c>
      <c r="G35" t="str">
        <f>IF(個人情報!$G166="","",個人情報!$G166)</f>
        <v/>
      </c>
      <c r="H35" t="str">
        <f>IF(個人情報!$H165="","",個人情報!$H165)</f>
        <v/>
      </c>
      <c r="I35" t="str">
        <f>IF(個人情報!$I165="","",個人情報!$I165)</f>
        <v/>
      </c>
      <c r="J35" t="str">
        <f>IF(個人情報!$K165="","",個人情報!$K165)</f>
        <v/>
      </c>
      <c r="K35" t="str">
        <f>IF(個人情報!$AA165="","",個人情報!$AA165)</f>
        <v/>
      </c>
      <c r="L35" t="str">
        <f>IF(個人情報!$I167="","",個人情報!$I167)</f>
        <v/>
      </c>
    </row>
    <row r="36" spans="1:12" x14ac:dyDescent="0.15">
      <c r="A36" t="str">
        <f>IF(個人情報!$B170="","",個人情報!$B170)</f>
        <v/>
      </c>
      <c r="B36" s="190" t="str">
        <f>IF(個人情報!$D170="","",個人情報!$D170)</f>
        <v/>
      </c>
      <c r="C36" t="str">
        <f>IF(個人情報!$E171="","",個人情報!$E171)</f>
        <v/>
      </c>
      <c r="D36" t="str">
        <f>IF(個人情報!$E170="","",個人情報!$E170)</f>
        <v/>
      </c>
      <c r="F36" t="str">
        <f>IF(個人情報!$G170="","",個人情報!$G170)</f>
        <v/>
      </c>
      <c r="G36" t="str">
        <f>IF(個人情報!$G171="","",個人情報!$G171)</f>
        <v/>
      </c>
      <c r="H36" t="str">
        <f>IF(個人情報!$H170="","",個人情報!$H170)</f>
        <v/>
      </c>
      <c r="I36" t="str">
        <f>IF(個人情報!$I170="","",個人情報!$I170)</f>
        <v/>
      </c>
      <c r="J36" t="str">
        <f>IF(個人情報!$K170="","",個人情報!$K170)</f>
        <v/>
      </c>
      <c r="K36" t="str">
        <f>IF(個人情報!$AA170="","",個人情報!$AA170)</f>
        <v/>
      </c>
      <c r="L36" t="str">
        <f>IF(個人情報!$I172="","",個人情報!$I172)</f>
        <v/>
      </c>
    </row>
    <row r="37" spans="1:12" x14ac:dyDescent="0.15">
      <c r="A37" t="str">
        <f>IF(個人情報!$B175="","",個人情報!$B175)</f>
        <v/>
      </c>
      <c r="B37" s="190" t="str">
        <f>IF(個人情報!$D175="","",個人情報!$D175)</f>
        <v/>
      </c>
      <c r="C37" t="str">
        <f>IF(個人情報!$E176="","",個人情報!$E176)</f>
        <v/>
      </c>
      <c r="D37" t="str">
        <f>IF(個人情報!$E175="","",個人情報!$E175)</f>
        <v/>
      </c>
      <c r="F37" t="str">
        <f>IF(個人情報!$G175="","",個人情報!$G175)</f>
        <v/>
      </c>
      <c r="G37" t="str">
        <f>IF(個人情報!$G176="","",個人情報!$G176)</f>
        <v/>
      </c>
      <c r="H37" t="str">
        <f>IF(個人情報!$H175="","",個人情報!$H175)</f>
        <v/>
      </c>
      <c r="I37" t="str">
        <f>IF(個人情報!$I175="","",個人情報!$I175)</f>
        <v/>
      </c>
      <c r="J37" t="str">
        <f>IF(個人情報!$K175="","",個人情報!$K175)</f>
        <v/>
      </c>
      <c r="K37" t="str">
        <f>IF(個人情報!$AA175="","",個人情報!$AA175)</f>
        <v/>
      </c>
      <c r="L37" t="str">
        <f>IF(個人情報!$I177="","",個人情報!$I177)</f>
        <v/>
      </c>
    </row>
    <row r="38" spans="1:12" x14ac:dyDescent="0.15">
      <c r="A38" t="str">
        <f>IF(個人情報!$B180="","",個人情報!$B180)</f>
        <v/>
      </c>
      <c r="B38" s="190" t="str">
        <f>IF(個人情報!$D180="","",個人情報!$D180)</f>
        <v/>
      </c>
      <c r="C38" t="str">
        <f>IF(個人情報!$E181="","",個人情報!$E181)</f>
        <v/>
      </c>
      <c r="D38" t="str">
        <f>IF(個人情報!$E180="","",個人情報!$E180)</f>
        <v/>
      </c>
      <c r="F38" t="str">
        <f>IF(個人情報!$G180="","",個人情報!$G180)</f>
        <v/>
      </c>
      <c r="G38" t="str">
        <f>IF(個人情報!$G181="","",個人情報!$G181)</f>
        <v/>
      </c>
      <c r="H38" t="str">
        <f>IF(個人情報!$H180="","",個人情報!$H180)</f>
        <v/>
      </c>
      <c r="I38" t="str">
        <f>IF(個人情報!$I180="","",個人情報!$I180)</f>
        <v/>
      </c>
      <c r="J38" t="str">
        <f>IF(個人情報!$K180="","",個人情報!$K180)</f>
        <v/>
      </c>
      <c r="K38" t="str">
        <f>IF(個人情報!$AA180="","",個人情報!$AA180)</f>
        <v/>
      </c>
      <c r="L38" t="str">
        <f>IF(個人情報!$I182="","",個人情報!$I182)</f>
        <v/>
      </c>
    </row>
    <row r="39" spans="1:12" x14ac:dyDescent="0.15">
      <c r="A39" t="str">
        <f>IF(個人情報!$B185="","",個人情報!$B185)</f>
        <v/>
      </c>
      <c r="B39" s="190" t="str">
        <f>IF(個人情報!$D185="","",個人情報!$D185)</f>
        <v/>
      </c>
      <c r="C39" t="str">
        <f>IF(個人情報!$E186="","",個人情報!$E186)</f>
        <v/>
      </c>
      <c r="D39" t="str">
        <f>IF(個人情報!$E185="","",個人情報!$E185)</f>
        <v/>
      </c>
      <c r="F39" t="str">
        <f>IF(個人情報!$G185="","",個人情報!$G185)</f>
        <v/>
      </c>
      <c r="G39" t="str">
        <f>IF(個人情報!$G186="","",個人情報!$G186)</f>
        <v/>
      </c>
      <c r="H39" t="str">
        <f>IF(個人情報!$H185="","",個人情報!$H185)</f>
        <v/>
      </c>
      <c r="I39" t="str">
        <f>IF(個人情報!$I185="","",個人情報!$I185)</f>
        <v/>
      </c>
      <c r="J39" t="str">
        <f>IF(個人情報!$K185="","",個人情報!$K185)</f>
        <v/>
      </c>
      <c r="K39" t="str">
        <f>IF(個人情報!$AA185="","",個人情報!$AA185)</f>
        <v/>
      </c>
      <c r="L39" t="str">
        <f>IF(個人情報!$I187="","",個人情報!$I187)</f>
        <v/>
      </c>
    </row>
    <row r="40" spans="1:12" x14ac:dyDescent="0.15">
      <c r="A40" t="str">
        <f>IF(個人情報!$B190="","",個人情報!$B190)</f>
        <v/>
      </c>
      <c r="B40" s="190" t="str">
        <f>IF(個人情報!$D190="","",個人情報!$D190)</f>
        <v/>
      </c>
      <c r="C40" t="str">
        <f>IF(個人情報!$E191="","",個人情報!$E191)</f>
        <v/>
      </c>
      <c r="D40" t="str">
        <f>IF(個人情報!$E190="","",個人情報!$E190)</f>
        <v/>
      </c>
      <c r="F40" t="str">
        <f>IF(個人情報!$G190="","",個人情報!$G190)</f>
        <v/>
      </c>
      <c r="G40" t="str">
        <f>IF(個人情報!$G191="","",個人情報!$G191)</f>
        <v/>
      </c>
      <c r="H40" t="str">
        <f>IF(個人情報!$H190="","",個人情報!$H190)</f>
        <v/>
      </c>
      <c r="I40" t="str">
        <f>IF(個人情報!$I190="","",個人情報!$I190)</f>
        <v/>
      </c>
      <c r="J40" t="str">
        <f>IF(個人情報!$K190="","",個人情報!$K190)</f>
        <v/>
      </c>
      <c r="K40" t="str">
        <f>IF(個人情報!$AA190="","",個人情報!$AA190)</f>
        <v/>
      </c>
      <c r="L40" t="str">
        <f>IF(個人情報!$I192="","",個人情報!$I192)</f>
        <v/>
      </c>
    </row>
    <row r="41" spans="1:12" x14ac:dyDescent="0.15">
      <c r="A41" t="str">
        <f>IF(個人情報!$B195="","",個人情報!$B195)</f>
        <v/>
      </c>
      <c r="B41" s="190" t="str">
        <f>IF(個人情報!$D195="","",個人情報!$D195)</f>
        <v/>
      </c>
      <c r="C41" t="str">
        <f>IF(個人情報!$E196="","",個人情報!$E196)</f>
        <v/>
      </c>
      <c r="D41" t="str">
        <f>IF(個人情報!$E195="","",個人情報!$E195)</f>
        <v/>
      </c>
      <c r="F41" t="str">
        <f>IF(個人情報!$G195="","",個人情報!$G195)</f>
        <v/>
      </c>
      <c r="G41" t="str">
        <f>IF(個人情報!$G196="","",個人情報!$G196)</f>
        <v/>
      </c>
      <c r="H41" t="str">
        <f>IF(個人情報!$H195="","",個人情報!$H195)</f>
        <v/>
      </c>
      <c r="I41" t="str">
        <f>IF(個人情報!$I195="","",個人情報!$I195)</f>
        <v/>
      </c>
      <c r="J41" t="str">
        <f>IF(個人情報!$K195="","",個人情報!$K195)</f>
        <v/>
      </c>
      <c r="K41" t="str">
        <f>IF(個人情報!$AA195="","",個人情報!$AA195)</f>
        <v/>
      </c>
      <c r="L41" t="str">
        <f>IF(個人情報!$I197="","",個人情報!$I197)</f>
        <v/>
      </c>
    </row>
    <row r="42" spans="1:12" x14ac:dyDescent="0.15">
      <c r="A42" t="str">
        <f>IF(個人情報!$B200="","",個人情報!$B200)</f>
        <v/>
      </c>
      <c r="B42" s="190" t="str">
        <f>IF(個人情報!$D200="","",個人情報!$D200)</f>
        <v/>
      </c>
      <c r="C42" t="str">
        <f>IF(個人情報!$E201="","",個人情報!$E201)</f>
        <v/>
      </c>
      <c r="D42" t="str">
        <f>IF(個人情報!$E200="","",個人情報!$E200)</f>
        <v/>
      </c>
      <c r="F42" t="str">
        <f>IF(個人情報!$G200="","",個人情報!$G200)</f>
        <v/>
      </c>
      <c r="G42" t="str">
        <f>IF(個人情報!$G201="","",個人情報!$G201)</f>
        <v/>
      </c>
      <c r="H42" t="str">
        <f>IF(個人情報!$H200="","",個人情報!$H200)</f>
        <v/>
      </c>
      <c r="I42" t="str">
        <f>IF(個人情報!$I200="","",個人情報!$I200)</f>
        <v/>
      </c>
      <c r="J42" t="str">
        <f>IF(個人情報!$K200="","",個人情報!$K200)</f>
        <v/>
      </c>
      <c r="K42" t="str">
        <f>IF(個人情報!$AA200="","",個人情報!$AA200)</f>
        <v/>
      </c>
      <c r="L42" t="str">
        <f>IF(個人情報!$I202="","",個人情報!$I202)</f>
        <v/>
      </c>
    </row>
    <row r="43" spans="1:12" x14ac:dyDescent="0.15">
      <c r="A43" t="str">
        <f>IF(個人情報!$B205="","",個人情報!$B205)</f>
        <v/>
      </c>
      <c r="B43" s="190" t="str">
        <f>IF(個人情報!$D205="","",個人情報!$D205)</f>
        <v/>
      </c>
      <c r="C43" t="str">
        <f>IF(個人情報!$E206="","",個人情報!$E206)</f>
        <v/>
      </c>
      <c r="D43" t="str">
        <f>IF(個人情報!$E205="","",個人情報!$E205)</f>
        <v/>
      </c>
      <c r="F43" t="str">
        <f>IF(個人情報!$G205="","",個人情報!$G205)</f>
        <v/>
      </c>
      <c r="G43" t="str">
        <f>IF(個人情報!$G206="","",個人情報!$G206)</f>
        <v/>
      </c>
      <c r="H43" t="str">
        <f>IF(個人情報!$H205="","",個人情報!$H205)</f>
        <v/>
      </c>
      <c r="I43" t="str">
        <f>IF(個人情報!$I205="","",個人情報!$I205)</f>
        <v/>
      </c>
      <c r="J43" t="str">
        <f>IF(個人情報!$K205="","",個人情報!$K205)</f>
        <v/>
      </c>
      <c r="K43" t="str">
        <f>IF(個人情報!$AA205="","",個人情報!$AA205)</f>
        <v/>
      </c>
      <c r="L43" t="str">
        <f>IF(個人情報!$I207="","",個人情報!$I207)</f>
        <v/>
      </c>
    </row>
    <row r="44" spans="1:12" x14ac:dyDescent="0.15">
      <c r="A44" t="str">
        <f>IF(個人情報!$B210="","",個人情報!$B210)</f>
        <v/>
      </c>
      <c r="B44" s="190" t="str">
        <f>IF(個人情報!$D210="","",個人情報!$D210)</f>
        <v/>
      </c>
      <c r="C44" t="str">
        <f>IF(個人情報!$E211="","",個人情報!$E211)</f>
        <v/>
      </c>
      <c r="D44" t="str">
        <f>IF(個人情報!$E210="","",個人情報!$E210)</f>
        <v/>
      </c>
      <c r="F44" t="str">
        <f>IF(個人情報!$G210="","",個人情報!$G210)</f>
        <v/>
      </c>
      <c r="G44" t="str">
        <f>IF(個人情報!$G211="","",個人情報!$G211)</f>
        <v/>
      </c>
      <c r="H44" t="str">
        <f>IF(個人情報!$H210="","",個人情報!$H210)</f>
        <v/>
      </c>
      <c r="I44" t="str">
        <f>IF(個人情報!$I210="","",個人情報!$I210)</f>
        <v/>
      </c>
      <c r="J44" t="str">
        <f>IF(個人情報!$K210="","",個人情報!$K210)</f>
        <v/>
      </c>
      <c r="K44" t="str">
        <f>IF(個人情報!$AA210="","",個人情報!$AA210)</f>
        <v/>
      </c>
      <c r="L44" t="str">
        <f>IF(個人情報!$I212="","",個人情報!$I212)</f>
        <v/>
      </c>
    </row>
    <row r="45" spans="1:12" x14ac:dyDescent="0.15">
      <c r="A45" t="str">
        <f>IF(個人情報!$B215="","",個人情報!$B215)</f>
        <v/>
      </c>
      <c r="B45" s="190" t="str">
        <f>IF(個人情報!$D215="","",個人情報!$D215)</f>
        <v/>
      </c>
      <c r="C45" t="str">
        <f>IF(個人情報!$E216="","",個人情報!$E216)</f>
        <v/>
      </c>
      <c r="D45" t="str">
        <f>IF(個人情報!$E215="","",個人情報!$E215)</f>
        <v/>
      </c>
      <c r="F45" t="str">
        <f>IF(個人情報!$G215="","",個人情報!$G215)</f>
        <v/>
      </c>
      <c r="G45" t="str">
        <f>IF(個人情報!$G216="","",個人情報!$G216)</f>
        <v/>
      </c>
      <c r="H45" t="str">
        <f>IF(個人情報!$H215="","",個人情報!$H215)</f>
        <v/>
      </c>
      <c r="I45" t="str">
        <f>IF(個人情報!$I215="","",個人情報!$I215)</f>
        <v/>
      </c>
      <c r="J45" t="str">
        <f>IF(個人情報!$K215="","",個人情報!$K215)</f>
        <v/>
      </c>
      <c r="K45" t="str">
        <f>IF(個人情報!$AA215="","",個人情報!$AA215)</f>
        <v/>
      </c>
      <c r="L45" t="str">
        <f>IF(個人情報!$I217="","",個人情報!$I217)</f>
        <v/>
      </c>
    </row>
    <row r="46" spans="1:12" x14ac:dyDescent="0.15">
      <c r="A46" t="str">
        <f>IF(個人情報!$B220="","",個人情報!$B220)</f>
        <v/>
      </c>
      <c r="B46" s="190" t="str">
        <f>IF(個人情報!$D220="","",個人情報!$D220)</f>
        <v/>
      </c>
      <c r="C46" t="str">
        <f>IF(個人情報!$E221="","",個人情報!$E221)</f>
        <v/>
      </c>
      <c r="D46" t="str">
        <f>IF(個人情報!$E220="","",個人情報!$E220)</f>
        <v/>
      </c>
      <c r="F46" t="str">
        <f>IF(個人情報!$G220="","",個人情報!$G220)</f>
        <v/>
      </c>
      <c r="G46" t="str">
        <f>IF(個人情報!$G221="","",個人情報!$G221)</f>
        <v/>
      </c>
      <c r="H46" t="str">
        <f>IF(個人情報!$H220="","",個人情報!$H220)</f>
        <v/>
      </c>
      <c r="I46" t="str">
        <f>IF(個人情報!$I220="","",個人情報!$I220)</f>
        <v/>
      </c>
      <c r="J46" t="str">
        <f>IF(個人情報!$K220="","",個人情報!$K220)</f>
        <v/>
      </c>
      <c r="K46" t="str">
        <f>IF(個人情報!$AA220="","",個人情報!$AA220)</f>
        <v/>
      </c>
      <c r="L46" t="str">
        <f>IF(個人情報!$I222="","",個人情報!$I222)</f>
        <v/>
      </c>
    </row>
    <row r="47" spans="1:12" x14ac:dyDescent="0.15">
      <c r="A47" t="str">
        <f>IF(個人情報!$B225="","",個人情報!$B225)</f>
        <v/>
      </c>
      <c r="B47" s="190" t="str">
        <f>IF(個人情報!$D225="","",個人情報!$D225)</f>
        <v/>
      </c>
      <c r="C47" t="str">
        <f>IF(個人情報!$E226="","",個人情報!$E226)</f>
        <v/>
      </c>
      <c r="D47" t="str">
        <f>IF(個人情報!$E225="","",個人情報!$E225)</f>
        <v/>
      </c>
      <c r="F47" t="str">
        <f>IF(個人情報!$G225="","",個人情報!$G225)</f>
        <v/>
      </c>
      <c r="G47" t="str">
        <f>IF(個人情報!$G226="","",個人情報!$G226)</f>
        <v/>
      </c>
      <c r="H47" t="str">
        <f>IF(個人情報!$H225="","",個人情報!$H225)</f>
        <v/>
      </c>
      <c r="I47" t="str">
        <f>IF(個人情報!$I225="","",個人情報!$I225)</f>
        <v/>
      </c>
      <c r="J47" t="str">
        <f>IF(個人情報!$K225="","",個人情報!$K225)</f>
        <v/>
      </c>
      <c r="K47" t="str">
        <f>IF(個人情報!$AA225="","",個人情報!$AA225)</f>
        <v/>
      </c>
      <c r="L47" t="str">
        <f>IF(個人情報!$I227="","",個人情報!$I227)</f>
        <v/>
      </c>
    </row>
    <row r="48" spans="1:12" x14ac:dyDescent="0.15">
      <c r="A48" t="str">
        <f>IF(個人情報!$B230="","",個人情報!$B230)</f>
        <v/>
      </c>
      <c r="B48" s="190" t="str">
        <f>IF(個人情報!$D230="","",個人情報!$D230)</f>
        <v/>
      </c>
      <c r="C48" t="str">
        <f>IF(個人情報!$E231="","",個人情報!$E231)</f>
        <v/>
      </c>
      <c r="D48" t="str">
        <f>IF(個人情報!$E230="","",個人情報!$E230)</f>
        <v/>
      </c>
      <c r="F48" t="str">
        <f>IF(個人情報!$G230="","",個人情報!$G230)</f>
        <v/>
      </c>
      <c r="G48" t="str">
        <f>IF(個人情報!$G231="","",個人情報!$G231)</f>
        <v/>
      </c>
      <c r="H48" t="str">
        <f>IF(個人情報!$H230="","",個人情報!$H230)</f>
        <v/>
      </c>
      <c r="I48" t="str">
        <f>IF(個人情報!$I230="","",個人情報!$I230)</f>
        <v/>
      </c>
      <c r="J48" t="str">
        <f>IF(個人情報!$K230="","",個人情報!$K230)</f>
        <v/>
      </c>
      <c r="K48" t="str">
        <f>IF(個人情報!$AA230="","",個人情報!$AA230)</f>
        <v/>
      </c>
      <c r="L48" t="str">
        <f>IF(個人情報!$I232="","",個人情報!$I232)</f>
        <v/>
      </c>
    </row>
    <row r="49" spans="1:12" x14ac:dyDescent="0.15">
      <c r="A49" t="str">
        <f>IF(個人情報!$B235="","",個人情報!$B235)</f>
        <v/>
      </c>
      <c r="B49" s="190" t="str">
        <f>IF(個人情報!$D235="","",個人情報!$D235)</f>
        <v/>
      </c>
      <c r="C49" t="str">
        <f>IF(個人情報!$E236="","",個人情報!$E236)</f>
        <v/>
      </c>
      <c r="D49" t="str">
        <f>IF(個人情報!$E235="","",個人情報!$E235)</f>
        <v/>
      </c>
      <c r="F49" t="str">
        <f>IF(個人情報!$G235="","",個人情報!$G235)</f>
        <v/>
      </c>
      <c r="G49" t="str">
        <f>IF(個人情報!$G236="","",個人情報!$G236)</f>
        <v/>
      </c>
      <c r="H49" t="str">
        <f>IF(個人情報!$H235="","",個人情報!$H235)</f>
        <v/>
      </c>
      <c r="I49" t="str">
        <f>IF(個人情報!$I235="","",個人情報!$I235)</f>
        <v/>
      </c>
      <c r="J49" t="str">
        <f>IF(個人情報!$K235="","",個人情報!$K235)</f>
        <v/>
      </c>
      <c r="K49" t="str">
        <f>IF(個人情報!$AA235="","",個人情報!$AA235)</f>
        <v/>
      </c>
      <c r="L49" t="str">
        <f>IF(個人情報!$I237="","",個人情報!$I237)</f>
        <v/>
      </c>
    </row>
    <row r="50" spans="1:12" x14ac:dyDescent="0.15">
      <c r="A50" t="str">
        <f>IF(個人情報!$B240="","",個人情報!$B240)</f>
        <v/>
      </c>
      <c r="B50" s="190" t="str">
        <f>IF(個人情報!$D240="","",個人情報!$D240)</f>
        <v/>
      </c>
      <c r="C50" t="str">
        <f>IF(個人情報!$E241="","",個人情報!$E241)</f>
        <v/>
      </c>
      <c r="D50" t="str">
        <f>IF(個人情報!$E240="","",個人情報!$E240)</f>
        <v/>
      </c>
      <c r="F50" t="str">
        <f>IF(個人情報!$G240="","",個人情報!$G240)</f>
        <v/>
      </c>
      <c r="G50" t="str">
        <f>IF(個人情報!$G241="","",個人情報!$G241)</f>
        <v/>
      </c>
      <c r="H50" t="str">
        <f>IF(個人情報!$H240="","",個人情報!$H240)</f>
        <v/>
      </c>
      <c r="I50" t="str">
        <f>IF(個人情報!$I240="","",個人情報!$I240)</f>
        <v/>
      </c>
      <c r="J50" t="str">
        <f>IF(個人情報!$K240="","",個人情報!$K240)</f>
        <v/>
      </c>
      <c r="K50" t="str">
        <f>IF(個人情報!$AA240="","",個人情報!$AA240)</f>
        <v/>
      </c>
      <c r="L50" t="str">
        <f>IF(個人情報!$I242="","",個人情報!$I242)</f>
        <v/>
      </c>
    </row>
    <row r="51" spans="1:12" x14ac:dyDescent="0.15">
      <c r="A51" t="str">
        <f>IF(個人情報!$B245="","",個人情報!$B245)</f>
        <v/>
      </c>
      <c r="B51" s="190" t="str">
        <f>IF(個人情報!$D245="","",個人情報!$D245)</f>
        <v/>
      </c>
      <c r="C51" t="str">
        <f>IF(個人情報!$E246="","",個人情報!$E246)</f>
        <v/>
      </c>
      <c r="D51" t="str">
        <f>IF(個人情報!$E245="","",個人情報!$E245)</f>
        <v/>
      </c>
      <c r="F51" t="str">
        <f>IF(個人情報!$G245="","",個人情報!$G245)</f>
        <v/>
      </c>
      <c r="G51" t="str">
        <f>IF(個人情報!$G246="","",個人情報!$G246)</f>
        <v/>
      </c>
      <c r="H51" t="str">
        <f>IF(個人情報!$H245="","",個人情報!$H245)</f>
        <v/>
      </c>
      <c r="I51" t="str">
        <f>IF(個人情報!$I245="","",個人情報!$I245)</f>
        <v/>
      </c>
      <c r="J51" t="str">
        <f>IF(個人情報!$K245="","",個人情報!$K245)</f>
        <v/>
      </c>
      <c r="K51" t="str">
        <f>IF(個人情報!$AA245="","",個人情報!$AA245)</f>
        <v/>
      </c>
      <c r="L51" t="str">
        <f>IF(個人情報!$I247="","",個人情報!$I247)</f>
        <v/>
      </c>
    </row>
    <row r="52" spans="1:12" x14ac:dyDescent="0.15">
      <c r="A52" t="str">
        <f>IF(個人情報!$B250="","",個人情報!$B250)</f>
        <v/>
      </c>
      <c r="B52" s="190" t="str">
        <f>IF(個人情報!$D250="","",個人情報!$D250)</f>
        <v/>
      </c>
      <c r="C52" t="str">
        <f>IF(個人情報!$E251="","",個人情報!$E251)</f>
        <v/>
      </c>
      <c r="D52" t="str">
        <f>IF(個人情報!$E250="","",個人情報!$E250)</f>
        <v/>
      </c>
      <c r="F52" t="str">
        <f>IF(個人情報!$G250="","",個人情報!$G250)</f>
        <v/>
      </c>
      <c r="G52" t="str">
        <f>IF(個人情報!$G251="","",個人情報!$G251)</f>
        <v/>
      </c>
      <c r="H52" t="str">
        <f>IF(個人情報!$H250="","",個人情報!$H250)</f>
        <v/>
      </c>
      <c r="I52" t="str">
        <f>IF(個人情報!$I250="","",個人情報!$I250)</f>
        <v/>
      </c>
      <c r="J52" t="str">
        <f>IF(個人情報!$K250="","",個人情報!$K250)</f>
        <v/>
      </c>
      <c r="K52" t="str">
        <f>IF(個人情報!$AA250="","",個人情報!$AA250)</f>
        <v/>
      </c>
      <c r="L52" t="str">
        <f>IF(個人情報!$I252="","",個人情報!$I252)</f>
        <v/>
      </c>
    </row>
    <row r="53" spans="1:12" x14ac:dyDescent="0.15">
      <c r="A53" t="str">
        <f>IF(個人情報!$B255="","",個人情報!$B255)</f>
        <v/>
      </c>
      <c r="B53" s="190" t="str">
        <f>IF(個人情報!$D255="","",個人情報!$D255)</f>
        <v/>
      </c>
      <c r="C53" t="str">
        <f>IF(個人情報!$E256="","",個人情報!$E256)</f>
        <v/>
      </c>
      <c r="D53" t="str">
        <f>IF(個人情報!$E255="","",個人情報!$E255)</f>
        <v/>
      </c>
      <c r="F53" t="str">
        <f>IF(個人情報!$G255="","",個人情報!$G255)</f>
        <v/>
      </c>
      <c r="G53" t="str">
        <f>IF(個人情報!$G256="","",個人情報!$G256)</f>
        <v/>
      </c>
      <c r="H53" t="str">
        <f>IF(個人情報!$H255="","",個人情報!$H255)</f>
        <v/>
      </c>
      <c r="I53" t="str">
        <f>IF(個人情報!$I255="","",個人情報!$I255)</f>
        <v/>
      </c>
      <c r="J53" t="str">
        <f>IF(個人情報!$K255="","",個人情報!$K255)</f>
        <v/>
      </c>
      <c r="K53" t="str">
        <f>IF(個人情報!$AA255="","",個人情報!$AA255)</f>
        <v/>
      </c>
      <c r="L53" t="str">
        <f>IF(個人情報!$I257="","",個人情報!$I257)</f>
        <v/>
      </c>
    </row>
    <row r="54" spans="1:12" x14ac:dyDescent="0.15">
      <c r="A54" t="str">
        <f>IF(個人情報!$B260="","",個人情報!$B260)</f>
        <v/>
      </c>
      <c r="B54" s="190" t="str">
        <f>IF(個人情報!$D260="","",個人情報!$D260)</f>
        <v/>
      </c>
      <c r="C54" t="str">
        <f>IF(個人情報!$E261="","",個人情報!$E261)</f>
        <v/>
      </c>
      <c r="D54" t="str">
        <f>IF(個人情報!$E260="","",個人情報!$E260)</f>
        <v/>
      </c>
      <c r="F54" t="str">
        <f>IF(個人情報!$G260="","",個人情報!$G260)</f>
        <v/>
      </c>
      <c r="G54" t="str">
        <f>IF(個人情報!$G261="","",個人情報!$G261)</f>
        <v/>
      </c>
      <c r="H54" t="str">
        <f>IF(個人情報!$H260="","",個人情報!$H260)</f>
        <v/>
      </c>
      <c r="I54" t="str">
        <f>IF(個人情報!$I260="","",個人情報!$I260)</f>
        <v/>
      </c>
      <c r="J54" t="str">
        <f>IF(個人情報!$K260="","",個人情報!$K260)</f>
        <v/>
      </c>
      <c r="K54" t="str">
        <f>IF(個人情報!$AA260="","",個人情報!$AA260)</f>
        <v/>
      </c>
      <c r="L54" t="str">
        <f>IF(個人情報!$I262="","",個人情報!$I262)</f>
        <v/>
      </c>
    </row>
    <row r="55" spans="1:12" x14ac:dyDescent="0.15">
      <c r="A55" t="str">
        <f>IF(個人情報!$B265="","",個人情報!$B265)</f>
        <v/>
      </c>
      <c r="B55" s="190" t="str">
        <f>IF(個人情報!$D265="","",個人情報!$D265)</f>
        <v/>
      </c>
      <c r="C55" t="str">
        <f>IF(個人情報!$E266="","",個人情報!$E266)</f>
        <v/>
      </c>
      <c r="D55" t="str">
        <f>IF(個人情報!$E265="","",個人情報!$E265)</f>
        <v/>
      </c>
      <c r="F55" t="str">
        <f>IF(個人情報!$G265="","",個人情報!$G265)</f>
        <v/>
      </c>
      <c r="G55" t="str">
        <f>IF(個人情報!$G266="","",個人情報!$G266)</f>
        <v/>
      </c>
      <c r="H55" t="str">
        <f>IF(個人情報!$H265="","",個人情報!$H265)</f>
        <v/>
      </c>
      <c r="I55" t="str">
        <f>IF(個人情報!$I265="","",個人情報!$I265)</f>
        <v/>
      </c>
      <c r="J55" t="str">
        <f>IF(個人情報!$K265="","",個人情報!$K265)</f>
        <v/>
      </c>
      <c r="K55" t="str">
        <f>IF(個人情報!$AA265="","",個人情報!$AA265)</f>
        <v/>
      </c>
      <c r="L55" t="str">
        <f>IF(個人情報!$I267="","",個人情報!$I267)</f>
        <v/>
      </c>
    </row>
    <row r="56" spans="1:12" x14ac:dyDescent="0.15">
      <c r="A56" t="str">
        <f>IF(個人情報!$B270="","",個人情報!$B270)</f>
        <v/>
      </c>
      <c r="B56" s="190" t="str">
        <f>IF(個人情報!$D270="","",個人情報!$D270)</f>
        <v/>
      </c>
      <c r="C56" t="str">
        <f>IF(個人情報!$E271="","",個人情報!$E271)</f>
        <v/>
      </c>
      <c r="D56" t="str">
        <f>IF(個人情報!$E270="","",個人情報!$E270)</f>
        <v/>
      </c>
      <c r="F56" t="str">
        <f>IF(個人情報!$G270="","",個人情報!$G270)</f>
        <v/>
      </c>
      <c r="G56" t="str">
        <f>IF(個人情報!$G271="","",個人情報!$G271)</f>
        <v/>
      </c>
      <c r="H56" t="str">
        <f>IF(個人情報!$H270="","",個人情報!$H270)</f>
        <v/>
      </c>
      <c r="I56" t="str">
        <f>IF(個人情報!$I270="","",個人情報!$I270)</f>
        <v/>
      </c>
      <c r="J56" t="str">
        <f>IF(個人情報!$K270="","",個人情報!$K270)</f>
        <v/>
      </c>
      <c r="K56" t="str">
        <f>IF(個人情報!$AA270="","",個人情報!$AA270)</f>
        <v/>
      </c>
      <c r="L56" t="str">
        <f>IF(個人情報!$I272="","",個人情報!$I272)</f>
        <v/>
      </c>
    </row>
    <row r="57" spans="1:12" x14ac:dyDescent="0.15">
      <c r="A57" t="str">
        <f>IF(個人情報!$B275="","",個人情報!$B275)</f>
        <v/>
      </c>
      <c r="B57" s="190" t="str">
        <f>IF(個人情報!$D275="","",個人情報!$D275)</f>
        <v/>
      </c>
      <c r="C57" t="str">
        <f>IF(個人情報!$E276="","",個人情報!$E276)</f>
        <v/>
      </c>
      <c r="D57" t="str">
        <f>IF(個人情報!$E275="","",個人情報!$E275)</f>
        <v/>
      </c>
      <c r="F57" t="str">
        <f>IF(個人情報!$G275="","",個人情報!$G275)</f>
        <v/>
      </c>
      <c r="G57" t="str">
        <f>IF(個人情報!$G276="","",個人情報!$G276)</f>
        <v/>
      </c>
      <c r="H57" t="str">
        <f>IF(個人情報!$H275="","",個人情報!$H275)</f>
        <v/>
      </c>
      <c r="I57" t="str">
        <f>IF(個人情報!$I275="","",個人情報!$I275)</f>
        <v/>
      </c>
      <c r="J57" t="str">
        <f>IF(個人情報!$K275="","",個人情報!$K275)</f>
        <v/>
      </c>
      <c r="K57" t="str">
        <f>IF(個人情報!$AA275="","",個人情報!$AA275)</f>
        <v/>
      </c>
      <c r="L57" t="str">
        <f>IF(個人情報!$I277="","",個人情報!$I277)</f>
        <v/>
      </c>
    </row>
    <row r="58" spans="1:12" x14ac:dyDescent="0.15">
      <c r="A58" t="str">
        <f>IF(個人情報!$B280="","",個人情報!$B280)</f>
        <v/>
      </c>
      <c r="B58" s="190" t="str">
        <f>IF(個人情報!$D280="","",個人情報!$D280)</f>
        <v/>
      </c>
      <c r="C58" t="str">
        <f>IF(個人情報!$E281="","",個人情報!$E281)</f>
        <v/>
      </c>
      <c r="D58" t="str">
        <f>IF(個人情報!$E280="","",個人情報!$E280)</f>
        <v/>
      </c>
      <c r="F58" t="str">
        <f>IF(個人情報!$G280="","",個人情報!$G280)</f>
        <v/>
      </c>
      <c r="G58" t="str">
        <f>IF(個人情報!$G281="","",個人情報!$G281)</f>
        <v/>
      </c>
      <c r="H58" t="str">
        <f>IF(個人情報!$H280="","",個人情報!$H280)</f>
        <v/>
      </c>
      <c r="I58" t="str">
        <f>IF(個人情報!$I280="","",個人情報!$I280)</f>
        <v/>
      </c>
      <c r="J58" t="str">
        <f>IF(個人情報!$K280="","",個人情報!$K280)</f>
        <v/>
      </c>
      <c r="K58" t="str">
        <f>IF(個人情報!$AA280="","",個人情報!$AA280)</f>
        <v/>
      </c>
      <c r="L58" t="str">
        <f>IF(個人情報!$I282="","",個人情報!$I282)</f>
        <v/>
      </c>
    </row>
    <row r="59" spans="1:12" x14ac:dyDescent="0.15">
      <c r="A59" t="str">
        <f>IF(個人情報!$B285="","",個人情報!$B285)</f>
        <v/>
      </c>
      <c r="B59" s="190" t="str">
        <f>IF(個人情報!$D285="","",個人情報!$D285)</f>
        <v/>
      </c>
      <c r="C59" t="str">
        <f>IF(個人情報!$E286="","",個人情報!$E286)</f>
        <v/>
      </c>
      <c r="D59" t="str">
        <f>IF(個人情報!$E285="","",個人情報!$E285)</f>
        <v/>
      </c>
      <c r="F59" t="str">
        <f>IF(個人情報!$G285="","",個人情報!$G285)</f>
        <v/>
      </c>
      <c r="G59" t="str">
        <f>IF(個人情報!$G286="","",個人情報!$G286)</f>
        <v/>
      </c>
      <c r="H59" t="str">
        <f>IF(個人情報!$H285="","",個人情報!$H285)</f>
        <v/>
      </c>
      <c r="I59" t="str">
        <f>IF(個人情報!$I285="","",個人情報!$I285)</f>
        <v/>
      </c>
      <c r="J59" t="str">
        <f>IF(個人情報!$K285="","",個人情報!$K285)</f>
        <v/>
      </c>
      <c r="K59" t="str">
        <f>IF(個人情報!$AA285="","",個人情報!$AA285)</f>
        <v/>
      </c>
      <c r="L59" t="str">
        <f>IF(個人情報!$I287="","",個人情報!$I287)</f>
        <v/>
      </c>
    </row>
    <row r="60" spans="1:12" x14ac:dyDescent="0.15">
      <c r="A60" t="str">
        <f>IF(個人情報!$B290="","",個人情報!$B290)</f>
        <v/>
      </c>
      <c r="B60" s="190" t="str">
        <f>IF(個人情報!$D290="","",個人情報!$D290)</f>
        <v/>
      </c>
      <c r="C60" t="str">
        <f>IF(個人情報!$E291="","",個人情報!$E291)</f>
        <v/>
      </c>
      <c r="D60" t="str">
        <f>IF(個人情報!$E290="","",個人情報!$E290)</f>
        <v/>
      </c>
      <c r="F60" t="str">
        <f>IF(個人情報!$G290="","",個人情報!$G290)</f>
        <v/>
      </c>
      <c r="G60" t="str">
        <f>IF(個人情報!$G291="","",個人情報!$G291)</f>
        <v/>
      </c>
      <c r="H60" t="str">
        <f>IF(個人情報!$H290="","",個人情報!$H290)</f>
        <v/>
      </c>
      <c r="I60" t="str">
        <f>IF(個人情報!$I290="","",個人情報!$I290)</f>
        <v/>
      </c>
      <c r="J60" t="str">
        <f>IF(個人情報!$K290="","",個人情報!$K290)</f>
        <v/>
      </c>
      <c r="K60" t="str">
        <f>IF(個人情報!$AA290="","",個人情報!$AA290)</f>
        <v/>
      </c>
      <c r="L60" t="str">
        <f>IF(個人情報!$I292="","",個人情報!$I292)</f>
        <v/>
      </c>
    </row>
    <row r="61" spans="1:12" x14ac:dyDescent="0.15">
      <c r="A61" t="str">
        <f>IF(個人情報!$B295="","",個人情報!$B295)</f>
        <v/>
      </c>
      <c r="B61" s="190" t="str">
        <f>IF(個人情報!$D295="","",個人情報!$D295)</f>
        <v/>
      </c>
      <c r="C61" t="str">
        <f>IF(個人情報!$E296="","",個人情報!$E296)</f>
        <v/>
      </c>
      <c r="D61" t="str">
        <f>IF(個人情報!$E295="","",個人情報!$E295)</f>
        <v/>
      </c>
      <c r="F61" t="str">
        <f>IF(個人情報!$G295="","",個人情報!$G295)</f>
        <v/>
      </c>
      <c r="G61" t="str">
        <f>IF(個人情報!$G296="","",個人情報!$G296)</f>
        <v/>
      </c>
      <c r="H61" t="str">
        <f>IF(個人情報!$H295="","",個人情報!$H295)</f>
        <v/>
      </c>
      <c r="I61" t="str">
        <f>IF(個人情報!$I295="","",個人情報!$I295)</f>
        <v/>
      </c>
      <c r="J61" t="str">
        <f>IF(個人情報!$K295="","",個人情報!$K295)</f>
        <v/>
      </c>
      <c r="K61" t="str">
        <f>IF(個人情報!$AA295="","",個人情報!$AA295)</f>
        <v/>
      </c>
      <c r="L61" t="str">
        <f>IF(個人情報!$I297="","",個人情報!$I297)</f>
        <v/>
      </c>
    </row>
    <row r="62" spans="1:12" x14ac:dyDescent="0.15">
      <c r="A62" t="str">
        <f>IF(個人情報!$B300="","",個人情報!$B300)</f>
        <v/>
      </c>
      <c r="B62" s="190" t="str">
        <f>IF(個人情報!$D300="","",個人情報!$D300)</f>
        <v/>
      </c>
      <c r="C62" t="str">
        <f>IF(個人情報!$E301="","",個人情報!$E301)</f>
        <v/>
      </c>
      <c r="D62" t="str">
        <f>IF(個人情報!$E300="","",個人情報!$E300)</f>
        <v/>
      </c>
      <c r="F62" t="str">
        <f>IF(個人情報!$G300="","",個人情報!$G300)</f>
        <v/>
      </c>
      <c r="G62" t="str">
        <f>IF(個人情報!$G301="","",個人情報!$G301)</f>
        <v/>
      </c>
      <c r="H62" t="str">
        <f>IF(個人情報!$H300="","",個人情報!$H300)</f>
        <v/>
      </c>
      <c r="I62" t="str">
        <f>IF(個人情報!$I300="","",個人情報!$I300)</f>
        <v/>
      </c>
      <c r="J62" t="str">
        <f>IF(個人情報!$K300="","",個人情報!$K300)</f>
        <v/>
      </c>
      <c r="K62" t="str">
        <f>IF(個人情報!$AA300="","",個人情報!$AA300)</f>
        <v/>
      </c>
      <c r="L62" t="str">
        <f>IF(個人情報!$I302="","",個人情報!$I302)</f>
        <v/>
      </c>
    </row>
    <row r="63" spans="1:12" x14ac:dyDescent="0.15">
      <c r="A63" t="str">
        <f>IF(個人情報!$B305="","",個人情報!$B305)</f>
        <v/>
      </c>
      <c r="B63" s="190" t="str">
        <f>IF(個人情報!$D305="","",個人情報!$D305)</f>
        <v/>
      </c>
      <c r="C63" t="str">
        <f>IF(個人情報!$E306="","",個人情報!$E306)</f>
        <v/>
      </c>
      <c r="D63" t="str">
        <f>IF(個人情報!$E305="","",個人情報!$E305)</f>
        <v/>
      </c>
      <c r="F63" t="str">
        <f>IF(個人情報!$G305="","",個人情報!$G305)</f>
        <v/>
      </c>
      <c r="G63" t="str">
        <f>IF(個人情報!$G306="","",個人情報!$G306)</f>
        <v/>
      </c>
      <c r="H63" t="str">
        <f>IF(個人情報!$H305="","",個人情報!$H305)</f>
        <v/>
      </c>
      <c r="I63" t="str">
        <f>IF(個人情報!$I305="","",個人情報!$I305)</f>
        <v/>
      </c>
      <c r="J63" t="str">
        <f>IF(個人情報!$K305="","",個人情報!$K305)</f>
        <v/>
      </c>
      <c r="K63" t="str">
        <f>IF(個人情報!$AA305="","",個人情報!$AA305)</f>
        <v/>
      </c>
      <c r="L63" t="str">
        <f>IF(個人情報!$I307="","",個人情報!$I307)</f>
        <v/>
      </c>
    </row>
    <row r="64" spans="1:12" x14ac:dyDescent="0.15">
      <c r="A64" t="str">
        <f>IF(個人情報!$B310="","",個人情報!$B310)</f>
        <v/>
      </c>
      <c r="B64" s="190" t="str">
        <f>IF(個人情報!$D310="","",個人情報!$D310)</f>
        <v/>
      </c>
      <c r="C64" t="str">
        <f>IF(個人情報!$E311="","",個人情報!$E311)</f>
        <v/>
      </c>
      <c r="D64" t="str">
        <f>IF(個人情報!$E310="","",個人情報!$E310)</f>
        <v/>
      </c>
      <c r="F64" t="str">
        <f>IF(個人情報!$G310="","",個人情報!$G310)</f>
        <v/>
      </c>
      <c r="G64" t="str">
        <f>IF(個人情報!$G311="","",個人情報!$G311)</f>
        <v/>
      </c>
      <c r="H64" t="str">
        <f>IF(個人情報!$H310="","",個人情報!$H310)</f>
        <v/>
      </c>
      <c r="I64" t="str">
        <f>IF(個人情報!$I310="","",個人情報!$I310)</f>
        <v/>
      </c>
      <c r="J64" t="str">
        <f>IF(個人情報!$K310="","",個人情報!$K310)</f>
        <v/>
      </c>
      <c r="K64" t="str">
        <f>IF(個人情報!$AA310="","",個人情報!$AA310)</f>
        <v/>
      </c>
      <c r="L64" t="str">
        <f>IF(個人情報!$I312="","",個人情報!$I312)</f>
        <v/>
      </c>
    </row>
    <row r="65" spans="1:12" x14ac:dyDescent="0.15">
      <c r="A65" t="str">
        <f>IF(個人情報!$B315="","",個人情報!$B315)</f>
        <v/>
      </c>
      <c r="B65" s="190" t="str">
        <f>IF(個人情報!$D315="","",個人情報!$D315)</f>
        <v/>
      </c>
      <c r="C65" t="str">
        <f>IF(個人情報!$E316="","",個人情報!$E316)</f>
        <v/>
      </c>
      <c r="D65" t="str">
        <f>IF(個人情報!$E315="","",個人情報!$E315)</f>
        <v/>
      </c>
      <c r="F65" t="str">
        <f>IF(個人情報!$G315="","",個人情報!$G315)</f>
        <v/>
      </c>
      <c r="G65" t="str">
        <f>IF(個人情報!$G316="","",個人情報!$G316)</f>
        <v/>
      </c>
      <c r="H65" t="str">
        <f>IF(個人情報!$H315="","",個人情報!$H315)</f>
        <v/>
      </c>
      <c r="I65" t="str">
        <f>IF(個人情報!$I315="","",個人情報!$I315)</f>
        <v/>
      </c>
      <c r="J65" t="str">
        <f>IF(個人情報!$K315="","",個人情報!$K315)</f>
        <v/>
      </c>
      <c r="K65" t="str">
        <f>IF(個人情報!$AA315="","",個人情報!$AA315)</f>
        <v/>
      </c>
      <c r="L65" t="str">
        <f>IF(個人情報!$I317="","",個人情報!$I317)</f>
        <v/>
      </c>
    </row>
    <row r="66" spans="1:12" x14ac:dyDescent="0.15">
      <c r="A66" t="str">
        <f>IF(個人情報!$B320="","",個人情報!$B320)</f>
        <v/>
      </c>
      <c r="B66" s="190" t="str">
        <f>IF(個人情報!$D320="","",個人情報!$D320)</f>
        <v/>
      </c>
      <c r="C66" t="str">
        <f>IF(個人情報!$E321="","",個人情報!$E321)</f>
        <v/>
      </c>
      <c r="D66" t="str">
        <f>IF(個人情報!$E320="","",個人情報!$E320)</f>
        <v/>
      </c>
      <c r="F66" t="str">
        <f>IF(個人情報!$G320="","",個人情報!$G320)</f>
        <v/>
      </c>
      <c r="G66" t="str">
        <f>IF(個人情報!$G321="","",個人情報!$G321)</f>
        <v/>
      </c>
      <c r="H66" t="str">
        <f>IF(個人情報!$H320="","",個人情報!$H320)</f>
        <v/>
      </c>
      <c r="I66" t="str">
        <f>IF(個人情報!$I320="","",個人情報!$I320)</f>
        <v/>
      </c>
      <c r="J66" t="str">
        <f>IF(個人情報!$K320="","",個人情報!$K320)</f>
        <v/>
      </c>
      <c r="K66" t="str">
        <f>IF(個人情報!$AA320="","",個人情報!$AA320)</f>
        <v/>
      </c>
      <c r="L66" t="str">
        <f>IF(個人情報!$I322="","",個人情報!$I322)</f>
        <v/>
      </c>
    </row>
    <row r="67" spans="1:12" x14ac:dyDescent="0.15">
      <c r="A67" t="str">
        <f>IF(個人情報!$B325="","",個人情報!$B325)</f>
        <v/>
      </c>
      <c r="B67" s="190" t="str">
        <f>IF(個人情報!$D325="","",個人情報!$D325)</f>
        <v/>
      </c>
      <c r="C67" t="str">
        <f>IF(個人情報!$E326="","",個人情報!$E326)</f>
        <v/>
      </c>
      <c r="D67" t="str">
        <f>IF(個人情報!$E325="","",個人情報!$E325)</f>
        <v/>
      </c>
      <c r="F67" t="str">
        <f>IF(個人情報!$G325="","",個人情報!$G325)</f>
        <v/>
      </c>
      <c r="G67" t="str">
        <f>IF(個人情報!$G326="","",個人情報!$G326)</f>
        <v/>
      </c>
      <c r="H67" t="str">
        <f>IF(個人情報!$H325="","",個人情報!$H325)</f>
        <v/>
      </c>
      <c r="I67" t="str">
        <f>IF(個人情報!$I325="","",個人情報!$I325)</f>
        <v/>
      </c>
      <c r="J67" t="str">
        <f>IF(個人情報!$K325="","",個人情報!$K325)</f>
        <v/>
      </c>
      <c r="K67" t="str">
        <f>IF(個人情報!$AA325="","",個人情報!$AA325)</f>
        <v/>
      </c>
      <c r="L67" t="str">
        <f>IF(個人情報!$I327="","",個人情報!$I327)</f>
        <v/>
      </c>
    </row>
    <row r="68" spans="1:12" x14ac:dyDescent="0.15">
      <c r="A68" t="str">
        <f>IF(個人情報!$B330="","",個人情報!$B330)</f>
        <v/>
      </c>
      <c r="B68" s="190" t="str">
        <f>IF(個人情報!$D330="","",個人情報!$D330)</f>
        <v/>
      </c>
      <c r="C68" t="str">
        <f>IF(個人情報!$E331="","",個人情報!$E331)</f>
        <v/>
      </c>
      <c r="D68" t="str">
        <f>IF(個人情報!$E330="","",個人情報!$E330)</f>
        <v/>
      </c>
      <c r="F68" t="str">
        <f>IF(個人情報!$G330="","",個人情報!$G330)</f>
        <v/>
      </c>
      <c r="G68" t="str">
        <f>IF(個人情報!$G331="","",個人情報!$G331)</f>
        <v/>
      </c>
      <c r="H68" t="str">
        <f>IF(個人情報!$H330="","",個人情報!$H330)</f>
        <v/>
      </c>
      <c r="I68" t="str">
        <f>IF(個人情報!$I330="","",個人情報!$I330)</f>
        <v/>
      </c>
      <c r="J68" t="str">
        <f>IF(個人情報!$K330="","",個人情報!$K330)</f>
        <v/>
      </c>
      <c r="K68" t="str">
        <f>IF(個人情報!$AA330="","",個人情報!$AA330)</f>
        <v/>
      </c>
      <c r="L68" t="str">
        <f>IF(個人情報!$I332="","",個人情報!$I332)</f>
        <v/>
      </c>
    </row>
    <row r="69" spans="1:12" x14ac:dyDescent="0.15">
      <c r="A69" t="str">
        <f>IF(個人情報!$B335="","",個人情報!$B335)</f>
        <v/>
      </c>
      <c r="B69" s="190" t="str">
        <f>IF(個人情報!$D335="","",個人情報!$D335)</f>
        <v/>
      </c>
      <c r="C69" t="str">
        <f>IF(個人情報!$E336="","",個人情報!$E336)</f>
        <v/>
      </c>
      <c r="D69" t="str">
        <f>IF(個人情報!$E335="","",個人情報!$E335)</f>
        <v/>
      </c>
      <c r="F69" t="str">
        <f>IF(個人情報!$G335="","",個人情報!$G335)</f>
        <v/>
      </c>
      <c r="G69" t="str">
        <f>IF(個人情報!$G336="","",個人情報!$G336)</f>
        <v/>
      </c>
      <c r="H69" t="str">
        <f>IF(個人情報!$H335="","",個人情報!$H335)</f>
        <v/>
      </c>
      <c r="I69" t="str">
        <f>IF(個人情報!$I335="","",個人情報!$I335)</f>
        <v/>
      </c>
      <c r="J69" t="str">
        <f>IF(個人情報!$K335="","",個人情報!$K335)</f>
        <v/>
      </c>
      <c r="K69" t="str">
        <f>IF(個人情報!$AA335="","",個人情報!$AA335)</f>
        <v/>
      </c>
      <c r="L69" t="str">
        <f>IF(個人情報!$I337="","",個人情報!$I337)</f>
        <v/>
      </c>
    </row>
    <row r="70" spans="1:12" x14ac:dyDescent="0.15">
      <c r="A70" t="str">
        <f>IF(個人情報!$B340="","",個人情報!$B340)</f>
        <v/>
      </c>
      <c r="B70" s="190" t="str">
        <f>IF(個人情報!$D340="","",個人情報!$D340)</f>
        <v/>
      </c>
      <c r="C70" t="str">
        <f>IF(個人情報!$E341="","",個人情報!$E341)</f>
        <v/>
      </c>
      <c r="D70" t="str">
        <f>IF(個人情報!$E340="","",個人情報!$E340)</f>
        <v/>
      </c>
      <c r="F70" t="str">
        <f>IF(個人情報!$G340="","",個人情報!$G340)</f>
        <v/>
      </c>
      <c r="G70" t="str">
        <f>IF(個人情報!$G341="","",個人情報!$G341)</f>
        <v/>
      </c>
      <c r="H70" t="str">
        <f>IF(個人情報!$H340="","",個人情報!$H340)</f>
        <v/>
      </c>
      <c r="I70" t="str">
        <f>IF(個人情報!$I340="","",個人情報!$I340)</f>
        <v/>
      </c>
      <c r="J70" t="str">
        <f>IF(個人情報!$K340="","",個人情報!$K340)</f>
        <v/>
      </c>
      <c r="K70" t="str">
        <f>IF(個人情報!$AA340="","",個人情報!$AA340)</f>
        <v/>
      </c>
      <c r="L70" t="str">
        <f>IF(個人情報!$I342="","",個人情報!$I342)</f>
        <v/>
      </c>
    </row>
    <row r="71" spans="1:12" x14ac:dyDescent="0.15">
      <c r="A71" t="str">
        <f>IF(個人情報!$B345="","",個人情報!$B345)</f>
        <v/>
      </c>
      <c r="B71" s="190" t="str">
        <f>IF(個人情報!$D345="","",個人情報!$D345)</f>
        <v/>
      </c>
      <c r="C71" t="str">
        <f>IF(個人情報!$E346="","",個人情報!$E346)</f>
        <v/>
      </c>
      <c r="D71" t="str">
        <f>IF(個人情報!$E345="","",個人情報!$E345)</f>
        <v/>
      </c>
      <c r="F71" t="str">
        <f>IF(個人情報!$G345="","",個人情報!$G345)</f>
        <v/>
      </c>
      <c r="G71" t="str">
        <f>IF(個人情報!$G346="","",個人情報!$G346)</f>
        <v/>
      </c>
      <c r="H71" t="str">
        <f>IF(個人情報!$H345="","",個人情報!$H345)</f>
        <v/>
      </c>
      <c r="I71" t="str">
        <f>IF(個人情報!$I345="","",個人情報!$I345)</f>
        <v/>
      </c>
      <c r="J71" t="str">
        <f>IF(個人情報!$K345="","",個人情報!$K345)</f>
        <v/>
      </c>
      <c r="K71" t="str">
        <f>IF(個人情報!$AA345="","",個人情報!$AA345)</f>
        <v/>
      </c>
      <c r="L71" t="str">
        <f>IF(個人情報!$I347="","",個人情報!$I347)</f>
        <v/>
      </c>
    </row>
    <row r="72" spans="1:12" x14ac:dyDescent="0.15">
      <c r="A72" t="str">
        <f>IF(個人情報!$B350="","",個人情報!$B350)</f>
        <v/>
      </c>
      <c r="B72" s="190" t="str">
        <f>IF(個人情報!$D350="","",個人情報!$D350)</f>
        <v/>
      </c>
      <c r="C72" t="str">
        <f>IF(個人情報!$E351="","",個人情報!$E351)</f>
        <v/>
      </c>
      <c r="D72" t="str">
        <f>IF(個人情報!$E350="","",個人情報!$E350)</f>
        <v/>
      </c>
      <c r="F72" t="str">
        <f>IF(個人情報!$G350="","",個人情報!$G350)</f>
        <v/>
      </c>
      <c r="G72" t="str">
        <f>IF(個人情報!$G351="","",個人情報!$G351)</f>
        <v/>
      </c>
      <c r="H72" t="str">
        <f>IF(個人情報!$H350="","",個人情報!$H350)</f>
        <v/>
      </c>
      <c r="I72" t="str">
        <f>IF(個人情報!$I350="","",個人情報!$I350)</f>
        <v/>
      </c>
      <c r="J72" t="str">
        <f>IF(個人情報!$K350="","",個人情報!$K350)</f>
        <v/>
      </c>
      <c r="K72" t="str">
        <f>IF(個人情報!$AA350="","",個人情報!$AA350)</f>
        <v/>
      </c>
      <c r="L72" t="str">
        <f>IF(個人情報!$I352="","",個人情報!$I352)</f>
        <v/>
      </c>
    </row>
    <row r="73" spans="1:12" x14ac:dyDescent="0.15">
      <c r="A73" t="str">
        <f>IF(個人情報!$B355="","",個人情報!$B355)</f>
        <v/>
      </c>
      <c r="B73" s="190" t="str">
        <f>IF(個人情報!$D355="","",個人情報!$D355)</f>
        <v/>
      </c>
      <c r="C73" t="str">
        <f>IF(個人情報!$E356="","",個人情報!$E356)</f>
        <v/>
      </c>
      <c r="D73" t="str">
        <f>IF(個人情報!$E355="","",個人情報!$E355)</f>
        <v/>
      </c>
      <c r="F73" t="str">
        <f>IF(個人情報!$G355="","",個人情報!$G355)</f>
        <v/>
      </c>
      <c r="G73" t="str">
        <f>IF(個人情報!$G356="","",個人情報!$G356)</f>
        <v/>
      </c>
      <c r="H73" t="str">
        <f>IF(個人情報!$H355="","",個人情報!$H355)</f>
        <v/>
      </c>
      <c r="I73" t="str">
        <f>IF(個人情報!$I355="","",個人情報!$I355)</f>
        <v/>
      </c>
      <c r="J73" t="str">
        <f>IF(個人情報!$K355="","",個人情報!$K355)</f>
        <v/>
      </c>
      <c r="K73" t="str">
        <f>IF(個人情報!$AA355="","",個人情報!$AA355)</f>
        <v/>
      </c>
      <c r="L73" t="str">
        <f>IF(個人情報!$I357="","",個人情報!$I357)</f>
        <v/>
      </c>
    </row>
    <row r="74" spans="1:12" x14ac:dyDescent="0.15">
      <c r="A74" t="str">
        <f>IF(個人情報!$B360="","",個人情報!$B360)</f>
        <v/>
      </c>
      <c r="B74" s="190" t="str">
        <f>IF(個人情報!$D360="","",個人情報!$D360)</f>
        <v/>
      </c>
      <c r="C74" t="str">
        <f>IF(個人情報!$E361="","",個人情報!$E361)</f>
        <v/>
      </c>
      <c r="D74" t="str">
        <f>IF(個人情報!$E360="","",個人情報!$E360)</f>
        <v/>
      </c>
      <c r="F74" t="str">
        <f>IF(個人情報!$G360="","",個人情報!$G360)</f>
        <v/>
      </c>
      <c r="G74" t="str">
        <f>IF(個人情報!$G361="","",個人情報!$G361)</f>
        <v/>
      </c>
      <c r="H74" t="str">
        <f>IF(個人情報!$H360="","",個人情報!$H360)</f>
        <v/>
      </c>
      <c r="I74" t="str">
        <f>IF(個人情報!$I360="","",個人情報!$I360)</f>
        <v/>
      </c>
      <c r="J74" t="str">
        <f>IF(個人情報!$K360="","",個人情報!$K360)</f>
        <v/>
      </c>
      <c r="K74" t="str">
        <f>IF(個人情報!$AA360="","",個人情報!$AA360)</f>
        <v/>
      </c>
      <c r="L74" t="str">
        <f>IF(個人情報!$I362="","",個人情報!$I362)</f>
        <v/>
      </c>
    </row>
    <row r="75" spans="1:12" x14ac:dyDescent="0.15">
      <c r="A75" t="str">
        <f>IF(個人情報!$B365="","",個人情報!$B365)</f>
        <v/>
      </c>
      <c r="B75" s="190" t="str">
        <f>IF(個人情報!$D365="","",個人情報!$D365)</f>
        <v/>
      </c>
      <c r="C75" t="str">
        <f>IF(個人情報!$E366="","",個人情報!$E366)</f>
        <v/>
      </c>
      <c r="D75" t="str">
        <f>IF(個人情報!$E365="","",個人情報!$E365)</f>
        <v/>
      </c>
      <c r="F75" t="str">
        <f>IF(個人情報!$G365="","",個人情報!$G365)</f>
        <v/>
      </c>
      <c r="G75" t="str">
        <f>IF(個人情報!$G366="","",個人情報!$G366)</f>
        <v/>
      </c>
      <c r="H75" t="str">
        <f>IF(個人情報!$H365="","",個人情報!$H365)</f>
        <v/>
      </c>
      <c r="I75" t="str">
        <f>IF(個人情報!$I365="","",個人情報!$I365)</f>
        <v/>
      </c>
      <c r="J75" t="str">
        <f>IF(個人情報!$K365="","",個人情報!$K365)</f>
        <v/>
      </c>
      <c r="K75" t="str">
        <f>IF(個人情報!$AA365="","",個人情報!$AA365)</f>
        <v/>
      </c>
      <c r="L75" t="str">
        <f>IF(個人情報!$I367="","",個人情報!$I367)</f>
        <v/>
      </c>
    </row>
    <row r="76" spans="1:12" x14ac:dyDescent="0.15">
      <c r="A76" t="str">
        <f>IF(個人情報!$B370="","",個人情報!$B370)</f>
        <v/>
      </c>
      <c r="B76" s="190" t="str">
        <f>IF(個人情報!$D370="","",個人情報!$D370)</f>
        <v/>
      </c>
      <c r="C76" t="str">
        <f>IF(個人情報!$E371="","",個人情報!$E371)</f>
        <v/>
      </c>
      <c r="D76" t="str">
        <f>IF(個人情報!$E370="","",個人情報!$E370)</f>
        <v/>
      </c>
      <c r="F76" t="str">
        <f>IF(個人情報!$G370="","",個人情報!$G370)</f>
        <v/>
      </c>
      <c r="G76" t="str">
        <f>IF(個人情報!$G371="","",個人情報!$G371)</f>
        <v/>
      </c>
      <c r="H76" t="str">
        <f>IF(個人情報!$H370="","",個人情報!$H370)</f>
        <v/>
      </c>
      <c r="I76" t="str">
        <f>IF(個人情報!$I370="","",個人情報!$I370)</f>
        <v/>
      </c>
      <c r="J76" t="str">
        <f>IF(個人情報!$K370="","",個人情報!$K370)</f>
        <v/>
      </c>
      <c r="K76" t="str">
        <f>IF(個人情報!$AA370="","",個人情報!$AA370)</f>
        <v/>
      </c>
      <c r="L76" t="str">
        <f>IF(個人情報!$I372="","",個人情報!$I372)</f>
        <v/>
      </c>
    </row>
    <row r="77" spans="1:12" x14ac:dyDescent="0.15">
      <c r="A77" t="str">
        <f>IF(個人情報!$B375="","",個人情報!$B375)</f>
        <v/>
      </c>
      <c r="B77" s="190" t="str">
        <f>IF(個人情報!$D375="","",個人情報!$D375)</f>
        <v/>
      </c>
      <c r="C77" t="str">
        <f>IF(個人情報!$E376="","",個人情報!$E376)</f>
        <v/>
      </c>
      <c r="D77" t="str">
        <f>IF(個人情報!$E375="","",個人情報!$E375)</f>
        <v/>
      </c>
      <c r="F77" t="str">
        <f>IF(個人情報!$G375="","",個人情報!$G375)</f>
        <v/>
      </c>
      <c r="G77" t="str">
        <f>IF(個人情報!$G376="","",個人情報!$G376)</f>
        <v/>
      </c>
      <c r="H77" t="str">
        <f>IF(個人情報!$H375="","",個人情報!$H375)</f>
        <v/>
      </c>
      <c r="I77" t="str">
        <f>IF(個人情報!$I375="","",個人情報!$I375)</f>
        <v/>
      </c>
      <c r="J77" t="str">
        <f>IF(個人情報!$K375="","",個人情報!$K375)</f>
        <v/>
      </c>
      <c r="K77" t="str">
        <f>IF(個人情報!$AA375="","",個人情報!$AA375)</f>
        <v/>
      </c>
      <c r="L77" t="str">
        <f>IF(個人情報!$I377="","",個人情報!$I377)</f>
        <v/>
      </c>
    </row>
    <row r="78" spans="1:12" x14ac:dyDescent="0.15">
      <c r="A78" t="str">
        <f>IF(個人情報!$B380="","",個人情報!$B380)</f>
        <v/>
      </c>
      <c r="B78" s="190" t="str">
        <f>IF(個人情報!$D380="","",個人情報!$D380)</f>
        <v/>
      </c>
      <c r="C78" t="str">
        <f>IF(個人情報!$E381="","",個人情報!$E381)</f>
        <v/>
      </c>
      <c r="D78" t="str">
        <f>IF(個人情報!$E380="","",個人情報!$E380)</f>
        <v/>
      </c>
      <c r="F78" t="str">
        <f>IF(個人情報!$G380="","",個人情報!$G380)</f>
        <v/>
      </c>
      <c r="G78" t="str">
        <f>IF(個人情報!$G381="","",個人情報!$G381)</f>
        <v/>
      </c>
      <c r="H78" t="str">
        <f>IF(個人情報!$H380="","",個人情報!$H380)</f>
        <v/>
      </c>
      <c r="I78" t="str">
        <f>IF(個人情報!$I380="","",個人情報!$I380)</f>
        <v/>
      </c>
      <c r="J78" t="str">
        <f>IF(個人情報!$K380="","",個人情報!$K380)</f>
        <v/>
      </c>
      <c r="K78" t="str">
        <f>IF(個人情報!$AA380="","",個人情報!$AA380)</f>
        <v/>
      </c>
      <c r="L78" t="str">
        <f>IF(個人情報!$I382="","",個人情報!$I382)</f>
        <v/>
      </c>
    </row>
    <row r="79" spans="1:12" x14ac:dyDescent="0.15">
      <c r="A79" t="str">
        <f>IF(個人情報!$B385="","",個人情報!$B385)</f>
        <v/>
      </c>
      <c r="B79" s="190" t="str">
        <f>IF(個人情報!$D385="","",個人情報!$D385)</f>
        <v/>
      </c>
      <c r="C79" t="str">
        <f>IF(個人情報!$E386="","",個人情報!$E386)</f>
        <v/>
      </c>
      <c r="D79" t="str">
        <f>IF(個人情報!$E385="","",個人情報!$E385)</f>
        <v/>
      </c>
      <c r="F79" t="str">
        <f>IF(個人情報!$G385="","",個人情報!$G385)</f>
        <v/>
      </c>
      <c r="G79" t="str">
        <f>IF(個人情報!$G386="","",個人情報!$G386)</f>
        <v/>
      </c>
      <c r="H79" t="str">
        <f>IF(個人情報!$H385="","",個人情報!$H385)</f>
        <v/>
      </c>
      <c r="I79" t="str">
        <f>IF(個人情報!$I385="","",個人情報!$I385)</f>
        <v/>
      </c>
      <c r="J79" t="str">
        <f>IF(個人情報!$K385="","",個人情報!$K385)</f>
        <v/>
      </c>
      <c r="K79" t="str">
        <f>IF(個人情報!$AA385="","",個人情報!$AA385)</f>
        <v/>
      </c>
      <c r="L79" t="str">
        <f>IF(個人情報!$I387="","",個人情報!$I387)</f>
        <v/>
      </c>
    </row>
    <row r="80" spans="1:12" x14ac:dyDescent="0.15">
      <c r="A80" t="str">
        <f>IF(個人情報!$B390="","",個人情報!$B390)</f>
        <v/>
      </c>
      <c r="B80" s="190" t="str">
        <f>IF(個人情報!$D390="","",個人情報!$D390)</f>
        <v/>
      </c>
      <c r="C80" t="str">
        <f>IF(個人情報!$E391="","",個人情報!$E391)</f>
        <v/>
      </c>
      <c r="D80" t="str">
        <f>IF(個人情報!$E390="","",個人情報!$E390)</f>
        <v/>
      </c>
      <c r="F80" t="str">
        <f>IF(個人情報!$G390="","",個人情報!$G390)</f>
        <v/>
      </c>
      <c r="G80" t="str">
        <f>IF(個人情報!$G391="","",個人情報!$G391)</f>
        <v/>
      </c>
      <c r="H80" t="str">
        <f>IF(個人情報!$H390="","",個人情報!$H390)</f>
        <v/>
      </c>
      <c r="I80" t="str">
        <f>IF(個人情報!$I390="","",個人情報!$I390)</f>
        <v/>
      </c>
      <c r="J80" t="str">
        <f>IF(個人情報!$K390="","",個人情報!$K390)</f>
        <v/>
      </c>
      <c r="K80" t="str">
        <f>IF(個人情報!$AA390="","",個人情報!$AA390)</f>
        <v/>
      </c>
      <c r="L80" t="str">
        <f>IF(個人情報!$I392="","",個人情報!$I392)</f>
        <v/>
      </c>
    </row>
    <row r="81" spans="1:12" x14ac:dyDescent="0.15">
      <c r="A81" t="str">
        <f>IF(個人情報!$B395="","",個人情報!$B395)</f>
        <v/>
      </c>
      <c r="B81" s="190" t="str">
        <f>IF(個人情報!$D395="","",個人情報!$D395)</f>
        <v/>
      </c>
      <c r="C81" t="str">
        <f>IF(個人情報!$E396="","",個人情報!$E396)</f>
        <v/>
      </c>
      <c r="D81" t="str">
        <f>IF(個人情報!$E395="","",個人情報!$E395)</f>
        <v/>
      </c>
      <c r="F81" t="str">
        <f>IF(個人情報!$G395="","",個人情報!$G395)</f>
        <v/>
      </c>
      <c r="G81" t="str">
        <f>IF(個人情報!$G396="","",個人情報!$G396)</f>
        <v/>
      </c>
      <c r="H81" t="str">
        <f>IF(個人情報!$H395="","",個人情報!$H395)</f>
        <v/>
      </c>
      <c r="I81" t="str">
        <f>IF(個人情報!$I395="","",個人情報!$I395)</f>
        <v/>
      </c>
      <c r="J81" t="str">
        <f>IF(個人情報!$K395="","",個人情報!$K395)</f>
        <v/>
      </c>
      <c r="K81" t="str">
        <f>IF(個人情報!$AA395="","",個人情報!$AA395)</f>
        <v/>
      </c>
      <c r="L81" t="str">
        <f>IF(個人情報!$I397="","",個人情報!$I397)</f>
        <v/>
      </c>
    </row>
    <row r="82" spans="1:12" x14ac:dyDescent="0.15">
      <c r="A82" t="str">
        <f>IF(個人情報!$B400="","",個人情報!$B400)</f>
        <v/>
      </c>
      <c r="B82" s="190" t="str">
        <f>IF(個人情報!$D400="","",個人情報!$D400)</f>
        <v/>
      </c>
      <c r="C82" t="str">
        <f>IF(個人情報!$E401="","",個人情報!$E401)</f>
        <v/>
      </c>
      <c r="D82" t="str">
        <f>IF(個人情報!$E400="","",個人情報!$E400)</f>
        <v/>
      </c>
      <c r="F82" t="str">
        <f>IF(個人情報!$G400="","",個人情報!$G400)</f>
        <v/>
      </c>
      <c r="G82" t="str">
        <f>IF(個人情報!$G401="","",個人情報!$G401)</f>
        <v/>
      </c>
      <c r="H82" t="str">
        <f>IF(個人情報!$H400="","",個人情報!$H400)</f>
        <v/>
      </c>
      <c r="I82" t="str">
        <f>IF(個人情報!$I400="","",個人情報!$I400)</f>
        <v/>
      </c>
      <c r="J82" t="str">
        <f>IF(個人情報!$K400="","",個人情報!$K400)</f>
        <v/>
      </c>
      <c r="K82" t="str">
        <f>IF(個人情報!$AA400="","",個人情報!$AA400)</f>
        <v/>
      </c>
      <c r="L82" t="str">
        <f>IF(個人情報!$I402="","",個人情報!$I402)</f>
        <v/>
      </c>
    </row>
    <row r="83" spans="1:12" x14ac:dyDescent="0.15">
      <c r="B83" s="190" t="str">
        <f>IF(個人情報!$D401="","",個人情報!$D401)</f>
        <v/>
      </c>
      <c r="C83" t="str">
        <f>IF(個人情報!$E402="","",個人情報!$E402)</f>
        <v/>
      </c>
      <c r="D83" t="str">
        <f>IF(個人情報!$E401="","",個人情報!$E401)</f>
        <v/>
      </c>
      <c r="F83" t="str">
        <f>IF(個人情報!$G401="","",個人情報!$G401)</f>
        <v/>
      </c>
      <c r="G83" t="str">
        <f>IF(個人情報!$G402="","",個人情報!$G402)</f>
        <v/>
      </c>
      <c r="H83" t="str">
        <f>IF(個人情報!$H401="","",個人情報!$H401)</f>
        <v/>
      </c>
      <c r="I83" t="str">
        <f>IF(個人情報!$I401="","",個人情報!$I401)</f>
        <v/>
      </c>
      <c r="J83" t="str">
        <f>IF(個人情報!$K401="","",個人情報!$K401)</f>
        <v/>
      </c>
      <c r="K83" t="str">
        <f>IF(個人情報!$AA401="","",個人情報!$AA401)</f>
        <v/>
      </c>
      <c r="L83" t="str">
        <f>IF(個人情報!$I403="","",個人情報!$I403)</f>
        <v/>
      </c>
    </row>
    <row r="84" spans="1:12" x14ac:dyDescent="0.15">
      <c r="B84" s="190" t="str">
        <f>IF(個人情報!$D402="","",個人情報!$D402)</f>
        <v/>
      </c>
      <c r="C84" t="str">
        <f>IF(個人情報!$E403="","",個人情報!$E403)</f>
        <v/>
      </c>
      <c r="D84" t="str">
        <f>IF(個人情報!$E402="","",個人情報!$E402)</f>
        <v/>
      </c>
      <c r="F84" t="str">
        <f>IF(個人情報!$G402="","",個人情報!$G402)</f>
        <v/>
      </c>
      <c r="G84" t="str">
        <f>IF(個人情報!$G403="","",個人情報!$G403)</f>
        <v/>
      </c>
      <c r="H84" t="str">
        <f>IF(個人情報!$H402="","",個人情報!$H402)</f>
        <v/>
      </c>
      <c r="I84" t="str">
        <f>IF(個人情報!$I402="","",個人情報!$I402)</f>
        <v/>
      </c>
      <c r="J84" t="str">
        <f>IF(個人情報!$K402="","",個人情報!$K402)</f>
        <v/>
      </c>
      <c r="K84" t="str">
        <f>IF(個人情報!$AA402="","",個人情報!$AA402)</f>
        <v/>
      </c>
      <c r="L84" t="str">
        <f>IF(個人情報!$I404="","",個人情報!$I404)</f>
        <v/>
      </c>
    </row>
  </sheetData>
  <phoneticPr fontId="19"/>
  <pageMargins left="0.7" right="0.7" top="0.75" bottom="0.75" header="0.3" footer="0.3"/>
  <pageSetup paperSize="9" orientation="portrait" horizontalDpi="0"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dimension ref="A1:D24"/>
  <sheetViews>
    <sheetView workbookViewId="0">
      <selection activeCell="A8" sqref="A8"/>
    </sheetView>
  </sheetViews>
  <sheetFormatPr defaultRowHeight="13.5" x14ac:dyDescent="0.15"/>
  <cols>
    <col min="1" max="3" width="17.875" customWidth="1"/>
  </cols>
  <sheetData>
    <row r="1" spans="1:4" x14ac:dyDescent="0.15">
      <c r="A1" t="s">
        <v>329</v>
      </c>
      <c r="B1" t="s">
        <v>330</v>
      </c>
      <c r="C1" t="s">
        <v>331</v>
      </c>
      <c r="D1" t="s">
        <v>332</v>
      </c>
    </row>
    <row r="2" spans="1:4" x14ac:dyDescent="0.15">
      <c r="A2" t="s">
        <v>287</v>
      </c>
      <c r="C2">
        <v>1225</v>
      </c>
      <c r="D2" t="s">
        <v>333</v>
      </c>
    </row>
    <row r="3" spans="1:4" x14ac:dyDescent="0.15">
      <c r="A3" t="s">
        <v>288</v>
      </c>
      <c r="C3">
        <v>2520</v>
      </c>
      <c r="D3" t="s">
        <v>333</v>
      </c>
    </row>
    <row r="4" spans="1:4" x14ac:dyDescent="0.15">
      <c r="A4" t="s">
        <v>286</v>
      </c>
      <c r="C4">
        <v>5750</v>
      </c>
      <c r="D4" t="s">
        <v>333</v>
      </c>
    </row>
    <row r="5" spans="1:4" x14ac:dyDescent="0.15">
      <c r="A5" t="s">
        <v>284</v>
      </c>
      <c r="C5">
        <v>21600</v>
      </c>
      <c r="D5" t="s">
        <v>333</v>
      </c>
    </row>
    <row r="6" spans="1:4" x14ac:dyDescent="0.15">
      <c r="A6" t="s">
        <v>291</v>
      </c>
      <c r="C6">
        <v>43800</v>
      </c>
      <c r="D6" t="s">
        <v>333</v>
      </c>
    </row>
    <row r="7" spans="1:4" x14ac:dyDescent="0.15">
      <c r="A7" t="s">
        <v>1764</v>
      </c>
      <c r="C7">
        <v>165500</v>
      </c>
      <c r="D7" t="s">
        <v>333</v>
      </c>
    </row>
    <row r="8" spans="1:4" x14ac:dyDescent="0.15">
      <c r="A8" t="s">
        <v>1762</v>
      </c>
      <c r="C8">
        <v>171000</v>
      </c>
      <c r="D8" t="s">
        <v>333</v>
      </c>
    </row>
    <row r="9" spans="1:4" x14ac:dyDescent="0.15">
      <c r="A9" t="s">
        <v>1763</v>
      </c>
      <c r="C9">
        <v>353000</v>
      </c>
      <c r="D9" t="s">
        <v>333</v>
      </c>
    </row>
    <row r="10" spans="1:4" x14ac:dyDescent="0.15">
      <c r="A10" t="s">
        <v>1757</v>
      </c>
      <c r="C10">
        <v>1460</v>
      </c>
      <c r="D10" t="s">
        <v>333</v>
      </c>
    </row>
    <row r="11" spans="1:4" x14ac:dyDescent="0.15">
      <c r="A11" t="s">
        <v>1758</v>
      </c>
      <c r="C11">
        <v>10300</v>
      </c>
      <c r="D11" t="s">
        <v>333</v>
      </c>
    </row>
    <row r="12" spans="1:4" x14ac:dyDescent="0.15">
      <c r="A12" t="s">
        <v>289</v>
      </c>
      <c r="C12">
        <v>113000</v>
      </c>
      <c r="D12" t="s">
        <v>333</v>
      </c>
    </row>
    <row r="13" spans="1:4" x14ac:dyDescent="0.15">
      <c r="A13" t="s">
        <v>1759</v>
      </c>
      <c r="C13">
        <v>550000</v>
      </c>
      <c r="D13" t="s">
        <v>333</v>
      </c>
    </row>
    <row r="14" spans="1:4" x14ac:dyDescent="0.15">
      <c r="A14" t="s">
        <v>1760</v>
      </c>
      <c r="C14">
        <v>5500</v>
      </c>
      <c r="D14" t="s">
        <v>333</v>
      </c>
    </row>
    <row r="15" spans="1:4" x14ac:dyDescent="0.15">
      <c r="A15" t="s">
        <v>1761</v>
      </c>
      <c r="C15">
        <v>15300</v>
      </c>
      <c r="D15" t="s">
        <v>333</v>
      </c>
    </row>
    <row r="16" spans="1:4" x14ac:dyDescent="0.15">
      <c r="A16" t="s">
        <v>78</v>
      </c>
      <c r="C16">
        <v>165</v>
      </c>
      <c r="D16" t="s">
        <v>334</v>
      </c>
    </row>
    <row r="17" spans="1:4" x14ac:dyDescent="0.15">
      <c r="A17" t="s">
        <v>81</v>
      </c>
      <c r="C17">
        <v>350</v>
      </c>
      <c r="D17" t="s">
        <v>334</v>
      </c>
    </row>
    <row r="18" spans="1:4" x14ac:dyDescent="0.15">
      <c r="A18" t="s">
        <v>84</v>
      </c>
      <c r="C18">
        <v>580</v>
      </c>
      <c r="D18" t="s">
        <v>334</v>
      </c>
    </row>
    <row r="19" spans="1:4" x14ac:dyDescent="0.15">
      <c r="A19" t="s">
        <v>87</v>
      </c>
      <c r="C19">
        <v>1200</v>
      </c>
      <c r="D19" t="s">
        <v>334</v>
      </c>
    </row>
    <row r="20" spans="1:4" x14ac:dyDescent="0.15">
      <c r="A20" t="s">
        <v>90</v>
      </c>
      <c r="C20">
        <v>1220</v>
      </c>
      <c r="D20" t="s">
        <v>334</v>
      </c>
    </row>
    <row r="21" spans="1:4" x14ac:dyDescent="0.15">
      <c r="A21" t="s">
        <v>94</v>
      </c>
      <c r="C21">
        <v>4000</v>
      </c>
      <c r="D21" t="s">
        <v>334</v>
      </c>
    </row>
    <row r="22" spans="1:4" x14ac:dyDescent="0.15">
      <c r="A22" t="s">
        <v>98</v>
      </c>
      <c r="C22">
        <v>4800</v>
      </c>
      <c r="D22" t="s">
        <v>334</v>
      </c>
    </row>
    <row r="23" spans="1:4" x14ac:dyDescent="0.15">
      <c r="A23" t="s">
        <v>100</v>
      </c>
      <c r="C23">
        <v>4400</v>
      </c>
      <c r="D23" t="s">
        <v>334</v>
      </c>
    </row>
    <row r="24" spans="1:4" x14ac:dyDescent="0.15">
      <c r="A24" t="s">
        <v>103</v>
      </c>
      <c r="C24">
        <v>4600</v>
      </c>
      <c r="D24" t="s">
        <v>334</v>
      </c>
    </row>
  </sheetData>
  <phoneticPr fontId="19"/>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dimension ref="A1:D185"/>
  <sheetViews>
    <sheetView topLeftCell="A174" workbookViewId="0">
      <selection activeCell="A186" sqref="A186"/>
    </sheetView>
  </sheetViews>
  <sheetFormatPr defaultRowHeight="13.5" x14ac:dyDescent="0.15"/>
  <cols>
    <col min="1" max="1" width="18.25" customWidth="1"/>
    <col min="3" max="3" width="17.25" bestFit="1" customWidth="1"/>
  </cols>
  <sheetData>
    <row r="1" spans="1:4" x14ac:dyDescent="0.15">
      <c r="A1" t="s">
        <v>335</v>
      </c>
      <c r="B1" t="s">
        <v>336</v>
      </c>
      <c r="C1" t="s">
        <v>337</v>
      </c>
      <c r="D1" t="s">
        <v>338</v>
      </c>
    </row>
    <row r="2" spans="1:4" x14ac:dyDescent="0.15">
      <c r="A2" s="14" t="s">
        <v>374</v>
      </c>
      <c r="B2" s="182" t="s">
        <v>1434</v>
      </c>
      <c r="C2" s="182" t="s">
        <v>1435</v>
      </c>
      <c r="D2" s="182">
        <v>490001</v>
      </c>
    </row>
    <row r="3" spans="1:4" x14ac:dyDescent="0.15">
      <c r="A3" s="14" t="s">
        <v>1765</v>
      </c>
      <c r="B3" s="182" t="s">
        <v>1766</v>
      </c>
      <c r="C3" s="182" t="s">
        <v>1767</v>
      </c>
      <c r="D3" s="182">
        <v>490002</v>
      </c>
    </row>
    <row r="4" spans="1:4" x14ac:dyDescent="0.15">
      <c r="A4" s="14" t="s">
        <v>380</v>
      </c>
      <c r="B4" s="182" t="s">
        <v>1436</v>
      </c>
      <c r="C4" s="182" t="s">
        <v>1437</v>
      </c>
      <c r="D4" s="182">
        <v>490003</v>
      </c>
    </row>
    <row r="5" spans="1:4" x14ac:dyDescent="0.15">
      <c r="A5" t="s">
        <v>5440</v>
      </c>
      <c r="B5" t="s">
        <v>5441</v>
      </c>
      <c r="C5" t="s">
        <v>5442</v>
      </c>
      <c r="D5">
        <v>490184</v>
      </c>
    </row>
    <row r="6" spans="1:4" x14ac:dyDescent="0.15">
      <c r="A6" s="14" t="s">
        <v>1422</v>
      </c>
      <c r="B6" s="182" t="s">
        <v>1438</v>
      </c>
      <c r="C6" s="182" t="s">
        <v>1439</v>
      </c>
      <c r="D6" s="182">
        <v>490004</v>
      </c>
    </row>
    <row r="7" spans="1:4" x14ac:dyDescent="0.15">
      <c r="A7" s="14" t="s">
        <v>437</v>
      </c>
      <c r="B7" s="182" t="s">
        <v>1440</v>
      </c>
      <c r="C7" s="182" t="s">
        <v>1441</v>
      </c>
      <c r="D7" s="182">
        <v>490005</v>
      </c>
    </row>
    <row r="8" spans="1:4" x14ac:dyDescent="0.15">
      <c r="A8" s="14" t="s">
        <v>1768</v>
      </c>
      <c r="B8" s="182" t="s">
        <v>1769</v>
      </c>
      <c r="C8" s="182" t="s">
        <v>1770</v>
      </c>
      <c r="D8" s="182">
        <v>490006</v>
      </c>
    </row>
    <row r="9" spans="1:4" x14ac:dyDescent="0.15">
      <c r="A9" s="14" t="s">
        <v>411</v>
      </c>
      <c r="B9" s="182" t="s">
        <v>1442</v>
      </c>
      <c r="C9" s="182" t="s">
        <v>1443</v>
      </c>
      <c r="D9" s="182">
        <v>490007</v>
      </c>
    </row>
    <row r="10" spans="1:4" x14ac:dyDescent="0.15">
      <c r="A10" s="14" t="s">
        <v>1771</v>
      </c>
      <c r="B10" s="182" t="s">
        <v>1772</v>
      </c>
      <c r="C10" s="182" t="s">
        <v>1773</v>
      </c>
      <c r="D10" s="182">
        <v>490008</v>
      </c>
    </row>
    <row r="11" spans="1:4" x14ac:dyDescent="0.15">
      <c r="A11" t="s">
        <v>419</v>
      </c>
      <c r="B11" t="s">
        <v>1444</v>
      </c>
      <c r="C11" t="s">
        <v>1445</v>
      </c>
      <c r="D11">
        <v>490009</v>
      </c>
    </row>
    <row r="12" spans="1:4" x14ac:dyDescent="0.15">
      <c r="A12" t="s">
        <v>1774</v>
      </c>
      <c r="B12" t="s">
        <v>1775</v>
      </c>
      <c r="C12" t="s">
        <v>1776</v>
      </c>
      <c r="D12">
        <v>490010</v>
      </c>
    </row>
    <row r="13" spans="1:4" x14ac:dyDescent="0.15">
      <c r="A13" t="s">
        <v>1424</v>
      </c>
      <c r="B13" t="s">
        <v>1446</v>
      </c>
      <c r="C13" t="s">
        <v>1447</v>
      </c>
      <c r="D13">
        <v>490011</v>
      </c>
    </row>
    <row r="14" spans="1:4" x14ac:dyDescent="0.15">
      <c r="A14" t="s">
        <v>1448</v>
      </c>
      <c r="B14" t="s">
        <v>1449</v>
      </c>
      <c r="C14" t="s">
        <v>1450</v>
      </c>
      <c r="D14">
        <v>490012</v>
      </c>
    </row>
    <row r="15" spans="1:4" x14ac:dyDescent="0.15">
      <c r="A15" t="s">
        <v>1451</v>
      </c>
      <c r="B15" t="s">
        <v>1452</v>
      </c>
      <c r="C15" t="s">
        <v>1453</v>
      </c>
      <c r="D15">
        <v>490013</v>
      </c>
    </row>
    <row r="16" spans="1:4" x14ac:dyDescent="0.15">
      <c r="A16" t="s">
        <v>382</v>
      </c>
      <c r="B16" t="s">
        <v>1454</v>
      </c>
      <c r="C16" t="s">
        <v>1455</v>
      </c>
      <c r="D16">
        <v>490014</v>
      </c>
    </row>
    <row r="17" spans="1:4" x14ac:dyDescent="0.15">
      <c r="A17" t="s">
        <v>1456</v>
      </c>
      <c r="B17" t="s">
        <v>1457</v>
      </c>
      <c r="C17" t="s">
        <v>1458</v>
      </c>
      <c r="D17">
        <v>490015</v>
      </c>
    </row>
    <row r="18" spans="1:4" x14ac:dyDescent="0.15">
      <c r="A18" t="s">
        <v>387</v>
      </c>
      <c r="B18" t="s">
        <v>1459</v>
      </c>
      <c r="C18" t="s">
        <v>1460</v>
      </c>
      <c r="D18">
        <v>490016</v>
      </c>
    </row>
    <row r="19" spans="1:4" x14ac:dyDescent="0.15">
      <c r="A19" t="s">
        <v>402</v>
      </c>
      <c r="B19" t="s">
        <v>1461</v>
      </c>
      <c r="C19" t="s">
        <v>1462</v>
      </c>
      <c r="D19">
        <v>490017</v>
      </c>
    </row>
    <row r="20" spans="1:4" x14ac:dyDescent="0.15">
      <c r="A20" t="s">
        <v>1463</v>
      </c>
      <c r="B20" t="s">
        <v>1464</v>
      </c>
      <c r="C20" t="s">
        <v>1465</v>
      </c>
      <c r="D20">
        <v>490018</v>
      </c>
    </row>
    <row r="21" spans="1:4" x14ac:dyDescent="0.15">
      <c r="A21" t="s">
        <v>393</v>
      </c>
      <c r="B21" t="s">
        <v>1466</v>
      </c>
      <c r="C21" t="s">
        <v>1467</v>
      </c>
      <c r="D21">
        <v>490019</v>
      </c>
    </row>
    <row r="22" spans="1:4" x14ac:dyDescent="0.15">
      <c r="A22" t="s">
        <v>1468</v>
      </c>
      <c r="B22" t="s">
        <v>1469</v>
      </c>
      <c r="C22" t="s">
        <v>1470</v>
      </c>
      <c r="D22">
        <v>490020</v>
      </c>
    </row>
    <row r="23" spans="1:4" x14ac:dyDescent="0.15">
      <c r="A23" t="s">
        <v>1471</v>
      </c>
      <c r="B23" t="s">
        <v>1472</v>
      </c>
      <c r="C23" t="s">
        <v>1473</v>
      </c>
      <c r="D23">
        <v>490021</v>
      </c>
    </row>
    <row r="24" spans="1:4" x14ac:dyDescent="0.15">
      <c r="A24" t="s">
        <v>390</v>
      </c>
      <c r="B24" t="s">
        <v>1474</v>
      </c>
      <c r="C24" t="s">
        <v>1475</v>
      </c>
      <c r="D24">
        <v>490022</v>
      </c>
    </row>
    <row r="25" spans="1:4" x14ac:dyDescent="0.15">
      <c r="A25" t="s">
        <v>1777</v>
      </c>
      <c r="B25" t="s">
        <v>1778</v>
      </c>
      <c r="C25" t="s">
        <v>1779</v>
      </c>
      <c r="D25">
        <v>490023</v>
      </c>
    </row>
    <row r="26" spans="1:4" x14ac:dyDescent="0.15">
      <c r="A26" t="s">
        <v>1476</v>
      </c>
      <c r="B26" t="s">
        <v>1477</v>
      </c>
      <c r="C26" t="s">
        <v>1478</v>
      </c>
      <c r="D26">
        <v>490024</v>
      </c>
    </row>
    <row r="27" spans="1:4" x14ac:dyDescent="0.15">
      <c r="A27" t="s">
        <v>392</v>
      </c>
      <c r="B27" t="s">
        <v>1479</v>
      </c>
      <c r="C27" t="s">
        <v>1480</v>
      </c>
      <c r="D27">
        <v>490025</v>
      </c>
    </row>
    <row r="28" spans="1:4" x14ac:dyDescent="0.15">
      <c r="A28" t="s">
        <v>1780</v>
      </c>
      <c r="B28" t="s">
        <v>1781</v>
      </c>
      <c r="C28" t="s">
        <v>1782</v>
      </c>
      <c r="D28">
        <v>490026</v>
      </c>
    </row>
    <row r="29" spans="1:4" x14ac:dyDescent="0.15">
      <c r="A29" t="s">
        <v>1481</v>
      </c>
      <c r="B29" t="s">
        <v>1482</v>
      </c>
      <c r="C29" t="s">
        <v>1483</v>
      </c>
      <c r="D29">
        <v>490027</v>
      </c>
    </row>
    <row r="30" spans="1:4" x14ac:dyDescent="0.15">
      <c r="A30" t="s">
        <v>362</v>
      </c>
      <c r="B30" t="s">
        <v>1484</v>
      </c>
      <c r="C30" t="s">
        <v>1485</v>
      </c>
      <c r="D30">
        <v>490028</v>
      </c>
    </row>
    <row r="31" spans="1:4" x14ac:dyDescent="0.15">
      <c r="A31" t="s">
        <v>1783</v>
      </c>
      <c r="B31" t="s">
        <v>1784</v>
      </c>
      <c r="C31" t="s">
        <v>1785</v>
      </c>
      <c r="D31">
        <v>490029</v>
      </c>
    </row>
    <row r="32" spans="1:4" x14ac:dyDescent="0.15">
      <c r="A32" t="s">
        <v>368</v>
      </c>
      <c r="B32" t="s">
        <v>1486</v>
      </c>
      <c r="C32" t="s">
        <v>1487</v>
      </c>
      <c r="D32">
        <v>490030</v>
      </c>
    </row>
    <row r="33" spans="1:4" x14ac:dyDescent="0.15">
      <c r="A33" t="s">
        <v>1786</v>
      </c>
      <c r="B33" t="s">
        <v>1787</v>
      </c>
      <c r="C33" t="s">
        <v>1788</v>
      </c>
      <c r="D33">
        <v>490031</v>
      </c>
    </row>
    <row r="34" spans="1:4" x14ac:dyDescent="0.15">
      <c r="A34" t="s">
        <v>386</v>
      </c>
      <c r="B34" t="s">
        <v>1488</v>
      </c>
      <c r="C34" t="s">
        <v>1489</v>
      </c>
      <c r="D34">
        <v>490032</v>
      </c>
    </row>
    <row r="35" spans="1:4" x14ac:dyDescent="0.15">
      <c r="A35" t="s">
        <v>1490</v>
      </c>
      <c r="B35" t="s">
        <v>1491</v>
      </c>
      <c r="C35" t="s">
        <v>1492</v>
      </c>
      <c r="D35">
        <v>490033</v>
      </c>
    </row>
    <row r="36" spans="1:4" x14ac:dyDescent="0.15">
      <c r="A36" t="s">
        <v>358</v>
      </c>
      <c r="B36" t="s">
        <v>1493</v>
      </c>
      <c r="C36" t="s">
        <v>1494</v>
      </c>
      <c r="D36">
        <v>490034</v>
      </c>
    </row>
    <row r="37" spans="1:4" x14ac:dyDescent="0.15">
      <c r="A37" t="s">
        <v>1789</v>
      </c>
      <c r="B37" t="s">
        <v>1790</v>
      </c>
      <c r="C37" t="s">
        <v>1791</v>
      </c>
      <c r="D37">
        <v>490035</v>
      </c>
    </row>
    <row r="38" spans="1:4" x14ac:dyDescent="0.15">
      <c r="A38" t="s">
        <v>378</v>
      </c>
      <c r="B38" t="s">
        <v>1495</v>
      </c>
      <c r="C38" t="s">
        <v>1496</v>
      </c>
      <c r="D38">
        <v>490036</v>
      </c>
    </row>
    <row r="39" spans="1:4" x14ac:dyDescent="0.15">
      <c r="A39" t="s">
        <v>1792</v>
      </c>
      <c r="B39" t="s">
        <v>1793</v>
      </c>
      <c r="C39" t="s">
        <v>1794</v>
      </c>
      <c r="D39">
        <v>490037</v>
      </c>
    </row>
    <row r="40" spans="1:4" x14ac:dyDescent="0.15">
      <c r="A40" t="s">
        <v>415</v>
      </c>
      <c r="B40" t="s">
        <v>1497</v>
      </c>
      <c r="C40" t="s">
        <v>1498</v>
      </c>
      <c r="D40">
        <v>490038</v>
      </c>
    </row>
    <row r="41" spans="1:4" x14ac:dyDescent="0.15">
      <c r="A41" t="s">
        <v>1499</v>
      </c>
      <c r="B41" t="s">
        <v>1500</v>
      </c>
      <c r="C41" t="s">
        <v>1501</v>
      </c>
      <c r="D41">
        <v>490039</v>
      </c>
    </row>
    <row r="42" spans="1:4" x14ac:dyDescent="0.15">
      <c r="A42" t="s">
        <v>1502</v>
      </c>
      <c r="B42" t="s">
        <v>1503</v>
      </c>
      <c r="C42" t="s">
        <v>1504</v>
      </c>
      <c r="D42">
        <v>490040</v>
      </c>
    </row>
    <row r="43" spans="1:4" x14ac:dyDescent="0.15">
      <c r="A43" t="s">
        <v>389</v>
      </c>
      <c r="B43" t="s">
        <v>1505</v>
      </c>
      <c r="C43" t="s">
        <v>1506</v>
      </c>
      <c r="D43">
        <v>490041</v>
      </c>
    </row>
    <row r="44" spans="1:4" x14ac:dyDescent="0.15">
      <c r="A44" t="s">
        <v>1795</v>
      </c>
      <c r="B44" t="s">
        <v>1796</v>
      </c>
      <c r="C44" t="s">
        <v>1797</v>
      </c>
      <c r="D44">
        <v>490042</v>
      </c>
    </row>
    <row r="45" spans="1:4" x14ac:dyDescent="0.15">
      <c r="A45" t="s">
        <v>1507</v>
      </c>
      <c r="B45" t="s">
        <v>1508</v>
      </c>
      <c r="C45" t="s">
        <v>1509</v>
      </c>
      <c r="D45">
        <v>490043</v>
      </c>
    </row>
    <row r="46" spans="1:4" x14ac:dyDescent="0.15">
      <c r="A46" t="s">
        <v>395</v>
      </c>
      <c r="B46" t="s">
        <v>1510</v>
      </c>
      <c r="C46" t="s">
        <v>1511</v>
      </c>
      <c r="D46">
        <v>490044</v>
      </c>
    </row>
    <row r="47" spans="1:4" x14ac:dyDescent="0.15">
      <c r="A47" t="s">
        <v>1512</v>
      </c>
      <c r="B47" t="s">
        <v>1513</v>
      </c>
      <c r="C47" t="s">
        <v>1514</v>
      </c>
      <c r="D47">
        <v>490045</v>
      </c>
    </row>
    <row r="48" spans="1:4" x14ac:dyDescent="0.15">
      <c r="A48" t="s">
        <v>1515</v>
      </c>
      <c r="B48" t="s">
        <v>1516</v>
      </c>
      <c r="C48" t="s">
        <v>1517</v>
      </c>
      <c r="D48">
        <v>490046</v>
      </c>
    </row>
    <row r="49" spans="1:4" x14ac:dyDescent="0.15">
      <c r="A49" t="s">
        <v>413</v>
      </c>
      <c r="B49" t="s">
        <v>1518</v>
      </c>
      <c r="C49" t="s">
        <v>1519</v>
      </c>
      <c r="D49">
        <v>490047</v>
      </c>
    </row>
    <row r="50" spans="1:4" x14ac:dyDescent="0.15">
      <c r="A50" t="s">
        <v>5431</v>
      </c>
      <c r="B50" t="s">
        <v>5432</v>
      </c>
      <c r="C50" t="s">
        <v>5433</v>
      </c>
      <c r="D50">
        <v>490183</v>
      </c>
    </row>
    <row r="51" spans="1:4" x14ac:dyDescent="0.15">
      <c r="A51" t="s">
        <v>357</v>
      </c>
      <c r="B51" t="s">
        <v>1520</v>
      </c>
      <c r="C51" t="s">
        <v>1521</v>
      </c>
      <c r="D51">
        <v>490050</v>
      </c>
    </row>
    <row r="52" spans="1:4" x14ac:dyDescent="0.15">
      <c r="A52" t="s">
        <v>1798</v>
      </c>
      <c r="B52" t="s">
        <v>1799</v>
      </c>
      <c r="C52" t="s">
        <v>1800</v>
      </c>
      <c r="D52">
        <v>490051</v>
      </c>
    </row>
    <row r="53" spans="1:4" x14ac:dyDescent="0.15">
      <c r="A53" t="s">
        <v>1423</v>
      </c>
      <c r="B53" t="s">
        <v>1522</v>
      </c>
      <c r="C53" t="s">
        <v>1523</v>
      </c>
      <c r="D53">
        <v>490052</v>
      </c>
    </row>
    <row r="54" spans="1:4" x14ac:dyDescent="0.15">
      <c r="A54" t="s">
        <v>412</v>
      </c>
      <c r="B54" t="s">
        <v>1524</v>
      </c>
      <c r="C54" t="s">
        <v>1525</v>
      </c>
      <c r="D54">
        <v>490053</v>
      </c>
    </row>
    <row r="55" spans="1:4" x14ac:dyDescent="0.15">
      <c r="A55" t="s">
        <v>360</v>
      </c>
      <c r="B55" t="s">
        <v>1526</v>
      </c>
      <c r="C55" t="s">
        <v>1527</v>
      </c>
      <c r="D55">
        <v>490054</v>
      </c>
    </row>
    <row r="56" spans="1:4" x14ac:dyDescent="0.15">
      <c r="A56" t="s">
        <v>441</v>
      </c>
      <c r="B56" t="s">
        <v>1528</v>
      </c>
      <c r="C56" t="s">
        <v>1529</v>
      </c>
      <c r="D56">
        <v>490055</v>
      </c>
    </row>
    <row r="57" spans="1:4" x14ac:dyDescent="0.15">
      <c r="A57" t="s">
        <v>1801</v>
      </c>
      <c r="B57" t="s">
        <v>1802</v>
      </c>
      <c r="C57" t="s">
        <v>1803</v>
      </c>
      <c r="D57">
        <v>490056</v>
      </c>
    </row>
    <row r="58" spans="1:4" x14ac:dyDescent="0.15">
      <c r="A58" t="s">
        <v>428</v>
      </c>
      <c r="B58" t="s">
        <v>1530</v>
      </c>
      <c r="C58" t="s">
        <v>1531</v>
      </c>
      <c r="D58">
        <v>490057</v>
      </c>
    </row>
    <row r="59" spans="1:4" x14ac:dyDescent="0.15">
      <c r="A59" t="s">
        <v>383</v>
      </c>
      <c r="B59" t="s">
        <v>1532</v>
      </c>
      <c r="C59" t="s">
        <v>1533</v>
      </c>
      <c r="D59">
        <v>490058</v>
      </c>
    </row>
    <row r="60" spans="1:4" x14ac:dyDescent="0.15">
      <c r="A60" t="s">
        <v>1804</v>
      </c>
      <c r="B60" t="s">
        <v>1805</v>
      </c>
      <c r="C60" t="s">
        <v>1806</v>
      </c>
      <c r="D60">
        <v>490059</v>
      </c>
    </row>
    <row r="61" spans="1:4" x14ac:dyDescent="0.15">
      <c r="A61" t="s">
        <v>1534</v>
      </c>
      <c r="B61" t="s">
        <v>1535</v>
      </c>
      <c r="C61" t="s">
        <v>1536</v>
      </c>
      <c r="D61">
        <v>490060</v>
      </c>
    </row>
    <row r="62" spans="1:4" x14ac:dyDescent="0.15">
      <c r="A62" t="s">
        <v>1537</v>
      </c>
      <c r="B62" t="s">
        <v>1538</v>
      </c>
      <c r="C62" t="s">
        <v>1539</v>
      </c>
      <c r="D62">
        <v>490061</v>
      </c>
    </row>
    <row r="63" spans="1:4" x14ac:dyDescent="0.15">
      <c r="A63" t="s">
        <v>414</v>
      </c>
      <c r="B63" t="s">
        <v>1540</v>
      </c>
      <c r="C63" t="s">
        <v>1541</v>
      </c>
      <c r="D63">
        <v>490062</v>
      </c>
    </row>
    <row r="64" spans="1:4" x14ac:dyDescent="0.15">
      <c r="A64" t="s">
        <v>407</v>
      </c>
      <c r="B64" t="s">
        <v>1542</v>
      </c>
      <c r="C64" t="s">
        <v>1543</v>
      </c>
      <c r="D64">
        <v>490063</v>
      </c>
    </row>
    <row r="65" spans="1:4" x14ac:dyDescent="0.15">
      <c r="A65" t="s">
        <v>406</v>
      </c>
      <c r="B65" t="s">
        <v>1544</v>
      </c>
      <c r="C65" t="s">
        <v>1545</v>
      </c>
      <c r="D65">
        <v>490064</v>
      </c>
    </row>
    <row r="66" spans="1:4" x14ac:dyDescent="0.15">
      <c r="A66" t="s">
        <v>1546</v>
      </c>
      <c r="B66" t="s">
        <v>1547</v>
      </c>
      <c r="C66" t="s">
        <v>1548</v>
      </c>
      <c r="D66">
        <v>490182</v>
      </c>
    </row>
    <row r="67" spans="1:4" x14ac:dyDescent="0.15">
      <c r="A67" t="s">
        <v>427</v>
      </c>
      <c r="B67" t="s">
        <v>1549</v>
      </c>
      <c r="C67" t="s">
        <v>1550</v>
      </c>
      <c r="D67">
        <v>490065</v>
      </c>
    </row>
    <row r="68" spans="1:4" x14ac:dyDescent="0.15">
      <c r="A68" t="s">
        <v>1551</v>
      </c>
      <c r="B68" t="s">
        <v>1552</v>
      </c>
      <c r="C68" t="s">
        <v>1553</v>
      </c>
      <c r="D68">
        <v>490066</v>
      </c>
    </row>
    <row r="69" spans="1:4" x14ac:dyDescent="0.15">
      <c r="A69" t="s">
        <v>1554</v>
      </c>
      <c r="B69" t="s">
        <v>1555</v>
      </c>
      <c r="C69" t="s">
        <v>1556</v>
      </c>
      <c r="D69">
        <v>490067</v>
      </c>
    </row>
    <row r="70" spans="1:4" x14ac:dyDescent="0.15">
      <c r="A70" t="s">
        <v>1557</v>
      </c>
      <c r="B70" t="s">
        <v>1558</v>
      </c>
      <c r="C70" t="s">
        <v>1559</v>
      </c>
      <c r="D70">
        <v>490068</v>
      </c>
    </row>
    <row r="71" spans="1:4" x14ac:dyDescent="0.15">
      <c r="A71" t="s">
        <v>440</v>
      </c>
      <c r="B71" t="s">
        <v>1560</v>
      </c>
      <c r="C71" t="s">
        <v>1561</v>
      </c>
      <c r="D71">
        <v>490069</v>
      </c>
    </row>
    <row r="72" spans="1:4" x14ac:dyDescent="0.15">
      <c r="A72" t="s">
        <v>370</v>
      </c>
      <c r="B72" t="s">
        <v>1562</v>
      </c>
      <c r="C72" t="s">
        <v>1563</v>
      </c>
      <c r="D72">
        <v>490070</v>
      </c>
    </row>
    <row r="73" spans="1:4" x14ac:dyDescent="0.15">
      <c r="A73" t="s">
        <v>1564</v>
      </c>
      <c r="B73" t="s">
        <v>1565</v>
      </c>
      <c r="C73" t="s">
        <v>1566</v>
      </c>
      <c r="D73">
        <v>490071</v>
      </c>
    </row>
    <row r="74" spans="1:4" x14ac:dyDescent="0.15">
      <c r="A74" t="s">
        <v>1567</v>
      </c>
      <c r="B74" t="s">
        <v>1568</v>
      </c>
      <c r="C74" t="s">
        <v>1569</v>
      </c>
      <c r="D74">
        <v>490072</v>
      </c>
    </row>
    <row r="75" spans="1:4" x14ac:dyDescent="0.15">
      <c r="A75" t="s">
        <v>375</v>
      </c>
      <c r="B75" t="s">
        <v>1570</v>
      </c>
      <c r="C75" t="s">
        <v>1571</v>
      </c>
      <c r="D75">
        <v>490073</v>
      </c>
    </row>
    <row r="76" spans="1:4" x14ac:dyDescent="0.15">
      <c r="A76" t="s">
        <v>1807</v>
      </c>
      <c r="B76" t="s">
        <v>1808</v>
      </c>
      <c r="C76" t="s">
        <v>1809</v>
      </c>
      <c r="D76">
        <v>490074</v>
      </c>
    </row>
    <row r="77" spans="1:4" x14ac:dyDescent="0.15">
      <c r="A77" t="s">
        <v>369</v>
      </c>
      <c r="B77" t="s">
        <v>1572</v>
      </c>
      <c r="C77" t="s">
        <v>1573</v>
      </c>
      <c r="D77">
        <v>490075</v>
      </c>
    </row>
    <row r="78" spans="1:4" x14ac:dyDescent="0.15">
      <c r="A78" t="s">
        <v>1574</v>
      </c>
      <c r="B78" t="s">
        <v>1575</v>
      </c>
      <c r="C78" t="s">
        <v>1576</v>
      </c>
      <c r="D78">
        <v>490076</v>
      </c>
    </row>
    <row r="79" spans="1:4" x14ac:dyDescent="0.15">
      <c r="A79" t="s">
        <v>381</v>
      </c>
      <c r="B79" t="s">
        <v>1577</v>
      </c>
      <c r="C79" t="s">
        <v>1578</v>
      </c>
      <c r="D79">
        <v>490077</v>
      </c>
    </row>
    <row r="80" spans="1:4" x14ac:dyDescent="0.15">
      <c r="A80" t="s">
        <v>423</v>
      </c>
      <c r="B80" t="s">
        <v>1579</v>
      </c>
      <c r="C80" t="s">
        <v>1580</v>
      </c>
      <c r="D80">
        <v>490078</v>
      </c>
    </row>
    <row r="81" spans="1:4" x14ac:dyDescent="0.15">
      <c r="A81" t="s">
        <v>1581</v>
      </c>
      <c r="B81" t="s">
        <v>1582</v>
      </c>
      <c r="C81" t="s">
        <v>1583</v>
      </c>
      <c r="D81">
        <v>490079</v>
      </c>
    </row>
    <row r="82" spans="1:4" x14ac:dyDescent="0.15">
      <c r="A82" t="s">
        <v>418</v>
      </c>
      <c r="B82" t="s">
        <v>1584</v>
      </c>
      <c r="C82" t="s">
        <v>1585</v>
      </c>
      <c r="D82">
        <v>490080</v>
      </c>
    </row>
    <row r="83" spans="1:4" x14ac:dyDescent="0.15">
      <c r="A83" t="s">
        <v>435</v>
      </c>
      <c r="B83" t="s">
        <v>1586</v>
      </c>
      <c r="C83" t="s">
        <v>1587</v>
      </c>
      <c r="D83">
        <v>490081</v>
      </c>
    </row>
    <row r="84" spans="1:4" x14ac:dyDescent="0.15">
      <c r="A84" t="s">
        <v>401</v>
      </c>
      <c r="B84" t="s">
        <v>1588</v>
      </c>
      <c r="C84" t="s">
        <v>1589</v>
      </c>
      <c r="D84">
        <v>490082</v>
      </c>
    </row>
    <row r="85" spans="1:4" x14ac:dyDescent="0.15">
      <c r="A85" t="s">
        <v>1810</v>
      </c>
      <c r="B85" t="s">
        <v>1811</v>
      </c>
      <c r="C85" t="s">
        <v>1812</v>
      </c>
      <c r="D85">
        <v>490083</v>
      </c>
    </row>
    <row r="86" spans="1:4" x14ac:dyDescent="0.15">
      <c r="A86" t="s">
        <v>384</v>
      </c>
      <c r="B86" t="s">
        <v>1590</v>
      </c>
      <c r="C86" t="s">
        <v>1591</v>
      </c>
      <c r="D86">
        <v>490084</v>
      </c>
    </row>
    <row r="87" spans="1:4" x14ac:dyDescent="0.15">
      <c r="A87" t="s">
        <v>373</v>
      </c>
      <c r="B87" t="s">
        <v>1592</v>
      </c>
      <c r="C87" t="s">
        <v>1593</v>
      </c>
      <c r="D87">
        <v>490085</v>
      </c>
    </row>
    <row r="88" spans="1:4" x14ac:dyDescent="0.15">
      <c r="A88" t="s">
        <v>366</v>
      </c>
      <c r="B88" t="s">
        <v>1594</v>
      </c>
      <c r="C88" t="s">
        <v>1595</v>
      </c>
      <c r="D88">
        <v>490086</v>
      </c>
    </row>
    <row r="89" spans="1:4" x14ac:dyDescent="0.15">
      <c r="A89" t="s">
        <v>1813</v>
      </c>
      <c r="B89" t="s">
        <v>1814</v>
      </c>
      <c r="C89" t="s">
        <v>1815</v>
      </c>
      <c r="D89">
        <v>490087</v>
      </c>
    </row>
    <row r="90" spans="1:4" x14ac:dyDescent="0.15">
      <c r="A90" t="s">
        <v>1420</v>
      </c>
      <c r="B90" t="s">
        <v>1596</v>
      </c>
      <c r="C90" t="s">
        <v>1597</v>
      </c>
      <c r="D90">
        <v>490088</v>
      </c>
    </row>
    <row r="91" spans="1:4" x14ac:dyDescent="0.15">
      <c r="A91" t="s">
        <v>443</v>
      </c>
      <c r="B91" t="s">
        <v>1598</v>
      </c>
      <c r="C91" t="s">
        <v>1599</v>
      </c>
      <c r="D91">
        <v>490089</v>
      </c>
    </row>
    <row r="92" spans="1:4" x14ac:dyDescent="0.15">
      <c r="A92" t="s">
        <v>467</v>
      </c>
      <c r="B92" t="s">
        <v>1600</v>
      </c>
      <c r="C92" t="s">
        <v>1601</v>
      </c>
      <c r="D92">
        <v>490090</v>
      </c>
    </row>
    <row r="93" spans="1:4" x14ac:dyDescent="0.15">
      <c r="A93" t="s">
        <v>403</v>
      </c>
      <c r="B93" t="s">
        <v>1602</v>
      </c>
      <c r="C93" t="s">
        <v>1603</v>
      </c>
      <c r="D93">
        <v>490091</v>
      </c>
    </row>
    <row r="94" spans="1:4" x14ac:dyDescent="0.15">
      <c r="A94" t="s">
        <v>439</v>
      </c>
      <c r="B94" t="s">
        <v>1604</v>
      </c>
      <c r="C94" t="s">
        <v>1605</v>
      </c>
      <c r="D94">
        <v>490092</v>
      </c>
    </row>
    <row r="95" spans="1:4" x14ac:dyDescent="0.15">
      <c r="A95" t="s">
        <v>424</v>
      </c>
      <c r="B95" t="s">
        <v>1606</v>
      </c>
      <c r="C95" t="s">
        <v>1607</v>
      </c>
      <c r="D95">
        <v>490093</v>
      </c>
    </row>
    <row r="96" spans="1:4" x14ac:dyDescent="0.15">
      <c r="A96" t="s">
        <v>1816</v>
      </c>
      <c r="B96" t="s">
        <v>1817</v>
      </c>
      <c r="C96" t="s">
        <v>1818</v>
      </c>
      <c r="D96">
        <v>490094</v>
      </c>
    </row>
    <row r="97" spans="1:4" x14ac:dyDescent="0.15">
      <c r="A97" t="s">
        <v>398</v>
      </c>
      <c r="B97" t="s">
        <v>1608</v>
      </c>
      <c r="C97" t="s">
        <v>1609</v>
      </c>
      <c r="D97">
        <v>490095</v>
      </c>
    </row>
    <row r="98" spans="1:4" x14ac:dyDescent="0.15">
      <c r="A98" t="s">
        <v>376</v>
      </c>
      <c r="B98" t="s">
        <v>1610</v>
      </c>
      <c r="C98" t="s">
        <v>1611</v>
      </c>
      <c r="D98">
        <v>490096</v>
      </c>
    </row>
    <row r="99" spans="1:4" x14ac:dyDescent="0.15">
      <c r="A99" t="s">
        <v>1819</v>
      </c>
      <c r="B99" t="s">
        <v>1820</v>
      </c>
      <c r="C99" t="s">
        <v>1821</v>
      </c>
      <c r="D99">
        <v>490097</v>
      </c>
    </row>
    <row r="100" spans="1:4" x14ac:dyDescent="0.15">
      <c r="A100" t="s">
        <v>1612</v>
      </c>
      <c r="B100" t="s">
        <v>1613</v>
      </c>
      <c r="C100" t="s">
        <v>1614</v>
      </c>
      <c r="D100">
        <v>490098</v>
      </c>
    </row>
    <row r="101" spans="1:4" x14ac:dyDescent="0.15">
      <c r="A101" t="s">
        <v>433</v>
      </c>
      <c r="B101" t="s">
        <v>1615</v>
      </c>
      <c r="C101" t="s">
        <v>1616</v>
      </c>
      <c r="D101">
        <v>490099</v>
      </c>
    </row>
    <row r="102" spans="1:4" x14ac:dyDescent="0.15">
      <c r="A102" t="s">
        <v>1822</v>
      </c>
      <c r="B102" t="s">
        <v>1823</v>
      </c>
      <c r="C102" t="s">
        <v>1824</v>
      </c>
      <c r="D102">
        <v>490100</v>
      </c>
    </row>
    <row r="103" spans="1:4" x14ac:dyDescent="0.15">
      <c r="A103" t="s">
        <v>445</v>
      </c>
      <c r="B103" t="s">
        <v>1617</v>
      </c>
      <c r="C103" t="s">
        <v>1618</v>
      </c>
      <c r="D103">
        <v>490101</v>
      </c>
    </row>
    <row r="104" spans="1:4" x14ac:dyDescent="0.15">
      <c r="A104" t="s">
        <v>1825</v>
      </c>
      <c r="B104" t="s">
        <v>1826</v>
      </c>
      <c r="C104" t="s">
        <v>1827</v>
      </c>
      <c r="D104">
        <v>490102</v>
      </c>
    </row>
    <row r="105" spans="1:4" x14ac:dyDescent="0.15">
      <c r="A105" t="s">
        <v>361</v>
      </c>
      <c r="B105" t="s">
        <v>1619</v>
      </c>
      <c r="C105" t="s">
        <v>1620</v>
      </c>
      <c r="D105">
        <v>490103</v>
      </c>
    </row>
    <row r="106" spans="1:4" x14ac:dyDescent="0.15">
      <c r="A106" t="s">
        <v>1828</v>
      </c>
      <c r="B106" t="s">
        <v>1829</v>
      </c>
      <c r="C106" t="s">
        <v>1830</v>
      </c>
      <c r="D106">
        <v>490104</v>
      </c>
    </row>
    <row r="107" spans="1:4" x14ac:dyDescent="0.15">
      <c r="A107" t="s">
        <v>388</v>
      </c>
      <c r="B107" t="s">
        <v>1621</v>
      </c>
      <c r="C107" t="s">
        <v>1622</v>
      </c>
      <c r="D107">
        <v>490105</v>
      </c>
    </row>
    <row r="108" spans="1:4" x14ac:dyDescent="0.15">
      <c r="A108" t="s">
        <v>1623</v>
      </c>
      <c r="B108" t="s">
        <v>1624</v>
      </c>
      <c r="C108" t="s">
        <v>1625</v>
      </c>
      <c r="D108">
        <v>490106</v>
      </c>
    </row>
    <row r="109" spans="1:4" x14ac:dyDescent="0.15">
      <c r="A109" t="s">
        <v>432</v>
      </c>
      <c r="B109" t="s">
        <v>1626</v>
      </c>
      <c r="C109" t="s">
        <v>1627</v>
      </c>
      <c r="D109">
        <v>490107</v>
      </c>
    </row>
    <row r="110" spans="1:4" x14ac:dyDescent="0.15">
      <c r="A110" t="s">
        <v>1831</v>
      </c>
      <c r="B110" t="s">
        <v>1832</v>
      </c>
      <c r="C110" t="s">
        <v>1833</v>
      </c>
      <c r="D110">
        <v>490108</v>
      </c>
    </row>
    <row r="111" spans="1:4" x14ac:dyDescent="0.15">
      <c r="A111" t="s">
        <v>1628</v>
      </c>
      <c r="B111" t="s">
        <v>1629</v>
      </c>
      <c r="C111" t="s">
        <v>1630</v>
      </c>
      <c r="D111">
        <v>490109</v>
      </c>
    </row>
    <row r="112" spans="1:4" x14ac:dyDescent="0.15">
      <c r="A112" t="s">
        <v>1631</v>
      </c>
      <c r="B112" t="s">
        <v>1632</v>
      </c>
      <c r="C112" t="s">
        <v>1633</v>
      </c>
      <c r="D112">
        <v>490110</v>
      </c>
    </row>
    <row r="113" spans="1:4" x14ac:dyDescent="0.15">
      <c r="A113" t="s">
        <v>426</v>
      </c>
      <c r="B113" t="s">
        <v>1634</v>
      </c>
      <c r="C113" t="s">
        <v>1635</v>
      </c>
      <c r="D113">
        <v>490111</v>
      </c>
    </row>
    <row r="114" spans="1:4" x14ac:dyDescent="0.15">
      <c r="A114" t="s">
        <v>1419</v>
      </c>
      <c r="B114" t="s">
        <v>1636</v>
      </c>
      <c r="C114" t="s">
        <v>1637</v>
      </c>
      <c r="D114">
        <v>490112</v>
      </c>
    </row>
    <row r="115" spans="1:4" x14ac:dyDescent="0.15">
      <c r="A115" t="s">
        <v>397</v>
      </c>
      <c r="B115" t="s">
        <v>1638</v>
      </c>
      <c r="C115" t="s">
        <v>1639</v>
      </c>
      <c r="D115">
        <v>490113</v>
      </c>
    </row>
    <row r="116" spans="1:4" x14ac:dyDescent="0.15">
      <c r="A116" t="s">
        <v>1834</v>
      </c>
      <c r="B116" t="s">
        <v>1835</v>
      </c>
      <c r="C116" t="s">
        <v>1836</v>
      </c>
      <c r="D116">
        <v>490114</v>
      </c>
    </row>
    <row r="117" spans="1:4" x14ac:dyDescent="0.15">
      <c r="A117" t="s">
        <v>434</v>
      </c>
      <c r="B117" t="s">
        <v>1640</v>
      </c>
      <c r="C117" t="s">
        <v>1641</v>
      </c>
      <c r="D117">
        <v>490115</v>
      </c>
    </row>
    <row r="118" spans="1:4" x14ac:dyDescent="0.15">
      <c r="A118" t="s">
        <v>1837</v>
      </c>
      <c r="B118" t="s">
        <v>1838</v>
      </c>
      <c r="C118" t="s">
        <v>1839</v>
      </c>
      <c r="D118">
        <v>490116</v>
      </c>
    </row>
    <row r="119" spans="1:4" x14ac:dyDescent="0.15">
      <c r="A119" t="s">
        <v>442</v>
      </c>
      <c r="B119" t="s">
        <v>1642</v>
      </c>
      <c r="C119" t="s">
        <v>1643</v>
      </c>
      <c r="D119">
        <v>490117</v>
      </c>
    </row>
    <row r="120" spans="1:4" x14ac:dyDescent="0.15">
      <c r="A120" t="s">
        <v>1840</v>
      </c>
      <c r="B120" t="s">
        <v>1841</v>
      </c>
      <c r="C120" t="s">
        <v>1842</v>
      </c>
      <c r="D120">
        <v>490118</v>
      </c>
    </row>
    <row r="121" spans="1:4" x14ac:dyDescent="0.15">
      <c r="A121" t="s">
        <v>5434</v>
      </c>
      <c r="B121" t="s">
        <v>5436</v>
      </c>
      <c r="C121" t="s">
        <v>5438</v>
      </c>
      <c r="D121">
        <v>490048</v>
      </c>
    </row>
    <row r="122" spans="1:4" x14ac:dyDescent="0.15">
      <c r="A122" t="s">
        <v>5435</v>
      </c>
      <c r="B122" t="s">
        <v>5437</v>
      </c>
      <c r="C122" t="s">
        <v>5439</v>
      </c>
      <c r="D122">
        <v>490049</v>
      </c>
    </row>
    <row r="123" spans="1:4" x14ac:dyDescent="0.15">
      <c r="A123" t="s">
        <v>422</v>
      </c>
      <c r="B123" t="s">
        <v>1644</v>
      </c>
      <c r="C123" t="s">
        <v>1645</v>
      </c>
      <c r="D123">
        <v>490119</v>
      </c>
    </row>
    <row r="124" spans="1:4" x14ac:dyDescent="0.15">
      <c r="A124" t="s">
        <v>421</v>
      </c>
      <c r="B124" t="s">
        <v>1646</v>
      </c>
      <c r="C124" t="s">
        <v>1647</v>
      </c>
      <c r="D124">
        <v>490120</v>
      </c>
    </row>
    <row r="125" spans="1:4" x14ac:dyDescent="0.15">
      <c r="A125" t="s">
        <v>1843</v>
      </c>
      <c r="B125" t="s">
        <v>1844</v>
      </c>
      <c r="C125" t="s">
        <v>1845</v>
      </c>
      <c r="D125">
        <v>490121</v>
      </c>
    </row>
    <row r="126" spans="1:4" x14ac:dyDescent="0.15">
      <c r="A126" t="s">
        <v>1648</v>
      </c>
      <c r="B126" t="s">
        <v>1649</v>
      </c>
      <c r="C126" t="s">
        <v>1650</v>
      </c>
      <c r="D126">
        <v>490122</v>
      </c>
    </row>
    <row r="127" spans="1:4" x14ac:dyDescent="0.15">
      <c r="A127" t="s">
        <v>429</v>
      </c>
      <c r="B127" t="s">
        <v>1651</v>
      </c>
      <c r="C127" t="s">
        <v>1652</v>
      </c>
      <c r="D127">
        <v>490123</v>
      </c>
    </row>
    <row r="128" spans="1:4" x14ac:dyDescent="0.15">
      <c r="A128" t="s">
        <v>1846</v>
      </c>
      <c r="B128" t="s">
        <v>1847</v>
      </c>
      <c r="C128" t="s">
        <v>1848</v>
      </c>
      <c r="D128">
        <v>490124</v>
      </c>
    </row>
    <row r="129" spans="1:4" x14ac:dyDescent="0.15">
      <c r="A129" t="s">
        <v>396</v>
      </c>
      <c r="B129" t="s">
        <v>1653</v>
      </c>
      <c r="C129" t="s">
        <v>1654</v>
      </c>
      <c r="D129">
        <v>490125</v>
      </c>
    </row>
    <row r="130" spans="1:4" x14ac:dyDescent="0.15">
      <c r="A130" t="s">
        <v>1849</v>
      </c>
      <c r="B130" t="s">
        <v>1850</v>
      </c>
      <c r="C130" t="s">
        <v>1851</v>
      </c>
      <c r="D130">
        <v>490126</v>
      </c>
    </row>
    <row r="131" spans="1:4" x14ac:dyDescent="0.15">
      <c r="A131" t="s">
        <v>478</v>
      </c>
      <c r="B131" t="s">
        <v>1655</v>
      </c>
      <c r="C131" t="s">
        <v>1656</v>
      </c>
      <c r="D131">
        <v>490127</v>
      </c>
    </row>
    <row r="132" spans="1:4" x14ac:dyDescent="0.15">
      <c r="A132" t="s">
        <v>1852</v>
      </c>
      <c r="B132" t="s">
        <v>1853</v>
      </c>
      <c r="C132" t="s">
        <v>1854</v>
      </c>
      <c r="D132">
        <v>490128</v>
      </c>
    </row>
    <row r="133" spans="1:4" x14ac:dyDescent="0.15">
      <c r="A133" t="s">
        <v>364</v>
      </c>
      <c r="B133" t="s">
        <v>1657</v>
      </c>
      <c r="C133" t="s">
        <v>1658</v>
      </c>
      <c r="D133">
        <v>490129</v>
      </c>
    </row>
    <row r="134" spans="1:4" x14ac:dyDescent="0.15">
      <c r="A134" t="s">
        <v>430</v>
      </c>
      <c r="B134" t="s">
        <v>1659</v>
      </c>
      <c r="C134" t="s">
        <v>1660</v>
      </c>
      <c r="D134">
        <v>490130</v>
      </c>
    </row>
    <row r="135" spans="1:4" x14ac:dyDescent="0.15">
      <c r="A135" t="s">
        <v>1661</v>
      </c>
      <c r="B135" t="s">
        <v>1662</v>
      </c>
      <c r="C135" t="s">
        <v>1663</v>
      </c>
      <c r="D135">
        <v>490131</v>
      </c>
    </row>
    <row r="136" spans="1:4" x14ac:dyDescent="0.15">
      <c r="A136" t="s">
        <v>371</v>
      </c>
      <c r="B136" t="s">
        <v>1664</v>
      </c>
      <c r="C136" t="s">
        <v>1665</v>
      </c>
      <c r="D136">
        <v>490132</v>
      </c>
    </row>
    <row r="137" spans="1:4" x14ac:dyDescent="0.15">
      <c r="A137" t="s">
        <v>1666</v>
      </c>
      <c r="B137" t="s">
        <v>1667</v>
      </c>
      <c r="C137" t="s">
        <v>1668</v>
      </c>
      <c r="D137">
        <v>490133</v>
      </c>
    </row>
    <row r="138" spans="1:4" x14ac:dyDescent="0.15">
      <c r="A138" t="s">
        <v>1855</v>
      </c>
      <c r="B138" t="s">
        <v>1856</v>
      </c>
      <c r="C138" t="s">
        <v>1857</v>
      </c>
      <c r="D138">
        <v>490134</v>
      </c>
    </row>
    <row r="139" spans="1:4" x14ac:dyDescent="0.15">
      <c r="A139" t="s">
        <v>1669</v>
      </c>
      <c r="B139" t="s">
        <v>1670</v>
      </c>
      <c r="C139" t="s">
        <v>1671</v>
      </c>
      <c r="D139">
        <v>490135</v>
      </c>
    </row>
    <row r="140" spans="1:4" x14ac:dyDescent="0.15">
      <c r="A140" t="s">
        <v>1421</v>
      </c>
      <c r="B140" t="s">
        <v>1672</v>
      </c>
      <c r="C140" t="s">
        <v>1673</v>
      </c>
      <c r="D140">
        <v>490136</v>
      </c>
    </row>
    <row r="141" spans="1:4" x14ac:dyDescent="0.15">
      <c r="A141" t="s">
        <v>1858</v>
      </c>
      <c r="B141" t="s">
        <v>1859</v>
      </c>
      <c r="C141" t="s">
        <v>1860</v>
      </c>
      <c r="D141">
        <v>490137</v>
      </c>
    </row>
    <row r="142" spans="1:4" x14ac:dyDescent="0.15">
      <c r="A142" t="s">
        <v>1674</v>
      </c>
      <c r="B142" t="s">
        <v>1675</v>
      </c>
      <c r="C142" t="s">
        <v>1676</v>
      </c>
      <c r="D142">
        <v>490138</v>
      </c>
    </row>
    <row r="143" spans="1:4" x14ac:dyDescent="0.15">
      <c r="A143" t="s">
        <v>408</v>
      </c>
      <c r="B143" t="s">
        <v>1677</v>
      </c>
      <c r="C143" t="s">
        <v>1678</v>
      </c>
      <c r="D143">
        <v>490139</v>
      </c>
    </row>
    <row r="144" spans="1:4" x14ac:dyDescent="0.15">
      <c r="A144" t="s">
        <v>1861</v>
      </c>
      <c r="B144" t="s">
        <v>1862</v>
      </c>
      <c r="C144" t="s">
        <v>1863</v>
      </c>
      <c r="D144">
        <v>490140</v>
      </c>
    </row>
    <row r="145" spans="1:4" x14ac:dyDescent="0.15">
      <c r="A145" t="s">
        <v>1679</v>
      </c>
      <c r="B145" t="s">
        <v>1680</v>
      </c>
      <c r="C145" t="s">
        <v>1681</v>
      </c>
      <c r="D145">
        <v>490141</v>
      </c>
    </row>
    <row r="146" spans="1:4" x14ac:dyDescent="0.15">
      <c r="A146" t="s">
        <v>1682</v>
      </c>
      <c r="B146" t="s">
        <v>1683</v>
      </c>
      <c r="C146" t="s">
        <v>1684</v>
      </c>
      <c r="D146">
        <v>490142</v>
      </c>
    </row>
    <row r="147" spans="1:4" x14ac:dyDescent="0.15">
      <c r="A147" t="s">
        <v>1685</v>
      </c>
      <c r="B147" t="s">
        <v>1686</v>
      </c>
      <c r="C147" t="s">
        <v>1687</v>
      </c>
      <c r="D147">
        <v>490143</v>
      </c>
    </row>
    <row r="148" spans="1:4" x14ac:dyDescent="0.15">
      <c r="A148" t="s">
        <v>379</v>
      </c>
      <c r="B148" t="s">
        <v>1688</v>
      </c>
      <c r="C148" t="s">
        <v>1689</v>
      </c>
      <c r="D148">
        <v>490144</v>
      </c>
    </row>
    <row r="149" spans="1:4" x14ac:dyDescent="0.15">
      <c r="A149" t="s">
        <v>365</v>
      </c>
      <c r="B149" t="s">
        <v>1690</v>
      </c>
      <c r="C149" t="s">
        <v>1691</v>
      </c>
      <c r="D149">
        <v>490145</v>
      </c>
    </row>
    <row r="150" spans="1:4" x14ac:dyDescent="0.15">
      <c r="A150" t="s">
        <v>416</v>
      </c>
      <c r="B150" t="s">
        <v>1692</v>
      </c>
      <c r="C150" t="s">
        <v>1693</v>
      </c>
      <c r="D150">
        <v>490146</v>
      </c>
    </row>
    <row r="151" spans="1:4" x14ac:dyDescent="0.15">
      <c r="A151" t="s">
        <v>367</v>
      </c>
      <c r="B151" t="s">
        <v>1694</v>
      </c>
      <c r="C151" t="s">
        <v>1695</v>
      </c>
      <c r="D151">
        <v>490147</v>
      </c>
    </row>
    <row r="152" spans="1:4" x14ac:dyDescent="0.15">
      <c r="A152" t="s">
        <v>1864</v>
      </c>
      <c r="B152" t="s">
        <v>1865</v>
      </c>
      <c r="C152" t="s">
        <v>1866</v>
      </c>
      <c r="D152">
        <v>490148</v>
      </c>
    </row>
    <row r="153" spans="1:4" x14ac:dyDescent="0.15">
      <c r="A153" t="s">
        <v>1696</v>
      </c>
      <c r="B153" t="s">
        <v>1697</v>
      </c>
      <c r="C153" t="s">
        <v>1698</v>
      </c>
      <c r="D153">
        <v>490149</v>
      </c>
    </row>
    <row r="154" spans="1:4" x14ac:dyDescent="0.15">
      <c r="A154" t="s">
        <v>400</v>
      </c>
      <c r="B154" t="s">
        <v>1699</v>
      </c>
      <c r="C154" t="s">
        <v>1700</v>
      </c>
      <c r="D154">
        <v>490150</v>
      </c>
    </row>
    <row r="155" spans="1:4" x14ac:dyDescent="0.15">
      <c r="A155" t="s">
        <v>363</v>
      </c>
      <c r="B155" t="s">
        <v>1701</v>
      </c>
      <c r="C155" t="s">
        <v>1702</v>
      </c>
      <c r="D155">
        <v>490151</v>
      </c>
    </row>
    <row r="156" spans="1:4" x14ac:dyDescent="0.15">
      <c r="A156" t="s">
        <v>469</v>
      </c>
      <c r="B156" t="s">
        <v>1703</v>
      </c>
      <c r="C156" t="s">
        <v>1704</v>
      </c>
      <c r="D156">
        <v>490152</v>
      </c>
    </row>
    <row r="157" spans="1:4" x14ac:dyDescent="0.15">
      <c r="A157" t="s">
        <v>1705</v>
      </c>
      <c r="B157" t="s">
        <v>1706</v>
      </c>
      <c r="C157" t="s">
        <v>1707</v>
      </c>
      <c r="D157">
        <v>490153</v>
      </c>
    </row>
    <row r="158" spans="1:4" x14ac:dyDescent="0.15">
      <c r="A158" t="s">
        <v>1708</v>
      </c>
      <c r="B158" t="s">
        <v>1709</v>
      </c>
      <c r="C158" t="s">
        <v>1710</v>
      </c>
      <c r="D158">
        <v>490154</v>
      </c>
    </row>
    <row r="159" spans="1:4" x14ac:dyDescent="0.15">
      <c r="A159" t="s">
        <v>399</v>
      </c>
      <c r="B159" t="s">
        <v>1711</v>
      </c>
      <c r="C159" t="s">
        <v>1712</v>
      </c>
      <c r="D159">
        <v>490155</v>
      </c>
    </row>
    <row r="160" spans="1:4" x14ac:dyDescent="0.15">
      <c r="A160" t="s">
        <v>417</v>
      </c>
      <c r="B160" t="s">
        <v>1713</v>
      </c>
      <c r="C160" t="s">
        <v>1714</v>
      </c>
      <c r="D160">
        <v>490156</v>
      </c>
    </row>
    <row r="161" spans="1:4" x14ac:dyDescent="0.15">
      <c r="A161" t="s">
        <v>1715</v>
      </c>
      <c r="B161" t="s">
        <v>1716</v>
      </c>
      <c r="C161" t="s">
        <v>1717</v>
      </c>
      <c r="D161">
        <v>490157</v>
      </c>
    </row>
    <row r="162" spans="1:4" x14ac:dyDescent="0.15">
      <c r="A162" t="s">
        <v>394</v>
      </c>
      <c r="B162" t="s">
        <v>1718</v>
      </c>
      <c r="C162" t="s">
        <v>1719</v>
      </c>
      <c r="D162">
        <v>490158</v>
      </c>
    </row>
    <row r="163" spans="1:4" x14ac:dyDescent="0.15">
      <c r="A163" t="s">
        <v>1867</v>
      </c>
      <c r="B163" t="s">
        <v>1868</v>
      </c>
      <c r="C163" t="s">
        <v>1869</v>
      </c>
      <c r="D163">
        <v>490159</v>
      </c>
    </row>
    <row r="164" spans="1:4" x14ac:dyDescent="0.15">
      <c r="A164" t="s">
        <v>404</v>
      </c>
      <c r="B164" t="s">
        <v>1720</v>
      </c>
      <c r="C164" t="s">
        <v>1721</v>
      </c>
      <c r="D164">
        <v>490160</v>
      </c>
    </row>
    <row r="165" spans="1:4" x14ac:dyDescent="0.15">
      <c r="A165" t="s">
        <v>410</v>
      </c>
      <c r="B165" t="s">
        <v>1722</v>
      </c>
      <c r="C165" t="s">
        <v>1723</v>
      </c>
      <c r="D165">
        <v>490161</v>
      </c>
    </row>
    <row r="166" spans="1:4" x14ac:dyDescent="0.15">
      <c r="A166" t="s">
        <v>1724</v>
      </c>
      <c r="B166" t="s">
        <v>1725</v>
      </c>
      <c r="C166" t="s">
        <v>1726</v>
      </c>
      <c r="D166">
        <v>490162</v>
      </c>
    </row>
    <row r="167" spans="1:4" x14ac:dyDescent="0.15">
      <c r="A167" t="s">
        <v>1870</v>
      </c>
      <c r="B167" t="s">
        <v>1871</v>
      </c>
      <c r="C167" t="s">
        <v>1872</v>
      </c>
      <c r="D167">
        <v>490163</v>
      </c>
    </row>
    <row r="168" spans="1:4" x14ac:dyDescent="0.15">
      <c r="A168" t="s">
        <v>1727</v>
      </c>
      <c r="B168" t="s">
        <v>1728</v>
      </c>
      <c r="C168" t="s">
        <v>1729</v>
      </c>
      <c r="D168">
        <v>490164</v>
      </c>
    </row>
    <row r="169" spans="1:4" x14ac:dyDescent="0.15">
      <c r="A169" t="s">
        <v>1730</v>
      </c>
      <c r="B169" t="s">
        <v>1731</v>
      </c>
      <c r="C169" t="s">
        <v>1732</v>
      </c>
      <c r="D169">
        <v>490165</v>
      </c>
    </row>
    <row r="170" spans="1:4" x14ac:dyDescent="0.15">
      <c r="A170" t="s">
        <v>359</v>
      </c>
      <c r="B170" t="s">
        <v>1733</v>
      </c>
      <c r="C170" t="s">
        <v>1734</v>
      </c>
      <c r="D170">
        <v>490166</v>
      </c>
    </row>
    <row r="171" spans="1:4" x14ac:dyDescent="0.15">
      <c r="A171" t="s">
        <v>425</v>
      </c>
      <c r="B171" t="s">
        <v>1735</v>
      </c>
      <c r="C171" t="s">
        <v>1736</v>
      </c>
      <c r="D171">
        <v>490167</v>
      </c>
    </row>
    <row r="172" spans="1:4" x14ac:dyDescent="0.15">
      <c r="A172" t="s">
        <v>1873</v>
      </c>
      <c r="B172" t="s">
        <v>1874</v>
      </c>
      <c r="C172" t="s">
        <v>1875</v>
      </c>
      <c r="D172">
        <v>490168</v>
      </c>
    </row>
    <row r="173" spans="1:4" x14ac:dyDescent="0.15">
      <c r="A173" t="s">
        <v>385</v>
      </c>
      <c r="B173" t="s">
        <v>1737</v>
      </c>
      <c r="C173" t="s">
        <v>1738</v>
      </c>
      <c r="D173">
        <v>490169</v>
      </c>
    </row>
    <row r="174" spans="1:4" x14ac:dyDescent="0.15">
      <c r="A174" t="s">
        <v>1876</v>
      </c>
      <c r="B174" t="s">
        <v>1877</v>
      </c>
      <c r="C174" t="s">
        <v>1878</v>
      </c>
      <c r="D174">
        <v>490170</v>
      </c>
    </row>
    <row r="175" spans="1:4" x14ac:dyDescent="0.15">
      <c r="A175" t="s">
        <v>405</v>
      </c>
      <c r="B175" t="s">
        <v>1739</v>
      </c>
      <c r="C175" t="s">
        <v>1740</v>
      </c>
      <c r="D175">
        <v>490171</v>
      </c>
    </row>
    <row r="176" spans="1:4" x14ac:dyDescent="0.15">
      <c r="A176" t="s">
        <v>1879</v>
      </c>
      <c r="B176" t="s">
        <v>1880</v>
      </c>
      <c r="C176" t="s">
        <v>1881</v>
      </c>
      <c r="D176">
        <v>490172</v>
      </c>
    </row>
    <row r="177" spans="1:4" x14ac:dyDescent="0.15">
      <c r="A177" t="s">
        <v>409</v>
      </c>
      <c r="B177" t="s">
        <v>1741</v>
      </c>
      <c r="C177" t="s">
        <v>1742</v>
      </c>
      <c r="D177">
        <v>490173</v>
      </c>
    </row>
    <row r="178" spans="1:4" x14ac:dyDescent="0.15">
      <c r="A178" t="s">
        <v>438</v>
      </c>
      <c r="B178" t="s">
        <v>1743</v>
      </c>
      <c r="C178" t="s">
        <v>1744</v>
      </c>
      <c r="D178">
        <v>490174</v>
      </c>
    </row>
    <row r="179" spans="1:4" x14ac:dyDescent="0.15">
      <c r="A179" t="s">
        <v>292</v>
      </c>
      <c r="B179" t="s">
        <v>1745</v>
      </c>
      <c r="C179" t="s">
        <v>1746</v>
      </c>
      <c r="D179">
        <v>490175</v>
      </c>
    </row>
    <row r="180" spans="1:4" x14ac:dyDescent="0.15">
      <c r="A180" t="s">
        <v>1882</v>
      </c>
      <c r="B180" t="s">
        <v>1883</v>
      </c>
      <c r="C180" t="s">
        <v>1884</v>
      </c>
      <c r="D180">
        <v>490176</v>
      </c>
    </row>
    <row r="181" spans="1:4" x14ac:dyDescent="0.15">
      <c r="A181" t="s">
        <v>1747</v>
      </c>
      <c r="B181" t="s">
        <v>1748</v>
      </c>
      <c r="C181" t="s">
        <v>1749</v>
      </c>
      <c r="D181">
        <v>490177</v>
      </c>
    </row>
    <row r="182" spans="1:4" x14ac:dyDescent="0.15">
      <c r="A182" t="s">
        <v>436</v>
      </c>
      <c r="B182" t="s">
        <v>1750</v>
      </c>
      <c r="C182" t="s">
        <v>1751</v>
      </c>
      <c r="D182">
        <v>490178</v>
      </c>
    </row>
    <row r="183" spans="1:4" x14ac:dyDescent="0.15">
      <c r="A183" t="s">
        <v>1752</v>
      </c>
      <c r="B183" t="s">
        <v>1753</v>
      </c>
      <c r="C183" t="s">
        <v>1754</v>
      </c>
      <c r="D183">
        <v>490179</v>
      </c>
    </row>
    <row r="184" spans="1:4" x14ac:dyDescent="0.15">
      <c r="A184" t="s">
        <v>372</v>
      </c>
      <c r="B184" t="s">
        <v>1755</v>
      </c>
      <c r="C184" t="s">
        <v>1756</v>
      </c>
      <c r="D184">
        <v>490180</v>
      </c>
    </row>
    <row r="185" spans="1:4" x14ac:dyDescent="0.15">
      <c r="A185" t="s">
        <v>1885</v>
      </c>
      <c r="B185" t="s">
        <v>1886</v>
      </c>
      <c r="C185" t="s">
        <v>1887</v>
      </c>
      <c r="D185">
        <v>490181</v>
      </c>
    </row>
  </sheetData>
  <sortState xmlns:xlrd2="http://schemas.microsoft.com/office/spreadsheetml/2017/richdata2" ref="A2:D185">
    <sortCondition ref="C2:C185"/>
  </sortState>
  <phoneticPr fontId="19"/>
  <conditionalFormatting sqref="A2:A9">
    <cfRule type="duplicateValues" dxfId="1" priority="3940" stopIfTrue="1"/>
  </conditionalFormatting>
  <conditionalFormatting sqref="D1:D1048576">
    <cfRule type="duplicateValues" dxfId="0" priority="1"/>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U101"/>
  <sheetViews>
    <sheetView zoomScale="85" zoomScaleNormal="85" workbookViewId="0">
      <selection activeCell="B2" sqref="B2"/>
    </sheetView>
  </sheetViews>
  <sheetFormatPr defaultRowHeight="13.5" x14ac:dyDescent="0.15"/>
  <cols>
    <col min="1" max="1" width="5.875" style="3" bestFit="1" customWidth="1"/>
    <col min="2" max="8" width="9" style="3"/>
    <col min="9" max="9" width="10.75" style="67" bestFit="1" customWidth="1"/>
    <col min="10" max="16384" width="9" style="3"/>
  </cols>
  <sheetData>
    <row r="1" spans="1:21" ht="27" x14ac:dyDescent="0.15">
      <c r="A1" s="220" t="s">
        <v>318</v>
      </c>
      <c r="B1" s="221" t="s">
        <v>293</v>
      </c>
      <c r="C1" s="221" t="s">
        <v>294</v>
      </c>
      <c r="D1" s="221" t="s">
        <v>295</v>
      </c>
      <c r="E1" s="220" t="s">
        <v>296</v>
      </c>
      <c r="F1" s="221" t="s">
        <v>297</v>
      </c>
      <c r="G1" s="221" t="s">
        <v>298</v>
      </c>
      <c r="H1" s="221" t="s">
        <v>299</v>
      </c>
      <c r="I1" s="222" t="s">
        <v>300</v>
      </c>
      <c r="J1" s="221" t="s">
        <v>301</v>
      </c>
      <c r="K1" s="220" t="s">
        <v>302</v>
      </c>
      <c r="L1" s="221" t="s">
        <v>303</v>
      </c>
      <c r="M1" s="221" t="s">
        <v>304</v>
      </c>
      <c r="N1" s="221" t="s">
        <v>305</v>
      </c>
      <c r="O1" s="221" t="s">
        <v>306</v>
      </c>
      <c r="P1" s="221" t="s">
        <v>307</v>
      </c>
      <c r="Q1" s="220" t="s">
        <v>308</v>
      </c>
      <c r="R1" s="221" t="s">
        <v>309</v>
      </c>
      <c r="S1" s="221" t="s">
        <v>310</v>
      </c>
      <c r="T1" s="221" t="s">
        <v>311</v>
      </c>
      <c r="U1" s="221" t="s">
        <v>312</v>
      </c>
    </row>
    <row r="2" spans="1:21" x14ac:dyDescent="0.15">
      <c r="A2" s="23">
        <v>1</v>
      </c>
      <c r="B2" s="24"/>
      <c r="C2" s="24"/>
      <c r="D2" s="24"/>
      <c r="E2" s="24"/>
      <c r="F2" s="24"/>
      <c r="G2" s="24"/>
      <c r="H2" s="24"/>
      <c r="I2" s="66"/>
      <c r="J2" s="24"/>
      <c r="K2" s="24"/>
      <c r="L2" s="24"/>
      <c r="M2" s="24"/>
      <c r="N2" s="24"/>
      <c r="O2" s="24"/>
      <c r="P2" s="24"/>
      <c r="Q2" s="24"/>
      <c r="R2" s="24"/>
      <c r="S2" s="24"/>
      <c r="T2" s="24"/>
      <c r="U2" s="24"/>
    </row>
    <row r="3" spans="1:21" x14ac:dyDescent="0.15">
      <c r="A3" s="23">
        <v>2</v>
      </c>
      <c r="B3" s="24"/>
      <c r="C3" s="24"/>
      <c r="D3" s="24"/>
      <c r="E3" s="24"/>
      <c r="F3" s="24"/>
      <c r="G3" s="24"/>
      <c r="H3" s="24"/>
      <c r="I3" s="66"/>
      <c r="J3" s="24"/>
      <c r="K3" s="24"/>
      <c r="L3" s="24"/>
      <c r="M3" s="24"/>
      <c r="N3" s="24"/>
      <c r="O3" s="24"/>
      <c r="P3" s="24"/>
      <c r="Q3" s="24"/>
      <c r="R3" s="24"/>
      <c r="S3" s="24"/>
      <c r="T3" s="24"/>
      <c r="U3" s="24"/>
    </row>
    <row r="4" spans="1:21" x14ac:dyDescent="0.15">
      <c r="A4" s="23">
        <v>3</v>
      </c>
      <c r="B4" s="24"/>
      <c r="C4" s="24"/>
      <c r="D4" s="24"/>
      <c r="E4" s="24"/>
      <c r="F4" s="24"/>
      <c r="G4" s="24"/>
      <c r="H4" s="24"/>
      <c r="I4" s="66"/>
      <c r="J4" s="24"/>
      <c r="K4" s="24"/>
      <c r="L4" s="24"/>
      <c r="M4" s="24"/>
      <c r="N4" s="24"/>
      <c r="O4" s="24"/>
      <c r="P4" s="24"/>
      <c r="Q4" s="24"/>
      <c r="R4" s="24"/>
      <c r="S4" s="24"/>
      <c r="T4" s="24"/>
      <c r="U4" s="24"/>
    </row>
    <row r="5" spans="1:21" x14ac:dyDescent="0.15">
      <c r="A5" s="23">
        <v>4</v>
      </c>
      <c r="B5" s="24"/>
      <c r="C5" s="24"/>
      <c r="D5" s="24"/>
      <c r="E5" s="24"/>
      <c r="F5" s="24"/>
      <c r="G5" s="24"/>
      <c r="H5" s="24"/>
      <c r="I5" s="66"/>
      <c r="J5" s="24"/>
      <c r="K5" s="24"/>
      <c r="L5" s="24"/>
      <c r="M5" s="24"/>
      <c r="N5" s="24"/>
      <c r="O5" s="24"/>
      <c r="P5" s="24"/>
      <c r="Q5" s="24"/>
      <c r="R5" s="24"/>
      <c r="S5" s="24"/>
      <c r="T5" s="24"/>
      <c r="U5" s="24"/>
    </row>
    <row r="6" spans="1:21" x14ac:dyDescent="0.15">
      <c r="A6" s="23">
        <v>5</v>
      </c>
      <c r="B6" s="24"/>
      <c r="C6" s="24"/>
      <c r="D6" s="24"/>
      <c r="E6" s="24"/>
      <c r="F6" s="24"/>
      <c r="G6" s="24"/>
      <c r="H6" s="24"/>
      <c r="I6" s="66"/>
      <c r="J6" s="24"/>
      <c r="K6" s="24"/>
      <c r="L6" s="24"/>
      <c r="M6" s="24"/>
      <c r="N6" s="24"/>
      <c r="O6" s="24"/>
      <c r="P6" s="24"/>
      <c r="Q6" s="24"/>
      <c r="R6" s="24"/>
      <c r="S6" s="24"/>
      <c r="T6" s="24"/>
      <c r="U6" s="24"/>
    </row>
    <row r="7" spans="1:21" x14ac:dyDescent="0.15">
      <c r="A7" s="23">
        <v>6</v>
      </c>
      <c r="B7" s="24"/>
      <c r="C7" s="24"/>
      <c r="D7" s="24"/>
      <c r="E7" s="24"/>
      <c r="F7" s="24"/>
      <c r="G7" s="24"/>
      <c r="H7" s="24"/>
      <c r="I7" s="66"/>
      <c r="J7" s="24"/>
      <c r="K7" s="24"/>
      <c r="L7" s="24"/>
      <c r="M7" s="24"/>
      <c r="N7" s="24"/>
      <c r="O7" s="24"/>
      <c r="P7" s="24"/>
      <c r="Q7" s="24"/>
      <c r="R7" s="24"/>
      <c r="S7" s="24"/>
      <c r="T7" s="24"/>
      <c r="U7" s="24"/>
    </row>
    <row r="8" spans="1:21" x14ac:dyDescent="0.15">
      <c r="A8" s="23">
        <v>7</v>
      </c>
      <c r="B8" s="24"/>
      <c r="C8" s="24"/>
      <c r="D8" s="24"/>
      <c r="E8" s="24"/>
      <c r="F8" s="24"/>
      <c r="G8" s="24"/>
      <c r="H8" s="24"/>
      <c r="I8" s="66"/>
      <c r="J8" s="24"/>
      <c r="K8" s="24"/>
      <c r="L8" s="24"/>
      <c r="M8" s="24"/>
      <c r="N8" s="24"/>
      <c r="O8" s="24"/>
      <c r="P8" s="24"/>
      <c r="Q8" s="24"/>
      <c r="R8" s="24"/>
      <c r="S8" s="24"/>
      <c r="T8" s="24"/>
      <c r="U8" s="24"/>
    </row>
    <row r="9" spans="1:21" x14ac:dyDescent="0.15">
      <c r="A9" s="23">
        <v>8</v>
      </c>
      <c r="B9" s="24"/>
      <c r="C9" s="24"/>
      <c r="D9" s="24"/>
      <c r="E9" s="24"/>
      <c r="F9" s="24"/>
      <c r="G9" s="24"/>
      <c r="H9" s="24"/>
      <c r="I9" s="66"/>
      <c r="J9" s="24"/>
      <c r="K9" s="24"/>
      <c r="L9" s="24"/>
      <c r="M9" s="24"/>
      <c r="N9" s="24"/>
      <c r="O9" s="24"/>
      <c r="P9" s="24"/>
      <c r="Q9" s="24"/>
      <c r="R9" s="24"/>
      <c r="S9" s="24"/>
      <c r="T9" s="24"/>
      <c r="U9" s="24"/>
    </row>
    <row r="10" spans="1:21" x14ac:dyDescent="0.15">
      <c r="A10" s="23">
        <v>9</v>
      </c>
      <c r="B10" s="24"/>
      <c r="C10" s="24"/>
      <c r="D10" s="24"/>
      <c r="E10" s="24"/>
      <c r="F10" s="24"/>
      <c r="G10" s="24"/>
      <c r="H10" s="24"/>
      <c r="I10" s="66"/>
      <c r="J10" s="24"/>
      <c r="K10" s="24"/>
      <c r="L10" s="24"/>
      <c r="M10" s="24"/>
      <c r="N10" s="24"/>
      <c r="O10" s="24"/>
      <c r="P10" s="24"/>
      <c r="Q10" s="24"/>
      <c r="R10" s="24"/>
      <c r="S10" s="24"/>
      <c r="T10" s="24"/>
      <c r="U10" s="24"/>
    </row>
    <row r="11" spans="1:21" x14ac:dyDescent="0.15">
      <c r="A11" s="23">
        <v>10</v>
      </c>
      <c r="B11" s="24"/>
      <c r="C11" s="24"/>
      <c r="D11" s="24"/>
      <c r="E11" s="24"/>
      <c r="F11" s="24"/>
      <c r="G11" s="24"/>
      <c r="H11" s="24"/>
      <c r="I11" s="66"/>
      <c r="J11" s="24"/>
      <c r="K11" s="24"/>
      <c r="L11" s="24"/>
      <c r="M11" s="24"/>
      <c r="N11" s="24"/>
      <c r="O11" s="24"/>
      <c r="P11" s="24"/>
      <c r="Q11" s="24"/>
      <c r="R11" s="24"/>
      <c r="S11" s="24"/>
      <c r="T11" s="24"/>
      <c r="U11" s="24"/>
    </row>
    <row r="12" spans="1:21" x14ac:dyDescent="0.15">
      <c r="A12" s="23">
        <v>11</v>
      </c>
      <c r="B12" s="24"/>
      <c r="C12" s="24"/>
      <c r="D12" s="24"/>
      <c r="E12" s="24"/>
      <c r="F12" s="24"/>
      <c r="G12" s="24"/>
      <c r="H12" s="24"/>
      <c r="I12" s="66"/>
      <c r="J12" s="24"/>
      <c r="K12" s="24"/>
      <c r="L12" s="24"/>
      <c r="M12" s="24"/>
      <c r="N12" s="24"/>
      <c r="O12" s="24"/>
      <c r="P12" s="24"/>
      <c r="Q12" s="24"/>
      <c r="R12" s="24"/>
      <c r="S12" s="24"/>
      <c r="T12" s="24"/>
      <c r="U12" s="24"/>
    </row>
    <row r="13" spans="1:21" x14ac:dyDescent="0.15">
      <c r="A13" s="23">
        <v>12</v>
      </c>
      <c r="B13" s="24"/>
      <c r="C13" s="24"/>
      <c r="D13" s="24"/>
      <c r="E13" s="24"/>
      <c r="F13" s="24"/>
      <c r="G13" s="24"/>
      <c r="H13" s="24"/>
      <c r="I13" s="66"/>
      <c r="J13" s="24"/>
      <c r="K13" s="24"/>
      <c r="L13" s="24"/>
      <c r="M13" s="24"/>
      <c r="N13" s="24"/>
      <c r="O13" s="24"/>
      <c r="P13" s="24"/>
      <c r="Q13" s="24"/>
      <c r="R13" s="24"/>
      <c r="S13" s="24"/>
      <c r="T13" s="24"/>
      <c r="U13" s="24"/>
    </row>
    <row r="14" spans="1:21" x14ac:dyDescent="0.15">
      <c r="A14" s="23">
        <v>13</v>
      </c>
      <c r="B14" s="24"/>
      <c r="C14" s="24"/>
      <c r="D14" s="24"/>
      <c r="E14" s="24"/>
      <c r="F14" s="24"/>
      <c r="G14" s="24"/>
      <c r="H14" s="24"/>
      <c r="I14" s="66"/>
      <c r="J14" s="24"/>
      <c r="K14" s="24"/>
      <c r="L14" s="24"/>
      <c r="M14" s="24"/>
      <c r="N14" s="24"/>
      <c r="O14" s="24"/>
      <c r="P14" s="24"/>
      <c r="Q14" s="24"/>
      <c r="R14" s="24"/>
      <c r="S14" s="24"/>
      <c r="T14" s="24"/>
      <c r="U14" s="24"/>
    </row>
    <row r="15" spans="1:21" x14ac:dyDescent="0.15">
      <c r="A15" s="23">
        <v>14</v>
      </c>
      <c r="B15" s="24"/>
      <c r="C15" s="24"/>
      <c r="D15" s="24"/>
      <c r="E15" s="24"/>
      <c r="F15" s="24"/>
      <c r="G15" s="24"/>
      <c r="H15" s="24"/>
      <c r="I15" s="66"/>
      <c r="J15" s="24"/>
      <c r="K15" s="24"/>
      <c r="L15" s="24"/>
      <c r="M15" s="24"/>
      <c r="N15" s="24"/>
      <c r="O15" s="24"/>
      <c r="P15" s="24"/>
      <c r="Q15" s="24"/>
      <c r="R15" s="24"/>
      <c r="S15" s="24"/>
      <c r="T15" s="24"/>
      <c r="U15" s="24"/>
    </row>
    <row r="16" spans="1:21" x14ac:dyDescent="0.15">
      <c r="A16" s="23">
        <v>15</v>
      </c>
      <c r="B16" s="24"/>
      <c r="C16" s="24"/>
      <c r="D16" s="24"/>
      <c r="E16" s="24"/>
      <c r="F16" s="24"/>
      <c r="G16" s="24"/>
      <c r="H16" s="24"/>
      <c r="I16" s="66"/>
      <c r="J16" s="24"/>
      <c r="K16" s="24"/>
      <c r="L16" s="24"/>
      <c r="M16" s="24"/>
      <c r="N16" s="24"/>
      <c r="O16" s="24"/>
      <c r="P16" s="24"/>
      <c r="Q16" s="24"/>
      <c r="R16" s="24"/>
      <c r="S16" s="24"/>
      <c r="T16" s="24"/>
      <c r="U16" s="24"/>
    </row>
    <row r="17" spans="1:21" x14ac:dyDescent="0.15">
      <c r="A17" s="23">
        <v>16</v>
      </c>
      <c r="B17" s="24"/>
      <c r="C17" s="24"/>
      <c r="D17" s="24"/>
      <c r="E17" s="24"/>
      <c r="F17" s="24"/>
      <c r="G17" s="24"/>
      <c r="H17" s="24"/>
      <c r="I17" s="66"/>
      <c r="J17" s="24"/>
      <c r="K17" s="24"/>
      <c r="L17" s="24"/>
      <c r="M17" s="24"/>
      <c r="N17" s="24"/>
      <c r="O17" s="24"/>
      <c r="P17" s="24"/>
      <c r="Q17" s="24"/>
      <c r="R17" s="24"/>
      <c r="S17" s="24"/>
      <c r="T17" s="24"/>
      <c r="U17" s="24"/>
    </row>
    <row r="18" spans="1:21" x14ac:dyDescent="0.15">
      <c r="A18" s="23">
        <v>17</v>
      </c>
      <c r="B18" s="24"/>
      <c r="C18" s="24"/>
      <c r="D18" s="24"/>
      <c r="E18" s="24"/>
      <c r="F18" s="24"/>
      <c r="G18" s="24"/>
      <c r="H18" s="24"/>
      <c r="I18" s="66"/>
      <c r="J18" s="24"/>
      <c r="K18" s="24"/>
      <c r="L18" s="24"/>
      <c r="M18" s="24"/>
      <c r="N18" s="24"/>
      <c r="O18" s="24"/>
      <c r="P18" s="24"/>
      <c r="Q18" s="24"/>
      <c r="R18" s="24"/>
      <c r="S18" s="24"/>
      <c r="T18" s="24"/>
      <c r="U18" s="24"/>
    </row>
    <row r="19" spans="1:21" x14ac:dyDescent="0.15">
      <c r="A19" s="23">
        <v>18</v>
      </c>
      <c r="B19" s="24"/>
      <c r="C19" s="24"/>
      <c r="D19" s="24"/>
      <c r="E19" s="24"/>
      <c r="F19" s="24"/>
      <c r="G19" s="24"/>
      <c r="H19" s="24"/>
      <c r="I19" s="66"/>
      <c r="J19" s="24"/>
      <c r="K19" s="24"/>
      <c r="L19" s="24"/>
      <c r="M19" s="24"/>
      <c r="N19" s="24"/>
      <c r="O19" s="24"/>
      <c r="P19" s="24"/>
      <c r="Q19" s="24"/>
      <c r="R19" s="24"/>
      <c r="S19" s="24"/>
      <c r="T19" s="24"/>
      <c r="U19" s="24"/>
    </row>
    <row r="20" spans="1:21" x14ac:dyDescent="0.15">
      <c r="A20" s="23">
        <v>19</v>
      </c>
      <c r="B20" s="24"/>
      <c r="C20" s="24"/>
      <c r="D20" s="24"/>
      <c r="E20" s="24"/>
      <c r="F20" s="24"/>
      <c r="G20" s="24"/>
      <c r="H20" s="24"/>
      <c r="I20" s="66"/>
      <c r="J20" s="24"/>
      <c r="K20" s="24"/>
      <c r="L20" s="24"/>
      <c r="M20" s="24"/>
      <c r="N20" s="24"/>
      <c r="O20" s="24"/>
      <c r="P20" s="24"/>
      <c r="Q20" s="24"/>
      <c r="R20" s="24"/>
      <c r="S20" s="24"/>
      <c r="T20" s="24"/>
      <c r="U20" s="24"/>
    </row>
    <row r="21" spans="1:21" x14ac:dyDescent="0.15">
      <c r="A21" s="23">
        <v>20</v>
      </c>
      <c r="B21" s="24"/>
      <c r="C21" s="24"/>
      <c r="D21" s="24"/>
      <c r="E21" s="24"/>
      <c r="F21" s="24"/>
      <c r="G21" s="24"/>
      <c r="H21" s="24"/>
      <c r="I21" s="66"/>
      <c r="J21" s="24"/>
      <c r="K21" s="24"/>
      <c r="L21" s="24"/>
      <c r="M21" s="24"/>
      <c r="N21" s="24"/>
      <c r="O21" s="24"/>
      <c r="P21" s="24"/>
      <c r="Q21" s="24"/>
      <c r="R21" s="24"/>
      <c r="S21" s="24"/>
      <c r="T21" s="24"/>
      <c r="U21" s="24"/>
    </row>
    <row r="22" spans="1:21" x14ac:dyDescent="0.15">
      <c r="A22" s="23">
        <v>21</v>
      </c>
      <c r="B22" s="24"/>
      <c r="C22" s="24"/>
      <c r="D22" s="24"/>
      <c r="E22" s="24"/>
      <c r="F22" s="24"/>
      <c r="G22" s="24"/>
      <c r="H22" s="24"/>
      <c r="I22" s="66"/>
      <c r="J22" s="24"/>
      <c r="K22" s="24"/>
      <c r="L22" s="24"/>
      <c r="M22" s="24"/>
      <c r="N22" s="24"/>
      <c r="O22" s="24"/>
      <c r="P22" s="24"/>
      <c r="Q22" s="24"/>
      <c r="R22" s="24"/>
      <c r="S22" s="24"/>
      <c r="T22" s="24"/>
      <c r="U22" s="24"/>
    </row>
    <row r="23" spans="1:21" x14ac:dyDescent="0.15">
      <c r="A23" s="23">
        <v>22</v>
      </c>
      <c r="B23" s="24"/>
      <c r="C23" s="24"/>
      <c r="D23" s="24"/>
      <c r="E23" s="24"/>
      <c r="F23" s="24"/>
      <c r="G23" s="24"/>
      <c r="H23" s="24"/>
      <c r="I23" s="66"/>
      <c r="J23" s="24"/>
      <c r="K23" s="24"/>
      <c r="L23" s="24"/>
      <c r="M23" s="24"/>
      <c r="N23" s="24"/>
      <c r="O23" s="24"/>
      <c r="P23" s="24"/>
      <c r="Q23" s="24"/>
      <c r="R23" s="24"/>
      <c r="S23" s="24"/>
      <c r="T23" s="24"/>
      <c r="U23" s="24"/>
    </row>
    <row r="24" spans="1:21" x14ac:dyDescent="0.15">
      <c r="A24" s="23">
        <v>23</v>
      </c>
      <c r="B24" s="24"/>
      <c r="C24" s="24"/>
      <c r="D24" s="24"/>
      <c r="E24" s="24"/>
      <c r="F24" s="24"/>
      <c r="G24" s="24"/>
      <c r="H24" s="24"/>
      <c r="I24" s="66"/>
      <c r="J24" s="24"/>
      <c r="K24" s="24"/>
      <c r="L24" s="24"/>
      <c r="M24" s="24"/>
      <c r="N24" s="24"/>
      <c r="O24" s="24"/>
      <c r="P24" s="24"/>
      <c r="Q24" s="24"/>
      <c r="R24" s="24"/>
      <c r="S24" s="24"/>
      <c r="T24" s="24"/>
      <c r="U24" s="24"/>
    </row>
    <row r="25" spans="1:21" x14ac:dyDescent="0.15">
      <c r="A25" s="23">
        <v>24</v>
      </c>
      <c r="B25" s="24"/>
      <c r="C25" s="24"/>
      <c r="D25" s="24"/>
      <c r="E25" s="24"/>
      <c r="F25" s="24"/>
      <c r="G25" s="24"/>
      <c r="H25" s="24"/>
      <c r="I25" s="66"/>
      <c r="J25" s="24"/>
      <c r="K25" s="24"/>
      <c r="L25" s="24"/>
      <c r="M25" s="24"/>
      <c r="N25" s="24"/>
      <c r="O25" s="24"/>
      <c r="P25" s="24"/>
      <c r="Q25" s="24"/>
      <c r="R25" s="24"/>
      <c r="S25" s="24"/>
      <c r="T25" s="24"/>
      <c r="U25" s="24"/>
    </row>
    <row r="26" spans="1:21" x14ac:dyDescent="0.15">
      <c r="A26" s="23">
        <v>25</v>
      </c>
      <c r="B26" s="24"/>
      <c r="C26" s="24"/>
      <c r="D26" s="24"/>
      <c r="E26" s="24"/>
      <c r="F26" s="24"/>
      <c r="G26" s="24"/>
      <c r="H26" s="24"/>
      <c r="I26" s="66"/>
      <c r="J26" s="24"/>
      <c r="K26" s="24"/>
      <c r="L26" s="24"/>
      <c r="M26" s="24"/>
      <c r="N26" s="24"/>
      <c r="O26" s="24"/>
      <c r="P26" s="24"/>
      <c r="Q26" s="24"/>
      <c r="R26" s="24"/>
      <c r="S26" s="24"/>
      <c r="T26" s="24"/>
      <c r="U26" s="24"/>
    </row>
    <row r="27" spans="1:21" x14ac:dyDescent="0.15">
      <c r="A27" s="23">
        <v>26</v>
      </c>
      <c r="B27" s="24"/>
      <c r="C27" s="24"/>
      <c r="D27" s="24"/>
      <c r="E27" s="24"/>
      <c r="F27" s="24"/>
      <c r="G27" s="24"/>
      <c r="H27" s="24"/>
      <c r="I27" s="66"/>
      <c r="J27" s="24"/>
      <c r="K27" s="24"/>
      <c r="L27" s="24"/>
      <c r="M27" s="24"/>
      <c r="N27" s="24"/>
      <c r="O27" s="24"/>
      <c r="P27" s="24"/>
      <c r="Q27" s="24"/>
      <c r="R27" s="24"/>
      <c r="S27" s="24"/>
      <c r="T27" s="24"/>
      <c r="U27" s="24"/>
    </row>
    <row r="28" spans="1:21" x14ac:dyDescent="0.15">
      <c r="A28" s="23">
        <v>27</v>
      </c>
      <c r="B28" s="24"/>
      <c r="C28" s="24"/>
      <c r="D28" s="24"/>
      <c r="E28" s="24"/>
      <c r="F28" s="24"/>
      <c r="G28" s="24"/>
      <c r="H28" s="24"/>
      <c r="I28" s="66"/>
      <c r="J28" s="24"/>
      <c r="K28" s="24"/>
      <c r="L28" s="24"/>
      <c r="M28" s="24"/>
      <c r="N28" s="24"/>
      <c r="O28" s="24"/>
      <c r="P28" s="24"/>
      <c r="Q28" s="24"/>
      <c r="R28" s="24"/>
      <c r="S28" s="24"/>
      <c r="T28" s="24"/>
      <c r="U28" s="24"/>
    </row>
    <row r="29" spans="1:21" x14ac:dyDescent="0.15">
      <c r="A29" s="23">
        <v>28</v>
      </c>
      <c r="B29" s="24"/>
      <c r="C29" s="24"/>
      <c r="D29" s="24"/>
      <c r="E29" s="24"/>
      <c r="F29" s="24"/>
      <c r="G29" s="24"/>
      <c r="H29" s="24"/>
      <c r="I29" s="66"/>
      <c r="J29" s="24"/>
      <c r="K29" s="24"/>
      <c r="L29" s="24"/>
      <c r="M29" s="24"/>
      <c r="N29" s="24"/>
      <c r="O29" s="24"/>
      <c r="P29" s="24"/>
      <c r="Q29" s="24"/>
      <c r="R29" s="24"/>
      <c r="S29" s="24"/>
      <c r="T29" s="24"/>
      <c r="U29" s="24"/>
    </row>
    <row r="30" spans="1:21" x14ac:dyDescent="0.15">
      <c r="A30" s="23">
        <v>29</v>
      </c>
      <c r="B30" s="24"/>
      <c r="C30" s="24"/>
      <c r="D30" s="24"/>
      <c r="E30" s="24"/>
      <c r="F30" s="24"/>
      <c r="G30" s="24"/>
      <c r="H30" s="24"/>
      <c r="I30" s="66"/>
      <c r="J30" s="24"/>
      <c r="K30" s="24"/>
      <c r="L30" s="24"/>
      <c r="M30" s="24"/>
      <c r="N30" s="24"/>
      <c r="O30" s="24"/>
      <c r="P30" s="24"/>
      <c r="Q30" s="24"/>
      <c r="R30" s="24"/>
      <c r="S30" s="24"/>
      <c r="T30" s="24"/>
      <c r="U30" s="24"/>
    </row>
    <row r="31" spans="1:21" x14ac:dyDescent="0.15">
      <c r="A31" s="23">
        <v>30</v>
      </c>
      <c r="B31" s="24"/>
      <c r="C31" s="24"/>
      <c r="D31" s="24"/>
      <c r="E31" s="24"/>
      <c r="F31" s="24"/>
      <c r="G31" s="24"/>
      <c r="H31" s="24"/>
      <c r="I31" s="66"/>
      <c r="J31" s="24"/>
      <c r="K31" s="24"/>
      <c r="L31" s="24"/>
      <c r="M31" s="24"/>
      <c r="N31" s="24"/>
      <c r="O31" s="24"/>
      <c r="P31" s="24"/>
      <c r="Q31" s="24"/>
      <c r="R31" s="24"/>
      <c r="S31" s="24"/>
      <c r="T31" s="24"/>
      <c r="U31" s="24"/>
    </row>
    <row r="32" spans="1:21" x14ac:dyDescent="0.15">
      <c r="A32" s="23">
        <v>31</v>
      </c>
      <c r="B32" s="24"/>
      <c r="C32" s="24"/>
      <c r="D32" s="24"/>
      <c r="E32" s="24"/>
      <c r="F32" s="24"/>
      <c r="G32" s="24"/>
      <c r="H32" s="24"/>
      <c r="I32" s="66"/>
      <c r="J32" s="24"/>
      <c r="K32" s="24"/>
      <c r="L32" s="24"/>
      <c r="M32" s="24"/>
      <c r="N32" s="24"/>
      <c r="O32" s="24"/>
      <c r="P32" s="24"/>
      <c r="Q32" s="24"/>
      <c r="R32" s="24"/>
      <c r="S32" s="24"/>
      <c r="T32" s="24"/>
      <c r="U32" s="24"/>
    </row>
    <row r="33" spans="1:21" x14ac:dyDescent="0.15">
      <c r="A33" s="23">
        <v>32</v>
      </c>
      <c r="B33" s="24"/>
      <c r="C33" s="24"/>
      <c r="D33" s="24"/>
      <c r="E33" s="24"/>
      <c r="F33" s="24"/>
      <c r="G33" s="24"/>
      <c r="H33" s="24"/>
      <c r="I33" s="66"/>
      <c r="J33" s="24"/>
      <c r="K33" s="24"/>
      <c r="L33" s="24"/>
      <c r="M33" s="24"/>
      <c r="N33" s="24"/>
      <c r="O33" s="24"/>
      <c r="P33" s="24"/>
      <c r="Q33" s="24"/>
      <c r="R33" s="24"/>
      <c r="S33" s="24"/>
      <c r="T33" s="24"/>
      <c r="U33" s="24"/>
    </row>
    <row r="34" spans="1:21" x14ac:dyDescent="0.15">
      <c r="A34" s="23">
        <v>33</v>
      </c>
      <c r="B34" s="24"/>
      <c r="C34" s="24"/>
      <c r="D34" s="24"/>
      <c r="E34" s="24"/>
      <c r="F34" s="24"/>
      <c r="G34" s="24"/>
      <c r="H34" s="24"/>
      <c r="I34" s="66"/>
      <c r="J34" s="24"/>
      <c r="K34" s="24"/>
      <c r="L34" s="24"/>
      <c r="M34" s="24"/>
      <c r="N34" s="24"/>
      <c r="O34" s="24"/>
      <c r="P34" s="24"/>
      <c r="Q34" s="24"/>
      <c r="R34" s="24"/>
      <c r="S34" s="24"/>
      <c r="T34" s="24"/>
      <c r="U34" s="24"/>
    </row>
    <row r="35" spans="1:21" x14ac:dyDescent="0.15">
      <c r="A35" s="23">
        <v>34</v>
      </c>
      <c r="B35" s="24"/>
      <c r="C35" s="24"/>
      <c r="D35" s="24"/>
      <c r="E35" s="24"/>
      <c r="F35" s="24"/>
      <c r="G35" s="24"/>
      <c r="H35" s="24"/>
      <c r="I35" s="66"/>
      <c r="J35" s="24"/>
      <c r="K35" s="24"/>
      <c r="L35" s="24"/>
      <c r="M35" s="24"/>
      <c r="N35" s="24"/>
      <c r="O35" s="24"/>
      <c r="P35" s="24"/>
      <c r="Q35" s="24"/>
      <c r="R35" s="24"/>
      <c r="S35" s="24"/>
      <c r="T35" s="24"/>
      <c r="U35" s="24"/>
    </row>
    <row r="36" spans="1:21" x14ac:dyDescent="0.15">
      <c r="A36" s="23">
        <v>35</v>
      </c>
      <c r="B36" s="24"/>
      <c r="C36" s="24"/>
      <c r="D36" s="24"/>
      <c r="E36" s="24"/>
      <c r="F36" s="24"/>
      <c r="G36" s="24"/>
      <c r="H36" s="24"/>
      <c r="I36" s="66"/>
      <c r="J36" s="24"/>
      <c r="K36" s="24"/>
      <c r="L36" s="24"/>
      <c r="M36" s="24"/>
      <c r="N36" s="24"/>
      <c r="O36" s="24"/>
      <c r="P36" s="24"/>
      <c r="Q36" s="24"/>
      <c r="R36" s="24"/>
      <c r="S36" s="24"/>
      <c r="T36" s="24"/>
      <c r="U36" s="24"/>
    </row>
    <row r="37" spans="1:21" x14ac:dyDescent="0.15">
      <c r="A37" s="23">
        <v>36</v>
      </c>
      <c r="B37" s="24"/>
      <c r="C37" s="24"/>
      <c r="D37" s="24"/>
      <c r="E37" s="24"/>
      <c r="F37" s="24"/>
      <c r="G37" s="24"/>
      <c r="H37" s="24"/>
      <c r="I37" s="66"/>
      <c r="J37" s="24"/>
      <c r="K37" s="24"/>
      <c r="L37" s="24"/>
      <c r="M37" s="24"/>
      <c r="N37" s="24"/>
      <c r="O37" s="24"/>
      <c r="P37" s="24"/>
      <c r="Q37" s="24"/>
      <c r="R37" s="24"/>
      <c r="S37" s="24"/>
      <c r="T37" s="24"/>
      <c r="U37" s="24"/>
    </row>
    <row r="38" spans="1:21" x14ac:dyDescent="0.15">
      <c r="A38" s="23">
        <v>37</v>
      </c>
      <c r="B38" s="24"/>
      <c r="C38" s="24"/>
      <c r="D38" s="24"/>
      <c r="E38" s="24"/>
      <c r="F38" s="24"/>
      <c r="G38" s="24"/>
      <c r="H38" s="24"/>
      <c r="I38" s="66"/>
      <c r="J38" s="24"/>
      <c r="K38" s="24"/>
      <c r="L38" s="24"/>
      <c r="M38" s="24"/>
      <c r="N38" s="24"/>
      <c r="O38" s="24"/>
      <c r="P38" s="24"/>
      <c r="Q38" s="24"/>
      <c r="R38" s="24"/>
      <c r="S38" s="24"/>
      <c r="T38" s="24"/>
      <c r="U38" s="24"/>
    </row>
    <row r="39" spans="1:21" x14ac:dyDescent="0.15">
      <c r="A39" s="23">
        <v>38</v>
      </c>
      <c r="B39" s="24"/>
      <c r="C39" s="24"/>
      <c r="D39" s="24"/>
      <c r="E39" s="24"/>
      <c r="F39" s="24"/>
      <c r="G39" s="24"/>
      <c r="H39" s="24"/>
      <c r="I39" s="66"/>
      <c r="J39" s="24"/>
      <c r="K39" s="24"/>
      <c r="L39" s="24"/>
      <c r="M39" s="24"/>
      <c r="N39" s="24"/>
      <c r="O39" s="24"/>
      <c r="P39" s="24"/>
      <c r="Q39" s="24"/>
      <c r="R39" s="24"/>
      <c r="S39" s="24"/>
      <c r="T39" s="24"/>
      <c r="U39" s="24"/>
    </row>
    <row r="40" spans="1:21" x14ac:dyDescent="0.15">
      <c r="A40" s="23">
        <v>39</v>
      </c>
      <c r="B40" s="24"/>
      <c r="C40" s="24"/>
      <c r="D40" s="24"/>
      <c r="E40" s="24"/>
      <c r="F40" s="24"/>
      <c r="G40" s="24"/>
      <c r="H40" s="24"/>
      <c r="I40" s="66"/>
      <c r="J40" s="24"/>
      <c r="K40" s="24"/>
      <c r="L40" s="24"/>
      <c r="M40" s="24"/>
      <c r="N40" s="24"/>
      <c r="O40" s="24"/>
      <c r="P40" s="24"/>
      <c r="Q40" s="24"/>
      <c r="R40" s="24"/>
      <c r="S40" s="24"/>
      <c r="T40" s="24"/>
      <c r="U40" s="24"/>
    </row>
    <row r="41" spans="1:21" x14ac:dyDescent="0.15">
      <c r="A41" s="23">
        <v>40</v>
      </c>
      <c r="B41" s="24"/>
      <c r="C41" s="24"/>
      <c r="D41" s="24"/>
      <c r="E41" s="24"/>
      <c r="F41" s="24"/>
      <c r="G41" s="24"/>
      <c r="H41" s="24"/>
      <c r="I41" s="66"/>
      <c r="J41" s="24"/>
      <c r="K41" s="24"/>
      <c r="L41" s="24"/>
      <c r="M41" s="24"/>
      <c r="N41" s="24"/>
      <c r="O41" s="24"/>
      <c r="P41" s="24"/>
      <c r="Q41" s="24"/>
      <c r="R41" s="24"/>
      <c r="S41" s="24"/>
      <c r="T41" s="24"/>
      <c r="U41" s="24"/>
    </row>
    <row r="42" spans="1:21" x14ac:dyDescent="0.15">
      <c r="A42" s="23">
        <v>41</v>
      </c>
      <c r="B42" s="24"/>
      <c r="C42" s="24"/>
      <c r="D42" s="24"/>
      <c r="E42" s="24"/>
      <c r="F42" s="24"/>
      <c r="G42" s="24"/>
      <c r="H42" s="24"/>
      <c r="I42" s="66"/>
      <c r="J42" s="24"/>
      <c r="K42" s="24"/>
      <c r="L42" s="24"/>
      <c r="M42" s="24"/>
      <c r="N42" s="24"/>
      <c r="O42" s="24"/>
      <c r="P42" s="24"/>
      <c r="Q42" s="24"/>
      <c r="R42" s="24"/>
      <c r="S42" s="24"/>
      <c r="T42" s="24"/>
      <c r="U42" s="24"/>
    </row>
    <row r="43" spans="1:21" x14ac:dyDescent="0.15">
      <c r="A43" s="23">
        <v>42</v>
      </c>
      <c r="B43" s="24"/>
      <c r="C43" s="24"/>
      <c r="D43" s="24"/>
      <c r="E43" s="24"/>
      <c r="F43" s="24"/>
      <c r="G43" s="24"/>
      <c r="H43" s="24"/>
      <c r="I43" s="66"/>
      <c r="J43" s="24"/>
      <c r="K43" s="24"/>
      <c r="L43" s="24"/>
      <c r="M43" s="24"/>
      <c r="N43" s="24"/>
      <c r="O43" s="24"/>
      <c r="P43" s="24"/>
      <c r="Q43" s="24"/>
      <c r="R43" s="24"/>
      <c r="S43" s="24"/>
      <c r="T43" s="24"/>
      <c r="U43" s="24"/>
    </row>
    <row r="44" spans="1:21" x14ac:dyDescent="0.15">
      <c r="A44" s="23">
        <v>43</v>
      </c>
      <c r="B44" s="24"/>
      <c r="C44" s="24"/>
      <c r="D44" s="24"/>
      <c r="E44" s="24"/>
      <c r="F44" s="24"/>
      <c r="G44" s="24"/>
      <c r="H44" s="24"/>
      <c r="I44" s="66"/>
      <c r="J44" s="24"/>
      <c r="K44" s="24"/>
      <c r="L44" s="24"/>
      <c r="M44" s="24"/>
      <c r="N44" s="24"/>
      <c r="O44" s="24"/>
      <c r="P44" s="24"/>
      <c r="Q44" s="24"/>
      <c r="R44" s="24"/>
      <c r="S44" s="24"/>
      <c r="T44" s="24"/>
      <c r="U44" s="24"/>
    </row>
    <row r="45" spans="1:21" x14ac:dyDescent="0.15">
      <c r="A45" s="23">
        <v>44</v>
      </c>
      <c r="B45" s="24"/>
      <c r="C45" s="24"/>
      <c r="D45" s="24"/>
      <c r="E45" s="24"/>
      <c r="F45" s="24"/>
      <c r="G45" s="24"/>
      <c r="H45" s="24"/>
      <c r="I45" s="66"/>
      <c r="J45" s="24"/>
      <c r="K45" s="24"/>
      <c r="L45" s="24"/>
      <c r="M45" s="24"/>
      <c r="N45" s="24"/>
      <c r="O45" s="24"/>
      <c r="P45" s="24"/>
      <c r="Q45" s="24"/>
      <c r="R45" s="24"/>
      <c r="S45" s="24"/>
      <c r="T45" s="24"/>
      <c r="U45" s="24"/>
    </row>
    <row r="46" spans="1:21" x14ac:dyDescent="0.15">
      <c r="A46" s="23">
        <v>45</v>
      </c>
      <c r="B46" s="24"/>
      <c r="C46" s="24"/>
      <c r="D46" s="24"/>
      <c r="E46" s="24"/>
      <c r="F46" s="24"/>
      <c r="G46" s="24"/>
      <c r="H46" s="24"/>
      <c r="I46" s="66"/>
      <c r="J46" s="24"/>
      <c r="K46" s="24"/>
      <c r="L46" s="24"/>
      <c r="M46" s="24"/>
      <c r="N46" s="24"/>
      <c r="O46" s="24"/>
      <c r="P46" s="24"/>
      <c r="Q46" s="24"/>
      <c r="R46" s="24"/>
      <c r="S46" s="24"/>
      <c r="T46" s="24"/>
      <c r="U46" s="24"/>
    </row>
    <row r="47" spans="1:21" x14ac:dyDescent="0.15">
      <c r="A47" s="23">
        <v>46</v>
      </c>
      <c r="B47" s="24"/>
      <c r="C47" s="24"/>
      <c r="D47" s="24"/>
      <c r="E47" s="24"/>
      <c r="F47" s="24"/>
      <c r="G47" s="24"/>
      <c r="H47" s="24"/>
      <c r="I47" s="66"/>
      <c r="J47" s="24"/>
      <c r="K47" s="24"/>
      <c r="L47" s="24"/>
      <c r="M47" s="24"/>
      <c r="N47" s="24"/>
      <c r="O47" s="24"/>
      <c r="P47" s="24"/>
      <c r="Q47" s="24"/>
      <c r="R47" s="24"/>
      <c r="S47" s="24"/>
      <c r="T47" s="24"/>
      <c r="U47" s="24"/>
    </row>
    <row r="48" spans="1:21" x14ac:dyDescent="0.15">
      <c r="A48" s="23">
        <v>47</v>
      </c>
      <c r="B48" s="24"/>
      <c r="C48" s="24"/>
      <c r="D48" s="24"/>
      <c r="E48" s="24"/>
      <c r="F48" s="24"/>
      <c r="G48" s="24"/>
      <c r="H48" s="24"/>
      <c r="I48" s="66"/>
      <c r="J48" s="24"/>
      <c r="K48" s="24"/>
      <c r="L48" s="24"/>
      <c r="M48" s="24"/>
      <c r="N48" s="24"/>
      <c r="O48" s="24"/>
      <c r="P48" s="24"/>
      <c r="Q48" s="24"/>
      <c r="R48" s="24"/>
      <c r="S48" s="24"/>
      <c r="T48" s="24"/>
      <c r="U48" s="24"/>
    </row>
    <row r="49" spans="1:21" x14ac:dyDescent="0.15">
      <c r="A49" s="23">
        <v>48</v>
      </c>
      <c r="B49" s="24"/>
      <c r="C49" s="24"/>
      <c r="D49" s="24"/>
      <c r="E49" s="24"/>
      <c r="F49" s="24"/>
      <c r="G49" s="24"/>
      <c r="H49" s="24"/>
      <c r="I49" s="66"/>
      <c r="J49" s="24"/>
      <c r="K49" s="24"/>
      <c r="L49" s="24"/>
      <c r="M49" s="24"/>
      <c r="N49" s="24"/>
      <c r="O49" s="24"/>
      <c r="P49" s="24"/>
      <c r="Q49" s="24"/>
      <c r="R49" s="24"/>
      <c r="S49" s="24"/>
      <c r="T49" s="24"/>
      <c r="U49" s="24"/>
    </row>
    <row r="50" spans="1:21" x14ac:dyDescent="0.15">
      <c r="A50" s="23">
        <v>49</v>
      </c>
      <c r="B50" s="24"/>
      <c r="C50" s="24"/>
      <c r="D50" s="24"/>
      <c r="E50" s="24"/>
      <c r="F50" s="24"/>
      <c r="G50" s="24"/>
      <c r="H50" s="24"/>
      <c r="I50" s="66"/>
      <c r="J50" s="24"/>
      <c r="K50" s="24"/>
      <c r="L50" s="24"/>
      <c r="M50" s="24"/>
      <c r="N50" s="24"/>
      <c r="O50" s="24"/>
      <c r="P50" s="24"/>
      <c r="Q50" s="24"/>
      <c r="R50" s="24"/>
      <c r="S50" s="24"/>
      <c r="T50" s="24"/>
      <c r="U50" s="24"/>
    </row>
    <row r="51" spans="1:21" x14ac:dyDescent="0.15">
      <c r="A51" s="23">
        <v>50</v>
      </c>
      <c r="B51" s="24"/>
      <c r="C51" s="24"/>
      <c r="D51" s="24"/>
      <c r="E51" s="24"/>
      <c r="F51" s="24"/>
      <c r="G51" s="24"/>
      <c r="H51" s="24"/>
      <c r="I51" s="66"/>
      <c r="J51" s="24"/>
      <c r="K51" s="24"/>
      <c r="L51" s="24"/>
      <c r="M51" s="24"/>
      <c r="N51" s="24"/>
      <c r="O51" s="24"/>
      <c r="P51" s="24"/>
      <c r="Q51" s="24"/>
      <c r="R51" s="24"/>
      <c r="S51" s="24"/>
      <c r="T51" s="24"/>
      <c r="U51" s="24"/>
    </row>
    <row r="52" spans="1:21" x14ac:dyDescent="0.15">
      <c r="A52" s="23">
        <v>51</v>
      </c>
      <c r="B52" s="24"/>
      <c r="C52" s="24"/>
      <c r="D52" s="24"/>
      <c r="E52" s="24"/>
      <c r="F52" s="24"/>
      <c r="G52" s="24"/>
      <c r="H52" s="24"/>
      <c r="I52" s="66"/>
      <c r="J52" s="24"/>
      <c r="K52" s="24"/>
      <c r="L52" s="24"/>
      <c r="M52" s="24"/>
      <c r="N52" s="24"/>
      <c r="O52" s="24"/>
      <c r="P52" s="24"/>
      <c r="Q52" s="24"/>
      <c r="R52" s="24"/>
      <c r="S52" s="24"/>
      <c r="T52" s="24"/>
      <c r="U52" s="24"/>
    </row>
    <row r="53" spans="1:21" x14ac:dyDescent="0.15">
      <c r="A53" s="23">
        <v>52</v>
      </c>
      <c r="B53" s="24"/>
      <c r="C53" s="24"/>
      <c r="D53" s="24"/>
      <c r="E53" s="24"/>
      <c r="F53" s="24"/>
      <c r="G53" s="24"/>
      <c r="H53" s="24"/>
      <c r="I53" s="66"/>
      <c r="J53" s="24"/>
      <c r="K53" s="24"/>
      <c r="L53" s="24"/>
      <c r="M53" s="24"/>
      <c r="N53" s="24"/>
      <c r="O53" s="24"/>
      <c r="P53" s="24"/>
      <c r="Q53" s="24"/>
      <c r="R53" s="24"/>
      <c r="S53" s="24"/>
      <c r="T53" s="24"/>
      <c r="U53" s="24"/>
    </row>
    <row r="54" spans="1:21" x14ac:dyDescent="0.15">
      <c r="A54" s="23">
        <v>53</v>
      </c>
      <c r="B54" s="24"/>
      <c r="C54" s="24"/>
      <c r="D54" s="24"/>
      <c r="E54" s="24"/>
      <c r="F54" s="24"/>
      <c r="G54" s="24"/>
      <c r="H54" s="24"/>
      <c r="I54" s="66"/>
      <c r="J54" s="24"/>
      <c r="K54" s="24"/>
      <c r="L54" s="24"/>
      <c r="M54" s="24"/>
      <c r="N54" s="24"/>
      <c r="O54" s="24"/>
      <c r="P54" s="24"/>
      <c r="Q54" s="24"/>
      <c r="R54" s="24"/>
      <c r="S54" s="24"/>
      <c r="T54" s="24"/>
      <c r="U54" s="24"/>
    </row>
    <row r="55" spans="1:21" x14ac:dyDescent="0.15">
      <c r="A55" s="23">
        <v>54</v>
      </c>
      <c r="B55" s="24"/>
      <c r="C55" s="24"/>
      <c r="D55" s="24"/>
      <c r="E55" s="24"/>
      <c r="F55" s="24"/>
      <c r="G55" s="24"/>
      <c r="H55" s="24"/>
      <c r="I55" s="66"/>
      <c r="J55" s="24"/>
      <c r="K55" s="24"/>
      <c r="L55" s="24"/>
      <c r="M55" s="24"/>
      <c r="N55" s="24"/>
      <c r="O55" s="24"/>
      <c r="P55" s="24"/>
      <c r="Q55" s="24"/>
      <c r="R55" s="24"/>
      <c r="S55" s="24"/>
      <c r="T55" s="24"/>
      <c r="U55" s="24"/>
    </row>
    <row r="56" spans="1:21" x14ac:dyDescent="0.15">
      <c r="A56" s="23">
        <v>55</v>
      </c>
      <c r="B56" s="24"/>
      <c r="C56" s="24"/>
      <c r="D56" s="24"/>
      <c r="E56" s="24"/>
      <c r="F56" s="24"/>
      <c r="G56" s="24"/>
      <c r="H56" s="24"/>
      <c r="I56" s="66"/>
      <c r="J56" s="24"/>
      <c r="K56" s="24"/>
      <c r="L56" s="24"/>
      <c r="M56" s="24"/>
      <c r="N56" s="24"/>
      <c r="O56" s="24"/>
      <c r="P56" s="24"/>
      <c r="Q56" s="24"/>
      <c r="R56" s="24"/>
      <c r="S56" s="24"/>
      <c r="T56" s="24"/>
      <c r="U56" s="24"/>
    </row>
    <row r="57" spans="1:21" x14ac:dyDescent="0.15">
      <c r="A57" s="23">
        <v>56</v>
      </c>
      <c r="B57" s="24"/>
      <c r="C57" s="24"/>
      <c r="D57" s="24"/>
      <c r="E57" s="24"/>
      <c r="F57" s="24"/>
      <c r="G57" s="24"/>
      <c r="H57" s="24"/>
      <c r="I57" s="66"/>
      <c r="J57" s="24"/>
      <c r="K57" s="24"/>
      <c r="L57" s="24"/>
      <c r="M57" s="24"/>
      <c r="N57" s="24"/>
      <c r="O57" s="24"/>
      <c r="P57" s="24"/>
      <c r="Q57" s="24"/>
      <c r="R57" s="24"/>
      <c r="S57" s="24"/>
      <c r="T57" s="24"/>
      <c r="U57" s="24"/>
    </row>
    <row r="58" spans="1:21" x14ac:dyDescent="0.15">
      <c r="A58" s="23">
        <v>57</v>
      </c>
      <c r="B58" s="24"/>
      <c r="C58" s="24"/>
      <c r="D58" s="24"/>
      <c r="E58" s="24"/>
      <c r="F58" s="24"/>
      <c r="G58" s="24"/>
      <c r="H58" s="24"/>
      <c r="I58" s="66"/>
      <c r="J58" s="24"/>
      <c r="K58" s="24"/>
      <c r="L58" s="24"/>
      <c r="M58" s="24"/>
      <c r="N58" s="24"/>
      <c r="O58" s="24"/>
      <c r="P58" s="24"/>
      <c r="Q58" s="24"/>
      <c r="R58" s="24"/>
      <c r="S58" s="24"/>
      <c r="T58" s="24"/>
      <c r="U58" s="24"/>
    </row>
    <row r="59" spans="1:21" x14ac:dyDescent="0.15">
      <c r="A59" s="23">
        <v>58</v>
      </c>
      <c r="B59" s="24"/>
      <c r="C59" s="24"/>
      <c r="D59" s="24"/>
      <c r="E59" s="24"/>
      <c r="F59" s="24"/>
      <c r="G59" s="24"/>
      <c r="H59" s="24"/>
      <c r="I59" s="66"/>
      <c r="J59" s="24"/>
      <c r="K59" s="24"/>
      <c r="L59" s="24"/>
      <c r="M59" s="24"/>
      <c r="N59" s="24"/>
      <c r="O59" s="24"/>
      <c r="P59" s="24"/>
      <c r="Q59" s="24"/>
      <c r="R59" s="24"/>
      <c r="S59" s="24"/>
      <c r="T59" s="24"/>
      <c r="U59" s="24"/>
    </row>
    <row r="60" spans="1:21" x14ac:dyDescent="0.15">
      <c r="A60" s="23">
        <v>59</v>
      </c>
      <c r="B60" s="24"/>
      <c r="C60" s="24"/>
      <c r="D60" s="24"/>
      <c r="E60" s="24"/>
      <c r="F60" s="24"/>
      <c r="G60" s="24"/>
      <c r="H60" s="24"/>
      <c r="I60" s="66"/>
      <c r="J60" s="24"/>
      <c r="K60" s="24"/>
      <c r="L60" s="24"/>
      <c r="M60" s="24"/>
      <c r="N60" s="24"/>
      <c r="O60" s="24"/>
      <c r="P60" s="24"/>
      <c r="Q60" s="24"/>
      <c r="R60" s="24"/>
      <c r="S60" s="24"/>
      <c r="T60" s="24"/>
      <c r="U60" s="24"/>
    </row>
    <row r="61" spans="1:21" x14ac:dyDescent="0.15">
      <c r="A61" s="23">
        <v>60</v>
      </c>
      <c r="B61" s="24"/>
      <c r="C61" s="24"/>
      <c r="D61" s="24"/>
      <c r="E61" s="24"/>
      <c r="F61" s="24"/>
      <c r="G61" s="24"/>
      <c r="H61" s="24"/>
      <c r="I61" s="66"/>
      <c r="J61" s="24"/>
      <c r="K61" s="24"/>
      <c r="L61" s="24"/>
      <c r="M61" s="24"/>
      <c r="N61" s="24"/>
      <c r="O61" s="24"/>
      <c r="P61" s="24"/>
      <c r="Q61" s="24"/>
      <c r="R61" s="24"/>
      <c r="S61" s="24"/>
      <c r="T61" s="24"/>
      <c r="U61" s="24"/>
    </row>
    <row r="62" spans="1:21" x14ac:dyDescent="0.15">
      <c r="A62" s="23">
        <v>61</v>
      </c>
      <c r="B62" s="24"/>
      <c r="C62" s="24"/>
      <c r="D62" s="24"/>
      <c r="E62" s="24"/>
      <c r="F62" s="24"/>
      <c r="G62" s="24"/>
      <c r="H62" s="24"/>
      <c r="I62" s="66"/>
      <c r="J62" s="24"/>
      <c r="K62" s="24"/>
      <c r="L62" s="24"/>
      <c r="M62" s="24"/>
      <c r="N62" s="24"/>
      <c r="O62" s="24"/>
      <c r="P62" s="24"/>
      <c r="Q62" s="24"/>
      <c r="R62" s="24"/>
      <c r="S62" s="24"/>
      <c r="T62" s="24"/>
      <c r="U62" s="24"/>
    </row>
    <row r="63" spans="1:21" x14ac:dyDescent="0.15">
      <c r="A63" s="23">
        <v>62</v>
      </c>
      <c r="B63" s="24"/>
      <c r="C63" s="24"/>
      <c r="D63" s="24"/>
      <c r="E63" s="24"/>
      <c r="F63" s="24"/>
      <c r="G63" s="24"/>
      <c r="H63" s="24"/>
      <c r="I63" s="66"/>
      <c r="J63" s="24"/>
      <c r="K63" s="24"/>
      <c r="L63" s="24"/>
      <c r="M63" s="24"/>
      <c r="N63" s="24"/>
      <c r="O63" s="24"/>
      <c r="P63" s="24"/>
      <c r="Q63" s="24"/>
      <c r="R63" s="24"/>
      <c r="S63" s="24"/>
      <c r="T63" s="24"/>
      <c r="U63" s="24"/>
    </row>
    <row r="64" spans="1:21" x14ac:dyDescent="0.15">
      <c r="A64" s="23">
        <v>63</v>
      </c>
      <c r="B64" s="24"/>
      <c r="C64" s="24"/>
      <c r="D64" s="24"/>
      <c r="E64" s="24"/>
      <c r="F64" s="24"/>
      <c r="G64" s="24"/>
      <c r="H64" s="24"/>
      <c r="I64" s="66"/>
      <c r="J64" s="24"/>
      <c r="K64" s="24"/>
      <c r="L64" s="24"/>
      <c r="M64" s="24"/>
      <c r="N64" s="24"/>
      <c r="O64" s="24"/>
      <c r="P64" s="24"/>
      <c r="Q64" s="24"/>
      <c r="R64" s="24"/>
      <c r="S64" s="24"/>
      <c r="T64" s="24"/>
      <c r="U64" s="24"/>
    </row>
    <row r="65" spans="1:21" x14ac:dyDescent="0.15">
      <c r="A65" s="23">
        <v>64</v>
      </c>
      <c r="B65" s="24"/>
      <c r="C65" s="24"/>
      <c r="D65" s="24"/>
      <c r="E65" s="24"/>
      <c r="F65" s="24"/>
      <c r="G65" s="24"/>
      <c r="H65" s="24"/>
      <c r="I65" s="66"/>
      <c r="J65" s="24"/>
      <c r="K65" s="24"/>
      <c r="L65" s="24"/>
      <c r="M65" s="24"/>
      <c r="N65" s="24"/>
      <c r="O65" s="24"/>
      <c r="P65" s="24"/>
      <c r="Q65" s="24"/>
      <c r="R65" s="24"/>
      <c r="S65" s="24"/>
      <c r="T65" s="24"/>
      <c r="U65" s="24"/>
    </row>
    <row r="66" spans="1:21" x14ac:dyDescent="0.15">
      <c r="A66" s="23">
        <v>65</v>
      </c>
      <c r="B66" s="24"/>
      <c r="C66" s="24"/>
      <c r="D66" s="24"/>
      <c r="E66" s="24"/>
      <c r="F66" s="24"/>
      <c r="G66" s="24"/>
      <c r="H66" s="24"/>
      <c r="I66" s="66"/>
      <c r="J66" s="24"/>
      <c r="K66" s="24"/>
      <c r="L66" s="24"/>
      <c r="M66" s="24"/>
      <c r="N66" s="24"/>
      <c r="O66" s="24"/>
      <c r="P66" s="24"/>
      <c r="Q66" s="24"/>
      <c r="R66" s="24"/>
      <c r="S66" s="24"/>
      <c r="T66" s="24"/>
      <c r="U66" s="24"/>
    </row>
    <row r="67" spans="1:21" x14ac:dyDescent="0.15">
      <c r="A67" s="23">
        <v>66</v>
      </c>
      <c r="B67" s="24"/>
      <c r="C67" s="24"/>
      <c r="D67" s="24"/>
      <c r="E67" s="24"/>
      <c r="F67" s="24"/>
      <c r="G67" s="24"/>
      <c r="H67" s="24"/>
      <c r="I67" s="66"/>
      <c r="J67" s="24"/>
      <c r="K67" s="24"/>
      <c r="L67" s="24"/>
      <c r="M67" s="24"/>
      <c r="N67" s="24"/>
      <c r="O67" s="24"/>
      <c r="P67" s="24"/>
      <c r="Q67" s="24"/>
      <c r="R67" s="24"/>
      <c r="S67" s="24"/>
      <c r="T67" s="24"/>
      <c r="U67" s="24"/>
    </row>
    <row r="68" spans="1:21" x14ac:dyDescent="0.15">
      <c r="A68" s="23">
        <v>67</v>
      </c>
      <c r="B68" s="24"/>
      <c r="C68" s="24"/>
      <c r="D68" s="24"/>
      <c r="E68" s="24"/>
      <c r="F68" s="24"/>
      <c r="G68" s="24"/>
      <c r="H68" s="24"/>
      <c r="I68" s="66"/>
      <c r="J68" s="24"/>
      <c r="K68" s="24"/>
      <c r="L68" s="24"/>
      <c r="M68" s="24"/>
      <c r="N68" s="24"/>
      <c r="O68" s="24"/>
      <c r="P68" s="24"/>
      <c r="Q68" s="24"/>
      <c r="R68" s="24"/>
      <c r="S68" s="24"/>
      <c r="T68" s="24"/>
      <c r="U68" s="24"/>
    </row>
    <row r="69" spans="1:21" x14ac:dyDescent="0.15">
      <c r="A69" s="23">
        <v>68</v>
      </c>
      <c r="B69" s="24"/>
      <c r="C69" s="24"/>
      <c r="D69" s="24"/>
      <c r="E69" s="24"/>
      <c r="F69" s="24"/>
      <c r="G69" s="24"/>
      <c r="H69" s="24"/>
      <c r="I69" s="66"/>
      <c r="J69" s="24"/>
      <c r="K69" s="24"/>
      <c r="L69" s="24"/>
      <c r="M69" s="24"/>
      <c r="N69" s="24"/>
      <c r="O69" s="24"/>
      <c r="P69" s="24"/>
      <c r="Q69" s="24"/>
      <c r="R69" s="24"/>
      <c r="S69" s="24"/>
      <c r="T69" s="24"/>
      <c r="U69" s="24"/>
    </row>
    <row r="70" spans="1:21" x14ac:dyDescent="0.15">
      <c r="A70" s="23">
        <v>69</v>
      </c>
      <c r="B70" s="24"/>
      <c r="C70" s="24"/>
      <c r="D70" s="24"/>
      <c r="E70" s="24"/>
      <c r="F70" s="24"/>
      <c r="G70" s="24"/>
      <c r="H70" s="24"/>
      <c r="I70" s="66"/>
      <c r="J70" s="24"/>
      <c r="K70" s="24"/>
      <c r="L70" s="24"/>
      <c r="M70" s="24"/>
      <c r="N70" s="24"/>
      <c r="O70" s="24"/>
      <c r="P70" s="24"/>
      <c r="Q70" s="24"/>
      <c r="R70" s="24"/>
      <c r="S70" s="24"/>
      <c r="T70" s="24"/>
      <c r="U70" s="24"/>
    </row>
    <row r="71" spans="1:21" x14ac:dyDescent="0.15">
      <c r="A71" s="23">
        <v>70</v>
      </c>
      <c r="B71" s="24"/>
      <c r="C71" s="24"/>
      <c r="D71" s="24"/>
      <c r="E71" s="24"/>
      <c r="F71" s="24"/>
      <c r="G71" s="24"/>
      <c r="H71" s="24"/>
      <c r="I71" s="66"/>
      <c r="J71" s="24"/>
      <c r="K71" s="24"/>
      <c r="L71" s="24"/>
      <c r="M71" s="24"/>
      <c r="N71" s="24"/>
      <c r="O71" s="24"/>
      <c r="P71" s="24"/>
      <c r="Q71" s="24"/>
      <c r="R71" s="24"/>
      <c r="S71" s="24"/>
      <c r="T71" s="24"/>
      <c r="U71" s="24"/>
    </row>
    <row r="72" spans="1:21" x14ac:dyDescent="0.15">
      <c r="A72" s="23">
        <v>71</v>
      </c>
      <c r="B72" s="24"/>
      <c r="C72" s="24"/>
      <c r="D72" s="24"/>
      <c r="E72" s="24"/>
      <c r="F72" s="24"/>
      <c r="G72" s="24"/>
      <c r="H72" s="24"/>
      <c r="I72" s="66"/>
      <c r="J72" s="24"/>
      <c r="K72" s="24"/>
      <c r="L72" s="24"/>
      <c r="M72" s="24"/>
      <c r="N72" s="24"/>
      <c r="O72" s="24"/>
      <c r="P72" s="24"/>
      <c r="Q72" s="24"/>
      <c r="R72" s="24"/>
      <c r="S72" s="24"/>
      <c r="T72" s="24"/>
      <c r="U72" s="24"/>
    </row>
    <row r="73" spans="1:21" x14ac:dyDescent="0.15">
      <c r="A73" s="23">
        <v>72</v>
      </c>
      <c r="B73" s="24"/>
      <c r="C73" s="24"/>
      <c r="D73" s="24"/>
      <c r="E73" s="24"/>
      <c r="F73" s="24"/>
      <c r="G73" s="24"/>
      <c r="H73" s="24"/>
      <c r="I73" s="66"/>
      <c r="J73" s="24"/>
      <c r="K73" s="24"/>
      <c r="L73" s="24"/>
      <c r="M73" s="24"/>
      <c r="N73" s="24"/>
      <c r="O73" s="24"/>
      <c r="P73" s="24"/>
      <c r="Q73" s="24"/>
      <c r="R73" s="24"/>
      <c r="S73" s="24"/>
      <c r="T73" s="24"/>
      <c r="U73" s="24"/>
    </row>
    <row r="74" spans="1:21" x14ac:dyDescent="0.15">
      <c r="A74" s="23">
        <v>73</v>
      </c>
      <c r="B74" s="24"/>
      <c r="C74" s="24"/>
      <c r="D74" s="24"/>
      <c r="E74" s="24"/>
      <c r="F74" s="24"/>
      <c r="G74" s="24"/>
      <c r="H74" s="24"/>
      <c r="I74" s="66"/>
      <c r="J74" s="24"/>
      <c r="K74" s="24"/>
      <c r="L74" s="24"/>
      <c r="M74" s="24"/>
      <c r="N74" s="24"/>
      <c r="O74" s="24"/>
      <c r="P74" s="24"/>
      <c r="Q74" s="24"/>
      <c r="R74" s="24"/>
      <c r="S74" s="24"/>
      <c r="T74" s="24"/>
      <c r="U74" s="24"/>
    </row>
    <row r="75" spans="1:21" x14ac:dyDescent="0.15">
      <c r="A75" s="23">
        <v>74</v>
      </c>
      <c r="B75" s="24"/>
      <c r="C75" s="24"/>
      <c r="D75" s="24"/>
      <c r="E75" s="24"/>
      <c r="F75" s="24"/>
      <c r="G75" s="24"/>
      <c r="H75" s="24"/>
      <c r="I75" s="66"/>
      <c r="J75" s="24"/>
      <c r="K75" s="24"/>
      <c r="L75" s="24"/>
      <c r="M75" s="24"/>
      <c r="N75" s="24"/>
      <c r="O75" s="24"/>
      <c r="P75" s="24"/>
      <c r="Q75" s="24"/>
      <c r="R75" s="24"/>
      <c r="S75" s="24"/>
      <c r="T75" s="24"/>
      <c r="U75" s="24"/>
    </row>
    <row r="76" spans="1:21" x14ac:dyDescent="0.15">
      <c r="A76" s="23">
        <v>75</v>
      </c>
      <c r="B76" s="24"/>
      <c r="C76" s="24"/>
      <c r="D76" s="24"/>
      <c r="E76" s="24"/>
      <c r="F76" s="24"/>
      <c r="G76" s="24"/>
      <c r="H76" s="24"/>
      <c r="I76" s="66"/>
      <c r="J76" s="24"/>
      <c r="K76" s="24"/>
      <c r="L76" s="24"/>
      <c r="M76" s="24"/>
      <c r="N76" s="24"/>
      <c r="O76" s="24"/>
      <c r="P76" s="24"/>
      <c r="Q76" s="24"/>
      <c r="R76" s="24"/>
      <c r="S76" s="24"/>
      <c r="T76" s="24"/>
      <c r="U76" s="24"/>
    </row>
    <row r="77" spans="1:21" x14ac:dyDescent="0.15">
      <c r="A77" s="23">
        <v>76</v>
      </c>
      <c r="B77" s="24"/>
      <c r="C77" s="24"/>
      <c r="D77" s="24"/>
      <c r="E77" s="24"/>
      <c r="F77" s="24"/>
      <c r="G77" s="24"/>
      <c r="H77" s="24"/>
      <c r="I77" s="66"/>
      <c r="J77" s="24"/>
      <c r="K77" s="24"/>
      <c r="L77" s="24"/>
      <c r="M77" s="24"/>
      <c r="N77" s="24"/>
      <c r="O77" s="24"/>
      <c r="P77" s="24"/>
      <c r="Q77" s="24"/>
      <c r="R77" s="24"/>
      <c r="S77" s="24"/>
      <c r="T77" s="24"/>
      <c r="U77" s="24"/>
    </row>
    <row r="78" spans="1:21" x14ac:dyDescent="0.15">
      <c r="A78" s="23">
        <v>77</v>
      </c>
      <c r="B78" s="24"/>
      <c r="C78" s="24"/>
      <c r="D78" s="24"/>
      <c r="E78" s="24"/>
      <c r="F78" s="24"/>
      <c r="G78" s="24"/>
      <c r="H78" s="24"/>
      <c r="I78" s="66"/>
      <c r="J78" s="24"/>
      <c r="K78" s="24"/>
      <c r="L78" s="24"/>
      <c r="M78" s="24"/>
      <c r="N78" s="24"/>
      <c r="O78" s="24"/>
      <c r="P78" s="24"/>
      <c r="Q78" s="24"/>
      <c r="R78" s="24"/>
      <c r="S78" s="24"/>
      <c r="T78" s="24"/>
      <c r="U78" s="24"/>
    </row>
    <row r="79" spans="1:21" x14ac:dyDescent="0.15">
      <c r="A79" s="23">
        <v>78</v>
      </c>
      <c r="B79" s="24"/>
      <c r="C79" s="24"/>
      <c r="D79" s="24"/>
      <c r="E79" s="24"/>
      <c r="F79" s="24"/>
      <c r="G79" s="24"/>
      <c r="H79" s="24"/>
      <c r="I79" s="66"/>
      <c r="J79" s="24"/>
      <c r="K79" s="24"/>
      <c r="L79" s="24"/>
      <c r="M79" s="24"/>
      <c r="N79" s="24"/>
      <c r="O79" s="24"/>
      <c r="P79" s="24"/>
      <c r="Q79" s="24"/>
      <c r="R79" s="24"/>
      <c r="S79" s="24"/>
      <c r="T79" s="24"/>
      <c r="U79" s="24"/>
    </row>
    <row r="80" spans="1:21" x14ac:dyDescent="0.15">
      <c r="A80" s="23">
        <v>79</v>
      </c>
      <c r="B80" s="24"/>
      <c r="C80" s="24"/>
      <c r="D80" s="24"/>
      <c r="E80" s="24"/>
      <c r="F80" s="24"/>
      <c r="G80" s="24"/>
      <c r="H80" s="24"/>
      <c r="I80" s="66"/>
      <c r="J80" s="24"/>
      <c r="K80" s="24"/>
      <c r="L80" s="24"/>
      <c r="M80" s="24"/>
      <c r="N80" s="24"/>
      <c r="O80" s="24"/>
      <c r="P80" s="24"/>
      <c r="Q80" s="24"/>
      <c r="R80" s="24"/>
      <c r="S80" s="24"/>
      <c r="T80" s="24"/>
      <c r="U80" s="24"/>
    </row>
    <row r="81" spans="1:21" x14ac:dyDescent="0.15">
      <c r="A81" s="23">
        <v>80</v>
      </c>
      <c r="B81" s="24"/>
      <c r="C81" s="24"/>
      <c r="D81" s="24"/>
      <c r="E81" s="24"/>
      <c r="F81" s="24"/>
      <c r="G81" s="24"/>
      <c r="H81" s="24"/>
      <c r="I81" s="66"/>
      <c r="J81" s="24"/>
      <c r="K81" s="24"/>
      <c r="L81" s="24"/>
      <c r="M81" s="24"/>
      <c r="N81" s="24"/>
      <c r="O81" s="24"/>
      <c r="P81" s="24"/>
      <c r="Q81" s="24"/>
      <c r="R81" s="24"/>
      <c r="S81" s="24"/>
      <c r="T81" s="24"/>
      <c r="U81" s="24"/>
    </row>
    <row r="82" spans="1:21" x14ac:dyDescent="0.15">
      <c r="A82" s="23">
        <v>81</v>
      </c>
      <c r="B82" s="24"/>
      <c r="C82" s="24"/>
      <c r="D82" s="24"/>
      <c r="E82" s="24"/>
      <c r="F82" s="24"/>
      <c r="G82" s="24"/>
      <c r="H82" s="24"/>
      <c r="I82" s="66"/>
      <c r="J82" s="24"/>
      <c r="K82" s="24"/>
      <c r="L82" s="24"/>
      <c r="M82" s="24"/>
      <c r="N82" s="24"/>
      <c r="O82" s="24"/>
      <c r="P82" s="24"/>
      <c r="Q82" s="24"/>
      <c r="R82" s="24"/>
      <c r="S82" s="24"/>
      <c r="T82" s="24"/>
      <c r="U82" s="24"/>
    </row>
    <row r="83" spans="1:21" x14ac:dyDescent="0.15">
      <c r="A83" s="23">
        <v>82</v>
      </c>
      <c r="B83" s="24"/>
      <c r="C83" s="24"/>
      <c r="D83" s="24"/>
      <c r="E83" s="24"/>
      <c r="F83" s="24"/>
      <c r="G83" s="24"/>
      <c r="H83" s="24"/>
      <c r="I83" s="66"/>
      <c r="J83" s="24"/>
      <c r="K83" s="24"/>
      <c r="L83" s="24"/>
      <c r="M83" s="24"/>
      <c r="N83" s="24"/>
      <c r="O83" s="24"/>
      <c r="P83" s="24"/>
      <c r="Q83" s="24"/>
      <c r="R83" s="24"/>
      <c r="S83" s="24"/>
      <c r="T83" s="24"/>
      <c r="U83" s="24"/>
    </row>
    <row r="84" spans="1:21" x14ac:dyDescent="0.15">
      <c r="A84" s="23">
        <v>83</v>
      </c>
      <c r="B84" s="24"/>
      <c r="C84" s="24"/>
      <c r="D84" s="24"/>
      <c r="E84" s="24"/>
      <c r="F84" s="24"/>
      <c r="G84" s="24"/>
      <c r="H84" s="24"/>
      <c r="I84" s="66"/>
      <c r="J84" s="24"/>
      <c r="K84" s="24"/>
      <c r="L84" s="24"/>
      <c r="M84" s="24"/>
      <c r="N84" s="24"/>
      <c r="O84" s="24"/>
      <c r="P84" s="24"/>
      <c r="Q84" s="24"/>
      <c r="R84" s="24"/>
      <c r="S84" s="24"/>
      <c r="T84" s="24"/>
      <c r="U84" s="24"/>
    </row>
    <row r="85" spans="1:21" x14ac:dyDescent="0.15">
      <c r="A85" s="23">
        <v>84</v>
      </c>
      <c r="B85" s="24"/>
      <c r="C85" s="24"/>
      <c r="D85" s="24"/>
      <c r="E85" s="24"/>
      <c r="F85" s="24"/>
      <c r="G85" s="24"/>
      <c r="H85" s="24"/>
      <c r="I85" s="66"/>
      <c r="J85" s="24"/>
      <c r="K85" s="24"/>
      <c r="L85" s="24"/>
      <c r="M85" s="24"/>
      <c r="N85" s="24"/>
      <c r="O85" s="24"/>
      <c r="P85" s="24"/>
      <c r="Q85" s="24"/>
      <c r="R85" s="24"/>
      <c r="S85" s="24"/>
      <c r="T85" s="24"/>
      <c r="U85" s="24"/>
    </row>
    <row r="86" spans="1:21" x14ac:dyDescent="0.15">
      <c r="A86" s="23">
        <v>85</v>
      </c>
      <c r="B86" s="24"/>
      <c r="C86" s="24"/>
      <c r="D86" s="24"/>
      <c r="E86" s="24"/>
      <c r="F86" s="24"/>
      <c r="G86" s="24"/>
      <c r="H86" s="24"/>
      <c r="I86" s="66"/>
      <c r="J86" s="24"/>
      <c r="K86" s="24"/>
      <c r="L86" s="24"/>
      <c r="M86" s="24"/>
      <c r="N86" s="24"/>
      <c r="O86" s="24"/>
      <c r="P86" s="24"/>
      <c r="Q86" s="24"/>
      <c r="R86" s="24"/>
      <c r="S86" s="24"/>
      <c r="T86" s="24"/>
      <c r="U86" s="24"/>
    </row>
    <row r="87" spans="1:21" x14ac:dyDescent="0.15">
      <c r="A87" s="23">
        <v>86</v>
      </c>
      <c r="B87" s="24"/>
      <c r="C87" s="24"/>
      <c r="D87" s="24"/>
      <c r="E87" s="24"/>
      <c r="F87" s="24"/>
      <c r="G87" s="24"/>
      <c r="H87" s="24"/>
      <c r="I87" s="66"/>
      <c r="J87" s="24"/>
      <c r="K87" s="24"/>
      <c r="L87" s="24"/>
      <c r="M87" s="24"/>
      <c r="N87" s="24"/>
      <c r="O87" s="24"/>
      <c r="P87" s="24"/>
      <c r="Q87" s="24"/>
      <c r="R87" s="24"/>
      <c r="S87" s="24"/>
      <c r="T87" s="24"/>
      <c r="U87" s="24"/>
    </row>
    <row r="88" spans="1:21" x14ac:dyDescent="0.15">
      <c r="A88" s="23">
        <v>87</v>
      </c>
      <c r="B88" s="24"/>
      <c r="C88" s="24"/>
      <c r="D88" s="24"/>
      <c r="E88" s="24"/>
      <c r="F88" s="24"/>
      <c r="G88" s="24"/>
      <c r="H88" s="24"/>
      <c r="I88" s="66"/>
      <c r="J88" s="24"/>
      <c r="K88" s="24"/>
      <c r="L88" s="24"/>
      <c r="M88" s="24"/>
      <c r="N88" s="24"/>
      <c r="O88" s="24"/>
      <c r="P88" s="24"/>
      <c r="Q88" s="24"/>
      <c r="R88" s="24"/>
      <c r="S88" s="24"/>
      <c r="T88" s="24"/>
      <c r="U88" s="24"/>
    </row>
    <row r="89" spans="1:21" x14ac:dyDescent="0.15">
      <c r="A89" s="23">
        <v>88</v>
      </c>
      <c r="B89" s="24"/>
      <c r="C89" s="24"/>
      <c r="D89" s="24"/>
      <c r="E89" s="24"/>
      <c r="F89" s="24"/>
      <c r="G89" s="24"/>
      <c r="H89" s="24"/>
      <c r="I89" s="66"/>
      <c r="J89" s="24"/>
      <c r="K89" s="24"/>
      <c r="L89" s="24"/>
      <c r="M89" s="24"/>
      <c r="N89" s="24"/>
      <c r="O89" s="24"/>
      <c r="P89" s="24"/>
      <c r="Q89" s="24"/>
      <c r="R89" s="24"/>
      <c r="S89" s="24"/>
      <c r="T89" s="24"/>
      <c r="U89" s="24"/>
    </row>
    <row r="90" spans="1:21" x14ac:dyDescent="0.15">
      <c r="A90" s="23">
        <v>89</v>
      </c>
      <c r="B90" s="24"/>
      <c r="C90" s="24"/>
      <c r="D90" s="24"/>
      <c r="E90" s="24"/>
      <c r="F90" s="24"/>
      <c r="G90" s="24"/>
      <c r="H90" s="24"/>
      <c r="I90" s="66"/>
      <c r="J90" s="24"/>
      <c r="K90" s="24"/>
      <c r="L90" s="24"/>
      <c r="M90" s="24"/>
      <c r="N90" s="24"/>
      <c r="O90" s="24"/>
      <c r="P90" s="24"/>
      <c r="Q90" s="24"/>
      <c r="R90" s="24"/>
      <c r="S90" s="24"/>
      <c r="T90" s="24"/>
      <c r="U90" s="24"/>
    </row>
    <row r="91" spans="1:21" x14ac:dyDescent="0.15">
      <c r="A91" s="23">
        <v>90</v>
      </c>
      <c r="B91" s="24"/>
      <c r="C91" s="24"/>
      <c r="D91" s="24"/>
      <c r="E91" s="24"/>
      <c r="F91" s="24"/>
      <c r="G91" s="24"/>
      <c r="H91" s="24"/>
      <c r="I91" s="66"/>
      <c r="J91" s="24"/>
      <c r="K91" s="24"/>
      <c r="L91" s="24"/>
      <c r="M91" s="24"/>
      <c r="N91" s="24"/>
      <c r="O91" s="24"/>
      <c r="P91" s="24"/>
      <c r="Q91" s="24"/>
      <c r="R91" s="24"/>
      <c r="S91" s="24"/>
      <c r="T91" s="24"/>
      <c r="U91" s="24"/>
    </row>
    <row r="92" spans="1:21" x14ac:dyDescent="0.15">
      <c r="A92" s="23">
        <v>91</v>
      </c>
      <c r="B92" s="24"/>
      <c r="C92" s="24"/>
      <c r="D92" s="24"/>
      <c r="E92" s="24"/>
      <c r="F92" s="24"/>
      <c r="G92" s="24"/>
      <c r="H92" s="24"/>
      <c r="I92" s="66"/>
      <c r="J92" s="24"/>
      <c r="K92" s="24"/>
      <c r="L92" s="24"/>
      <c r="M92" s="24"/>
      <c r="N92" s="24"/>
      <c r="O92" s="24"/>
      <c r="P92" s="24"/>
      <c r="Q92" s="24"/>
      <c r="R92" s="24"/>
      <c r="S92" s="24"/>
      <c r="T92" s="24"/>
      <c r="U92" s="24"/>
    </row>
    <row r="93" spans="1:21" x14ac:dyDescent="0.15">
      <c r="A93" s="23">
        <v>92</v>
      </c>
      <c r="B93" s="24"/>
      <c r="C93" s="24"/>
      <c r="D93" s="24"/>
      <c r="E93" s="24"/>
      <c r="F93" s="24"/>
      <c r="G93" s="24"/>
      <c r="H93" s="24"/>
      <c r="I93" s="66"/>
      <c r="J93" s="24"/>
      <c r="K93" s="24"/>
      <c r="L93" s="24"/>
      <c r="M93" s="24"/>
      <c r="N93" s="24"/>
      <c r="O93" s="24"/>
      <c r="P93" s="24"/>
      <c r="Q93" s="24"/>
      <c r="R93" s="24"/>
      <c r="S93" s="24"/>
      <c r="T93" s="24"/>
      <c r="U93" s="24"/>
    </row>
    <row r="94" spans="1:21" x14ac:dyDescent="0.15">
      <c r="A94" s="23">
        <v>93</v>
      </c>
      <c r="B94" s="24"/>
      <c r="C94" s="24"/>
      <c r="D94" s="24"/>
      <c r="E94" s="24"/>
      <c r="F94" s="24"/>
      <c r="G94" s="24"/>
      <c r="H94" s="24"/>
      <c r="I94" s="66"/>
      <c r="J94" s="24"/>
      <c r="K94" s="24"/>
      <c r="L94" s="24"/>
      <c r="M94" s="24"/>
      <c r="N94" s="24"/>
      <c r="O94" s="24"/>
      <c r="P94" s="24"/>
      <c r="Q94" s="24"/>
      <c r="R94" s="24"/>
      <c r="S94" s="24"/>
      <c r="T94" s="24"/>
      <c r="U94" s="24"/>
    </row>
    <row r="95" spans="1:21" x14ac:dyDescent="0.15">
      <c r="A95" s="23">
        <v>94</v>
      </c>
      <c r="B95" s="24"/>
      <c r="C95" s="24"/>
      <c r="D95" s="24"/>
      <c r="E95" s="24"/>
      <c r="F95" s="24"/>
      <c r="G95" s="24"/>
      <c r="H95" s="24"/>
      <c r="I95" s="66"/>
      <c r="J95" s="24"/>
      <c r="K95" s="24"/>
      <c r="L95" s="24"/>
      <c r="M95" s="24"/>
      <c r="N95" s="24"/>
      <c r="O95" s="24"/>
      <c r="P95" s="24"/>
      <c r="Q95" s="24"/>
      <c r="R95" s="24"/>
      <c r="S95" s="24"/>
      <c r="T95" s="24"/>
      <c r="U95" s="24"/>
    </row>
    <row r="96" spans="1:21" x14ac:dyDescent="0.15">
      <c r="A96" s="23">
        <v>95</v>
      </c>
      <c r="B96" s="24"/>
      <c r="C96" s="24"/>
      <c r="D96" s="24"/>
      <c r="E96" s="24"/>
      <c r="F96" s="24"/>
      <c r="G96" s="24"/>
      <c r="H96" s="24"/>
      <c r="I96" s="66"/>
      <c r="J96" s="24"/>
      <c r="K96" s="24"/>
      <c r="L96" s="24"/>
      <c r="M96" s="24"/>
      <c r="N96" s="24"/>
      <c r="O96" s="24"/>
      <c r="P96" s="24"/>
      <c r="Q96" s="24"/>
      <c r="R96" s="24"/>
      <c r="S96" s="24"/>
      <c r="T96" s="24"/>
      <c r="U96" s="24"/>
    </row>
    <row r="97" spans="1:21" x14ac:dyDescent="0.15">
      <c r="A97" s="23">
        <v>96</v>
      </c>
      <c r="B97" s="24"/>
      <c r="C97" s="24"/>
      <c r="D97" s="24"/>
      <c r="E97" s="24"/>
      <c r="F97" s="24"/>
      <c r="G97" s="24"/>
      <c r="H97" s="24"/>
      <c r="I97" s="66"/>
      <c r="J97" s="24"/>
      <c r="K97" s="24"/>
      <c r="L97" s="24"/>
      <c r="M97" s="24"/>
      <c r="N97" s="24"/>
      <c r="O97" s="24"/>
      <c r="P97" s="24"/>
      <c r="Q97" s="24"/>
      <c r="R97" s="24"/>
      <c r="S97" s="24"/>
      <c r="T97" s="24"/>
      <c r="U97" s="24"/>
    </row>
    <row r="98" spans="1:21" x14ac:dyDescent="0.15">
      <c r="A98" s="23">
        <v>97</v>
      </c>
      <c r="B98" s="24"/>
      <c r="C98" s="24"/>
      <c r="D98" s="24"/>
      <c r="E98" s="24"/>
      <c r="F98" s="24"/>
      <c r="G98" s="24"/>
      <c r="H98" s="24"/>
      <c r="I98" s="66"/>
      <c r="J98" s="24"/>
      <c r="K98" s="24"/>
      <c r="L98" s="24"/>
      <c r="M98" s="24"/>
      <c r="N98" s="24"/>
      <c r="O98" s="24"/>
      <c r="P98" s="24"/>
      <c r="Q98" s="24"/>
      <c r="R98" s="24"/>
      <c r="S98" s="24"/>
      <c r="T98" s="24"/>
      <c r="U98" s="24"/>
    </row>
    <row r="99" spans="1:21" x14ac:dyDescent="0.15">
      <c r="A99" s="23">
        <v>98</v>
      </c>
      <c r="B99" s="24"/>
      <c r="C99" s="24"/>
      <c r="D99" s="24"/>
      <c r="E99" s="24"/>
      <c r="F99" s="24"/>
      <c r="G99" s="24"/>
      <c r="H99" s="24"/>
      <c r="I99" s="66"/>
      <c r="J99" s="24"/>
      <c r="K99" s="24"/>
      <c r="L99" s="24"/>
      <c r="M99" s="24"/>
      <c r="N99" s="24"/>
      <c r="O99" s="24"/>
      <c r="P99" s="24"/>
      <c r="Q99" s="24"/>
      <c r="R99" s="24"/>
      <c r="S99" s="24"/>
      <c r="T99" s="24"/>
      <c r="U99" s="24"/>
    </row>
    <row r="100" spans="1:21" x14ac:dyDescent="0.15">
      <c r="A100" s="23">
        <v>99</v>
      </c>
      <c r="B100" s="24"/>
      <c r="C100" s="24"/>
      <c r="D100" s="24"/>
      <c r="E100" s="24"/>
      <c r="F100" s="24"/>
      <c r="G100" s="24"/>
      <c r="H100" s="24"/>
      <c r="I100" s="66"/>
      <c r="J100" s="24"/>
      <c r="K100" s="24"/>
      <c r="L100" s="24"/>
      <c r="M100" s="24"/>
      <c r="N100" s="24"/>
      <c r="O100" s="24"/>
      <c r="P100" s="24"/>
      <c r="Q100" s="24"/>
      <c r="R100" s="24"/>
      <c r="S100" s="24"/>
      <c r="T100" s="24"/>
      <c r="U100" s="24"/>
    </row>
    <row r="101" spans="1:21" x14ac:dyDescent="0.15">
      <c r="A101" s="23">
        <v>100</v>
      </c>
      <c r="B101" s="24"/>
      <c r="C101" s="24"/>
      <c r="D101" s="24"/>
      <c r="E101" s="24"/>
      <c r="F101" s="24"/>
      <c r="G101" s="24"/>
      <c r="H101" s="24"/>
      <c r="I101" s="66"/>
      <c r="J101" s="24"/>
      <c r="K101" s="24"/>
      <c r="L101" s="24"/>
      <c r="M101" s="24"/>
      <c r="N101" s="24"/>
      <c r="O101" s="24"/>
      <c r="P101" s="24"/>
      <c r="Q101" s="24"/>
      <c r="R101" s="24"/>
      <c r="S101" s="24"/>
      <c r="T101" s="24"/>
      <c r="U101" s="24"/>
    </row>
  </sheetData>
  <sheetProtection algorithmName="SHA-512" hashValue="7fe8aNjX5sml1lgNaR8Fxd4ZY995UjKEOklXhxCci6vbkuXLxpOYMYhCqMHcA6Kzd7Ujg/RBaQHJ4UViIWs7hQ==" saltValue="DSr8SGDnp+FdVE56yuK5aQ==" spinCount="100000" sheet="1" selectLockedCells="1"/>
  <phoneticPr fontId="10"/>
  <pageMargins left="0.7" right="0.7" top="0.75" bottom="0.75" header="0.3" footer="0.3"/>
  <pageSetup paperSize="9" scale="71" fitToHeight="0" orientation="landscape" horizontalDpi="0" verticalDpi="0"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3CE92-7596-4E00-8E00-202A58BF2C47}">
  <dimension ref="A1:AB140"/>
  <sheetViews>
    <sheetView zoomScaleNormal="100" workbookViewId="0">
      <selection activeCell="D5" sqref="D5"/>
    </sheetView>
  </sheetViews>
  <sheetFormatPr defaultRowHeight="13.5" x14ac:dyDescent="0.15"/>
  <cols>
    <col min="1" max="1" width="17.75" style="3" bestFit="1" customWidth="1"/>
    <col min="2" max="2" width="7.125" style="3" customWidth="1"/>
    <col min="3" max="3" width="5.5" style="3" customWidth="1"/>
    <col min="4" max="4" width="9" style="3" customWidth="1"/>
    <col min="5" max="8" width="9" style="3"/>
    <col min="9" max="9" width="4.5" style="3" customWidth="1"/>
    <col min="10" max="17" width="9" style="3"/>
    <col min="18" max="28" width="9" style="121"/>
    <col min="29" max="16384" width="9" style="3"/>
  </cols>
  <sheetData>
    <row r="1" spans="1:19" ht="27" customHeight="1" x14ac:dyDescent="0.15">
      <c r="A1" s="248" t="str">
        <f>[3]基本情報!D6&amp;" "&amp;"大学記録"</f>
        <v xml:space="preserve"> 大学記録</v>
      </c>
      <c r="B1" s="249"/>
      <c r="C1" s="249"/>
      <c r="D1" s="249"/>
      <c r="E1" s="249"/>
      <c r="F1" s="249"/>
      <c r="G1" s="249"/>
      <c r="H1" s="250"/>
      <c r="I1" s="121"/>
      <c r="J1" s="251" t="s">
        <v>460</v>
      </c>
      <c r="K1" s="251"/>
      <c r="L1" s="251"/>
      <c r="M1" s="251"/>
      <c r="N1" s="121"/>
      <c r="O1" s="121"/>
      <c r="P1" s="121"/>
      <c r="Q1" s="121"/>
    </row>
    <row r="2" spans="1:19" ht="17.25" customHeight="1" thickBot="1" x14ac:dyDescent="0.2">
      <c r="A2" s="206" t="s">
        <v>329</v>
      </c>
      <c r="B2" s="252" t="s">
        <v>461</v>
      </c>
      <c r="C2" s="253"/>
      <c r="D2" s="253"/>
      <c r="E2" s="253"/>
      <c r="F2" s="253"/>
      <c r="G2" s="253"/>
      <c r="H2" s="254"/>
      <c r="I2" s="121"/>
      <c r="J2" s="251"/>
      <c r="K2" s="251"/>
      <c r="L2" s="251"/>
      <c r="M2" s="251"/>
      <c r="N2" s="121"/>
      <c r="O2" s="121"/>
      <c r="P2" s="121"/>
      <c r="Q2" s="121"/>
    </row>
    <row r="3" spans="1:19" ht="14.25" customHeight="1" thickTop="1" x14ac:dyDescent="0.15">
      <c r="A3" s="122" t="s">
        <v>287</v>
      </c>
      <c r="B3" s="207"/>
      <c r="C3" s="255" t="s">
        <v>275</v>
      </c>
      <c r="D3" s="207"/>
      <c r="E3" s="258" t="s">
        <v>276</v>
      </c>
      <c r="F3" s="208"/>
      <c r="G3" s="261" t="s">
        <v>277</v>
      </c>
      <c r="H3" s="209"/>
      <c r="I3" s="121"/>
      <c r="J3" s="264" t="s">
        <v>1891</v>
      </c>
      <c r="K3" s="264"/>
      <c r="L3" s="264"/>
      <c r="M3" s="264"/>
      <c r="N3" s="264"/>
      <c r="O3" s="264"/>
      <c r="P3" s="264"/>
      <c r="Q3" s="264"/>
      <c r="R3" s="264"/>
      <c r="S3" s="264"/>
    </row>
    <row r="4" spans="1:19" ht="13.5" customHeight="1" x14ac:dyDescent="0.15">
      <c r="A4" s="123" t="s">
        <v>288</v>
      </c>
      <c r="B4" s="167"/>
      <c r="C4" s="256"/>
      <c r="D4" s="167"/>
      <c r="E4" s="259"/>
      <c r="F4" s="192"/>
      <c r="G4" s="262"/>
      <c r="H4" s="210"/>
      <c r="I4" s="121"/>
      <c r="J4" s="264"/>
      <c r="K4" s="264"/>
      <c r="L4" s="264"/>
      <c r="M4" s="264"/>
      <c r="N4" s="264"/>
      <c r="O4" s="264"/>
      <c r="P4" s="264"/>
      <c r="Q4" s="264"/>
      <c r="R4" s="264"/>
      <c r="S4" s="264"/>
    </row>
    <row r="5" spans="1:19" ht="13.5" customHeight="1" x14ac:dyDescent="0.15">
      <c r="A5" s="123" t="s">
        <v>286</v>
      </c>
      <c r="B5" s="167"/>
      <c r="C5" s="256"/>
      <c r="D5" s="192"/>
      <c r="E5" s="259"/>
      <c r="F5" s="192"/>
      <c r="G5" s="262"/>
      <c r="H5" s="210"/>
      <c r="I5" s="121"/>
      <c r="J5" s="264"/>
      <c r="K5" s="264"/>
      <c r="L5" s="264"/>
      <c r="M5" s="264"/>
      <c r="N5" s="264"/>
      <c r="O5" s="264"/>
      <c r="P5" s="264"/>
      <c r="Q5" s="264"/>
      <c r="R5" s="264"/>
      <c r="S5" s="264"/>
    </row>
    <row r="6" spans="1:19" ht="13.5" customHeight="1" x14ac:dyDescent="0.15">
      <c r="A6" s="123" t="s">
        <v>284</v>
      </c>
      <c r="B6" s="167"/>
      <c r="C6" s="256"/>
      <c r="D6" s="192"/>
      <c r="E6" s="259"/>
      <c r="F6" s="192"/>
      <c r="G6" s="262"/>
      <c r="H6" s="210"/>
      <c r="I6" s="121"/>
      <c r="J6" s="264"/>
      <c r="K6" s="264"/>
      <c r="L6" s="264"/>
      <c r="M6" s="264"/>
      <c r="N6" s="264"/>
      <c r="O6" s="264"/>
      <c r="P6" s="264"/>
      <c r="Q6" s="264"/>
      <c r="R6" s="264"/>
      <c r="S6" s="264"/>
    </row>
    <row r="7" spans="1:19" ht="13.5" customHeight="1" x14ac:dyDescent="0.15">
      <c r="A7" s="123" t="s">
        <v>291</v>
      </c>
      <c r="B7" s="167"/>
      <c r="C7" s="256"/>
      <c r="D7" s="192"/>
      <c r="E7" s="259"/>
      <c r="F7" s="192"/>
      <c r="G7" s="262"/>
      <c r="H7" s="210"/>
      <c r="I7" s="121"/>
      <c r="J7" s="264"/>
      <c r="K7" s="264"/>
      <c r="L7" s="264"/>
      <c r="M7" s="264"/>
      <c r="N7" s="264"/>
      <c r="O7" s="264"/>
      <c r="P7" s="264"/>
      <c r="Q7" s="264"/>
      <c r="R7" s="264"/>
      <c r="S7" s="264"/>
    </row>
    <row r="8" spans="1:19" x14ac:dyDescent="0.15">
      <c r="A8" s="123" t="s">
        <v>290</v>
      </c>
      <c r="B8" s="167"/>
      <c r="C8" s="256"/>
      <c r="D8" s="192"/>
      <c r="E8" s="259"/>
      <c r="F8" s="192"/>
      <c r="G8" s="262"/>
      <c r="H8" s="210"/>
      <c r="I8" s="121"/>
      <c r="J8" s="264"/>
      <c r="K8" s="264"/>
      <c r="L8" s="264"/>
      <c r="M8" s="264"/>
      <c r="N8" s="264"/>
      <c r="O8" s="264"/>
      <c r="P8" s="264"/>
      <c r="Q8" s="264"/>
      <c r="R8" s="264"/>
      <c r="S8" s="264"/>
    </row>
    <row r="9" spans="1:19" x14ac:dyDescent="0.15">
      <c r="A9" s="123" t="s">
        <v>285</v>
      </c>
      <c r="B9" s="167"/>
      <c r="C9" s="256"/>
      <c r="D9" s="192"/>
      <c r="E9" s="259"/>
      <c r="F9" s="192"/>
      <c r="G9" s="262"/>
      <c r="H9" s="210"/>
      <c r="I9" s="121"/>
      <c r="J9" s="264"/>
      <c r="K9" s="264"/>
      <c r="L9" s="264"/>
      <c r="M9" s="264"/>
      <c r="N9" s="264"/>
      <c r="O9" s="264"/>
      <c r="P9" s="264"/>
      <c r="Q9" s="264"/>
      <c r="R9" s="264"/>
      <c r="S9" s="264"/>
    </row>
    <row r="10" spans="1:19" x14ac:dyDescent="0.15">
      <c r="A10" s="123" t="s">
        <v>1757</v>
      </c>
      <c r="B10" s="167"/>
      <c r="C10" s="256"/>
      <c r="D10" s="167"/>
      <c r="E10" s="259"/>
      <c r="F10" s="192"/>
      <c r="G10" s="262"/>
      <c r="H10" s="210"/>
      <c r="I10" s="121"/>
      <c r="J10" s="124"/>
      <c r="K10" s="124"/>
      <c r="L10" s="124"/>
      <c r="M10" s="124"/>
      <c r="N10" s="124"/>
      <c r="O10" s="124"/>
      <c r="P10" s="124"/>
      <c r="Q10" s="124"/>
      <c r="R10" s="124"/>
      <c r="S10" s="124"/>
    </row>
    <row r="11" spans="1:19" x14ac:dyDescent="0.15">
      <c r="A11" s="123" t="s">
        <v>1758</v>
      </c>
      <c r="B11" s="167"/>
      <c r="C11" s="256"/>
      <c r="D11" s="192"/>
      <c r="E11" s="259"/>
      <c r="F11" s="192"/>
      <c r="G11" s="262"/>
      <c r="H11" s="210"/>
      <c r="I11" s="121"/>
      <c r="J11" s="124"/>
      <c r="K11" s="124"/>
      <c r="L11" s="124"/>
      <c r="M11" s="124"/>
      <c r="N11" s="124"/>
      <c r="O11" s="124"/>
      <c r="P11" s="124"/>
      <c r="Q11" s="124"/>
      <c r="R11" s="124"/>
      <c r="S11" s="124"/>
    </row>
    <row r="12" spans="1:19" x14ac:dyDescent="0.15">
      <c r="A12" s="123" t="s">
        <v>289</v>
      </c>
      <c r="B12" s="167"/>
      <c r="C12" s="256"/>
      <c r="D12" s="192"/>
      <c r="E12" s="259"/>
      <c r="F12" s="192"/>
      <c r="G12" s="262"/>
      <c r="H12" s="210"/>
      <c r="I12" s="121"/>
      <c r="J12" s="124"/>
      <c r="K12" s="124"/>
      <c r="L12" s="124"/>
      <c r="M12" s="124"/>
      <c r="N12" s="124"/>
      <c r="O12" s="124"/>
      <c r="P12" s="124"/>
      <c r="Q12" s="124"/>
      <c r="R12" s="124"/>
      <c r="S12" s="124"/>
    </row>
    <row r="13" spans="1:19" x14ac:dyDescent="0.15">
      <c r="A13" s="123" t="s">
        <v>327</v>
      </c>
      <c r="B13" s="167"/>
      <c r="C13" s="256"/>
      <c r="D13" s="192"/>
      <c r="E13" s="259"/>
      <c r="F13" s="192"/>
      <c r="G13" s="262"/>
      <c r="H13" s="210"/>
      <c r="I13" s="121"/>
      <c r="J13" s="124"/>
      <c r="K13" s="124"/>
      <c r="L13" s="124"/>
      <c r="M13" s="124"/>
      <c r="N13" s="124"/>
      <c r="O13" s="124"/>
      <c r="P13" s="124"/>
      <c r="Q13" s="124"/>
      <c r="R13" s="124"/>
      <c r="S13" s="124"/>
    </row>
    <row r="14" spans="1:19" x14ac:dyDescent="0.15">
      <c r="A14" s="123" t="s">
        <v>78</v>
      </c>
      <c r="B14" s="167"/>
      <c r="C14" s="256"/>
      <c r="D14" s="192"/>
      <c r="E14" s="259"/>
      <c r="F14" s="192"/>
      <c r="G14" s="262"/>
      <c r="H14" s="163"/>
      <c r="I14" s="121"/>
      <c r="J14" s="124"/>
      <c r="K14" s="124"/>
      <c r="L14" s="124"/>
      <c r="M14" s="124"/>
      <c r="N14" s="124"/>
      <c r="O14" s="124"/>
      <c r="P14" s="124"/>
      <c r="Q14" s="124"/>
      <c r="R14" s="124"/>
      <c r="S14" s="124"/>
    </row>
    <row r="15" spans="1:19" x14ac:dyDescent="0.15">
      <c r="A15" s="123" t="s">
        <v>81</v>
      </c>
      <c r="B15" s="167"/>
      <c r="C15" s="256"/>
      <c r="D15" s="192"/>
      <c r="E15" s="259"/>
      <c r="F15" s="192"/>
      <c r="G15" s="262"/>
      <c r="H15" s="163"/>
      <c r="I15" s="121"/>
      <c r="J15" s="124"/>
      <c r="K15" s="124"/>
      <c r="L15" s="124"/>
      <c r="M15" s="124"/>
      <c r="N15" s="124"/>
      <c r="O15" s="124"/>
      <c r="P15" s="124"/>
      <c r="Q15" s="124"/>
      <c r="R15" s="124"/>
      <c r="S15" s="124"/>
    </row>
    <row r="16" spans="1:19" x14ac:dyDescent="0.15">
      <c r="A16" s="123" t="s">
        <v>84</v>
      </c>
      <c r="B16" s="167"/>
      <c r="C16" s="256"/>
      <c r="D16" s="192"/>
      <c r="E16" s="259"/>
      <c r="F16" s="192"/>
      <c r="G16" s="262"/>
      <c r="H16" s="163"/>
      <c r="I16" s="121"/>
      <c r="J16" s="124"/>
      <c r="K16" s="124"/>
      <c r="L16" s="124"/>
      <c r="M16" s="124"/>
      <c r="N16" s="124"/>
      <c r="O16" s="124"/>
      <c r="P16" s="124"/>
      <c r="Q16" s="124"/>
      <c r="R16" s="124"/>
      <c r="S16" s="124"/>
    </row>
    <row r="17" spans="1:19" x14ac:dyDescent="0.15">
      <c r="A17" s="123" t="s">
        <v>87</v>
      </c>
      <c r="B17" s="167"/>
      <c r="C17" s="256"/>
      <c r="D17" s="192"/>
      <c r="E17" s="259"/>
      <c r="F17" s="192"/>
      <c r="G17" s="262"/>
      <c r="H17" s="163"/>
      <c r="I17" s="121"/>
      <c r="J17" s="124"/>
      <c r="K17" s="124"/>
      <c r="L17" s="124"/>
      <c r="M17" s="124"/>
      <c r="N17" s="124"/>
      <c r="O17" s="124"/>
      <c r="P17" s="124"/>
      <c r="Q17" s="124"/>
      <c r="R17" s="124"/>
      <c r="S17" s="124"/>
    </row>
    <row r="18" spans="1:19" x14ac:dyDescent="0.15">
      <c r="A18" s="123" t="s">
        <v>90</v>
      </c>
      <c r="B18" s="167"/>
      <c r="C18" s="256"/>
      <c r="D18" s="192"/>
      <c r="E18" s="259"/>
      <c r="F18" s="192"/>
      <c r="G18" s="262"/>
      <c r="H18" s="163"/>
      <c r="I18" s="121"/>
      <c r="J18" s="124"/>
      <c r="K18" s="124"/>
      <c r="L18" s="124"/>
      <c r="M18" s="124"/>
      <c r="N18" s="124"/>
      <c r="O18" s="124"/>
      <c r="P18" s="124"/>
      <c r="Q18" s="124"/>
      <c r="R18" s="124"/>
      <c r="S18" s="124"/>
    </row>
    <row r="19" spans="1:19" x14ac:dyDescent="0.15">
      <c r="A19" s="123" t="s">
        <v>94</v>
      </c>
      <c r="B19" s="167"/>
      <c r="C19" s="256"/>
      <c r="D19" s="192"/>
      <c r="E19" s="259"/>
      <c r="F19" s="192"/>
      <c r="G19" s="262"/>
      <c r="H19" s="163"/>
      <c r="I19" s="121"/>
      <c r="J19" s="124"/>
      <c r="K19" s="124"/>
      <c r="L19" s="124"/>
      <c r="M19" s="124"/>
      <c r="N19" s="124"/>
      <c r="O19" s="124"/>
      <c r="P19" s="124"/>
      <c r="Q19" s="124"/>
      <c r="R19" s="124"/>
      <c r="S19" s="124"/>
    </row>
    <row r="20" spans="1:19" x14ac:dyDescent="0.15">
      <c r="A20" s="123" t="s">
        <v>98</v>
      </c>
      <c r="B20" s="167"/>
      <c r="C20" s="256"/>
      <c r="D20" s="192"/>
      <c r="E20" s="259"/>
      <c r="F20" s="192"/>
      <c r="G20" s="262"/>
      <c r="H20" s="163"/>
      <c r="I20" s="121"/>
      <c r="J20" s="124"/>
      <c r="K20" s="124"/>
      <c r="L20" s="124"/>
      <c r="M20" s="124"/>
      <c r="N20" s="124"/>
      <c r="O20" s="124"/>
      <c r="P20" s="124"/>
      <c r="Q20" s="124"/>
      <c r="R20" s="124"/>
      <c r="S20" s="124"/>
    </row>
    <row r="21" spans="1:19" x14ac:dyDescent="0.15">
      <c r="A21" s="123" t="s">
        <v>100</v>
      </c>
      <c r="B21" s="167"/>
      <c r="C21" s="257"/>
      <c r="D21" s="192"/>
      <c r="E21" s="260"/>
      <c r="F21" s="192"/>
      <c r="G21" s="263"/>
      <c r="H21" s="163"/>
      <c r="I21" s="121"/>
      <c r="J21" s="121"/>
      <c r="K21" s="121"/>
      <c r="L21" s="121"/>
      <c r="M21" s="121"/>
      <c r="N21" s="121"/>
      <c r="O21" s="121"/>
      <c r="P21" s="121"/>
      <c r="Q21" s="121"/>
    </row>
    <row r="22" spans="1:19" ht="14.25" thickBot="1" x14ac:dyDescent="0.2">
      <c r="A22" s="211" t="s">
        <v>103</v>
      </c>
      <c r="B22" s="245"/>
      <c r="C22" s="246"/>
      <c r="D22" s="246"/>
      <c r="E22" s="246"/>
      <c r="F22" s="246"/>
      <c r="G22" s="246"/>
      <c r="H22" s="247"/>
      <c r="I22" s="121"/>
      <c r="J22" s="121"/>
      <c r="K22" s="121"/>
      <c r="L22" s="121"/>
      <c r="M22" s="121"/>
      <c r="N22" s="121"/>
      <c r="O22" s="121"/>
      <c r="P22" s="121"/>
      <c r="Q22" s="121"/>
    </row>
    <row r="23" spans="1:19" s="121" customFormat="1" x14ac:dyDescent="0.15"/>
    <row r="24" spans="1:19" s="121" customFormat="1" x14ac:dyDescent="0.15"/>
    <row r="25" spans="1:19" s="121" customFormat="1" x14ac:dyDescent="0.15"/>
    <row r="26" spans="1:19" s="121" customFormat="1" x14ac:dyDescent="0.15"/>
    <row r="27" spans="1:19" s="121" customFormat="1" x14ac:dyDescent="0.15"/>
    <row r="28" spans="1:19" s="121" customFormat="1" x14ac:dyDescent="0.15"/>
    <row r="29" spans="1:19" s="121" customFormat="1" x14ac:dyDescent="0.15"/>
    <row r="30" spans="1:19" s="121" customFormat="1" x14ac:dyDescent="0.15"/>
    <row r="31" spans="1:19" s="121" customFormat="1" x14ac:dyDescent="0.15"/>
    <row r="32" spans="1:19" s="121" customFormat="1" x14ac:dyDescent="0.15"/>
    <row r="33" spans="4:5" s="121" customFormat="1" x14ac:dyDescent="0.15"/>
    <row r="34" spans="4:5" s="121" customFormat="1" x14ac:dyDescent="0.15"/>
    <row r="35" spans="4:5" s="121" customFormat="1" x14ac:dyDescent="0.15"/>
    <row r="36" spans="4:5" s="121" customFormat="1" x14ac:dyDescent="0.15"/>
    <row r="40" spans="4:5" hidden="1" x14ac:dyDescent="0.15">
      <c r="D40" s="14" t="s">
        <v>264</v>
      </c>
      <c r="E40" s="14" t="s">
        <v>464</v>
      </c>
    </row>
    <row r="41" spans="4:5" hidden="1" x14ac:dyDescent="0.15">
      <c r="D41" s="14" t="s">
        <v>165</v>
      </c>
      <c r="E41" s="14" t="s">
        <v>264</v>
      </c>
    </row>
    <row r="42" spans="4:5" hidden="1" x14ac:dyDescent="0.15">
      <c r="D42" s="14" t="s">
        <v>166</v>
      </c>
      <c r="E42" s="14" t="s">
        <v>165</v>
      </c>
    </row>
    <row r="43" spans="4:5" hidden="1" x14ac:dyDescent="0.15">
      <c r="D43" s="14" t="s">
        <v>167</v>
      </c>
      <c r="E43" s="14" t="s">
        <v>166</v>
      </c>
    </row>
    <row r="44" spans="4:5" hidden="1" x14ac:dyDescent="0.15">
      <c r="D44" s="14" t="s">
        <v>168</v>
      </c>
      <c r="E44" s="14" t="s">
        <v>167</v>
      </c>
    </row>
    <row r="45" spans="4:5" hidden="1" x14ac:dyDescent="0.15">
      <c r="D45" s="14" t="s">
        <v>169</v>
      </c>
      <c r="E45" s="14" t="s">
        <v>168</v>
      </c>
    </row>
    <row r="46" spans="4:5" hidden="1" x14ac:dyDescent="0.15">
      <c r="D46" s="14" t="s">
        <v>170</v>
      </c>
      <c r="E46" s="14" t="s">
        <v>169</v>
      </c>
    </row>
    <row r="47" spans="4:5" hidden="1" x14ac:dyDescent="0.15">
      <c r="D47" s="14" t="s">
        <v>171</v>
      </c>
      <c r="E47" s="14" t="s">
        <v>170</v>
      </c>
    </row>
    <row r="48" spans="4:5" hidden="1" x14ac:dyDescent="0.15">
      <c r="D48" s="14" t="s">
        <v>172</v>
      </c>
      <c r="E48" s="14" t="s">
        <v>171</v>
      </c>
    </row>
    <row r="49" spans="4:5" hidden="1" x14ac:dyDescent="0.15">
      <c r="D49" s="14" t="s">
        <v>173</v>
      </c>
      <c r="E49" s="14" t="s">
        <v>172</v>
      </c>
    </row>
    <row r="50" spans="4:5" hidden="1" x14ac:dyDescent="0.15">
      <c r="D50" s="14" t="s">
        <v>174</v>
      </c>
      <c r="E50" s="14" t="s">
        <v>173</v>
      </c>
    </row>
    <row r="51" spans="4:5" hidden="1" x14ac:dyDescent="0.15">
      <c r="D51" s="14" t="s">
        <v>175</v>
      </c>
      <c r="E51" s="14" t="s">
        <v>174</v>
      </c>
    </row>
    <row r="52" spans="4:5" hidden="1" x14ac:dyDescent="0.15">
      <c r="D52" s="14" t="s">
        <v>176</v>
      </c>
      <c r="E52" s="14" t="s">
        <v>175</v>
      </c>
    </row>
    <row r="53" spans="4:5" hidden="1" x14ac:dyDescent="0.15">
      <c r="D53" s="14" t="s">
        <v>177</v>
      </c>
      <c r="E53" s="14" t="s">
        <v>176</v>
      </c>
    </row>
    <row r="54" spans="4:5" hidden="1" x14ac:dyDescent="0.15">
      <c r="D54" s="14" t="s">
        <v>178</v>
      </c>
      <c r="E54" s="14" t="s">
        <v>177</v>
      </c>
    </row>
    <row r="55" spans="4:5" hidden="1" x14ac:dyDescent="0.15">
      <c r="D55" s="14" t="s">
        <v>179</v>
      </c>
      <c r="E55" s="14" t="s">
        <v>178</v>
      </c>
    </row>
    <row r="56" spans="4:5" hidden="1" x14ac:dyDescent="0.15">
      <c r="D56" s="14" t="s">
        <v>180</v>
      </c>
      <c r="E56" s="14" t="s">
        <v>179</v>
      </c>
    </row>
    <row r="57" spans="4:5" hidden="1" x14ac:dyDescent="0.15">
      <c r="D57" s="14" t="s">
        <v>181</v>
      </c>
      <c r="E57" s="14" t="s">
        <v>180</v>
      </c>
    </row>
    <row r="58" spans="4:5" hidden="1" x14ac:dyDescent="0.15">
      <c r="D58" s="14" t="s">
        <v>182</v>
      </c>
      <c r="E58" s="14" t="s">
        <v>181</v>
      </c>
    </row>
    <row r="59" spans="4:5" hidden="1" x14ac:dyDescent="0.15">
      <c r="D59" s="14" t="s">
        <v>183</v>
      </c>
      <c r="E59" s="14" t="s">
        <v>182</v>
      </c>
    </row>
    <row r="60" spans="4:5" hidden="1" x14ac:dyDescent="0.15">
      <c r="D60" s="14" t="s">
        <v>184</v>
      </c>
      <c r="E60" s="14" t="s">
        <v>183</v>
      </c>
    </row>
    <row r="61" spans="4:5" hidden="1" x14ac:dyDescent="0.15">
      <c r="D61" s="14" t="s">
        <v>185</v>
      </c>
      <c r="E61" s="14" t="s">
        <v>184</v>
      </c>
    </row>
    <row r="62" spans="4:5" hidden="1" x14ac:dyDescent="0.15">
      <c r="D62" s="14" t="s">
        <v>186</v>
      </c>
      <c r="E62" s="14" t="s">
        <v>185</v>
      </c>
    </row>
    <row r="63" spans="4:5" hidden="1" x14ac:dyDescent="0.15">
      <c r="D63" s="14" t="s">
        <v>187</v>
      </c>
      <c r="E63" s="14" t="s">
        <v>186</v>
      </c>
    </row>
    <row r="64" spans="4:5" hidden="1" x14ac:dyDescent="0.15">
      <c r="D64" s="14" t="s">
        <v>188</v>
      </c>
      <c r="E64" s="14" t="s">
        <v>187</v>
      </c>
    </row>
    <row r="65" spans="4:5" hidden="1" x14ac:dyDescent="0.15">
      <c r="D65" s="14" t="s">
        <v>189</v>
      </c>
      <c r="E65" s="14" t="s">
        <v>188</v>
      </c>
    </row>
    <row r="66" spans="4:5" hidden="1" x14ac:dyDescent="0.15">
      <c r="D66" s="14" t="s">
        <v>190</v>
      </c>
      <c r="E66" s="14" t="s">
        <v>189</v>
      </c>
    </row>
    <row r="67" spans="4:5" hidden="1" x14ac:dyDescent="0.15">
      <c r="D67" s="14" t="s">
        <v>191</v>
      </c>
      <c r="E67" s="14" t="s">
        <v>190</v>
      </c>
    </row>
    <row r="68" spans="4:5" hidden="1" x14ac:dyDescent="0.15">
      <c r="D68" s="14" t="s">
        <v>192</v>
      </c>
      <c r="E68" s="14" t="s">
        <v>191</v>
      </c>
    </row>
    <row r="69" spans="4:5" hidden="1" x14ac:dyDescent="0.15">
      <c r="D69" s="14" t="s">
        <v>193</v>
      </c>
      <c r="E69" s="14" t="s">
        <v>192</v>
      </c>
    </row>
    <row r="70" spans="4:5" hidden="1" x14ac:dyDescent="0.15">
      <c r="D70" s="14" t="s">
        <v>194</v>
      </c>
      <c r="E70" s="14" t="s">
        <v>193</v>
      </c>
    </row>
    <row r="71" spans="4:5" hidden="1" x14ac:dyDescent="0.15">
      <c r="D71" s="14" t="s">
        <v>195</v>
      </c>
      <c r="E71" s="14" t="s">
        <v>194</v>
      </c>
    </row>
    <row r="72" spans="4:5" hidden="1" x14ac:dyDescent="0.15">
      <c r="D72" s="14" t="s">
        <v>196</v>
      </c>
      <c r="E72" s="14" t="s">
        <v>195</v>
      </c>
    </row>
    <row r="73" spans="4:5" hidden="1" x14ac:dyDescent="0.15">
      <c r="D73" s="14" t="s">
        <v>197</v>
      </c>
      <c r="E73" s="14" t="s">
        <v>196</v>
      </c>
    </row>
    <row r="74" spans="4:5" hidden="1" x14ac:dyDescent="0.15">
      <c r="D74" s="14" t="s">
        <v>198</v>
      </c>
      <c r="E74" s="14" t="s">
        <v>197</v>
      </c>
    </row>
    <row r="75" spans="4:5" hidden="1" x14ac:dyDescent="0.15">
      <c r="D75" s="14" t="s">
        <v>199</v>
      </c>
      <c r="E75" s="14" t="s">
        <v>198</v>
      </c>
    </row>
    <row r="76" spans="4:5" hidden="1" x14ac:dyDescent="0.15">
      <c r="D76" s="14" t="s">
        <v>200</v>
      </c>
      <c r="E76" s="14" t="s">
        <v>199</v>
      </c>
    </row>
    <row r="77" spans="4:5" hidden="1" x14ac:dyDescent="0.15">
      <c r="D77" s="14" t="s">
        <v>201</v>
      </c>
      <c r="E77" s="14" t="s">
        <v>200</v>
      </c>
    </row>
    <row r="78" spans="4:5" hidden="1" x14ac:dyDescent="0.15">
      <c r="D78" s="14" t="s">
        <v>202</v>
      </c>
      <c r="E78" s="14" t="s">
        <v>201</v>
      </c>
    </row>
    <row r="79" spans="4:5" hidden="1" x14ac:dyDescent="0.15">
      <c r="D79" s="14" t="s">
        <v>203</v>
      </c>
      <c r="E79" s="14" t="s">
        <v>202</v>
      </c>
    </row>
    <row r="80" spans="4:5" hidden="1" x14ac:dyDescent="0.15">
      <c r="D80" s="14" t="s">
        <v>204</v>
      </c>
      <c r="E80" s="14" t="s">
        <v>203</v>
      </c>
    </row>
    <row r="81" spans="4:5" hidden="1" x14ac:dyDescent="0.15">
      <c r="D81" s="14" t="s">
        <v>205</v>
      </c>
      <c r="E81" s="14" t="s">
        <v>204</v>
      </c>
    </row>
    <row r="82" spans="4:5" hidden="1" x14ac:dyDescent="0.15">
      <c r="D82" s="14" t="s">
        <v>206</v>
      </c>
      <c r="E82" s="14" t="s">
        <v>205</v>
      </c>
    </row>
    <row r="83" spans="4:5" hidden="1" x14ac:dyDescent="0.15">
      <c r="D83" s="14" t="s">
        <v>207</v>
      </c>
      <c r="E83" s="14" t="s">
        <v>206</v>
      </c>
    </row>
    <row r="84" spans="4:5" hidden="1" x14ac:dyDescent="0.15">
      <c r="D84" s="14" t="s">
        <v>208</v>
      </c>
      <c r="E84" s="14" t="s">
        <v>207</v>
      </c>
    </row>
    <row r="85" spans="4:5" hidden="1" x14ac:dyDescent="0.15">
      <c r="D85" s="14" t="s">
        <v>209</v>
      </c>
      <c r="E85" s="14" t="s">
        <v>208</v>
      </c>
    </row>
    <row r="86" spans="4:5" hidden="1" x14ac:dyDescent="0.15">
      <c r="D86" s="14" t="s">
        <v>210</v>
      </c>
      <c r="E86" s="14" t="s">
        <v>209</v>
      </c>
    </row>
    <row r="87" spans="4:5" hidden="1" x14ac:dyDescent="0.15">
      <c r="D87" s="14" t="s">
        <v>211</v>
      </c>
      <c r="E87" s="14" t="s">
        <v>210</v>
      </c>
    </row>
    <row r="88" spans="4:5" hidden="1" x14ac:dyDescent="0.15">
      <c r="D88" s="14" t="s">
        <v>212</v>
      </c>
      <c r="E88" s="14" t="s">
        <v>211</v>
      </c>
    </row>
    <row r="89" spans="4:5" hidden="1" x14ac:dyDescent="0.15">
      <c r="D89" s="14" t="s">
        <v>213</v>
      </c>
      <c r="E89" s="14" t="s">
        <v>212</v>
      </c>
    </row>
    <row r="90" spans="4:5" hidden="1" x14ac:dyDescent="0.15">
      <c r="D90" s="14" t="s">
        <v>214</v>
      </c>
      <c r="E90" s="14" t="s">
        <v>213</v>
      </c>
    </row>
    <row r="91" spans="4:5" hidden="1" x14ac:dyDescent="0.15">
      <c r="D91" s="14" t="s">
        <v>215</v>
      </c>
      <c r="E91" s="14" t="s">
        <v>214</v>
      </c>
    </row>
    <row r="92" spans="4:5" hidden="1" x14ac:dyDescent="0.15">
      <c r="D92" s="14" t="s">
        <v>216</v>
      </c>
      <c r="E92" s="14" t="s">
        <v>215</v>
      </c>
    </row>
    <row r="93" spans="4:5" hidden="1" x14ac:dyDescent="0.15">
      <c r="D93" s="14" t="s">
        <v>217</v>
      </c>
      <c r="E93" s="14" t="s">
        <v>216</v>
      </c>
    </row>
    <row r="94" spans="4:5" hidden="1" x14ac:dyDescent="0.15">
      <c r="D94" s="14" t="s">
        <v>218</v>
      </c>
      <c r="E94" s="14" t="s">
        <v>217</v>
      </c>
    </row>
    <row r="95" spans="4:5" hidden="1" x14ac:dyDescent="0.15">
      <c r="D95" s="14" t="s">
        <v>219</v>
      </c>
      <c r="E95" s="14" t="s">
        <v>218</v>
      </c>
    </row>
    <row r="96" spans="4:5" hidden="1" x14ac:dyDescent="0.15">
      <c r="D96" s="14" t="s">
        <v>220</v>
      </c>
      <c r="E96" s="14" t="s">
        <v>219</v>
      </c>
    </row>
    <row r="97" spans="4:5" hidden="1" x14ac:dyDescent="0.15">
      <c r="D97" s="14" t="s">
        <v>221</v>
      </c>
      <c r="E97" s="14" t="s">
        <v>220</v>
      </c>
    </row>
    <row r="98" spans="4:5" hidden="1" x14ac:dyDescent="0.15">
      <c r="D98" s="14" t="s">
        <v>222</v>
      </c>
      <c r="E98" s="14" t="s">
        <v>221</v>
      </c>
    </row>
    <row r="99" spans="4:5" hidden="1" x14ac:dyDescent="0.15">
      <c r="D99" s="14" t="s">
        <v>223</v>
      </c>
      <c r="E99" s="14" t="s">
        <v>222</v>
      </c>
    </row>
    <row r="100" spans="4:5" hidden="1" x14ac:dyDescent="0.15">
      <c r="D100" s="14" t="s">
        <v>224</v>
      </c>
      <c r="E100" s="14" t="s">
        <v>223</v>
      </c>
    </row>
    <row r="101" spans="4:5" hidden="1" x14ac:dyDescent="0.15">
      <c r="D101" s="14" t="s">
        <v>225</v>
      </c>
      <c r="E101" s="14" t="s">
        <v>224</v>
      </c>
    </row>
    <row r="102" spans="4:5" hidden="1" x14ac:dyDescent="0.15">
      <c r="D102" s="14" t="s">
        <v>226</v>
      </c>
      <c r="E102" s="14" t="s">
        <v>225</v>
      </c>
    </row>
    <row r="103" spans="4:5" hidden="1" x14ac:dyDescent="0.15">
      <c r="D103" s="14" t="s">
        <v>227</v>
      </c>
      <c r="E103" s="14" t="s">
        <v>226</v>
      </c>
    </row>
    <row r="104" spans="4:5" hidden="1" x14ac:dyDescent="0.15">
      <c r="D104" s="14" t="s">
        <v>228</v>
      </c>
      <c r="E104" s="14" t="s">
        <v>227</v>
      </c>
    </row>
    <row r="105" spans="4:5" hidden="1" x14ac:dyDescent="0.15">
      <c r="D105" s="14" t="s">
        <v>229</v>
      </c>
      <c r="E105" s="14" t="s">
        <v>228</v>
      </c>
    </row>
    <row r="106" spans="4:5" hidden="1" x14ac:dyDescent="0.15">
      <c r="D106" s="14" t="s">
        <v>230</v>
      </c>
      <c r="E106" s="14" t="s">
        <v>229</v>
      </c>
    </row>
    <row r="107" spans="4:5" hidden="1" x14ac:dyDescent="0.15">
      <c r="D107" s="14" t="s">
        <v>231</v>
      </c>
      <c r="E107" s="14" t="s">
        <v>230</v>
      </c>
    </row>
    <row r="108" spans="4:5" hidden="1" x14ac:dyDescent="0.15">
      <c r="D108" s="14" t="s">
        <v>232</v>
      </c>
      <c r="E108" s="14" t="s">
        <v>231</v>
      </c>
    </row>
    <row r="109" spans="4:5" hidden="1" x14ac:dyDescent="0.15">
      <c r="D109" s="14" t="s">
        <v>233</v>
      </c>
      <c r="E109" s="14" t="s">
        <v>232</v>
      </c>
    </row>
    <row r="110" spans="4:5" hidden="1" x14ac:dyDescent="0.15">
      <c r="D110" s="14" t="s">
        <v>234</v>
      </c>
      <c r="E110" s="14" t="s">
        <v>233</v>
      </c>
    </row>
    <row r="111" spans="4:5" hidden="1" x14ac:dyDescent="0.15">
      <c r="D111" s="14" t="s">
        <v>235</v>
      </c>
      <c r="E111" s="14" t="s">
        <v>234</v>
      </c>
    </row>
    <row r="112" spans="4:5" hidden="1" x14ac:dyDescent="0.15">
      <c r="D112" s="14" t="s">
        <v>236</v>
      </c>
      <c r="E112" s="14" t="s">
        <v>235</v>
      </c>
    </row>
    <row r="113" spans="4:5" hidden="1" x14ac:dyDescent="0.15">
      <c r="D113" s="14" t="s">
        <v>237</v>
      </c>
      <c r="E113" s="14" t="s">
        <v>236</v>
      </c>
    </row>
    <row r="114" spans="4:5" hidden="1" x14ac:dyDescent="0.15">
      <c r="D114" s="14" t="s">
        <v>238</v>
      </c>
      <c r="E114" s="14" t="s">
        <v>237</v>
      </c>
    </row>
    <row r="115" spans="4:5" hidden="1" x14ac:dyDescent="0.15">
      <c r="D115" s="14" t="s">
        <v>239</v>
      </c>
      <c r="E115" s="14" t="s">
        <v>238</v>
      </c>
    </row>
    <row r="116" spans="4:5" hidden="1" x14ac:dyDescent="0.15">
      <c r="D116" s="14" t="s">
        <v>240</v>
      </c>
      <c r="E116" s="14" t="s">
        <v>239</v>
      </c>
    </row>
    <row r="117" spans="4:5" hidden="1" x14ac:dyDescent="0.15">
      <c r="D117" s="14" t="s">
        <v>241</v>
      </c>
      <c r="E117" s="14" t="s">
        <v>240</v>
      </c>
    </row>
    <row r="118" spans="4:5" hidden="1" x14ac:dyDescent="0.15">
      <c r="D118" s="14" t="s">
        <v>242</v>
      </c>
      <c r="E118" s="14" t="s">
        <v>241</v>
      </c>
    </row>
    <row r="119" spans="4:5" hidden="1" x14ac:dyDescent="0.15">
      <c r="D119" s="14" t="s">
        <v>243</v>
      </c>
      <c r="E119" s="14" t="s">
        <v>242</v>
      </c>
    </row>
    <row r="120" spans="4:5" hidden="1" x14ac:dyDescent="0.15">
      <c r="D120" s="14" t="s">
        <v>244</v>
      </c>
      <c r="E120" s="14" t="s">
        <v>243</v>
      </c>
    </row>
    <row r="121" spans="4:5" hidden="1" x14ac:dyDescent="0.15">
      <c r="D121" s="14" t="s">
        <v>245</v>
      </c>
      <c r="E121" s="14" t="s">
        <v>244</v>
      </c>
    </row>
    <row r="122" spans="4:5" hidden="1" x14ac:dyDescent="0.15">
      <c r="D122" s="14" t="s">
        <v>246</v>
      </c>
      <c r="E122" s="14" t="s">
        <v>245</v>
      </c>
    </row>
    <row r="123" spans="4:5" hidden="1" x14ac:dyDescent="0.15">
      <c r="D123" s="14" t="s">
        <v>247</v>
      </c>
      <c r="E123" s="14" t="s">
        <v>246</v>
      </c>
    </row>
    <row r="124" spans="4:5" hidden="1" x14ac:dyDescent="0.15">
      <c r="D124" s="14" t="s">
        <v>248</v>
      </c>
      <c r="E124" s="14" t="s">
        <v>247</v>
      </c>
    </row>
    <row r="125" spans="4:5" hidden="1" x14ac:dyDescent="0.15">
      <c r="D125" s="14" t="s">
        <v>249</v>
      </c>
      <c r="E125" s="14" t="s">
        <v>248</v>
      </c>
    </row>
    <row r="126" spans="4:5" hidden="1" x14ac:dyDescent="0.15">
      <c r="D126" s="14" t="s">
        <v>250</v>
      </c>
      <c r="E126" s="14" t="s">
        <v>249</v>
      </c>
    </row>
    <row r="127" spans="4:5" hidden="1" x14ac:dyDescent="0.15">
      <c r="D127" s="14" t="s">
        <v>251</v>
      </c>
      <c r="E127" s="14" t="s">
        <v>250</v>
      </c>
    </row>
    <row r="128" spans="4:5" hidden="1" x14ac:dyDescent="0.15">
      <c r="D128" s="14" t="s">
        <v>252</v>
      </c>
      <c r="E128" s="14" t="s">
        <v>251</v>
      </c>
    </row>
    <row r="129" spans="4:5" hidden="1" x14ac:dyDescent="0.15">
      <c r="D129" s="14" t="s">
        <v>253</v>
      </c>
      <c r="E129" s="14" t="s">
        <v>252</v>
      </c>
    </row>
    <row r="130" spans="4:5" hidden="1" x14ac:dyDescent="0.15">
      <c r="D130" s="14" t="s">
        <v>254</v>
      </c>
      <c r="E130" s="14" t="s">
        <v>253</v>
      </c>
    </row>
    <row r="131" spans="4:5" hidden="1" x14ac:dyDescent="0.15">
      <c r="D131" s="14" t="s">
        <v>255</v>
      </c>
      <c r="E131" s="14" t="s">
        <v>254</v>
      </c>
    </row>
    <row r="132" spans="4:5" hidden="1" x14ac:dyDescent="0.15">
      <c r="D132" s="14" t="s">
        <v>256</v>
      </c>
      <c r="E132" s="14" t="s">
        <v>255</v>
      </c>
    </row>
    <row r="133" spans="4:5" hidden="1" x14ac:dyDescent="0.15">
      <c r="D133" s="14" t="s">
        <v>257</v>
      </c>
      <c r="E133" s="14" t="s">
        <v>256</v>
      </c>
    </row>
    <row r="134" spans="4:5" hidden="1" x14ac:dyDescent="0.15">
      <c r="D134" s="14" t="s">
        <v>258</v>
      </c>
      <c r="E134" s="14" t="s">
        <v>257</v>
      </c>
    </row>
    <row r="135" spans="4:5" hidden="1" x14ac:dyDescent="0.15">
      <c r="D135" s="14" t="s">
        <v>259</v>
      </c>
      <c r="E135" s="14" t="s">
        <v>258</v>
      </c>
    </row>
    <row r="136" spans="4:5" hidden="1" x14ac:dyDescent="0.15">
      <c r="D136" s="14" t="s">
        <v>260</v>
      </c>
      <c r="E136" s="14" t="s">
        <v>259</v>
      </c>
    </row>
    <row r="137" spans="4:5" hidden="1" x14ac:dyDescent="0.15">
      <c r="D137" s="14" t="s">
        <v>261</v>
      </c>
      <c r="E137" s="14" t="s">
        <v>260</v>
      </c>
    </row>
    <row r="138" spans="4:5" hidden="1" x14ac:dyDescent="0.15">
      <c r="D138" s="14" t="s">
        <v>262</v>
      </c>
      <c r="E138" s="14" t="s">
        <v>261</v>
      </c>
    </row>
    <row r="139" spans="4:5" hidden="1" x14ac:dyDescent="0.15">
      <c r="D139" s="14" t="s">
        <v>263</v>
      </c>
      <c r="E139" s="14" t="s">
        <v>262</v>
      </c>
    </row>
    <row r="140" spans="4:5" hidden="1" x14ac:dyDescent="0.15">
      <c r="E140" s="14" t="s">
        <v>263</v>
      </c>
    </row>
  </sheetData>
  <sheetProtection algorithmName="SHA-512" hashValue="NS6CyQKkUd/5iLMuV/k9oK6ceZyfYXc/zLiCVTi8IqX5+jDO+FBWod/Bf5EaFtUgXKPqccIZe2e3sz+80421Kw==" saltValue="CfrE+8IbfomhSJ1+5CHzWg==" spinCount="100000" sheet="1" selectLockedCells="1"/>
  <mergeCells count="8">
    <mergeCell ref="B22:H22"/>
    <mergeCell ref="A1:H1"/>
    <mergeCell ref="J1:M2"/>
    <mergeCell ref="B2:H2"/>
    <mergeCell ref="C3:C21"/>
    <mergeCell ref="E3:E21"/>
    <mergeCell ref="G3:G21"/>
    <mergeCell ref="J3:S9"/>
  </mergeCells>
  <phoneticPr fontId="19"/>
  <dataValidations count="2">
    <dataValidation type="list" allowBlank="1" showInputMessage="1" showErrorMessage="1" sqref="D5:D9 D11:D21 H3:H13" xr:uid="{42485847-8712-44FA-9E77-0E0F0EA55157}">
      <formula1>$D$40:$D$139</formula1>
    </dataValidation>
    <dataValidation type="list" allowBlank="1" showInputMessage="1" showErrorMessage="1" sqref="F3:F21" xr:uid="{DEF147E0-03B2-46A1-8B4E-E673EB1F9E88}">
      <formula1>$E$40:$E$140</formula1>
    </dataValidation>
  </dataValidations>
  <pageMargins left="0.7" right="0.7" top="0.75" bottom="0.75" header="0.3" footer="0.3"/>
  <pageSetup paperSize="9" orientation="portrait"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1E8CDA-DF82-4347-BD96-1E5297AC846F}">
  <sheetPr>
    <pageSetUpPr fitToPage="1"/>
  </sheetPr>
  <dimension ref="A1:BL461"/>
  <sheetViews>
    <sheetView zoomScale="70" zoomScaleNormal="70" zoomScaleSheetLayoutView="40" workbookViewId="0">
      <selection activeCell="N23" sqref="N23:AB23"/>
    </sheetView>
  </sheetViews>
  <sheetFormatPr defaultRowHeight="13.5" x14ac:dyDescent="0.15"/>
  <cols>
    <col min="1" max="1" width="9" style="6"/>
    <col min="2" max="2" width="9.25" style="6" bestFit="1" customWidth="1"/>
    <col min="3" max="4" width="9.125" style="12" customWidth="1"/>
    <col min="5" max="5" width="26.25" style="6" bestFit="1" customWidth="1"/>
    <col min="6" max="6" width="10.5" style="6" customWidth="1"/>
    <col min="7" max="7" width="9.25" style="6" bestFit="1" customWidth="1"/>
    <col min="8" max="8" width="10.375" style="6" customWidth="1"/>
    <col min="9" max="9" width="14.125" style="6" bestFit="1" customWidth="1"/>
    <col min="10" max="10" width="9.25" style="6" bestFit="1" customWidth="1"/>
    <col min="11" max="11" width="9" style="6" customWidth="1"/>
    <col min="12" max="12" width="11.25" style="6" hidden="1" customWidth="1"/>
    <col min="13" max="13" width="5.625" style="12" hidden="1" customWidth="1"/>
    <col min="14" max="14" width="7.375" style="12" bestFit="1" customWidth="1"/>
    <col min="15" max="15" width="4.875" style="1" customWidth="1"/>
    <col min="16" max="16" width="4.5" style="1" customWidth="1"/>
    <col min="17" max="17" width="5.375" style="1" customWidth="1"/>
    <col min="18" max="18" width="4.5" style="1" customWidth="1"/>
    <col min="19" max="19" width="6.25" style="6" customWidth="1"/>
    <col min="20" max="20" width="5.5" style="1" customWidth="1"/>
    <col min="21" max="21" width="5.625" style="6" bestFit="1" customWidth="1"/>
    <col min="22" max="22" width="7.625" style="6" hidden="1" customWidth="1"/>
    <col min="23" max="23" width="3.875" style="6" hidden="1" customWidth="1"/>
    <col min="24" max="24" width="4.125" style="6" hidden="1" customWidth="1"/>
    <col min="25" max="25" width="3.875" style="6" hidden="1" customWidth="1"/>
    <col min="26" max="26" width="4.125" style="6" hidden="1" customWidth="1"/>
    <col min="27" max="27" width="3.875" style="6" hidden="1" customWidth="1"/>
    <col min="28" max="28" width="38.125" style="6" customWidth="1"/>
    <col min="29" max="29" width="8" style="12" hidden="1" customWidth="1"/>
    <col min="30" max="30" width="7.375" style="12" bestFit="1" customWidth="1"/>
    <col min="31" max="31" width="4.875" style="1" customWidth="1"/>
    <col min="32" max="32" width="4.5" style="1" customWidth="1"/>
    <col min="33" max="33" width="5.375" style="1" customWidth="1"/>
    <col min="34" max="34" width="4.5" style="1" customWidth="1"/>
    <col min="35" max="35" width="6.25" style="6" customWidth="1"/>
    <col min="36" max="36" width="5.5" style="1" customWidth="1"/>
    <col min="37" max="37" width="7.25" style="6" bestFit="1" customWidth="1"/>
    <col min="38" max="38" width="5.625" style="12" hidden="1" customWidth="1"/>
    <col min="39" max="39" width="7.375" style="12" bestFit="1" customWidth="1"/>
    <col min="40" max="40" width="4.875" style="1" customWidth="1"/>
    <col min="41" max="41" width="4.5" style="1" customWidth="1"/>
    <col min="42" max="42" width="5.375" style="1" customWidth="1"/>
    <col min="43" max="43" width="4.5" style="1" customWidth="1"/>
    <col min="44" max="44" width="6.25" style="6" customWidth="1"/>
    <col min="45" max="45" width="5.5" style="1" customWidth="1"/>
    <col min="46" max="46" width="7.75" style="6" customWidth="1"/>
    <col min="47" max="47" width="9" style="6"/>
    <col min="48" max="48" width="8.5" style="6" hidden="1" customWidth="1"/>
    <col min="49" max="62" width="9" style="6" hidden="1" customWidth="1"/>
    <col min="63" max="63" width="10" style="6" hidden="1" customWidth="1"/>
    <col min="64" max="64" width="10.5" style="6" hidden="1" customWidth="1"/>
    <col min="65" max="16384" width="9" style="6"/>
  </cols>
  <sheetData>
    <row r="1" spans="1:64" ht="25.5" customHeight="1" x14ac:dyDescent="0.15">
      <c r="A1" s="333" t="s">
        <v>1417</v>
      </c>
      <c r="B1" s="333"/>
      <c r="C1" s="333"/>
      <c r="D1" s="333"/>
      <c r="E1" s="333"/>
      <c r="F1" s="333"/>
      <c r="G1" s="333"/>
      <c r="H1" s="333"/>
      <c r="I1" s="333"/>
      <c r="J1" s="333"/>
      <c r="K1" s="333"/>
      <c r="L1" s="333"/>
      <c r="M1" s="333"/>
      <c r="N1" s="333"/>
      <c r="O1" s="333"/>
      <c r="P1" s="333"/>
      <c r="Q1" s="333"/>
      <c r="R1" s="333"/>
      <c r="S1" s="333"/>
      <c r="T1" s="333"/>
      <c r="U1" s="333"/>
      <c r="V1" s="333"/>
      <c r="W1" s="333"/>
      <c r="X1" s="333"/>
      <c r="Y1" s="333"/>
      <c r="Z1" s="333"/>
      <c r="AA1" s="333"/>
      <c r="AB1" s="333"/>
      <c r="AC1" s="333"/>
      <c r="AD1" s="333"/>
      <c r="AE1" s="333"/>
      <c r="AF1" s="333"/>
      <c r="AG1" s="333"/>
      <c r="AH1" s="333"/>
      <c r="AI1" s="333"/>
      <c r="AJ1" s="333"/>
      <c r="AK1" s="333"/>
      <c r="AL1" s="333"/>
      <c r="AM1" s="333"/>
      <c r="AN1" s="333"/>
      <c r="AO1" s="333"/>
      <c r="AP1" s="333"/>
      <c r="AQ1" s="333"/>
      <c r="AR1" s="333"/>
      <c r="AS1" s="333"/>
      <c r="AT1" s="333"/>
    </row>
    <row r="2" spans="1:64" ht="14.25" customHeight="1" thickBot="1" x14ac:dyDescent="0.2">
      <c r="A2" s="181"/>
      <c r="B2" s="181"/>
      <c r="C2" s="181"/>
      <c r="D2" s="181"/>
      <c r="E2" s="181"/>
      <c r="F2" s="181"/>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181"/>
      <c r="AK2" s="181"/>
      <c r="AL2" s="181"/>
      <c r="AM2" s="181"/>
      <c r="AN2" s="181"/>
      <c r="AO2" s="181"/>
      <c r="AP2" s="181"/>
      <c r="AQ2" s="181"/>
      <c r="AR2" s="181"/>
      <c r="AS2" s="181"/>
      <c r="AT2" s="181"/>
    </row>
    <row r="3" spans="1:64" ht="13.5" customHeight="1" x14ac:dyDescent="0.15">
      <c r="A3" s="313"/>
      <c r="B3" s="315" t="s">
        <v>0</v>
      </c>
      <c r="C3" s="317" t="s">
        <v>280</v>
      </c>
      <c r="D3" s="317" t="str">
        <f>IF(C5="○","整理番号","登録番号")</f>
        <v>登録番号</v>
      </c>
      <c r="E3" s="184" t="s">
        <v>1394</v>
      </c>
      <c r="F3" s="315" t="s">
        <v>319</v>
      </c>
      <c r="G3" s="183" t="s">
        <v>1</v>
      </c>
      <c r="H3" s="298" t="s">
        <v>1395</v>
      </c>
      <c r="I3" s="334" t="s">
        <v>2</v>
      </c>
      <c r="J3" s="298" t="s">
        <v>328</v>
      </c>
      <c r="K3" s="298" t="s">
        <v>3</v>
      </c>
      <c r="L3" s="178" t="s">
        <v>281</v>
      </c>
      <c r="M3" s="171" t="s">
        <v>16</v>
      </c>
      <c r="N3" s="300" t="s">
        <v>4</v>
      </c>
      <c r="O3" s="301"/>
      <c r="P3" s="301"/>
      <c r="Q3" s="301"/>
      <c r="R3" s="301"/>
      <c r="S3" s="301"/>
      <c r="T3" s="301"/>
      <c r="U3" s="301"/>
      <c r="V3" s="301"/>
      <c r="W3" s="301"/>
      <c r="X3" s="301"/>
      <c r="Y3" s="301"/>
      <c r="Z3" s="301"/>
      <c r="AA3" s="301"/>
      <c r="AB3" s="302"/>
      <c r="AC3" s="173" t="s">
        <v>16</v>
      </c>
      <c r="AD3" s="303" t="s">
        <v>462</v>
      </c>
      <c r="AE3" s="304"/>
      <c r="AF3" s="304"/>
      <c r="AG3" s="304"/>
      <c r="AH3" s="304"/>
      <c r="AI3" s="304"/>
      <c r="AJ3" s="304"/>
      <c r="AK3" s="305"/>
      <c r="AL3" s="171" t="s">
        <v>16</v>
      </c>
      <c r="AM3" s="300" t="s">
        <v>459</v>
      </c>
      <c r="AN3" s="301"/>
      <c r="AO3" s="301"/>
      <c r="AP3" s="301"/>
      <c r="AQ3" s="301"/>
      <c r="AR3" s="301"/>
      <c r="AS3" s="301"/>
      <c r="AT3" s="306"/>
    </row>
    <row r="4" spans="1:64" ht="14.25" thickBot="1" x14ac:dyDescent="0.2">
      <c r="A4" s="314"/>
      <c r="B4" s="316"/>
      <c r="C4" s="318"/>
      <c r="D4" s="318"/>
      <c r="E4" s="189" t="s">
        <v>6</v>
      </c>
      <c r="F4" s="316"/>
      <c r="G4" s="119" t="s">
        <v>7</v>
      </c>
      <c r="H4" s="316"/>
      <c r="I4" s="335"/>
      <c r="J4" s="299"/>
      <c r="K4" s="299"/>
      <c r="L4" s="179"/>
      <c r="M4" s="172"/>
      <c r="N4" s="307" t="s">
        <v>8</v>
      </c>
      <c r="O4" s="308"/>
      <c r="P4" s="308"/>
      <c r="Q4" s="308"/>
      <c r="R4" s="308"/>
      <c r="S4" s="308"/>
      <c r="T4" s="309"/>
      <c r="U4" s="189" t="s">
        <v>9</v>
      </c>
      <c r="V4" s="175" t="s">
        <v>10</v>
      </c>
      <c r="W4" s="176"/>
      <c r="X4" s="176"/>
      <c r="Y4" s="176"/>
      <c r="Z4" s="176"/>
      <c r="AA4" s="177"/>
      <c r="AB4" s="119" t="s">
        <v>11</v>
      </c>
      <c r="AC4" s="174"/>
      <c r="AD4" s="310" t="s">
        <v>8</v>
      </c>
      <c r="AE4" s="311"/>
      <c r="AF4" s="311"/>
      <c r="AG4" s="311"/>
      <c r="AH4" s="311"/>
      <c r="AI4" s="311"/>
      <c r="AJ4" s="312"/>
      <c r="AK4" s="125" t="s">
        <v>9</v>
      </c>
      <c r="AL4" s="172"/>
      <c r="AM4" s="307" t="s">
        <v>8</v>
      </c>
      <c r="AN4" s="308"/>
      <c r="AO4" s="308"/>
      <c r="AP4" s="308"/>
      <c r="AQ4" s="308"/>
      <c r="AR4" s="308"/>
      <c r="AS4" s="309"/>
      <c r="AT4" s="120" t="s">
        <v>9</v>
      </c>
    </row>
    <row r="5" spans="1:64" ht="13.5" customHeight="1" x14ac:dyDescent="0.15">
      <c r="A5" s="289">
        <v>1</v>
      </c>
      <c r="B5" s="292"/>
      <c r="C5" s="294"/>
      <c r="D5" s="292"/>
      <c r="E5" s="186" t="str">
        <f>IF(C5="○",IF($D5&lt;&gt;"",VLOOKUP($D5,新規学連登録者入力シート!$A$2:$U$101,8,FALSE),""),IF($D5&lt;&gt;"",IF(VLOOKUP(記入方法!$D5,登録者リスト!$A$1:$F$43729,4,FALSE)=基本情報!$D$6,VLOOKUP(記入方法!$D5,登録者リスト!$A$1:$F$43729,3,FALSE),""),""))</f>
        <v/>
      </c>
      <c r="F5" s="283" t="str">
        <f>IF(C5="○",IF($D5&lt;&gt;"",VLOOKUP($D5,新規学連登録者入力シート!$A$2:$U$101,9,FALSE),""),IF($D5&lt;&gt;"",IF(VLOOKUP(記入方法!$D5,登録者リスト!$A$1:$G$43729,4,FALSE)=基本情報!$D$6,VLOOKUP(記入方法!$D5,登録者リスト!$A$1:$G$43729,7,FALSE),""),""))</f>
        <v/>
      </c>
      <c r="G5" s="187" t="str">
        <f>IF(C5="○",IF($D5&lt;&gt;"",VLOOKUP($D5,新規学連登録者入力シート!$A$2:$U$101,14,FALSE),""),IF($D5&lt;&gt;"",IF(VLOOKUP(記入方法!$D5,登録者リスト!$A$1:$F$43729,4,FALSE)=基本情報!$D$6,VLOOKUP(記入方法!$D5,登録者リスト!$A$1:$F$43729,5,FALSE),""),""))</f>
        <v/>
      </c>
      <c r="H5" s="281" t="str">
        <f>IF(C5="○",IF($D5&lt;&gt;"",VLOOKUP($D5,新規学連登録者入力シート!$A$2:$U$101,19,FALSE),""),IF($D5&lt;&gt;"",IF(VLOOKUP(記入方法!$D5,登録者リスト!$A$1:$H$43729,4,FALSE)=基本情報!$D$6,VLOOKUP(記入方法!$D5,登録者リスト!$A$1:$H$43729,8,FALSE),""),""))</f>
        <v/>
      </c>
      <c r="I5" s="285"/>
      <c r="J5" s="285"/>
      <c r="K5" s="287" t="str">
        <f>IFERROR(IF(I5="","",IF(AND(I5&lt;&gt;"107 ハーフマラソン",I5&lt;&gt;"062 10000mW"),IF(BD5="T",IF(VALUE(M5)&lt;=BB5,"A標準",IF(VALUE(M5)&lt;=BC5,"B標準","未突破")),IF(VALUE(M5)&gt;=BB5,"A標準",IF(VALUE(M5)&gt;=BC5,"B標準","未突破"))),IF(VALUE(M5)&lt;=BC5,"","未突破"))),"")</f>
        <v/>
      </c>
      <c r="L5" s="169"/>
      <c r="M5" s="13" t="str">
        <f>IF(U5="",ASC(N5&amp;IF(P5&lt;&gt;"",TEXT(P5,"00"),"")&amp;IF(R5&lt;&gt;"",TEXT(R5,"00"),"")&amp;IF(T5&lt;&gt;"",TEXT(T5,"00"),"")),ASC(U5))</f>
        <v/>
      </c>
      <c r="N5" s="281"/>
      <c r="O5" s="265" t="s">
        <v>275</v>
      </c>
      <c r="P5" s="275"/>
      <c r="Q5" s="265" t="s">
        <v>276</v>
      </c>
      <c r="R5" s="275"/>
      <c r="S5" s="277" t="s">
        <v>277</v>
      </c>
      <c r="T5" s="279"/>
      <c r="U5" s="281"/>
      <c r="V5" s="8"/>
      <c r="W5" s="9" t="s">
        <v>23</v>
      </c>
      <c r="X5" s="8"/>
      <c r="Y5" s="9" t="s">
        <v>24</v>
      </c>
      <c r="Z5" s="8"/>
      <c r="AA5" s="9" t="s">
        <v>26</v>
      </c>
      <c r="AB5" s="283"/>
      <c r="AC5" s="126" t="str">
        <f>IF(AK5="",ASC(AD5&amp;IF(AF5&lt;&gt;"",TEXT(AF5,"00"),"")&amp;IF(AH5&lt;&gt;"",TEXT(AH5,"00"),"")&amp;IF(AJ5&lt;&gt;"",TEXT(AJ5,"00"),"")),ASC(AK5))</f>
        <v/>
      </c>
      <c r="AD5" s="267" t="str">
        <f>IF(I5="","",IF(I5="201 十種競技","",VLOOKUP(I5,#REF!,2,FALSE)))</f>
        <v/>
      </c>
      <c r="AE5" s="269" t="s">
        <v>275</v>
      </c>
      <c r="AF5" s="271" t="str">
        <f>IF(I5="","",IF(I5="201 十種競技","",VLOOKUP(I5,#REF!,4,FALSE)))</f>
        <v/>
      </c>
      <c r="AG5" s="269" t="s">
        <v>276</v>
      </c>
      <c r="AH5" s="271" t="str">
        <f>IF(I5="","",IF(I5="201 十種競技","",VLOOKUP(I5,#REF!,6,FALSE)))</f>
        <v/>
      </c>
      <c r="AI5" s="273" t="s">
        <v>277</v>
      </c>
      <c r="AJ5" s="331" t="str">
        <f>IF(I5="","",IF(I5="201 十種競技","",VLOOKUP(I5,#REF!,8,FALSE)))</f>
        <v/>
      </c>
      <c r="AK5" s="267" t="str">
        <f>IF(I5="","",IF(I5="201 十種競技",#REF!,""))</f>
        <v/>
      </c>
      <c r="AL5" s="13" t="str">
        <f>IF(AT5="",ASC(AM5&amp;IF(AO5&lt;&gt;"",TEXT(AO5,"00"),"")&amp;IF(AQ5&lt;&gt;"",TEXT(AQ5,"00"),"")&amp;IF(AS5&lt;&gt;"",TEXT(AS5,"00"),"")),ASC(AT5))</f>
        <v/>
      </c>
      <c r="AM5" s="292"/>
      <c r="AN5" s="265" t="s">
        <v>275</v>
      </c>
      <c r="AO5" s="319"/>
      <c r="AP5" s="265" t="s">
        <v>276</v>
      </c>
      <c r="AQ5" s="319"/>
      <c r="AR5" s="277" t="s">
        <v>277</v>
      </c>
      <c r="AS5" s="321"/>
      <c r="AT5" s="323"/>
      <c r="AV5" s="6" t="str">
        <f>IF(AND(I5&lt;&gt;"107 ハーフマラソン",I5&lt;&gt;"062 10000mW"),D5 &amp; "-" &amp; I5,D5 &amp; "-" &amp; I5 &amp; J5)</f>
        <v>-</v>
      </c>
      <c r="AW5" s="6" t="str">
        <f>IF(ISERROR(VLOOKUP(記入方法!$AV5,登録者リスト!#REF!,4,FALSE)),"○","")</f>
        <v>○</v>
      </c>
      <c r="AX5" s="6" t="str">
        <f>IF(AND(I5&lt;&gt;"107 ハーフマラソン",I5&lt;&gt;"062 10000mW"),E6 &amp; "-" &amp; I5,E6 &amp; "-" &amp; I5 &amp; J5)</f>
        <v>-</v>
      </c>
      <c r="AY5" s="6" t="str">
        <f>IF(ISERROR(VLOOKUP(AX5,突破者リスト外資格記録入力シート!$D$7:$M$106,2,FALSE)),"○","")</f>
        <v/>
      </c>
      <c r="AZ5" s="6" t="str">
        <f>IF(C5="○","整理番号","登録番号")</f>
        <v>登録番号</v>
      </c>
      <c r="BA5" s="6" t="str">
        <f>IF(I5="107 ハーフマラソン","H",IF(I5="062 10000mW","W",""))</f>
        <v/>
      </c>
      <c r="BB5" s="6" t="e">
        <f>VLOOKUP($I5 &amp; $J5,標準記録!$A$1:$D$25,2,FALSE)</f>
        <v>#N/A</v>
      </c>
      <c r="BC5" s="6" t="e">
        <f>VLOOKUP($I5 &amp; $J5,標準記録!$A$1:$D$25,3,FALSE)</f>
        <v>#N/A</v>
      </c>
      <c r="BD5" s="6" t="e">
        <f>VLOOKUP($I5 &amp; $J5,標準記録!$A$1:$D$25,4,FALSE)</f>
        <v>#N/A</v>
      </c>
      <c r="BE5" s="6" t="str">
        <f>IF(BF5="","",A5)</f>
        <v/>
      </c>
      <c r="BF5" s="6" t="str">
        <f>IF(OR(I5="201 十種競技",I5="202 七種競技"),E6,"")</f>
        <v/>
      </c>
      <c r="BG5" s="6" t="str">
        <f>IF(I5="107 ハーフマラソン",E6,"")</f>
        <v/>
      </c>
      <c r="BH5" s="6" t="str">
        <f>I5 &amp; K5</f>
        <v/>
      </c>
      <c r="BI5" s="6">
        <f>I5</f>
        <v>0</v>
      </c>
      <c r="BJ5" s="6">
        <f>COUNTIF($BI$5:$BI$401,I5)</f>
        <v>160</v>
      </c>
      <c r="BK5" s="6">
        <f>COUNTIF($BH$5:$BH$401,I5 &amp; "B標準")</f>
        <v>0</v>
      </c>
      <c r="BL5" s="6" t="str">
        <f>D3 &amp; D5</f>
        <v>登録番号</v>
      </c>
    </row>
    <row r="6" spans="1:64" ht="14.25" customHeight="1" thickBot="1" x14ac:dyDescent="0.2">
      <c r="A6" s="290"/>
      <c r="B6" s="293"/>
      <c r="C6" s="295"/>
      <c r="D6" s="293"/>
      <c r="E6" s="188" t="str">
        <f>IF(C5="○",IF($D5&lt;&gt;"",VLOOKUP($D5,新規学連登録者入力シート!$A$2:$U$101,7,FALSE),""),IF($D5&lt;&gt;"",IF(VLOOKUP(記入方法!$D5,登録者リスト!$A$1:$F$43729,4,FALSE)=基本情報!$D$6,VLOOKUP(記入方法!$D5,登録者リスト!$A$1:$F$43729,2,FALSE),""),""))</f>
        <v/>
      </c>
      <c r="F6" s="284"/>
      <c r="G6" s="188" t="str">
        <f>IF(C5="○",IF($D5&lt;&gt;"",VLOOKUP($D5,新規学連登録者入力シート!$A$2:$U$101,19,FALSE),""),IF($D5&lt;&gt;"",IF(VLOOKUP(記入方法!$D5,登録者リスト!$A$1:$F$43729,4,FALSE)=基本情報!$D$6,VLOOKUP(記入方法!$D5,登録者リスト!$A$1:$F$43729,6,FALSE),""),""))</f>
        <v/>
      </c>
      <c r="H6" s="282"/>
      <c r="I6" s="286"/>
      <c r="J6" s="286"/>
      <c r="K6" s="288"/>
      <c r="L6" s="170"/>
      <c r="M6" s="15" t="str">
        <f>IF(U6="",ASC(N6&amp;IF(P6&lt;&gt;"",TEXT(P6,"00"),"")&amp;IF(R6&lt;&gt;"",TEXT(R6,"00"),"")&amp;IF(T6&lt;&gt;"",TEXT(T6,"00"),"")),ASC(U6))</f>
        <v/>
      </c>
      <c r="N6" s="282"/>
      <c r="O6" s="266"/>
      <c r="P6" s="276"/>
      <c r="Q6" s="266"/>
      <c r="R6" s="276"/>
      <c r="S6" s="278"/>
      <c r="T6" s="280"/>
      <c r="U6" s="282"/>
      <c r="V6" s="10"/>
      <c r="W6" s="11" t="s">
        <v>23</v>
      </c>
      <c r="X6" s="10"/>
      <c r="Y6" s="11" t="s">
        <v>25</v>
      </c>
      <c r="Z6" s="10"/>
      <c r="AA6" s="11" t="s">
        <v>26</v>
      </c>
      <c r="AB6" s="284"/>
      <c r="AC6" s="127" t="str">
        <f>IF(AK6="",ASC(AD5&amp;IF(AF6&lt;&gt;"",TEXT(AF6,"00"),"")&amp;IF(AH6&lt;&gt;"",TEXT(AH6,"00"),"")&amp;IF(AJ6&lt;&gt;"",TEXT(AJ6,"00"),"")),ASC(AK6))</f>
        <v/>
      </c>
      <c r="AD6" s="268"/>
      <c r="AE6" s="270"/>
      <c r="AF6" s="272"/>
      <c r="AG6" s="270"/>
      <c r="AH6" s="272"/>
      <c r="AI6" s="274"/>
      <c r="AJ6" s="332"/>
      <c r="AK6" s="268"/>
      <c r="AL6" s="15" t="str">
        <f>IF(AT6="",ASC(AM6&amp;IF(AO6&lt;&gt;"",TEXT(AO6,"00"),"")&amp;IF(AQ6&lt;&gt;"",TEXT(AQ6,"00"),"")&amp;IF(AS6&lt;&gt;"",TEXT(AS6,"00"),"")),ASC(AT6))</f>
        <v/>
      </c>
      <c r="AM6" s="293"/>
      <c r="AN6" s="266"/>
      <c r="AO6" s="320"/>
      <c r="AP6" s="266"/>
      <c r="AQ6" s="320"/>
      <c r="AR6" s="278"/>
      <c r="AS6" s="322"/>
      <c r="AT6" s="324"/>
      <c r="AV6" s="6" t="str">
        <f>IF(AND(I6&lt;&gt;"107 ハーフマラソン",I6&lt;&gt;"062 10000mW"),D5 &amp; "-" &amp; I6,D5 &amp; "-" &amp; I6 &amp; J6)</f>
        <v>-</v>
      </c>
      <c r="AW6" s="6" t="str">
        <f>IF(ISERROR(VLOOKUP(記入方法!$AV6,登録者リスト!#REF!,4,FALSE)),"○","")</f>
        <v>○</v>
      </c>
      <c r="AX6" s="6" t="str">
        <f>IF(AND(I6&lt;&gt;"107 ハーフマラソン",I6&lt;&gt;"062 10000mW"),E6 &amp; "-" &amp; I6,E6 &amp; "-" &amp; I6 &amp; J6)</f>
        <v>-</v>
      </c>
      <c r="AY6" s="6" t="str">
        <f>IF(ISERROR(VLOOKUP(AX6,突破者リスト外資格記録入力シート!$D$7:$M$106,2,FALSE)),"○","")</f>
        <v/>
      </c>
      <c r="BA6" s="6" t="str">
        <f>IF(I6="107 ハーフマラソン","H",IF(I6="062 10000mW","W",""))</f>
        <v/>
      </c>
      <c r="BB6" s="6" t="e">
        <f>VLOOKUP($I6 &amp; $J6,標準記録!$A$1:$D$25,2,FALSE)</f>
        <v>#N/A</v>
      </c>
      <c r="BC6" s="6" t="e">
        <f>VLOOKUP($I6 &amp; $J6,標準記録!$A$1:$D$25,3,FALSE)</f>
        <v>#N/A</v>
      </c>
      <c r="BD6" s="6" t="e">
        <f>VLOOKUP($I6 &amp; $J6,標準記録!$A$1:$D$25,4,FALSE)</f>
        <v>#N/A</v>
      </c>
      <c r="BE6" s="6" t="str">
        <f>IF(BF6="","",A5)</f>
        <v/>
      </c>
      <c r="BF6" s="6" t="str">
        <f>IF(OR(I6="201 十種競技",I6="202 七種競技"),E6,"")</f>
        <v/>
      </c>
      <c r="BG6" s="6" t="str">
        <f>IF(I6="107 ハーフマラソン",E6,"")</f>
        <v/>
      </c>
      <c r="BH6" s="6" t="str">
        <f>I6 &amp; K6</f>
        <v/>
      </c>
      <c r="BI6" s="6">
        <f>I6</f>
        <v>0</v>
      </c>
      <c r="BJ6" s="6">
        <f>COUNTIF($BI$5:$BI$401,I6)</f>
        <v>160</v>
      </c>
      <c r="BK6" s="6">
        <f>COUNTIF($BH$5:$BH$401,I6 &amp; "B標準")</f>
        <v>0</v>
      </c>
    </row>
    <row r="7" spans="1:64" ht="15" thickTop="1" thickBot="1" x14ac:dyDescent="0.2">
      <c r="A7" s="291"/>
      <c r="B7" s="325" t="s">
        <v>164</v>
      </c>
      <c r="C7" s="326"/>
      <c r="D7" s="326"/>
      <c r="E7" s="326"/>
      <c r="F7" s="326"/>
      <c r="G7" s="327"/>
      <c r="H7" s="185"/>
      <c r="I7" s="328"/>
      <c r="J7" s="329"/>
      <c r="K7" s="329"/>
      <c r="L7" s="329"/>
      <c r="M7" s="329"/>
      <c r="N7" s="329"/>
      <c r="O7" s="329"/>
      <c r="P7" s="329"/>
      <c r="Q7" s="329"/>
      <c r="R7" s="329"/>
      <c r="S7" s="329"/>
      <c r="T7" s="329"/>
      <c r="U7" s="329"/>
      <c r="V7" s="329"/>
      <c r="W7" s="329"/>
      <c r="X7" s="329"/>
      <c r="Y7" s="329"/>
      <c r="Z7" s="329"/>
      <c r="AA7" s="329"/>
      <c r="AB7" s="329"/>
      <c r="AC7" s="329"/>
      <c r="AD7" s="329"/>
      <c r="AE7" s="329"/>
      <c r="AF7" s="329"/>
      <c r="AG7" s="329"/>
      <c r="AH7" s="329"/>
      <c r="AI7" s="329"/>
      <c r="AJ7" s="329"/>
      <c r="AK7" s="329"/>
      <c r="AL7" s="329"/>
      <c r="AM7" s="329"/>
      <c r="AN7" s="329"/>
      <c r="AO7" s="329"/>
      <c r="AP7" s="329"/>
      <c r="AQ7" s="329"/>
      <c r="AR7" s="329"/>
      <c r="AS7" s="329"/>
      <c r="AT7" s="330"/>
    </row>
    <row r="8" spans="1:64" ht="13.5" customHeight="1" x14ac:dyDescent="0.15">
      <c r="A8" s="313"/>
      <c r="B8" s="315" t="s">
        <v>0</v>
      </c>
      <c r="C8" s="317" t="s">
        <v>280</v>
      </c>
      <c r="D8" s="317" t="str">
        <f>IF(C10="○","整理番号","登録番号")</f>
        <v>登録番号</v>
      </c>
      <c r="E8" s="184" t="s">
        <v>1394</v>
      </c>
      <c r="F8" s="315" t="s">
        <v>319</v>
      </c>
      <c r="G8" s="168" t="s">
        <v>1</v>
      </c>
      <c r="H8" s="298" t="s">
        <v>1395</v>
      </c>
      <c r="I8" s="296" t="s">
        <v>2</v>
      </c>
      <c r="J8" s="298" t="s">
        <v>328</v>
      </c>
      <c r="K8" s="298" t="s">
        <v>3</v>
      </c>
      <c r="L8" s="178" t="s">
        <v>281</v>
      </c>
      <c r="M8" s="171" t="s">
        <v>16</v>
      </c>
      <c r="N8" s="300" t="s">
        <v>4</v>
      </c>
      <c r="O8" s="301"/>
      <c r="P8" s="301"/>
      <c r="Q8" s="301"/>
      <c r="R8" s="301"/>
      <c r="S8" s="301"/>
      <c r="T8" s="301"/>
      <c r="U8" s="301"/>
      <c r="V8" s="301"/>
      <c r="W8" s="301"/>
      <c r="X8" s="301"/>
      <c r="Y8" s="301"/>
      <c r="Z8" s="301"/>
      <c r="AA8" s="301"/>
      <c r="AB8" s="302"/>
      <c r="AC8" s="173" t="s">
        <v>16</v>
      </c>
      <c r="AD8" s="303" t="s">
        <v>462</v>
      </c>
      <c r="AE8" s="304"/>
      <c r="AF8" s="304"/>
      <c r="AG8" s="304"/>
      <c r="AH8" s="304"/>
      <c r="AI8" s="304"/>
      <c r="AJ8" s="304"/>
      <c r="AK8" s="305"/>
      <c r="AL8" s="171" t="s">
        <v>16</v>
      </c>
      <c r="AM8" s="300" t="s">
        <v>459</v>
      </c>
      <c r="AN8" s="301"/>
      <c r="AO8" s="301"/>
      <c r="AP8" s="301"/>
      <c r="AQ8" s="301"/>
      <c r="AR8" s="301"/>
      <c r="AS8" s="301"/>
      <c r="AT8" s="306"/>
    </row>
    <row r="9" spans="1:64" ht="14.25" customHeight="1" thickBot="1" x14ac:dyDescent="0.2">
      <c r="A9" s="314"/>
      <c r="B9" s="316"/>
      <c r="C9" s="318"/>
      <c r="D9" s="318"/>
      <c r="E9" s="189" t="s">
        <v>6</v>
      </c>
      <c r="F9" s="316"/>
      <c r="G9" s="7" t="s">
        <v>7</v>
      </c>
      <c r="H9" s="316"/>
      <c r="I9" s="297"/>
      <c r="J9" s="299"/>
      <c r="K9" s="299"/>
      <c r="L9" s="179"/>
      <c r="M9" s="172"/>
      <c r="N9" s="307" t="s">
        <v>8</v>
      </c>
      <c r="O9" s="308"/>
      <c r="P9" s="308"/>
      <c r="Q9" s="308"/>
      <c r="R9" s="308"/>
      <c r="S9" s="308"/>
      <c r="T9" s="309"/>
      <c r="U9" s="189" t="s">
        <v>9</v>
      </c>
      <c r="V9" s="175" t="s">
        <v>10</v>
      </c>
      <c r="W9" s="176"/>
      <c r="X9" s="176"/>
      <c r="Y9" s="176"/>
      <c r="Z9" s="176"/>
      <c r="AA9" s="177"/>
      <c r="AB9" s="119" t="s">
        <v>11</v>
      </c>
      <c r="AC9" s="174"/>
      <c r="AD9" s="310" t="s">
        <v>8</v>
      </c>
      <c r="AE9" s="311"/>
      <c r="AF9" s="311"/>
      <c r="AG9" s="311"/>
      <c r="AH9" s="311"/>
      <c r="AI9" s="311"/>
      <c r="AJ9" s="312"/>
      <c r="AK9" s="125" t="s">
        <v>9</v>
      </c>
      <c r="AL9" s="172"/>
      <c r="AM9" s="307" t="s">
        <v>8</v>
      </c>
      <c r="AN9" s="308"/>
      <c r="AO9" s="308"/>
      <c r="AP9" s="308"/>
      <c r="AQ9" s="308"/>
      <c r="AR9" s="308"/>
      <c r="AS9" s="309"/>
      <c r="AT9" s="120" t="s">
        <v>9</v>
      </c>
    </row>
    <row r="10" spans="1:64" x14ac:dyDescent="0.15">
      <c r="A10" s="289">
        <v>2</v>
      </c>
      <c r="B10" s="292"/>
      <c r="C10" s="294"/>
      <c r="D10" s="292"/>
      <c r="E10" s="186" t="str">
        <f>IF(C10="○",IF($D10&lt;&gt;"",VLOOKUP($D10,新規学連登録者入力シート!$A$2:$U$101,8,FALSE),""),IF($D10&lt;&gt;"",IF(VLOOKUP(記入方法!$D10,登録者リスト!$A$1:$F$43729,4,FALSE)=基本情報!$D$6,VLOOKUP(記入方法!$D10,登録者リスト!$A$1:$F$43729,3,FALSE),""),""))</f>
        <v/>
      </c>
      <c r="F10" s="283" t="str">
        <f>IF(C10="○",IF($D10&lt;&gt;"",VLOOKUP($D10,新規学連登録者入力シート!$A$2:$U$101,9,FALSE),""),IF($D10&lt;&gt;"",IF(VLOOKUP(記入方法!$D10,登録者リスト!$A$1:$G$43729,4,FALSE)=基本情報!$D$6,VLOOKUP(記入方法!$D10,登録者リスト!$A$1:$G$43729,7,FALSE),""),""))</f>
        <v/>
      </c>
      <c r="G10" s="187" t="str">
        <f>IF(C10="○",IF($D10&lt;&gt;"",VLOOKUP($D10,新規学連登録者入力シート!$A$2:$U$101,14,FALSE),""),IF($D10&lt;&gt;"",IF(VLOOKUP(記入方法!$D10,登録者リスト!$A$1:$F$43729,4,FALSE)=基本情報!$D$6,VLOOKUP(記入方法!$D10,登録者リスト!$A$1:$F$43729,5,FALSE),""),""))</f>
        <v/>
      </c>
      <c r="H10" s="281" t="str">
        <f>IF(C10="○",IF($D10&lt;&gt;"",VLOOKUP($D10,新規学連登録者入力シート!$A$2:$U$101,19,FALSE),""),IF($D10&lt;&gt;"",IF(VLOOKUP(記入方法!$D10,登録者リスト!$A$1:$H$43729,4,FALSE)=基本情報!$D$6,VLOOKUP(記入方法!$D10,登録者リスト!$A$1:$H$43729,8,FALSE),""),""))</f>
        <v/>
      </c>
      <c r="I10" s="285"/>
      <c r="J10" s="285"/>
      <c r="K10" s="287" t="str">
        <f>IFERROR(IF(I10="","",IF(AND(I10&lt;&gt;"107 ハーフマラソン",I10&lt;&gt;"062 10000mW"),IF(BD10="T",IF(VALUE(M10)&lt;=BB10,"A標準",IF(VALUE(M10)&lt;=BC10,"B標準","未突破")),IF(VALUE(M10)&gt;=BB10,"A標準",IF(VALUE(M10)&gt;=BC10,"B標準","未突破"))),IF(VALUE(M10)&lt;=BC10,"","未突破"))),"")</f>
        <v/>
      </c>
      <c r="L10" s="169"/>
      <c r="M10" s="13" t="str">
        <f>IF(U10="",ASC(N10&amp;IF(P10&lt;&gt;"",TEXT(P10,"00"),"")&amp;IF(R10&lt;&gt;"",TEXT(R10,"00"),"")&amp;IF(T10&lt;&gt;"",TEXT(T10,"00"),"")),ASC(U10))</f>
        <v/>
      </c>
      <c r="N10" s="281"/>
      <c r="O10" s="265" t="s">
        <v>275</v>
      </c>
      <c r="P10" s="275"/>
      <c r="Q10" s="265" t="s">
        <v>276</v>
      </c>
      <c r="R10" s="275"/>
      <c r="S10" s="277" t="s">
        <v>277</v>
      </c>
      <c r="T10" s="279"/>
      <c r="U10" s="281"/>
      <c r="V10" s="8"/>
      <c r="W10" s="9" t="s">
        <v>23</v>
      </c>
      <c r="X10" s="8"/>
      <c r="Y10" s="9" t="s">
        <v>24</v>
      </c>
      <c r="Z10" s="8"/>
      <c r="AA10" s="9" t="s">
        <v>26</v>
      </c>
      <c r="AB10" s="283"/>
      <c r="AC10" s="126" t="str">
        <f>IF(AK10="",ASC(AD10&amp;IF(AF10&lt;&gt;"",TEXT(AF10,"00"),"")&amp;IF(AH10&lt;&gt;"",TEXT(AH10,"00"),"")&amp;IF(AJ10&lt;&gt;"",TEXT(AJ10,"00"),"")),ASC(AK10))</f>
        <v/>
      </c>
      <c r="AD10" s="267" t="str">
        <f>IF(I10="","",IF(I10="201 十種競技","",VLOOKUP(I10,#REF!,2,FALSE)))</f>
        <v/>
      </c>
      <c r="AE10" s="269" t="s">
        <v>275</v>
      </c>
      <c r="AF10" s="271" t="str">
        <f>IF(I10="","",IF(I10="201 十種競技","",VLOOKUP(I10,#REF!,4,FALSE)))</f>
        <v/>
      </c>
      <c r="AG10" s="269" t="s">
        <v>276</v>
      </c>
      <c r="AH10" s="271" t="str">
        <f>IF(I10="","",IF(I10="201 十種競技","",VLOOKUP(I10,#REF!,6,FALSE)))</f>
        <v/>
      </c>
      <c r="AI10" s="273" t="s">
        <v>277</v>
      </c>
      <c r="AJ10" s="331" t="str">
        <f>IF(I10="","",IF(I10="201 十種競技","",VLOOKUP(I10,#REF!,8,FALSE)))</f>
        <v/>
      </c>
      <c r="AK10" s="267" t="str">
        <f>IF(I10="","",IF(I10="201 十種競技",#REF!,""))</f>
        <v/>
      </c>
      <c r="AL10" s="13" t="str">
        <f>IF(AT10="",ASC(AM10&amp;IF(AO10&lt;&gt;"",TEXT(AO10,"00"),"")&amp;IF(AQ10&lt;&gt;"",TEXT(AQ10,"00"),"")&amp;IF(AS10&lt;&gt;"",TEXT(AS10,"00"),"")),ASC(AT10))</f>
        <v/>
      </c>
      <c r="AM10" s="292"/>
      <c r="AN10" s="265" t="s">
        <v>275</v>
      </c>
      <c r="AO10" s="319"/>
      <c r="AP10" s="265" t="s">
        <v>276</v>
      </c>
      <c r="AQ10" s="319"/>
      <c r="AR10" s="277" t="s">
        <v>277</v>
      </c>
      <c r="AS10" s="321"/>
      <c r="AT10" s="323"/>
      <c r="AV10" s="6" t="str">
        <f>IF(AND(I10&lt;&gt;"107 ハーフマラソン",I10&lt;&gt;"062 10000mW"),D10 &amp; "-" &amp; I10,D10 &amp; "-" &amp; I10 &amp; J10)</f>
        <v>-</v>
      </c>
      <c r="AW10" s="6" t="str">
        <f>IF(ISERROR(VLOOKUP(記入方法!$AV10,登録者リスト!#REF!,4,FALSE)),"○","")</f>
        <v>○</v>
      </c>
      <c r="AX10" s="6" t="e">
        <f>IF(AND(I10&lt;&gt;"107 ハーフマラソン",I10&lt;&gt;"062 10000mW"),#REF! &amp; "-" &amp; I10,#REF! &amp; "-" &amp; I10 &amp; J10)</f>
        <v>#REF!</v>
      </c>
      <c r="AY10" s="6" t="str">
        <f>IF(ISERROR(VLOOKUP(AX10,突破者リスト外資格記録入力シート!$D$7:$M$106,2,FALSE)),"○","")</f>
        <v>○</v>
      </c>
      <c r="AZ10" s="6" t="str">
        <f>IF(C10="○","整理番号","登録番号")</f>
        <v>登録番号</v>
      </c>
      <c r="BA10" s="6" t="str">
        <f>IF(I10="107 ハーフマラソン","H",IF(I10="062 10000mW","W",""))</f>
        <v/>
      </c>
      <c r="BB10" s="6" t="e">
        <f>VLOOKUP($I10 &amp; $J10,標準記録!$A$1:$D$25,2,FALSE)</f>
        <v>#N/A</v>
      </c>
      <c r="BC10" s="6" t="e">
        <f>VLOOKUP($I10 &amp; $J10,標準記録!$A$1:$D$25,3,FALSE)</f>
        <v>#N/A</v>
      </c>
      <c r="BD10" s="6" t="e">
        <f>VLOOKUP($I10 &amp; $J10,標準記録!$A$1:$D$25,4,FALSE)</f>
        <v>#N/A</v>
      </c>
      <c r="BE10" s="6" t="str">
        <f>IF(BF10="","",A10)</f>
        <v/>
      </c>
      <c r="BF10" s="6" t="str">
        <f>IF(OR(I10="201 十種競技",I10="202 七種競技"),#REF!,"")</f>
        <v/>
      </c>
      <c r="BG10" s="6" t="str">
        <f>IF(I10="107 ハーフマラソン",#REF!,"")</f>
        <v/>
      </c>
      <c r="BH10" s="6" t="str">
        <f>I10 &amp; K10</f>
        <v/>
      </c>
      <c r="BI10" s="6">
        <f>I10</f>
        <v>0</v>
      </c>
      <c r="BJ10" s="6">
        <f>COUNTIF($BI$5:$BI$401,I10)</f>
        <v>160</v>
      </c>
      <c r="BK10" s="6">
        <f>COUNTIF($BH$5:$BH$401,I10 &amp; "B標準")</f>
        <v>0</v>
      </c>
      <c r="BL10" s="6" t="str">
        <f>D8 &amp; D10</f>
        <v>登録番号</v>
      </c>
    </row>
    <row r="11" spans="1:64" ht="14.25" thickBot="1" x14ac:dyDescent="0.2">
      <c r="A11" s="290"/>
      <c r="B11" s="293"/>
      <c r="C11" s="295"/>
      <c r="D11" s="293"/>
      <c r="E11" s="188" t="str">
        <f>IF(C10="○",IF($D10&lt;&gt;"",VLOOKUP($D10,新規学連登録者入力シート!$A$2:$U$101,7,FALSE),""),IF($D10&lt;&gt;"",IF(VLOOKUP(記入方法!$D10,登録者リスト!$A$1:$F$43729,4,FALSE)=基本情報!$D$6,VLOOKUP(記入方法!$D10,登録者リスト!$A$1:$F$43729,2,FALSE),""),""))</f>
        <v/>
      </c>
      <c r="F11" s="284"/>
      <c r="G11" s="188" t="str">
        <f>IF(C10="○",IF($D10&lt;&gt;"",VLOOKUP($D10,新規学連登録者入力シート!$A$2:$U$101,19,FALSE),""),IF($D10&lt;&gt;"",IF(VLOOKUP(記入方法!$D10,登録者リスト!$A$1:$F$43729,4,FALSE)=基本情報!$D$6,VLOOKUP(記入方法!$D10,登録者リスト!$A$1:$F$43729,6,FALSE),""),""))</f>
        <v/>
      </c>
      <c r="H11" s="282"/>
      <c r="I11" s="286"/>
      <c r="J11" s="286"/>
      <c r="K11" s="288"/>
      <c r="L11" s="170"/>
      <c r="M11" s="15" t="str">
        <f>IF(U11="",ASC(N11&amp;IF(P11&lt;&gt;"",TEXT(P11,"00"),"")&amp;IF(R11&lt;&gt;"",TEXT(R11,"00"),"")&amp;IF(T11&lt;&gt;"",TEXT(T11,"00"),"")),ASC(U11))</f>
        <v/>
      </c>
      <c r="N11" s="282"/>
      <c r="O11" s="266"/>
      <c r="P11" s="276"/>
      <c r="Q11" s="266"/>
      <c r="R11" s="276"/>
      <c r="S11" s="278"/>
      <c r="T11" s="280"/>
      <c r="U11" s="282"/>
      <c r="V11" s="10"/>
      <c r="W11" s="11" t="s">
        <v>23</v>
      </c>
      <c r="X11" s="10"/>
      <c r="Y11" s="11" t="s">
        <v>25</v>
      </c>
      <c r="Z11" s="10"/>
      <c r="AA11" s="11" t="s">
        <v>26</v>
      </c>
      <c r="AB11" s="284"/>
      <c r="AC11" s="127" t="str">
        <f>IF(AK11="",ASC(AD10&amp;IF(AF11&lt;&gt;"",TEXT(AF11,"00"),"")&amp;IF(AH11&lt;&gt;"",TEXT(AH11,"00"),"")&amp;IF(AJ11&lt;&gt;"",TEXT(AJ11,"00"),"")),ASC(AK11))</f>
        <v/>
      </c>
      <c r="AD11" s="268"/>
      <c r="AE11" s="270"/>
      <c r="AF11" s="272"/>
      <c r="AG11" s="270"/>
      <c r="AH11" s="272"/>
      <c r="AI11" s="274"/>
      <c r="AJ11" s="332"/>
      <c r="AK11" s="268"/>
      <c r="AL11" s="15" t="str">
        <f>IF(AT11="",ASC(AM11&amp;IF(AO11&lt;&gt;"",TEXT(AO11,"00"),"")&amp;IF(AQ11&lt;&gt;"",TEXT(AQ11,"00"),"")&amp;IF(AS11&lt;&gt;"",TEXT(AS11,"00"),"")),ASC(AT11))</f>
        <v/>
      </c>
      <c r="AM11" s="293"/>
      <c r="AN11" s="266"/>
      <c r="AO11" s="320"/>
      <c r="AP11" s="266"/>
      <c r="AQ11" s="320"/>
      <c r="AR11" s="278"/>
      <c r="AS11" s="322"/>
      <c r="AT11" s="324"/>
      <c r="AV11" s="6" t="str">
        <f>IF(AND(I11&lt;&gt;"107 ハーフマラソン",I11&lt;&gt;"062 10000mW"),D10 &amp; "-" &amp; I11,D10 &amp; "-" &amp; I11 &amp; J11)</f>
        <v>-</v>
      </c>
      <c r="AW11" s="6" t="str">
        <f>IF(ISERROR(VLOOKUP(記入方法!$AV11,登録者リスト!#REF!,4,FALSE)),"○","")</f>
        <v>○</v>
      </c>
      <c r="AX11" s="6" t="e">
        <f>IF(AND(I11&lt;&gt;"107 ハーフマラソン",I11&lt;&gt;"062 10000mW"),#REF! &amp; "-" &amp; I11,#REF! &amp; "-" &amp; I11 &amp; J11)</f>
        <v>#REF!</v>
      </c>
      <c r="AY11" s="6" t="str">
        <f>IF(ISERROR(VLOOKUP(AX11,突破者リスト外資格記録入力シート!$D$7:$M$106,2,FALSE)),"○","")</f>
        <v>○</v>
      </c>
      <c r="BA11" s="6" t="str">
        <f>IF(I11="107 ハーフマラソン","H",IF(I11="062 10000mW","W",""))</f>
        <v/>
      </c>
      <c r="BB11" s="6" t="e">
        <f>VLOOKUP($I11 &amp; $J11,標準記録!$A$1:$D$25,2,FALSE)</f>
        <v>#N/A</v>
      </c>
      <c r="BC11" s="6" t="e">
        <f>VLOOKUP($I11 &amp; $J11,標準記録!$A$1:$D$25,3,FALSE)</f>
        <v>#N/A</v>
      </c>
      <c r="BD11" s="6" t="e">
        <f>VLOOKUP($I11 &amp; $J11,標準記録!$A$1:$D$25,4,FALSE)</f>
        <v>#N/A</v>
      </c>
      <c r="BE11" s="6" t="str">
        <f>IF(BF11="","",A10)</f>
        <v/>
      </c>
      <c r="BF11" s="6" t="str">
        <f>IF(OR(I11="201 十種競技",I11="202 七種競技"),#REF!,"")</f>
        <v/>
      </c>
      <c r="BG11" s="6" t="str">
        <f>IF(I11="107 ハーフマラソン",#REF!,"")</f>
        <v/>
      </c>
      <c r="BH11" s="6" t="str">
        <f>I11 &amp; K11</f>
        <v/>
      </c>
      <c r="BI11" s="6">
        <f>I11</f>
        <v>0</v>
      </c>
      <c r="BJ11" s="6">
        <f>COUNTIF($BI$5:$BI$401,I11)</f>
        <v>160</v>
      </c>
      <c r="BK11" s="6">
        <f>COUNTIF($BH$5:$BH$401,I11 &amp; "B標準")</f>
        <v>0</v>
      </c>
    </row>
    <row r="12" spans="1:64" ht="15" thickTop="1" thickBot="1" x14ac:dyDescent="0.2">
      <c r="A12" s="291"/>
      <c r="B12" s="325" t="s">
        <v>164</v>
      </c>
      <c r="C12" s="326"/>
      <c r="D12" s="326"/>
      <c r="E12" s="326"/>
      <c r="F12" s="326"/>
      <c r="G12" s="327"/>
      <c r="H12" s="185"/>
      <c r="I12" s="328"/>
      <c r="J12" s="329"/>
      <c r="K12" s="329"/>
      <c r="L12" s="329"/>
      <c r="M12" s="329"/>
      <c r="N12" s="329"/>
      <c r="O12" s="329"/>
      <c r="P12" s="329"/>
      <c r="Q12" s="329"/>
      <c r="R12" s="329"/>
      <c r="S12" s="329"/>
      <c r="T12" s="329"/>
      <c r="U12" s="329"/>
      <c r="V12" s="329"/>
      <c r="W12" s="329"/>
      <c r="X12" s="329"/>
      <c r="Y12" s="329"/>
      <c r="Z12" s="329"/>
      <c r="AA12" s="329"/>
      <c r="AB12" s="329"/>
      <c r="AC12" s="329"/>
      <c r="AD12" s="329"/>
      <c r="AE12" s="329"/>
      <c r="AF12" s="329"/>
      <c r="AG12" s="329"/>
      <c r="AH12" s="329"/>
      <c r="AI12" s="329"/>
      <c r="AJ12" s="329"/>
      <c r="AK12" s="329"/>
      <c r="AL12" s="329"/>
      <c r="AM12" s="329"/>
      <c r="AN12" s="329"/>
      <c r="AO12" s="329"/>
      <c r="AP12" s="329"/>
      <c r="AQ12" s="329"/>
      <c r="AR12" s="329"/>
      <c r="AS12" s="329"/>
      <c r="AT12" s="330"/>
    </row>
    <row r="13" spans="1:64" ht="13.5" customHeight="1" x14ac:dyDescent="0.15">
      <c r="A13" s="313"/>
      <c r="B13" s="315" t="s">
        <v>0</v>
      </c>
      <c r="C13" s="317" t="s">
        <v>280</v>
      </c>
      <c r="D13" s="317" t="str">
        <f>IF(C15="○","整理番号","登録番号")</f>
        <v>登録番号</v>
      </c>
      <c r="E13" s="184" t="s">
        <v>1394</v>
      </c>
      <c r="F13" s="315" t="s">
        <v>319</v>
      </c>
      <c r="G13" s="168" t="s">
        <v>1</v>
      </c>
      <c r="H13" s="298" t="s">
        <v>1395</v>
      </c>
      <c r="I13" s="296" t="s">
        <v>2</v>
      </c>
      <c r="J13" s="298" t="s">
        <v>328</v>
      </c>
      <c r="K13" s="298" t="s">
        <v>3</v>
      </c>
      <c r="L13" s="178" t="s">
        <v>281</v>
      </c>
      <c r="M13" s="171" t="s">
        <v>16</v>
      </c>
      <c r="N13" s="300" t="s">
        <v>4</v>
      </c>
      <c r="O13" s="301"/>
      <c r="P13" s="301"/>
      <c r="Q13" s="301"/>
      <c r="R13" s="301"/>
      <c r="S13" s="301"/>
      <c r="T13" s="301"/>
      <c r="U13" s="301"/>
      <c r="V13" s="301"/>
      <c r="W13" s="301"/>
      <c r="X13" s="301"/>
      <c r="Y13" s="301"/>
      <c r="Z13" s="301"/>
      <c r="AA13" s="301"/>
      <c r="AB13" s="302"/>
      <c r="AC13" s="173" t="s">
        <v>16</v>
      </c>
      <c r="AD13" s="303" t="s">
        <v>462</v>
      </c>
      <c r="AE13" s="304"/>
      <c r="AF13" s="304"/>
      <c r="AG13" s="304"/>
      <c r="AH13" s="304"/>
      <c r="AI13" s="304"/>
      <c r="AJ13" s="304"/>
      <c r="AK13" s="305"/>
      <c r="AL13" s="171" t="s">
        <v>16</v>
      </c>
      <c r="AM13" s="300" t="s">
        <v>459</v>
      </c>
      <c r="AN13" s="301"/>
      <c r="AO13" s="301"/>
      <c r="AP13" s="301"/>
      <c r="AQ13" s="301"/>
      <c r="AR13" s="301"/>
      <c r="AS13" s="301"/>
      <c r="AT13" s="306"/>
    </row>
    <row r="14" spans="1:64" ht="14.25" thickBot="1" x14ac:dyDescent="0.2">
      <c r="A14" s="314"/>
      <c r="B14" s="316"/>
      <c r="C14" s="318"/>
      <c r="D14" s="318"/>
      <c r="E14" s="189" t="s">
        <v>6</v>
      </c>
      <c r="F14" s="316"/>
      <c r="G14" s="7" t="s">
        <v>7</v>
      </c>
      <c r="H14" s="316"/>
      <c r="I14" s="297"/>
      <c r="J14" s="299"/>
      <c r="K14" s="299"/>
      <c r="L14" s="179"/>
      <c r="M14" s="172"/>
      <c r="N14" s="307" t="s">
        <v>8</v>
      </c>
      <c r="O14" s="308"/>
      <c r="P14" s="308"/>
      <c r="Q14" s="308"/>
      <c r="R14" s="308"/>
      <c r="S14" s="308"/>
      <c r="T14" s="309"/>
      <c r="U14" s="189" t="s">
        <v>9</v>
      </c>
      <c r="V14" s="175" t="s">
        <v>10</v>
      </c>
      <c r="W14" s="176"/>
      <c r="X14" s="176"/>
      <c r="Y14" s="176"/>
      <c r="Z14" s="176"/>
      <c r="AA14" s="177"/>
      <c r="AB14" s="119" t="s">
        <v>11</v>
      </c>
      <c r="AC14" s="174"/>
      <c r="AD14" s="310" t="s">
        <v>8</v>
      </c>
      <c r="AE14" s="311"/>
      <c r="AF14" s="311"/>
      <c r="AG14" s="311"/>
      <c r="AH14" s="311"/>
      <c r="AI14" s="311"/>
      <c r="AJ14" s="312"/>
      <c r="AK14" s="125" t="s">
        <v>9</v>
      </c>
      <c r="AL14" s="172"/>
      <c r="AM14" s="307" t="s">
        <v>8</v>
      </c>
      <c r="AN14" s="308"/>
      <c r="AO14" s="308"/>
      <c r="AP14" s="308"/>
      <c r="AQ14" s="308"/>
      <c r="AR14" s="308"/>
      <c r="AS14" s="309"/>
      <c r="AT14" s="120" t="s">
        <v>9</v>
      </c>
    </row>
    <row r="15" spans="1:64" x14ac:dyDescent="0.15">
      <c r="A15" s="289">
        <v>3</v>
      </c>
      <c r="B15" s="292"/>
      <c r="C15" s="294"/>
      <c r="D15" s="292"/>
      <c r="E15" s="186" t="str">
        <f>IF(C15="○",IF($D15&lt;&gt;"",VLOOKUP($D15,新規学連登録者入力シート!$A$2:$U$101,8,FALSE),""),IF($D15&lt;&gt;"",IF(VLOOKUP(記入方法!$D15,登録者リスト!$A$1:$F$43729,4,FALSE)=基本情報!$D$6,VLOOKUP(記入方法!$D15,登録者リスト!$A$1:$F$43729,3,FALSE),""),""))</f>
        <v/>
      </c>
      <c r="F15" s="283" t="str">
        <f>IF(C15="○",IF($D15&lt;&gt;"",VLOOKUP($D15,新規学連登録者入力シート!$A$2:$U$101,9,FALSE),""),IF($D15&lt;&gt;"",IF(VLOOKUP(記入方法!$D15,登録者リスト!$A$1:$G$43729,4,FALSE)=基本情報!$D$6,VLOOKUP(記入方法!$D15,登録者リスト!$A$1:$G$43729,7,FALSE),""),""))</f>
        <v/>
      </c>
      <c r="G15" s="187" t="str">
        <f>IF(C15="○",IF($D15&lt;&gt;"",VLOOKUP($D15,新規学連登録者入力シート!$A$2:$U$101,14,FALSE),""),IF($D15&lt;&gt;"",IF(VLOOKUP(記入方法!$D15,登録者リスト!$A$1:$F$43729,4,FALSE)=基本情報!$D$6,VLOOKUP(記入方法!$D15,登録者リスト!$A$1:$F$43729,5,FALSE),""),""))</f>
        <v/>
      </c>
      <c r="H15" s="281" t="str">
        <f>IF(C15="○",IF($D15&lt;&gt;"",VLOOKUP($D15,新規学連登録者入力シート!$A$2:$U$101,19,FALSE),""),IF($D15&lt;&gt;"",IF(VLOOKUP(記入方法!$D15,登録者リスト!$A$1:$H$43729,4,FALSE)=基本情報!$D$6,VLOOKUP(記入方法!$D15,登録者リスト!$A$1:$H$43729,8,FALSE),""),""))</f>
        <v/>
      </c>
      <c r="I15" s="285"/>
      <c r="J15" s="285"/>
      <c r="K15" s="287" t="str">
        <f>IFERROR(IF(I15="","",IF(AND(I15&lt;&gt;"107 ハーフマラソン",I15&lt;&gt;"062 10000mW"),IF(BD15="T",IF(VALUE(M15)&lt;=BB15,"A標準",IF(VALUE(M15)&lt;=BC15,"B標準","未突破")),IF(VALUE(M15)&gt;=BB15,"A標準",IF(VALUE(M15)&gt;=BC15,"B標準","未突破"))),IF(VALUE(M15)&lt;=BC15,"","未突破"))),"")</f>
        <v/>
      </c>
      <c r="L15" s="169"/>
      <c r="M15" s="13" t="str">
        <f>IF(U15="",ASC(N15&amp;IF(P15&lt;&gt;"",TEXT(P15,"00"),"")&amp;IF(R15&lt;&gt;"",TEXT(R15,"00"),"")&amp;IF(T15&lt;&gt;"",TEXT(T15,"00"),"")),ASC(U15))</f>
        <v/>
      </c>
      <c r="N15" s="281"/>
      <c r="O15" s="265" t="s">
        <v>275</v>
      </c>
      <c r="P15" s="275"/>
      <c r="Q15" s="265" t="s">
        <v>276</v>
      </c>
      <c r="R15" s="275"/>
      <c r="S15" s="277" t="s">
        <v>277</v>
      </c>
      <c r="T15" s="279"/>
      <c r="U15" s="281"/>
      <c r="V15" s="8"/>
      <c r="W15" s="9" t="s">
        <v>23</v>
      </c>
      <c r="X15" s="8"/>
      <c r="Y15" s="9" t="s">
        <v>24</v>
      </c>
      <c r="Z15" s="8"/>
      <c r="AA15" s="9" t="s">
        <v>26</v>
      </c>
      <c r="AB15" s="283"/>
      <c r="AC15" s="126" t="str">
        <f>IF(AK15="",ASC(AD15&amp;IF(AF15&lt;&gt;"",TEXT(AF15,"00"),"")&amp;IF(AH15&lt;&gt;"",TEXT(AH15,"00"),"")&amp;IF(AJ15&lt;&gt;"",TEXT(AJ15,"00"),"")),ASC(AK15))</f>
        <v/>
      </c>
      <c r="AD15" s="267" t="str">
        <f>IF(I15="","",IF(I15="201 十種競技","",VLOOKUP(I15,#REF!,2,FALSE)))</f>
        <v/>
      </c>
      <c r="AE15" s="269" t="s">
        <v>275</v>
      </c>
      <c r="AF15" s="271" t="str">
        <f>IF(I15="","",IF(I15="201 十種競技","",VLOOKUP(I15,#REF!,4,FALSE)))</f>
        <v/>
      </c>
      <c r="AG15" s="269" t="s">
        <v>276</v>
      </c>
      <c r="AH15" s="271" t="str">
        <f>IF(I15="","",IF(I15="201 十種競技","",VLOOKUP(I15,#REF!,6,FALSE)))</f>
        <v/>
      </c>
      <c r="AI15" s="273" t="s">
        <v>277</v>
      </c>
      <c r="AJ15" s="331" t="str">
        <f>IF(I15="","",IF(I15="201 十種競技","",VLOOKUP(I15,#REF!,8,FALSE)))</f>
        <v/>
      </c>
      <c r="AK15" s="267" t="str">
        <f>IF(I15="","",IF(I15="201 十種競技",#REF!,""))</f>
        <v/>
      </c>
      <c r="AL15" s="13" t="str">
        <f>IF(AT15="",ASC(AM15&amp;IF(AO15&lt;&gt;"",TEXT(AO15,"00"),"")&amp;IF(AQ15&lt;&gt;"",TEXT(AQ15,"00"),"")&amp;IF(AS15&lt;&gt;"",TEXT(AS15,"00"),"")),ASC(AT15))</f>
        <v/>
      </c>
      <c r="AM15" s="292"/>
      <c r="AN15" s="265" t="s">
        <v>275</v>
      </c>
      <c r="AO15" s="319"/>
      <c r="AP15" s="265" t="s">
        <v>276</v>
      </c>
      <c r="AQ15" s="319"/>
      <c r="AR15" s="277" t="s">
        <v>277</v>
      </c>
      <c r="AS15" s="321"/>
      <c r="AT15" s="323"/>
      <c r="AV15" s="6" t="str">
        <f>IF(AND(I15&lt;&gt;"107 ハーフマラソン",I15&lt;&gt;"062 10000mW"),D15 &amp; "-" &amp; I15,D15 &amp; "-" &amp; I15 &amp; J15)</f>
        <v>-</v>
      </c>
      <c r="AW15" s="6" t="str">
        <f>IF(ISERROR(VLOOKUP(記入方法!$AV15,登録者リスト!#REF!,4,FALSE)),"○","")</f>
        <v>○</v>
      </c>
      <c r="AX15" s="6" t="e">
        <f>IF(AND(I15&lt;&gt;"107 ハーフマラソン",I15&lt;&gt;"062 10000mW"),#REF! &amp; "-" &amp; I15,#REF! &amp; "-" &amp; I15 &amp; J15)</f>
        <v>#REF!</v>
      </c>
      <c r="AY15" s="6" t="str">
        <f>IF(ISERROR(VLOOKUP(AX15,突破者リスト外資格記録入力シート!$D$7:$M$106,2,FALSE)),"○","")</f>
        <v>○</v>
      </c>
      <c r="AZ15" s="6" t="str">
        <f>IF(C15="○","整理番号","登録番号")</f>
        <v>登録番号</v>
      </c>
      <c r="BA15" s="6" t="str">
        <f>IF(I15="107 ハーフマラソン","H",IF(I15="062 10000mW","W",""))</f>
        <v/>
      </c>
      <c r="BB15" s="6" t="e">
        <f>VLOOKUP($I15 &amp; $J15,標準記録!$A$1:$D$25,2,FALSE)</f>
        <v>#N/A</v>
      </c>
      <c r="BC15" s="6" t="e">
        <f>VLOOKUP($I15 &amp; $J15,標準記録!$A$1:$D$25,3,FALSE)</f>
        <v>#N/A</v>
      </c>
      <c r="BD15" s="6" t="e">
        <f>VLOOKUP($I15 &amp; $J15,標準記録!$A$1:$D$25,4,FALSE)</f>
        <v>#N/A</v>
      </c>
      <c r="BE15" s="6" t="str">
        <f>IF(BF15="","",A15)</f>
        <v/>
      </c>
      <c r="BF15" s="6" t="str">
        <f>IF(OR(I15="201 十種競技",I15="202 七種競技"),#REF!,"")</f>
        <v/>
      </c>
      <c r="BG15" s="6" t="str">
        <f>IF(I15="107 ハーフマラソン",#REF!,"")</f>
        <v/>
      </c>
      <c r="BH15" s="6" t="str">
        <f>I15 &amp; K15</f>
        <v/>
      </c>
      <c r="BI15" s="6">
        <f>I15</f>
        <v>0</v>
      </c>
      <c r="BJ15" s="6">
        <f>COUNTIF($BI$5:$BI$401,I15)</f>
        <v>160</v>
      </c>
      <c r="BK15" s="6">
        <f>COUNTIF($BH$5:$BH$401,I15 &amp; "B標準")</f>
        <v>0</v>
      </c>
      <c r="BL15" s="6" t="str">
        <f>D13 &amp; D15</f>
        <v>登録番号</v>
      </c>
    </row>
    <row r="16" spans="1:64" ht="14.25" thickBot="1" x14ac:dyDescent="0.2">
      <c r="A16" s="290"/>
      <c r="B16" s="293"/>
      <c r="C16" s="295"/>
      <c r="D16" s="293"/>
      <c r="E16" s="188" t="str">
        <f>IF(C15="○",IF($D15&lt;&gt;"",VLOOKUP($D15,新規学連登録者入力シート!$A$2:$U$101,7,FALSE),""),IF($D15&lt;&gt;"",IF(VLOOKUP(記入方法!$D15,登録者リスト!$A$1:$F$43729,4,FALSE)=基本情報!$D$6,VLOOKUP(記入方法!$D15,登録者リスト!$A$1:$F$43729,2,FALSE),""),""))</f>
        <v/>
      </c>
      <c r="F16" s="284"/>
      <c r="G16" s="188" t="str">
        <f>IF(C15="○",IF($D15&lt;&gt;"",VLOOKUP($D15,新規学連登録者入力シート!$A$2:$U$101,19,FALSE),""),IF($D15&lt;&gt;"",IF(VLOOKUP(記入方法!$D15,登録者リスト!$A$1:$F$43729,4,FALSE)=基本情報!$D$6,VLOOKUP(記入方法!$D15,登録者リスト!$A$1:$F$43729,6,FALSE),""),""))</f>
        <v/>
      </c>
      <c r="H16" s="282"/>
      <c r="I16" s="286"/>
      <c r="J16" s="286"/>
      <c r="K16" s="288"/>
      <c r="L16" s="170"/>
      <c r="M16" s="15" t="str">
        <f>IF(U16="",ASC(N16&amp;IF(P16&lt;&gt;"",TEXT(P16,"00"),"")&amp;IF(R16&lt;&gt;"",TEXT(R16,"00"),"")&amp;IF(T16&lt;&gt;"",TEXT(T16,"00"),"")),ASC(U16))</f>
        <v/>
      </c>
      <c r="N16" s="282"/>
      <c r="O16" s="266"/>
      <c r="P16" s="276"/>
      <c r="Q16" s="266"/>
      <c r="R16" s="276"/>
      <c r="S16" s="278"/>
      <c r="T16" s="280"/>
      <c r="U16" s="282"/>
      <c r="V16" s="10"/>
      <c r="W16" s="11" t="s">
        <v>23</v>
      </c>
      <c r="X16" s="10"/>
      <c r="Y16" s="11" t="s">
        <v>25</v>
      </c>
      <c r="Z16" s="10"/>
      <c r="AA16" s="11" t="s">
        <v>26</v>
      </c>
      <c r="AB16" s="284"/>
      <c r="AC16" s="127" t="str">
        <f>IF(AK16="",ASC(AD15&amp;IF(AF16&lt;&gt;"",TEXT(AF16,"00"),"")&amp;IF(AH16&lt;&gt;"",TEXT(AH16,"00"),"")&amp;IF(AJ16&lt;&gt;"",TEXT(AJ16,"00"),"")),ASC(AK16))</f>
        <v/>
      </c>
      <c r="AD16" s="268"/>
      <c r="AE16" s="270"/>
      <c r="AF16" s="272"/>
      <c r="AG16" s="270"/>
      <c r="AH16" s="272"/>
      <c r="AI16" s="274"/>
      <c r="AJ16" s="332"/>
      <c r="AK16" s="268"/>
      <c r="AL16" s="15" t="str">
        <f>IF(AT16="",ASC(AM16&amp;IF(AO16&lt;&gt;"",TEXT(AO16,"00"),"")&amp;IF(AQ16&lt;&gt;"",TEXT(AQ16,"00"),"")&amp;IF(AS16&lt;&gt;"",TEXT(AS16,"00"),"")),ASC(AT16))</f>
        <v/>
      </c>
      <c r="AM16" s="293"/>
      <c r="AN16" s="266"/>
      <c r="AO16" s="320"/>
      <c r="AP16" s="266"/>
      <c r="AQ16" s="320"/>
      <c r="AR16" s="278"/>
      <c r="AS16" s="322"/>
      <c r="AT16" s="324"/>
      <c r="AV16" s="6" t="str">
        <f>IF(AND(I16&lt;&gt;"107 ハーフマラソン",I16&lt;&gt;"062 10000mW"),D15 &amp; "-" &amp; I16,D15 &amp; "-" &amp; I16 &amp; J16)</f>
        <v>-</v>
      </c>
      <c r="AW16" s="6" t="str">
        <f>IF(ISERROR(VLOOKUP(記入方法!$AV16,登録者リスト!#REF!,4,FALSE)),"○","")</f>
        <v>○</v>
      </c>
      <c r="AX16" s="6" t="e">
        <f>IF(AND(I16&lt;&gt;"107 ハーフマラソン",I16&lt;&gt;"062 10000mW"),#REF! &amp; "-" &amp; I16,#REF! &amp; "-" &amp; I16 &amp; J16)</f>
        <v>#REF!</v>
      </c>
      <c r="AY16" s="6" t="str">
        <f>IF(ISERROR(VLOOKUP(AX16,突破者リスト外資格記録入力シート!$D$7:$M$106,2,FALSE)),"○","")</f>
        <v>○</v>
      </c>
      <c r="BA16" s="6" t="str">
        <f>IF(I16="107 ハーフマラソン","H",IF(I16="062 10000mW","W",""))</f>
        <v/>
      </c>
      <c r="BB16" s="6" t="e">
        <f>VLOOKUP($I16 &amp; $J16,標準記録!$A$1:$D$25,2,FALSE)</f>
        <v>#N/A</v>
      </c>
      <c r="BC16" s="6" t="e">
        <f>VLOOKUP($I16 &amp; $J16,標準記録!$A$1:$D$25,3,FALSE)</f>
        <v>#N/A</v>
      </c>
      <c r="BD16" s="6" t="e">
        <f>VLOOKUP($I16 &amp; $J16,標準記録!$A$1:$D$25,4,FALSE)</f>
        <v>#N/A</v>
      </c>
      <c r="BE16" s="6" t="str">
        <f>IF(BF16="","",A15)</f>
        <v/>
      </c>
      <c r="BF16" s="6" t="str">
        <f>IF(OR(I16="201 十種競技",I16="202 七種競技"),#REF!,"")</f>
        <v/>
      </c>
      <c r="BG16" s="6" t="str">
        <f>IF(I16="107 ハーフマラソン",#REF!,"")</f>
        <v/>
      </c>
      <c r="BH16" s="6" t="str">
        <f>I16 &amp; K16</f>
        <v/>
      </c>
      <c r="BI16" s="6">
        <f>I16</f>
        <v>0</v>
      </c>
      <c r="BJ16" s="6">
        <f>COUNTIF($BI$5:$BI$401,I16)</f>
        <v>160</v>
      </c>
      <c r="BK16" s="6">
        <f>COUNTIF($BH$5:$BH$401,I16 &amp; "B標準")</f>
        <v>0</v>
      </c>
    </row>
    <row r="17" spans="1:64" ht="15" thickTop="1" thickBot="1" x14ac:dyDescent="0.2">
      <c r="A17" s="291"/>
      <c r="B17" s="325" t="s">
        <v>164</v>
      </c>
      <c r="C17" s="326"/>
      <c r="D17" s="326"/>
      <c r="E17" s="326"/>
      <c r="F17" s="326"/>
      <c r="G17" s="327"/>
      <c r="H17" s="185"/>
      <c r="I17" s="328"/>
      <c r="J17" s="329"/>
      <c r="K17" s="329"/>
      <c r="L17" s="329"/>
      <c r="M17" s="329"/>
      <c r="N17" s="329"/>
      <c r="O17" s="329"/>
      <c r="P17" s="329"/>
      <c r="Q17" s="329"/>
      <c r="R17" s="329"/>
      <c r="S17" s="329"/>
      <c r="T17" s="329"/>
      <c r="U17" s="329"/>
      <c r="V17" s="329"/>
      <c r="W17" s="329"/>
      <c r="X17" s="329"/>
      <c r="Y17" s="329"/>
      <c r="Z17" s="329"/>
      <c r="AA17" s="329"/>
      <c r="AB17" s="329"/>
      <c r="AC17" s="329"/>
      <c r="AD17" s="329"/>
      <c r="AE17" s="329"/>
      <c r="AF17" s="329"/>
      <c r="AG17" s="329"/>
      <c r="AH17" s="329"/>
      <c r="AI17" s="329"/>
      <c r="AJ17" s="329"/>
      <c r="AK17" s="329"/>
      <c r="AL17" s="329"/>
      <c r="AM17" s="329"/>
      <c r="AN17" s="329"/>
      <c r="AO17" s="329"/>
      <c r="AP17" s="329"/>
      <c r="AQ17" s="329"/>
      <c r="AR17" s="329"/>
      <c r="AS17" s="329"/>
      <c r="AT17" s="330"/>
    </row>
    <row r="18" spans="1:64" ht="13.5" customHeight="1" x14ac:dyDescent="0.15">
      <c r="A18" s="313"/>
      <c r="B18" s="315" t="s">
        <v>0</v>
      </c>
      <c r="C18" s="317" t="s">
        <v>280</v>
      </c>
      <c r="D18" s="317" t="str">
        <f>IF(C20="○","整理番号","登録番号")</f>
        <v>登録番号</v>
      </c>
      <c r="E18" s="184" t="s">
        <v>1394</v>
      </c>
      <c r="F18" s="315" t="s">
        <v>319</v>
      </c>
      <c r="G18" s="168" t="s">
        <v>1</v>
      </c>
      <c r="H18" s="298" t="s">
        <v>1395</v>
      </c>
      <c r="I18" s="296" t="s">
        <v>2</v>
      </c>
      <c r="J18" s="298" t="s">
        <v>328</v>
      </c>
      <c r="K18" s="298" t="s">
        <v>3</v>
      </c>
      <c r="L18" s="178" t="s">
        <v>281</v>
      </c>
      <c r="M18" s="171" t="s">
        <v>16</v>
      </c>
      <c r="N18" s="300" t="s">
        <v>4</v>
      </c>
      <c r="O18" s="301"/>
      <c r="P18" s="301"/>
      <c r="Q18" s="301"/>
      <c r="R18" s="301"/>
      <c r="S18" s="301"/>
      <c r="T18" s="301"/>
      <c r="U18" s="301"/>
      <c r="V18" s="301"/>
      <c r="W18" s="301"/>
      <c r="X18" s="301"/>
      <c r="Y18" s="301"/>
      <c r="Z18" s="301"/>
      <c r="AA18" s="301"/>
      <c r="AB18" s="302"/>
      <c r="AC18" s="173" t="s">
        <v>16</v>
      </c>
      <c r="AD18" s="303" t="s">
        <v>462</v>
      </c>
      <c r="AE18" s="304"/>
      <c r="AF18" s="304"/>
      <c r="AG18" s="304"/>
      <c r="AH18" s="304"/>
      <c r="AI18" s="304"/>
      <c r="AJ18" s="304"/>
      <c r="AK18" s="305"/>
      <c r="AL18" s="171" t="s">
        <v>16</v>
      </c>
      <c r="AM18" s="300" t="s">
        <v>459</v>
      </c>
      <c r="AN18" s="301"/>
      <c r="AO18" s="301"/>
      <c r="AP18" s="301"/>
      <c r="AQ18" s="301"/>
      <c r="AR18" s="301"/>
      <c r="AS18" s="301"/>
      <c r="AT18" s="306"/>
    </row>
    <row r="19" spans="1:64" ht="14.25" thickBot="1" x14ac:dyDescent="0.2">
      <c r="A19" s="314"/>
      <c r="B19" s="316"/>
      <c r="C19" s="318"/>
      <c r="D19" s="318"/>
      <c r="E19" s="189" t="s">
        <v>6</v>
      </c>
      <c r="F19" s="316"/>
      <c r="G19" s="7" t="s">
        <v>7</v>
      </c>
      <c r="H19" s="316"/>
      <c r="I19" s="297"/>
      <c r="J19" s="299"/>
      <c r="K19" s="299"/>
      <c r="L19" s="179"/>
      <c r="M19" s="172"/>
      <c r="N19" s="307" t="s">
        <v>8</v>
      </c>
      <c r="O19" s="308"/>
      <c r="P19" s="308"/>
      <c r="Q19" s="308"/>
      <c r="R19" s="308"/>
      <c r="S19" s="308"/>
      <c r="T19" s="309"/>
      <c r="U19" s="189" t="s">
        <v>9</v>
      </c>
      <c r="V19" s="175" t="s">
        <v>10</v>
      </c>
      <c r="W19" s="176"/>
      <c r="X19" s="176"/>
      <c r="Y19" s="176"/>
      <c r="Z19" s="176"/>
      <c r="AA19" s="177"/>
      <c r="AB19" s="119" t="s">
        <v>11</v>
      </c>
      <c r="AC19" s="174"/>
      <c r="AD19" s="310" t="s">
        <v>8</v>
      </c>
      <c r="AE19" s="311"/>
      <c r="AF19" s="311"/>
      <c r="AG19" s="311"/>
      <c r="AH19" s="311"/>
      <c r="AI19" s="311"/>
      <c r="AJ19" s="312"/>
      <c r="AK19" s="125" t="s">
        <v>9</v>
      </c>
      <c r="AL19" s="172"/>
      <c r="AM19" s="307" t="s">
        <v>8</v>
      </c>
      <c r="AN19" s="308"/>
      <c r="AO19" s="308"/>
      <c r="AP19" s="308"/>
      <c r="AQ19" s="308"/>
      <c r="AR19" s="308"/>
      <c r="AS19" s="309"/>
      <c r="AT19" s="120" t="s">
        <v>9</v>
      </c>
    </row>
    <row r="20" spans="1:64" x14ac:dyDescent="0.15">
      <c r="A20" s="289">
        <v>4</v>
      </c>
      <c r="B20" s="292"/>
      <c r="C20" s="294"/>
      <c r="D20" s="292"/>
      <c r="E20" s="186" t="str">
        <f>IF(C20="○",IF($D20&lt;&gt;"",VLOOKUP($D20,新規学連登録者入力シート!$A$2:$U$101,8,FALSE),""),IF($D20&lt;&gt;"",IF(VLOOKUP(記入方法!$D20,登録者リスト!$A$1:$F$43729,4,FALSE)=基本情報!$D$6,VLOOKUP(記入方法!$D20,登録者リスト!$A$1:$F$43729,3,FALSE),""),""))</f>
        <v/>
      </c>
      <c r="F20" s="283" t="str">
        <f>IF(C20="○",IF($D20&lt;&gt;"",VLOOKUP($D20,新規学連登録者入力シート!$A$2:$U$101,9,FALSE),""),IF($D20&lt;&gt;"",IF(VLOOKUP(記入方法!$D20,登録者リスト!$A$1:$G$43729,4,FALSE)=基本情報!$D$6,VLOOKUP(記入方法!$D20,登録者リスト!$A$1:$G$43729,7,FALSE),""),""))</f>
        <v/>
      </c>
      <c r="G20" s="187" t="str">
        <f>IF(C20="○",IF($D20&lt;&gt;"",VLOOKUP($D20,新規学連登録者入力シート!$A$2:$U$101,14,FALSE),""),IF($D20&lt;&gt;"",IF(VLOOKUP(記入方法!$D20,登録者リスト!$A$1:$F$43729,4,FALSE)=基本情報!$D$6,VLOOKUP(記入方法!$D20,登録者リスト!$A$1:$F$43729,5,FALSE),""),""))</f>
        <v/>
      </c>
      <c r="H20" s="281" t="str">
        <f>IF(C20="○",IF($D20&lt;&gt;"",VLOOKUP($D20,新規学連登録者入力シート!$A$2:$U$101,19,FALSE),""),IF($D20&lt;&gt;"",IF(VLOOKUP(記入方法!$D20,登録者リスト!$A$1:$H$43729,4,FALSE)=基本情報!$D$6,VLOOKUP(記入方法!$D20,登録者リスト!$A$1:$H$43729,8,FALSE),""),""))</f>
        <v/>
      </c>
      <c r="I20" s="285"/>
      <c r="J20" s="285"/>
      <c r="K20" s="287" t="str">
        <f>IFERROR(IF(I20="","",IF(AND(I20&lt;&gt;"107 ハーフマラソン",I20&lt;&gt;"062 10000mW"),IF(BD20="T",IF(VALUE(M20)&lt;=BB20,"A標準",IF(VALUE(M20)&lt;=BC20,"B標準","未突破")),IF(VALUE(M20)&gt;=BB20,"A標準",IF(VALUE(M20)&gt;=BC20,"B標準","未突破"))),IF(VALUE(M20)&lt;=BC20,"","未突破"))),"")</f>
        <v/>
      </c>
      <c r="L20" s="169"/>
      <c r="M20" s="13" t="str">
        <f>IF(U20="",ASC(N20&amp;IF(P20&lt;&gt;"",TEXT(P20,"00"),"")&amp;IF(R20&lt;&gt;"",TEXT(R20,"00"),"")&amp;IF(T20&lt;&gt;"",TEXT(T20,"00"),"")),ASC(U20))</f>
        <v/>
      </c>
      <c r="N20" s="281"/>
      <c r="O20" s="265" t="s">
        <v>275</v>
      </c>
      <c r="P20" s="275"/>
      <c r="Q20" s="265" t="s">
        <v>276</v>
      </c>
      <c r="R20" s="275"/>
      <c r="S20" s="277" t="s">
        <v>277</v>
      </c>
      <c r="T20" s="279"/>
      <c r="U20" s="281"/>
      <c r="V20" s="8"/>
      <c r="W20" s="9" t="s">
        <v>23</v>
      </c>
      <c r="X20" s="8"/>
      <c r="Y20" s="9" t="s">
        <v>24</v>
      </c>
      <c r="Z20" s="8"/>
      <c r="AA20" s="9" t="s">
        <v>26</v>
      </c>
      <c r="AB20" s="283"/>
      <c r="AC20" s="126" t="str">
        <f>IF(AK20="",ASC(AD20&amp;IF(AF20&lt;&gt;"",TEXT(AF20,"00"),"")&amp;IF(AH20&lt;&gt;"",TEXT(AH20,"00"),"")&amp;IF(AJ20&lt;&gt;"",TEXT(AJ20,"00"),"")),ASC(AK20))</f>
        <v/>
      </c>
      <c r="AD20" s="267" t="str">
        <f>IF(I20="","",IF(I20="201 十種競技","",VLOOKUP(I20,#REF!,2,FALSE)))</f>
        <v/>
      </c>
      <c r="AE20" s="269" t="s">
        <v>275</v>
      </c>
      <c r="AF20" s="271" t="str">
        <f>IF(I20="","",IF(I20="201 十種競技","",VLOOKUP(I20,#REF!,4,FALSE)))</f>
        <v/>
      </c>
      <c r="AG20" s="269" t="s">
        <v>276</v>
      </c>
      <c r="AH20" s="271" t="str">
        <f>IF(I20="","",IF(I20="201 十種競技","",VLOOKUP(I20,#REF!,6,FALSE)))</f>
        <v/>
      </c>
      <c r="AI20" s="273" t="s">
        <v>277</v>
      </c>
      <c r="AJ20" s="331" t="str">
        <f>IF(I20="","",IF(I20="201 十種競技","",VLOOKUP(I20,#REF!,8,FALSE)))</f>
        <v/>
      </c>
      <c r="AK20" s="267" t="str">
        <f>IF(I20="","",IF(I20="201 十種競技",#REF!,""))</f>
        <v/>
      </c>
      <c r="AL20" s="13" t="str">
        <f>IF(AT20="",ASC(AM20&amp;IF(AO20&lt;&gt;"",TEXT(AO20,"00"),"")&amp;IF(AQ20&lt;&gt;"",TEXT(AQ20,"00"),"")&amp;IF(AS20&lt;&gt;"",TEXT(AS20,"00"),"")),ASC(AT20))</f>
        <v/>
      </c>
      <c r="AM20" s="292"/>
      <c r="AN20" s="265" t="s">
        <v>275</v>
      </c>
      <c r="AO20" s="319"/>
      <c r="AP20" s="265" t="s">
        <v>276</v>
      </c>
      <c r="AQ20" s="319"/>
      <c r="AR20" s="277" t="s">
        <v>277</v>
      </c>
      <c r="AS20" s="321"/>
      <c r="AT20" s="323"/>
      <c r="AV20" s="6" t="str">
        <f>IF(AND(I20&lt;&gt;"107 ハーフマラソン",I20&lt;&gt;"062 10000mW"),D20 &amp; "-" &amp; I20,D20 &amp; "-" &amp; I20 &amp; J20)</f>
        <v>-</v>
      </c>
      <c r="AW20" s="6" t="str">
        <f>IF(ISERROR(VLOOKUP(記入方法!$AV20,登録者リスト!#REF!,4,FALSE)),"○","")</f>
        <v>○</v>
      </c>
      <c r="AX20" s="6" t="e">
        <f>IF(AND(I20&lt;&gt;"107 ハーフマラソン",I20&lt;&gt;"062 10000mW"),#REF! &amp; "-" &amp; I20,#REF! &amp; "-" &amp; I20 &amp; J20)</f>
        <v>#REF!</v>
      </c>
      <c r="AY20" s="6" t="str">
        <f>IF(ISERROR(VLOOKUP(AX20,突破者リスト外資格記録入力シート!$D$7:$M$106,2,FALSE)),"○","")</f>
        <v>○</v>
      </c>
      <c r="AZ20" s="6" t="str">
        <f>IF(C20="○","整理番号","登録番号")</f>
        <v>登録番号</v>
      </c>
      <c r="BA20" s="6" t="str">
        <f>IF(I20="107 ハーフマラソン","H",IF(I20="062 10000mW","W",""))</f>
        <v/>
      </c>
      <c r="BB20" s="6" t="e">
        <f>VLOOKUP($I20 &amp; $J20,標準記録!$A$1:$D$25,2,FALSE)</f>
        <v>#N/A</v>
      </c>
      <c r="BC20" s="6" t="e">
        <f>VLOOKUP($I20 &amp; $J20,標準記録!$A$1:$D$25,3,FALSE)</f>
        <v>#N/A</v>
      </c>
      <c r="BD20" s="6" t="e">
        <f>VLOOKUP($I20 &amp; $J20,標準記録!$A$1:$D$25,4,FALSE)</f>
        <v>#N/A</v>
      </c>
      <c r="BE20" s="6" t="str">
        <f>IF(BF20="","",A20)</f>
        <v/>
      </c>
      <c r="BF20" s="6" t="str">
        <f>IF(OR(I20="201 十種競技",I20="202 七種競技"),#REF!,"")</f>
        <v/>
      </c>
      <c r="BG20" s="6" t="str">
        <f>IF(I20="107 ハーフマラソン",#REF!,"")</f>
        <v/>
      </c>
      <c r="BH20" s="6" t="str">
        <f>I20 &amp; K20</f>
        <v/>
      </c>
      <c r="BI20" s="6">
        <f>I20</f>
        <v>0</v>
      </c>
      <c r="BJ20" s="6">
        <f>COUNTIF($BI$5:$BI$401,I20)</f>
        <v>160</v>
      </c>
      <c r="BK20" s="6">
        <f>COUNTIF($BH$5:$BH$401,I20 &amp; "B標準")</f>
        <v>0</v>
      </c>
      <c r="BL20" s="6" t="str">
        <f>D18 &amp; D20</f>
        <v>登録番号</v>
      </c>
    </row>
    <row r="21" spans="1:64" ht="14.25" thickBot="1" x14ac:dyDescent="0.2">
      <c r="A21" s="290"/>
      <c r="B21" s="293"/>
      <c r="C21" s="295"/>
      <c r="D21" s="293"/>
      <c r="E21" s="188" t="str">
        <f>IF(C20="○",IF($D20&lt;&gt;"",VLOOKUP($D20,新規学連登録者入力シート!$A$2:$U$101,7,FALSE),""),IF($D20&lt;&gt;"",IF(VLOOKUP(記入方法!$D20,登録者リスト!$A$1:$F$43729,4,FALSE)=基本情報!$D$6,VLOOKUP(記入方法!$D20,登録者リスト!$A$1:$F$43729,2,FALSE),""),""))</f>
        <v/>
      </c>
      <c r="F21" s="284"/>
      <c r="G21" s="188" t="str">
        <f>IF(C20="○",IF($D20&lt;&gt;"",VLOOKUP($D20,新規学連登録者入力シート!$A$2:$U$101,19,FALSE),""),IF($D20&lt;&gt;"",IF(VLOOKUP(記入方法!$D20,登録者リスト!$A$1:$F$43729,4,FALSE)=基本情報!$D$6,VLOOKUP(記入方法!$D20,登録者リスト!$A$1:$F$43729,6,FALSE),""),""))</f>
        <v/>
      </c>
      <c r="H21" s="282"/>
      <c r="I21" s="286"/>
      <c r="J21" s="286"/>
      <c r="K21" s="288"/>
      <c r="L21" s="170"/>
      <c r="M21" s="15" t="str">
        <f>IF(U21="",ASC(N21&amp;IF(P21&lt;&gt;"",TEXT(P21,"00"),"")&amp;IF(R21&lt;&gt;"",TEXT(R21,"00"),"")&amp;IF(T21&lt;&gt;"",TEXT(T21,"00"),"")),ASC(U21))</f>
        <v/>
      </c>
      <c r="N21" s="282"/>
      <c r="O21" s="266"/>
      <c r="P21" s="276"/>
      <c r="Q21" s="266"/>
      <c r="R21" s="276"/>
      <c r="S21" s="278"/>
      <c r="T21" s="280"/>
      <c r="U21" s="282"/>
      <c r="V21" s="10"/>
      <c r="W21" s="11" t="s">
        <v>23</v>
      </c>
      <c r="X21" s="10"/>
      <c r="Y21" s="11" t="s">
        <v>25</v>
      </c>
      <c r="Z21" s="10"/>
      <c r="AA21" s="11" t="s">
        <v>26</v>
      </c>
      <c r="AB21" s="284"/>
      <c r="AC21" s="127" t="str">
        <f>IF(AK21="",ASC(AD20&amp;IF(AF21&lt;&gt;"",TEXT(AF21,"00"),"")&amp;IF(AH21&lt;&gt;"",TEXT(AH21,"00"),"")&amp;IF(AJ21&lt;&gt;"",TEXT(AJ21,"00"),"")),ASC(AK21))</f>
        <v/>
      </c>
      <c r="AD21" s="268"/>
      <c r="AE21" s="270"/>
      <c r="AF21" s="272"/>
      <c r="AG21" s="270"/>
      <c r="AH21" s="272"/>
      <c r="AI21" s="274"/>
      <c r="AJ21" s="332"/>
      <c r="AK21" s="268"/>
      <c r="AL21" s="15" t="str">
        <f>IF(AT21="",ASC(AM21&amp;IF(AO21&lt;&gt;"",TEXT(AO21,"00"),"")&amp;IF(AQ21&lt;&gt;"",TEXT(AQ21,"00"),"")&amp;IF(AS21&lt;&gt;"",TEXT(AS21,"00"),"")),ASC(AT21))</f>
        <v/>
      </c>
      <c r="AM21" s="293"/>
      <c r="AN21" s="266"/>
      <c r="AO21" s="320"/>
      <c r="AP21" s="266"/>
      <c r="AQ21" s="320"/>
      <c r="AR21" s="278"/>
      <c r="AS21" s="322"/>
      <c r="AT21" s="324"/>
      <c r="AV21" s="6" t="str">
        <f>IF(AND(I21&lt;&gt;"107 ハーフマラソン",I21&lt;&gt;"062 10000mW"),D20 &amp; "-" &amp; I21,D20 &amp; "-" &amp; I21 &amp; J21)</f>
        <v>-</v>
      </c>
      <c r="AW21" s="6" t="str">
        <f>IF(ISERROR(VLOOKUP(記入方法!$AV21,登録者リスト!#REF!,4,FALSE)),"○","")</f>
        <v>○</v>
      </c>
      <c r="AX21" s="6" t="e">
        <f>IF(AND(I21&lt;&gt;"107 ハーフマラソン",I21&lt;&gt;"062 10000mW"),#REF! &amp; "-" &amp; I21,#REF! &amp; "-" &amp; I21 &amp; J21)</f>
        <v>#REF!</v>
      </c>
      <c r="AY21" s="6" t="str">
        <f>IF(ISERROR(VLOOKUP(AX21,突破者リスト外資格記録入力シート!$D$7:$M$106,2,FALSE)),"○","")</f>
        <v>○</v>
      </c>
      <c r="BA21" s="6" t="str">
        <f>IF(I21="107 ハーフマラソン","H",IF(I21="062 10000mW","W",""))</f>
        <v/>
      </c>
      <c r="BB21" s="6" t="e">
        <f>VLOOKUP($I21 &amp; $J21,標準記録!$A$1:$D$25,2,FALSE)</f>
        <v>#N/A</v>
      </c>
      <c r="BC21" s="6" t="e">
        <f>VLOOKUP($I21 &amp; $J21,標準記録!$A$1:$D$25,3,FALSE)</f>
        <v>#N/A</v>
      </c>
      <c r="BD21" s="6" t="e">
        <f>VLOOKUP($I21 &amp; $J21,標準記録!$A$1:$D$25,4,FALSE)</f>
        <v>#N/A</v>
      </c>
      <c r="BE21" s="6" t="str">
        <f>IF(BF21="","",A20)</f>
        <v/>
      </c>
      <c r="BF21" s="6" t="str">
        <f>IF(OR(I21="201 十種競技",I21="202 七種競技"),#REF!,"")</f>
        <v/>
      </c>
      <c r="BG21" s="6" t="str">
        <f>IF(I21="107 ハーフマラソン",#REF!,"")</f>
        <v/>
      </c>
      <c r="BH21" s="6" t="str">
        <f>I21 &amp; K21</f>
        <v/>
      </c>
      <c r="BI21" s="6">
        <f>I21</f>
        <v>0</v>
      </c>
      <c r="BJ21" s="6">
        <f>COUNTIF($BI$5:$BI$401,I21)</f>
        <v>160</v>
      </c>
      <c r="BK21" s="6">
        <f>COUNTIF($BH$5:$BH$401,I21 &amp; "B標準")</f>
        <v>0</v>
      </c>
    </row>
    <row r="22" spans="1:64" ht="15" thickTop="1" thickBot="1" x14ac:dyDescent="0.2">
      <c r="A22" s="291"/>
      <c r="B22" s="325" t="s">
        <v>164</v>
      </c>
      <c r="C22" s="326"/>
      <c r="D22" s="326"/>
      <c r="E22" s="326"/>
      <c r="F22" s="326"/>
      <c r="G22" s="327"/>
      <c r="H22" s="185"/>
      <c r="I22" s="328"/>
      <c r="J22" s="329"/>
      <c r="K22" s="329"/>
      <c r="L22" s="329"/>
      <c r="M22" s="329"/>
      <c r="N22" s="329"/>
      <c r="O22" s="329"/>
      <c r="P22" s="329"/>
      <c r="Q22" s="329"/>
      <c r="R22" s="329"/>
      <c r="S22" s="329"/>
      <c r="T22" s="329"/>
      <c r="U22" s="329"/>
      <c r="V22" s="329"/>
      <c r="W22" s="329"/>
      <c r="X22" s="329"/>
      <c r="Y22" s="329"/>
      <c r="Z22" s="329"/>
      <c r="AA22" s="329"/>
      <c r="AB22" s="329"/>
      <c r="AC22" s="329"/>
      <c r="AD22" s="329"/>
      <c r="AE22" s="329"/>
      <c r="AF22" s="329"/>
      <c r="AG22" s="329"/>
      <c r="AH22" s="329"/>
      <c r="AI22" s="329"/>
      <c r="AJ22" s="329"/>
      <c r="AK22" s="329"/>
      <c r="AL22" s="329"/>
      <c r="AM22" s="329"/>
      <c r="AN22" s="329"/>
      <c r="AO22" s="329"/>
      <c r="AP22" s="329"/>
      <c r="AQ22" s="329"/>
      <c r="AR22" s="329"/>
      <c r="AS22" s="329"/>
      <c r="AT22" s="330"/>
    </row>
    <row r="23" spans="1:64" ht="13.5" customHeight="1" x14ac:dyDescent="0.15">
      <c r="A23" s="313"/>
      <c r="B23" s="315" t="s">
        <v>0</v>
      </c>
      <c r="C23" s="317" t="s">
        <v>280</v>
      </c>
      <c r="D23" s="317" t="str">
        <f>IF(C25="○","整理番号","登録番号")</f>
        <v>登録番号</v>
      </c>
      <c r="E23" s="184" t="s">
        <v>1394</v>
      </c>
      <c r="F23" s="315" t="s">
        <v>319</v>
      </c>
      <c r="G23" s="168" t="s">
        <v>1</v>
      </c>
      <c r="H23" s="298" t="s">
        <v>1395</v>
      </c>
      <c r="I23" s="296" t="s">
        <v>2</v>
      </c>
      <c r="J23" s="298" t="s">
        <v>328</v>
      </c>
      <c r="K23" s="298" t="s">
        <v>3</v>
      </c>
      <c r="L23" s="178" t="s">
        <v>281</v>
      </c>
      <c r="M23" s="171" t="s">
        <v>16</v>
      </c>
      <c r="N23" s="300" t="s">
        <v>4</v>
      </c>
      <c r="O23" s="301"/>
      <c r="P23" s="301"/>
      <c r="Q23" s="301"/>
      <c r="R23" s="301"/>
      <c r="S23" s="301"/>
      <c r="T23" s="301"/>
      <c r="U23" s="301"/>
      <c r="V23" s="301"/>
      <c r="W23" s="301"/>
      <c r="X23" s="301"/>
      <c r="Y23" s="301"/>
      <c r="Z23" s="301"/>
      <c r="AA23" s="301"/>
      <c r="AB23" s="302"/>
      <c r="AC23" s="173" t="s">
        <v>16</v>
      </c>
      <c r="AD23" s="303" t="s">
        <v>462</v>
      </c>
      <c r="AE23" s="304"/>
      <c r="AF23" s="304"/>
      <c r="AG23" s="304"/>
      <c r="AH23" s="304"/>
      <c r="AI23" s="304"/>
      <c r="AJ23" s="304"/>
      <c r="AK23" s="305"/>
      <c r="AL23" s="171" t="s">
        <v>16</v>
      </c>
      <c r="AM23" s="300" t="s">
        <v>459</v>
      </c>
      <c r="AN23" s="301"/>
      <c r="AO23" s="301"/>
      <c r="AP23" s="301"/>
      <c r="AQ23" s="301"/>
      <c r="AR23" s="301"/>
      <c r="AS23" s="301"/>
      <c r="AT23" s="306"/>
    </row>
    <row r="24" spans="1:64" ht="14.25" thickBot="1" x14ac:dyDescent="0.2">
      <c r="A24" s="314"/>
      <c r="B24" s="316"/>
      <c r="C24" s="318"/>
      <c r="D24" s="318"/>
      <c r="E24" s="189" t="s">
        <v>6</v>
      </c>
      <c r="F24" s="316"/>
      <c r="G24" s="7" t="s">
        <v>7</v>
      </c>
      <c r="H24" s="316"/>
      <c r="I24" s="297"/>
      <c r="J24" s="299"/>
      <c r="K24" s="299"/>
      <c r="L24" s="179"/>
      <c r="M24" s="172"/>
      <c r="N24" s="307" t="s">
        <v>8</v>
      </c>
      <c r="O24" s="308"/>
      <c r="P24" s="308"/>
      <c r="Q24" s="308"/>
      <c r="R24" s="308"/>
      <c r="S24" s="308"/>
      <c r="T24" s="309"/>
      <c r="U24" s="189" t="s">
        <v>9</v>
      </c>
      <c r="V24" s="175" t="s">
        <v>10</v>
      </c>
      <c r="W24" s="176"/>
      <c r="X24" s="176"/>
      <c r="Y24" s="176"/>
      <c r="Z24" s="176"/>
      <c r="AA24" s="177"/>
      <c r="AB24" s="119" t="s">
        <v>11</v>
      </c>
      <c r="AC24" s="174"/>
      <c r="AD24" s="310" t="s">
        <v>8</v>
      </c>
      <c r="AE24" s="311"/>
      <c r="AF24" s="311"/>
      <c r="AG24" s="311"/>
      <c r="AH24" s="311"/>
      <c r="AI24" s="311"/>
      <c r="AJ24" s="312"/>
      <c r="AK24" s="125" t="s">
        <v>9</v>
      </c>
      <c r="AL24" s="172"/>
      <c r="AM24" s="307" t="s">
        <v>8</v>
      </c>
      <c r="AN24" s="308"/>
      <c r="AO24" s="308"/>
      <c r="AP24" s="308"/>
      <c r="AQ24" s="308"/>
      <c r="AR24" s="308"/>
      <c r="AS24" s="309"/>
      <c r="AT24" s="120" t="s">
        <v>9</v>
      </c>
    </row>
    <row r="25" spans="1:64" x14ac:dyDescent="0.15">
      <c r="A25" s="289">
        <v>5</v>
      </c>
      <c r="B25" s="292"/>
      <c r="C25" s="294"/>
      <c r="D25" s="292"/>
      <c r="E25" s="186" t="str">
        <f>IF(C25="○",IF($D25&lt;&gt;"",VLOOKUP($D25,新規学連登録者入力シート!$A$2:$U$101,8,FALSE),""),IF($D25&lt;&gt;"",IF(VLOOKUP(記入方法!$D25,登録者リスト!$A$1:$F$43729,4,FALSE)=基本情報!$D$6,VLOOKUP(記入方法!$D25,登録者リスト!$A$1:$F$43729,3,FALSE),""),""))</f>
        <v/>
      </c>
      <c r="F25" s="283" t="str">
        <f>IF(C25="○",IF($D25&lt;&gt;"",VLOOKUP($D25,新規学連登録者入力シート!$A$2:$U$101,9,FALSE),""),IF($D25&lt;&gt;"",IF(VLOOKUP(記入方法!$D25,登録者リスト!$A$1:$G$43729,4,FALSE)=基本情報!$D$6,VLOOKUP(記入方法!$D25,登録者リスト!$A$1:$G$43729,7,FALSE),""),""))</f>
        <v/>
      </c>
      <c r="G25" s="187" t="str">
        <f>IF(C25="○",IF($D25&lt;&gt;"",VLOOKUP($D25,新規学連登録者入力シート!$A$2:$U$101,14,FALSE),""),IF($D25&lt;&gt;"",IF(VLOOKUP(記入方法!$D25,登録者リスト!$A$1:$F$43729,4,FALSE)=基本情報!$D$6,VLOOKUP(記入方法!$D25,登録者リスト!$A$1:$F$43729,5,FALSE),""),""))</f>
        <v/>
      </c>
      <c r="H25" s="281" t="str">
        <f>IF(C25="○",IF($D25&lt;&gt;"",VLOOKUP($D25,新規学連登録者入力シート!$A$2:$U$101,19,FALSE),""),IF($D25&lt;&gt;"",IF(VLOOKUP(記入方法!$D25,登録者リスト!$A$1:$H$43729,4,FALSE)=基本情報!$D$6,VLOOKUP(記入方法!$D25,登録者リスト!$A$1:$H$43729,8,FALSE),""),""))</f>
        <v/>
      </c>
      <c r="I25" s="285"/>
      <c r="J25" s="285"/>
      <c r="K25" s="287" t="str">
        <f>IFERROR(IF(I25="","",IF(AND(I25&lt;&gt;"107 ハーフマラソン",I25&lt;&gt;"062 10000mW"),IF(BD25="T",IF(VALUE(M25)&lt;=BB25,"A標準",IF(VALUE(M25)&lt;=BC25,"B標準","未突破")),IF(VALUE(M25)&gt;=BB25,"A標準",IF(VALUE(M25)&gt;=BC25,"B標準","未突破"))),IF(VALUE(M25)&lt;=BC25,"","未突破"))),"")</f>
        <v/>
      </c>
      <c r="L25" s="169"/>
      <c r="M25" s="13" t="str">
        <f>IF(U25="",ASC(N25&amp;IF(P25&lt;&gt;"",TEXT(P25,"00"),"")&amp;IF(R25&lt;&gt;"",TEXT(R25,"00"),"")&amp;IF(T25&lt;&gt;"",TEXT(T25,"00"),"")),ASC(U25))</f>
        <v/>
      </c>
      <c r="N25" s="281"/>
      <c r="O25" s="265" t="s">
        <v>275</v>
      </c>
      <c r="P25" s="275"/>
      <c r="Q25" s="265" t="s">
        <v>276</v>
      </c>
      <c r="R25" s="275"/>
      <c r="S25" s="277" t="s">
        <v>277</v>
      </c>
      <c r="T25" s="279"/>
      <c r="U25" s="281"/>
      <c r="V25" s="8"/>
      <c r="W25" s="9" t="s">
        <v>23</v>
      </c>
      <c r="X25" s="8"/>
      <c r="Y25" s="9" t="s">
        <v>24</v>
      </c>
      <c r="Z25" s="8"/>
      <c r="AA25" s="9" t="s">
        <v>26</v>
      </c>
      <c r="AB25" s="283"/>
      <c r="AC25" s="126" t="str">
        <f>IF(AK25="",ASC(AD25&amp;IF(AF25&lt;&gt;"",TEXT(AF25,"00"),"")&amp;IF(AH25&lt;&gt;"",TEXT(AH25,"00"),"")&amp;IF(AJ25&lt;&gt;"",TEXT(AJ25,"00"),"")),ASC(AK25))</f>
        <v/>
      </c>
      <c r="AD25" s="267" t="str">
        <f>IF(I25="","",IF(I25="201 十種競技","",VLOOKUP(I25,#REF!,2,FALSE)))</f>
        <v/>
      </c>
      <c r="AE25" s="269" t="s">
        <v>275</v>
      </c>
      <c r="AF25" s="271" t="str">
        <f>IF(I25="","",IF(I25="201 十種競技","",VLOOKUP(I25,#REF!,4,FALSE)))</f>
        <v/>
      </c>
      <c r="AG25" s="269" t="s">
        <v>276</v>
      </c>
      <c r="AH25" s="271" t="str">
        <f>IF(I25="","",IF(I25="201 十種競技","",VLOOKUP(I25,#REF!,6,FALSE)))</f>
        <v/>
      </c>
      <c r="AI25" s="273" t="s">
        <v>277</v>
      </c>
      <c r="AJ25" s="331" t="str">
        <f>IF(I25="","",IF(I25="201 十種競技","",VLOOKUP(I25,#REF!,8,FALSE)))</f>
        <v/>
      </c>
      <c r="AK25" s="267" t="str">
        <f>IF(I25="","",IF(I25="201 十種競技",#REF!,""))</f>
        <v/>
      </c>
      <c r="AL25" s="13" t="str">
        <f>IF(AT25="",ASC(AM25&amp;IF(AO25&lt;&gt;"",TEXT(AO25,"00"),"")&amp;IF(AQ25&lt;&gt;"",TEXT(AQ25,"00"),"")&amp;IF(AS25&lt;&gt;"",TEXT(AS25,"00"),"")),ASC(AT25))</f>
        <v/>
      </c>
      <c r="AM25" s="292"/>
      <c r="AN25" s="265" t="s">
        <v>275</v>
      </c>
      <c r="AO25" s="319"/>
      <c r="AP25" s="265" t="s">
        <v>276</v>
      </c>
      <c r="AQ25" s="319"/>
      <c r="AR25" s="277" t="s">
        <v>277</v>
      </c>
      <c r="AS25" s="321"/>
      <c r="AT25" s="323"/>
      <c r="AV25" s="6" t="str">
        <f>IF(AND(I25&lt;&gt;"107 ハーフマラソン",I25&lt;&gt;"062 10000mW"),D25 &amp; "-" &amp; I25,D25 &amp; "-" &amp; I25 &amp; J25)</f>
        <v>-</v>
      </c>
      <c r="AW25" s="6" t="str">
        <f>IF(ISERROR(VLOOKUP(記入方法!$AV25,登録者リスト!#REF!,4,FALSE)),"○","")</f>
        <v>○</v>
      </c>
      <c r="AX25" s="6" t="e">
        <f>IF(AND(I25&lt;&gt;"107 ハーフマラソン",I25&lt;&gt;"062 10000mW"),#REF! &amp; "-" &amp; I25,#REF! &amp; "-" &amp; I25 &amp; J25)</f>
        <v>#REF!</v>
      </c>
      <c r="AY25" s="6" t="str">
        <f>IF(ISERROR(VLOOKUP(AX25,突破者リスト外資格記録入力シート!$D$7:$M$106,2,FALSE)),"○","")</f>
        <v>○</v>
      </c>
      <c r="AZ25" s="6" t="str">
        <f>IF(C25="○","整理番号","登録番号")</f>
        <v>登録番号</v>
      </c>
      <c r="BA25" s="6" t="str">
        <f>IF(I25="107 ハーフマラソン","H",IF(I25="062 10000mW","W",""))</f>
        <v/>
      </c>
      <c r="BB25" s="6" t="e">
        <f>VLOOKUP($I25 &amp; $J25,標準記録!$A$1:$D$25,2,FALSE)</f>
        <v>#N/A</v>
      </c>
      <c r="BC25" s="6" t="e">
        <f>VLOOKUP($I25 &amp; $J25,標準記録!$A$1:$D$25,3,FALSE)</f>
        <v>#N/A</v>
      </c>
      <c r="BD25" s="6" t="e">
        <f>VLOOKUP($I25 &amp; $J25,標準記録!$A$1:$D$25,4,FALSE)</f>
        <v>#N/A</v>
      </c>
      <c r="BE25" s="6" t="str">
        <f>IF(BF25="","",A25)</f>
        <v/>
      </c>
      <c r="BF25" s="6" t="str">
        <f>IF(OR(I25="201 十種競技",I25="202 七種競技"),#REF!,"")</f>
        <v/>
      </c>
      <c r="BG25" s="6" t="str">
        <f>IF(I25="107 ハーフマラソン",#REF!,"")</f>
        <v/>
      </c>
      <c r="BH25" s="6" t="str">
        <f>I25 &amp; K25</f>
        <v/>
      </c>
      <c r="BI25" s="6">
        <f>I25</f>
        <v>0</v>
      </c>
      <c r="BJ25" s="6">
        <f>COUNTIF($BI$5:$BI$401,I25)</f>
        <v>160</v>
      </c>
      <c r="BK25" s="6">
        <f>COUNTIF($BH$5:$BH$401,I25 &amp; "B標準")</f>
        <v>0</v>
      </c>
      <c r="BL25" s="6" t="str">
        <f>D23 &amp; D25</f>
        <v>登録番号</v>
      </c>
    </row>
    <row r="26" spans="1:64" ht="14.25" thickBot="1" x14ac:dyDescent="0.2">
      <c r="A26" s="290"/>
      <c r="B26" s="293"/>
      <c r="C26" s="295"/>
      <c r="D26" s="293"/>
      <c r="E26" s="188" t="str">
        <f>IF(C25="○",IF($D25&lt;&gt;"",VLOOKUP($D25,新規学連登録者入力シート!$A$2:$U$101,7,FALSE),""),IF($D25&lt;&gt;"",IF(VLOOKUP(記入方法!$D25,登録者リスト!$A$1:$F$43729,4,FALSE)=基本情報!$D$6,VLOOKUP(記入方法!$D25,登録者リスト!$A$1:$F$43729,2,FALSE),""),""))</f>
        <v/>
      </c>
      <c r="F26" s="284"/>
      <c r="G26" s="188" t="str">
        <f>IF(C25="○",IF($D25&lt;&gt;"",VLOOKUP($D25,新規学連登録者入力シート!$A$2:$U$101,19,FALSE),""),IF($D25&lt;&gt;"",IF(VLOOKUP(記入方法!$D25,登録者リスト!$A$1:$F$43729,4,FALSE)=基本情報!$D$6,VLOOKUP(記入方法!$D25,登録者リスト!$A$1:$F$43729,6,FALSE),""),""))</f>
        <v/>
      </c>
      <c r="H26" s="282"/>
      <c r="I26" s="286"/>
      <c r="J26" s="286"/>
      <c r="K26" s="288"/>
      <c r="L26" s="170"/>
      <c r="M26" s="15" t="str">
        <f>IF(U26="",ASC(N26&amp;IF(P26&lt;&gt;"",TEXT(P26,"00"),"")&amp;IF(R26&lt;&gt;"",TEXT(R26,"00"),"")&amp;IF(T26&lt;&gt;"",TEXT(T26,"00"),"")),ASC(U26))</f>
        <v/>
      </c>
      <c r="N26" s="282"/>
      <c r="O26" s="266"/>
      <c r="P26" s="276"/>
      <c r="Q26" s="266"/>
      <c r="R26" s="276"/>
      <c r="S26" s="278"/>
      <c r="T26" s="280"/>
      <c r="U26" s="282"/>
      <c r="V26" s="10"/>
      <c r="W26" s="11" t="s">
        <v>23</v>
      </c>
      <c r="X26" s="10"/>
      <c r="Y26" s="11" t="s">
        <v>25</v>
      </c>
      <c r="Z26" s="10"/>
      <c r="AA26" s="11" t="s">
        <v>26</v>
      </c>
      <c r="AB26" s="284"/>
      <c r="AC26" s="127" t="str">
        <f>IF(AK26="",ASC(AD25&amp;IF(AF26&lt;&gt;"",TEXT(AF26,"00"),"")&amp;IF(AH26&lt;&gt;"",TEXT(AH26,"00"),"")&amp;IF(AJ26&lt;&gt;"",TEXT(AJ26,"00"),"")),ASC(AK26))</f>
        <v/>
      </c>
      <c r="AD26" s="268"/>
      <c r="AE26" s="270"/>
      <c r="AF26" s="272"/>
      <c r="AG26" s="270"/>
      <c r="AH26" s="272"/>
      <c r="AI26" s="274"/>
      <c r="AJ26" s="332"/>
      <c r="AK26" s="268"/>
      <c r="AL26" s="15" t="str">
        <f>IF(AT26="",ASC(AM26&amp;IF(AO26&lt;&gt;"",TEXT(AO26,"00"),"")&amp;IF(AQ26&lt;&gt;"",TEXT(AQ26,"00"),"")&amp;IF(AS26&lt;&gt;"",TEXT(AS26,"00"),"")),ASC(AT26))</f>
        <v/>
      </c>
      <c r="AM26" s="293"/>
      <c r="AN26" s="266"/>
      <c r="AO26" s="320"/>
      <c r="AP26" s="266"/>
      <c r="AQ26" s="320"/>
      <c r="AR26" s="278"/>
      <c r="AS26" s="322"/>
      <c r="AT26" s="324"/>
      <c r="AV26" s="6" t="str">
        <f>IF(AND(I26&lt;&gt;"107 ハーフマラソン",I26&lt;&gt;"062 10000mW"),D25 &amp; "-" &amp; I26,D25 &amp; "-" &amp; I26 &amp; J26)</f>
        <v>-</v>
      </c>
      <c r="AW26" s="6" t="str">
        <f>IF(ISERROR(VLOOKUP(記入方法!$AV26,登録者リスト!#REF!,4,FALSE)),"○","")</f>
        <v>○</v>
      </c>
      <c r="AX26" s="6" t="e">
        <f>IF(AND(I26&lt;&gt;"107 ハーフマラソン",I26&lt;&gt;"062 10000mW"),#REF! &amp; "-" &amp; I26,#REF! &amp; "-" &amp; I26 &amp; J26)</f>
        <v>#REF!</v>
      </c>
      <c r="AY26" s="6" t="str">
        <f>IF(ISERROR(VLOOKUP(AX26,突破者リスト外資格記録入力シート!$D$7:$M$106,2,FALSE)),"○","")</f>
        <v>○</v>
      </c>
      <c r="BA26" s="6" t="str">
        <f>IF(I26="107 ハーフマラソン","H",IF(I26="062 10000mW","W",""))</f>
        <v/>
      </c>
      <c r="BB26" s="6" t="e">
        <f>VLOOKUP($I26 &amp; $J26,標準記録!$A$1:$D$25,2,FALSE)</f>
        <v>#N/A</v>
      </c>
      <c r="BC26" s="6" t="e">
        <f>VLOOKUP($I26 &amp; $J26,標準記録!$A$1:$D$25,3,FALSE)</f>
        <v>#N/A</v>
      </c>
      <c r="BD26" s="6" t="e">
        <f>VLOOKUP($I26 &amp; $J26,標準記録!$A$1:$D$25,4,FALSE)</f>
        <v>#N/A</v>
      </c>
      <c r="BE26" s="6" t="str">
        <f>IF(BF26="","",A25)</f>
        <v/>
      </c>
      <c r="BF26" s="6" t="str">
        <f>IF(OR(I26="201 十種競技",I26="202 七種競技"),#REF!,"")</f>
        <v/>
      </c>
      <c r="BG26" s="6" t="str">
        <f>IF(I26="107 ハーフマラソン",#REF!,"")</f>
        <v/>
      </c>
      <c r="BH26" s="6" t="str">
        <f>I26 &amp; K26</f>
        <v/>
      </c>
      <c r="BI26" s="6">
        <f>I26</f>
        <v>0</v>
      </c>
      <c r="BJ26" s="6">
        <f>COUNTIF($BI$5:$BI$401,I26)</f>
        <v>160</v>
      </c>
      <c r="BK26" s="6">
        <f>COUNTIF($BH$5:$BH$401,I26 &amp; "B標準")</f>
        <v>0</v>
      </c>
    </row>
    <row r="27" spans="1:64" ht="15" thickTop="1" thickBot="1" x14ac:dyDescent="0.2">
      <c r="A27" s="291"/>
      <c r="B27" s="325" t="s">
        <v>164</v>
      </c>
      <c r="C27" s="326"/>
      <c r="D27" s="326"/>
      <c r="E27" s="326"/>
      <c r="F27" s="326"/>
      <c r="G27" s="327"/>
      <c r="H27" s="185"/>
      <c r="I27" s="328"/>
      <c r="J27" s="329"/>
      <c r="K27" s="329"/>
      <c r="L27" s="329"/>
      <c r="M27" s="329"/>
      <c r="N27" s="329"/>
      <c r="O27" s="329"/>
      <c r="P27" s="329"/>
      <c r="Q27" s="329"/>
      <c r="R27" s="329"/>
      <c r="S27" s="329"/>
      <c r="T27" s="329"/>
      <c r="U27" s="329"/>
      <c r="V27" s="329"/>
      <c r="W27" s="329"/>
      <c r="X27" s="329"/>
      <c r="Y27" s="329"/>
      <c r="Z27" s="329"/>
      <c r="AA27" s="329"/>
      <c r="AB27" s="329"/>
      <c r="AC27" s="329"/>
      <c r="AD27" s="329"/>
      <c r="AE27" s="329"/>
      <c r="AF27" s="329"/>
      <c r="AG27" s="329"/>
      <c r="AH27" s="329"/>
      <c r="AI27" s="329"/>
      <c r="AJ27" s="329"/>
      <c r="AK27" s="329"/>
      <c r="AL27" s="329"/>
      <c r="AM27" s="329"/>
      <c r="AN27" s="329"/>
      <c r="AO27" s="329"/>
      <c r="AP27" s="329"/>
      <c r="AQ27" s="329"/>
      <c r="AR27" s="329"/>
      <c r="AS27" s="329"/>
      <c r="AT27" s="330"/>
    </row>
    <row r="28" spans="1:64" ht="13.5" customHeight="1" x14ac:dyDescent="0.15">
      <c r="A28" s="313"/>
      <c r="B28" s="315" t="s">
        <v>0</v>
      </c>
      <c r="C28" s="317" t="s">
        <v>280</v>
      </c>
      <c r="D28" s="317" t="str">
        <f>IF(C30="○","整理番号","登録番号")</f>
        <v>登録番号</v>
      </c>
      <c r="E28" s="184" t="s">
        <v>1394</v>
      </c>
      <c r="F28" s="315" t="s">
        <v>319</v>
      </c>
      <c r="G28" s="168" t="s">
        <v>1</v>
      </c>
      <c r="H28" s="298" t="s">
        <v>1395</v>
      </c>
      <c r="I28" s="296" t="s">
        <v>2</v>
      </c>
      <c r="J28" s="298" t="s">
        <v>328</v>
      </c>
      <c r="K28" s="298" t="s">
        <v>3</v>
      </c>
      <c r="L28" s="178" t="s">
        <v>281</v>
      </c>
      <c r="M28" s="171" t="s">
        <v>16</v>
      </c>
      <c r="N28" s="300" t="s">
        <v>4</v>
      </c>
      <c r="O28" s="301"/>
      <c r="P28" s="301"/>
      <c r="Q28" s="301"/>
      <c r="R28" s="301"/>
      <c r="S28" s="301"/>
      <c r="T28" s="301"/>
      <c r="U28" s="301"/>
      <c r="V28" s="301"/>
      <c r="W28" s="301"/>
      <c r="X28" s="301"/>
      <c r="Y28" s="301"/>
      <c r="Z28" s="301"/>
      <c r="AA28" s="301"/>
      <c r="AB28" s="302"/>
      <c r="AC28" s="173" t="s">
        <v>16</v>
      </c>
      <c r="AD28" s="303" t="s">
        <v>462</v>
      </c>
      <c r="AE28" s="304"/>
      <c r="AF28" s="304"/>
      <c r="AG28" s="304"/>
      <c r="AH28" s="304"/>
      <c r="AI28" s="304"/>
      <c r="AJ28" s="304"/>
      <c r="AK28" s="305"/>
      <c r="AL28" s="171" t="s">
        <v>16</v>
      </c>
      <c r="AM28" s="300" t="s">
        <v>459</v>
      </c>
      <c r="AN28" s="301"/>
      <c r="AO28" s="301"/>
      <c r="AP28" s="301"/>
      <c r="AQ28" s="301"/>
      <c r="AR28" s="301"/>
      <c r="AS28" s="301"/>
      <c r="AT28" s="306"/>
    </row>
    <row r="29" spans="1:64" ht="14.25" thickBot="1" x14ac:dyDescent="0.2">
      <c r="A29" s="314"/>
      <c r="B29" s="316"/>
      <c r="C29" s="318"/>
      <c r="D29" s="318"/>
      <c r="E29" s="189" t="s">
        <v>6</v>
      </c>
      <c r="F29" s="316"/>
      <c r="G29" s="7" t="s">
        <v>7</v>
      </c>
      <c r="H29" s="316"/>
      <c r="I29" s="297"/>
      <c r="J29" s="299"/>
      <c r="K29" s="299"/>
      <c r="L29" s="179"/>
      <c r="M29" s="172"/>
      <c r="N29" s="307" t="s">
        <v>8</v>
      </c>
      <c r="O29" s="308"/>
      <c r="P29" s="308"/>
      <c r="Q29" s="308"/>
      <c r="R29" s="308"/>
      <c r="S29" s="308"/>
      <c r="T29" s="309"/>
      <c r="U29" s="189" t="s">
        <v>9</v>
      </c>
      <c r="V29" s="175" t="s">
        <v>10</v>
      </c>
      <c r="W29" s="176"/>
      <c r="X29" s="176"/>
      <c r="Y29" s="176"/>
      <c r="Z29" s="176"/>
      <c r="AA29" s="177"/>
      <c r="AB29" s="119" t="s">
        <v>11</v>
      </c>
      <c r="AC29" s="174"/>
      <c r="AD29" s="310" t="s">
        <v>8</v>
      </c>
      <c r="AE29" s="311"/>
      <c r="AF29" s="311"/>
      <c r="AG29" s="311"/>
      <c r="AH29" s="311"/>
      <c r="AI29" s="311"/>
      <c r="AJ29" s="312"/>
      <c r="AK29" s="125" t="s">
        <v>9</v>
      </c>
      <c r="AL29" s="172"/>
      <c r="AM29" s="307" t="s">
        <v>8</v>
      </c>
      <c r="AN29" s="308"/>
      <c r="AO29" s="308"/>
      <c r="AP29" s="308"/>
      <c r="AQ29" s="308"/>
      <c r="AR29" s="308"/>
      <c r="AS29" s="309"/>
      <c r="AT29" s="120" t="s">
        <v>9</v>
      </c>
    </row>
    <row r="30" spans="1:64" x14ac:dyDescent="0.15">
      <c r="A30" s="289">
        <v>6</v>
      </c>
      <c r="B30" s="292"/>
      <c r="C30" s="294"/>
      <c r="D30" s="292"/>
      <c r="E30" s="186" t="str">
        <f>IF(C30="○",IF($D30&lt;&gt;"",VLOOKUP($D30,新規学連登録者入力シート!$A$2:$U$101,8,FALSE),""),IF($D30&lt;&gt;"",IF(VLOOKUP(記入方法!$D30,登録者リスト!$A$1:$F$43729,4,FALSE)=基本情報!$D$6,VLOOKUP(記入方法!$D30,登録者リスト!$A$1:$F$43729,3,FALSE),""),""))</f>
        <v/>
      </c>
      <c r="F30" s="283" t="str">
        <f>IF(C30="○",IF($D30&lt;&gt;"",VLOOKUP($D30,新規学連登録者入力シート!$A$2:$U$101,9,FALSE),""),IF($D30&lt;&gt;"",IF(VLOOKUP(記入方法!$D30,登録者リスト!$A$1:$G$43729,4,FALSE)=基本情報!$D$6,VLOOKUP(記入方法!$D30,登録者リスト!$A$1:$G$43729,7,FALSE),""),""))</f>
        <v/>
      </c>
      <c r="G30" s="187" t="str">
        <f>IF(C30="○",IF($D30&lt;&gt;"",VLOOKUP($D30,新規学連登録者入力シート!$A$2:$U$101,14,FALSE),""),IF($D30&lt;&gt;"",IF(VLOOKUP(記入方法!$D30,登録者リスト!$A$1:$F$43729,4,FALSE)=基本情報!$D$6,VLOOKUP(記入方法!$D30,登録者リスト!$A$1:$F$43729,5,FALSE),""),""))</f>
        <v/>
      </c>
      <c r="H30" s="281" t="str">
        <f>IF(C30="○",IF($D30&lt;&gt;"",VLOOKUP($D30,新規学連登録者入力シート!$A$2:$U$101,19,FALSE),""),IF($D30&lt;&gt;"",IF(VLOOKUP(記入方法!$D30,登録者リスト!$A$1:$H$43729,4,FALSE)=基本情報!$D$6,VLOOKUP(記入方法!$D30,登録者リスト!$A$1:$H$43729,8,FALSE),""),""))</f>
        <v/>
      </c>
      <c r="I30" s="285"/>
      <c r="J30" s="285"/>
      <c r="K30" s="287" t="str">
        <f>IFERROR(IF(I30="","",IF(AND(I30&lt;&gt;"107 ハーフマラソン",I30&lt;&gt;"062 10000mW"),IF(BD30="T",IF(VALUE(M30)&lt;=BB30,"A標準",IF(VALUE(M30)&lt;=BC30,"B標準","未突破")),IF(VALUE(M30)&gt;=BB30,"A標準",IF(VALUE(M30)&gt;=BC30,"B標準","未突破"))),IF(VALUE(M30)&lt;=BC30,"","未突破"))),"")</f>
        <v/>
      </c>
      <c r="L30" s="169"/>
      <c r="M30" s="13" t="str">
        <f>IF(U30="",ASC(N30&amp;IF(P30&lt;&gt;"",TEXT(P30,"00"),"")&amp;IF(R30&lt;&gt;"",TEXT(R30,"00"),"")&amp;IF(T30&lt;&gt;"",TEXT(T30,"00"),"")),ASC(U30))</f>
        <v/>
      </c>
      <c r="N30" s="281"/>
      <c r="O30" s="265" t="s">
        <v>275</v>
      </c>
      <c r="P30" s="275"/>
      <c r="Q30" s="265" t="s">
        <v>276</v>
      </c>
      <c r="R30" s="275"/>
      <c r="S30" s="277" t="s">
        <v>277</v>
      </c>
      <c r="T30" s="279"/>
      <c r="U30" s="281"/>
      <c r="V30" s="8"/>
      <c r="W30" s="9" t="s">
        <v>23</v>
      </c>
      <c r="X30" s="8"/>
      <c r="Y30" s="9" t="s">
        <v>24</v>
      </c>
      <c r="Z30" s="8"/>
      <c r="AA30" s="9" t="s">
        <v>26</v>
      </c>
      <c r="AB30" s="283"/>
      <c r="AC30" s="126" t="str">
        <f>IF(AK30="",ASC(AD30&amp;IF(AF30&lt;&gt;"",TEXT(AF30,"00"),"")&amp;IF(AH30&lt;&gt;"",TEXT(AH30,"00"),"")&amp;IF(AJ30&lt;&gt;"",TEXT(AJ30,"00"),"")),ASC(AK30))</f>
        <v/>
      </c>
      <c r="AD30" s="267" t="str">
        <f>IF(I30="","",IF(I30="201 十種競技","",VLOOKUP(I30,#REF!,2,FALSE)))</f>
        <v/>
      </c>
      <c r="AE30" s="269" t="s">
        <v>275</v>
      </c>
      <c r="AF30" s="271" t="str">
        <f>IF(I30="","",IF(I30="201 十種競技","",VLOOKUP(I30,#REF!,4,FALSE)))</f>
        <v/>
      </c>
      <c r="AG30" s="269" t="s">
        <v>276</v>
      </c>
      <c r="AH30" s="271" t="str">
        <f>IF(I30="","",IF(I30="201 十種競技","",VLOOKUP(I30,#REF!,6,FALSE)))</f>
        <v/>
      </c>
      <c r="AI30" s="273" t="s">
        <v>277</v>
      </c>
      <c r="AJ30" s="331" t="str">
        <f>IF(I30="","",IF(I30="201 十種競技","",VLOOKUP(I30,#REF!,8,FALSE)))</f>
        <v/>
      </c>
      <c r="AK30" s="267" t="str">
        <f>IF(I30="","",IF(I30="201 十種競技",#REF!,""))</f>
        <v/>
      </c>
      <c r="AL30" s="13" t="str">
        <f>IF(AT30="",ASC(AM30&amp;IF(AO30&lt;&gt;"",TEXT(AO30,"00"),"")&amp;IF(AQ30&lt;&gt;"",TEXT(AQ30,"00"),"")&amp;IF(AS30&lt;&gt;"",TEXT(AS30,"00"),"")),ASC(AT30))</f>
        <v/>
      </c>
      <c r="AM30" s="292"/>
      <c r="AN30" s="265" t="s">
        <v>275</v>
      </c>
      <c r="AO30" s="319"/>
      <c r="AP30" s="265" t="s">
        <v>276</v>
      </c>
      <c r="AQ30" s="319"/>
      <c r="AR30" s="277" t="s">
        <v>277</v>
      </c>
      <c r="AS30" s="321"/>
      <c r="AT30" s="323"/>
      <c r="AV30" s="6" t="str">
        <f>IF(AND(I30&lt;&gt;"107 ハーフマラソン",I30&lt;&gt;"062 10000mW"),D30 &amp; "-" &amp; I30,D30 &amp; "-" &amp; I30 &amp; J30)</f>
        <v>-</v>
      </c>
      <c r="AW30" s="6" t="str">
        <f>IF(ISERROR(VLOOKUP(記入方法!$AV30,登録者リスト!#REF!,4,FALSE)),"○","")</f>
        <v>○</v>
      </c>
      <c r="AX30" s="6" t="e">
        <f>IF(AND(I30&lt;&gt;"107 ハーフマラソン",I30&lt;&gt;"062 10000mW"),#REF! &amp; "-" &amp; I30,#REF! &amp; "-" &amp; I30 &amp; J30)</f>
        <v>#REF!</v>
      </c>
      <c r="AY30" s="6" t="str">
        <f>IF(ISERROR(VLOOKUP(AX30,突破者リスト外資格記録入力シート!$D$7:$M$106,2,FALSE)),"○","")</f>
        <v>○</v>
      </c>
      <c r="AZ30" s="6" t="str">
        <f>IF(C30="○","整理番号","登録番号")</f>
        <v>登録番号</v>
      </c>
      <c r="BA30" s="6" t="str">
        <f>IF(I30="107 ハーフマラソン","H",IF(I30="062 10000mW","W",""))</f>
        <v/>
      </c>
      <c r="BB30" s="6" t="e">
        <f>VLOOKUP($I30 &amp; $J30,標準記録!$A$1:$D$25,2,FALSE)</f>
        <v>#N/A</v>
      </c>
      <c r="BC30" s="6" t="e">
        <f>VLOOKUP($I30 &amp; $J30,標準記録!$A$1:$D$25,3,FALSE)</f>
        <v>#N/A</v>
      </c>
      <c r="BD30" s="6" t="e">
        <f>VLOOKUP($I30 &amp; $J30,標準記録!$A$1:$D$25,4,FALSE)</f>
        <v>#N/A</v>
      </c>
      <c r="BE30" s="6" t="str">
        <f>IF(BF30="","",A30)</f>
        <v/>
      </c>
      <c r="BF30" s="6" t="str">
        <f>IF(OR(I30="201 十種競技",I30="202 七種競技"),#REF!,"")</f>
        <v/>
      </c>
      <c r="BG30" s="6" t="str">
        <f>IF(I30="107 ハーフマラソン",#REF!,"")</f>
        <v/>
      </c>
      <c r="BH30" s="6" t="str">
        <f>I30 &amp; K30</f>
        <v/>
      </c>
      <c r="BI30" s="6">
        <f>I30</f>
        <v>0</v>
      </c>
      <c r="BJ30" s="6">
        <f>COUNTIF($BI$5:$BI$401,I30)</f>
        <v>160</v>
      </c>
      <c r="BK30" s="6">
        <f>COUNTIF($BH$5:$BH$401,I30 &amp; "B標準")</f>
        <v>0</v>
      </c>
      <c r="BL30" s="6" t="str">
        <f>D28 &amp; D30</f>
        <v>登録番号</v>
      </c>
    </row>
    <row r="31" spans="1:64" ht="14.25" thickBot="1" x14ac:dyDescent="0.2">
      <c r="A31" s="290"/>
      <c r="B31" s="293"/>
      <c r="C31" s="295"/>
      <c r="D31" s="293"/>
      <c r="E31" s="188" t="str">
        <f>IF(C30="○",IF($D30&lt;&gt;"",VLOOKUP($D30,新規学連登録者入力シート!$A$2:$U$101,7,FALSE),""),IF($D30&lt;&gt;"",IF(VLOOKUP(記入方法!$D30,登録者リスト!$A$1:$F$43729,4,FALSE)=基本情報!$D$6,VLOOKUP(記入方法!$D30,登録者リスト!$A$1:$F$43729,2,FALSE),""),""))</f>
        <v/>
      </c>
      <c r="F31" s="284"/>
      <c r="G31" s="188" t="str">
        <f>IF(C30="○",IF($D30&lt;&gt;"",VLOOKUP($D30,新規学連登録者入力シート!$A$2:$U$101,19,FALSE),""),IF($D30&lt;&gt;"",IF(VLOOKUP(記入方法!$D30,登録者リスト!$A$1:$F$43729,4,FALSE)=基本情報!$D$6,VLOOKUP(記入方法!$D30,登録者リスト!$A$1:$F$43729,6,FALSE),""),""))</f>
        <v/>
      </c>
      <c r="H31" s="282"/>
      <c r="I31" s="286"/>
      <c r="J31" s="286"/>
      <c r="K31" s="288"/>
      <c r="L31" s="170"/>
      <c r="M31" s="15" t="str">
        <f>IF(U31="",ASC(N31&amp;IF(P31&lt;&gt;"",TEXT(P31,"00"),"")&amp;IF(R31&lt;&gt;"",TEXT(R31,"00"),"")&amp;IF(T31&lt;&gt;"",TEXT(T31,"00"),"")),ASC(U31))</f>
        <v/>
      </c>
      <c r="N31" s="282"/>
      <c r="O31" s="266"/>
      <c r="P31" s="276"/>
      <c r="Q31" s="266"/>
      <c r="R31" s="276"/>
      <c r="S31" s="278"/>
      <c r="T31" s="280"/>
      <c r="U31" s="282"/>
      <c r="V31" s="10"/>
      <c r="W31" s="11" t="s">
        <v>23</v>
      </c>
      <c r="X31" s="10"/>
      <c r="Y31" s="11" t="s">
        <v>25</v>
      </c>
      <c r="Z31" s="10"/>
      <c r="AA31" s="11" t="s">
        <v>26</v>
      </c>
      <c r="AB31" s="284"/>
      <c r="AC31" s="127" t="str">
        <f>IF(AK31="",ASC(AD30&amp;IF(AF31&lt;&gt;"",TEXT(AF31,"00"),"")&amp;IF(AH31&lt;&gt;"",TEXT(AH31,"00"),"")&amp;IF(AJ31&lt;&gt;"",TEXT(AJ31,"00"),"")),ASC(AK31))</f>
        <v/>
      </c>
      <c r="AD31" s="268"/>
      <c r="AE31" s="270"/>
      <c r="AF31" s="272"/>
      <c r="AG31" s="270"/>
      <c r="AH31" s="272"/>
      <c r="AI31" s="274"/>
      <c r="AJ31" s="332"/>
      <c r="AK31" s="268"/>
      <c r="AL31" s="15" t="str">
        <f>IF(AT31="",ASC(AM31&amp;IF(AO31&lt;&gt;"",TEXT(AO31,"00"),"")&amp;IF(AQ31&lt;&gt;"",TEXT(AQ31,"00"),"")&amp;IF(AS31&lt;&gt;"",TEXT(AS31,"00"),"")),ASC(AT31))</f>
        <v/>
      </c>
      <c r="AM31" s="293"/>
      <c r="AN31" s="266"/>
      <c r="AO31" s="320"/>
      <c r="AP31" s="266"/>
      <c r="AQ31" s="320"/>
      <c r="AR31" s="278"/>
      <c r="AS31" s="322"/>
      <c r="AT31" s="324"/>
      <c r="AV31" s="6" t="str">
        <f>IF(AND(I31&lt;&gt;"107 ハーフマラソン",I31&lt;&gt;"062 10000mW"),D30 &amp; "-" &amp; I31,D30 &amp; "-" &amp; I31 &amp; J31)</f>
        <v>-</v>
      </c>
      <c r="AW31" s="6" t="str">
        <f>IF(ISERROR(VLOOKUP(記入方法!$AV31,登録者リスト!#REF!,4,FALSE)),"○","")</f>
        <v>○</v>
      </c>
      <c r="AX31" s="6" t="e">
        <f>IF(AND(I31&lt;&gt;"107 ハーフマラソン",I31&lt;&gt;"062 10000mW"),#REF! &amp; "-" &amp; I31,#REF! &amp; "-" &amp; I31 &amp; J31)</f>
        <v>#REF!</v>
      </c>
      <c r="AY31" s="6" t="str">
        <f>IF(ISERROR(VLOOKUP(AX31,突破者リスト外資格記録入力シート!$D$7:$M$106,2,FALSE)),"○","")</f>
        <v>○</v>
      </c>
      <c r="BA31" s="6" t="str">
        <f>IF(I31="107 ハーフマラソン","H",IF(I31="062 10000mW","W",""))</f>
        <v/>
      </c>
      <c r="BB31" s="6" t="e">
        <f>VLOOKUP($I31 &amp; $J31,標準記録!$A$1:$D$25,2,FALSE)</f>
        <v>#N/A</v>
      </c>
      <c r="BC31" s="6" t="e">
        <f>VLOOKUP($I31 &amp; $J31,標準記録!$A$1:$D$25,3,FALSE)</f>
        <v>#N/A</v>
      </c>
      <c r="BD31" s="6" t="e">
        <f>VLOOKUP($I31 &amp; $J31,標準記録!$A$1:$D$25,4,FALSE)</f>
        <v>#N/A</v>
      </c>
      <c r="BE31" s="6" t="str">
        <f>IF(BF31="","",A30)</f>
        <v/>
      </c>
      <c r="BF31" s="6" t="str">
        <f>IF(OR(I31="201 十種競技",I31="202 七種競技"),#REF!,"")</f>
        <v/>
      </c>
      <c r="BG31" s="6" t="str">
        <f>IF(I31="107 ハーフマラソン",#REF!,"")</f>
        <v/>
      </c>
      <c r="BH31" s="6" t="str">
        <f>I31 &amp; K31</f>
        <v/>
      </c>
      <c r="BI31" s="6">
        <f>I31</f>
        <v>0</v>
      </c>
      <c r="BJ31" s="6">
        <f>COUNTIF($BI$5:$BI$401,I31)</f>
        <v>160</v>
      </c>
      <c r="BK31" s="6">
        <f>COUNTIF($BH$5:$BH$401,I31 &amp; "B標準")</f>
        <v>0</v>
      </c>
    </row>
    <row r="32" spans="1:64" ht="15" thickTop="1" thickBot="1" x14ac:dyDescent="0.2">
      <c r="A32" s="291"/>
      <c r="B32" s="325" t="s">
        <v>164</v>
      </c>
      <c r="C32" s="326"/>
      <c r="D32" s="326"/>
      <c r="E32" s="326"/>
      <c r="F32" s="326"/>
      <c r="G32" s="327"/>
      <c r="H32" s="185"/>
      <c r="I32" s="328"/>
      <c r="J32" s="329"/>
      <c r="K32" s="329"/>
      <c r="L32" s="329"/>
      <c r="M32" s="329"/>
      <c r="N32" s="329"/>
      <c r="O32" s="329"/>
      <c r="P32" s="329"/>
      <c r="Q32" s="329"/>
      <c r="R32" s="329"/>
      <c r="S32" s="329"/>
      <c r="T32" s="329"/>
      <c r="U32" s="329"/>
      <c r="V32" s="329"/>
      <c r="W32" s="329"/>
      <c r="X32" s="329"/>
      <c r="Y32" s="329"/>
      <c r="Z32" s="329"/>
      <c r="AA32" s="329"/>
      <c r="AB32" s="329"/>
      <c r="AC32" s="329"/>
      <c r="AD32" s="329"/>
      <c r="AE32" s="329"/>
      <c r="AF32" s="329"/>
      <c r="AG32" s="329"/>
      <c r="AH32" s="329"/>
      <c r="AI32" s="329"/>
      <c r="AJ32" s="329"/>
      <c r="AK32" s="329"/>
      <c r="AL32" s="329"/>
      <c r="AM32" s="329"/>
      <c r="AN32" s="329"/>
      <c r="AO32" s="329"/>
      <c r="AP32" s="329"/>
      <c r="AQ32" s="329"/>
      <c r="AR32" s="329"/>
      <c r="AS32" s="329"/>
      <c r="AT32" s="330"/>
    </row>
    <row r="33" spans="1:64" ht="13.5" customHeight="1" x14ac:dyDescent="0.15">
      <c r="A33" s="313"/>
      <c r="B33" s="315" t="s">
        <v>0</v>
      </c>
      <c r="C33" s="317" t="s">
        <v>280</v>
      </c>
      <c r="D33" s="317" t="str">
        <f>IF(C35="○","整理番号","登録番号")</f>
        <v>登録番号</v>
      </c>
      <c r="E33" s="184" t="s">
        <v>1394</v>
      </c>
      <c r="F33" s="315" t="s">
        <v>319</v>
      </c>
      <c r="G33" s="168" t="s">
        <v>1</v>
      </c>
      <c r="H33" s="298" t="s">
        <v>1395</v>
      </c>
      <c r="I33" s="296" t="s">
        <v>2</v>
      </c>
      <c r="J33" s="298" t="s">
        <v>328</v>
      </c>
      <c r="K33" s="298" t="s">
        <v>3</v>
      </c>
      <c r="L33" s="178" t="s">
        <v>281</v>
      </c>
      <c r="M33" s="171" t="s">
        <v>16</v>
      </c>
      <c r="N33" s="300" t="s">
        <v>4</v>
      </c>
      <c r="O33" s="301"/>
      <c r="P33" s="301"/>
      <c r="Q33" s="301"/>
      <c r="R33" s="301"/>
      <c r="S33" s="301"/>
      <c r="T33" s="301"/>
      <c r="U33" s="301"/>
      <c r="V33" s="301"/>
      <c r="W33" s="301"/>
      <c r="X33" s="301"/>
      <c r="Y33" s="301"/>
      <c r="Z33" s="301"/>
      <c r="AA33" s="301"/>
      <c r="AB33" s="302"/>
      <c r="AC33" s="173" t="s">
        <v>16</v>
      </c>
      <c r="AD33" s="303" t="s">
        <v>462</v>
      </c>
      <c r="AE33" s="304"/>
      <c r="AF33" s="304"/>
      <c r="AG33" s="304"/>
      <c r="AH33" s="304"/>
      <c r="AI33" s="304"/>
      <c r="AJ33" s="304"/>
      <c r="AK33" s="305"/>
      <c r="AL33" s="171" t="s">
        <v>16</v>
      </c>
      <c r="AM33" s="300" t="s">
        <v>459</v>
      </c>
      <c r="AN33" s="301"/>
      <c r="AO33" s="301"/>
      <c r="AP33" s="301"/>
      <c r="AQ33" s="301"/>
      <c r="AR33" s="301"/>
      <c r="AS33" s="301"/>
      <c r="AT33" s="306"/>
    </row>
    <row r="34" spans="1:64" ht="14.25" thickBot="1" x14ac:dyDescent="0.2">
      <c r="A34" s="314"/>
      <c r="B34" s="316"/>
      <c r="C34" s="318"/>
      <c r="D34" s="318"/>
      <c r="E34" s="189" t="s">
        <v>6</v>
      </c>
      <c r="F34" s="316"/>
      <c r="G34" s="7" t="s">
        <v>7</v>
      </c>
      <c r="H34" s="316"/>
      <c r="I34" s="297"/>
      <c r="J34" s="299"/>
      <c r="K34" s="299"/>
      <c r="L34" s="179"/>
      <c r="M34" s="172"/>
      <c r="N34" s="307" t="s">
        <v>8</v>
      </c>
      <c r="O34" s="308"/>
      <c r="P34" s="308"/>
      <c r="Q34" s="308"/>
      <c r="R34" s="308"/>
      <c r="S34" s="308"/>
      <c r="T34" s="309"/>
      <c r="U34" s="189" t="s">
        <v>9</v>
      </c>
      <c r="V34" s="175" t="s">
        <v>10</v>
      </c>
      <c r="W34" s="176"/>
      <c r="X34" s="176"/>
      <c r="Y34" s="176"/>
      <c r="Z34" s="176"/>
      <c r="AA34" s="177"/>
      <c r="AB34" s="119" t="s">
        <v>11</v>
      </c>
      <c r="AC34" s="174"/>
      <c r="AD34" s="310" t="s">
        <v>8</v>
      </c>
      <c r="AE34" s="311"/>
      <c r="AF34" s="311"/>
      <c r="AG34" s="311"/>
      <c r="AH34" s="311"/>
      <c r="AI34" s="311"/>
      <c r="AJ34" s="312"/>
      <c r="AK34" s="125" t="s">
        <v>9</v>
      </c>
      <c r="AL34" s="172"/>
      <c r="AM34" s="307" t="s">
        <v>8</v>
      </c>
      <c r="AN34" s="308"/>
      <c r="AO34" s="308"/>
      <c r="AP34" s="308"/>
      <c r="AQ34" s="308"/>
      <c r="AR34" s="308"/>
      <c r="AS34" s="309"/>
      <c r="AT34" s="120" t="s">
        <v>9</v>
      </c>
    </row>
    <row r="35" spans="1:64" x14ac:dyDescent="0.15">
      <c r="A35" s="289">
        <v>7</v>
      </c>
      <c r="B35" s="292"/>
      <c r="C35" s="294"/>
      <c r="D35" s="292"/>
      <c r="E35" s="186" t="str">
        <f>IF(C35="○",IF($D35&lt;&gt;"",VLOOKUP($D35,新規学連登録者入力シート!$A$2:$U$101,8,FALSE),""),IF($D35&lt;&gt;"",IF(VLOOKUP(記入方法!$D35,登録者リスト!$A$1:$F$43729,4,FALSE)=基本情報!$D$6,VLOOKUP(記入方法!$D35,登録者リスト!$A$1:$F$43729,3,FALSE),""),""))</f>
        <v/>
      </c>
      <c r="F35" s="283" t="str">
        <f>IF(C35="○",IF($D35&lt;&gt;"",VLOOKUP($D35,新規学連登録者入力シート!$A$2:$U$101,9,FALSE),""),IF($D35&lt;&gt;"",IF(VLOOKUP(記入方法!$D35,登録者リスト!$A$1:$G$43729,4,FALSE)=基本情報!$D$6,VLOOKUP(記入方法!$D35,登録者リスト!$A$1:$G$43729,7,FALSE),""),""))</f>
        <v/>
      </c>
      <c r="G35" s="187" t="str">
        <f>IF(C35="○",IF($D35&lt;&gt;"",VLOOKUP($D35,新規学連登録者入力シート!$A$2:$U$101,14,FALSE),""),IF($D35&lt;&gt;"",IF(VLOOKUP(記入方法!$D35,登録者リスト!$A$1:$F$43729,4,FALSE)=基本情報!$D$6,VLOOKUP(記入方法!$D35,登録者リスト!$A$1:$F$43729,5,FALSE),""),""))</f>
        <v/>
      </c>
      <c r="H35" s="281" t="str">
        <f>IF(C35="○",IF($D35&lt;&gt;"",VLOOKUP($D35,新規学連登録者入力シート!$A$2:$U$101,19,FALSE),""),IF($D35&lt;&gt;"",IF(VLOOKUP(記入方法!$D35,登録者リスト!$A$1:$H$43729,4,FALSE)=基本情報!$D$6,VLOOKUP(記入方法!$D35,登録者リスト!$A$1:$H$43729,8,FALSE),""),""))</f>
        <v/>
      </c>
      <c r="I35" s="285"/>
      <c r="J35" s="285"/>
      <c r="K35" s="287" t="str">
        <f>IFERROR(IF(I35="","",IF(AND(I35&lt;&gt;"107 ハーフマラソン",I35&lt;&gt;"062 10000mW"),IF(BD35="T",IF(VALUE(M35)&lt;=BB35,"A標準",IF(VALUE(M35)&lt;=BC35,"B標準","未突破")),IF(VALUE(M35)&gt;=BB35,"A標準",IF(VALUE(M35)&gt;=BC35,"B標準","未突破"))),IF(VALUE(M35)&lt;=BC35,"","未突破"))),"")</f>
        <v/>
      </c>
      <c r="L35" s="169"/>
      <c r="M35" s="13" t="str">
        <f>IF(U35="",ASC(N35&amp;IF(P35&lt;&gt;"",TEXT(P35,"00"),"")&amp;IF(R35&lt;&gt;"",TEXT(R35,"00"),"")&amp;IF(T35&lt;&gt;"",TEXT(T35,"00"),"")),ASC(U35))</f>
        <v/>
      </c>
      <c r="N35" s="281"/>
      <c r="O35" s="265" t="s">
        <v>275</v>
      </c>
      <c r="P35" s="275"/>
      <c r="Q35" s="265" t="s">
        <v>276</v>
      </c>
      <c r="R35" s="275"/>
      <c r="S35" s="277" t="s">
        <v>277</v>
      </c>
      <c r="T35" s="279"/>
      <c r="U35" s="281"/>
      <c r="V35" s="8"/>
      <c r="W35" s="9" t="s">
        <v>23</v>
      </c>
      <c r="X35" s="8"/>
      <c r="Y35" s="9" t="s">
        <v>24</v>
      </c>
      <c r="Z35" s="8"/>
      <c r="AA35" s="9" t="s">
        <v>26</v>
      </c>
      <c r="AB35" s="283"/>
      <c r="AC35" s="126" t="str">
        <f>IF(AK35="",ASC(AD35&amp;IF(AF35&lt;&gt;"",TEXT(AF35,"00"),"")&amp;IF(AH35&lt;&gt;"",TEXT(AH35,"00"),"")&amp;IF(AJ35&lt;&gt;"",TEXT(AJ35,"00"),"")),ASC(AK35))</f>
        <v/>
      </c>
      <c r="AD35" s="267" t="str">
        <f>IF(I35="","",IF(I35="201 十種競技","",VLOOKUP(I35,#REF!,2,FALSE)))</f>
        <v/>
      </c>
      <c r="AE35" s="269" t="s">
        <v>275</v>
      </c>
      <c r="AF35" s="271" t="str">
        <f>IF(I35="","",IF(I35="201 十種競技","",VLOOKUP(I35,#REF!,4,FALSE)))</f>
        <v/>
      </c>
      <c r="AG35" s="269" t="s">
        <v>276</v>
      </c>
      <c r="AH35" s="271" t="str">
        <f>IF(I35="","",IF(I35="201 十種競技","",VLOOKUP(I35,#REF!,6,FALSE)))</f>
        <v/>
      </c>
      <c r="AI35" s="273" t="s">
        <v>277</v>
      </c>
      <c r="AJ35" s="331" t="str">
        <f>IF(I35="","",IF(I35="201 十種競技","",VLOOKUP(I35,#REF!,8,FALSE)))</f>
        <v/>
      </c>
      <c r="AK35" s="267" t="str">
        <f>IF(I35="","",IF(I35="201 十種競技",#REF!,""))</f>
        <v/>
      </c>
      <c r="AL35" s="13" t="str">
        <f>IF(AT35="",ASC(AM35&amp;IF(AO35&lt;&gt;"",TEXT(AO35,"00"),"")&amp;IF(AQ35&lt;&gt;"",TEXT(AQ35,"00"),"")&amp;IF(AS35&lt;&gt;"",TEXT(AS35,"00"),"")),ASC(AT35))</f>
        <v/>
      </c>
      <c r="AM35" s="292"/>
      <c r="AN35" s="265" t="s">
        <v>275</v>
      </c>
      <c r="AO35" s="319"/>
      <c r="AP35" s="265" t="s">
        <v>276</v>
      </c>
      <c r="AQ35" s="319"/>
      <c r="AR35" s="277" t="s">
        <v>277</v>
      </c>
      <c r="AS35" s="321"/>
      <c r="AT35" s="323"/>
      <c r="AV35" s="6" t="str">
        <f>IF(AND(I35&lt;&gt;"107 ハーフマラソン",I35&lt;&gt;"062 10000mW"),D35 &amp; "-" &amp; I35,D35 &amp; "-" &amp; I35 &amp; J35)</f>
        <v>-</v>
      </c>
      <c r="AW35" s="6" t="str">
        <f>IF(ISERROR(VLOOKUP(記入方法!$AV35,登録者リスト!#REF!,4,FALSE)),"○","")</f>
        <v>○</v>
      </c>
      <c r="AX35" s="6" t="e">
        <f>IF(AND(I35&lt;&gt;"107 ハーフマラソン",I35&lt;&gt;"062 10000mW"),#REF! &amp; "-" &amp; I35,#REF! &amp; "-" &amp; I35 &amp; J35)</f>
        <v>#REF!</v>
      </c>
      <c r="AY35" s="6" t="str">
        <f>IF(ISERROR(VLOOKUP(AX35,突破者リスト外資格記録入力シート!$D$7:$M$106,2,FALSE)),"○","")</f>
        <v>○</v>
      </c>
      <c r="AZ35" s="6" t="str">
        <f>IF(C35="○","整理番号","登録番号")</f>
        <v>登録番号</v>
      </c>
      <c r="BA35" s="6" t="str">
        <f>IF(I35="107 ハーフマラソン","H",IF(I35="062 10000mW","W",""))</f>
        <v/>
      </c>
      <c r="BB35" s="6" t="e">
        <f>VLOOKUP($I35 &amp; $J35,標準記録!$A$1:$D$25,2,FALSE)</f>
        <v>#N/A</v>
      </c>
      <c r="BC35" s="6" t="e">
        <f>VLOOKUP($I35 &amp; $J35,標準記録!$A$1:$D$25,3,FALSE)</f>
        <v>#N/A</v>
      </c>
      <c r="BD35" s="6" t="e">
        <f>VLOOKUP($I35 &amp; $J35,標準記録!$A$1:$D$25,4,FALSE)</f>
        <v>#N/A</v>
      </c>
      <c r="BE35" s="6" t="str">
        <f>IF(BF35="","",A35)</f>
        <v/>
      </c>
      <c r="BF35" s="6" t="str">
        <f>IF(OR(I35="201 十種競技",I35="202 七種競技"),#REF!,"")</f>
        <v/>
      </c>
      <c r="BG35" s="6" t="str">
        <f>IF(I35="107 ハーフマラソン",#REF!,"")</f>
        <v/>
      </c>
      <c r="BH35" s="6" t="str">
        <f>I35 &amp; K35</f>
        <v/>
      </c>
      <c r="BI35" s="6">
        <f>I35</f>
        <v>0</v>
      </c>
      <c r="BJ35" s="6">
        <f>COUNTIF($BI$5:$BI$401,I35)</f>
        <v>160</v>
      </c>
      <c r="BK35" s="6">
        <f>COUNTIF($BH$5:$BH$401,I35 &amp; "B標準")</f>
        <v>0</v>
      </c>
      <c r="BL35" s="6" t="str">
        <f>D33 &amp; D35</f>
        <v>登録番号</v>
      </c>
    </row>
    <row r="36" spans="1:64" ht="14.25" thickBot="1" x14ac:dyDescent="0.2">
      <c r="A36" s="290"/>
      <c r="B36" s="293"/>
      <c r="C36" s="295"/>
      <c r="D36" s="293"/>
      <c r="E36" s="188" t="str">
        <f>IF(C35="○",IF($D35&lt;&gt;"",VLOOKUP($D35,新規学連登録者入力シート!$A$2:$U$101,7,FALSE),""),IF($D35&lt;&gt;"",IF(VLOOKUP(記入方法!$D35,登録者リスト!$A$1:$F$43729,4,FALSE)=基本情報!$D$6,VLOOKUP(記入方法!$D35,登録者リスト!$A$1:$F$43729,2,FALSE),""),""))</f>
        <v/>
      </c>
      <c r="F36" s="284"/>
      <c r="G36" s="188" t="str">
        <f>IF(C35="○",IF($D35&lt;&gt;"",VLOOKUP($D35,新規学連登録者入力シート!$A$2:$U$101,19,FALSE),""),IF($D35&lt;&gt;"",IF(VLOOKUP(記入方法!$D35,登録者リスト!$A$1:$F$43729,4,FALSE)=基本情報!$D$6,VLOOKUP(記入方法!$D35,登録者リスト!$A$1:$F$43729,6,FALSE),""),""))</f>
        <v/>
      </c>
      <c r="H36" s="282"/>
      <c r="I36" s="286"/>
      <c r="J36" s="286"/>
      <c r="K36" s="288"/>
      <c r="L36" s="170"/>
      <c r="M36" s="15" t="str">
        <f>IF(U36="",ASC(N36&amp;IF(P36&lt;&gt;"",TEXT(P36,"00"),"")&amp;IF(R36&lt;&gt;"",TEXT(R36,"00"),"")&amp;IF(T36&lt;&gt;"",TEXT(T36,"00"),"")),ASC(U36))</f>
        <v/>
      </c>
      <c r="N36" s="282"/>
      <c r="O36" s="266"/>
      <c r="P36" s="276"/>
      <c r="Q36" s="266"/>
      <c r="R36" s="276"/>
      <c r="S36" s="278"/>
      <c r="T36" s="280"/>
      <c r="U36" s="282"/>
      <c r="V36" s="10"/>
      <c r="W36" s="11" t="s">
        <v>23</v>
      </c>
      <c r="X36" s="10"/>
      <c r="Y36" s="11" t="s">
        <v>25</v>
      </c>
      <c r="Z36" s="10"/>
      <c r="AA36" s="11" t="s">
        <v>26</v>
      </c>
      <c r="AB36" s="284"/>
      <c r="AC36" s="127" t="str">
        <f>IF(AK36="",ASC(AD35&amp;IF(AF36&lt;&gt;"",TEXT(AF36,"00"),"")&amp;IF(AH36&lt;&gt;"",TEXT(AH36,"00"),"")&amp;IF(AJ36&lt;&gt;"",TEXT(AJ36,"00"),"")),ASC(AK36))</f>
        <v/>
      </c>
      <c r="AD36" s="268"/>
      <c r="AE36" s="270"/>
      <c r="AF36" s="272"/>
      <c r="AG36" s="270"/>
      <c r="AH36" s="272"/>
      <c r="AI36" s="274"/>
      <c r="AJ36" s="332"/>
      <c r="AK36" s="268"/>
      <c r="AL36" s="15" t="str">
        <f>IF(AT36="",ASC(AM36&amp;IF(AO36&lt;&gt;"",TEXT(AO36,"00"),"")&amp;IF(AQ36&lt;&gt;"",TEXT(AQ36,"00"),"")&amp;IF(AS36&lt;&gt;"",TEXT(AS36,"00"),"")),ASC(AT36))</f>
        <v/>
      </c>
      <c r="AM36" s="293"/>
      <c r="AN36" s="266"/>
      <c r="AO36" s="320"/>
      <c r="AP36" s="266"/>
      <c r="AQ36" s="320"/>
      <c r="AR36" s="278"/>
      <c r="AS36" s="322"/>
      <c r="AT36" s="324"/>
      <c r="AV36" s="6" t="str">
        <f>IF(AND(I36&lt;&gt;"107 ハーフマラソン",I36&lt;&gt;"062 10000mW"),D35 &amp; "-" &amp; I36,D35 &amp; "-" &amp; I36 &amp; J36)</f>
        <v>-</v>
      </c>
      <c r="AW36" s="6" t="str">
        <f>IF(ISERROR(VLOOKUP(記入方法!$AV36,登録者リスト!#REF!,4,FALSE)),"○","")</f>
        <v>○</v>
      </c>
      <c r="AX36" s="6" t="e">
        <f>IF(AND(I36&lt;&gt;"107 ハーフマラソン",I36&lt;&gt;"062 10000mW"),#REF! &amp; "-" &amp; I36,#REF! &amp; "-" &amp; I36 &amp; J36)</f>
        <v>#REF!</v>
      </c>
      <c r="AY36" s="6" t="str">
        <f>IF(ISERROR(VLOOKUP(AX36,突破者リスト外資格記録入力シート!$D$7:$M$106,2,FALSE)),"○","")</f>
        <v>○</v>
      </c>
      <c r="BA36" s="6" t="str">
        <f>IF(I36="107 ハーフマラソン","H",IF(I36="062 10000mW","W",""))</f>
        <v/>
      </c>
      <c r="BB36" s="6" t="e">
        <f>VLOOKUP($I36 &amp; $J36,標準記録!$A$1:$D$25,2,FALSE)</f>
        <v>#N/A</v>
      </c>
      <c r="BC36" s="6" t="e">
        <f>VLOOKUP($I36 &amp; $J36,標準記録!$A$1:$D$25,3,FALSE)</f>
        <v>#N/A</v>
      </c>
      <c r="BD36" s="6" t="e">
        <f>VLOOKUP($I36 &amp; $J36,標準記録!$A$1:$D$25,4,FALSE)</f>
        <v>#N/A</v>
      </c>
      <c r="BE36" s="6" t="str">
        <f>IF(BF36="","",A35)</f>
        <v/>
      </c>
      <c r="BF36" s="6" t="str">
        <f>IF(OR(I36="201 十種競技",I36="202 七種競技"),#REF!,"")</f>
        <v/>
      </c>
      <c r="BG36" s="6" t="str">
        <f>IF(I36="107 ハーフマラソン",#REF!,"")</f>
        <v/>
      </c>
      <c r="BH36" s="6" t="str">
        <f>I36 &amp; K36</f>
        <v/>
      </c>
      <c r="BI36" s="6">
        <f>I36</f>
        <v>0</v>
      </c>
      <c r="BJ36" s="6">
        <f>COUNTIF($BI$5:$BI$401,I36)</f>
        <v>160</v>
      </c>
      <c r="BK36" s="6">
        <f>COUNTIF($BH$5:$BH$401,I36 &amp; "B標準")</f>
        <v>0</v>
      </c>
    </row>
    <row r="37" spans="1:64" ht="15" thickTop="1" thickBot="1" x14ac:dyDescent="0.2">
      <c r="A37" s="291"/>
      <c r="B37" s="325" t="s">
        <v>164</v>
      </c>
      <c r="C37" s="326"/>
      <c r="D37" s="326"/>
      <c r="E37" s="326"/>
      <c r="F37" s="326"/>
      <c r="G37" s="327"/>
      <c r="H37" s="185"/>
      <c r="I37" s="328"/>
      <c r="J37" s="329"/>
      <c r="K37" s="329"/>
      <c r="L37" s="329"/>
      <c r="M37" s="329"/>
      <c r="N37" s="329"/>
      <c r="O37" s="329"/>
      <c r="P37" s="329"/>
      <c r="Q37" s="329"/>
      <c r="R37" s="329"/>
      <c r="S37" s="329"/>
      <c r="T37" s="329"/>
      <c r="U37" s="329"/>
      <c r="V37" s="329"/>
      <c r="W37" s="329"/>
      <c r="X37" s="329"/>
      <c r="Y37" s="329"/>
      <c r="Z37" s="329"/>
      <c r="AA37" s="329"/>
      <c r="AB37" s="329"/>
      <c r="AC37" s="329"/>
      <c r="AD37" s="329"/>
      <c r="AE37" s="329"/>
      <c r="AF37" s="329"/>
      <c r="AG37" s="329"/>
      <c r="AH37" s="329"/>
      <c r="AI37" s="329"/>
      <c r="AJ37" s="329"/>
      <c r="AK37" s="329"/>
      <c r="AL37" s="329"/>
      <c r="AM37" s="329"/>
      <c r="AN37" s="329"/>
      <c r="AO37" s="329"/>
      <c r="AP37" s="329"/>
      <c r="AQ37" s="329"/>
      <c r="AR37" s="329"/>
      <c r="AS37" s="329"/>
      <c r="AT37" s="330"/>
    </row>
    <row r="38" spans="1:64" ht="13.5" customHeight="1" x14ac:dyDescent="0.15">
      <c r="A38" s="313"/>
      <c r="B38" s="315" t="s">
        <v>0</v>
      </c>
      <c r="C38" s="317" t="s">
        <v>280</v>
      </c>
      <c r="D38" s="317" t="str">
        <f>IF(C40="○","整理番号","登録番号")</f>
        <v>登録番号</v>
      </c>
      <c r="E38" s="184" t="s">
        <v>1394</v>
      </c>
      <c r="F38" s="315" t="s">
        <v>319</v>
      </c>
      <c r="G38" s="168" t="s">
        <v>1</v>
      </c>
      <c r="H38" s="298" t="s">
        <v>1395</v>
      </c>
      <c r="I38" s="296" t="s">
        <v>2</v>
      </c>
      <c r="J38" s="298" t="s">
        <v>328</v>
      </c>
      <c r="K38" s="298" t="s">
        <v>3</v>
      </c>
      <c r="L38" s="178" t="s">
        <v>281</v>
      </c>
      <c r="M38" s="171" t="s">
        <v>16</v>
      </c>
      <c r="N38" s="300" t="s">
        <v>4</v>
      </c>
      <c r="O38" s="301"/>
      <c r="P38" s="301"/>
      <c r="Q38" s="301"/>
      <c r="R38" s="301"/>
      <c r="S38" s="301"/>
      <c r="T38" s="301"/>
      <c r="U38" s="301"/>
      <c r="V38" s="301"/>
      <c r="W38" s="301"/>
      <c r="X38" s="301"/>
      <c r="Y38" s="301"/>
      <c r="Z38" s="301"/>
      <c r="AA38" s="301"/>
      <c r="AB38" s="302"/>
      <c r="AC38" s="173" t="s">
        <v>16</v>
      </c>
      <c r="AD38" s="303" t="s">
        <v>462</v>
      </c>
      <c r="AE38" s="304"/>
      <c r="AF38" s="304"/>
      <c r="AG38" s="304"/>
      <c r="AH38" s="304"/>
      <c r="AI38" s="304"/>
      <c r="AJ38" s="304"/>
      <c r="AK38" s="305"/>
      <c r="AL38" s="171" t="s">
        <v>16</v>
      </c>
      <c r="AM38" s="300" t="s">
        <v>459</v>
      </c>
      <c r="AN38" s="301"/>
      <c r="AO38" s="301"/>
      <c r="AP38" s="301"/>
      <c r="AQ38" s="301"/>
      <c r="AR38" s="301"/>
      <c r="AS38" s="301"/>
      <c r="AT38" s="306"/>
    </row>
    <row r="39" spans="1:64" ht="14.25" thickBot="1" x14ac:dyDescent="0.2">
      <c r="A39" s="314"/>
      <c r="B39" s="316"/>
      <c r="C39" s="318"/>
      <c r="D39" s="318"/>
      <c r="E39" s="189" t="s">
        <v>6</v>
      </c>
      <c r="F39" s="316"/>
      <c r="G39" s="7" t="s">
        <v>7</v>
      </c>
      <c r="H39" s="316"/>
      <c r="I39" s="297"/>
      <c r="J39" s="299"/>
      <c r="K39" s="299"/>
      <c r="L39" s="179"/>
      <c r="M39" s="172"/>
      <c r="N39" s="307" t="s">
        <v>8</v>
      </c>
      <c r="O39" s="308"/>
      <c r="P39" s="308"/>
      <c r="Q39" s="308"/>
      <c r="R39" s="308"/>
      <c r="S39" s="308"/>
      <c r="T39" s="309"/>
      <c r="U39" s="189" t="s">
        <v>9</v>
      </c>
      <c r="V39" s="175" t="s">
        <v>10</v>
      </c>
      <c r="W39" s="176"/>
      <c r="X39" s="176"/>
      <c r="Y39" s="176"/>
      <c r="Z39" s="176"/>
      <c r="AA39" s="177"/>
      <c r="AB39" s="119" t="s">
        <v>11</v>
      </c>
      <c r="AC39" s="174"/>
      <c r="AD39" s="310" t="s">
        <v>8</v>
      </c>
      <c r="AE39" s="311"/>
      <c r="AF39" s="311"/>
      <c r="AG39" s="311"/>
      <c r="AH39" s="311"/>
      <c r="AI39" s="311"/>
      <c r="AJ39" s="312"/>
      <c r="AK39" s="125" t="s">
        <v>9</v>
      </c>
      <c r="AL39" s="172"/>
      <c r="AM39" s="307" t="s">
        <v>8</v>
      </c>
      <c r="AN39" s="308"/>
      <c r="AO39" s="308"/>
      <c r="AP39" s="308"/>
      <c r="AQ39" s="308"/>
      <c r="AR39" s="308"/>
      <c r="AS39" s="309"/>
      <c r="AT39" s="120" t="s">
        <v>9</v>
      </c>
    </row>
    <row r="40" spans="1:64" x14ac:dyDescent="0.15">
      <c r="A40" s="289">
        <v>8</v>
      </c>
      <c r="B40" s="292"/>
      <c r="C40" s="294"/>
      <c r="D40" s="292"/>
      <c r="E40" s="186" t="str">
        <f>IF(C40="○",IF($D40&lt;&gt;"",VLOOKUP($D40,新規学連登録者入力シート!$A$2:$U$101,8,FALSE),""),IF($D40&lt;&gt;"",IF(VLOOKUP(記入方法!$D40,登録者リスト!$A$1:$F$43729,4,FALSE)=基本情報!$D$6,VLOOKUP(記入方法!$D40,登録者リスト!$A$1:$F$43729,3,FALSE),""),""))</f>
        <v/>
      </c>
      <c r="F40" s="283" t="str">
        <f>IF(C40="○",IF($D40&lt;&gt;"",VLOOKUP($D40,新規学連登録者入力シート!$A$2:$U$101,9,FALSE),""),IF($D40&lt;&gt;"",IF(VLOOKUP(記入方法!$D40,登録者リスト!$A$1:$G$43729,4,FALSE)=基本情報!$D$6,VLOOKUP(記入方法!$D40,登録者リスト!$A$1:$G$43729,7,FALSE),""),""))</f>
        <v/>
      </c>
      <c r="G40" s="187" t="str">
        <f>IF(C40="○",IF($D40&lt;&gt;"",VLOOKUP($D40,新規学連登録者入力シート!$A$2:$U$101,14,FALSE),""),IF($D40&lt;&gt;"",IF(VLOOKUP(記入方法!$D40,登録者リスト!$A$1:$F$43729,4,FALSE)=基本情報!$D$6,VLOOKUP(記入方法!$D40,登録者リスト!$A$1:$F$43729,5,FALSE),""),""))</f>
        <v/>
      </c>
      <c r="H40" s="281" t="str">
        <f>IF(C40="○",IF($D40&lt;&gt;"",VLOOKUP($D40,新規学連登録者入力シート!$A$2:$U$101,19,FALSE),""),IF($D40&lt;&gt;"",IF(VLOOKUP(記入方法!$D40,登録者リスト!$A$1:$H$43729,4,FALSE)=基本情報!$D$6,VLOOKUP(記入方法!$D40,登録者リスト!$A$1:$H$43729,8,FALSE),""),""))</f>
        <v/>
      </c>
      <c r="I40" s="285"/>
      <c r="J40" s="285"/>
      <c r="K40" s="287" t="str">
        <f>IFERROR(IF(I40="","",IF(AND(I40&lt;&gt;"107 ハーフマラソン",I40&lt;&gt;"062 10000mW"),IF(BD40="T",IF(VALUE(M40)&lt;=BB40,"A標準",IF(VALUE(M40)&lt;=BC40,"B標準","未突破")),IF(VALUE(M40)&gt;=BB40,"A標準",IF(VALUE(M40)&gt;=BC40,"B標準","未突破"))),IF(VALUE(M40)&lt;=BC40,"","未突破"))),"")</f>
        <v/>
      </c>
      <c r="L40" s="169"/>
      <c r="M40" s="13" t="str">
        <f>IF(U40="",ASC(N40&amp;IF(P40&lt;&gt;"",TEXT(P40,"00"),"")&amp;IF(R40&lt;&gt;"",TEXT(R40,"00"),"")&amp;IF(T40&lt;&gt;"",TEXT(T40,"00"),"")),ASC(U40))</f>
        <v/>
      </c>
      <c r="N40" s="281"/>
      <c r="O40" s="265" t="s">
        <v>275</v>
      </c>
      <c r="P40" s="275"/>
      <c r="Q40" s="265" t="s">
        <v>276</v>
      </c>
      <c r="R40" s="275"/>
      <c r="S40" s="277" t="s">
        <v>277</v>
      </c>
      <c r="T40" s="279"/>
      <c r="U40" s="281"/>
      <c r="V40" s="8"/>
      <c r="W40" s="9" t="s">
        <v>23</v>
      </c>
      <c r="X40" s="8"/>
      <c r="Y40" s="9" t="s">
        <v>24</v>
      </c>
      <c r="Z40" s="8"/>
      <c r="AA40" s="9" t="s">
        <v>26</v>
      </c>
      <c r="AB40" s="283"/>
      <c r="AC40" s="126" t="str">
        <f>IF(AK40="",ASC(AD40&amp;IF(AF40&lt;&gt;"",TEXT(AF40,"00"),"")&amp;IF(AH40&lt;&gt;"",TEXT(AH40,"00"),"")&amp;IF(AJ40&lt;&gt;"",TEXT(AJ40,"00"),"")),ASC(AK40))</f>
        <v/>
      </c>
      <c r="AD40" s="267" t="str">
        <f>IF(I40="","",IF(I40="201 十種競技","",VLOOKUP(I40,#REF!,2,FALSE)))</f>
        <v/>
      </c>
      <c r="AE40" s="269" t="s">
        <v>275</v>
      </c>
      <c r="AF40" s="271" t="str">
        <f>IF(I40="","",IF(I40="201 十種競技","",VLOOKUP(I40,#REF!,4,FALSE)))</f>
        <v/>
      </c>
      <c r="AG40" s="269" t="s">
        <v>276</v>
      </c>
      <c r="AH40" s="271" t="str">
        <f>IF(I40="","",IF(I40="201 十種競技","",VLOOKUP(I40,#REF!,6,FALSE)))</f>
        <v/>
      </c>
      <c r="AI40" s="273" t="s">
        <v>277</v>
      </c>
      <c r="AJ40" s="331" t="str">
        <f>IF(I40="","",IF(I40="201 十種競技","",VLOOKUP(I40,#REF!,8,FALSE)))</f>
        <v/>
      </c>
      <c r="AK40" s="267" t="str">
        <f>IF(I40="","",IF(I40="201 十種競技",#REF!,""))</f>
        <v/>
      </c>
      <c r="AL40" s="13" t="str">
        <f>IF(AT40="",ASC(AM40&amp;IF(AO40&lt;&gt;"",TEXT(AO40,"00"),"")&amp;IF(AQ40&lt;&gt;"",TEXT(AQ40,"00"),"")&amp;IF(AS40&lt;&gt;"",TEXT(AS40,"00"),"")),ASC(AT40))</f>
        <v/>
      </c>
      <c r="AM40" s="292"/>
      <c r="AN40" s="265" t="s">
        <v>275</v>
      </c>
      <c r="AO40" s="319"/>
      <c r="AP40" s="265" t="s">
        <v>276</v>
      </c>
      <c r="AQ40" s="319"/>
      <c r="AR40" s="277" t="s">
        <v>277</v>
      </c>
      <c r="AS40" s="321"/>
      <c r="AT40" s="323"/>
      <c r="AV40" s="6" t="str">
        <f>IF(AND(I40&lt;&gt;"107 ハーフマラソン",I40&lt;&gt;"062 10000mW"),D40 &amp; "-" &amp; I40,D40 &amp; "-" &amp; I40 &amp; J40)</f>
        <v>-</v>
      </c>
      <c r="AW40" s="6" t="str">
        <f>IF(ISERROR(VLOOKUP(記入方法!$AV40,登録者リスト!#REF!,4,FALSE)),"○","")</f>
        <v>○</v>
      </c>
      <c r="AX40" s="6" t="e">
        <f>IF(AND(I40&lt;&gt;"107 ハーフマラソン",I40&lt;&gt;"062 10000mW"),#REF! &amp; "-" &amp; I40,#REF! &amp; "-" &amp; I40 &amp; J40)</f>
        <v>#REF!</v>
      </c>
      <c r="AY40" s="6" t="str">
        <f>IF(ISERROR(VLOOKUP(AX40,突破者リスト外資格記録入力シート!$D$7:$M$106,2,FALSE)),"○","")</f>
        <v>○</v>
      </c>
      <c r="AZ40" s="6" t="str">
        <f>IF(C40="○","整理番号","登録番号")</f>
        <v>登録番号</v>
      </c>
      <c r="BA40" s="6" t="str">
        <f>IF(I40="107 ハーフマラソン","H",IF(I40="062 10000mW","W",""))</f>
        <v/>
      </c>
      <c r="BB40" s="6" t="e">
        <f>VLOOKUP($I40 &amp; $J40,標準記録!$A$1:$D$25,2,FALSE)</f>
        <v>#N/A</v>
      </c>
      <c r="BC40" s="6" t="e">
        <f>VLOOKUP($I40 &amp; $J40,標準記録!$A$1:$D$25,3,FALSE)</f>
        <v>#N/A</v>
      </c>
      <c r="BD40" s="6" t="e">
        <f>VLOOKUP($I40 &amp; $J40,標準記録!$A$1:$D$25,4,FALSE)</f>
        <v>#N/A</v>
      </c>
      <c r="BE40" s="6" t="str">
        <f>IF(BF40="","",A40)</f>
        <v/>
      </c>
      <c r="BF40" s="6" t="str">
        <f>IF(OR(I40="201 十種競技",I40="202 七種競技"),#REF!,"")</f>
        <v/>
      </c>
      <c r="BG40" s="6" t="str">
        <f>IF(I40="107 ハーフマラソン",#REF!,"")</f>
        <v/>
      </c>
      <c r="BH40" s="6" t="str">
        <f>I40 &amp; K40</f>
        <v/>
      </c>
      <c r="BI40" s="6">
        <f>I40</f>
        <v>0</v>
      </c>
      <c r="BJ40" s="6">
        <f>COUNTIF($BI$5:$BI$401,I40)</f>
        <v>160</v>
      </c>
      <c r="BK40" s="6">
        <f>COUNTIF($BH$5:$BH$401,I40 &amp; "B標準")</f>
        <v>0</v>
      </c>
      <c r="BL40" s="6" t="str">
        <f>D38 &amp; D40</f>
        <v>登録番号</v>
      </c>
    </row>
    <row r="41" spans="1:64" ht="14.25" thickBot="1" x14ac:dyDescent="0.2">
      <c r="A41" s="290"/>
      <c r="B41" s="293"/>
      <c r="C41" s="295"/>
      <c r="D41" s="293"/>
      <c r="E41" s="188" t="str">
        <f>IF(C40="○",IF($D40&lt;&gt;"",VLOOKUP($D40,新規学連登録者入力シート!$A$2:$U$101,7,FALSE),""),IF($D40&lt;&gt;"",IF(VLOOKUP(記入方法!$D40,登録者リスト!$A$1:$F$43729,4,FALSE)=基本情報!$D$6,VLOOKUP(記入方法!$D40,登録者リスト!$A$1:$F$43729,2,FALSE),""),""))</f>
        <v/>
      </c>
      <c r="F41" s="284"/>
      <c r="G41" s="188" t="str">
        <f>IF(C40="○",IF($D40&lt;&gt;"",VLOOKUP($D40,新規学連登録者入力シート!$A$2:$U$101,19,FALSE),""),IF($D40&lt;&gt;"",IF(VLOOKUP(記入方法!$D40,登録者リスト!$A$1:$F$43729,4,FALSE)=基本情報!$D$6,VLOOKUP(記入方法!$D40,登録者リスト!$A$1:$F$43729,6,FALSE),""),""))</f>
        <v/>
      </c>
      <c r="H41" s="282"/>
      <c r="I41" s="286"/>
      <c r="J41" s="286"/>
      <c r="K41" s="288"/>
      <c r="L41" s="170"/>
      <c r="M41" s="15" t="str">
        <f>IF(U41="",ASC(N41&amp;IF(P41&lt;&gt;"",TEXT(P41,"00"),"")&amp;IF(R41&lt;&gt;"",TEXT(R41,"00"),"")&amp;IF(T41&lt;&gt;"",TEXT(T41,"00"),"")),ASC(U41))</f>
        <v/>
      </c>
      <c r="N41" s="282"/>
      <c r="O41" s="266"/>
      <c r="P41" s="276"/>
      <c r="Q41" s="266"/>
      <c r="R41" s="276"/>
      <c r="S41" s="278"/>
      <c r="T41" s="280"/>
      <c r="U41" s="282"/>
      <c r="V41" s="10"/>
      <c r="W41" s="11" t="s">
        <v>23</v>
      </c>
      <c r="X41" s="10"/>
      <c r="Y41" s="11" t="s">
        <v>25</v>
      </c>
      <c r="Z41" s="10"/>
      <c r="AA41" s="11" t="s">
        <v>26</v>
      </c>
      <c r="AB41" s="284"/>
      <c r="AC41" s="127" t="str">
        <f>IF(AK41="",ASC(AD40&amp;IF(AF41&lt;&gt;"",TEXT(AF41,"00"),"")&amp;IF(AH41&lt;&gt;"",TEXT(AH41,"00"),"")&amp;IF(AJ41&lt;&gt;"",TEXT(AJ41,"00"),"")),ASC(AK41))</f>
        <v/>
      </c>
      <c r="AD41" s="268"/>
      <c r="AE41" s="270"/>
      <c r="AF41" s="272"/>
      <c r="AG41" s="270"/>
      <c r="AH41" s="272"/>
      <c r="AI41" s="274"/>
      <c r="AJ41" s="332"/>
      <c r="AK41" s="268"/>
      <c r="AL41" s="15" t="str">
        <f>IF(AT41="",ASC(AM41&amp;IF(AO41&lt;&gt;"",TEXT(AO41,"00"),"")&amp;IF(AQ41&lt;&gt;"",TEXT(AQ41,"00"),"")&amp;IF(AS41&lt;&gt;"",TEXT(AS41,"00"),"")),ASC(AT41))</f>
        <v/>
      </c>
      <c r="AM41" s="293"/>
      <c r="AN41" s="266"/>
      <c r="AO41" s="320"/>
      <c r="AP41" s="266"/>
      <c r="AQ41" s="320"/>
      <c r="AR41" s="278"/>
      <c r="AS41" s="322"/>
      <c r="AT41" s="324"/>
      <c r="AV41" s="6" t="str">
        <f>IF(AND(I41&lt;&gt;"107 ハーフマラソン",I41&lt;&gt;"062 10000mW"),D40 &amp; "-" &amp; I41,D40 &amp; "-" &amp; I41 &amp; J41)</f>
        <v>-</v>
      </c>
      <c r="AW41" s="6" t="str">
        <f>IF(ISERROR(VLOOKUP(記入方法!$AV41,登録者リスト!#REF!,4,FALSE)),"○","")</f>
        <v>○</v>
      </c>
      <c r="AX41" s="6" t="e">
        <f>IF(AND(I41&lt;&gt;"107 ハーフマラソン",I41&lt;&gt;"062 10000mW"),#REF! &amp; "-" &amp; I41,#REF! &amp; "-" &amp; I41 &amp; J41)</f>
        <v>#REF!</v>
      </c>
      <c r="AY41" s="6" t="str">
        <f>IF(ISERROR(VLOOKUP(AX41,突破者リスト外資格記録入力シート!$D$7:$M$106,2,FALSE)),"○","")</f>
        <v>○</v>
      </c>
      <c r="BA41" s="6" t="str">
        <f>IF(I41="107 ハーフマラソン","H",IF(I41="062 10000mW","W",""))</f>
        <v/>
      </c>
      <c r="BB41" s="6" t="e">
        <f>VLOOKUP($I41 &amp; $J41,標準記録!$A$1:$D$25,2,FALSE)</f>
        <v>#N/A</v>
      </c>
      <c r="BC41" s="6" t="e">
        <f>VLOOKUP($I41 &amp; $J41,標準記録!$A$1:$D$25,3,FALSE)</f>
        <v>#N/A</v>
      </c>
      <c r="BD41" s="6" t="e">
        <f>VLOOKUP($I41 &amp; $J41,標準記録!$A$1:$D$25,4,FALSE)</f>
        <v>#N/A</v>
      </c>
      <c r="BE41" s="6" t="str">
        <f>IF(BF41="","",A40)</f>
        <v/>
      </c>
      <c r="BF41" s="6" t="str">
        <f>IF(OR(I41="201 十種競技",I41="202 七種競技"),#REF!,"")</f>
        <v/>
      </c>
      <c r="BG41" s="6" t="str">
        <f>IF(I41="107 ハーフマラソン",#REF!,"")</f>
        <v/>
      </c>
      <c r="BH41" s="6" t="str">
        <f>I41 &amp; K41</f>
        <v/>
      </c>
      <c r="BI41" s="6">
        <f>I41</f>
        <v>0</v>
      </c>
      <c r="BJ41" s="6">
        <f>COUNTIF($BI$5:$BI$401,I41)</f>
        <v>160</v>
      </c>
      <c r="BK41" s="6">
        <f>COUNTIF($BH$5:$BH$401,I41 &amp; "B標準")</f>
        <v>0</v>
      </c>
    </row>
    <row r="42" spans="1:64" ht="15" thickTop="1" thickBot="1" x14ac:dyDescent="0.2">
      <c r="A42" s="291"/>
      <c r="B42" s="325" t="s">
        <v>164</v>
      </c>
      <c r="C42" s="326"/>
      <c r="D42" s="326"/>
      <c r="E42" s="326"/>
      <c r="F42" s="326"/>
      <c r="G42" s="327"/>
      <c r="H42" s="185"/>
      <c r="I42" s="328"/>
      <c r="J42" s="329"/>
      <c r="K42" s="329"/>
      <c r="L42" s="329"/>
      <c r="M42" s="329"/>
      <c r="N42" s="329"/>
      <c r="O42" s="329"/>
      <c r="P42" s="329"/>
      <c r="Q42" s="329"/>
      <c r="R42" s="329"/>
      <c r="S42" s="329"/>
      <c r="T42" s="329"/>
      <c r="U42" s="329"/>
      <c r="V42" s="329"/>
      <c r="W42" s="329"/>
      <c r="X42" s="329"/>
      <c r="Y42" s="329"/>
      <c r="Z42" s="329"/>
      <c r="AA42" s="329"/>
      <c r="AB42" s="329"/>
      <c r="AC42" s="329"/>
      <c r="AD42" s="329"/>
      <c r="AE42" s="329"/>
      <c r="AF42" s="329"/>
      <c r="AG42" s="329"/>
      <c r="AH42" s="329"/>
      <c r="AI42" s="329"/>
      <c r="AJ42" s="329"/>
      <c r="AK42" s="329"/>
      <c r="AL42" s="329"/>
      <c r="AM42" s="329"/>
      <c r="AN42" s="329"/>
      <c r="AO42" s="329"/>
      <c r="AP42" s="329"/>
      <c r="AQ42" s="329"/>
      <c r="AR42" s="329"/>
      <c r="AS42" s="329"/>
      <c r="AT42" s="330"/>
    </row>
    <row r="43" spans="1:64" ht="13.5" customHeight="1" x14ac:dyDescent="0.15">
      <c r="A43" s="313"/>
      <c r="B43" s="315" t="s">
        <v>0</v>
      </c>
      <c r="C43" s="317" t="s">
        <v>280</v>
      </c>
      <c r="D43" s="317" t="str">
        <f>IF(C45="○","整理番号","登録番号")</f>
        <v>登録番号</v>
      </c>
      <c r="E43" s="184" t="s">
        <v>1394</v>
      </c>
      <c r="F43" s="315" t="s">
        <v>319</v>
      </c>
      <c r="G43" s="168" t="s">
        <v>1</v>
      </c>
      <c r="H43" s="298" t="s">
        <v>1395</v>
      </c>
      <c r="I43" s="296" t="s">
        <v>2</v>
      </c>
      <c r="J43" s="298" t="s">
        <v>328</v>
      </c>
      <c r="K43" s="298" t="s">
        <v>3</v>
      </c>
      <c r="L43" s="178" t="s">
        <v>281</v>
      </c>
      <c r="M43" s="171" t="s">
        <v>16</v>
      </c>
      <c r="N43" s="300" t="s">
        <v>4</v>
      </c>
      <c r="O43" s="301"/>
      <c r="P43" s="301"/>
      <c r="Q43" s="301"/>
      <c r="R43" s="301"/>
      <c r="S43" s="301"/>
      <c r="T43" s="301"/>
      <c r="U43" s="301"/>
      <c r="V43" s="301"/>
      <c r="W43" s="301"/>
      <c r="X43" s="301"/>
      <c r="Y43" s="301"/>
      <c r="Z43" s="301"/>
      <c r="AA43" s="301"/>
      <c r="AB43" s="302"/>
      <c r="AC43" s="173" t="s">
        <v>16</v>
      </c>
      <c r="AD43" s="303" t="s">
        <v>462</v>
      </c>
      <c r="AE43" s="304"/>
      <c r="AF43" s="304"/>
      <c r="AG43" s="304"/>
      <c r="AH43" s="304"/>
      <c r="AI43" s="304"/>
      <c r="AJ43" s="304"/>
      <c r="AK43" s="305"/>
      <c r="AL43" s="171" t="s">
        <v>16</v>
      </c>
      <c r="AM43" s="300" t="s">
        <v>459</v>
      </c>
      <c r="AN43" s="301"/>
      <c r="AO43" s="301"/>
      <c r="AP43" s="301"/>
      <c r="AQ43" s="301"/>
      <c r="AR43" s="301"/>
      <c r="AS43" s="301"/>
      <c r="AT43" s="306"/>
    </row>
    <row r="44" spans="1:64" ht="14.25" thickBot="1" x14ac:dyDescent="0.2">
      <c r="A44" s="314"/>
      <c r="B44" s="316"/>
      <c r="C44" s="318"/>
      <c r="D44" s="318"/>
      <c r="E44" s="189" t="s">
        <v>6</v>
      </c>
      <c r="F44" s="316"/>
      <c r="G44" s="7" t="s">
        <v>7</v>
      </c>
      <c r="H44" s="316"/>
      <c r="I44" s="297"/>
      <c r="J44" s="299"/>
      <c r="K44" s="299"/>
      <c r="L44" s="179"/>
      <c r="M44" s="172"/>
      <c r="N44" s="307" t="s">
        <v>8</v>
      </c>
      <c r="O44" s="308"/>
      <c r="P44" s="308"/>
      <c r="Q44" s="308"/>
      <c r="R44" s="308"/>
      <c r="S44" s="308"/>
      <c r="T44" s="309"/>
      <c r="U44" s="189" t="s">
        <v>9</v>
      </c>
      <c r="V44" s="175" t="s">
        <v>10</v>
      </c>
      <c r="W44" s="176"/>
      <c r="X44" s="176"/>
      <c r="Y44" s="176"/>
      <c r="Z44" s="176"/>
      <c r="AA44" s="177"/>
      <c r="AB44" s="119" t="s">
        <v>11</v>
      </c>
      <c r="AC44" s="174"/>
      <c r="AD44" s="310" t="s">
        <v>8</v>
      </c>
      <c r="AE44" s="311"/>
      <c r="AF44" s="311"/>
      <c r="AG44" s="311"/>
      <c r="AH44" s="311"/>
      <c r="AI44" s="311"/>
      <c r="AJ44" s="312"/>
      <c r="AK44" s="125" t="s">
        <v>9</v>
      </c>
      <c r="AL44" s="172"/>
      <c r="AM44" s="307" t="s">
        <v>8</v>
      </c>
      <c r="AN44" s="308"/>
      <c r="AO44" s="308"/>
      <c r="AP44" s="308"/>
      <c r="AQ44" s="308"/>
      <c r="AR44" s="308"/>
      <c r="AS44" s="309"/>
      <c r="AT44" s="120" t="s">
        <v>9</v>
      </c>
    </row>
    <row r="45" spans="1:64" x14ac:dyDescent="0.15">
      <c r="A45" s="289">
        <v>9</v>
      </c>
      <c r="B45" s="292"/>
      <c r="C45" s="294"/>
      <c r="D45" s="292"/>
      <c r="E45" s="186" t="str">
        <f>IF(C45="○",IF($D45&lt;&gt;"",VLOOKUP($D45,新規学連登録者入力シート!$A$2:$U$101,8,FALSE),""),IF($D45&lt;&gt;"",IF(VLOOKUP(記入方法!$D45,登録者リスト!$A$1:$F$43729,4,FALSE)=基本情報!$D$6,VLOOKUP(記入方法!$D45,登録者リスト!$A$1:$F$43729,3,FALSE),""),""))</f>
        <v/>
      </c>
      <c r="F45" s="283" t="str">
        <f>IF(C45="○",IF($D45&lt;&gt;"",VLOOKUP($D45,新規学連登録者入力シート!$A$2:$U$101,9,FALSE),""),IF($D45&lt;&gt;"",IF(VLOOKUP(記入方法!$D45,登録者リスト!$A$1:$G$43729,4,FALSE)=基本情報!$D$6,VLOOKUP(記入方法!$D45,登録者リスト!$A$1:$G$43729,7,FALSE),""),""))</f>
        <v/>
      </c>
      <c r="G45" s="187" t="str">
        <f>IF(C45="○",IF($D45&lt;&gt;"",VLOOKUP($D45,新規学連登録者入力シート!$A$2:$U$101,14,FALSE),""),IF($D45&lt;&gt;"",IF(VLOOKUP(記入方法!$D45,登録者リスト!$A$1:$F$43729,4,FALSE)=基本情報!$D$6,VLOOKUP(記入方法!$D45,登録者リスト!$A$1:$F$43729,5,FALSE),""),""))</f>
        <v/>
      </c>
      <c r="H45" s="281" t="str">
        <f>IF(C45="○",IF($D45&lt;&gt;"",VLOOKUP($D45,新規学連登録者入力シート!$A$2:$U$101,19,FALSE),""),IF($D45&lt;&gt;"",IF(VLOOKUP(記入方法!$D45,登録者リスト!$A$1:$H$43729,4,FALSE)=基本情報!$D$6,VLOOKUP(記入方法!$D45,登録者リスト!$A$1:$H$43729,8,FALSE),""),""))</f>
        <v/>
      </c>
      <c r="I45" s="285"/>
      <c r="J45" s="285"/>
      <c r="K45" s="287" t="str">
        <f>IFERROR(IF(I45="","",IF(AND(I45&lt;&gt;"107 ハーフマラソン",I45&lt;&gt;"062 10000mW"),IF(BD45="T",IF(VALUE(M45)&lt;=BB45,"A標準",IF(VALUE(M45)&lt;=BC45,"B標準","未突破")),IF(VALUE(M45)&gt;=BB45,"A標準",IF(VALUE(M45)&gt;=BC45,"B標準","未突破"))),IF(VALUE(M45)&lt;=BC45,"","未突破"))),"")</f>
        <v/>
      </c>
      <c r="L45" s="169"/>
      <c r="M45" s="13" t="str">
        <f>IF(U45="",ASC(N45&amp;IF(P45&lt;&gt;"",TEXT(P45,"00"),"")&amp;IF(R45&lt;&gt;"",TEXT(R45,"00"),"")&amp;IF(T45&lt;&gt;"",TEXT(T45,"00"),"")),ASC(U45))</f>
        <v/>
      </c>
      <c r="N45" s="281"/>
      <c r="O45" s="265" t="s">
        <v>275</v>
      </c>
      <c r="P45" s="275"/>
      <c r="Q45" s="265" t="s">
        <v>276</v>
      </c>
      <c r="R45" s="275"/>
      <c r="S45" s="277" t="s">
        <v>277</v>
      </c>
      <c r="T45" s="279"/>
      <c r="U45" s="281"/>
      <c r="V45" s="8"/>
      <c r="W45" s="9" t="s">
        <v>23</v>
      </c>
      <c r="X45" s="8"/>
      <c r="Y45" s="9" t="s">
        <v>24</v>
      </c>
      <c r="Z45" s="8"/>
      <c r="AA45" s="9" t="s">
        <v>26</v>
      </c>
      <c r="AB45" s="283"/>
      <c r="AC45" s="126" t="str">
        <f>IF(AK45="",ASC(AD45&amp;IF(AF45&lt;&gt;"",TEXT(AF45,"00"),"")&amp;IF(AH45&lt;&gt;"",TEXT(AH45,"00"),"")&amp;IF(AJ45&lt;&gt;"",TEXT(AJ45,"00"),"")),ASC(AK45))</f>
        <v/>
      </c>
      <c r="AD45" s="267" t="str">
        <f>IF(I45="","",IF(I45="201 十種競技","",VLOOKUP(I45,#REF!,2,FALSE)))</f>
        <v/>
      </c>
      <c r="AE45" s="269" t="s">
        <v>275</v>
      </c>
      <c r="AF45" s="271" t="str">
        <f>IF(I45="","",IF(I45="201 十種競技","",VLOOKUP(I45,#REF!,4,FALSE)))</f>
        <v/>
      </c>
      <c r="AG45" s="269" t="s">
        <v>276</v>
      </c>
      <c r="AH45" s="271" t="str">
        <f>IF(I45="","",IF(I45="201 十種競技","",VLOOKUP(I45,#REF!,6,FALSE)))</f>
        <v/>
      </c>
      <c r="AI45" s="273" t="s">
        <v>277</v>
      </c>
      <c r="AJ45" s="331" t="str">
        <f>IF(I45="","",IF(I45="201 十種競技","",VLOOKUP(I45,#REF!,8,FALSE)))</f>
        <v/>
      </c>
      <c r="AK45" s="267" t="str">
        <f>IF(I45="","",IF(I45="201 十種競技",#REF!,""))</f>
        <v/>
      </c>
      <c r="AL45" s="13" t="str">
        <f>IF(AT45="",ASC(AM45&amp;IF(AO45&lt;&gt;"",TEXT(AO45,"00"),"")&amp;IF(AQ45&lt;&gt;"",TEXT(AQ45,"00"),"")&amp;IF(AS45&lt;&gt;"",TEXT(AS45,"00"),"")),ASC(AT45))</f>
        <v/>
      </c>
      <c r="AM45" s="292"/>
      <c r="AN45" s="265" t="s">
        <v>275</v>
      </c>
      <c r="AO45" s="319"/>
      <c r="AP45" s="265" t="s">
        <v>276</v>
      </c>
      <c r="AQ45" s="319"/>
      <c r="AR45" s="277" t="s">
        <v>277</v>
      </c>
      <c r="AS45" s="321"/>
      <c r="AT45" s="323"/>
      <c r="AV45" s="6" t="str">
        <f>IF(AND(I45&lt;&gt;"107 ハーフマラソン",I45&lt;&gt;"062 10000mW"),D45 &amp; "-" &amp; I45,D45 &amp; "-" &amp; I45 &amp; J45)</f>
        <v>-</v>
      </c>
      <c r="AW45" s="6" t="str">
        <f>IF(ISERROR(VLOOKUP(記入方法!$AV45,登録者リスト!#REF!,4,FALSE)),"○","")</f>
        <v>○</v>
      </c>
      <c r="AX45" s="6" t="e">
        <f>IF(AND(I45&lt;&gt;"107 ハーフマラソン",I45&lt;&gt;"062 10000mW"),#REF! &amp; "-" &amp; I45,#REF! &amp; "-" &amp; I45 &amp; J45)</f>
        <v>#REF!</v>
      </c>
      <c r="AY45" s="6" t="str">
        <f>IF(ISERROR(VLOOKUP(AX45,突破者リスト外資格記録入力シート!$D$7:$M$106,2,FALSE)),"○","")</f>
        <v>○</v>
      </c>
      <c r="AZ45" s="6" t="str">
        <f>IF(C45="○","整理番号","登録番号")</f>
        <v>登録番号</v>
      </c>
      <c r="BA45" s="6" t="str">
        <f>IF(I45="107 ハーフマラソン","H",IF(I45="062 10000mW","W",""))</f>
        <v/>
      </c>
      <c r="BB45" s="6" t="e">
        <f>VLOOKUP($I45 &amp; $J45,標準記録!$A$1:$D$25,2,FALSE)</f>
        <v>#N/A</v>
      </c>
      <c r="BC45" s="6" t="e">
        <f>VLOOKUP($I45 &amp; $J45,標準記録!$A$1:$D$25,3,FALSE)</f>
        <v>#N/A</v>
      </c>
      <c r="BD45" s="6" t="e">
        <f>VLOOKUP($I45 &amp; $J45,標準記録!$A$1:$D$25,4,FALSE)</f>
        <v>#N/A</v>
      </c>
      <c r="BE45" s="6" t="str">
        <f>IF(BF45="","",A45)</f>
        <v/>
      </c>
      <c r="BF45" s="6" t="str">
        <f>IF(OR(I45="201 十種競技",I45="202 七種競技"),#REF!,"")</f>
        <v/>
      </c>
      <c r="BG45" s="6" t="str">
        <f>IF(I45="107 ハーフマラソン",#REF!,"")</f>
        <v/>
      </c>
      <c r="BH45" s="6" t="str">
        <f>I45 &amp; K45</f>
        <v/>
      </c>
      <c r="BI45" s="6">
        <f>I45</f>
        <v>0</v>
      </c>
      <c r="BJ45" s="6">
        <f>COUNTIF($BI$5:$BI$401,I45)</f>
        <v>160</v>
      </c>
      <c r="BK45" s="6">
        <f>COUNTIF($BH$5:$BH$401,I45 &amp; "B標準")</f>
        <v>0</v>
      </c>
      <c r="BL45" s="6" t="str">
        <f>D43 &amp; D45</f>
        <v>登録番号</v>
      </c>
    </row>
    <row r="46" spans="1:64" ht="14.25" thickBot="1" x14ac:dyDescent="0.2">
      <c r="A46" s="290"/>
      <c r="B46" s="293"/>
      <c r="C46" s="295"/>
      <c r="D46" s="293"/>
      <c r="E46" s="188" t="str">
        <f>IF(C45="○",IF($D45&lt;&gt;"",VLOOKUP($D45,新規学連登録者入力シート!$A$2:$U$101,7,FALSE),""),IF($D45&lt;&gt;"",IF(VLOOKUP(記入方法!$D45,登録者リスト!$A$1:$F$43729,4,FALSE)=基本情報!$D$6,VLOOKUP(記入方法!$D45,登録者リスト!$A$1:$F$43729,2,FALSE),""),""))</f>
        <v/>
      </c>
      <c r="F46" s="284"/>
      <c r="G46" s="188" t="str">
        <f>IF(C45="○",IF($D45&lt;&gt;"",VLOOKUP($D45,新規学連登録者入力シート!$A$2:$U$101,19,FALSE),""),IF($D45&lt;&gt;"",IF(VLOOKUP(記入方法!$D45,登録者リスト!$A$1:$F$43729,4,FALSE)=基本情報!$D$6,VLOOKUP(記入方法!$D45,登録者リスト!$A$1:$F$43729,6,FALSE),""),""))</f>
        <v/>
      </c>
      <c r="H46" s="282"/>
      <c r="I46" s="286"/>
      <c r="J46" s="286"/>
      <c r="K46" s="288"/>
      <c r="L46" s="170"/>
      <c r="M46" s="15" t="str">
        <f>IF(U46="",ASC(N46&amp;IF(P46&lt;&gt;"",TEXT(P46,"00"),"")&amp;IF(R46&lt;&gt;"",TEXT(R46,"00"),"")&amp;IF(T46&lt;&gt;"",TEXT(T46,"00"),"")),ASC(U46))</f>
        <v/>
      </c>
      <c r="N46" s="282"/>
      <c r="O46" s="266"/>
      <c r="P46" s="276"/>
      <c r="Q46" s="266"/>
      <c r="R46" s="276"/>
      <c r="S46" s="278"/>
      <c r="T46" s="280"/>
      <c r="U46" s="282"/>
      <c r="V46" s="10"/>
      <c r="W46" s="11" t="s">
        <v>23</v>
      </c>
      <c r="X46" s="10"/>
      <c r="Y46" s="11" t="s">
        <v>25</v>
      </c>
      <c r="Z46" s="10"/>
      <c r="AA46" s="11" t="s">
        <v>26</v>
      </c>
      <c r="AB46" s="284"/>
      <c r="AC46" s="127" t="str">
        <f>IF(AK46="",ASC(AD45&amp;IF(AF46&lt;&gt;"",TEXT(AF46,"00"),"")&amp;IF(AH46&lt;&gt;"",TEXT(AH46,"00"),"")&amp;IF(AJ46&lt;&gt;"",TEXT(AJ46,"00"),"")),ASC(AK46))</f>
        <v/>
      </c>
      <c r="AD46" s="268"/>
      <c r="AE46" s="270"/>
      <c r="AF46" s="272"/>
      <c r="AG46" s="270"/>
      <c r="AH46" s="272"/>
      <c r="AI46" s="274"/>
      <c r="AJ46" s="332"/>
      <c r="AK46" s="268"/>
      <c r="AL46" s="15" t="str">
        <f>IF(AT46="",ASC(AM46&amp;IF(AO46&lt;&gt;"",TEXT(AO46,"00"),"")&amp;IF(AQ46&lt;&gt;"",TEXT(AQ46,"00"),"")&amp;IF(AS46&lt;&gt;"",TEXT(AS46,"00"),"")),ASC(AT46))</f>
        <v/>
      </c>
      <c r="AM46" s="293"/>
      <c r="AN46" s="266"/>
      <c r="AO46" s="320"/>
      <c r="AP46" s="266"/>
      <c r="AQ46" s="320"/>
      <c r="AR46" s="278"/>
      <c r="AS46" s="322"/>
      <c r="AT46" s="324"/>
      <c r="AV46" s="6" t="str">
        <f>IF(AND(I46&lt;&gt;"107 ハーフマラソン",I46&lt;&gt;"062 10000mW"),D45 &amp; "-" &amp; I46,D45 &amp; "-" &amp; I46 &amp; J46)</f>
        <v>-</v>
      </c>
      <c r="AW46" s="6" t="str">
        <f>IF(ISERROR(VLOOKUP(記入方法!$AV46,登録者リスト!#REF!,4,FALSE)),"○","")</f>
        <v>○</v>
      </c>
      <c r="AX46" s="6" t="e">
        <f>IF(AND(I46&lt;&gt;"107 ハーフマラソン",I46&lt;&gt;"062 10000mW"),#REF! &amp; "-" &amp; I46,#REF! &amp; "-" &amp; I46 &amp; J46)</f>
        <v>#REF!</v>
      </c>
      <c r="AY46" s="6" t="str">
        <f>IF(ISERROR(VLOOKUP(AX46,突破者リスト外資格記録入力シート!$D$7:$M$106,2,FALSE)),"○","")</f>
        <v>○</v>
      </c>
      <c r="BA46" s="6" t="str">
        <f>IF(I46="107 ハーフマラソン","H",IF(I46="062 10000mW","W",""))</f>
        <v/>
      </c>
      <c r="BB46" s="6" t="e">
        <f>VLOOKUP($I46 &amp; $J46,標準記録!$A$1:$D$25,2,FALSE)</f>
        <v>#N/A</v>
      </c>
      <c r="BC46" s="6" t="e">
        <f>VLOOKUP($I46 &amp; $J46,標準記録!$A$1:$D$25,3,FALSE)</f>
        <v>#N/A</v>
      </c>
      <c r="BD46" s="6" t="e">
        <f>VLOOKUP($I46 &amp; $J46,標準記録!$A$1:$D$25,4,FALSE)</f>
        <v>#N/A</v>
      </c>
      <c r="BE46" s="6" t="str">
        <f>IF(BF46="","",A45)</f>
        <v/>
      </c>
      <c r="BF46" s="6" t="str">
        <f>IF(OR(I46="201 十種競技",I46="202 七種競技"),#REF!,"")</f>
        <v/>
      </c>
      <c r="BG46" s="6" t="str">
        <f>IF(I46="107 ハーフマラソン",#REF!,"")</f>
        <v/>
      </c>
      <c r="BH46" s="6" t="str">
        <f>I46 &amp; K46</f>
        <v/>
      </c>
      <c r="BI46" s="6">
        <f>I46</f>
        <v>0</v>
      </c>
      <c r="BJ46" s="6">
        <f>COUNTIF($BI$5:$BI$401,I46)</f>
        <v>160</v>
      </c>
      <c r="BK46" s="6">
        <f>COUNTIF($BH$5:$BH$401,I46 &amp; "B標準")</f>
        <v>0</v>
      </c>
    </row>
    <row r="47" spans="1:64" ht="15" thickTop="1" thickBot="1" x14ac:dyDescent="0.2">
      <c r="A47" s="291"/>
      <c r="B47" s="325" t="s">
        <v>164</v>
      </c>
      <c r="C47" s="326"/>
      <c r="D47" s="326"/>
      <c r="E47" s="326"/>
      <c r="F47" s="326"/>
      <c r="G47" s="327"/>
      <c r="H47" s="185"/>
      <c r="I47" s="328"/>
      <c r="J47" s="329"/>
      <c r="K47" s="329"/>
      <c r="L47" s="329"/>
      <c r="M47" s="329"/>
      <c r="N47" s="329"/>
      <c r="O47" s="329"/>
      <c r="P47" s="329"/>
      <c r="Q47" s="329"/>
      <c r="R47" s="329"/>
      <c r="S47" s="329"/>
      <c r="T47" s="329"/>
      <c r="U47" s="329"/>
      <c r="V47" s="329"/>
      <c r="W47" s="329"/>
      <c r="X47" s="329"/>
      <c r="Y47" s="329"/>
      <c r="Z47" s="329"/>
      <c r="AA47" s="329"/>
      <c r="AB47" s="329"/>
      <c r="AC47" s="329"/>
      <c r="AD47" s="329"/>
      <c r="AE47" s="329"/>
      <c r="AF47" s="329"/>
      <c r="AG47" s="329"/>
      <c r="AH47" s="329"/>
      <c r="AI47" s="329"/>
      <c r="AJ47" s="329"/>
      <c r="AK47" s="329"/>
      <c r="AL47" s="329"/>
      <c r="AM47" s="329"/>
      <c r="AN47" s="329"/>
      <c r="AO47" s="329"/>
      <c r="AP47" s="329"/>
      <c r="AQ47" s="329"/>
      <c r="AR47" s="329"/>
      <c r="AS47" s="329"/>
      <c r="AT47" s="330"/>
    </row>
    <row r="48" spans="1:64" ht="13.5" customHeight="1" x14ac:dyDescent="0.15">
      <c r="A48" s="313"/>
      <c r="B48" s="315" t="s">
        <v>0</v>
      </c>
      <c r="C48" s="317" t="s">
        <v>280</v>
      </c>
      <c r="D48" s="317" t="str">
        <f>IF(C50="○","整理番号","登録番号")</f>
        <v>登録番号</v>
      </c>
      <c r="E48" s="184" t="s">
        <v>1394</v>
      </c>
      <c r="F48" s="315" t="s">
        <v>319</v>
      </c>
      <c r="G48" s="168" t="s">
        <v>1</v>
      </c>
      <c r="H48" s="298" t="s">
        <v>1395</v>
      </c>
      <c r="I48" s="296" t="s">
        <v>2</v>
      </c>
      <c r="J48" s="298" t="s">
        <v>328</v>
      </c>
      <c r="K48" s="298" t="s">
        <v>3</v>
      </c>
      <c r="L48" s="178" t="s">
        <v>281</v>
      </c>
      <c r="M48" s="171" t="s">
        <v>16</v>
      </c>
      <c r="N48" s="300" t="s">
        <v>4</v>
      </c>
      <c r="O48" s="301"/>
      <c r="P48" s="301"/>
      <c r="Q48" s="301"/>
      <c r="R48" s="301"/>
      <c r="S48" s="301"/>
      <c r="T48" s="301"/>
      <c r="U48" s="301"/>
      <c r="V48" s="301"/>
      <c r="W48" s="301"/>
      <c r="X48" s="301"/>
      <c r="Y48" s="301"/>
      <c r="Z48" s="301"/>
      <c r="AA48" s="301"/>
      <c r="AB48" s="302"/>
      <c r="AC48" s="173" t="s">
        <v>16</v>
      </c>
      <c r="AD48" s="303" t="s">
        <v>462</v>
      </c>
      <c r="AE48" s="304"/>
      <c r="AF48" s="304"/>
      <c r="AG48" s="304"/>
      <c r="AH48" s="304"/>
      <c r="AI48" s="304"/>
      <c r="AJ48" s="304"/>
      <c r="AK48" s="305"/>
      <c r="AL48" s="171" t="s">
        <v>16</v>
      </c>
      <c r="AM48" s="300" t="s">
        <v>459</v>
      </c>
      <c r="AN48" s="301"/>
      <c r="AO48" s="301"/>
      <c r="AP48" s="301"/>
      <c r="AQ48" s="301"/>
      <c r="AR48" s="301"/>
      <c r="AS48" s="301"/>
      <c r="AT48" s="306"/>
    </row>
    <row r="49" spans="1:64" ht="14.25" thickBot="1" x14ac:dyDescent="0.2">
      <c r="A49" s="314"/>
      <c r="B49" s="316"/>
      <c r="C49" s="318"/>
      <c r="D49" s="318"/>
      <c r="E49" s="189" t="s">
        <v>6</v>
      </c>
      <c r="F49" s="316"/>
      <c r="G49" s="7" t="s">
        <v>7</v>
      </c>
      <c r="H49" s="316"/>
      <c r="I49" s="297"/>
      <c r="J49" s="299"/>
      <c r="K49" s="299"/>
      <c r="L49" s="179"/>
      <c r="M49" s="172"/>
      <c r="N49" s="307" t="s">
        <v>8</v>
      </c>
      <c r="O49" s="308"/>
      <c r="P49" s="308"/>
      <c r="Q49" s="308"/>
      <c r="R49" s="308"/>
      <c r="S49" s="308"/>
      <c r="T49" s="309"/>
      <c r="U49" s="189" t="s">
        <v>9</v>
      </c>
      <c r="V49" s="175" t="s">
        <v>10</v>
      </c>
      <c r="W49" s="176"/>
      <c r="X49" s="176"/>
      <c r="Y49" s="176"/>
      <c r="Z49" s="176"/>
      <c r="AA49" s="177"/>
      <c r="AB49" s="119" t="s">
        <v>11</v>
      </c>
      <c r="AC49" s="174"/>
      <c r="AD49" s="310" t="s">
        <v>8</v>
      </c>
      <c r="AE49" s="311"/>
      <c r="AF49" s="311"/>
      <c r="AG49" s="311"/>
      <c r="AH49" s="311"/>
      <c r="AI49" s="311"/>
      <c r="AJ49" s="312"/>
      <c r="AK49" s="125" t="s">
        <v>9</v>
      </c>
      <c r="AL49" s="172"/>
      <c r="AM49" s="307" t="s">
        <v>8</v>
      </c>
      <c r="AN49" s="308"/>
      <c r="AO49" s="308"/>
      <c r="AP49" s="308"/>
      <c r="AQ49" s="308"/>
      <c r="AR49" s="308"/>
      <c r="AS49" s="309"/>
      <c r="AT49" s="120" t="s">
        <v>9</v>
      </c>
    </row>
    <row r="50" spans="1:64" x14ac:dyDescent="0.15">
      <c r="A50" s="289">
        <v>10</v>
      </c>
      <c r="B50" s="292"/>
      <c r="C50" s="294"/>
      <c r="D50" s="292"/>
      <c r="E50" s="186" t="str">
        <f>IF(C50="○",IF($D50&lt;&gt;"",VLOOKUP($D50,新規学連登録者入力シート!$A$2:$U$101,8,FALSE),""),IF($D50&lt;&gt;"",IF(VLOOKUP(記入方法!$D50,登録者リスト!$A$1:$F$43729,4,FALSE)=基本情報!$D$6,VLOOKUP(記入方法!$D50,登録者リスト!$A$1:$F$43729,3,FALSE),""),""))</f>
        <v/>
      </c>
      <c r="F50" s="283" t="str">
        <f>IF(C50="○",IF($D50&lt;&gt;"",VLOOKUP($D50,新規学連登録者入力シート!$A$2:$U$101,9,FALSE),""),IF($D50&lt;&gt;"",IF(VLOOKUP(記入方法!$D50,登録者リスト!$A$1:$G$43729,4,FALSE)=基本情報!$D$6,VLOOKUP(記入方法!$D50,登録者リスト!$A$1:$G$43729,7,FALSE),""),""))</f>
        <v/>
      </c>
      <c r="G50" s="187" t="str">
        <f>IF(C50="○",IF($D50&lt;&gt;"",VLOOKUP($D50,新規学連登録者入力シート!$A$2:$U$101,14,FALSE),""),IF($D50&lt;&gt;"",IF(VLOOKUP(記入方法!$D50,登録者リスト!$A$1:$F$43729,4,FALSE)=基本情報!$D$6,VLOOKUP(記入方法!$D50,登録者リスト!$A$1:$F$43729,5,FALSE),""),""))</f>
        <v/>
      </c>
      <c r="H50" s="281" t="str">
        <f>IF(C50="○",IF($D50&lt;&gt;"",VLOOKUP($D50,新規学連登録者入力シート!$A$2:$U$101,19,FALSE),""),IF($D50&lt;&gt;"",IF(VLOOKUP(記入方法!$D50,登録者リスト!$A$1:$H$43729,4,FALSE)=基本情報!$D$6,VLOOKUP(記入方法!$D50,登録者リスト!$A$1:$H$43729,8,FALSE),""),""))</f>
        <v/>
      </c>
      <c r="I50" s="285"/>
      <c r="J50" s="285"/>
      <c r="K50" s="287" t="str">
        <f>IFERROR(IF(I50="","",IF(AND(I50&lt;&gt;"107 ハーフマラソン",I50&lt;&gt;"062 10000mW"),IF(BD50="T",IF(VALUE(M50)&lt;=BB50,"A標準",IF(VALUE(M50)&lt;=BC50,"B標準","未突破")),IF(VALUE(M50)&gt;=BB50,"A標準",IF(VALUE(M50)&gt;=BC50,"B標準","未突破"))),IF(VALUE(M50)&lt;=BC50,"","未突破"))),"")</f>
        <v/>
      </c>
      <c r="L50" s="169"/>
      <c r="M50" s="13" t="str">
        <f>IF(U50="",ASC(N50&amp;IF(P50&lt;&gt;"",TEXT(P50,"00"),"")&amp;IF(R50&lt;&gt;"",TEXT(R50,"00"),"")&amp;IF(T50&lt;&gt;"",TEXT(T50,"00"),"")),ASC(U50))</f>
        <v/>
      </c>
      <c r="N50" s="281"/>
      <c r="O50" s="265" t="s">
        <v>275</v>
      </c>
      <c r="P50" s="275"/>
      <c r="Q50" s="265" t="s">
        <v>276</v>
      </c>
      <c r="R50" s="275"/>
      <c r="S50" s="277" t="s">
        <v>277</v>
      </c>
      <c r="T50" s="279"/>
      <c r="U50" s="281"/>
      <c r="V50" s="8"/>
      <c r="W50" s="9" t="s">
        <v>23</v>
      </c>
      <c r="X50" s="8"/>
      <c r="Y50" s="9" t="s">
        <v>24</v>
      </c>
      <c r="Z50" s="8"/>
      <c r="AA50" s="9" t="s">
        <v>26</v>
      </c>
      <c r="AB50" s="283"/>
      <c r="AC50" s="126" t="str">
        <f>IF(AK50="",ASC(AD50&amp;IF(AF50&lt;&gt;"",TEXT(AF50,"00"),"")&amp;IF(AH50&lt;&gt;"",TEXT(AH50,"00"),"")&amp;IF(AJ50&lt;&gt;"",TEXT(AJ50,"00"),"")),ASC(AK50))</f>
        <v/>
      </c>
      <c r="AD50" s="267" t="str">
        <f>IF(I50="","",IF(I50="201 十種競技","",VLOOKUP(I50,#REF!,2,FALSE)))</f>
        <v/>
      </c>
      <c r="AE50" s="269" t="s">
        <v>275</v>
      </c>
      <c r="AF50" s="271" t="str">
        <f>IF(I50="","",IF(I50="201 十種競技","",VLOOKUP(I50,#REF!,4,FALSE)))</f>
        <v/>
      </c>
      <c r="AG50" s="269" t="s">
        <v>276</v>
      </c>
      <c r="AH50" s="271" t="str">
        <f>IF(I50="","",IF(I50="201 十種競技","",VLOOKUP(I50,#REF!,6,FALSE)))</f>
        <v/>
      </c>
      <c r="AI50" s="273" t="s">
        <v>277</v>
      </c>
      <c r="AJ50" s="331" t="str">
        <f>IF(I50="","",IF(I50="201 十種競技","",VLOOKUP(I50,#REF!,8,FALSE)))</f>
        <v/>
      </c>
      <c r="AK50" s="267" t="str">
        <f>IF(I50="","",IF(I50="201 十種競技",#REF!,""))</f>
        <v/>
      </c>
      <c r="AL50" s="13" t="str">
        <f>IF(AT50="",ASC(AM50&amp;IF(AO50&lt;&gt;"",TEXT(AO50,"00"),"")&amp;IF(AQ50&lt;&gt;"",TEXT(AQ50,"00"),"")&amp;IF(AS50&lt;&gt;"",TEXT(AS50,"00"),"")),ASC(AT50))</f>
        <v/>
      </c>
      <c r="AM50" s="292"/>
      <c r="AN50" s="265" t="s">
        <v>275</v>
      </c>
      <c r="AO50" s="319"/>
      <c r="AP50" s="265" t="s">
        <v>276</v>
      </c>
      <c r="AQ50" s="319"/>
      <c r="AR50" s="277" t="s">
        <v>277</v>
      </c>
      <c r="AS50" s="321"/>
      <c r="AT50" s="323"/>
      <c r="AV50" s="6" t="str">
        <f>IF(AND(I50&lt;&gt;"107 ハーフマラソン",I50&lt;&gt;"062 10000mW"),D50 &amp; "-" &amp; I50,D50 &amp; "-" &amp; I50 &amp; J50)</f>
        <v>-</v>
      </c>
      <c r="AW50" s="6" t="str">
        <f>IF(ISERROR(VLOOKUP(記入方法!$AV50,登録者リスト!#REF!,4,FALSE)),"○","")</f>
        <v>○</v>
      </c>
      <c r="AX50" s="6" t="e">
        <f>IF(AND(I50&lt;&gt;"107 ハーフマラソン",I50&lt;&gt;"062 10000mW"),#REF! &amp; "-" &amp; I50,#REF! &amp; "-" &amp; I50 &amp; J50)</f>
        <v>#REF!</v>
      </c>
      <c r="AY50" s="6" t="str">
        <f>IF(ISERROR(VLOOKUP(AX50,突破者リスト外資格記録入力シート!$D$7:$M$106,2,FALSE)),"○","")</f>
        <v>○</v>
      </c>
      <c r="AZ50" s="6" t="str">
        <f>IF(C50="○","整理番号","登録番号")</f>
        <v>登録番号</v>
      </c>
      <c r="BA50" s="6" t="str">
        <f>IF(I50="107 ハーフマラソン","H",IF(I50="062 10000mW","W",""))</f>
        <v/>
      </c>
      <c r="BB50" s="6" t="e">
        <f>VLOOKUP($I50 &amp; $J50,標準記録!$A$1:$D$25,2,FALSE)</f>
        <v>#N/A</v>
      </c>
      <c r="BC50" s="6" t="e">
        <f>VLOOKUP($I50 &amp; $J50,標準記録!$A$1:$D$25,3,FALSE)</f>
        <v>#N/A</v>
      </c>
      <c r="BD50" s="6" t="e">
        <f>VLOOKUP($I50 &amp; $J50,標準記録!$A$1:$D$25,4,FALSE)</f>
        <v>#N/A</v>
      </c>
      <c r="BE50" s="6" t="str">
        <f>IF(BF50="","",A50)</f>
        <v/>
      </c>
      <c r="BF50" s="6" t="str">
        <f>IF(OR(I50="201 十種競技",I50="202 七種競技"),#REF!,"")</f>
        <v/>
      </c>
      <c r="BG50" s="6" t="str">
        <f>IF(I50="107 ハーフマラソン",#REF!,"")</f>
        <v/>
      </c>
      <c r="BH50" s="6" t="str">
        <f>I50 &amp; K50</f>
        <v/>
      </c>
      <c r="BI50" s="6">
        <f>I50</f>
        <v>0</v>
      </c>
      <c r="BJ50" s="6">
        <f>COUNTIF($BI$5:$BI$401,I50)</f>
        <v>160</v>
      </c>
      <c r="BK50" s="6">
        <f>COUNTIF($BH$5:$BH$401,I50 &amp; "B標準")</f>
        <v>0</v>
      </c>
      <c r="BL50" s="6" t="str">
        <f>D48 &amp; D50</f>
        <v>登録番号</v>
      </c>
    </row>
    <row r="51" spans="1:64" ht="14.25" thickBot="1" x14ac:dyDescent="0.2">
      <c r="A51" s="290"/>
      <c r="B51" s="293"/>
      <c r="C51" s="295"/>
      <c r="D51" s="293"/>
      <c r="E51" s="188" t="str">
        <f>IF(C50="○",IF($D50&lt;&gt;"",VLOOKUP($D50,新規学連登録者入力シート!$A$2:$U$101,7,FALSE),""),IF($D50&lt;&gt;"",IF(VLOOKUP(記入方法!$D50,登録者リスト!$A$1:$F$43729,4,FALSE)=基本情報!$D$6,VLOOKUP(記入方法!$D50,登録者リスト!$A$1:$F$43729,2,FALSE),""),""))</f>
        <v/>
      </c>
      <c r="F51" s="284"/>
      <c r="G51" s="188" t="str">
        <f>IF(C50="○",IF($D50&lt;&gt;"",VLOOKUP($D50,新規学連登録者入力シート!$A$2:$U$101,19,FALSE),""),IF($D50&lt;&gt;"",IF(VLOOKUP(記入方法!$D50,登録者リスト!$A$1:$F$43729,4,FALSE)=基本情報!$D$6,VLOOKUP(記入方法!$D50,登録者リスト!$A$1:$F$43729,6,FALSE),""),""))</f>
        <v/>
      </c>
      <c r="H51" s="282"/>
      <c r="I51" s="286"/>
      <c r="J51" s="286"/>
      <c r="K51" s="288"/>
      <c r="L51" s="170"/>
      <c r="M51" s="15" t="str">
        <f>IF(U51="",ASC(N51&amp;IF(P51&lt;&gt;"",TEXT(P51,"00"),"")&amp;IF(R51&lt;&gt;"",TEXT(R51,"00"),"")&amp;IF(T51&lt;&gt;"",TEXT(T51,"00"),"")),ASC(U51))</f>
        <v/>
      </c>
      <c r="N51" s="282"/>
      <c r="O51" s="266"/>
      <c r="P51" s="276"/>
      <c r="Q51" s="266"/>
      <c r="R51" s="276"/>
      <c r="S51" s="278"/>
      <c r="T51" s="280"/>
      <c r="U51" s="282"/>
      <c r="V51" s="10"/>
      <c r="W51" s="11" t="s">
        <v>23</v>
      </c>
      <c r="X51" s="10"/>
      <c r="Y51" s="11" t="s">
        <v>25</v>
      </c>
      <c r="Z51" s="10"/>
      <c r="AA51" s="11" t="s">
        <v>26</v>
      </c>
      <c r="AB51" s="284"/>
      <c r="AC51" s="127" t="str">
        <f>IF(AK51="",ASC(AD50&amp;IF(AF51&lt;&gt;"",TEXT(AF51,"00"),"")&amp;IF(AH51&lt;&gt;"",TEXT(AH51,"00"),"")&amp;IF(AJ51&lt;&gt;"",TEXT(AJ51,"00"),"")),ASC(AK51))</f>
        <v/>
      </c>
      <c r="AD51" s="268"/>
      <c r="AE51" s="270"/>
      <c r="AF51" s="272"/>
      <c r="AG51" s="270"/>
      <c r="AH51" s="272"/>
      <c r="AI51" s="274"/>
      <c r="AJ51" s="332"/>
      <c r="AK51" s="268"/>
      <c r="AL51" s="15" t="str">
        <f>IF(AT51="",ASC(AM51&amp;IF(AO51&lt;&gt;"",TEXT(AO51,"00"),"")&amp;IF(AQ51&lt;&gt;"",TEXT(AQ51,"00"),"")&amp;IF(AS51&lt;&gt;"",TEXT(AS51,"00"),"")),ASC(AT51))</f>
        <v/>
      </c>
      <c r="AM51" s="293"/>
      <c r="AN51" s="266"/>
      <c r="AO51" s="320"/>
      <c r="AP51" s="266"/>
      <c r="AQ51" s="320"/>
      <c r="AR51" s="278"/>
      <c r="AS51" s="322"/>
      <c r="AT51" s="324"/>
      <c r="AV51" s="6" t="str">
        <f>IF(AND(I51&lt;&gt;"107 ハーフマラソン",I51&lt;&gt;"062 10000mW"),D50 &amp; "-" &amp; I51,D50 &amp; "-" &amp; I51 &amp; J51)</f>
        <v>-</v>
      </c>
      <c r="AW51" s="6" t="str">
        <f>IF(ISERROR(VLOOKUP(記入方法!$AV51,登録者リスト!#REF!,4,FALSE)),"○","")</f>
        <v>○</v>
      </c>
      <c r="AX51" s="6" t="e">
        <f>IF(AND(I51&lt;&gt;"107 ハーフマラソン",I51&lt;&gt;"062 10000mW"),#REF! &amp; "-" &amp; I51,#REF! &amp; "-" &amp; I51 &amp; J51)</f>
        <v>#REF!</v>
      </c>
      <c r="AY51" s="6" t="str">
        <f>IF(ISERROR(VLOOKUP(AX51,突破者リスト外資格記録入力シート!$D$7:$M$106,2,FALSE)),"○","")</f>
        <v>○</v>
      </c>
      <c r="BA51" s="6" t="str">
        <f>IF(I51="107 ハーフマラソン","H",IF(I51="062 10000mW","W",""))</f>
        <v/>
      </c>
      <c r="BB51" s="6" t="e">
        <f>VLOOKUP($I51 &amp; $J51,標準記録!$A$1:$D$25,2,FALSE)</f>
        <v>#N/A</v>
      </c>
      <c r="BC51" s="6" t="e">
        <f>VLOOKUP($I51 &amp; $J51,標準記録!$A$1:$D$25,3,FALSE)</f>
        <v>#N/A</v>
      </c>
      <c r="BD51" s="6" t="e">
        <f>VLOOKUP($I51 &amp; $J51,標準記録!$A$1:$D$25,4,FALSE)</f>
        <v>#N/A</v>
      </c>
      <c r="BE51" s="6" t="str">
        <f>IF(BF51="","",A50)</f>
        <v/>
      </c>
      <c r="BF51" s="6" t="str">
        <f>IF(OR(I51="201 十種競技",I51="202 七種競技"),#REF!,"")</f>
        <v/>
      </c>
      <c r="BG51" s="6" t="str">
        <f>IF(I51="107 ハーフマラソン",#REF!,"")</f>
        <v/>
      </c>
      <c r="BH51" s="6" t="str">
        <f>I51 &amp; K51</f>
        <v/>
      </c>
      <c r="BI51" s="6">
        <f>I51</f>
        <v>0</v>
      </c>
      <c r="BJ51" s="6">
        <f>COUNTIF($BI$5:$BI$401,I51)</f>
        <v>160</v>
      </c>
      <c r="BK51" s="6">
        <f>COUNTIF($BH$5:$BH$401,I51 &amp; "B標準")</f>
        <v>0</v>
      </c>
    </row>
    <row r="52" spans="1:64" ht="15" thickTop="1" thickBot="1" x14ac:dyDescent="0.2">
      <c r="A52" s="291"/>
      <c r="B52" s="325" t="s">
        <v>164</v>
      </c>
      <c r="C52" s="326"/>
      <c r="D52" s="326"/>
      <c r="E52" s="326"/>
      <c r="F52" s="326"/>
      <c r="G52" s="327"/>
      <c r="H52" s="185"/>
      <c r="I52" s="328"/>
      <c r="J52" s="329"/>
      <c r="K52" s="329"/>
      <c r="L52" s="329"/>
      <c r="M52" s="329"/>
      <c r="N52" s="329"/>
      <c r="O52" s="329"/>
      <c r="P52" s="329"/>
      <c r="Q52" s="329"/>
      <c r="R52" s="329"/>
      <c r="S52" s="329"/>
      <c r="T52" s="329"/>
      <c r="U52" s="329"/>
      <c r="V52" s="329"/>
      <c r="W52" s="329"/>
      <c r="X52" s="329"/>
      <c r="Y52" s="329"/>
      <c r="Z52" s="329"/>
      <c r="AA52" s="329"/>
      <c r="AB52" s="329"/>
      <c r="AC52" s="329"/>
      <c r="AD52" s="329"/>
      <c r="AE52" s="329"/>
      <c r="AF52" s="329"/>
      <c r="AG52" s="329"/>
      <c r="AH52" s="329"/>
      <c r="AI52" s="329"/>
      <c r="AJ52" s="329"/>
      <c r="AK52" s="329"/>
      <c r="AL52" s="329"/>
      <c r="AM52" s="329"/>
      <c r="AN52" s="329"/>
      <c r="AO52" s="329"/>
      <c r="AP52" s="329"/>
      <c r="AQ52" s="329"/>
      <c r="AR52" s="329"/>
      <c r="AS52" s="329"/>
      <c r="AT52" s="330"/>
    </row>
    <row r="53" spans="1:64" ht="13.5" customHeight="1" x14ac:dyDescent="0.15">
      <c r="A53" s="313"/>
      <c r="B53" s="315" t="s">
        <v>0</v>
      </c>
      <c r="C53" s="317" t="s">
        <v>280</v>
      </c>
      <c r="D53" s="317" t="str">
        <f>IF(C55="○","整理番号","登録番号")</f>
        <v>登録番号</v>
      </c>
      <c r="E53" s="184" t="s">
        <v>1394</v>
      </c>
      <c r="F53" s="315" t="s">
        <v>319</v>
      </c>
      <c r="G53" s="168" t="s">
        <v>1</v>
      </c>
      <c r="H53" s="298" t="s">
        <v>1395</v>
      </c>
      <c r="I53" s="296" t="s">
        <v>2</v>
      </c>
      <c r="J53" s="298" t="s">
        <v>328</v>
      </c>
      <c r="K53" s="298" t="s">
        <v>3</v>
      </c>
      <c r="L53" s="178" t="s">
        <v>281</v>
      </c>
      <c r="M53" s="171" t="s">
        <v>16</v>
      </c>
      <c r="N53" s="300" t="s">
        <v>4</v>
      </c>
      <c r="O53" s="301"/>
      <c r="P53" s="301"/>
      <c r="Q53" s="301"/>
      <c r="R53" s="301"/>
      <c r="S53" s="301"/>
      <c r="T53" s="301"/>
      <c r="U53" s="301"/>
      <c r="V53" s="301"/>
      <c r="W53" s="301"/>
      <c r="X53" s="301"/>
      <c r="Y53" s="301"/>
      <c r="Z53" s="301"/>
      <c r="AA53" s="301"/>
      <c r="AB53" s="302"/>
      <c r="AC53" s="173" t="s">
        <v>16</v>
      </c>
      <c r="AD53" s="303" t="s">
        <v>462</v>
      </c>
      <c r="AE53" s="304"/>
      <c r="AF53" s="304"/>
      <c r="AG53" s="304"/>
      <c r="AH53" s="304"/>
      <c r="AI53" s="304"/>
      <c r="AJ53" s="304"/>
      <c r="AK53" s="305"/>
      <c r="AL53" s="171" t="s">
        <v>16</v>
      </c>
      <c r="AM53" s="300" t="s">
        <v>459</v>
      </c>
      <c r="AN53" s="301"/>
      <c r="AO53" s="301"/>
      <c r="AP53" s="301"/>
      <c r="AQ53" s="301"/>
      <c r="AR53" s="301"/>
      <c r="AS53" s="301"/>
      <c r="AT53" s="306"/>
    </row>
    <row r="54" spans="1:64" ht="14.25" thickBot="1" x14ac:dyDescent="0.2">
      <c r="A54" s="314"/>
      <c r="B54" s="316"/>
      <c r="C54" s="318"/>
      <c r="D54" s="318"/>
      <c r="E54" s="189" t="s">
        <v>6</v>
      </c>
      <c r="F54" s="316"/>
      <c r="G54" s="7" t="s">
        <v>7</v>
      </c>
      <c r="H54" s="316"/>
      <c r="I54" s="297"/>
      <c r="J54" s="299"/>
      <c r="K54" s="299"/>
      <c r="L54" s="179"/>
      <c r="M54" s="172"/>
      <c r="N54" s="307" t="s">
        <v>8</v>
      </c>
      <c r="O54" s="308"/>
      <c r="P54" s="308"/>
      <c r="Q54" s="308"/>
      <c r="R54" s="308"/>
      <c r="S54" s="308"/>
      <c r="T54" s="309"/>
      <c r="U54" s="189" t="s">
        <v>9</v>
      </c>
      <c r="V54" s="175" t="s">
        <v>10</v>
      </c>
      <c r="W54" s="176"/>
      <c r="X54" s="176"/>
      <c r="Y54" s="176"/>
      <c r="Z54" s="176"/>
      <c r="AA54" s="177"/>
      <c r="AB54" s="119" t="s">
        <v>11</v>
      </c>
      <c r="AC54" s="174"/>
      <c r="AD54" s="310" t="s">
        <v>8</v>
      </c>
      <c r="AE54" s="311"/>
      <c r="AF54" s="311"/>
      <c r="AG54" s="311"/>
      <c r="AH54" s="311"/>
      <c r="AI54" s="311"/>
      <c r="AJ54" s="312"/>
      <c r="AK54" s="125" t="s">
        <v>9</v>
      </c>
      <c r="AL54" s="172"/>
      <c r="AM54" s="307" t="s">
        <v>8</v>
      </c>
      <c r="AN54" s="308"/>
      <c r="AO54" s="308"/>
      <c r="AP54" s="308"/>
      <c r="AQ54" s="308"/>
      <c r="AR54" s="308"/>
      <c r="AS54" s="309"/>
      <c r="AT54" s="120" t="s">
        <v>9</v>
      </c>
    </row>
    <row r="55" spans="1:64" x14ac:dyDescent="0.15">
      <c r="A55" s="289">
        <v>11</v>
      </c>
      <c r="B55" s="292"/>
      <c r="C55" s="294"/>
      <c r="D55" s="292"/>
      <c r="E55" s="186" t="str">
        <f>IF(C55="○",IF($D55&lt;&gt;"",VLOOKUP($D55,新規学連登録者入力シート!$A$2:$U$101,8,FALSE),""),IF($D55&lt;&gt;"",IF(VLOOKUP(記入方法!$D55,登録者リスト!$A$1:$F$43729,4,FALSE)=基本情報!$D$6,VLOOKUP(記入方法!$D55,登録者リスト!$A$1:$F$43729,3,FALSE),""),""))</f>
        <v/>
      </c>
      <c r="F55" s="283" t="str">
        <f>IF(C55="○",IF($D55&lt;&gt;"",VLOOKUP($D55,新規学連登録者入力シート!$A$2:$U$101,9,FALSE),""),IF($D55&lt;&gt;"",IF(VLOOKUP(記入方法!$D55,登録者リスト!$A$1:$G$43729,4,FALSE)=基本情報!$D$6,VLOOKUP(記入方法!$D55,登録者リスト!$A$1:$G$43729,7,FALSE),""),""))</f>
        <v/>
      </c>
      <c r="G55" s="187" t="str">
        <f>IF(C55="○",IF($D55&lt;&gt;"",VLOOKUP($D55,新規学連登録者入力シート!$A$2:$U$101,14,FALSE),""),IF($D55&lt;&gt;"",IF(VLOOKUP(記入方法!$D55,登録者リスト!$A$1:$F$43729,4,FALSE)=基本情報!$D$6,VLOOKUP(記入方法!$D55,登録者リスト!$A$1:$F$43729,5,FALSE),""),""))</f>
        <v/>
      </c>
      <c r="H55" s="281" t="str">
        <f>IF(C55="○",IF($D55&lt;&gt;"",VLOOKUP($D55,新規学連登録者入力シート!$A$2:$U$101,19,FALSE),""),IF($D55&lt;&gt;"",IF(VLOOKUP(記入方法!$D55,登録者リスト!$A$1:$H$43729,4,FALSE)=基本情報!$D$6,VLOOKUP(記入方法!$D55,登録者リスト!$A$1:$H$43729,8,FALSE),""),""))</f>
        <v/>
      </c>
      <c r="I55" s="285"/>
      <c r="J55" s="285"/>
      <c r="K55" s="287" t="str">
        <f>IFERROR(IF(I55="","",IF(AND(I55&lt;&gt;"107 ハーフマラソン",I55&lt;&gt;"062 10000mW"),IF(BD55="T",IF(VALUE(M55)&lt;=BB55,"A標準",IF(VALUE(M55)&lt;=BC55,"B標準","未突破")),IF(VALUE(M55)&gt;=BB55,"A標準",IF(VALUE(M55)&gt;=BC55,"B標準","未突破"))),IF(VALUE(M55)&lt;=BC55,"","未突破"))),"")</f>
        <v/>
      </c>
      <c r="L55" s="169"/>
      <c r="M55" s="13" t="str">
        <f>IF(U55="",ASC(N55&amp;IF(P55&lt;&gt;"",TEXT(P55,"00"),"")&amp;IF(R55&lt;&gt;"",TEXT(R55,"00"),"")&amp;IF(T55&lt;&gt;"",TEXT(T55,"00"),"")),ASC(U55))</f>
        <v/>
      </c>
      <c r="N55" s="281"/>
      <c r="O55" s="265" t="s">
        <v>275</v>
      </c>
      <c r="P55" s="275"/>
      <c r="Q55" s="265" t="s">
        <v>276</v>
      </c>
      <c r="R55" s="275"/>
      <c r="S55" s="277" t="s">
        <v>277</v>
      </c>
      <c r="T55" s="279"/>
      <c r="U55" s="281"/>
      <c r="V55" s="8"/>
      <c r="W55" s="9" t="s">
        <v>23</v>
      </c>
      <c r="X55" s="8"/>
      <c r="Y55" s="9" t="s">
        <v>24</v>
      </c>
      <c r="Z55" s="8"/>
      <c r="AA55" s="9" t="s">
        <v>26</v>
      </c>
      <c r="AB55" s="283"/>
      <c r="AC55" s="126" t="str">
        <f>IF(AK55="",ASC(AD55&amp;IF(AF55&lt;&gt;"",TEXT(AF55,"00"),"")&amp;IF(AH55&lt;&gt;"",TEXT(AH55,"00"),"")&amp;IF(AJ55&lt;&gt;"",TEXT(AJ55,"00"),"")),ASC(AK55))</f>
        <v/>
      </c>
      <c r="AD55" s="267" t="str">
        <f>IF(I55="","",IF(I55="201 十種競技","",VLOOKUP(I55,#REF!,2,FALSE)))</f>
        <v/>
      </c>
      <c r="AE55" s="269" t="s">
        <v>275</v>
      </c>
      <c r="AF55" s="271" t="str">
        <f>IF(I55="","",IF(I55="201 十種競技","",VLOOKUP(I55,#REF!,4,FALSE)))</f>
        <v/>
      </c>
      <c r="AG55" s="269" t="s">
        <v>276</v>
      </c>
      <c r="AH55" s="271" t="str">
        <f>IF(I55="","",IF(I55="201 十種競技","",VLOOKUP(I55,#REF!,6,FALSE)))</f>
        <v/>
      </c>
      <c r="AI55" s="273" t="s">
        <v>277</v>
      </c>
      <c r="AJ55" s="331" t="str">
        <f>IF(I55="","",IF(I55="201 十種競技","",VLOOKUP(I55,#REF!,8,FALSE)))</f>
        <v/>
      </c>
      <c r="AK55" s="267" t="str">
        <f>IF(I55="","",IF(I55="201 十種競技",#REF!,""))</f>
        <v/>
      </c>
      <c r="AL55" s="13" t="str">
        <f>IF(AT55="",ASC(AM55&amp;IF(AO55&lt;&gt;"",TEXT(AO55,"00"),"")&amp;IF(AQ55&lt;&gt;"",TEXT(AQ55,"00"),"")&amp;IF(AS55&lt;&gt;"",TEXT(AS55,"00"),"")),ASC(AT55))</f>
        <v/>
      </c>
      <c r="AM55" s="292"/>
      <c r="AN55" s="265" t="s">
        <v>275</v>
      </c>
      <c r="AO55" s="319"/>
      <c r="AP55" s="265" t="s">
        <v>276</v>
      </c>
      <c r="AQ55" s="319"/>
      <c r="AR55" s="277" t="s">
        <v>277</v>
      </c>
      <c r="AS55" s="321"/>
      <c r="AT55" s="323"/>
      <c r="AV55" s="6" t="str">
        <f>IF(AND(I55&lt;&gt;"107 ハーフマラソン",I55&lt;&gt;"062 10000mW"),D55 &amp; "-" &amp; I55,D55 &amp; "-" &amp; I55 &amp; J55)</f>
        <v>-</v>
      </c>
      <c r="AW55" s="6" t="str">
        <f>IF(ISERROR(VLOOKUP(記入方法!$AV55,登録者リスト!#REF!,4,FALSE)),"○","")</f>
        <v>○</v>
      </c>
      <c r="AX55" s="6" t="e">
        <f>IF(AND(I55&lt;&gt;"107 ハーフマラソン",I55&lt;&gt;"062 10000mW"),#REF! &amp; "-" &amp; I55,#REF! &amp; "-" &amp; I55 &amp; J55)</f>
        <v>#REF!</v>
      </c>
      <c r="AY55" s="6" t="str">
        <f>IF(ISERROR(VLOOKUP(AX55,突破者リスト外資格記録入力シート!$D$7:$M$106,2,FALSE)),"○","")</f>
        <v>○</v>
      </c>
      <c r="AZ55" s="6" t="str">
        <f>IF(C55="○","整理番号","登録番号")</f>
        <v>登録番号</v>
      </c>
      <c r="BA55" s="6" t="str">
        <f>IF(I55="107 ハーフマラソン","H",IF(I55="062 10000mW","W",""))</f>
        <v/>
      </c>
      <c r="BB55" s="6" t="e">
        <f>VLOOKUP($I55 &amp; $J55,標準記録!$A$1:$D$25,2,FALSE)</f>
        <v>#N/A</v>
      </c>
      <c r="BC55" s="6" t="e">
        <f>VLOOKUP($I55 &amp; $J55,標準記録!$A$1:$D$25,3,FALSE)</f>
        <v>#N/A</v>
      </c>
      <c r="BD55" s="6" t="e">
        <f>VLOOKUP($I55 &amp; $J55,標準記録!$A$1:$D$25,4,FALSE)</f>
        <v>#N/A</v>
      </c>
      <c r="BE55" s="6" t="str">
        <f>IF(BF55="","",A55)</f>
        <v/>
      </c>
      <c r="BF55" s="6" t="str">
        <f>IF(OR(I55="201 十種競技",I55="202 七種競技"),#REF!,"")</f>
        <v/>
      </c>
      <c r="BG55" s="6" t="str">
        <f>IF(I55="107 ハーフマラソン",#REF!,"")</f>
        <v/>
      </c>
      <c r="BH55" s="6" t="str">
        <f>I55 &amp; K55</f>
        <v/>
      </c>
      <c r="BI55" s="6">
        <f>I55</f>
        <v>0</v>
      </c>
      <c r="BJ55" s="6">
        <f>COUNTIF($BI$5:$BI$401,I55)</f>
        <v>160</v>
      </c>
      <c r="BK55" s="6">
        <f>COUNTIF($BH$5:$BH$401,I55 &amp; "B標準")</f>
        <v>0</v>
      </c>
      <c r="BL55" s="6" t="str">
        <f>D53 &amp; D55</f>
        <v>登録番号</v>
      </c>
    </row>
    <row r="56" spans="1:64" ht="14.25" thickBot="1" x14ac:dyDescent="0.2">
      <c r="A56" s="290"/>
      <c r="B56" s="293"/>
      <c r="C56" s="295"/>
      <c r="D56" s="293"/>
      <c r="E56" s="188" t="str">
        <f>IF(C55="○",IF($D55&lt;&gt;"",VLOOKUP($D55,新規学連登録者入力シート!$A$2:$U$101,7,FALSE),""),IF($D55&lt;&gt;"",IF(VLOOKUP(記入方法!$D55,登録者リスト!$A$1:$F$43729,4,FALSE)=基本情報!$D$6,VLOOKUP(記入方法!$D55,登録者リスト!$A$1:$F$43729,2,FALSE),""),""))</f>
        <v/>
      </c>
      <c r="F56" s="284"/>
      <c r="G56" s="188" t="str">
        <f>IF(C55="○",IF($D55&lt;&gt;"",VLOOKUP($D55,新規学連登録者入力シート!$A$2:$U$101,19,FALSE),""),IF($D55&lt;&gt;"",IF(VLOOKUP(記入方法!$D55,登録者リスト!$A$1:$F$43729,4,FALSE)=基本情報!$D$6,VLOOKUP(記入方法!$D55,登録者リスト!$A$1:$F$43729,6,FALSE),""),""))</f>
        <v/>
      </c>
      <c r="H56" s="282"/>
      <c r="I56" s="286"/>
      <c r="J56" s="286"/>
      <c r="K56" s="288"/>
      <c r="L56" s="170"/>
      <c r="M56" s="15" t="str">
        <f>IF(U56="",ASC(N56&amp;IF(P56&lt;&gt;"",TEXT(P56,"00"),"")&amp;IF(R56&lt;&gt;"",TEXT(R56,"00"),"")&amp;IF(T56&lt;&gt;"",TEXT(T56,"00"),"")),ASC(U56))</f>
        <v/>
      </c>
      <c r="N56" s="282"/>
      <c r="O56" s="266"/>
      <c r="P56" s="276"/>
      <c r="Q56" s="266"/>
      <c r="R56" s="276"/>
      <c r="S56" s="278"/>
      <c r="T56" s="280"/>
      <c r="U56" s="282"/>
      <c r="V56" s="10"/>
      <c r="W56" s="11" t="s">
        <v>23</v>
      </c>
      <c r="X56" s="10"/>
      <c r="Y56" s="11" t="s">
        <v>25</v>
      </c>
      <c r="Z56" s="10"/>
      <c r="AA56" s="11" t="s">
        <v>26</v>
      </c>
      <c r="AB56" s="284"/>
      <c r="AC56" s="127" t="str">
        <f>IF(AK56="",ASC(AD55&amp;IF(AF56&lt;&gt;"",TEXT(AF56,"00"),"")&amp;IF(AH56&lt;&gt;"",TEXT(AH56,"00"),"")&amp;IF(AJ56&lt;&gt;"",TEXT(AJ56,"00"),"")),ASC(AK56))</f>
        <v/>
      </c>
      <c r="AD56" s="268"/>
      <c r="AE56" s="270"/>
      <c r="AF56" s="272"/>
      <c r="AG56" s="270"/>
      <c r="AH56" s="272"/>
      <c r="AI56" s="274"/>
      <c r="AJ56" s="332"/>
      <c r="AK56" s="268"/>
      <c r="AL56" s="15" t="str">
        <f>IF(AT56="",ASC(AM56&amp;IF(AO56&lt;&gt;"",TEXT(AO56,"00"),"")&amp;IF(AQ56&lt;&gt;"",TEXT(AQ56,"00"),"")&amp;IF(AS56&lt;&gt;"",TEXT(AS56,"00"),"")),ASC(AT56))</f>
        <v/>
      </c>
      <c r="AM56" s="293"/>
      <c r="AN56" s="266"/>
      <c r="AO56" s="320"/>
      <c r="AP56" s="266"/>
      <c r="AQ56" s="320"/>
      <c r="AR56" s="278"/>
      <c r="AS56" s="322"/>
      <c r="AT56" s="324"/>
      <c r="AV56" s="6" t="str">
        <f>IF(AND(I56&lt;&gt;"107 ハーフマラソン",I56&lt;&gt;"062 10000mW"),D55 &amp; "-" &amp; I56,D55 &amp; "-" &amp; I56 &amp; J56)</f>
        <v>-</v>
      </c>
      <c r="AW56" s="6" t="str">
        <f>IF(ISERROR(VLOOKUP(記入方法!$AV56,登録者リスト!#REF!,4,FALSE)),"○","")</f>
        <v>○</v>
      </c>
      <c r="AX56" s="6" t="e">
        <f>IF(AND(I56&lt;&gt;"107 ハーフマラソン",I56&lt;&gt;"062 10000mW"),#REF! &amp; "-" &amp; I56,#REF! &amp; "-" &amp; I56 &amp; J56)</f>
        <v>#REF!</v>
      </c>
      <c r="AY56" s="6" t="str">
        <f>IF(ISERROR(VLOOKUP(AX56,突破者リスト外資格記録入力シート!$D$7:$M$106,2,FALSE)),"○","")</f>
        <v>○</v>
      </c>
      <c r="BA56" s="6" t="str">
        <f>IF(I56="107 ハーフマラソン","H",IF(I56="062 10000mW","W",""))</f>
        <v/>
      </c>
      <c r="BB56" s="6" t="e">
        <f>VLOOKUP($I56 &amp; $J56,標準記録!$A$1:$D$25,2,FALSE)</f>
        <v>#N/A</v>
      </c>
      <c r="BC56" s="6" t="e">
        <f>VLOOKUP($I56 &amp; $J56,標準記録!$A$1:$D$25,3,FALSE)</f>
        <v>#N/A</v>
      </c>
      <c r="BD56" s="6" t="e">
        <f>VLOOKUP($I56 &amp; $J56,標準記録!$A$1:$D$25,4,FALSE)</f>
        <v>#N/A</v>
      </c>
      <c r="BE56" s="6" t="str">
        <f>IF(BF56="","",A55)</f>
        <v/>
      </c>
      <c r="BF56" s="6" t="str">
        <f>IF(OR(I56="201 十種競技",I56="202 七種競技"),#REF!,"")</f>
        <v/>
      </c>
      <c r="BG56" s="6" t="str">
        <f>IF(I56="107 ハーフマラソン",#REF!,"")</f>
        <v/>
      </c>
      <c r="BH56" s="6" t="str">
        <f>I56 &amp; K56</f>
        <v/>
      </c>
      <c r="BI56" s="6">
        <f>I56</f>
        <v>0</v>
      </c>
      <c r="BJ56" s="6">
        <f>COUNTIF($BI$5:$BI$401,I56)</f>
        <v>160</v>
      </c>
      <c r="BK56" s="6">
        <f>COUNTIF($BH$5:$BH$401,I56 &amp; "B標準")</f>
        <v>0</v>
      </c>
    </row>
    <row r="57" spans="1:64" ht="15" thickTop="1" thickBot="1" x14ac:dyDescent="0.2">
      <c r="A57" s="291"/>
      <c r="B57" s="325" t="s">
        <v>164</v>
      </c>
      <c r="C57" s="326"/>
      <c r="D57" s="326"/>
      <c r="E57" s="326"/>
      <c r="F57" s="326"/>
      <c r="G57" s="327"/>
      <c r="H57" s="185"/>
      <c r="I57" s="328"/>
      <c r="J57" s="329"/>
      <c r="K57" s="329"/>
      <c r="L57" s="329"/>
      <c r="M57" s="329"/>
      <c r="N57" s="329"/>
      <c r="O57" s="329"/>
      <c r="P57" s="329"/>
      <c r="Q57" s="329"/>
      <c r="R57" s="329"/>
      <c r="S57" s="329"/>
      <c r="T57" s="329"/>
      <c r="U57" s="329"/>
      <c r="V57" s="329"/>
      <c r="W57" s="329"/>
      <c r="X57" s="329"/>
      <c r="Y57" s="329"/>
      <c r="Z57" s="329"/>
      <c r="AA57" s="329"/>
      <c r="AB57" s="329"/>
      <c r="AC57" s="329"/>
      <c r="AD57" s="329"/>
      <c r="AE57" s="329"/>
      <c r="AF57" s="329"/>
      <c r="AG57" s="329"/>
      <c r="AH57" s="329"/>
      <c r="AI57" s="329"/>
      <c r="AJ57" s="329"/>
      <c r="AK57" s="329"/>
      <c r="AL57" s="329"/>
      <c r="AM57" s="329"/>
      <c r="AN57" s="329"/>
      <c r="AO57" s="329"/>
      <c r="AP57" s="329"/>
      <c r="AQ57" s="329"/>
      <c r="AR57" s="329"/>
      <c r="AS57" s="329"/>
      <c r="AT57" s="330"/>
    </row>
    <row r="58" spans="1:64" ht="13.5" customHeight="1" x14ac:dyDescent="0.15">
      <c r="A58" s="313"/>
      <c r="B58" s="315" t="s">
        <v>0</v>
      </c>
      <c r="C58" s="317" t="s">
        <v>280</v>
      </c>
      <c r="D58" s="317" t="str">
        <f>IF(C60="○","整理番号","登録番号")</f>
        <v>登録番号</v>
      </c>
      <c r="E58" s="184" t="s">
        <v>1394</v>
      </c>
      <c r="F58" s="315" t="s">
        <v>319</v>
      </c>
      <c r="G58" s="168" t="s">
        <v>1</v>
      </c>
      <c r="H58" s="298" t="s">
        <v>1395</v>
      </c>
      <c r="I58" s="296" t="s">
        <v>2</v>
      </c>
      <c r="J58" s="298" t="s">
        <v>328</v>
      </c>
      <c r="K58" s="298" t="s">
        <v>3</v>
      </c>
      <c r="L58" s="178" t="s">
        <v>281</v>
      </c>
      <c r="M58" s="171" t="s">
        <v>16</v>
      </c>
      <c r="N58" s="300" t="s">
        <v>4</v>
      </c>
      <c r="O58" s="301"/>
      <c r="P58" s="301"/>
      <c r="Q58" s="301"/>
      <c r="R58" s="301"/>
      <c r="S58" s="301"/>
      <c r="T58" s="301"/>
      <c r="U58" s="301"/>
      <c r="V58" s="301"/>
      <c r="W58" s="301"/>
      <c r="X58" s="301"/>
      <c r="Y58" s="301"/>
      <c r="Z58" s="301"/>
      <c r="AA58" s="301"/>
      <c r="AB58" s="302"/>
      <c r="AC58" s="173" t="s">
        <v>16</v>
      </c>
      <c r="AD58" s="303" t="s">
        <v>462</v>
      </c>
      <c r="AE58" s="304"/>
      <c r="AF58" s="304"/>
      <c r="AG58" s="304"/>
      <c r="AH58" s="304"/>
      <c r="AI58" s="304"/>
      <c r="AJ58" s="304"/>
      <c r="AK58" s="305"/>
      <c r="AL58" s="171" t="s">
        <v>16</v>
      </c>
      <c r="AM58" s="300" t="s">
        <v>459</v>
      </c>
      <c r="AN58" s="301"/>
      <c r="AO58" s="301"/>
      <c r="AP58" s="301"/>
      <c r="AQ58" s="301"/>
      <c r="AR58" s="301"/>
      <c r="AS58" s="301"/>
      <c r="AT58" s="306"/>
    </row>
    <row r="59" spans="1:64" ht="14.25" thickBot="1" x14ac:dyDescent="0.2">
      <c r="A59" s="314"/>
      <c r="B59" s="316"/>
      <c r="C59" s="318"/>
      <c r="D59" s="318"/>
      <c r="E59" s="189" t="s">
        <v>6</v>
      </c>
      <c r="F59" s="316"/>
      <c r="G59" s="7" t="s">
        <v>7</v>
      </c>
      <c r="H59" s="316"/>
      <c r="I59" s="297"/>
      <c r="J59" s="299"/>
      <c r="K59" s="299"/>
      <c r="L59" s="179"/>
      <c r="M59" s="172"/>
      <c r="N59" s="307" t="s">
        <v>8</v>
      </c>
      <c r="O59" s="308"/>
      <c r="P59" s="308"/>
      <c r="Q59" s="308"/>
      <c r="R59" s="308"/>
      <c r="S59" s="308"/>
      <c r="T59" s="309"/>
      <c r="U59" s="189" t="s">
        <v>9</v>
      </c>
      <c r="V59" s="175" t="s">
        <v>10</v>
      </c>
      <c r="W59" s="176"/>
      <c r="X59" s="176"/>
      <c r="Y59" s="176"/>
      <c r="Z59" s="176"/>
      <c r="AA59" s="177"/>
      <c r="AB59" s="119" t="s">
        <v>11</v>
      </c>
      <c r="AC59" s="174"/>
      <c r="AD59" s="310" t="s">
        <v>8</v>
      </c>
      <c r="AE59" s="311"/>
      <c r="AF59" s="311"/>
      <c r="AG59" s="311"/>
      <c r="AH59" s="311"/>
      <c r="AI59" s="311"/>
      <c r="AJ59" s="312"/>
      <c r="AK59" s="125" t="s">
        <v>9</v>
      </c>
      <c r="AL59" s="172"/>
      <c r="AM59" s="307" t="s">
        <v>8</v>
      </c>
      <c r="AN59" s="308"/>
      <c r="AO59" s="308"/>
      <c r="AP59" s="308"/>
      <c r="AQ59" s="308"/>
      <c r="AR59" s="308"/>
      <c r="AS59" s="309"/>
      <c r="AT59" s="120" t="s">
        <v>9</v>
      </c>
    </row>
    <row r="60" spans="1:64" x14ac:dyDescent="0.15">
      <c r="A60" s="289">
        <v>12</v>
      </c>
      <c r="B60" s="292"/>
      <c r="C60" s="294"/>
      <c r="D60" s="292"/>
      <c r="E60" s="186" t="str">
        <f>IF(C60="○",IF($D60&lt;&gt;"",VLOOKUP($D60,新規学連登録者入力シート!$A$2:$U$101,8,FALSE),""),IF($D60&lt;&gt;"",IF(VLOOKUP(記入方法!$D60,登録者リスト!$A$1:$F$43729,4,FALSE)=基本情報!$D$6,VLOOKUP(記入方法!$D60,登録者リスト!$A$1:$F$43729,3,FALSE),""),""))</f>
        <v/>
      </c>
      <c r="F60" s="283" t="str">
        <f>IF(C60="○",IF($D60&lt;&gt;"",VLOOKUP($D60,新規学連登録者入力シート!$A$2:$U$101,9,FALSE),""),IF($D60&lt;&gt;"",IF(VLOOKUP(記入方法!$D60,登録者リスト!$A$1:$G$43729,4,FALSE)=基本情報!$D$6,VLOOKUP(記入方法!$D60,登録者リスト!$A$1:$G$43729,7,FALSE),""),""))</f>
        <v/>
      </c>
      <c r="G60" s="187" t="str">
        <f>IF(C60="○",IF($D60&lt;&gt;"",VLOOKUP($D60,新規学連登録者入力シート!$A$2:$U$101,14,FALSE),""),IF($D60&lt;&gt;"",IF(VLOOKUP(記入方法!$D60,登録者リスト!$A$1:$F$43729,4,FALSE)=基本情報!$D$6,VLOOKUP(記入方法!$D60,登録者リスト!$A$1:$F$43729,5,FALSE),""),""))</f>
        <v/>
      </c>
      <c r="H60" s="281" t="str">
        <f>IF(C60="○",IF($D60&lt;&gt;"",VLOOKUP($D60,新規学連登録者入力シート!$A$2:$U$101,19,FALSE),""),IF($D60&lt;&gt;"",IF(VLOOKUP(記入方法!$D60,登録者リスト!$A$1:$H$43729,4,FALSE)=基本情報!$D$6,VLOOKUP(記入方法!$D60,登録者リスト!$A$1:$H$43729,8,FALSE),""),""))</f>
        <v/>
      </c>
      <c r="I60" s="285"/>
      <c r="J60" s="285"/>
      <c r="K60" s="287" t="str">
        <f>IFERROR(IF(I60="","",IF(AND(I60&lt;&gt;"107 ハーフマラソン",I60&lt;&gt;"062 10000mW"),IF(BD60="T",IF(VALUE(M60)&lt;=BB60,"A標準",IF(VALUE(M60)&lt;=BC60,"B標準","未突破")),IF(VALUE(M60)&gt;=BB60,"A標準",IF(VALUE(M60)&gt;=BC60,"B標準","未突破"))),IF(VALUE(M60)&lt;=BC60,"","未突破"))),"")</f>
        <v/>
      </c>
      <c r="L60" s="169"/>
      <c r="M60" s="13" t="str">
        <f>IF(U60="",ASC(N60&amp;IF(P60&lt;&gt;"",TEXT(P60,"00"),"")&amp;IF(R60&lt;&gt;"",TEXT(R60,"00"),"")&amp;IF(T60&lt;&gt;"",TEXT(T60,"00"),"")),ASC(U60))</f>
        <v/>
      </c>
      <c r="N60" s="281"/>
      <c r="O60" s="265" t="s">
        <v>275</v>
      </c>
      <c r="P60" s="275"/>
      <c r="Q60" s="265" t="s">
        <v>276</v>
      </c>
      <c r="R60" s="275"/>
      <c r="S60" s="277" t="s">
        <v>277</v>
      </c>
      <c r="T60" s="279"/>
      <c r="U60" s="281"/>
      <c r="V60" s="8"/>
      <c r="W60" s="9" t="s">
        <v>23</v>
      </c>
      <c r="X60" s="8"/>
      <c r="Y60" s="9" t="s">
        <v>24</v>
      </c>
      <c r="Z60" s="8"/>
      <c r="AA60" s="9" t="s">
        <v>26</v>
      </c>
      <c r="AB60" s="283"/>
      <c r="AC60" s="126" t="str">
        <f>IF(AK60="",ASC(AD60&amp;IF(AF60&lt;&gt;"",TEXT(AF60,"00"),"")&amp;IF(AH60&lt;&gt;"",TEXT(AH60,"00"),"")&amp;IF(AJ60&lt;&gt;"",TEXT(AJ60,"00"),"")),ASC(AK60))</f>
        <v/>
      </c>
      <c r="AD60" s="267" t="str">
        <f>IF(I60="","",IF(I60="201 十種競技","",VLOOKUP(I60,#REF!,2,FALSE)))</f>
        <v/>
      </c>
      <c r="AE60" s="269" t="s">
        <v>275</v>
      </c>
      <c r="AF60" s="271" t="str">
        <f>IF(I60="","",IF(I60="201 十種競技","",VLOOKUP(I60,#REF!,4,FALSE)))</f>
        <v/>
      </c>
      <c r="AG60" s="269" t="s">
        <v>276</v>
      </c>
      <c r="AH60" s="271" t="str">
        <f>IF(I60="","",IF(I60="201 十種競技","",VLOOKUP(I60,#REF!,6,FALSE)))</f>
        <v/>
      </c>
      <c r="AI60" s="273" t="s">
        <v>277</v>
      </c>
      <c r="AJ60" s="331" t="str">
        <f>IF(I60="","",IF(I60="201 十種競技","",VLOOKUP(I60,#REF!,8,FALSE)))</f>
        <v/>
      </c>
      <c r="AK60" s="267" t="str">
        <f>IF(I60="","",IF(I60="201 十種競技",#REF!,""))</f>
        <v/>
      </c>
      <c r="AL60" s="13" t="str">
        <f>IF(AT60="",ASC(AM60&amp;IF(AO60&lt;&gt;"",TEXT(AO60,"00"),"")&amp;IF(AQ60&lt;&gt;"",TEXT(AQ60,"00"),"")&amp;IF(AS60&lt;&gt;"",TEXT(AS60,"00"),"")),ASC(AT60))</f>
        <v/>
      </c>
      <c r="AM60" s="292"/>
      <c r="AN60" s="265" t="s">
        <v>275</v>
      </c>
      <c r="AO60" s="319"/>
      <c r="AP60" s="265" t="s">
        <v>276</v>
      </c>
      <c r="AQ60" s="319"/>
      <c r="AR60" s="277" t="s">
        <v>277</v>
      </c>
      <c r="AS60" s="321"/>
      <c r="AT60" s="323"/>
      <c r="AV60" s="6" t="str">
        <f>IF(AND(I60&lt;&gt;"107 ハーフマラソン",I60&lt;&gt;"062 10000mW"),D60 &amp; "-" &amp; I60,D60 &amp; "-" &amp; I60 &amp; J60)</f>
        <v>-</v>
      </c>
      <c r="AW60" s="6" t="str">
        <f>IF(ISERROR(VLOOKUP(記入方法!$AV60,登録者リスト!#REF!,4,FALSE)),"○","")</f>
        <v>○</v>
      </c>
      <c r="AX60" s="6" t="e">
        <f>IF(AND(I60&lt;&gt;"107 ハーフマラソン",I60&lt;&gt;"062 10000mW"),#REF! &amp; "-" &amp; I60,#REF! &amp; "-" &amp; I60 &amp; J60)</f>
        <v>#REF!</v>
      </c>
      <c r="AY60" s="6" t="str">
        <f>IF(ISERROR(VLOOKUP(AX60,突破者リスト外資格記録入力シート!$D$7:$M$106,2,FALSE)),"○","")</f>
        <v>○</v>
      </c>
      <c r="AZ60" s="6" t="str">
        <f>IF(C60="○","整理番号","登録番号")</f>
        <v>登録番号</v>
      </c>
      <c r="BA60" s="6" t="str">
        <f>IF(I60="107 ハーフマラソン","H",IF(I60="062 10000mW","W",""))</f>
        <v/>
      </c>
      <c r="BB60" s="6" t="e">
        <f>VLOOKUP($I60 &amp; $J60,標準記録!$A$1:$D$25,2,FALSE)</f>
        <v>#N/A</v>
      </c>
      <c r="BC60" s="6" t="e">
        <f>VLOOKUP($I60 &amp; $J60,標準記録!$A$1:$D$25,3,FALSE)</f>
        <v>#N/A</v>
      </c>
      <c r="BD60" s="6" t="e">
        <f>VLOOKUP($I60 &amp; $J60,標準記録!$A$1:$D$25,4,FALSE)</f>
        <v>#N/A</v>
      </c>
      <c r="BE60" s="6" t="str">
        <f>IF(BF60="","",A60)</f>
        <v/>
      </c>
      <c r="BF60" s="6" t="str">
        <f>IF(OR(I60="201 十種競技",I60="202 七種競技"),#REF!,"")</f>
        <v/>
      </c>
      <c r="BG60" s="6" t="str">
        <f>IF(I60="107 ハーフマラソン",#REF!,"")</f>
        <v/>
      </c>
      <c r="BH60" s="6" t="str">
        <f>I60 &amp; K60</f>
        <v/>
      </c>
      <c r="BI60" s="6">
        <f>I60</f>
        <v>0</v>
      </c>
      <c r="BJ60" s="6">
        <f>COUNTIF($BI$5:$BI$401,I60)</f>
        <v>160</v>
      </c>
      <c r="BK60" s="6">
        <f>COUNTIF($BH$5:$BH$401,I60 &amp; "B標準")</f>
        <v>0</v>
      </c>
      <c r="BL60" s="6" t="str">
        <f>D58 &amp; D60</f>
        <v>登録番号</v>
      </c>
    </row>
    <row r="61" spans="1:64" ht="14.25" thickBot="1" x14ac:dyDescent="0.2">
      <c r="A61" s="290"/>
      <c r="B61" s="293"/>
      <c r="C61" s="295"/>
      <c r="D61" s="293"/>
      <c r="E61" s="188" t="str">
        <f>IF(C60="○",IF($D60&lt;&gt;"",VLOOKUP($D60,新規学連登録者入力シート!$A$2:$U$101,7,FALSE),""),IF($D60&lt;&gt;"",IF(VLOOKUP(記入方法!$D60,登録者リスト!$A$1:$F$43729,4,FALSE)=基本情報!$D$6,VLOOKUP(記入方法!$D60,登録者リスト!$A$1:$F$43729,2,FALSE),""),""))</f>
        <v/>
      </c>
      <c r="F61" s="284"/>
      <c r="G61" s="188" t="str">
        <f>IF(C60="○",IF($D60&lt;&gt;"",VLOOKUP($D60,新規学連登録者入力シート!$A$2:$U$101,19,FALSE),""),IF($D60&lt;&gt;"",IF(VLOOKUP(記入方法!$D60,登録者リスト!$A$1:$F$43729,4,FALSE)=基本情報!$D$6,VLOOKUP(記入方法!$D60,登録者リスト!$A$1:$F$43729,6,FALSE),""),""))</f>
        <v/>
      </c>
      <c r="H61" s="282"/>
      <c r="I61" s="286"/>
      <c r="J61" s="286"/>
      <c r="K61" s="288"/>
      <c r="L61" s="170"/>
      <c r="M61" s="15" t="str">
        <f>IF(U61="",ASC(N61&amp;IF(P61&lt;&gt;"",TEXT(P61,"00"),"")&amp;IF(R61&lt;&gt;"",TEXT(R61,"00"),"")&amp;IF(T61&lt;&gt;"",TEXT(T61,"00"),"")),ASC(U61))</f>
        <v/>
      </c>
      <c r="N61" s="282"/>
      <c r="O61" s="266"/>
      <c r="P61" s="276"/>
      <c r="Q61" s="266"/>
      <c r="R61" s="276"/>
      <c r="S61" s="278"/>
      <c r="T61" s="280"/>
      <c r="U61" s="282"/>
      <c r="V61" s="10"/>
      <c r="W61" s="11" t="s">
        <v>23</v>
      </c>
      <c r="X61" s="10"/>
      <c r="Y61" s="11" t="s">
        <v>25</v>
      </c>
      <c r="Z61" s="10"/>
      <c r="AA61" s="11" t="s">
        <v>26</v>
      </c>
      <c r="AB61" s="284"/>
      <c r="AC61" s="127" t="str">
        <f>IF(AK61="",ASC(AD60&amp;IF(AF61&lt;&gt;"",TEXT(AF61,"00"),"")&amp;IF(AH61&lt;&gt;"",TEXT(AH61,"00"),"")&amp;IF(AJ61&lt;&gt;"",TEXT(AJ61,"00"),"")),ASC(AK61))</f>
        <v/>
      </c>
      <c r="AD61" s="268"/>
      <c r="AE61" s="270"/>
      <c r="AF61" s="272"/>
      <c r="AG61" s="270"/>
      <c r="AH61" s="272"/>
      <c r="AI61" s="274"/>
      <c r="AJ61" s="332"/>
      <c r="AK61" s="268"/>
      <c r="AL61" s="15" t="str">
        <f>IF(AT61="",ASC(AM61&amp;IF(AO61&lt;&gt;"",TEXT(AO61,"00"),"")&amp;IF(AQ61&lt;&gt;"",TEXT(AQ61,"00"),"")&amp;IF(AS61&lt;&gt;"",TEXT(AS61,"00"),"")),ASC(AT61))</f>
        <v/>
      </c>
      <c r="AM61" s="293"/>
      <c r="AN61" s="266"/>
      <c r="AO61" s="320"/>
      <c r="AP61" s="266"/>
      <c r="AQ61" s="320"/>
      <c r="AR61" s="278"/>
      <c r="AS61" s="322"/>
      <c r="AT61" s="324"/>
      <c r="AV61" s="6" t="str">
        <f>IF(AND(I61&lt;&gt;"107 ハーフマラソン",I61&lt;&gt;"062 10000mW"),D60 &amp; "-" &amp; I61,D60 &amp; "-" &amp; I61 &amp; J61)</f>
        <v>-</v>
      </c>
      <c r="AW61" s="6" t="str">
        <f>IF(ISERROR(VLOOKUP(記入方法!$AV61,登録者リスト!#REF!,4,FALSE)),"○","")</f>
        <v>○</v>
      </c>
      <c r="AX61" s="6" t="e">
        <f>IF(AND(I61&lt;&gt;"107 ハーフマラソン",I61&lt;&gt;"062 10000mW"),#REF! &amp; "-" &amp; I61,#REF! &amp; "-" &amp; I61 &amp; J61)</f>
        <v>#REF!</v>
      </c>
      <c r="AY61" s="6" t="str">
        <f>IF(ISERROR(VLOOKUP(AX61,突破者リスト外資格記録入力シート!$D$7:$M$106,2,FALSE)),"○","")</f>
        <v>○</v>
      </c>
      <c r="BA61" s="6" t="str">
        <f>IF(I61="107 ハーフマラソン","H",IF(I61="062 10000mW","W",""))</f>
        <v/>
      </c>
      <c r="BB61" s="6" t="e">
        <f>VLOOKUP($I61 &amp; $J61,標準記録!$A$1:$D$25,2,FALSE)</f>
        <v>#N/A</v>
      </c>
      <c r="BC61" s="6" t="e">
        <f>VLOOKUP($I61 &amp; $J61,標準記録!$A$1:$D$25,3,FALSE)</f>
        <v>#N/A</v>
      </c>
      <c r="BD61" s="6" t="e">
        <f>VLOOKUP($I61 &amp; $J61,標準記録!$A$1:$D$25,4,FALSE)</f>
        <v>#N/A</v>
      </c>
      <c r="BE61" s="6" t="str">
        <f>IF(BF61="","",A60)</f>
        <v/>
      </c>
      <c r="BF61" s="6" t="str">
        <f>IF(OR(I61="201 十種競技",I61="202 七種競技"),#REF!,"")</f>
        <v/>
      </c>
      <c r="BG61" s="6" t="str">
        <f>IF(I61="107 ハーフマラソン",#REF!,"")</f>
        <v/>
      </c>
      <c r="BH61" s="6" t="str">
        <f>I61 &amp; K61</f>
        <v/>
      </c>
      <c r="BI61" s="6">
        <f>I61</f>
        <v>0</v>
      </c>
      <c r="BJ61" s="6">
        <f>COUNTIF($BI$5:$BI$401,I61)</f>
        <v>160</v>
      </c>
      <c r="BK61" s="6">
        <f>COUNTIF($BH$5:$BH$401,I61 &amp; "B標準")</f>
        <v>0</v>
      </c>
    </row>
    <row r="62" spans="1:64" ht="15" thickTop="1" thickBot="1" x14ac:dyDescent="0.2">
      <c r="A62" s="291"/>
      <c r="B62" s="325" t="s">
        <v>164</v>
      </c>
      <c r="C62" s="326"/>
      <c r="D62" s="326"/>
      <c r="E62" s="326"/>
      <c r="F62" s="326"/>
      <c r="G62" s="327"/>
      <c r="H62" s="185"/>
      <c r="I62" s="328"/>
      <c r="J62" s="329"/>
      <c r="K62" s="329"/>
      <c r="L62" s="329"/>
      <c r="M62" s="329"/>
      <c r="N62" s="329"/>
      <c r="O62" s="329"/>
      <c r="P62" s="329"/>
      <c r="Q62" s="329"/>
      <c r="R62" s="329"/>
      <c r="S62" s="329"/>
      <c r="T62" s="329"/>
      <c r="U62" s="329"/>
      <c r="V62" s="329"/>
      <c r="W62" s="329"/>
      <c r="X62" s="329"/>
      <c r="Y62" s="329"/>
      <c r="Z62" s="329"/>
      <c r="AA62" s="329"/>
      <c r="AB62" s="329"/>
      <c r="AC62" s="329"/>
      <c r="AD62" s="329"/>
      <c r="AE62" s="329"/>
      <c r="AF62" s="329"/>
      <c r="AG62" s="329"/>
      <c r="AH62" s="329"/>
      <c r="AI62" s="329"/>
      <c r="AJ62" s="329"/>
      <c r="AK62" s="329"/>
      <c r="AL62" s="329"/>
      <c r="AM62" s="329"/>
      <c r="AN62" s="329"/>
      <c r="AO62" s="329"/>
      <c r="AP62" s="329"/>
      <c r="AQ62" s="329"/>
      <c r="AR62" s="329"/>
      <c r="AS62" s="329"/>
      <c r="AT62" s="330"/>
    </row>
    <row r="63" spans="1:64" ht="13.5" customHeight="1" x14ac:dyDescent="0.15">
      <c r="A63" s="313"/>
      <c r="B63" s="315" t="s">
        <v>0</v>
      </c>
      <c r="C63" s="317" t="s">
        <v>280</v>
      </c>
      <c r="D63" s="317" t="str">
        <f>IF(C65="○","整理番号","登録番号")</f>
        <v>登録番号</v>
      </c>
      <c r="E63" s="184" t="s">
        <v>1394</v>
      </c>
      <c r="F63" s="315" t="s">
        <v>319</v>
      </c>
      <c r="G63" s="168" t="s">
        <v>1</v>
      </c>
      <c r="H63" s="298" t="s">
        <v>1395</v>
      </c>
      <c r="I63" s="296" t="s">
        <v>2</v>
      </c>
      <c r="J63" s="298" t="s">
        <v>328</v>
      </c>
      <c r="K63" s="298" t="s">
        <v>3</v>
      </c>
      <c r="L63" s="178" t="s">
        <v>281</v>
      </c>
      <c r="M63" s="171" t="s">
        <v>16</v>
      </c>
      <c r="N63" s="300" t="s">
        <v>4</v>
      </c>
      <c r="O63" s="301"/>
      <c r="P63" s="301"/>
      <c r="Q63" s="301"/>
      <c r="R63" s="301"/>
      <c r="S63" s="301"/>
      <c r="T63" s="301"/>
      <c r="U63" s="301"/>
      <c r="V63" s="301"/>
      <c r="W63" s="301"/>
      <c r="X63" s="301"/>
      <c r="Y63" s="301"/>
      <c r="Z63" s="301"/>
      <c r="AA63" s="301"/>
      <c r="AB63" s="302"/>
      <c r="AC63" s="173" t="s">
        <v>16</v>
      </c>
      <c r="AD63" s="303" t="s">
        <v>462</v>
      </c>
      <c r="AE63" s="304"/>
      <c r="AF63" s="304"/>
      <c r="AG63" s="304"/>
      <c r="AH63" s="304"/>
      <c r="AI63" s="304"/>
      <c r="AJ63" s="304"/>
      <c r="AK63" s="305"/>
      <c r="AL63" s="171" t="s">
        <v>16</v>
      </c>
      <c r="AM63" s="300" t="s">
        <v>459</v>
      </c>
      <c r="AN63" s="301"/>
      <c r="AO63" s="301"/>
      <c r="AP63" s="301"/>
      <c r="AQ63" s="301"/>
      <c r="AR63" s="301"/>
      <c r="AS63" s="301"/>
      <c r="AT63" s="306"/>
    </row>
    <row r="64" spans="1:64" ht="14.25" thickBot="1" x14ac:dyDescent="0.2">
      <c r="A64" s="314"/>
      <c r="B64" s="316"/>
      <c r="C64" s="318"/>
      <c r="D64" s="318"/>
      <c r="E64" s="189" t="s">
        <v>6</v>
      </c>
      <c r="F64" s="316"/>
      <c r="G64" s="7" t="s">
        <v>7</v>
      </c>
      <c r="H64" s="316"/>
      <c r="I64" s="297"/>
      <c r="J64" s="299"/>
      <c r="K64" s="299"/>
      <c r="L64" s="179"/>
      <c r="M64" s="172"/>
      <c r="N64" s="307" t="s">
        <v>8</v>
      </c>
      <c r="O64" s="308"/>
      <c r="P64" s="308"/>
      <c r="Q64" s="308"/>
      <c r="R64" s="308"/>
      <c r="S64" s="308"/>
      <c r="T64" s="309"/>
      <c r="U64" s="189" t="s">
        <v>9</v>
      </c>
      <c r="V64" s="175" t="s">
        <v>10</v>
      </c>
      <c r="W64" s="176"/>
      <c r="X64" s="176"/>
      <c r="Y64" s="176"/>
      <c r="Z64" s="176"/>
      <c r="AA64" s="177"/>
      <c r="AB64" s="119" t="s">
        <v>11</v>
      </c>
      <c r="AC64" s="174"/>
      <c r="AD64" s="310" t="s">
        <v>8</v>
      </c>
      <c r="AE64" s="311"/>
      <c r="AF64" s="311"/>
      <c r="AG64" s="311"/>
      <c r="AH64" s="311"/>
      <c r="AI64" s="311"/>
      <c r="AJ64" s="312"/>
      <c r="AK64" s="125" t="s">
        <v>9</v>
      </c>
      <c r="AL64" s="172"/>
      <c r="AM64" s="307" t="s">
        <v>8</v>
      </c>
      <c r="AN64" s="308"/>
      <c r="AO64" s="308"/>
      <c r="AP64" s="308"/>
      <c r="AQ64" s="308"/>
      <c r="AR64" s="308"/>
      <c r="AS64" s="309"/>
      <c r="AT64" s="120" t="s">
        <v>9</v>
      </c>
    </row>
    <row r="65" spans="1:64" x14ac:dyDescent="0.15">
      <c r="A65" s="289">
        <v>13</v>
      </c>
      <c r="B65" s="292"/>
      <c r="C65" s="294"/>
      <c r="D65" s="292"/>
      <c r="E65" s="186" t="str">
        <f>IF(C65="○",IF($D65&lt;&gt;"",VLOOKUP($D65,新規学連登録者入力シート!$A$2:$U$101,8,FALSE),""),IF($D65&lt;&gt;"",IF(VLOOKUP(記入方法!$D65,登録者リスト!$A$1:$F$43729,4,FALSE)=基本情報!$D$6,VLOOKUP(記入方法!$D65,登録者リスト!$A$1:$F$43729,3,FALSE),""),""))</f>
        <v/>
      </c>
      <c r="F65" s="283" t="str">
        <f>IF(C65="○",IF($D65&lt;&gt;"",VLOOKUP($D65,新規学連登録者入力シート!$A$2:$U$101,9,FALSE),""),IF($D65&lt;&gt;"",IF(VLOOKUP(記入方法!$D65,登録者リスト!$A$1:$G$43729,4,FALSE)=基本情報!$D$6,VLOOKUP(記入方法!$D65,登録者リスト!$A$1:$G$43729,7,FALSE),""),""))</f>
        <v/>
      </c>
      <c r="G65" s="187" t="str">
        <f>IF(C65="○",IF($D65&lt;&gt;"",VLOOKUP($D65,新規学連登録者入力シート!$A$2:$U$101,14,FALSE),""),IF($D65&lt;&gt;"",IF(VLOOKUP(記入方法!$D65,登録者リスト!$A$1:$F$43729,4,FALSE)=基本情報!$D$6,VLOOKUP(記入方法!$D65,登録者リスト!$A$1:$F$43729,5,FALSE),""),""))</f>
        <v/>
      </c>
      <c r="H65" s="281" t="str">
        <f>IF(C65="○",IF($D65&lt;&gt;"",VLOOKUP($D65,新規学連登録者入力シート!$A$2:$U$101,19,FALSE),""),IF($D65&lt;&gt;"",IF(VLOOKUP(記入方法!$D65,登録者リスト!$A$1:$H$43729,4,FALSE)=基本情報!$D$6,VLOOKUP(記入方法!$D65,登録者リスト!$A$1:$H$43729,8,FALSE),""),""))</f>
        <v/>
      </c>
      <c r="I65" s="285"/>
      <c r="J65" s="285"/>
      <c r="K65" s="287" t="str">
        <f>IFERROR(IF(I65="","",IF(AND(I65&lt;&gt;"107 ハーフマラソン",I65&lt;&gt;"062 10000mW"),IF(BD65="T",IF(VALUE(M65)&lt;=BB65,"A標準",IF(VALUE(M65)&lt;=BC65,"B標準","未突破")),IF(VALUE(M65)&gt;=BB65,"A標準",IF(VALUE(M65)&gt;=BC65,"B標準","未突破"))),IF(VALUE(M65)&lt;=BC65,"","未突破"))),"")</f>
        <v/>
      </c>
      <c r="L65" s="169"/>
      <c r="M65" s="13" t="str">
        <f>IF(U65="",ASC(N65&amp;IF(P65&lt;&gt;"",TEXT(P65,"00"),"")&amp;IF(R65&lt;&gt;"",TEXT(R65,"00"),"")&amp;IF(T65&lt;&gt;"",TEXT(T65,"00"),"")),ASC(U65))</f>
        <v/>
      </c>
      <c r="N65" s="281"/>
      <c r="O65" s="265" t="s">
        <v>275</v>
      </c>
      <c r="P65" s="275"/>
      <c r="Q65" s="265" t="s">
        <v>276</v>
      </c>
      <c r="R65" s="275"/>
      <c r="S65" s="277" t="s">
        <v>277</v>
      </c>
      <c r="T65" s="279"/>
      <c r="U65" s="281"/>
      <c r="V65" s="8"/>
      <c r="W65" s="9" t="s">
        <v>23</v>
      </c>
      <c r="X65" s="8"/>
      <c r="Y65" s="9" t="s">
        <v>24</v>
      </c>
      <c r="Z65" s="8"/>
      <c r="AA65" s="9" t="s">
        <v>26</v>
      </c>
      <c r="AB65" s="283"/>
      <c r="AC65" s="126" t="str">
        <f>IF(AK65="",ASC(AD65&amp;IF(AF65&lt;&gt;"",TEXT(AF65,"00"),"")&amp;IF(AH65&lt;&gt;"",TEXT(AH65,"00"),"")&amp;IF(AJ65&lt;&gt;"",TEXT(AJ65,"00"),"")),ASC(AK65))</f>
        <v/>
      </c>
      <c r="AD65" s="267" t="str">
        <f>IF(I65="","",IF(I65="201 十種競技","",VLOOKUP(I65,#REF!,2,FALSE)))</f>
        <v/>
      </c>
      <c r="AE65" s="269" t="s">
        <v>275</v>
      </c>
      <c r="AF65" s="271" t="str">
        <f>IF(I65="","",IF(I65="201 十種競技","",VLOOKUP(I65,#REF!,4,FALSE)))</f>
        <v/>
      </c>
      <c r="AG65" s="269" t="s">
        <v>276</v>
      </c>
      <c r="AH65" s="271" t="str">
        <f>IF(I65="","",IF(I65="201 十種競技","",VLOOKUP(I65,#REF!,6,FALSE)))</f>
        <v/>
      </c>
      <c r="AI65" s="273" t="s">
        <v>277</v>
      </c>
      <c r="AJ65" s="331" t="str">
        <f>IF(I65="","",IF(I65="201 十種競技","",VLOOKUP(I65,#REF!,8,FALSE)))</f>
        <v/>
      </c>
      <c r="AK65" s="267" t="str">
        <f>IF(I65="","",IF(I65="201 十種競技",#REF!,""))</f>
        <v/>
      </c>
      <c r="AL65" s="13" t="str">
        <f>IF(AT65="",ASC(AM65&amp;IF(AO65&lt;&gt;"",TEXT(AO65,"00"),"")&amp;IF(AQ65&lt;&gt;"",TEXT(AQ65,"00"),"")&amp;IF(AS65&lt;&gt;"",TEXT(AS65,"00"),"")),ASC(AT65))</f>
        <v/>
      </c>
      <c r="AM65" s="292"/>
      <c r="AN65" s="265" t="s">
        <v>275</v>
      </c>
      <c r="AO65" s="319"/>
      <c r="AP65" s="265" t="s">
        <v>276</v>
      </c>
      <c r="AQ65" s="319"/>
      <c r="AR65" s="277" t="s">
        <v>277</v>
      </c>
      <c r="AS65" s="321"/>
      <c r="AT65" s="323"/>
      <c r="AV65" s="6" t="str">
        <f>IF(AND(I65&lt;&gt;"107 ハーフマラソン",I65&lt;&gt;"062 10000mW"),D65 &amp; "-" &amp; I65,D65 &amp; "-" &amp; I65 &amp; J65)</f>
        <v>-</v>
      </c>
      <c r="AW65" s="6" t="str">
        <f>IF(ISERROR(VLOOKUP(記入方法!$AV65,登録者リスト!#REF!,4,FALSE)),"○","")</f>
        <v>○</v>
      </c>
      <c r="AX65" s="6" t="e">
        <f>IF(AND(I65&lt;&gt;"107 ハーフマラソン",I65&lt;&gt;"062 10000mW"),#REF! &amp; "-" &amp; I65,#REF! &amp; "-" &amp; I65 &amp; J65)</f>
        <v>#REF!</v>
      </c>
      <c r="AY65" s="6" t="str">
        <f>IF(ISERROR(VLOOKUP(AX65,突破者リスト外資格記録入力シート!$D$7:$M$106,2,FALSE)),"○","")</f>
        <v>○</v>
      </c>
      <c r="AZ65" s="6" t="str">
        <f>IF(C65="○","整理番号","登録番号")</f>
        <v>登録番号</v>
      </c>
      <c r="BA65" s="6" t="str">
        <f>IF(I65="107 ハーフマラソン","H",IF(I65="062 10000mW","W",""))</f>
        <v/>
      </c>
      <c r="BB65" s="6" t="e">
        <f>VLOOKUP($I65 &amp; $J65,標準記録!$A$1:$D$25,2,FALSE)</f>
        <v>#N/A</v>
      </c>
      <c r="BC65" s="6" t="e">
        <f>VLOOKUP($I65 &amp; $J65,標準記録!$A$1:$D$25,3,FALSE)</f>
        <v>#N/A</v>
      </c>
      <c r="BD65" s="6" t="e">
        <f>VLOOKUP($I65 &amp; $J65,標準記録!$A$1:$D$25,4,FALSE)</f>
        <v>#N/A</v>
      </c>
      <c r="BE65" s="6" t="str">
        <f>IF(BF65="","",A65)</f>
        <v/>
      </c>
      <c r="BF65" s="6" t="str">
        <f>IF(OR(I65="201 十種競技",I65="202 七種競技"),#REF!,"")</f>
        <v/>
      </c>
      <c r="BG65" s="6" t="str">
        <f>IF(I65="107 ハーフマラソン",#REF!,"")</f>
        <v/>
      </c>
      <c r="BH65" s="6" t="str">
        <f>I65 &amp; K65</f>
        <v/>
      </c>
      <c r="BI65" s="6">
        <f>I65</f>
        <v>0</v>
      </c>
      <c r="BJ65" s="6">
        <f>COUNTIF($BI$5:$BI$401,I65)</f>
        <v>160</v>
      </c>
      <c r="BK65" s="6">
        <f>COUNTIF($BH$5:$BH$401,I65 &amp; "B標準")</f>
        <v>0</v>
      </c>
      <c r="BL65" s="6" t="str">
        <f>D63 &amp; D65</f>
        <v>登録番号</v>
      </c>
    </row>
    <row r="66" spans="1:64" ht="14.25" thickBot="1" x14ac:dyDescent="0.2">
      <c r="A66" s="290"/>
      <c r="B66" s="293"/>
      <c r="C66" s="295"/>
      <c r="D66" s="293"/>
      <c r="E66" s="188" t="str">
        <f>IF(C65="○",IF($D65&lt;&gt;"",VLOOKUP($D65,新規学連登録者入力シート!$A$2:$U$101,7,FALSE),""),IF($D65&lt;&gt;"",IF(VLOOKUP(記入方法!$D65,登録者リスト!$A$1:$F$43729,4,FALSE)=基本情報!$D$6,VLOOKUP(記入方法!$D65,登録者リスト!$A$1:$F$43729,2,FALSE),""),""))</f>
        <v/>
      </c>
      <c r="F66" s="284"/>
      <c r="G66" s="188" t="str">
        <f>IF(C65="○",IF($D65&lt;&gt;"",VLOOKUP($D65,新規学連登録者入力シート!$A$2:$U$101,19,FALSE),""),IF($D65&lt;&gt;"",IF(VLOOKUP(記入方法!$D65,登録者リスト!$A$1:$F$43729,4,FALSE)=基本情報!$D$6,VLOOKUP(記入方法!$D65,登録者リスト!$A$1:$F$43729,6,FALSE),""),""))</f>
        <v/>
      </c>
      <c r="H66" s="282"/>
      <c r="I66" s="286"/>
      <c r="J66" s="286"/>
      <c r="K66" s="288"/>
      <c r="L66" s="170"/>
      <c r="M66" s="15" t="str">
        <f>IF(U66="",ASC(N66&amp;IF(P66&lt;&gt;"",TEXT(P66,"00"),"")&amp;IF(R66&lt;&gt;"",TEXT(R66,"00"),"")&amp;IF(T66&lt;&gt;"",TEXT(T66,"00"),"")),ASC(U66))</f>
        <v/>
      </c>
      <c r="N66" s="282"/>
      <c r="O66" s="266"/>
      <c r="P66" s="276"/>
      <c r="Q66" s="266"/>
      <c r="R66" s="276"/>
      <c r="S66" s="278"/>
      <c r="T66" s="280"/>
      <c r="U66" s="282"/>
      <c r="V66" s="10"/>
      <c r="W66" s="11" t="s">
        <v>23</v>
      </c>
      <c r="X66" s="10"/>
      <c r="Y66" s="11" t="s">
        <v>25</v>
      </c>
      <c r="Z66" s="10"/>
      <c r="AA66" s="11" t="s">
        <v>26</v>
      </c>
      <c r="AB66" s="284"/>
      <c r="AC66" s="127" t="str">
        <f>IF(AK66="",ASC(AD65&amp;IF(AF66&lt;&gt;"",TEXT(AF66,"00"),"")&amp;IF(AH66&lt;&gt;"",TEXT(AH66,"00"),"")&amp;IF(AJ66&lt;&gt;"",TEXT(AJ66,"00"),"")),ASC(AK66))</f>
        <v/>
      </c>
      <c r="AD66" s="268"/>
      <c r="AE66" s="270"/>
      <c r="AF66" s="272"/>
      <c r="AG66" s="270"/>
      <c r="AH66" s="272"/>
      <c r="AI66" s="274"/>
      <c r="AJ66" s="332"/>
      <c r="AK66" s="268"/>
      <c r="AL66" s="15" t="str">
        <f>IF(AT66="",ASC(AM66&amp;IF(AO66&lt;&gt;"",TEXT(AO66,"00"),"")&amp;IF(AQ66&lt;&gt;"",TEXT(AQ66,"00"),"")&amp;IF(AS66&lt;&gt;"",TEXT(AS66,"00"),"")),ASC(AT66))</f>
        <v/>
      </c>
      <c r="AM66" s="293"/>
      <c r="AN66" s="266"/>
      <c r="AO66" s="320"/>
      <c r="AP66" s="266"/>
      <c r="AQ66" s="320"/>
      <c r="AR66" s="278"/>
      <c r="AS66" s="322"/>
      <c r="AT66" s="324"/>
      <c r="AV66" s="6" t="str">
        <f>IF(AND(I66&lt;&gt;"107 ハーフマラソン",I66&lt;&gt;"062 10000mW"),D65 &amp; "-" &amp; I66,D65 &amp; "-" &amp; I66 &amp; J66)</f>
        <v>-</v>
      </c>
      <c r="AW66" s="6" t="str">
        <f>IF(ISERROR(VLOOKUP(記入方法!$AV66,登録者リスト!#REF!,4,FALSE)),"○","")</f>
        <v>○</v>
      </c>
      <c r="AX66" s="6" t="e">
        <f>IF(AND(I66&lt;&gt;"107 ハーフマラソン",I66&lt;&gt;"062 10000mW"),#REF! &amp; "-" &amp; I66,#REF! &amp; "-" &amp; I66 &amp; J66)</f>
        <v>#REF!</v>
      </c>
      <c r="AY66" s="6" t="str">
        <f>IF(ISERROR(VLOOKUP(AX66,突破者リスト外資格記録入力シート!$D$7:$M$106,2,FALSE)),"○","")</f>
        <v>○</v>
      </c>
      <c r="BA66" s="6" t="str">
        <f>IF(I66="107 ハーフマラソン","H",IF(I66="062 10000mW","W",""))</f>
        <v/>
      </c>
      <c r="BB66" s="6" t="e">
        <f>VLOOKUP($I66 &amp; $J66,標準記録!$A$1:$D$25,2,FALSE)</f>
        <v>#N/A</v>
      </c>
      <c r="BC66" s="6" t="e">
        <f>VLOOKUP($I66 &amp; $J66,標準記録!$A$1:$D$25,3,FALSE)</f>
        <v>#N/A</v>
      </c>
      <c r="BD66" s="6" t="e">
        <f>VLOOKUP($I66 &amp; $J66,標準記録!$A$1:$D$25,4,FALSE)</f>
        <v>#N/A</v>
      </c>
      <c r="BE66" s="6" t="str">
        <f>IF(BF66="","",A65)</f>
        <v/>
      </c>
      <c r="BF66" s="6" t="str">
        <f>IF(OR(I66="201 十種競技",I66="202 七種競技"),#REF!,"")</f>
        <v/>
      </c>
      <c r="BG66" s="6" t="str">
        <f>IF(I66="107 ハーフマラソン",#REF!,"")</f>
        <v/>
      </c>
      <c r="BH66" s="6" t="str">
        <f>I66 &amp; K66</f>
        <v/>
      </c>
      <c r="BI66" s="6">
        <f>I66</f>
        <v>0</v>
      </c>
      <c r="BJ66" s="6">
        <f>COUNTIF($BI$5:$BI$401,I66)</f>
        <v>160</v>
      </c>
      <c r="BK66" s="6">
        <f>COUNTIF($BH$5:$BH$401,I66 &amp; "B標準")</f>
        <v>0</v>
      </c>
    </row>
    <row r="67" spans="1:64" ht="15" thickTop="1" thickBot="1" x14ac:dyDescent="0.2">
      <c r="A67" s="291"/>
      <c r="B67" s="325" t="s">
        <v>164</v>
      </c>
      <c r="C67" s="326"/>
      <c r="D67" s="326"/>
      <c r="E67" s="326"/>
      <c r="F67" s="326"/>
      <c r="G67" s="327"/>
      <c r="H67" s="185"/>
      <c r="I67" s="328"/>
      <c r="J67" s="329"/>
      <c r="K67" s="329"/>
      <c r="L67" s="329"/>
      <c r="M67" s="329"/>
      <c r="N67" s="329"/>
      <c r="O67" s="329"/>
      <c r="P67" s="329"/>
      <c r="Q67" s="329"/>
      <c r="R67" s="329"/>
      <c r="S67" s="329"/>
      <c r="T67" s="329"/>
      <c r="U67" s="329"/>
      <c r="V67" s="329"/>
      <c r="W67" s="329"/>
      <c r="X67" s="329"/>
      <c r="Y67" s="329"/>
      <c r="Z67" s="329"/>
      <c r="AA67" s="329"/>
      <c r="AB67" s="329"/>
      <c r="AC67" s="329"/>
      <c r="AD67" s="329"/>
      <c r="AE67" s="329"/>
      <c r="AF67" s="329"/>
      <c r="AG67" s="329"/>
      <c r="AH67" s="329"/>
      <c r="AI67" s="329"/>
      <c r="AJ67" s="329"/>
      <c r="AK67" s="329"/>
      <c r="AL67" s="329"/>
      <c r="AM67" s="329"/>
      <c r="AN67" s="329"/>
      <c r="AO67" s="329"/>
      <c r="AP67" s="329"/>
      <c r="AQ67" s="329"/>
      <c r="AR67" s="329"/>
      <c r="AS67" s="329"/>
      <c r="AT67" s="330"/>
    </row>
    <row r="68" spans="1:64" ht="13.5" customHeight="1" x14ac:dyDescent="0.15">
      <c r="A68" s="313"/>
      <c r="B68" s="315" t="s">
        <v>0</v>
      </c>
      <c r="C68" s="317" t="s">
        <v>280</v>
      </c>
      <c r="D68" s="317" t="str">
        <f>IF(C70="○","整理番号","登録番号")</f>
        <v>登録番号</v>
      </c>
      <c r="E68" s="184" t="s">
        <v>1394</v>
      </c>
      <c r="F68" s="315" t="s">
        <v>319</v>
      </c>
      <c r="G68" s="168" t="s">
        <v>1</v>
      </c>
      <c r="H68" s="298" t="s">
        <v>1395</v>
      </c>
      <c r="I68" s="296" t="s">
        <v>2</v>
      </c>
      <c r="J68" s="298" t="s">
        <v>328</v>
      </c>
      <c r="K68" s="298" t="s">
        <v>3</v>
      </c>
      <c r="L68" s="178" t="s">
        <v>281</v>
      </c>
      <c r="M68" s="171" t="s">
        <v>16</v>
      </c>
      <c r="N68" s="300" t="s">
        <v>4</v>
      </c>
      <c r="O68" s="301"/>
      <c r="P68" s="301"/>
      <c r="Q68" s="301"/>
      <c r="R68" s="301"/>
      <c r="S68" s="301"/>
      <c r="T68" s="301"/>
      <c r="U68" s="301"/>
      <c r="V68" s="301"/>
      <c r="W68" s="301"/>
      <c r="X68" s="301"/>
      <c r="Y68" s="301"/>
      <c r="Z68" s="301"/>
      <c r="AA68" s="301"/>
      <c r="AB68" s="302"/>
      <c r="AC68" s="173" t="s">
        <v>16</v>
      </c>
      <c r="AD68" s="303" t="s">
        <v>462</v>
      </c>
      <c r="AE68" s="304"/>
      <c r="AF68" s="304"/>
      <c r="AG68" s="304"/>
      <c r="AH68" s="304"/>
      <c r="AI68" s="304"/>
      <c r="AJ68" s="304"/>
      <c r="AK68" s="305"/>
      <c r="AL68" s="171" t="s">
        <v>16</v>
      </c>
      <c r="AM68" s="300" t="s">
        <v>459</v>
      </c>
      <c r="AN68" s="301"/>
      <c r="AO68" s="301"/>
      <c r="AP68" s="301"/>
      <c r="AQ68" s="301"/>
      <c r="AR68" s="301"/>
      <c r="AS68" s="301"/>
      <c r="AT68" s="306"/>
    </row>
    <row r="69" spans="1:64" ht="14.25" thickBot="1" x14ac:dyDescent="0.2">
      <c r="A69" s="314"/>
      <c r="B69" s="316"/>
      <c r="C69" s="318"/>
      <c r="D69" s="318"/>
      <c r="E69" s="189" t="s">
        <v>6</v>
      </c>
      <c r="F69" s="316"/>
      <c r="G69" s="7" t="s">
        <v>7</v>
      </c>
      <c r="H69" s="316"/>
      <c r="I69" s="297"/>
      <c r="J69" s="299"/>
      <c r="K69" s="299"/>
      <c r="L69" s="179"/>
      <c r="M69" s="172"/>
      <c r="N69" s="307" t="s">
        <v>8</v>
      </c>
      <c r="O69" s="308"/>
      <c r="P69" s="308"/>
      <c r="Q69" s="308"/>
      <c r="R69" s="308"/>
      <c r="S69" s="308"/>
      <c r="T69" s="309"/>
      <c r="U69" s="189" t="s">
        <v>9</v>
      </c>
      <c r="V69" s="175" t="s">
        <v>10</v>
      </c>
      <c r="W69" s="176"/>
      <c r="X69" s="176"/>
      <c r="Y69" s="176"/>
      <c r="Z69" s="176"/>
      <c r="AA69" s="177"/>
      <c r="AB69" s="119" t="s">
        <v>11</v>
      </c>
      <c r="AC69" s="174"/>
      <c r="AD69" s="310" t="s">
        <v>8</v>
      </c>
      <c r="AE69" s="311"/>
      <c r="AF69" s="311"/>
      <c r="AG69" s="311"/>
      <c r="AH69" s="311"/>
      <c r="AI69" s="311"/>
      <c r="AJ69" s="312"/>
      <c r="AK69" s="125" t="s">
        <v>9</v>
      </c>
      <c r="AL69" s="172"/>
      <c r="AM69" s="307" t="s">
        <v>8</v>
      </c>
      <c r="AN69" s="308"/>
      <c r="AO69" s="308"/>
      <c r="AP69" s="308"/>
      <c r="AQ69" s="308"/>
      <c r="AR69" s="308"/>
      <c r="AS69" s="309"/>
      <c r="AT69" s="120" t="s">
        <v>9</v>
      </c>
    </row>
    <row r="70" spans="1:64" x14ac:dyDescent="0.15">
      <c r="A70" s="289">
        <v>14</v>
      </c>
      <c r="B70" s="292"/>
      <c r="C70" s="294"/>
      <c r="D70" s="292"/>
      <c r="E70" s="186" t="str">
        <f>IF(C70="○",IF($D70&lt;&gt;"",VLOOKUP($D70,新規学連登録者入力シート!$A$2:$U$101,8,FALSE),""),IF($D70&lt;&gt;"",IF(VLOOKUP(記入方法!$D70,登録者リスト!$A$1:$F$43729,4,FALSE)=基本情報!$D$6,VLOOKUP(記入方法!$D70,登録者リスト!$A$1:$F$43729,3,FALSE),""),""))</f>
        <v/>
      </c>
      <c r="F70" s="283" t="str">
        <f>IF(C70="○",IF($D70&lt;&gt;"",VLOOKUP($D70,新規学連登録者入力シート!$A$2:$U$101,9,FALSE),""),IF($D70&lt;&gt;"",IF(VLOOKUP(記入方法!$D70,登録者リスト!$A$1:$G$43729,4,FALSE)=基本情報!$D$6,VLOOKUP(記入方法!$D70,登録者リスト!$A$1:$G$43729,7,FALSE),""),""))</f>
        <v/>
      </c>
      <c r="G70" s="187" t="str">
        <f>IF(C70="○",IF($D70&lt;&gt;"",VLOOKUP($D70,新規学連登録者入力シート!$A$2:$U$101,14,FALSE),""),IF($D70&lt;&gt;"",IF(VLOOKUP(記入方法!$D70,登録者リスト!$A$1:$F$43729,4,FALSE)=基本情報!$D$6,VLOOKUP(記入方法!$D70,登録者リスト!$A$1:$F$43729,5,FALSE),""),""))</f>
        <v/>
      </c>
      <c r="H70" s="281" t="str">
        <f>IF(C70="○",IF($D70&lt;&gt;"",VLOOKUP($D70,新規学連登録者入力シート!$A$2:$U$101,19,FALSE),""),IF($D70&lt;&gt;"",IF(VLOOKUP(記入方法!$D70,登録者リスト!$A$1:$H$43729,4,FALSE)=基本情報!$D$6,VLOOKUP(記入方法!$D70,登録者リスト!$A$1:$H$43729,8,FALSE),""),""))</f>
        <v/>
      </c>
      <c r="I70" s="285"/>
      <c r="J70" s="285"/>
      <c r="K70" s="287" t="str">
        <f>IFERROR(IF(I70="","",IF(AND(I70&lt;&gt;"107 ハーフマラソン",I70&lt;&gt;"062 10000mW"),IF(BD70="T",IF(VALUE(M70)&lt;=BB70,"A標準",IF(VALUE(M70)&lt;=BC70,"B標準","未突破")),IF(VALUE(M70)&gt;=BB70,"A標準",IF(VALUE(M70)&gt;=BC70,"B標準","未突破"))),IF(VALUE(M70)&lt;=BC70,"","未突破"))),"")</f>
        <v/>
      </c>
      <c r="L70" s="169"/>
      <c r="M70" s="13" t="str">
        <f>IF(U70="",ASC(N70&amp;IF(P70&lt;&gt;"",TEXT(P70,"00"),"")&amp;IF(R70&lt;&gt;"",TEXT(R70,"00"),"")&amp;IF(T70&lt;&gt;"",TEXT(T70,"00"),"")),ASC(U70))</f>
        <v/>
      </c>
      <c r="N70" s="281"/>
      <c r="O70" s="265" t="s">
        <v>275</v>
      </c>
      <c r="P70" s="275"/>
      <c r="Q70" s="265" t="s">
        <v>276</v>
      </c>
      <c r="R70" s="275"/>
      <c r="S70" s="277" t="s">
        <v>277</v>
      </c>
      <c r="T70" s="279"/>
      <c r="U70" s="281"/>
      <c r="V70" s="8"/>
      <c r="W70" s="9" t="s">
        <v>23</v>
      </c>
      <c r="X70" s="8"/>
      <c r="Y70" s="9" t="s">
        <v>24</v>
      </c>
      <c r="Z70" s="8"/>
      <c r="AA70" s="9" t="s">
        <v>26</v>
      </c>
      <c r="AB70" s="283"/>
      <c r="AC70" s="126" t="str">
        <f>IF(AK70="",ASC(AD70&amp;IF(AF70&lt;&gt;"",TEXT(AF70,"00"),"")&amp;IF(AH70&lt;&gt;"",TEXT(AH70,"00"),"")&amp;IF(AJ70&lt;&gt;"",TEXT(AJ70,"00"),"")),ASC(AK70))</f>
        <v/>
      </c>
      <c r="AD70" s="267" t="str">
        <f>IF(I70="","",IF(I70="201 十種競技","",VLOOKUP(I70,#REF!,2,FALSE)))</f>
        <v/>
      </c>
      <c r="AE70" s="269" t="s">
        <v>275</v>
      </c>
      <c r="AF70" s="271" t="str">
        <f>IF(I70="","",IF(I70="201 十種競技","",VLOOKUP(I70,#REF!,4,FALSE)))</f>
        <v/>
      </c>
      <c r="AG70" s="269" t="s">
        <v>276</v>
      </c>
      <c r="AH70" s="271" t="str">
        <f>IF(I70="","",IF(I70="201 十種競技","",VLOOKUP(I70,#REF!,6,FALSE)))</f>
        <v/>
      </c>
      <c r="AI70" s="273" t="s">
        <v>277</v>
      </c>
      <c r="AJ70" s="331" t="str">
        <f>IF(I70="","",IF(I70="201 十種競技","",VLOOKUP(I70,#REF!,8,FALSE)))</f>
        <v/>
      </c>
      <c r="AK70" s="267" t="str">
        <f>IF(I70="","",IF(I70="201 十種競技",#REF!,""))</f>
        <v/>
      </c>
      <c r="AL70" s="13" t="str">
        <f>IF(AT70="",ASC(AM70&amp;IF(AO70&lt;&gt;"",TEXT(AO70,"00"),"")&amp;IF(AQ70&lt;&gt;"",TEXT(AQ70,"00"),"")&amp;IF(AS70&lt;&gt;"",TEXT(AS70,"00"),"")),ASC(AT70))</f>
        <v/>
      </c>
      <c r="AM70" s="292"/>
      <c r="AN70" s="265" t="s">
        <v>275</v>
      </c>
      <c r="AO70" s="319"/>
      <c r="AP70" s="265" t="s">
        <v>276</v>
      </c>
      <c r="AQ70" s="319"/>
      <c r="AR70" s="277" t="s">
        <v>277</v>
      </c>
      <c r="AS70" s="321"/>
      <c r="AT70" s="323"/>
      <c r="AV70" s="6" t="str">
        <f>IF(AND(I70&lt;&gt;"107 ハーフマラソン",I70&lt;&gt;"062 10000mW"),D70 &amp; "-" &amp; I70,D70 &amp; "-" &amp; I70 &amp; J70)</f>
        <v>-</v>
      </c>
      <c r="AW70" s="6" t="str">
        <f>IF(ISERROR(VLOOKUP(記入方法!$AV70,登録者リスト!#REF!,4,FALSE)),"○","")</f>
        <v>○</v>
      </c>
      <c r="AX70" s="6" t="e">
        <f>IF(AND(I70&lt;&gt;"107 ハーフマラソン",I70&lt;&gt;"062 10000mW"),#REF! &amp; "-" &amp; I70,#REF! &amp; "-" &amp; I70 &amp; J70)</f>
        <v>#REF!</v>
      </c>
      <c r="AY70" s="6" t="str">
        <f>IF(ISERROR(VLOOKUP(AX70,突破者リスト外資格記録入力シート!$D$7:$M$106,2,FALSE)),"○","")</f>
        <v>○</v>
      </c>
      <c r="AZ70" s="6" t="str">
        <f>IF(C70="○","整理番号","登録番号")</f>
        <v>登録番号</v>
      </c>
      <c r="BA70" s="6" t="str">
        <f>IF(I70="107 ハーフマラソン","H",IF(I70="062 10000mW","W",""))</f>
        <v/>
      </c>
      <c r="BB70" s="6" t="e">
        <f>VLOOKUP($I70 &amp; $J70,標準記録!$A$1:$D$25,2,FALSE)</f>
        <v>#N/A</v>
      </c>
      <c r="BC70" s="6" t="e">
        <f>VLOOKUP($I70 &amp; $J70,標準記録!$A$1:$D$25,3,FALSE)</f>
        <v>#N/A</v>
      </c>
      <c r="BD70" s="6" t="e">
        <f>VLOOKUP($I70 &amp; $J70,標準記録!$A$1:$D$25,4,FALSE)</f>
        <v>#N/A</v>
      </c>
      <c r="BE70" s="6" t="str">
        <f>IF(BF70="","",A70)</f>
        <v/>
      </c>
      <c r="BF70" s="6" t="str">
        <f>IF(OR(I70="201 十種競技",I70="202 七種競技"),#REF!,"")</f>
        <v/>
      </c>
      <c r="BG70" s="6" t="str">
        <f>IF(I70="107 ハーフマラソン",#REF!,"")</f>
        <v/>
      </c>
      <c r="BH70" s="6" t="str">
        <f>I70 &amp; K70</f>
        <v/>
      </c>
      <c r="BI70" s="6">
        <f>I70</f>
        <v>0</v>
      </c>
      <c r="BJ70" s="6">
        <f>COUNTIF($BI$5:$BI$401,I70)</f>
        <v>160</v>
      </c>
      <c r="BK70" s="6">
        <f>COUNTIF($BH$5:$BH$401,I70 &amp; "B標準")</f>
        <v>0</v>
      </c>
      <c r="BL70" s="6" t="str">
        <f>D68 &amp; D70</f>
        <v>登録番号</v>
      </c>
    </row>
    <row r="71" spans="1:64" ht="14.25" thickBot="1" x14ac:dyDescent="0.2">
      <c r="A71" s="290"/>
      <c r="B71" s="293"/>
      <c r="C71" s="295"/>
      <c r="D71" s="293"/>
      <c r="E71" s="188" t="str">
        <f>IF(C70="○",IF($D70&lt;&gt;"",VLOOKUP($D70,新規学連登録者入力シート!$A$2:$U$101,7,FALSE),""),IF($D70&lt;&gt;"",IF(VLOOKUP(記入方法!$D70,登録者リスト!$A$1:$F$43729,4,FALSE)=基本情報!$D$6,VLOOKUP(記入方法!$D70,登録者リスト!$A$1:$F$43729,2,FALSE),""),""))</f>
        <v/>
      </c>
      <c r="F71" s="284"/>
      <c r="G71" s="188" t="str">
        <f>IF(C70="○",IF($D70&lt;&gt;"",VLOOKUP($D70,新規学連登録者入力シート!$A$2:$U$101,19,FALSE),""),IF($D70&lt;&gt;"",IF(VLOOKUP(記入方法!$D70,登録者リスト!$A$1:$F$43729,4,FALSE)=基本情報!$D$6,VLOOKUP(記入方法!$D70,登録者リスト!$A$1:$F$43729,6,FALSE),""),""))</f>
        <v/>
      </c>
      <c r="H71" s="282"/>
      <c r="I71" s="286"/>
      <c r="J71" s="286"/>
      <c r="K71" s="288"/>
      <c r="L71" s="170"/>
      <c r="M71" s="15" t="str">
        <f>IF(U71="",ASC(N71&amp;IF(P71&lt;&gt;"",TEXT(P71,"00"),"")&amp;IF(R71&lt;&gt;"",TEXT(R71,"00"),"")&amp;IF(T71&lt;&gt;"",TEXT(T71,"00"),"")),ASC(U71))</f>
        <v/>
      </c>
      <c r="N71" s="282"/>
      <c r="O71" s="266"/>
      <c r="P71" s="276"/>
      <c r="Q71" s="266"/>
      <c r="R71" s="276"/>
      <c r="S71" s="278"/>
      <c r="T71" s="280"/>
      <c r="U71" s="282"/>
      <c r="V71" s="10"/>
      <c r="W71" s="11" t="s">
        <v>23</v>
      </c>
      <c r="X71" s="10"/>
      <c r="Y71" s="11" t="s">
        <v>25</v>
      </c>
      <c r="Z71" s="10"/>
      <c r="AA71" s="11" t="s">
        <v>26</v>
      </c>
      <c r="AB71" s="284"/>
      <c r="AC71" s="127" t="str">
        <f>IF(AK71="",ASC(AD70&amp;IF(AF71&lt;&gt;"",TEXT(AF71,"00"),"")&amp;IF(AH71&lt;&gt;"",TEXT(AH71,"00"),"")&amp;IF(AJ71&lt;&gt;"",TEXT(AJ71,"00"),"")),ASC(AK71))</f>
        <v/>
      </c>
      <c r="AD71" s="268"/>
      <c r="AE71" s="270"/>
      <c r="AF71" s="272"/>
      <c r="AG71" s="270"/>
      <c r="AH71" s="272"/>
      <c r="AI71" s="274"/>
      <c r="AJ71" s="332"/>
      <c r="AK71" s="268"/>
      <c r="AL71" s="15" t="str">
        <f>IF(AT71="",ASC(AM71&amp;IF(AO71&lt;&gt;"",TEXT(AO71,"00"),"")&amp;IF(AQ71&lt;&gt;"",TEXT(AQ71,"00"),"")&amp;IF(AS71&lt;&gt;"",TEXT(AS71,"00"),"")),ASC(AT71))</f>
        <v/>
      </c>
      <c r="AM71" s="293"/>
      <c r="AN71" s="266"/>
      <c r="AO71" s="320"/>
      <c r="AP71" s="266"/>
      <c r="AQ71" s="320"/>
      <c r="AR71" s="278"/>
      <c r="AS71" s="322"/>
      <c r="AT71" s="324"/>
      <c r="AV71" s="6" t="str">
        <f>IF(AND(I71&lt;&gt;"107 ハーフマラソン",I71&lt;&gt;"062 10000mW"),D70 &amp; "-" &amp; I71,D70 &amp; "-" &amp; I71 &amp; J71)</f>
        <v>-</v>
      </c>
      <c r="AW71" s="6" t="str">
        <f>IF(ISERROR(VLOOKUP(記入方法!$AV71,登録者リスト!#REF!,4,FALSE)),"○","")</f>
        <v>○</v>
      </c>
      <c r="AX71" s="6" t="e">
        <f>IF(AND(I71&lt;&gt;"107 ハーフマラソン",I71&lt;&gt;"062 10000mW"),#REF! &amp; "-" &amp; I71,#REF! &amp; "-" &amp; I71 &amp; J71)</f>
        <v>#REF!</v>
      </c>
      <c r="AY71" s="6" t="str">
        <f>IF(ISERROR(VLOOKUP(AX71,突破者リスト外資格記録入力シート!$D$7:$M$106,2,FALSE)),"○","")</f>
        <v>○</v>
      </c>
      <c r="BA71" s="6" t="str">
        <f>IF(I71="107 ハーフマラソン","H",IF(I71="062 10000mW","W",""))</f>
        <v/>
      </c>
      <c r="BB71" s="6" t="e">
        <f>VLOOKUP($I71 &amp; $J71,標準記録!$A$1:$D$25,2,FALSE)</f>
        <v>#N/A</v>
      </c>
      <c r="BC71" s="6" t="e">
        <f>VLOOKUP($I71 &amp; $J71,標準記録!$A$1:$D$25,3,FALSE)</f>
        <v>#N/A</v>
      </c>
      <c r="BD71" s="6" t="e">
        <f>VLOOKUP($I71 &amp; $J71,標準記録!$A$1:$D$25,4,FALSE)</f>
        <v>#N/A</v>
      </c>
      <c r="BE71" s="6" t="str">
        <f>IF(BF71="","",A70)</f>
        <v/>
      </c>
      <c r="BF71" s="6" t="str">
        <f>IF(OR(I71="201 十種競技",I71="202 七種競技"),#REF!,"")</f>
        <v/>
      </c>
      <c r="BG71" s="6" t="str">
        <f>IF(I71="107 ハーフマラソン",#REF!,"")</f>
        <v/>
      </c>
      <c r="BH71" s="6" t="str">
        <f>I71 &amp; K71</f>
        <v/>
      </c>
      <c r="BI71" s="6">
        <f>I71</f>
        <v>0</v>
      </c>
      <c r="BJ71" s="6">
        <f>COUNTIF($BI$5:$BI$401,I71)</f>
        <v>160</v>
      </c>
      <c r="BK71" s="6">
        <f>COUNTIF($BH$5:$BH$401,I71 &amp; "B標準")</f>
        <v>0</v>
      </c>
    </row>
    <row r="72" spans="1:64" ht="15" thickTop="1" thickBot="1" x14ac:dyDescent="0.2">
      <c r="A72" s="291"/>
      <c r="B72" s="325" t="s">
        <v>164</v>
      </c>
      <c r="C72" s="326"/>
      <c r="D72" s="326"/>
      <c r="E72" s="326"/>
      <c r="F72" s="326"/>
      <c r="G72" s="327"/>
      <c r="H72" s="185"/>
      <c r="I72" s="328"/>
      <c r="J72" s="329"/>
      <c r="K72" s="329"/>
      <c r="L72" s="329"/>
      <c r="M72" s="329"/>
      <c r="N72" s="329"/>
      <c r="O72" s="329"/>
      <c r="P72" s="329"/>
      <c r="Q72" s="329"/>
      <c r="R72" s="329"/>
      <c r="S72" s="329"/>
      <c r="T72" s="329"/>
      <c r="U72" s="329"/>
      <c r="V72" s="329"/>
      <c r="W72" s="329"/>
      <c r="X72" s="329"/>
      <c r="Y72" s="329"/>
      <c r="Z72" s="329"/>
      <c r="AA72" s="329"/>
      <c r="AB72" s="329"/>
      <c r="AC72" s="329"/>
      <c r="AD72" s="329"/>
      <c r="AE72" s="329"/>
      <c r="AF72" s="329"/>
      <c r="AG72" s="329"/>
      <c r="AH72" s="329"/>
      <c r="AI72" s="329"/>
      <c r="AJ72" s="329"/>
      <c r="AK72" s="329"/>
      <c r="AL72" s="329"/>
      <c r="AM72" s="329"/>
      <c r="AN72" s="329"/>
      <c r="AO72" s="329"/>
      <c r="AP72" s="329"/>
      <c r="AQ72" s="329"/>
      <c r="AR72" s="329"/>
      <c r="AS72" s="329"/>
      <c r="AT72" s="330"/>
    </row>
    <row r="73" spans="1:64" ht="13.5" customHeight="1" x14ac:dyDescent="0.15">
      <c r="A73" s="313"/>
      <c r="B73" s="315" t="s">
        <v>0</v>
      </c>
      <c r="C73" s="317" t="s">
        <v>280</v>
      </c>
      <c r="D73" s="317" t="str">
        <f>IF(C75="○","整理番号","登録番号")</f>
        <v>登録番号</v>
      </c>
      <c r="E73" s="184" t="s">
        <v>1394</v>
      </c>
      <c r="F73" s="315" t="s">
        <v>319</v>
      </c>
      <c r="G73" s="168" t="s">
        <v>1</v>
      </c>
      <c r="H73" s="298" t="s">
        <v>1395</v>
      </c>
      <c r="I73" s="296" t="s">
        <v>2</v>
      </c>
      <c r="J73" s="298" t="s">
        <v>328</v>
      </c>
      <c r="K73" s="298" t="s">
        <v>3</v>
      </c>
      <c r="L73" s="178" t="s">
        <v>281</v>
      </c>
      <c r="M73" s="171" t="s">
        <v>16</v>
      </c>
      <c r="N73" s="300" t="s">
        <v>4</v>
      </c>
      <c r="O73" s="301"/>
      <c r="P73" s="301"/>
      <c r="Q73" s="301"/>
      <c r="R73" s="301"/>
      <c r="S73" s="301"/>
      <c r="T73" s="301"/>
      <c r="U73" s="301"/>
      <c r="V73" s="301"/>
      <c r="W73" s="301"/>
      <c r="X73" s="301"/>
      <c r="Y73" s="301"/>
      <c r="Z73" s="301"/>
      <c r="AA73" s="301"/>
      <c r="AB73" s="302"/>
      <c r="AC73" s="173" t="s">
        <v>16</v>
      </c>
      <c r="AD73" s="303" t="s">
        <v>462</v>
      </c>
      <c r="AE73" s="304"/>
      <c r="AF73" s="304"/>
      <c r="AG73" s="304"/>
      <c r="AH73" s="304"/>
      <c r="AI73" s="304"/>
      <c r="AJ73" s="304"/>
      <c r="AK73" s="305"/>
      <c r="AL73" s="171" t="s">
        <v>16</v>
      </c>
      <c r="AM73" s="300" t="s">
        <v>459</v>
      </c>
      <c r="AN73" s="301"/>
      <c r="AO73" s="301"/>
      <c r="AP73" s="301"/>
      <c r="AQ73" s="301"/>
      <c r="AR73" s="301"/>
      <c r="AS73" s="301"/>
      <c r="AT73" s="306"/>
    </row>
    <row r="74" spans="1:64" ht="14.25" thickBot="1" x14ac:dyDescent="0.2">
      <c r="A74" s="314"/>
      <c r="B74" s="316"/>
      <c r="C74" s="318"/>
      <c r="D74" s="318"/>
      <c r="E74" s="189" t="s">
        <v>6</v>
      </c>
      <c r="F74" s="316"/>
      <c r="G74" s="7" t="s">
        <v>7</v>
      </c>
      <c r="H74" s="316"/>
      <c r="I74" s="297"/>
      <c r="J74" s="299"/>
      <c r="K74" s="299"/>
      <c r="L74" s="179"/>
      <c r="M74" s="172"/>
      <c r="N74" s="307" t="s">
        <v>8</v>
      </c>
      <c r="O74" s="308"/>
      <c r="P74" s="308"/>
      <c r="Q74" s="308"/>
      <c r="R74" s="308"/>
      <c r="S74" s="308"/>
      <c r="T74" s="309"/>
      <c r="U74" s="189" t="s">
        <v>9</v>
      </c>
      <c r="V74" s="175" t="s">
        <v>10</v>
      </c>
      <c r="W74" s="176"/>
      <c r="X74" s="176"/>
      <c r="Y74" s="176"/>
      <c r="Z74" s="176"/>
      <c r="AA74" s="177"/>
      <c r="AB74" s="119" t="s">
        <v>11</v>
      </c>
      <c r="AC74" s="174"/>
      <c r="AD74" s="310" t="s">
        <v>8</v>
      </c>
      <c r="AE74" s="311"/>
      <c r="AF74" s="311"/>
      <c r="AG74" s="311"/>
      <c r="AH74" s="311"/>
      <c r="AI74" s="311"/>
      <c r="AJ74" s="312"/>
      <c r="AK74" s="125" t="s">
        <v>9</v>
      </c>
      <c r="AL74" s="172"/>
      <c r="AM74" s="307" t="s">
        <v>8</v>
      </c>
      <c r="AN74" s="308"/>
      <c r="AO74" s="308"/>
      <c r="AP74" s="308"/>
      <c r="AQ74" s="308"/>
      <c r="AR74" s="308"/>
      <c r="AS74" s="309"/>
      <c r="AT74" s="120" t="s">
        <v>9</v>
      </c>
    </row>
    <row r="75" spans="1:64" x14ac:dyDescent="0.15">
      <c r="A75" s="289">
        <v>15</v>
      </c>
      <c r="B75" s="292"/>
      <c r="C75" s="294"/>
      <c r="D75" s="292"/>
      <c r="E75" s="186" t="str">
        <f>IF(C75="○",IF($D75&lt;&gt;"",VLOOKUP($D75,新規学連登録者入力シート!$A$2:$U$101,8,FALSE),""),IF($D75&lt;&gt;"",IF(VLOOKUP(記入方法!$D75,登録者リスト!$A$1:$F$43729,4,FALSE)=基本情報!$D$6,VLOOKUP(記入方法!$D75,登録者リスト!$A$1:$F$43729,3,FALSE),""),""))</f>
        <v/>
      </c>
      <c r="F75" s="283" t="str">
        <f>IF(C75="○",IF($D75&lt;&gt;"",VLOOKUP($D75,新規学連登録者入力シート!$A$2:$U$101,9,FALSE),""),IF($D75&lt;&gt;"",IF(VLOOKUP(記入方法!$D75,登録者リスト!$A$1:$G$43729,4,FALSE)=基本情報!$D$6,VLOOKUP(記入方法!$D75,登録者リスト!$A$1:$G$43729,7,FALSE),""),""))</f>
        <v/>
      </c>
      <c r="G75" s="187" t="str">
        <f>IF(C75="○",IF($D75&lt;&gt;"",VLOOKUP($D75,新規学連登録者入力シート!$A$2:$U$101,14,FALSE),""),IF($D75&lt;&gt;"",IF(VLOOKUP(記入方法!$D75,登録者リスト!$A$1:$F$43729,4,FALSE)=基本情報!$D$6,VLOOKUP(記入方法!$D75,登録者リスト!$A$1:$F$43729,5,FALSE),""),""))</f>
        <v/>
      </c>
      <c r="H75" s="281" t="str">
        <f>IF(C75="○",IF($D75&lt;&gt;"",VLOOKUP($D75,新規学連登録者入力シート!$A$2:$U$101,19,FALSE),""),IF($D75&lt;&gt;"",IF(VLOOKUP(記入方法!$D75,登録者リスト!$A$1:$H$43729,4,FALSE)=基本情報!$D$6,VLOOKUP(記入方法!$D75,登録者リスト!$A$1:$H$43729,8,FALSE),""),""))</f>
        <v/>
      </c>
      <c r="I75" s="285"/>
      <c r="J75" s="285"/>
      <c r="K75" s="287" t="str">
        <f>IFERROR(IF(I75="","",IF(AND(I75&lt;&gt;"107 ハーフマラソン",I75&lt;&gt;"062 10000mW"),IF(BD75="T",IF(VALUE(M75)&lt;=BB75,"A標準",IF(VALUE(M75)&lt;=BC75,"B標準","未突破")),IF(VALUE(M75)&gt;=BB75,"A標準",IF(VALUE(M75)&gt;=BC75,"B標準","未突破"))),IF(VALUE(M75)&lt;=BC75,"","未突破"))),"")</f>
        <v/>
      </c>
      <c r="L75" s="169"/>
      <c r="M75" s="13" t="str">
        <f>IF(U75="",ASC(N75&amp;IF(P75&lt;&gt;"",TEXT(P75,"00"),"")&amp;IF(R75&lt;&gt;"",TEXT(R75,"00"),"")&amp;IF(T75&lt;&gt;"",TEXT(T75,"00"),"")),ASC(U75))</f>
        <v/>
      </c>
      <c r="N75" s="281"/>
      <c r="O75" s="265" t="s">
        <v>275</v>
      </c>
      <c r="P75" s="275"/>
      <c r="Q75" s="265" t="s">
        <v>276</v>
      </c>
      <c r="R75" s="275"/>
      <c r="S75" s="277" t="s">
        <v>277</v>
      </c>
      <c r="T75" s="279"/>
      <c r="U75" s="281"/>
      <c r="V75" s="8"/>
      <c r="W75" s="9" t="s">
        <v>23</v>
      </c>
      <c r="X75" s="8"/>
      <c r="Y75" s="9" t="s">
        <v>24</v>
      </c>
      <c r="Z75" s="8"/>
      <c r="AA75" s="9" t="s">
        <v>26</v>
      </c>
      <c r="AB75" s="283"/>
      <c r="AC75" s="126" t="str">
        <f>IF(AK75="",ASC(AD75&amp;IF(AF75&lt;&gt;"",TEXT(AF75,"00"),"")&amp;IF(AH75&lt;&gt;"",TEXT(AH75,"00"),"")&amp;IF(AJ75&lt;&gt;"",TEXT(AJ75,"00"),"")),ASC(AK75))</f>
        <v/>
      </c>
      <c r="AD75" s="267" t="str">
        <f>IF(I75="","",IF(I75="201 十種競技","",VLOOKUP(I75,#REF!,2,FALSE)))</f>
        <v/>
      </c>
      <c r="AE75" s="269" t="s">
        <v>275</v>
      </c>
      <c r="AF75" s="271" t="str">
        <f>IF(I75="","",IF(I75="201 十種競技","",VLOOKUP(I75,#REF!,4,FALSE)))</f>
        <v/>
      </c>
      <c r="AG75" s="269" t="s">
        <v>276</v>
      </c>
      <c r="AH75" s="271" t="str">
        <f>IF(I75="","",IF(I75="201 十種競技","",VLOOKUP(I75,#REF!,6,FALSE)))</f>
        <v/>
      </c>
      <c r="AI75" s="273" t="s">
        <v>277</v>
      </c>
      <c r="AJ75" s="331" t="str">
        <f>IF(I75="","",IF(I75="201 十種競技","",VLOOKUP(I75,#REF!,8,FALSE)))</f>
        <v/>
      </c>
      <c r="AK75" s="267" t="str">
        <f>IF(I75="","",IF(I75="201 十種競技",#REF!,""))</f>
        <v/>
      </c>
      <c r="AL75" s="13" t="str">
        <f>IF(AT75="",ASC(AM75&amp;IF(AO75&lt;&gt;"",TEXT(AO75,"00"),"")&amp;IF(AQ75&lt;&gt;"",TEXT(AQ75,"00"),"")&amp;IF(AS75&lt;&gt;"",TEXT(AS75,"00"),"")),ASC(AT75))</f>
        <v/>
      </c>
      <c r="AM75" s="292"/>
      <c r="AN75" s="265" t="s">
        <v>275</v>
      </c>
      <c r="AO75" s="319"/>
      <c r="AP75" s="265" t="s">
        <v>276</v>
      </c>
      <c r="AQ75" s="319"/>
      <c r="AR75" s="277" t="s">
        <v>277</v>
      </c>
      <c r="AS75" s="321"/>
      <c r="AT75" s="323"/>
      <c r="AV75" s="6" t="str">
        <f>IF(AND(I75&lt;&gt;"107 ハーフマラソン",I75&lt;&gt;"062 10000mW"),D75 &amp; "-" &amp; I75,D75 &amp; "-" &amp; I75 &amp; J75)</f>
        <v>-</v>
      </c>
      <c r="AW75" s="6" t="str">
        <f>IF(ISERROR(VLOOKUP(記入方法!$AV75,登録者リスト!#REF!,4,FALSE)),"○","")</f>
        <v>○</v>
      </c>
      <c r="AX75" s="6" t="e">
        <f>IF(AND(I75&lt;&gt;"107 ハーフマラソン",I75&lt;&gt;"062 10000mW"),#REF! &amp; "-" &amp; I75,#REF! &amp; "-" &amp; I75 &amp; J75)</f>
        <v>#REF!</v>
      </c>
      <c r="AY75" s="6" t="str">
        <f>IF(ISERROR(VLOOKUP(AX75,突破者リスト外資格記録入力シート!$D$7:$M$106,2,FALSE)),"○","")</f>
        <v>○</v>
      </c>
      <c r="AZ75" s="6" t="str">
        <f>IF(C75="○","整理番号","登録番号")</f>
        <v>登録番号</v>
      </c>
      <c r="BA75" s="6" t="str">
        <f>IF(I75="107 ハーフマラソン","H",IF(I75="062 10000mW","W",""))</f>
        <v/>
      </c>
      <c r="BB75" s="6" t="e">
        <f>VLOOKUP($I75 &amp; $J75,標準記録!$A$1:$D$25,2,FALSE)</f>
        <v>#N/A</v>
      </c>
      <c r="BC75" s="6" t="e">
        <f>VLOOKUP($I75 &amp; $J75,標準記録!$A$1:$D$25,3,FALSE)</f>
        <v>#N/A</v>
      </c>
      <c r="BD75" s="6" t="e">
        <f>VLOOKUP($I75 &amp; $J75,標準記録!$A$1:$D$25,4,FALSE)</f>
        <v>#N/A</v>
      </c>
      <c r="BE75" s="6" t="str">
        <f>IF(BF75="","",A75)</f>
        <v/>
      </c>
      <c r="BF75" s="6" t="str">
        <f>IF(OR(I75="201 十種競技",I75="202 七種競技"),#REF!,"")</f>
        <v/>
      </c>
      <c r="BG75" s="6" t="str">
        <f>IF(I75="107 ハーフマラソン",#REF!,"")</f>
        <v/>
      </c>
      <c r="BH75" s="6" t="str">
        <f>I75 &amp; K75</f>
        <v/>
      </c>
      <c r="BI75" s="6">
        <f>I75</f>
        <v>0</v>
      </c>
      <c r="BJ75" s="6">
        <f>COUNTIF($BI$5:$BI$401,I75)</f>
        <v>160</v>
      </c>
      <c r="BK75" s="6">
        <f>COUNTIF($BH$5:$BH$401,I75 &amp; "B標準")</f>
        <v>0</v>
      </c>
      <c r="BL75" s="6" t="str">
        <f>D73 &amp; D75</f>
        <v>登録番号</v>
      </c>
    </row>
    <row r="76" spans="1:64" ht="14.25" thickBot="1" x14ac:dyDescent="0.2">
      <c r="A76" s="290"/>
      <c r="B76" s="293"/>
      <c r="C76" s="295"/>
      <c r="D76" s="293"/>
      <c r="E76" s="188" t="str">
        <f>IF(C75="○",IF($D75&lt;&gt;"",VLOOKUP($D75,新規学連登録者入力シート!$A$2:$U$101,7,FALSE),""),IF($D75&lt;&gt;"",IF(VLOOKUP(記入方法!$D75,登録者リスト!$A$1:$F$43729,4,FALSE)=基本情報!$D$6,VLOOKUP(記入方法!$D75,登録者リスト!$A$1:$F$43729,2,FALSE),""),""))</f>
        <v/>
      </c>
      <c r="F76" s="284"/>
      <c r="G76" s="188" t="str">
        <f>IF(C75="○",IF($D75&lt;&gt;"",VLOOKUP($D75,新規学連登録者入力シート!$A$2:$U$101,19,FALSE),""),IF($D75&lt;&gt;"",IF(VLOOKUP(記入方法!$D75,登録者リスト!$A$1:$F$43729,4,FALSE)=基本情報!$D$6,VLOOKUP(記入方法!$D75,登録者リスト!$A$1:$F$43729,6,FALSE),""),""))</f>
        <v/>
      </c>
      <c r="H76" s="282"/>
      <c r="I76" s="286"/>
      <c r="J76" s="286"/>
      <c r="K76" s="288"/>
      <c r="L76" s="170"/>
      <c r="M76" s="15" t="str">
        <f>IF(U76="",ASC(N76&amp;IF(P76&lt;&gt;"",TEXT(P76,"00"),"")&amp;IF(R76&lt;&gt;"",TEXT(R76,"00"),"")&amp;IF(T76&lt;&gt;"",TEXT(T76,"00"),"")),ASC(U76))</f>
        <v/>
      </c>
      <c r="N76" s="282"/>
      <c r="O76" s="266"/>
      <c r="P76" s="276"/>
      <c r="Q76" s="266"/>
      <c r="R76" s="276"/>
      <c r="S76" s="278"/>
      <c r="T76" s="280"/>
      <c r="U76" s="282"/>
      <c r="V76" s="10"/>
      <c r="W76" s="11" t="s">
        <v>23</v>
      </c>
      <c r="X76" s="10"/>
      <c r="Y76" s="11" t="s">
        <v>25</v>
      </c>
      <c r="Z76" s="10"/>
      <c r="AA76" s="11" t="s">
        <v>26</v>
      </c>
      <c r="AB76" s="284"/>
      <c r="AC76" s="127" t="str">
        <f>IF(AK76="",ASC(AD75&amp;IF(AF76&lt;&gt;"",TEXT(AF76,"00"),"")&amp;IF(AH76&lt;&gt;"",TEXT(AH76,"00"),"")&amp;IF(AJ76&lt;&gt;"",TEXT(AJ76,"00"),"")),ASC(AK76))</f>
        <v/>
      </c>
      <c r="AD76" s="268"/>
      <c r="AE76" s="270"/>
      <c r="AF76" s="272"/>
      <c r="AG76" s="270"/>
      <c r="AH76" s="272"/>
      <c r="AI76" s="274"/>
      <c r="AJ76" s="332"/>
      <c r="AK76" s="268"/>
      <c r="AL76" s="15" t="str">
        <f>IF(AT76="",ASC(AM76&amp;IF(AO76&lt;&gt;"",TEXT(AO76,"00"),"")&amp;IF(AQ76&lt;&gt;"",TEXT(AQ76,"00"),"")&amp;IF(AS76&lt;&gt;"",TEXT(AS76,"00"),"")),ASC(AT76))</f>
        <v/>
      </c>
      <c r="AM76" s="293"/>
      <c r="AN76" s="266"/>
      <c r="AO76" s="320"/>
      <c r="AP76" s="266"/>
      <c r="AQ76" s="320"/>
      <c r="AR76" s="278"/>
      <c r="AS76" s="322"/>
      <c r="AT76" s="324"/>
      <c r="AV76" s="6" t="str">
        <f>IF(AND(I76&lt;&gt;"107 ハーフマラソン",I76&lt;&gt;"062 10000mW"),D75 &amp; "-" &amp; I76,D75 &amp; "-" &amp; I76 &amp; J76)</f>
        <v>-</v>
      </c>
      <c r="AW76" s="6" t="str">
        <f>IF(ISERROR(VLOOKUP(記入方法!$AV76,登録者リスト!#REF!,4,FALSE)),"○","")</f>
        <v>○</v>
      </c>
      <c r="AX76" s="6" t="e">
        <f>IF(AND(I76&lt;&gt;"107 ハーフマラソン",I76&lt;&gt;"062 10000mW"),#REF! &amp; "-" &amp; I76,#REF! &amp; "-" &amp; I76 &amp; J76)</f>
        <v>#REF!</v>
      </c>
      <c r="AY76" s="6" t="str">
        <f>IF(ISERROR(VLOOKUP(AX76,突破者リスト外資格記録入力シート!$D$7:$M$106,2,FALSE)),"○","")</f>
        <v>○</v>
      </c>
      <c r="BA76" s="6" t="str">
        <f>IF(I76="107 ハーフマラソン","H",IF(I76="062 10000mW","W",""))</f>
        <v/>
      </c>
      <c r="BB76" s="6" t="e">
        <f>VLOOKUP($I76 &amp; $J76,標準記録!$A$1:$D$25,2,FALSE)</f>
        <v>#N/A</v>
      </c>
      <c r="BC76" s="6" t="e">
        <f>VLOOKUP($I76 &amp; $J76,標準記録!$A$1:$D$25,3,FALSE)</f>
        <v>#N/A</v>
      </c>
      <c r="BD76" s="6" t="e">
        <f>VLOOKUP($I76 &amp; $J76,標準記録!$A$1:$D$25,4,FALSE)</f>
        <v>#N/A</v>
      </c>
      <c r="BE76" s="6" t="str">
        <f>IF(BF76="","",A75)</f>
        <v/>
      </c>
      <c r="BF76" s="6" t="str">
        <f>IF(OR(I76="201 十種競技",I76="202 七種競技"),#REF!,"")</f>
        <v/>
      </c>
      <c r="BG76" s="6" t="str">
        <f>IF(I76="107 ハーフマラソン",#REF!,"")</f>
        <v/>
      </c>
      <c r="BH76" s="6" t="str">
        <f>I76 &amp; K76</f>
        <v/>
      </c>
      <c r="BI76" s="6">
        <f>I76</f>
        <v>0</v>
      </c>
      <c r="BJ76" s="6">
        <f>COUNTIF($BI$5:$BI$401,I76)</f>
        <v>160</v>
      </c>
      <c r="BK76" s="6">
        <f>COUNTIF($BH$5:$BH$401,I76 &amp; "B標準")</f>
        <v>0</v>
      </c>
    </row>
    <row r="77" spans="1:64" ht="15" thickTop="1" thickBot="1" x14ac:dyDescent="0.2">
      <c r="A77" s="291"/>
      <c r="B77" s="325" t="s">
        <v>164</v>
      </c>
      <c r="C77" s="326"/>
      <c r="D77" s="326"/>
      <c r="E77" s="326"/>
      <c r="F77" s="326"/>
      <c r="G77" s="327"/>
      <c r="H77" s="185"/>
      <c r="I77" s="328"/>
      <c r="J77" s="329"/>
      <c r="K77" s="329"/>
      <c r="L77" s="329"/>
      <c r="M77" s="329"/>
      <c r="N77" s="329"/>
      <c r="O77" s="329"/>
      <c r="P77" s="329"/>
      <c r="Q77" s="329"/>
      <c r="R77" s="329"/>
      <c r="S77" s="329"/>
      <c r="T77" s="329"/>
      <c r="U77" s="329"/>
      <c r="V77" s="329"/>
      <c r="W77" s="329"/>
      <c r="X77" s="329"/>
      <c r="Y77" s="329"/>
      <c r="Z77" s="329"/>
      <c r="AA77" s="329"/>
      <c r="AB77" s="329"/>
      <c r="AC77" s="329"/>
      <c r="AD77" s="329"/>
      <c r="AE77" s="329"/>
      <c r="AF77" s="329"/>
      <c r="AG77" s="329"/>
      <c r="AH77" s="329"/>
      <c r="AI77" s="329"/>
      <c r="AJ77" s="329"/>
      <c r="AK77" s="329"/>
      <c r="AL77" s="329"/>
      <c r="AM77" s="329"/>
      <c r="AN77" s="329"/>
      <c r="AO77" s="329"/>
      <c r="AP77" s="329"/>
      <c r="AQ77" s="329"/>
      <c r="AR77" s="329"/>
      <c r="AS77" s="329"/>
      <c r="AT77" s="330"/>
    </row>
    <row r="78" spans="1:64" ht="13.5" customHeight="1" x14ac:dyDescent="0.15">
      <c r="A78" s="313"/>
      <c r="B78" s="315" t="s">
        <v>0</v>
      </c>
      <c r="C78" s="317" t="s">
        <v>280</v>
      </c>
      <c r="D78" s="317" t="str">
        <f>IF(C80="○","整理番号","登録番号")</f>
        <v>登録番号</v>
      </c>
      <c r="E78" s="184" t="s">
        <v>1394</v>
      </c>
      <c r="F78" s="315" t="s">
        <v>319</v>
      </c>
      <c r="G78" s="168" t="s">
        <v>1</v>
      </c>
      <c r="H78" s="298" t="s">
        <v>1395</v>
      </c>
      <c r="I78" s="296" t="s">
        <v>2</v>
      </c>
      <c r="J78" s="298" t="s">
        <v>328</v>
      </c>
      <c r="K78" s="298" t="s">
        <v>3</v>
      </c>
      <c r="L78" s="178" t="s">
        <v>281</v>
      </c>
      <c r="M78" s="171" t="s">
        <v>16</v>
      </c>
      <c r="N78" s="300" t="s">
        <v>4</v>
      </c>
      <c r="O78" s="301"/>
      <c r="P78" s="301"/>
      <c r="Q78" s="301"/>
      <c r="R78" s="301"/>
      <c r="S78" s="301"/>
      <c r="T78" s="301"/>
      <c r="U78" s="301"/>
      <c r="V78" s="301"/>
      <c r="W78" s="301"/>
      <c r="X78" s="301"/>
      <c r="Y78" s="301"/>
      <c r="Z78" s="301"/>
      <c r="AA78" s="301"/>
      <c r="AB78" s="302"/>
      <c r="AC78" s="173" t="s">
        <v>16</v>
      </c>
      <c r="AD78" s="303" t="s">
        <v>462</v>
      </c>
      <c r="AE78" s="304"/>
      <c r="AF78" s="304"/>
      <c r="AG78" s="304"/>
      <c r="AH78" s="304"/>
      <c r="AI78" s="304"/>
      <c r="AJ78" s="304"/>
      <c r="AK78" s="305"/>
      <c r="AL78" s="171" t="s">
        <v>16</v>
      </c>
      <c r="AM78" s="300" t="s">
        <v>459</v>
      </c>
      <c r="AN78" s="301"/>
      <c r="AO78" s="301"/>
      <c r="AP78" s="301"/>
      <c r="AQ78" s="301"/>
      <c r="AR78" s="301"/>
      <c r="AS78" s="301"/>
      <c r="AT78" s="306"/>
    </row>
    <row r="79" spans="1:64" ht="14.25" thickBot="1" x14ac:dyDescent="0.2">
      <c r="A79" s="314"/>
      <c r="B79" s="316"/>
      <c r="C79" s="318"/>
      <c r="D79" s="318"/>
      <c r="E79" s="189" t="s">
        <v>6</v>
      </c>
      <c r="F79" s="316"/>
      <c r="G79" s="7" t="s">
        <v>7</v>
      </c>
      <c r="H79" s="316"/>
      <c r="I79" s="297"/>
      <c r="J79" s="299"/>
      <c r="K79" s="299"/>
      <c r="L79" s="179"/>
      <c r="M79" s="172"/>
      <c r="N79" s="307" t="s">
        <v>8</v>
      </c>
      <c r="O79" s="308"/>
      <c r="P79" s="308"/>
      <c r="Q79" s="308"/>
      <c r="R79" s="308"/>
      <c r="S79" s="308"/>
      <c r="T79" s="309"/>
      <c r="U79" s="189" t="s">
        <v>9</v>
      </c>
      <c r="V79" s="175" t="s">
        <v>10</v>
      </c>
      <c r="W79" s="176"/>
      <c r="X79" s="176"/>
      <c r="Y79" s="176"/>
      <c r="Z79" s="176"/>
      <c r="AA79" s="177"/>
      <c r="AB79" s="119" t="s">
        <v>11</v>
      </c>
      <c r="AC79" s="174"/>
      <c r="AD79" s="310" t="s">
        <v>8</v>
      </c>
      <c r="AE79" s="311"/>
      <c r="AF79" s="311"/>
      <c r="AG79" s="311"/>
      <c r="AH79" s="311"/>
      <c r="AI79" s="311"/>
      <c r="AJ79" s="312"/>
      <c r="AK79" s="125" t="s">
        <v>9</v>
      </c>
      <c r="AL79" s="172"/>
      <c r="AM79" s="307" t="s">
        <v>8</v>
      </c>
      <c r="AN79" s="308"/>
      <c r="AO79" s="308"/>
      <c r="AP79" s="308"/>
      <c r="AQ79" s="308"/>
      <c r="AR79" s="308"/>
      <c r="AS79" s="309"/>
      <c r="AT79" s="120" t="s">
        <v>9</v>
      </c>
    </row>
    <row r="80" spans="1:64" x14ac:dyDescent="0.15">
      <c r="A80" s="289">
        <v>16</v>
      </c>
      <c r="B80" s="292"/>
      <c r="C80" s="294"/>
      <c r="D80" s="292"/>
      <c r="E80" s="186" t="str">
        <f>IF(C80="○",IF($D80&lt;&gt;"",VLOOKUP($D80,新規学連登録者入力シート!$A$2:$U$101,8,FALSE),""),IF($D80&lt;&gt;"",IF(VLOOKUP(記入方法!$D80,登録者リスト!$A$1:$F$43729,4,FALSE)=基本情報!$D$6,VLOOKUP(記入方法!$D80,登録者リスト!$A$1:$F$43729,3,FALSE),""),""))</f>
        <v/>
      </c>
      <c r="F80" s="283" t="str">
        <f>IF(C80="○",IF($D80&lt;&gt;"",VLOOKUP($D80,新規学連登録者入力シート!$A$2:$U$101,9,FALSE),""),IF($D80&lt;&gt;"",IF(VLOOKUP(記入方法!$D80,登録者リスト!$A$1:$G$43729,4,FALSE)=基本情報!$D$6,VLOOKUP(記入方法!$D80,登録者リスト!$A$1:$G$43729,7,FALSE),""),""))</f>
        <v/>
      </c>
      <c r="G80" s="187" t="str">
        <f>IF(C80="○",IF($D80&lt;&gt;"",VLOOKUP($D80,新規学連登録者入力シート!$A$2:$U$101,14,FALSE),""),IF($D80&lt;&gt;"",IF(VLOOKUP(記入方法!$D80,登録者リスト!$A$1:$F$43729,4,FALSE)=基本情報!$D$6,VLOOKUP(記入方法!$D80,登録者リスト!$A$1:$F$43729,5,FALSE),""),""))</f>
        <v/>
      </c>
      <c r="H80" s="281" t="str">
        <f>IF(C80="○",IF($D80&lt;&gt;"",VLOOKUP($D80,新規学連登録者入力シート!$A$2:$U$101,19,FALSE),""),IF($D80&lt;&gt;"",IF(VLOOKUP(記入方法!$D80,登録者リスト!$A$1:$H$43729,4,FALSE)=基本情報!$D$6,VLOOKUP(記入方法!$D80,登録者リスト!$A$1:$H$43729,8,FALSE),""),""))</f>
        <v/>
      </c>
      <c r="I80" s="285"/>
      <c r="J80" s="285"/>
      <c r="K80" s="287" t="str">
        <f>IFERROR(IF(I80="","",IF(AND(I80&lt;&gt;"107 ハーフマラソン",I80&lt;&gt;"062 10000mW"),IF(BD80="T",IF(VALUE(M80)&lt;=BB80,"A標準",IF(VALUE(M80)&lt;=BC80,"B標準","未突破")),IF(VALUE(M80)&gt;=BB80,"A標準",IF(VALUE(M80)&gt;=BC80,"B標準","未突破"))),IF(VALUE(M80)&lt;=BC80,"","未突破"))),"")</f>
        <v/>
      </c>
      <c r="L80" s="169"/>
      <c r="M80" s="13" t="str">
        <f>IF(U80="",ASC(N80&amp;IF(P80&lt;&gt;"",TEXT(P80,"00"),"")&amp;IF(R80&lt;&gt;"",TEXT(R80,"00"),"")&amp;IF(T80&lt;&gt;"",TEXT(T80,"00"),"")),ASC(U80))</f>
        <v/>
      </c>
      <c r="N80" s="281"/>
      <c r="O80" s="265" t="s">
        <v>275</v>
      </c>
      <c r="P80" s="275"/>
      <c r="Q80" s="265" t="s">
        <v>276</v>
      </c>
      <c r="R80" s="275"/>
      <c r="S80" s="277" t="s">
        <v>277</v>
      </c>
      <c r="T80" s="279"/>
      <c r="U80" s="281"/>
      <c r="V80" s="8"/>
      <c r="W80" s="9" t="s">
        <v>23</v>
      </c>
      <c r="X80" s="8"/>
      <c r="Y80" s="9" t="s">
        <v>24</v>
      </c>
      <c r="Z80" s="8"/>
      <c r="AA80" s="9" t="s">
        <v>26</v>
      </c>
      <c r="AB80" s="283"/>
      <c r="AC80" s="126" t="str">
        <f>IF(AK80="",ASC(AD80&amp;IF(AF80&lt;&gt;"",TEXT(AF80,"00"),"")&amp;IF(AH80&lt;&gt;"",TEXT(AH80,"00"),"")&amp;IF(AJ80&lt;&gt;"",TEXT(AJ80,"00"),"")),ASC(AK80))</f>
        <v/>
      </c>
      <c r="AD80" s="267" t="str">
        <f>IF(I80="","",IF(I80="201 十種競技","",VLOOKUP(I80,#REF!,2,FALSE)))</f>
        <v/>
      </c>
      <c r="AE80" s="269" t="s">
        <v>275</v>
      </c>
      <c r="AF80" s="271" t="str">
        <f>IF(I80="","",IF(I80="201 十種競技","",VLOOKUP(I80,#REF!,4,FALSE)))</f>
        <v/>
      </c>
      <c r="AG80" s="269" t="s">
        <v>276</v>
      </c>
      <c r="AH80" s="271" t="str">
        <f>IF(I80="","",IF(I80="201 十種競技","",VLOOKUP(I80,#REF!,6,FALSE)))</f>
        <v/>
      </c>
      <c r="AI80" s="273" t="s">
        <v>277</v>
      </c>
      <c r="AJ80" s="331" t="str">
        <f>IF(I80="","",IF(I80="201 十種競技","",VLOOKUP(I80,#REF!,8,FALSE)))</f>
        <v/>
      </c>
      <c r="AK80" s="267" t="str">
        <f>IF(I80="","",IF(I80="201 十種競技",#REF!,""))</f>
        <v/>
      </c>
      <c r="AL80" s="13" t="str">
        <f>IF(AT80="",ASC(AM80&amp;IF(AO80&lt;&gt;"",TEXT(AO80,"00"),"")&amp;IF(AQ80&lt;&gt;"",TEXT(AQ80,"00"),"")&amp;IF(AS80&lt;&gt;"",TEXT(AS80,"00"),"")),ASC(AT80))</f>
        <v/>
      </c>
      <c r="AM80" s="292"/>
      <c r="AN80" s="265" t="s">
        <v>275</v>
      </c>
      <c r="AO80" s="319"/>
      <c r="AP80" s="265" t="s">
        <v>276</v>
      </c>
      <c r="AQ80" s="319"/>
      <c r="AR80" s="277" t="s">
        <v>277</v>
      </c>
      <c r="AS80" s="321"/>
      <c r="AT80" s="323"/>
      <c r="AV80" s="6" t="str">
        <f>IF(AND(I80&lt;&gt;"107 ハーフマラソン",I80&lt;&gt;"062 10000mW"),D80 &amp; "-" &amp; I80,D80 &amp; "-" &amp; I80 &amp; J80)</f>
        <v>-</v>
      </c>
      <c r="AW80" s="6" t="str">
        <f>IF(ISERROR(VLOOKUP(記入方法!$AV80,登録者リスト!#REF!,4,FALSE)),"○","")</f>
        <v>○</v>
      </c>
      <c r="AX80" s="6" t="e">
        <f>IF(AND(I80&lt;&gt;"107 ハーフマラソン",I80&lt;&gt;"062 10000mW"),#REF! &amp; "-" &amp; I80,#REF! &amp; "-" &amp; I80 &amp; J80)</f>
        <v>#REF!</v>
      </c>
      <c r="AY80" s="6" t="str">
        <f>IF(ISERROR(VLOOKUP(AX80,突破者リスト外資格記録入力シート!$D$7:$M$106,2,FALSE)),"○","")</f>
        <v>○</v>
      </c>
      <c r="AZ80" s="6" t="str">
        <f>IF(C80="○","整理番号","登録番号")</f>
        <v>登録番号</v>
      </c>
      <c r="BA80" s="6" t="str">
        <f>IF(I80="107 ハーフマラソン","H",IF(I80="062 10000mW","W",""))</f>
        <v/>
      </c>
      <c r="BB80" s="6" t="e">
        <f>VLOOKUP($I80 &amp; $J80,標準記録!$A$1:$D$25,2,FALSE)</f>
        <v>#N/A</v>
      </c>
      <c r="BC80" s="6" t="e">
        <f>VLOOKUP($I80 &amp; $J80,標準記録!$A$1:$D$25,3,FALSE)</f>
        <v>#N/A</v>
      </c>
      <c r="BD80" s="6" t="e">
        <f>VLOOKUP($I80 &amp; $J80,標準記録!$A$1:$D$25,4,FALSE)</f>
        <v>#N/A</v>
      </c>
      <c r="BE80" s="6" t="str">
        <f>IF(BF80="","",A80)</f>
        <v/>
      </c>
      <c r="BF80" s="6" t="str">
        <f>IF(OR(I80="201 十種競技",I80="202 七種競技"),#REF!,"")</f>
        <v/>
      </c>
      <c r="BG80" s="6" t="str">
        <f>IF(I80="107 ハーフマラソン",#REF!,"")</f>
        <v/>
      </c>
      <c r="BH80" s="6" t="str">
        <f>I80 &amp; K80</f>
        <v/>
      </c>
      <c r="BI80" s="6">
        <f>I80</f>
        <v>0</v>
      </c>
      <c r="BJ80" s="6">
        <f>COUNTIF($BI$5:$BI$401,I80)</f>
        <v>160</v>
      </c>
      <c r="BK80" s="6">
        <f>COUNTIF($BH$5:$BH$401,I80 &amp; "B標準")</f>
        <v>0</v>
      </c>
      <c r="BL80" s="6" t="str">
        <f>D78 &amp; D80</f>
        <v>登録番号</v>
      </c>
    </row>
    <row r="81" spans="1:64" ht="14.25" thickBot="1" x14ac:dyDescent="0.2">
      <c r="A81" s="290"/>
      <c r="B81" s="293"/>
      <c r="C81" s="295"/>
      <c r="D81" s="293"/>
      <c r="E81" s="188" t="str">
        <f>IF(C80="○",IF($D80&lt;&gt;"",VLOOKUP($D80,新規学連登録者入力シート!$A$2:$U$101,7,FALSE),""),IF($D80&lt;&gt;"",IF(VLOOKUP(記入方法!$D80,登録者リスト!$A$1:$F$43729,4,FALSE)=基本情報!$D$6,VLOOKUP(記入方法!$D80,登録者リスト!$A$1:$F$43729,2,FALSE),""),""))</f>
        <v/>
      </c>
      <c r="F81" s="284"/>
      <c r="G81" s="188" t="str">
        <f>IF(C80="○",IF($D80&lt;&gt;"",VLOOKUP($D80,新規学連登録者入力シート!$A$2:$U$101,19,FALSE),""),IF($D80&lt;&gt;"",IF(VLOOKUP(記入方法!$D80,登録者リスト!$A$1:$F$43729,4,FALSE)=基本情報!$D$6,VLOOKUP(記入方法!$D80,登録者リスト!$A$1:$F$43729,6,FALSE),""),""))</f>
        <v/>
      </c>
      <c r="H81" s="282"/>
      <c r="I81" s="286"/>
      <c r="J81" s="286"/>
      <c r="K81" s="288"/>
      <c r="L81" s="170"/>
      <c r="M81" s="15" t="str">
        <f>IF(U81="",ASC(N81&amp;IF(P81&lt;&gt;"",TEXT(P81,"00"),"")&amp;IF(R81&lt;&gt;"",TEXT(R81,"00"),"")&amp;IF(T81&lt;&gt;"",TEXT(T81,"00"),"")),ASC(U81))</f>
        <v/>
      </c>
      <c r="N81" s="282"/>
      <c r="O81" s="266"/>
      <c r="P81" s="276"/>
      <c r="Q81" s="266"/>
      <c r="R81" s="276"/>
      <c r="S81" s="278"/>
      <c r="T81" s="280"/>
      <c r="U81" s="282"/>
      <c r="V81" s="10"/>
      <c r="W81" s="11" t="s">
        <v>23</v>
      </c>
      <c r="X81" s="10"/>
      <c r="Y81" s="11" t="s">
        <v>25</v>
      </c>
      <c r="Z81" s="10"/>
      <c r="AA81" s="11" t="s">
        <v>26</v>
      </c>
      <c r="AB81" s="284"/>
      <c r="AC81" s="127" t="str">
        <f>IF(AK81="",ASC(AD80&amp;IF(AF81&lt;&gt;"",TEXT(AF81,"00"),"")&amp;IF(AH81&lt;&gt;"",TEXT(AH81,"00"),"")&amp;IF(AJ81&lt;&gt;"",TEXT(AJ81,"00"),"")),ASC(AK81))</f>
        <v/>
      </c>
      <c r="AD81" s="268"/>
      <c r="AE81" s="270"/>
      <c r="AF81" s="272"/>
      <c r="AG81" s="270"/>
      <c r="AH81" s="272"/>
      <c r="AI81" s="274"/>
      <c r="AJ81" s="332"/>
      <c r="AK81" s="268"/>
      <c r="AL81" s="15" t="str">
        <f>IF(AT81="",ASC(AM81&amp;IF(AO81&lt;&gt;"",TEXT(AO81,"00"),"")&amp;IF(AQ81&lt;&gt;"",TEXT(AQ81,"00"),"")&amp;IF(AS81&lt;&gt;"",TEXT(AS81,"00"),"")),ASC(AT81))</f>
        <v/>
      </c>
      <c r="AM81" s="293"/>
      <c r="AN81" s="266"/>
      <c r="AO81" s="320"/>
      <c r="AP81" s="266"/>
      <c r="AQ81" s="320"/>
      <c r="AR81" s="278"/>
      <c r="AS81" s="322"/>
      <c r="AT81" s="324"/>
      <c r="AV81" s="6" t="str">
        <f>IF(AND(I81&lt;&gt;"107 ハーフマラソン",I81&lt;&gt;"062 10000mW"),D80 &amp; "-" &amp; I81,D80 &amp; "-" &amp; I81 &amp; J81)</f>
        <v>-</v>
      </c>
      <c r="AW81" s="6" t="str">
        <f>IF(ISERROR(VLOOKUP(記入方法!$AV81,登録者リスト!#REF!,4,FALSE)),"○","")</f>
        <v>○</v>
      </c>
      <c r="AX81" s="6" t="e">
        <f>IF(AND(I81&lt;&gt;"107 ハーフマラソン",I81&lt;&gt;"062 10000mW"),#REF! &amp; "-" &amp; I81,#REF! &amp; "-" &amp; I81 &amp; J81)</f>
        <v>#REF!</v>
      </c>
      <c r="AY81" s="6" t="str">
        <f>IF(ISERROR(VLOOKUP(AX81,突破者リスト外資格記録入力シート!$D$7:$M$106,2,FALSE)),"○","")</f>
        <v>○</v>
      </c>
      <c r="BA81" s="6" t="str">
        <f>IF(I81="107 ハーフマラソン","H",IF(I81="062 10000mW","W",""))</f>
        <v/>
      </c>
      <c r="BB81" s="6" t="e">
        <f>VLOOKUP($I81 &amp; $J81,標準記録!$A$1:$D$25,2,FALSE)</f>
        <v>#N/A</v>
      </c>
      <c r="BC81" s="6" t="e">
        <f>VLOOKUP($I81 &amp; $J81,標準記録!$A$1:$D$25,3,FALSE)</f>
        <v>#N/A</v>
      </c>
      <c r="BD81" s="6" t="e">
        <f>VLOOKUP($I81 &amp; $J81,標準記録!$A$1:$D$25,4,FALSE)</f>
        <v>#N/A</v>
      </c>
      <c r="BE81" s="6" t="str">
        <f>IF(BF81="","",A80)</f>
        <v/>
      </c>
      <c r="BF81" s="6" t="str">
        <f>IF(OR(I81="201 十種競技",I81="202 七種競技"),#REF!,"")</f>
        <v/>
      </c>
      <c r="BG81" s="6" t="str">
        <f>IF(I81="107 ハーフマラソン",#REF!,"")</f>
        <v/>
      </c>
      <c r="BH81" s="6" t="str">
        <f>I81 &amp; K81</f>
        <v/>
      </c>
      <c r="BI81" s="6">
        <f>I81</f>
        <v>0</v>
      </c>
      <c r="BJ81" s="6">
        <f>COUNTIF($BI$5:$BI$401,I81)</f>
        <v>160</v>
      </c>
      <c r="BK81" s="6">
        <f>COUNTIF($BH$5:$BH$401,I81 &amp; "B標準")</f>
        <v>0</v>
      </c>
    </row>
    <row r="82" spans="1:64" ht="15" thickTop="1" thickBot="1" x14ac:dyDescent="0.2">
      <c r="A82" s="291"/>
      <c r="B82" s="325" t="s">
        <v>164</v>
      </c>
      <c r="C82" s="326"/>
      <c r="D82" s="326"/>
      <c r="E82" s="326"/>
      <c r="F82" s="326"/>
      <c r="G82" s="327"/>
      <c r="H82" s="185"/>
      <c r="I82" s="328"/>
      <c r="J82" s="329"/>
      <c r="K82" s="329"/>
      <c r="L82" s="329"/>
      <c r="M82" s="329"/>
      <c r="N82" s="329"/>
      <c r="O82" s="329"/>
      <c r="P82" s="329"/>
      <c r="Q82" s="329"/>
      <c r="R82" s="329"/>
      <c r="S82" s="329"/>
      <c r="T82" s="329"/>
      <c r="U82" s="329"/>
      <c r="V82" s="329"/>
      <c r="W82" s="329"/>
      <c r="X82" s="329"/>
      <c r="Y82" s="329"/>
      <c r="Z82" s="329"/>
      <c r="AA82" s="329"/>
      <c r="AB82" s="329"/>
      <c r="AC82" s="329"/>
      <c r="AD82" s="329"/>
      <c r="AE82" s="329"/>
      <c r="AF82" s="329"/>
      <c r="AG82" s="329"/>
      <c r="AH82" s="329"/>
      <c r="AI82" s="329"/>
      <c r="AJ82" s="329"/>
      <c r="AK82" s="329"/>
      <c r="AL82" s="329"/>
      <c r="AM82" s="329"/>
      <c r="AN82" s="329"/>
      <c r="AO82" s="329"/>
      <c r="AP82" s="329"/>
      <c r="AQ82" s="329"/>
      <c r="AR82" s="329"/>
      <c r="AS82" s="329"/>
      <c r="AT82" s="330"/>
    </row>
    <row r="83" spans="1:64" ht="13.5" customHeight="1" x14ac:dyDescent="0.15">
      <c r="A83" s="313"/>
      <c r="B83" s="315" t="s">
        <v>0</v>
      </c>
      <c r="C83" s="317" t="s">
        <v>280</v>
      </c>
      <c r="D83" s="317" t="str">
        <f>IF(C85="○","整理番号","登録番号")</f>
        <v>登録番号</v>
      </c>
      <c r="E83" s="184" t="s">
        <v>1394</v>
      </c>
      <c r="F83" s="315" t="s">
        <v>319</v>
      </c>
      <c r="G83" s="168" t="s">
        <v>1</v>
      </c>
      <c r="H83" s="298" t="s">
        <v>1395</v>
      </c>
      <c r="I83" s="296" t="s">
        <v>2</v>
      </c>
      <c r="J83" s="298" t="s">
        <v>328</v>
      </c>
      <c r="K83" s="298" t="s">
        <v>3</v>
      </c>
      <c r="L83" s="178" t="s">
        <v>281</v>
      </c>
      <c r="M83" s="171" t="s">
        <v>16</v>
      </c>
      <c r="N83" s="300" t="s">
        <v>4</v>
      </c>
      <c r="O83" s="301"/>
      <c r="P83" s="301"/>
      <c r="Q83" s="301"/>
      <c r="R83" s="301"/>
      <c r="S83" s="301"/>
      <c r="T83" s="301"/>
      <c r="U83" s="301"/>
      <c r="V83" s="301"/>
      <c r="W83" s="301"/>
      <c r="X83" s="301"/>
      <c r="Y83" s="301"/>
      <c r="Z83" s="301"/>
      <c r="AA83" s="301"/>
      <c r="AB83" s="302"/>
      <c r="AC83" s="173" t="s">
        <v>16</v>
      </c>
      <c r="AD83" s="303" t="s">
        <v>462</v>
      </c>
      <c r="AE83" s="304"/>
      <c r="AF83" s="304"/>
      <c r="AG83" s="304"/>
      <c r="AH83" s="304"/>
      <c r="AI83" s="304"/>
      <c r="AJ83" s="304"/>
      <c r="AK83" s="305"/>
      <c r="AL83" s="171" t="s">
        <v>16</v>
      </c>
      <c r="AM83" s="300" t="s">
        <v>459</v>
      </c>
      <c r="AN83" s="301"/>
      <c r="AO83" s="301"/>
      <c r="AP83" s="301"/>
      <c r="AQ83" s="301"/>
      <c r="AR83" s="301"/>
      <c r="AS83" s="301"/>
      <c r="AT83" s="306"/>
    </row>
    <row r="84" spans="1:64" ht="14.25" thickBot="1" x14ac:dyDescent="0.2">
      <c r="A84" s="314"/>
      <c r="B84" s="316"/>
      <c r="C84" s="318"/>
      <c r="D84" s="318"/>
      <c r="E84" s="189" t="s">
        <v>6</v>
      </c>
      <c r="F84" s="316"/>
      <c r="G84" s="7" t="s">
        <v>7</v>
      </c>
      <c r="H84" s="316"/>
      <c r="I84" s="297"/>
      <c r="J84" s="299"/>
      <c r="K84" s="299"/>
      <c r="L84" s="179"/>
      <c r="M84" s="172"/>
      <c r="N84" s="307" t="s">
        <v>8</v>
      </c>
      <c r="O84" s="308"/>
      <c r="P84" s="308"/>
      <c r="Q84" s="308"/>
      <c r="R84" s="308"/>
      <c r="S84" s="308"/>
      <c r="T84" s="309"/>
      <c r="U84" s="189" t="s">
        <v>9</v>
      </c>
      <c r="V84" s="175" t="s">
        <v>10</v>
      </c>
      <c r="W84" s="176"/>
      <c r="X84" s="176"/>
      <c r="Y84" s="176"/>
      <c r="Z84" s="176"/>
      <c r="AA84" s="177"/>
      <c r="AB84" s="119" t="s">
        <v>11</v>
      </c>
      <c r="AC84" s="174"/>
      <c r="AD84" s="310" t="s">
        <v>8</v>
      </c>
      <c r="AE84" s="311"/>
      <c r="AF84" s="311"/>
      <c r="AG84" s="311"/>
      <c r="AH84" s="311"/>
      <c r="AI84" s="311"/>
      <c r="AJ84" s="312"/>
      <c r="AK84" s="125" t="s">
        <v>9</v>
      </c>
      <c r="AL84" s="172"/>
      <c r="AM84" s="307" t="s">
        <v>8</v>
      </c>
      <c r="AN84" s="308"/>
      <c r="AO84" s="308"/>
      <c r="AP84" s="308"/>
      <c r="AQ84" s="308"/>
      <c r="AR84" s="308"/>
      <c r="AS84" s="309"/>
      <c r="AT84" s="120" t="s">
        <v>9</v>
      </c>
    </row>
    <row r="85" spans="1:64" x14ac:dyDescent="0.15">
      <c r="A85" s="289">
        <v>17</v>
      </c>
      <c r="B85" s="292"/>
      <c r="C85" s="294"/>
      <c r="D85" s="292"/>
      <c r="E85" s="186" t="str">
        <f>IF(C85="○",IF($D85&lt;&gt;"",VLOOKUP($D85,新規学連登録者入力シート!$A$2:$U$101,8,FALSE),""),IF($D85&lt;&gt;"",IF(VLOOKUP(記入方法!$D85,登録者リスト!$A$1:$F$43729,4,FALSE)=基本情報!$D$6,VLOOKUP(記入方法!$D85,登録者リスト!$A$1:$F$43729,3,FALSE),""),""))</f>
        <v/>
      </c>
      <c r="F85" s="283" t="str">
        <f>IF(C85="○",IF($D85&lt;&gt;"",VLOOKUP($D85,新規学連登録者入力シート!$A$2:$U$101,9,FALSE),""),IF($D85&lt;&gt;"",IF(VLOOKUP(記入方法!$D85,登録者リスト!$A$1:$G$43729,4,FALSE)=基本情報!$D$6,VLOOKUP(記入方法!$D85,登録者リスト!$A$1:$G$43729,7,FALSE),""),""))</f>
        <v/>
      </c>
      <c r="G85" s="187" t="str">
        <f>IF(C85="○",IF($D85&lt;&gt;"",VLOOKUP($D85,新規学連登録者入力シート!$A$2:$U$101,14,FALSE),""),IF($D85&lt;&gt;"",IF(VLOOKUP(記入方法!$D85,登録者リスト!$A$1:$F$43729,4,FALSE)=基本情報!$D$6,VLOOKUP(記入方法!$D85,登録者リスト!$A$1:$F$43729,5,FALSE),""),""))</f>
        <v/>
      </c>
      <c r="H85" s="281" t="str">
        <f>IF(C85="○",IF($D85&lt;&gt;"",VLOOKUP($D85,新規学連登録者入力シート!$A$2:$U$101,19,FALSE),""),IF($D85&lt;&gt;"",IF(VLOOKUP(記入方法!$D85,登録者リスト!$A$1:$H$43729,4,FALSE)=基本情報!$D$6,VLOOKUP(記入方法!$D85,登録者リスト!$A$1:$H$43729,8,FALSE),""),""))</f>
        <v/>
      </c>
      <c r="I85" s="285"/>
      <c r="J85" s="285"/>
      <c r="K85" s="287" t="str">
        <f>IFERROR(IF(I85="","",IF(AND(I85&lt;&gt;"107 ハーフマラソン",I85&lt;&gt;"062 10000mW"),IF(BD85="T",IF(VALUE(M85)&lt;=BB85,"A標準",IF(VALUE(M85)&lt;=BC85,"B標準","未突破")),IF(VALUE(M85)&gt;=BB85,"A標準",IF(VALUE(M85)&gt;=BC85,"B標準","未突破"))),IF(VALUE(M85)&lt;=BC85,"","未突破"))),"")</f>
        <v/>
      </c>
      <c r="L85" s="169"/>
      <c r="M85" s="13" t="str">
        <f>IF(U85="",ASC(N85&amp;IF(P85&lt;&gt;"",TEXT(P85,"00"),"")&amp;IF(R85&lt;&gt;"",TEXT(R85,"00"),"")&amp;IF(T85&lt;&gt;"",TEXT(T85,"00"),"")),ASC(U85))</f>
        <v/>
      </c>
      <c r="N85" s="281"/>
      <c r="O85" s="265" t="s">
        <v>275</v>
      </c>
      <c r="P85" s="275"/>
      <c r="Q85" s="265" t="s">
        <v>276</v>
      </c>
      <c r="R85" s="275"/>
      <c r="S85" s="277" t="s">
        <v>277</v>
      </c>
      <c r="T85" s="279"/>
      <c r="U85" s="281"/>
      <c r="V85" s="8"/>
      <c r="W85" s="9" t="s">
        <v>23</v>
      </c>
      <c r="X85" s="8"/>
      <c r="Y85" s="9" t="s">
        <v>24</v>
      </c>
      <c r="Z85" s="8"/>
      <c r="AA85" s="9" t="s">
        <v>26</v>
      </c>
      <c r="AB85" s="283"/>
      <c r="AC85" s="126" t="str">
        <f>IF(AK85="",ASC(AD85&amp;IF(AF85&lt;&gt;"",TEXT(AF85,"00"),"")&amp;IF(AH85&lt;&gt;"",TEXT(AH85,"00"),"")&amp;IF(AJ85&lt;&gt;"",TEXT(AJ85,"00"),"")),ASC(AK85))</f>
        <v/>
      </c>
      <c r="AD85" s="267" t="str">
        <f>IF(I85="","",IF(I85="201 十種競技","",VLOOKUP(I85,#REF!,2,FALSE)))</f>
        <v/>
      </c>
      <c r="AE85" s="269" t="s">
        <v>275</v>
      </c>
      <c r="AF85" s="271" t="str">
        <f>IF(I85="","",IF(I85="201 十種競技","",VLOOKUP(I85,#REF!,4,FALSE)))</f>
        <v/>
      </c>
      <c r="AG85" s="269" t="s">
        <v>276</v>
      </c>
      <c r="AH85" s="271" t="str">
        <f>IF(I85="","",IF(I85="201 十種競技","",VLOOKUP(I85,#REF!,6,FALSE)))</f>
        <v/>
      </c>
      <c r="AI85" s="273" t="s">
        <v>277</v>
      </c>
      <c r="AJ85" s="331" t="str">
        <f>IF(I85="","",IF(I85="201 十種競技","",VLOOKUP(I85,#REF!,8,FALSE)))</f>
        <v/>
      </c>
      <c r="AK85" s="267" t="str">
        <f>IF(I85="","",IF(I85="201 十種競技",#REF!,""))</f>
        <v/>
      </c>
      <c r="AL85" s="13" t="str">
        <f>IF(AT85="",ASC(AM85&amp;IF(AO85&lt;&gt;"",TEXT(AO85,"00"),"")&amp;IF(AQ85&lt;&gt;"",TEXT(AQ85,"00"),"")&amp;IF(AS85&lt;&gt;"",TEXT(AS85,"00"),"")),ASC(AT85))</f>
        <v/>
      </c>
      <c r="AM85" s="292"/>
      <c r="AN85" s="265" t="s">
        <v>275</v>
      </c>
      <c r="AO85" s="319"/>
      <c r="AP85" s="265" t="s">
        <v>276</v>
      </c>
      <c r="AQ85" s="319"/>
      <c r="AR85" s="277" t="s">
        <v>277</v>
      </c>
      <c r="AS85" s="321"/>
      <c r="AT85" s="323"/>
      <c r="AV85" s="6" t="str">
        <f>IF(AND(I85&lt;&gt;"107 ハーフマラソン",I85&lt;&gt;"062 10000mW"),D85 &amp; "-" &amp; I85,D85 &amp; "-" &amp; I85 &amp; J85)</f>
        <v>-</v>
      </c>
      <c r="AW85" s="6" t="str">
        <f>IF(ISERROR(VLOOKUP(記入方法!$AV85,登録者リスト!#REF!,4,FALSE)),"○","")</f>
        <v>○</v>
      </c>
      <c r="AX85" s="6" t="e">
        <f>IF(AND(I85&lt;&gt;"107 ハーフマラソン",I85&lt;&gt;"062 10000mW"),#REF! &amp; "-" &amp; I85,#REF! &amp; "-" &amp; I85 &amp; J85)</f>
        <v>#REF!</v>
      </c>
      <c r="AY85" s="6" t="str">
        <f>IF(ISERROR(VLOOKUP(AX85,突破者リスト外資格記録入力シート!$D$7:$M$106,2,FALSE)),"○","")</f>
        <v>○</v>
      </c>
      <c r="AZ85" s="6" t="str">
        <f>IF(C85="○","整理番号","登録番号")</f>
        <v>登録番号</v>
      </c>
      <c r="BA85" s="6" t="str">
        <f>IF(I85="107 ハーフマラソン","H",IF(I85="062 10000mW","W",""))</f>
        <v/>
      </c>
      <c r="BB85" s="6" t="e">
        <f>VLOOKUP($I85 &amp; $J85,標準記録!$A$1:$D$25,2,FALSE)</f>
        <v>#N/A</v>
      </c>
      <c r="BC85" s="6" t="e">
        <f>VLOOKUP($I85 &amp; $J85,標準記録!$A$1:$D$25,3,FALSE)</f>
        <v>#N/A</v>
      </c>
      <c r="BD85" s="6" t="e">
        <f>VLOOKUP($I85 &amp; $J85,標準記録!$A$1:$D$25,4,FALSE)</f>
        <v>#N/A</v>
      </c>
      <c r="BE85" s="6" t="str">
        <f>IF(BF85="","",A85)</f>
        <v/>
      </c>
      <c r="BF85" s="6" t="str">
        <f>IF(OR(I85="201 十種競技",I85="202 七種競技"),#REF!,"")</f>
        <v/>
      </c>
      <c r="BG85" s="6" t="str">
        <f>IF(I85="107 ハーフマラソン",#REF!,"")</f>
        <v/>
      </c>
      <c r="BH85" s="6" t="str">
        <f>I85 &amp; K85</f>
        <v/>
      </c>
      <c r="BI85" s="6">
        <f>I85</f>
        <v>0</v>
      </c>
      <c r="BJ85" s="6">
        <f>COUNTIF($BI$5:$BI$401,I85)</f>
        <v>160</v>
      </c>
      <c r="BK85" s="6">
        <f>COUNTIF($BH$5:$BH$401,I85 &amp; "B標準")</f>
        <v>0</v>
      </c>
      <c r="BL85" s="6" t="str">
        <f>D83 &amp; D85</f>
        <v>登録番号</v>
      </c>
    </row>
    <row r="86" spans="1:64" ht="14.25" thickBot="1" x14ac:dyDescent="0.2">
      <c r="A86" s="290"/>
      <c r="B86" s="293"/>
      <c r="C86" s="295"/>
      <c r="D86" s="293"/>
      <c r="E86" s="188" t="str">
        <f>IF(C85="○",IF($D85&lt;&gt;"",VLOOKUP($D85,新規学連登録者入力シート!$A$2:$U$101,7,FALSE),""),IF($D85&lt;&gt;"",IF(VLOOKUP(記入方法!$D85,登録者リスト!$A$1:$F$43729,4,FALSE)=基本情報!$D$6,VLOOKUP(記入方法!$D85,登録者リスト!$A$1:$F$43729,2,FALSE),""),""))</f>
        <v/>
      </c>
      <c r="F86" s="284"/>
      <c r="G86" s="188" t="str">
        <f>IF(C85="○",IF($D85&lt;&gt;"",VLOOKUP($D85,新規学連登録者入力シート!$A$2:$U$101,19,FALSE),""),IF($D85&lt;&gt;"",IF(VLOOKUP(記入方法!$D85,登録者リスト!$A$1:$F$43729,4,FALSE)=基本情報!$D$6,VLOOKUP(記入方法!$D85,登録者リスト!$A$1:$F$43729,6,FALSE),""),""))</f>
        <v/>
      </c>
      <c r="H86" s="282"/>
      <c r="I86" s="286"/>
      <c r="J86" s="286"/>
      <c r="K86" s="288"/>
      <c r="L86" s="170"/>
      <c r="M86" s="15" t="str">
        <f>IF(U86="",ASC(N86&amp;IF(P86&lt;&gt;"",TEXT(P86,"00"),"")&amp;IF(R86&lt;&gt;"",TEXT(R86,"00"),"")&amp;IF(T86&lt;&gt;"",TEXT(T86,"00"),"")),ASC(U86))</f>
        <v/>
      </c>
      <c r="N86" s="282"/>
      <c r="O86" s="266"/>
      <c r="P86" s="276"/>
      <c r="Q86" s="266"/>
      <c r="R86" s="276"/>
      <c r="S86" s="278"/>
      <c r="T86" s="280"/>
      <c r="U86" s="282"/>
      <c r="V86" s="10"/>
      <c r="W86" s="11" t="s">
        <v>23</v>
      </c>
      <c r="X86" s="10"/>
      <c r="Y86" s="11" t="s">
        <v>25</v>
      </c>
      <c r="Z86" s="10"/>
      <c r="AA86" s="11" t="s">
        <v>26</v>
      </c>
      <c r="AB86" s="284"/>
      <c r="AC86" s="127" t="str">
        <f>IF(AK86="",ASC(AD85&amp;IF(AF86&lt;&gt;"",TEXT(AF86,"00"),"")&amp;IF(AH86&lt;&gt;"",TEXT(AH86,"00"),"")&amp;IF(AJ86&lt;&gt;"",TEXT(AJ86,"00"),"")),ASC(AK86))</f>
        <v/>
      </c>
      <c r="AD86" s="268"/>
      <c r="AE86" s="270"/>
      <c r="AF86" s="272"/>
      <c r="AG86" s="270"/>
      <c r="AH86" s="272"/>
      <c r="AI86" s="274"/>
      <c r="AJ86" s="332"/>
      <c r="AK86" s="268"/>
      <c r="AL86" s="15" t="str">
        <f>IF(AT86="",ASC(AM86&amp;IF(AO86&lt;&gt;"",TEXT(AO86,"00"),"")&amp;IF(AQ86&lt;&gt;"",TEXT(AQ86,"00"),"")&amp;IF(AS86&lt;&gt;"",TEXT(AS86,"00"),"")),ASC(AT86))</f>
        <v/>
      </c>
      <c r="AM86" s="293"/>
      <c r="AN86" s="266"/>
      <c r="AO86" s="320"/>
      <c r="AP86" s="266"/>
      <c r="AQ86" s="320"/>
      <c r="AR86" s="278"/>
      <c r="AS86" s="322"/>
      <c r="AT86" s="324"/>
      <c r="AV86" s="6" t="str">
        <f>IF(AND(I86&lt;&gt;"107 ハーフマラソン",I86&lt;&gt;"062 10000mW"),D85 &amp; "-" &amp; I86,D85 &amp; "-" &amp; I86 &amp; J86)</f>
        <v>-</v>
      </c>
      <c r="AW86" s="6" t="str">
        <f>IF(ISERROR(VLOOKUP(記入方法!$AV86,登録者リスト!#REF!,4,FALSE)),"○","")</f>
        <v>○</v>
      </c>
      <c r="AX86" s="6" t="e">
        <f>IF(AND(I86&lt;&gt;"107 ハーフマラソン",I86&lt;&gt;"062 10000mW"),#REF! &amp; "-" &amp; I86,#REF! &amp; "-" &amp; I86 &amp; J86)</f>
        <v>#REF!</v>
      </c>
      <c r="AY86" s="6" t="str">
        <f>IF(ISERROR(VLOOKUP(AX86,突破者リスト外資格記録入力シート!$D$7:$M$106,2,FALSE)),"○","")</f>
        <v>○</v>
      </c>
      <c r="BA86" s="6" t="str">
        <f>IF(I86="107 ハーフマラソン","H",IF(I86="062 10000mW","W",""))</f>
        <v/>
      </c>
      <c r="BB86" s="6" t="e">
        <f>VLOOKUP($I86 &amp; $J86,標準記録!$A$1:$D$25,2,FALSE)</f>
        <v>#N/A</v>
      </c>
      <c r="BC86" s="6" t="e">
        <f>VLOOKUP($I86 &amp; $J86,標準記録!$A$1:$D$25,3,FALSE)</f>
        <v>#N/A</v>
      </c>
      <c r="BD86" s="6" t="e">
        <f>VLOOKUP($I86 &amp; $J86,標準記録!$A$1:$D$25,4,FALSE)</f>
        <v>#N/A</v>
      </c>
      <c r="BE86" s="6" t="str">
        <f>IF(BF86="","",A85)</f>
        <v/>
      </c>
      <c r="BF86" s="6" t="str">
        <f>IF(OR(I86="201 十種競技",I86="202 七種競技"),#REF!,"")</f>
        <v/>
      </c>
      <c r="BG86" s="6" t="str">
        <f>IF(I86="107 ハーフマラソン",#REF!,"")</f>
        <v/>
      </c>
      <c r="BH86" s="6" t="str">
        <f>I86 &amp; K86</f>
        <v/>
      </c>
      <c r="BI86" s="6">
        <f>I86</f>
        <v>0</v>
      </c>
      <c r="BJ86" s="6">
        <f>COUNTIF($BI$5:$BI$401,I86)</f>
        <v>160</v>
      </c>
      <c r="BK86" s="6">
        <f>COUNTIF($BH$5:$BH$401,I86 &amp; "B標準")</f>
        <v>0</v>
      </c>
    </row>
    <row r="87" spans="1:64" ht="15" thickTop="1" thickBot="1" x14ac:dyDescent="0.2">
      <c r="A87" s="291"/>
      <c r="B87" s="325" t="s">
        <v>164</v>
      </c>
      <c r="C87" s="326"/>
      <c r="D87" s="326"/>
      <c r="E87" s="326"/>
      <c r="F87" s="326"/>
      <c r="G87" s="327"/>
      <c r="H87" s="185"/>
      <c r="I87" s="328"/>
      <c r="J87" s="329"/>
      <c r="K87" s="329"/>
      <c r="L87" s="329"/>
      <c r="M87" s="329"/>
      <c r="N87" s="329"/>
      <c r="O87" s="329"/>
      <c r="P87" s="329"/>
      <c r="Q87" s="329"/>
      <c r="R87" s="329"/>
      <c r="S87" s="329"/>
      <c r="T87" s="329"/>
      <c r="U87" s="329"/>
      <c r="V87" s="329"/>
      <c r="W87" s="329"/>
      <c r="X87" s="329"/>
      <c r="Y87" s="329"/>
      <c r="Z87" s="329"/>
      <c r="AA87" s="329"/>
      <c r="AB87" s="329"/>
      <c r="AC87" s="329"/>
      <c r="AD87" s="329"/>
      <c r="AE87" s="329"/>
      <c r="AF87" s="329"/>
      <c r="AG87" s="329"/>
      <c r="AH87" s="329"/>
      <c r="AI87" s="329"/>
      <c r="AJ87" s="329"/>
      <c r="AK87" s="329"/>
      <c r="AL87" s="329"/>
      <c r="AM87" s="329"/>
      <c r="AN87" s="329"/>
      <c r="AO87" s="329"/>
      <c r="AP87" s="329"/>
      <c r="AQ87" s="329"/>
      <c r="AR87" s="329"/>
      <c r="AS87" s="329"/>
      <c r="AT87" s="330"/>
    </row>
    <row r="88" spans="1:64" ht="13.5" customHeight="1" x14ac:dyDescent="0.15">
      <c r="A88" s="313"/>
      <c r="B88" s="315" t="s">
        <v>0</v>
      </c>
      <c r="C88" s="317" t="s">
        <v>280</v>
      </c>
      <c r="D88" s="317" t="str">
        <f>IF(C90="○","整理番号","登録番号")</f>
        <v>登録番号</v>
      </c>
      <c r="E88" s="184" t="s">
        <v>1394</v>
      </c>
      <c r="F88" s="315" t="s">
        <v>319</v>
      </c>
      <c r="G88" s="168" t="s">
        <v>1</v>
      </c>
      <c r="H88" s="298" t="s">
        <v>1395</v>
      </c>
      <c r="I88" s="296" t="s">
        <v>2</v>
      </c>
      <c r="J88" s="298" t="s">
        <v>328</v>
      </c>
      <c r="K88" s="298" t="s">
        <v>3</v>
      </c>
      <c r="L88" s="178" t="s">
        <v>281</v>
      </c>
      <c r="M88" s="171" t="s">
        <v>16</v>
      </c>
      <c r="N88" s="300" t="s">
        <v>4</v>
      </c>
      <c r="O88" s="301"/>
      <c r="P88" s="301"/>
      <c r="Q88" s="301"/>
      <c r="R88" s="301"/>
      <c r="S88" s="301"/>
      <c r="T88" s="301"/>
      <c r="U88" s="301"/>
      <c r="V88" s="301"/>
      <c r="W88" s="301"/>
      <c r="X88" s="301"/>
      <c r="Y88" s="301"/>
      <c r="Z88" s="301"/>
      <c r="AA88" s="301"/>
      <c r="AB88" s="302"/>
      <c r="AC88" s="173" t="s">
        <v>16</v>
      </c>
      <c r="AD88" s="303" t="s">
        <v>462</v>
      </c>
      <c r="AE88" s="304"/>
      <c r="AF88" s="304"/>
      <c r="AG88" s="304"/>
      <c r="AH88" s="304"/>
      <c r="AI88" s="304"/>
      <c r="AJ88" s="304"/>
      <c r="AK88" s="305"/>
      <c r="AL88" s="171" t="s">
        <v>16</v>
      </c>
      <c r="AM88" s="300" t="s">
        <v>459</v>
      </c>
      <c r="AN88" s="301"/>
      <c r="AO88" s="301"/>
      <c r="AP88" s="301"/>
      <c r="AQ88" s="301"/>
      <c r="AR88" s="301"/>
      <c r="AS88" s="301"/>
      <c r="AT88" s="306"/>
    </row>
    <row r="89" spans="1:64" ht="14.25" thickBot="1" x14ac:dyDescent="0.2">
      <c r="A89" s="314"/>
      <c r="B89" s="316"/>
      <c r="C89" s="318"/>
      <c r="D89" s="318"/>
      <c r="E89" s="189" t="s">
        <v>6</v>
      </c>
      <c r="F89" s="316"/>
      <c r="G89" s="7" t="s">
        <v>7</v>
      </c>
      <c r="H89" s="316"/>
      <c r="I89" s="297"/>
      <c r="J89" s="299"/>
      <c r="K89" s="299"/>
      <c r="L89" s="179"/>
      <c r="M89" s="172"/>
      <c r="N89" s="307" t="s">
        <v>8</v>
      </c>
      <c r="O89" s="308"/>
      <c r="P89" s="308"/>
      <c r="Q89" s="308"/>
      <c r="R89" s="308"/>
      <c r="S89" s="308"/>
      <c r="T89" s="309"/>
      <c r="U89" s="189" t="s">
        <v>9</v>
      </c>
      <c r="V89" s="175" t="s">
        <v>10</v>
      </c>
      <c r="W89" s="176"/>
      <c r="X89" s="176"/>
      <c r="Y89" s="176"/>
      <c r="Z89" s="176"/>
      <c r="AA89" s="177"/>
      <c r="AB89" s="119" t="s">
        <v>11</v>
      </c>
      <c r="AC89" s="174"/>
      <c r="AD89" s="310" t="s">
        <v>8</v>
      </c>
      <c r="AE89" s="311"/>
      <c r="AF89" s="311"/>
      <c r="AG89" s="311"/>
      <c r="AH89" s="311"/>
      <c r="AI89" s="311"/>
      <c r="AJ89" s="312"/>
      <c r="AK89" s="125" t="s">
        <v>9</v>
      </c>
      <c r="AL89" s="172"/>
      <c r="AM89" s="307" t="s">
        <v>8</v>
      </c>
      <c r="AN89" s="308"/>
      <c r="AO89" s="308"/>
      <c r="AP89" s="308"/>
      <c r="AQ89" s="308"/>
      <c r="AR89" s="308"/>
      <c r="AS89" s="309"/>
      <c r="AT89" s="120" t="s">
        <v>9</v>
      </c>
    </row>
    <row r="90" spans="1:64" x14ac:dyDescent="0.15">
      <c r="A90" s="289">
        <v>18</v>
      </c>
      <c r="B90" s="292"/>
      <c r="C90" s="294"/>
      <c r="D90" s="292"/>
      <c r="E90" s="186" t="str">
        <f>IF(C90="○",IF($D90&lt;&gt;"",VLOOKUP($D90,新規学連登録者入力シート!$A$2:$U$101,8,FALSE),""),IF($D90&lt;&gt;"",IF(VLOOKUP(記入方法!$D90,登録者リスト!$A$1:$F$43729,4,FALSE)=基本情報!$D$6,VLOOKUP(記入方法!$D90,登録者リスト!$A$1:$F$43729,3,FALSE),""),""))</f>
        <v/>
      </c>
      <c r="F90" s="283" t="str">
        <f>IF(C90="○",IF($D90&lt;&gt;"",VLOOKUP($D90,新規学連登録者入力シート!$A$2:$U$101,9,FALSE),""),IF($D90&lt;&gt;"",IF(VLOOKUP(記入方法!$D90,登録者リスト!$A$1:$G$43729,4,FALSE)=基本情報!$D$6,VLOOKUP(記入方法!$D90,登録者リスト!$A$1:$G$43729,7,FALSE),""),""))</f>
        <v/>
      </c>
      <c r="G90" s="187" t="str">
        <f>IF(C90="○",IF($D90&lt;&gt;"",VLOOKUP($D90,新規学連登録者入力シート!$A$2:$U$101,14,FALSE),""),IF($D90&lt;&gt;"",IF(VLOOKUP(記入方法!$D90,登録者リスト!$A$1:$F$43729,4,FALSE)=基本情報!$D$6,VLOOKUP(記入方法!$D90,登録者リスト!$A$1:$F$43729,5,FALSE),""),""))</f>
        <v/>
      </c>
      <c r="H90" s="281" t="str">
        <f>IF(C90="○",IF($D90&lt;&gt;"",VLOOKUP($D90,新規学連登録者入力シート!$A$2:$U$101,19,FALSE),""),IF($D90&lt;&gt;"",IF(VLOOKUP(記入方法!$D90,登録者リスト!$A$1:$H$43729,4,FALSE)=基本情報!$D$6,VLOOKUP(記入方法!$D90,登録者リスト!$A$1:$H$43729,8,FALSE),""),""))</f>
        <v/>
      </c>
      <c r="I90" s="285"/>
      <c r="J90" s="285"/>
      <c r="K90" s="287" t="str">
        <f>IFERROR(IF(I90="","",IF(AND(I90&lt;&gt;"107 ハーフマラソン",I90&lt;&gt;"062 10000mW"),IF(BD90="T",IF(VALUE(M90)&lt;=BB90,"A標準",IF(VALUE(M90)&lt;=BC90,"B標準","未突破")),IF(VALUE(M90)&gt;=BB90,"A標準",IF(VALUE(M90)&gt;=BC90,"B標準","未突破"))),IF(VALUE(M90)&lt;=BC90,"","未突破"))),"")</f>
        <v/>
      </c>
      <c r="L90" s="169"/>
      <c r="M90" s="13" t="str">
        <f>IF(U90="",ASC(N90&amp;IF(P90&lt;&gt;"",TEXT(P90,"00"),"")&amp;IF(R90&lt;&gt;"",TEXT(R90,"00"),"")&amp;IF(T90&lt;&gt;"",TEXT(T90,"00"),"")),ASC(U90))</f>
        <v/>
      </c>
      <c r="N90" s="281"/>
      <c r="O90" s="265" t="s">
        <v>275</v>
      </c>
      <c r="P90" s="275"/>
      <c r="Q90" s="265" t="s">
        <v>276</v>
      </c>
      <c r="R90" s="275"/>
      <c r="S90" s="277" t="s">
        <v>277</v>
      </c>
      <c r="T90" s="279"/>
      <c r="U90" s="281"/>
      <c r="V90" s="8"/>
      <c r="W90" s="9" t="s">
        <v>23</v>
      </c>
      <c r="X90" s="8"/>
      <c r="Y90" s="9" t="s">
        <v>24</v>
      </c>
      <c r="Z90" s="8"/>
      <c r="AA90" s="9" t="s">
        <v>26</v>
      </c>
      <c r="AB90" s="283"/>
      <c r="AC90" s="126" t="str">
        <f>IF(AK90="",ASC(AD90&amp;IF(AF90&lt;&gt;"",TEXT(AF90,"00"),"")&amp;IF(AH90&lt;&gt;"",TEXT(AH90,"00"),"")&amp;IF(AJ90&lt;&gt;"",TEXT(AJ90,"00"),"")),ASC(AK90))</f>
        <v/>
      </c>
      <c r="AD90" s="267" t="str">
        <f>IF(I90="","",IF(I90="201 十種競技","",VLOOKUP(I90,#REF!,2,FALSE)))</f>
        <v/>
      </c>
      <c r="AE90" s="269" t="s">
        <v>275</v>
      </c>
      <c r="AF90" s="271" t="str">
        <f>IF(I90="","",IF(I90="201 十種競技","",VLOOKUP(I90,#REF!,4,FALSE)))</f>
        <v/>
      </c>
      <c r="AG90" s="269" t="s">
        <v>276</v>
      </c>
      <c r="AH90" s="271" t="str">
        <f>IF(I90="","",IF(I90="201 十種競技","",VLOOKUP(I90,#REF!,6,FALSE)))</f>
        <v/>
      </c>
      <c r="AI90" s="273" t="s">
        <v>277</v>
      </c>
      <c r="AJ90" s="331" t="str">
        <f>IF(I90="","",IF(I90="201 十種競技","",VLOOKUP(I90,#REF!,8,FALSE)))</f>
        <v/>
      </c>
      <c r="AK90" s="267" t="str">
        <f>IF(I90="","",IF(I90="201 十種競技",#REF!,""))</f>
        <v/>
      </c>
      <c r="AL90" s="13" t="str">
        <f>IF(AT90="",ASC(AM90&amp;IF(AO90&lt;&gt;"",TEXT(AO90,"00"),"")&amp;IF(AQ90&lt;&gt;"",TEXT(AQ90,"00"),"")&amp;IF(AS90&lt;&gt;"",TEXT(AS90,"00"),"")),ASC(AT90))</f>
        <v/>
      </c>
      <c r="AM90" s="292"/>
      <c r="AN90" s="265" t="s">
        <v>275</v>
      </c>
      <c r="AO90" s="319"/>
      <c r="AP90" s="265" t="s">
        <v>276</v>
      </c>
      <c r="AQ90" s="319"/>
      <c r="AR90" s="277" t="s">
        <v>277</v>
      </c>
      <c r="AS90" s="321"/>
      <c r="AT90" s="323"/>
      <c r="AV90" s="6" t="str">
        <f>IF(AND(I90&lt;&gt;"107 ハーフマラソン",I90&lt;&gt;"062 10000mW"),D90 &amp; "-" &amp; I90,D90 &amp; "-" &amp; I90 &amp; J90)</f>
        <v>-</v>
      </c>
      <c r="AW90" s="6" t="str">
        <f>IF(ISERROR(VLOOKUP(記入方法!$AV90,登録者リスト!#REF!,4,FALSE)),"○","")</f>
        <v>○</v>
      </c>
      <c r="AX90" s="6" t="e">
        <f>IF(AND(I90&lt;&gt;"107 ハーフマラソン",I90&lt;&gt;"062 10000mW"),#REF! &amp; "-" &amp; I90,#REF! &amp; "-" &amp; I90 &amp; J90)</f>
        <v>#REF!</v>
      </c>
      <c r="AY90" s="6" t="str">
        <f>IF(ISERROR(VLOOKUP(AX90,突破者リスト外資格記録入力シート!$D$7:$M$106,2,FALSE)),"○","")</f>
        <v>○</v>
      </c>
      <c r="AZ90" s="6" t="str">
        <f>IF(C90="○","整理番号","登録番号")</f>
        <v>登録番号</v>
      </c>
      <c r="BA90" s="6" t="str">
        <f>IF(I90="107 ハーフマラソン","H",IF(I90="062 10000mW","W",""))</f>
        <v/>
      </c>
      <c r="BB90" s="6" t="e">
        <f>VLOOKUP($I90 &amp; $J90,標準記録!$A$1:$D$25,2,FALSE)</f>
        <v>#N/A</v>
      </c>
      <c r="BC90" s="6" t="e">
        <f>VLOOKUP($I90 &amp; $J90,標準記録!$A$1:$D$25,3,FALSE)</f>
        <v>#N/A</v>
      </c>
      <c r="BD90" s="6" t="e">
        <f>VLOOKUP($I90 &amp; $J90,標準記録!$A$1:$D$25,4,FALSE)</f>
        <v>#N/A</v>
      </c>
      <c r="BE90" s="6" t="str">
        <f>IF(BF90="","",A90)</f>
        <v/>
      </c>
      <c r="BF90" s="6" t="str">
        <f>IF(OR(I90="201 十種競技",I90="202 七種競技"),#REF!,"")</f>
        <v/>
      </c>
      <c r="BG90" s="6" t="str">
        <f>IF(I90="107 ハーフマラソン",#REF!,"")</f>
        <v/>
      </c>
      <c r="BH90" s="6" t="str">
        <f>I90 &amp; K90</f>
        <v/>
      </c>
      <c r="BI90" s="6">
        <f>I90</f>
        <v>0</v>
      </c>
      <c r="BJ90" s="6">
        <f>COUNTIF($BI$5:$BI$401,I90)</f>
        <v>160</v>
      </c>
      <c r="BK90" s="6">
        <f>COUNTIF($BH$5:$BH$401,I90 &amp; "B標準")</f>
        <v>0</v>
      </c>
      <c r="BL90" s="6" t="str">
        <f>D88 &amp; D90</f>
        <v>登録番号</v>
      </c>
    </row>
    <row r="91" spans="1:64" ht="14.25" thickBot="1" x14ac:dyDescent="0.2">
      <c r="A91" s="290"/>
      <c r="B91" s="293"/>
      <c r="C91" s="295"/>
      <c r="D91" s="293"/>
      <c r="E91" s="188" t="str">
        <f>IF(C90="○",IF($D90&lt;&gt;"",VLOOKUP($D90,新規学連登録者入力シート!$A$2:$U$101,7,FALSE),""),IF($D90&lt;&gt;"",IF(VLOOKUP(記入方法!$D90,登録者リスト!$A$1:$F$43729,4,FALSE)=基本情報!$D$6,VLOOKUP(記入方法!$D90,登録者リスト!$A$1:$F$43729,2,FALSE),""),""))</f>
        <v/>
      </c>
      <c r="F91" s="284"/>
      <c r="G91" s="188" t="str">
        <f>IF(C90="○",IF($D90&lt;&gt;"",VLOOKUP($D90,新規学連登録者入力シート!$A$2:$U$101,19,FALSE),""),IF($D90&lt;&gt;"",IF(VLOOKUP(記入方法!$D90,登録者リスト!$A$1:$F$43729,4,FALSE)=基本情報!$D$6,VLOOKUP(記入方法!$D90,登録者リスト!$A$1:$F$43729,6,FALSE),""),""))</f>
        <v/>
      </c>
      <c r="H91" s="282"/>
      <c r="I91" s="286"/>
      <c r="J91" s="286"/>
      <c r="K91" s="288"/>
      <c r="L91" s="170"/>
      <c r="M91" s="15" t="str">
        <f>IF(U91="",ASC(N91&amp;IF(P91&lt;&gt;"",TEXT(P91,"00"),"")&amp;IF(R91&lt;&gt;"",TEXT(R91,"00"),"")&amp;IF(T91&lt;&gt;"",TEXT(T91,"00"),"")),ASC(U91))</f>
        <v/>
      </c>
      <c r="N91" s="282"/>
      <c r="O91" s="266"/>
      <c r="P91" s="276"/>
      <c r="Q91" s="266"/>
      <c r="R91" s="276"/>
      <c r="S91" s="278"/>
      <c r="T91" s="280"/>
      <c r="U91" s="282"/>
      <c r="V91" s="10"/>
      <c r="W91" s="11" t="s">
        <v>23</v>
      </c>
      <c r="X91" s="10"/>
      <c r="Y91" s="11" t="s">
        <v>25</v>
      </c>
      <c r="Z91" s="10"/>
      <c r="AA91" s="11" t="s">
        <v>26</v>
      </c>
      <c r="AB91" s="284"/>
      <c r="AC91" s="127" t="str">
        <f>IF(AK91="",ASC(AD90&amp;IF(AF91&lt;&gt;"",TEXT(AF91,"00"),"")&amp;IF(AH91&lt;&gt;"",TEXT(AH91,"00"),"")&amp;IF(AJ91&lt;&gt;"",TEXT(AJ91,"00"),"")),ASC(AK91))</f>
        <v/>
      </c>
      <c r="AD91" s="268"/>
      <c r="AE91" s="270"/>
      <c r="AF91" s="272"/>
      <c r="AG91" s="270"/>
      <c r="AH91" s="272"/>
      <c r="AI91" s="274"/>
      <c r="AJ91" s="332"/>
      <c r="AK91" s="268"/>
      <c r="AL91" s="15" t="str">
        <f>IF(AT91="",ASC(AM91&amp;IF(AO91&lt;&gt;"",TEXT(AO91,"00"),"")&amp;IF(AQ91&lt;&gt;"",TEXT(AQ91,"00"),"")&amp;IF(AS91&lt;&gt;"",TEXT(AS91,"00"),"")),ASC(AT91))</f>
        <v/>
      </c>
      <c r="AM91" s="293"/>
      <c r="AN91" s="266"/>
      <c r="AO91" s="320"/>
      <c r="AP91" s="266"/>
      <c r="AQ91" s="320"/>
      <c r="AR91" s="278"/>
      <c r="AS91" s="322"/>
      <c r="AT91" s="324"/>
      <c r="AV91" s="6" t="str">
        <f>IF(AND(I91&lt;&gt;"107 ハーフマラソン",I91&lt;&gt;"062 10000mW"),D90 &amp; "-" &amp; I91,D90 &amp; "-" &amp; I91 &amp; J91)</f>
        <v>-</v>
      </c>
      <c r="AW91" s="6" t="str">
        <f>IF(ISERROR(VLOOKUP(記入方法!$AV91,登録者リスト!#REF!,4,FALSE)),"○","")</f>
        <v>○</v>
      </c>
      <c r="AX91" s="6" t="e">
        <f>IF(AND(I91&lt;&gt;"107 ハーフマラソン",I91&lt;&gt;"062 10000mW"),#REF! &amp; "-" &amp; I91,#REF! &amp; "-" &amp; I91 &amp; J91)</f>
        <v>#REF!</v>
      </c>
      <c r="AY91" s="6" t="str">
        <f>IF(ISERROR(VLOOKUP(AX91,突破者リスト外資格記録入力シート!$D$7:$M$106,2,FALSE)),"○","")</f>
        <v>○</v>
      </c>
      <c r="BA91" s="6" t="str">
        <f>IF(I91="107 ハーフマラソン","H",IF(I91="062 10000mW","W",""))</f>
        <v/>
      </c>
      <c r="BB91" s="6" t="e">
        <f>VLOOKUP($I91 &amp; $J91,標準記録!$A$1:$D$25,2,FALSE)</f>
        <v>#N/A</v>
      </c>
      <c r="BC91" s="6" t="e">
        <f>VLOOKUP($I91 &amp; $J91,標準記録!$A$1:$D$25,3,FALSE)</f>
        <v>#N/A</v>
      </c>
      <c r="BD91" s="6" t="e">
        <f>VLOOKUP($I91 &amp; $J91,標準記録!$A$1:$D$25,4,FALSE)</f>
        <v>#N/A</v>
      </c>
      <c r="BE91" s="6" t="str">
        <f>IF(BF91="","",A90)</f>
        <v/>
      </c>
      <c r="BF91" s="6" t="str">
        <f>IF(OR(I91="201 十種競技",I91="202 七種競技"),#REF!,"")</f>
        <v/>
      </c>
      <c r="BG91" s="6" t="str">
        <f>IF(I91="107 ハーフマラソン",#REF!,"")</f>
        <v/>
      </c>
      <c r="BH91" s="6" t="str">
        <f>I91 &amp; K91</f>
        <v/>
      </c>
      <c r="BI91" s="6">
        <f>I91</f>
        <v>0</v>
      </c>
      <c r="BJ91" s="6">
        <f>COUNTIF($BI$5:$BI$401,I91)</f>
        <v>160</v>
      </c>
      <c r="BK91" s="6">
        <f>COUNTIF($BH$5:$BH$401,I91 &amp; "B標準")</f>
        <v>0</v>
      </c>
    </row>
    <row r="92" spans="1:64" ht="15" thickTop="1" thickBot="1" x14ac:dyDescent="0.2">
      <c r="A92" s="291"/>
      <c r="B92" s="325" t="s">
        <v>164</v>
      </c>
      <c r="C92" s="326"/>
      <c r="D92" s="326"/>
      <c r="E92" s="326"/>
      <c r="F92" s="326"/>
      <c r="G92" s="327"/>
      <c r="H92" s="185"/>
      <c r="I92" s="328"/>
      <c r="J92" s="329"/>
      <c r="K92" s="329"/>
      <c r="L92" s="329"/>
      <c r="M92" s="329"/>
      <c r="N92" s="329"/>
      <c r="O92" s="329"/>
      <c r="P92" s="329"/>
      <c r="Q92" s="329"/>
      <c r="R92" s="329"/>
      <c r="S92" s="329"/>
      <c r="T92" s="329"/>
      <c r="U92" s="329"/>
      <c r="V92" s="329"/>
      <c r="W92" s="329"/>
      <c r="X92" s="329"/>
      <c r="Y92" s="329"/>
      <c r="Z92" s="329"/>
      <c r="AA92" s="329"/>
      <c r="AB92" s="329"/>
      <c r="AC92" s="329"/>
      <c r="AD92" s="329"/>
      <c r="AE92" s="329"/>
      <c r="AF92" s="329"/>
      <c r="AG92" s="329"/>
      <c r="AH92" s="329"/>
      <c r="AI92" s="329"/>
      <c r="AJ92" s="329"/>
      <c r="AK92" s="329"/>
      <c r="AL92" s="329"/>
      <c r="AM92" s="329"/>
      <c r="AN92" s="329"/>
      <c r="AO92" s="329"/>
      <c r="AP92" s="329"/>
      <c r="AQ92" s="329"/>
      <c r="AR92" s="329"/>
      <c r="AS92" s="329"/>
      <c r="AT92" s="330"/>
    </row>
    <row r="93" spans="1:64" ht="13.5" customHeight="1" x14ac:dyDescent="0.15">
      <c r="A93" s="313"/>
      <c r="B93" s="315" t="s">
        <v>0</v>
      </c>
      <c r="C93" s="317" t="s">
        <v>280</v>
      </c>
      <c r="D93" s="317" t="str">
        <f>IF(C95="○","整理番号","登録番号")</f>
        <v>登録番号</v>
      </c>
      <c r="E93" s="184" t="s">
        <v>1394</v>
      </c>
      <c r="F93" s="315" t="s">
        <v>319</v>
      </c>
      <c r="G93" s="168" t="s">
        <v>1</v>
      </c>
      <c r="H93" s="298" t="s">
        <v>1395</v>
      </c>
      <c r="I93" s="296" t="s">
        <v>2</v>
      </c>
      <c r="J93" s="298" t="s">
        <v>328</v>
      </c>
      <c r="K93" s="298" t="s">
        <v>3</v>
      </c>
      <c r="L93" s="178" t="s">
        <v>281</v>
      </c>
      <c r="M93" s="171" t="s">
        <v>16</v>
      </c>
      <c r="N93" s="300" t="s">
        <v>4</v>
      </c>
      <c r="O93" s="301"/>
      <c r="P93" s="301"/>
      <c r="Q93" s="301"/>
      <c r="R93" s="301"/>
      <c r="S93" s="301"/>
      <c r="T93" s="301"/>
      <c r="U93" s="301"/>
      <c r="V93" s="301"/>
      <c r="W93" s="301"/>
      <c r="X93" s="301"/>
      <c r="Y93" s="301"/>
      <c r="Z93" s="301"/>
      <c r="AA93" s="301"/>
      <c r="AB93" s="302"/>
      <c r="AC93" s="173" t="s">
        <v>16</v>
      </c>
      <c r="AD93" s="303" t="s">
        <v>462</v>
      </c>
      <c r="AE93" s="304"/>
      <c r="AF93" s="304"/>
      <c r="AG93" s="304"/>
      <c r="AH93" s="304"/>
      <c r="AI93" s="304"/>
      <c r="AJ93" s="304"/>
      <c r="AK93" s="305"/>
      <c r="AL93" s="171" t="s">
        <v>16</v>
      </c>
      <c r="AM93" s="300" t="s">
        <v>459</v>
      </c>
      <c r="AN93" s="301"/>
      <c r="AO93" s="301"/>
      <c r="AP93" s="301"/>
      <c r="AQ93" s="301"/>
      <c r="AR93" s="301"/>
      <c r="AS93" s="301"/>
      <c r="AT93" s="306"/>
    </row>
    <row r="94" spans="1:64" ht="14.25" thickBot="1" x14ac:dyDescent="0.2">
      <c r="A94" s="314"/>
      <c r="B94" s="316"/>
      <c r="C94" s="318"/>
      <c r="D94" s="318"/>
      <c r="E94" s="189" t="s">
        <v>6</v>
      </c>
      <c r="F94" s="316"/>
      <c r="G94" s="7" t="s">
        <v>7</v>
      </c>
      <c r="H94" s="316"/>
      <c r="I94" s="297"/>
      <c r="J94" s="299"/>
      <c r="K94" s="299"/>
      <c r="L94" s="179"/>
      <c r="M94" s="172"/>
      <c r="N94" s="307" t="s">
        <v>8</v>
      </c>
      <c r="O94" s="308"/>
      <c r="P94" s="308"/>
      <c r="Q94" s="308"/>
      <c r="R94" s="308"/>
      <c r="S94" s="308"/>
      <c r="T94" s="309"/>
      <c r="U94" s="189" t="s">
        <v>9</v>
      </c>
      <c r="V94" s="175" t="s">
        <v>10</v>
      </c>
      <c r="W94" s="176"/>
      <c r="X94" s="176"/>
      <c r="Y94" s="176"/>
      <c r="Z94" s="176"/>
      <c r="AA94" s="177"/>
      <c r="AB94" s="119" t="s">
        <v>11</v>
      </c>
      <c r="AC94" s="174"/>
      <c r="AD94" s="310" t="s">
        <v>8</v>
      </c>
      <c r="AE94" s="311"/>
      <c r="AF94" s="311"/>
      <c r="AG94" s="311"/>
      <c r="AH94" s="311"/>
      <c r="AI94" s="311"/>
      <c r="AJ94" s="312"/>
      <c r="AK94" s="125" t="s">
        <v>9</v>
      </c>
      <c r="AL94" s="172"/>
      <c r="AM94" s="307" t="s">
        <v>8</v>
      </c>
      <c r="AN94" s="308"/>
      <c r="AO94" s="308"/>
      <c r="AP94" s="308"/>
      <c r="AQ94" s="308"/>
      <c r="AR94" s="308"/>
      <c r="AS94" s="309"/>
      <c r="AT94" s="120" t="s">
        <v>9</v>
      </c>
    </row>
    <row r="95" spans="1:64" x14ac:dyDescent="0.15">
      <c r="A95" s="289">
        <v>19</v>
      </c>
      <c r="B95" s="292"/>
      <c r="C95" s="294"/>
      <c r="D95" s="292"/>
      <c r="E95" s="186" t="str">
        <f>IF(C95="○",IF($D95&lt;&gt;"",VLOOKUP($D95,新規学連登録者入力シート!$A$2:$U$101,8,FALSE),""),IF($D95&lt;&gt;"",IF(VLOOKUP(記入方法!$D95,登録者リスト!$A$1:$F$43729,4,FALSE)=基本情報!$D$6,VLOOKUP(記入方法!$D95,登録者リスト!$A$1:$F$43729,3,FALSE),""),""))</f>
        <v/>
      </c>
      <c r="F95" s="283" t="str">
        <f>IF(C95="○",IF($D95&lt;&gt;"",VLOOKUP($D95,新規学連登録者入力シート!$A$2:$U$101,9,FALSE),""),IF($D95&lt;&gt;"",IF(VLOOKUP(記入方法!$D95,登録者リスト!$A$1:$G$43729,4,FALSE)=基本情報!$D$6,VLOOKUP(記入方法!$D95,登録者リスト!$A$1:$G$43729,7,FALSE),""),""))</f>
        <v/>
      </c>
      <c r="G95" s="187" t="str">
        <f>IF(C95="○",IF($D95&lt;&gt;"",VLOOKUP($D95,新規学連登録者入力シート!$A$2:$U$101,14,FALSE),""),IF($D95&lt;&gt;"",IF(VLOOKUP(記入方法!$D95,登録者リスト!$A$1:$F$43729,4,FALSE)=基本情報!$D$6,VLOOKUP(記入方法!$D95,登録者リスト!$A$1:$F$43729,5,FALSE),""),""))</f>
        <v/>
      </c>
      <c r="H95" s="281" t="str">
        <f>IF(C95="○",IF($D95&lt;&gt;"",VLOOKUP($D95,新規学連登録者入力シート!$A$2:$U$101,19,FALSE),""),IF($D95&lt;&gt;"",IF(VLOOKUP(記入方法!$D95,登録者リスト!$A$1:$H$43729,4,FALSE)=基本情報!$D$6,VLOOKUP(記入方法!$D95,登録者リスト!$A$1:$H$43729,8,FALSE),""),""))</f>
        <v/>
      </c>
      <c r="I95" s="285"/>
      <c r="J95" s="285"/>
      <c r="K95" s="287" t="str">
        <f>IFERROR(IF(I95="","",IF(AND(I95&lt;&gt;"107 ハーフマラソン",I95&lt;&gt;"062 10000mW"),IF(BD95="T",IF(VALUE(M95)&lt;=BB95,"A標準",IF(VALUE(M95)&lt;=BC95,"B標準","未突破")),IF(VALUE(M95)&gt;=BB95,"A標準",IF(VALUE(M95)&gt;=BC95,"B標準","未突破"))),IF(VALUE(M95)&lt;=BC95,"","未突破"))),"")</f>
        <v/>
      </c>
      <c r="L95" s="169"/>
      <c r="M95" s="13" t="str">
        <f>IF(U95="",ASC(N95&amp;IF(P95&lt;&gt;"",TEXT(P95,"00"),"")&amp;IF(R95&lt;&gt;"",TEXT(R95,"00"),"")&amp;IF(T95&lt;&gt;"",TEXT(T95,"00"),"")),ASC(U95))</f>
        <v/>
      </c>
      <c r="N95" s="281"/>
      <c r="O95" s="265" t="s">
        <v>275</v>
      </c>
      <c r="P95" s="275"/>
      <c r="Q95" s="265" t="s">
        <v>276</v>
      </c>
      <c r="R95" s="275"/>
      <c r="S95" s="277" t="s">
        <v>277</v>
      </c>
      <c r="T95" s="279"/>
      <c r="U95" s="281"/>
      <c r="V95" s="8"/>
      <c r="W95" s="9" t="s">
        <v>23</v>
      </c>
      <c r="X95" s="8"/>
      <c r="Y95" s="9" t="s">
        <v>24</v>
      </c>
      <c r="Z95" s="8"/>
      <c r="AA95" s="9" t="s">
        <v>26</v>
      </c>
      <c r="AB95" s="283"/>
      <c r="AC95" s="126" t="str">
        <f>IF(AK95="",ASC(AD95&amp;IF(AF95&lt;&gt;"",TEXT(AF95,"00"),"")&amp;IF(AH95&lt;&gt;"",TEXT(AH95,"00"),"")&amp;IF(AJ95&lt;&gt;"",TEXT(AJ95,"00"),"")),ASC(AK95))</f>
        <v/>
      </c>
      <c r="AD95" s="267" t="str">
        <f>IF(I95="","",IF(I95="201 十種競技","",VLOOKUP(I95,#REF!,2,FALSE)))</f>
        <v/>
      </c>
      <c r="AE95" s="269" t="s">
        <v>275</v>
      </c>
      <c r="AF95" s="271" t="str">
        <f>IF(I95="","",IF(I95="201 十種競技","",VLOOKUP(I95,#REF!,4,FALSE)))</f>
        <v/>
      </c>
      <c r="AG95" s="269" t="s">
        <v>276</v>
      </c>
      <c r="AH95" s="271" t="str">
        <f>IF(I95="","",IF(I95="201 十種競技","",VLOOKUP(I95,#REF!,6,FALSE)))</f>
        <v/>
      </c>
      <c r="AI95" s="273" t="s">
        <v>277</v>
      </c>
      <c r="AJ95" s="331" t="str">
        <f>IF(I95="","",IF(I95="201 十種競技","",VLOOKUP(I95,#REF!,8,FALSE)))</f>
        <v/>
      </c>
      <c r="AK95" s="267" t="str">
        <f>IF(I95="","",IF(I95="201 十種競技",#REF!,""))</f>
        <v/>
      </c>
      <c r="AL95" s="13" t="str">
        <f>IF(AT95="",ASC(AM95&amp;IF(AO95&lt;&gt;"",TEXT(AO95,"00"),"")&amp;IF(AQ95&lt;&gt;"",TEXT(AQ95,"00"),"")&amp;IF(AS95&lt;&gt;"",TEXT(AS95,"00"),"")),ASC(AT95))</f>
        <v/>
      </c>
      <c r="AM95" s="292"/>
      <c r="AN95" s="265" t="s">
        <v>275</v>
      </c>
      <c r="AO95" s="319"/>
      <c r="AP95" s="265" t="s">
        <v>276</v>
      </c>
      <c r="AQ95" s="319"/>
      <c r="AR95" s="277" t="s">
        <v>277</v>
      </c>
      <c r="AS95" s="321"/>
      <c r="AT95" s="323"/>
      <c r="AV95" s="6" t="str">
        <f>IF(AND(I95&lt;&gt;"107 ハーフマラソン",I95&lt;&gt;"062 10000mW"),D95 &amp; "-" &amp; I95,D95 &amp; "-" &amp; I95 &amp; J95)</f>
        <v>-</v>
      </c>
      <c r="AW95" s="6" t="str">
        <f>IF(ISERROR(VLOOKUP(記入方法!$AV95,登録者リスト!#REF!,4,FALSE)),"○","")</f>
        <v>○</v>
      </c>
      <c r="AX95" s="6" t="e">
        <f>IF(AND(I95&lt;&gt;"107 ハーフマラソン",I95&lt;&gt;"062 10000mW"),#REF! &amp; "-" &amp; I95,#REF! &amp; "-" &amp; I95 &amp; J95)</f>
        <v>#REF!</v>
      </c>
      <c r="AY95" s="6" t="str">
        <f>IF(ISERROR(VLOOKUP(AX95,突破者リスト外資格記録入力シート!$D$7:$M$106,2,FALSE)),"○","")</f>
        <v>○</v>
      </c>
      <c r="AZ95" s="6" t="str">
        <f>IF(C95="○","整理番号","登録番号")</f>
        <v>登録番号</v>
      </c>
      <c r="BA95" s="6" t="str">
        <f>IF(I95="107 ハーフマラソン","H",IF(I95="062 10000mW","W",""))</f>
        <v/>
      </c>
      <c r="BB95" s="6" t="e">
        <f>VLOOKUP($I95 &amp; $J95,標準記録!$A$1:$D$25,2,FALSE)</f>
        <v>#N/A</v>
      </c>
      <c r="BC95" s="6" t="e">
        <f>VLOOKUP($I95 &amp; $J95,標準記録!$A$1:$D$25,3,FALSE)</f>
        <v>#N/A</v>
      </c>
      <c r="BD95" s="6" t="e">
        <f>VLOOKUP($I95 &amp; $J95,標準記録!$A$1:$D$25,4,FALSE)</f>
        <v>#N/A</v>
      </c>
      <c r="BE95" s="6" t="str">
        <f>IF(BF95="","",A95)</f>
        <v/>
      </c>
      <c r="BF95" s="6" t="str">
        <f>IF(OR(I95="201 十種競技",I95="202 七種競技"),#REF!,"")</f>
        <v/>
      </c>
      <c r="BG95" s="6" t="str">
        <f>IF(I95="107 ハーフマラソン",#REF!,"")</f>
        <v/>
      </c>
      <c r="BH95" s="6" t="str">
        <f>I95 &amp; K95</f>
        <v/>
      </c>
      <c r="BI95" s="6">
        <f>I95</f>
        <v>0</v>
      </c>
      <c r="BJ95" s="6">
        <f>COUNTIF($BI$5:$BI$401,I95)</f>
        <v>160</v>
      </c>
      <c r="BK95" s="6">
        <f>COUNTIF($BH$5:$BH$401,I95 &amp; "B標準")</f>
        <v>0</v>
      </c>
      <c r="BL95" s="6" t="str">
        <f>D93 &amp; D95</f>
        <v>登録番号</v>
      </c>
    </row>
    <row r="96" spans="1:64" ht="14.25" thickBot="1" x14ac:dyDescent="0.2">
      <c r="A96" s="290"/>
      <c r="B96" s="293"/>
      <c r="C96" s="295"/>
      <c r="D96" s="293"/>
      <c r="E96" s="188" t="str">
        <f>IF(C95="○",IF($D95&lt;&gt;"",VLOOKUP($D95,新規学連登録者入力シート!$A$2:$U$101,7,FALSE),""),IF($D95&lt;&gt;"",IF(VLOOKUP(記入方法!$D95,登録者リスト!$A$1:$F$43729,4,FALSE)=基本情報!$D$6,VLOOKUP(記入方法!$D95,登録者リスト!$A$1:$F$43729,2,FALSE),""),""))</f>
        <v/>
      </c>
      <c r="F96" s="284"/>
      <c r="G96" s="188" t="str">
        <f>IF(C95="○",IF($D95&lt;&gt;"",VLOOKUP($D95,新規学連登録者入力シート!$A$2:$U$101,19,FALSE),""),IF($D95&lt;&gt;"",IF(VLOOKUP(記入方法!$D95,登録者リスト!$A$1:$F$43729,4,FALSE)=基本情報!$D$6,VLOOKUP(記入方法!$D95,登録者リスト!$A$1:$F$43729,6,FALSE),""),""))</f>
        <v/>
      </c>
      <c r="H96" s="282"/>
      <c r="I96" s="286"/>
      <c r="J96" s="286"/>
      <c r="K96" s="288"/>
      <c r="L96" s="170"/>
      <c r="M96" s="15" t="str">
        <f>IF(U96="",ASC(N96&amp;IF(P96&lt;&gt;"",TEXT(P96,"00"),"")&amp;IF(R96&lt;&gt;"",TEXT(R96,"00"),"")&amp;IF(T96&lt;&gt;"",TEXT(T96,"00"),"")),ASC(U96))</f>
        <v/>
      </c>
      <c r="N96" s="282"/>
      <c r="O96" s="266"/>
      <c r="P96" s="276"/>
      <c r="Q96" s="266"/>
      <c r="R96" s="276"/>
      <c r="S96" s="278"/>
      <c r="T96" s="280"/>
      <c r="U96" s="282"/>
      <c r="V96" s="10"/>
      <c r="W96" s="11" t="s">
        <v>23</v>
      </c>
      <c r="X96" s="10"/>
      <c r="Y96" s="11" t="s">
        <v>25</v>
      </c>
      <c r="Z96" s="10"/>
      <c r="AA96" s="11" t="s">
        <v>26</v>
      </c>
      <c r="AB96" s="284"/>
      <c r="AC96" s="127" t="str">
        <f>IF(AK96="",ASC(AD95&amp;IF(AF96&lt;&gt;"",TEXT(AF96,"00"),"")&amp;IF(AH96&lt;&gt;"",TEXT(AH96,"00"),"")&amp;IF(AJ96&lt;&gt;"",TEXT(AJ96,"00"),"")),ASC(AK96))</f>
        <v/>
      </c>
      <c r="AD96" s="268"/>
      <c r="AE96" s="270"/>
      <c r="AF96" s="272"/>
      <c r="AG96" s="270"/>
      <c r="AH96" s="272"/>
      <c r="AI96" s="274"/>
      <c r="AJ96" s="332"/>
      <c r="AK96" s="268"/>
      <c r="AL96" s="15" t="str">
        <f>IF(AT96="",ASC(AM96&amp;IF(AO96&lt;&gt;"",TEXT(AO96,"00"),"")&amp;IF(AQ96&lt;&gt;"",TEXT(AQ96,"00"),"")&amp;IF(AS96&lt;&gt;"",TEXT(AS96,"00"),"")),ASC(AT96))</f>
        <v/>
      </c>
      <c r="AM96" s="293"/>
      <c r="AN96" s="266"/>
      <c r="AO96" s="320"/>
      <c r="AP96" s="266"/>
      <c r="AQ96" s="320"/>
      <c r="AR96" s="278"/>
      <c r="AS96" s="322"/>
      <c r="AT96" s="324"/>
      <c r="AV96" s="6" t="str">
        <f>IF(AND(I96&lt;&gt;"107 ハーフマラソン",I96&lt;&gt;"062 10000mW"),D95 &amp; "-" &amp; I96,D95 &amp; "-" &amp; I96 &amp; J96)</f>
        <v>-</v>
      </c>
      <c r="AW96" s="6" t="str">
        <f>IF(ISERROR(VLOOKUP(記入方法!$AV96,登録者リスト!#REF!,4,FALSE)),"○","")</f>
        <v>○</v>
      </c>
      <c r="AX96" s="6" t="e">
        <f>IF(AND(I96&lt;&gt;"107 ハーフマラソン",I96&lt;&gt;"062 10000mW"),#REF! &amp; "-" &amp; I96,#REF! &amp; "-" &amp; I96 &amp; J96)</f>
        <v>#REF!</v>
      </c>
      <c r="AY96" s="6" t="str">
        <f>IF(ISERROR(VLOOKUP(AX96,突破者リスト外資格記録入力シート!$D$7:$M$106,2,FALSE)),"○","")</f>
        <v>○</v>
      </c>
      <c r="BA96" s="6" t="str">
        <f>IF(I96="107 ハーフマラソン","H",IF(I96="062 10000mW","W",""))</f>
        <v/>
      </c>
      <c r="BB96" s="6" t="e">
        <f>VLOOKUP($I96 &amp; $J96,標準記録!$A$1:$D$25,2,FALSE)</f>
        <v>#N/A</v>
      </c>
      <c r="BC96" s="6" t="e">
        <f>VLOOKUP($I96 &amp; $J96,標準記録!$A$1:$D$25,3,FALSE)</f>
        <v>#N/A</v>
      </c>
      <c r="BD96" s="6" t="e">
        <f>VLOOKUP($I96 &amp; $J96,標準記録!$A$1:$D$25,4,FALSE)</f>
        <v>#N/A</v>
      </c>
      <c r="BE96" s="6" t="str">
        <f>IF(BF96="","",A95)</f>
        <v/>
      </c>
      <c r="BF96" s="6" t="str">
        <f>IF(OR(I96="201 十種競技",I96="202 七種競技"),#REF!,"")</f>
        <v/>
      </c>
      <c r="BG96" s="6" t="str">
        <f>IF(I96="107 ハーフマラソン",#REF!,"")</f>
        <v/>
      </c>
      <c r="BH96" s="6" t="str">
        <f>I96 &amp; K96</f>
        <v/>
      </c>
      <c r="BI96" s="6">
        <f>I96</f>
        <v>0</v>
      </c>
      <c r="BJ96" s="6">
        <f>COUNTIF($BI$5:$BI$401,I96)</f>
        <v>160</v>
      </c>
      <c r="BK96" s="6">
        <f>COUNTIF($BH$5:$BH$401,I96 &amp; "B標準")</f>
        <v>0</v>
      </c>
    </row>
    <row r="97" spans="1:64" ht="15" thickTop="1" thickBot="1" x14ac:dyDescent="0.2">
      <c r="A97" s="291"/>
      <c r="B97" s="325" t="s">
        <v>164</v>
      </c>
      <c r="C97" s="326"/>
      <c r="D97" s="326"/>
      <c r="E97" s="326"/>
      <c r="F97" s="326"/>
      <c r="G97" s="327"/>
      <c r="H97" s="185"/>
      <c r="I97" s="328"/>
      <c r="J97" s="329"/>
      <c r="K97" s="329"/>
      <c r="L97" s="329"/>
      <c r="M97" s="329"/>
      <c r="N97" s="329"/>
      <c r="O97" s="329"/>
      <c r="P97" s="329"/>
      <c r="Q97" s="329"/>
      <c r="R97" s="329"/>
      <c r="S97" s="329"/>
      <c r="T97" s="329"/>
      <c r="U97" s="329"/>
      <c r="V97" s="329"/>
      <c r="W97" s="329"/>
      <c r="X97" s="329"/>
      <c r="Y97" s="329"/>
      <c r="Z97" s="329"/>
      <c r="AA97" s="329"/>
      <c r="AB97" s="329"/>
      <c r="AC97" s="329"/>
      <c r="AD97" s="329"/>
      <c r="AE97" s="329"/>
      <c r="AF97" s="329"/>
      <c r="AG97" s="329"/>
      <c r="AH97" s="329"/>
      <c r="AI97" s="329"/>
      <c r="AJ97" s="329"/>
      <c r="AK97" s="329"/>
      <c r="AL97" s="329"/>
      <c r="AM97" s="329"/>
      <c r="AN97" s="329"/>
      <c r="AO97" s="329"/>
      <c r="AP97" s="329"/>
      <c r="AQ97" s="329"/>
      <c r="AR97" s="329"/>
      <c r="AS97" s="329"/>
      <c r="AT97" s="330"/>
    </row>
    <row r="98" spans="1:64" ht="13.5" customHeight="1" x14ac:dyDescent="0.15">
      <c r="A98" s="313"/>
      <c r="B98" s="315" t="s">
        <v>0</v>
      </c>
      <c r="C98" s="317" t="s">
        <v>280</v>
      </c>
      <c r="D98" s="317" t="str">
        <f>IF(C100="○","整理番号","登録番号")</f>
        <v>登録番号</v>
      </c>
      <c r="E98" s="184" t="s">
        <v>1394</v>
      </c>
      <c r="F98" s="315" t="s">
        <v>319</v>
      </c>
      <c r="G98" s="168" t="s">
        <v>1</v>
      </c>
      <c r="H98" s="298" t="s">
        <v>1395</v>
      </c>
      <c r="I98" s="296" t="s">
        <v>2</v>
      </c>
      <c r="J98" s="298" t="s">
        <v>328</v>
      </c>
      <c r="K98" s="298" t="s">
        <v>3</v>
      </c>
      <c r="L98" s="178" t="s">
        <v>281</v>
      </c>
      <c r="M98" s="171" t="s">
        <v>16</v>
      </c>
      <c r="N98" s="300" t="s">
        <v>4</v>
      </c>
      <c r="O98" s="301"/>
      <c r="P98" s="301"/>
      <c r="Q98" s="301"/>
      <c r="R98" s="301"/>
      <c r="S98" s="301"/>
      <c r="T98" s="301"/>
      <c r="U98" s="301"/>
      <c r="V98" s="301"/>
      <c r="W98" s="301"/>
      <c r="X98" s="301"/>
      <c r="Y98" s="301"/>
      <c r="Z98" s="301"/>
      <c r="AA98" s="301"/>
      <c r="AB98" s="302"/>
      <c r="AC98" s="173" t="s">
        <v>16</v>
      </c>
      <c r="AD98" s="303" t="s">
        <v>462</v>
      </c>
      <c r="AE98" s="304"/>
      <c r="AF98" s="304"/>
      <c r="AG98" s="304"/>
      <c r="AH98" s="304"/>
      <c r="AI98" s="304"/>
      <c r="AJ98" s="304"/>
      <c r="AK98" s="305"/>
      <c r="AL98" s="171" t="s">
        <v>16</v>
      </c>
      <c r="AM98" s="300" t="s">
        <v>459</v>
      </c>
      <c r="AN98" s="301"/>
      <c r="AO98" s="301"/>
      <c r="AP98" s="301"/>
      <c r="AQ98" s="301"/>
      <c r="AR98" s="301"/>
      <c r="AS98" s="301"/>
      <c r="AT98" s="306"/>
    </row>
    <row r="99" spans="1:64" ht="14.25" thickBot="1" x14ac:dyDescent="0.2">
      <c r="A99" s="314"/>
      <c r="B99" s="316"/>
      <c r="C99" s="318"/>
      <c r="D99" s="318"/>
      <c r="E99" s="189" t="s">
        <v>6</v>
      </c>
      <c r="F99" s="316"/>
      <c r="G99" s="7" t="s">
        <v>7</v>
      </c>
      <c r="H99" s="316"/>
      <c r="I99" s="297"/>
      <c r="J99" s="299"/>
      <c r="K99" s="299"/>
      <c r="L99" s="179"/>
      <c r="M99" s="172"/>
      <c r="N99" s="307" t="s">
        <v>8</v>
      </c>
      <c r="O99" s="308"/>
      <c r="P99" s="308"/>
      <c r="Q99" s="308"/>
      <c r="R99" s="308"/>
      <c r="S99" s="308"/>
      <c r="T99" s="309"/>
      <c r="U99" s="189" t="s">
        <v>9</v>
      </c>
      <c r="V99" s="175" t="s">
        <v>10</v>
      </c>
      <c r="W99" s="176"/>
      <c r="X99" s="176"/>
      <c r="Y99" s="176"/>
      <c r="Z99" s="176"/>
      <c r="AA99" s="177"/>
      <c r="AB99" s="119" t="s">
        <v>11</v>
      </c>
      <c r="AC99" s="174"/>
      <c r="AD99" s="310" t="s">
        <v>8</v>
      </c>
      <c r="AE99" s="311"/>
      <c r="AF99" s="311"/>
      <c r="AG99" s="311"/>
      <c r="AH99" s="311"/>
      <c r="AI99" s="311"/>
      <c r="AJ99" s="312"/>
      <c r="AK99" s="125" t="s">
        <v>9</v>
      </c>
      <c r="AL99" s="172"/>
      <c r="AM99" s="307" t="s">
        <v>8</v>
      </c>
      <c r="AN99" s="308"/>
      <c r="AO99" s="308"/>
      <c r="AP99" s="308"/>
      <c r="AQ99" s="308"/>
      <c r="AR99" s="308"/>
      <c r="AS99" s="309"/>
      <c r="AT99" s="120" t="s">
        <v>9</v>
      </c>
    </row>
    <row r="100" spans="1:64" x14ac:dyDescent="0.15">
      <c r="A100" s="289">
        <v>20</v>
      </c>
      <c r="B100" s="292"/>
      <c r="C100" s="294"/>
      <c r="D100" s="292"/>
      <c r="E100" s="186" t="str">
        <f>IF(C100="○",IF($D100&lt;&gt;"",VLOOKUP($D100,新規学連登録者入力シート!$A$2:$U$101,8,FALSE),""),IF($D100&lt;&gt;"",IF(VLOOKUP(記入方法!$D100,登録者リスト!$A$1:$F$43729,4,FALSE)=基本情報!$D$6,VLOOKUP(記入方法!$D100,登録者リスト!$A$1:$F$43729,3,FALSE),""),""))</f>
        <v/>
      </c>
      <c r="F100" s="283" t="str">
        <f>IF(C100="○",IF($D100&lt;&gt;"",VLOOKUP($D100,新規学連登録者入力シート!$A$2:$U$101,9,FALSE),""),IF($D100&lt;&gt;"",IF(VLOOKUP(記入方法!$D100,登録者リスト!$A$1:$G$43729,4,FALSE)=基本情報!$D$6,VLOOKUP(記入方法!$D100,登録者リスト!$A$1:$G$43729,7,FALSE),""),""))</f>
        <v/>
      </c>
      <c r="G100" s="187" t="str">
        <f>IF(C100="○",IF($D100&lt;&gt;"",VLOOKUP($D100,新規学連登録者入力シート!$A$2:$U$101,14,FALSE),""),IF($D100&lt;&gt;"",IF(VLOOKUP(記入方法!$D100,登録者リスト!$A$1:$F$43729,4,FALSE)=基本情報!$D$6,VLOOKUP(記入方法!$D100,登録者リスト!$A$1:$F$43729,5,FALSE),""),""))</f>
        <v/>
      </c>
      <c r="H100" s="281" t="str">
        <f>IF(C100="○",IF($D100&lt;&gt;"",VLOOKUP($D100,新規学連登録者入力シート!$A$2:$U$101,19,FALSE),""),IF($D100&lt;&gt;"",IF(VLOOKUP(記入方法!$D100,登録者リスト!$A$1:$H$43729,4,FALSE)=基本情報!$D$6,VLOOKUP(記入方法!$D100,登録者リスト!$A$1:$H$43729,8,FALSE),""),""))</f>
        <v/>
      </c>
      <c r="I100" s="285"/>
      <c r="J100" s="285"/>
      <c r="K100" s="287" t="str">
        <f>IFERROR(IF(I100="","",IF(AND(I100&lt;&gt;"107 ハーフマラソン",I100&lt;&gt;"062 10000mW"),IF(BD100="T",IF(VALUE(M100)&lt;=BB100,"A標準",IF(VALUE(M100)&lt;=BC100,"B標準","未突破")),IF(VALUE(M100)&gt;=BB100,"A標準",IF(VALUE(M100)&gt;=BC100,"B標準","未突破"))),IF(VALUE(M100)&lt;=BC100,"","未突破"))),"")</f>
        <v/>
      </c>
      <c r="L100" s="169"/>
      <c r="M100" s="13" t="str">
        <f>IF(U100="",ASC(N100&amp;IF(P100&lt;&gt;"",TEXT(P100,"00"),"")&amp;IF(R100&lt;&gt;"",TEXT(R100,"00"),"")&amp;IF(T100&lt;&gt;"",TEXT(T100,"00"),"")),ASC(U100))</f>
        <v/>
      </c>
      <c r="N100" s="281"/>
      <c r="O100" s="265" t="s">
        <v>275</v>
      </c>
      <c r="P100" s="275"/>
      <c r="Q100" s="265" t="s">
        <v>276</v>
      </c>
      <c r="R100" s="275"/>
      <c r="S100" s="277" t="s">
        <v>277</v>
      </c>
      <c r="T100" s="279"/>
      <c r="U100" s="281"/>
      <c r="V100" s="8"/>
      <c r="W100" s="9" t="s">
        <v>23</v>
      </c>
      <c r="X100" s="8"/>
      <c r="Y100" s="9" t="s">
        <v>24</v>
      </c>
      <c r="Z100" s="8"/>
      <c r="AA100" s="9" t="s">
        <v>26</v>
      </c>
      <c r="AB100" s="283"/>
      <c r="AC100" s="126" t="str">
        <f>IF(AK100="",ASC(AD100&amp;IF(AF100&lt;&gt;"",TEXT(AF100,"00"),"")&amp;IF(AH100&lt;&gt;"",TEXT(AH100,"00"),"")&amp;IF(AJ100&lt;&gt;"",TEXT(AJ100,"00"),"")),ASC(AK100))</f>
        <v/>
      </c>
      <c r="AD100" s="267" t="str">
        <f>IF(I100="","",IF(I100="201 十種競技","",VLOOKUP(I100,#REF!,2,FALSE)))</f>
        <v/>
      </c>
      <c r="AE100" s="269" t="s">
        <v>275</v>
      </c>
      <c r="AF100" s="271" t="str">
        <f>IF(I100="","",IF(I100="201 十種競技","",VLOOKUP(I100,#REF!,4,FALSE)))</f>
        <v/>
      </c>
      <c r="AG100" s="269" t="s">
        <v>276</v>
      </c>
      <c r="AH100" s="271" t="str">
        <f>IF(I100="","",IF(I100="201 十種競技","",VLOOKUP(I100,#REF!,6,FALSE)))</f>
        <v/>
      </c>
      <c r="AI100" s="273" t="s">
        <v>277</v>
      </c>
      <c r="AJ100" s="331" t="str">
        <f>IF(I100="","",IF(I100="201 十種競技","",VLOOKUP(I100,#REF!,8,FALSE)))</f>
        <v/>
      </c>
      <c r="AK100" s="267" t="str">
        <f>IF(I100="","",IF(I100="201 十種競技",#REF!,""))</f>
        <v/>
      </c>
      <c r="AL100" s="13" t="str">
        <f>IF(AT100="",ASC(AM100&amp;IF(AO100&lt;&gt;"",TEXT(AO100,"00"),"")&amp;IF(AQ100&lt;&gt;"",TEXT(AQ100,"00"),"")&amp;IF(AS100&lt;&gt;"",TEXT(AS100,"00"),"")),ASC(AT100))</f>
        <v/>
      </c>
      <c r="AM100" s="292"/>
      <c r="AN100" s="265" t="s">
        <v>275</v>
      </c>
      <c r="AO100" s="319"/>
      <c r="AP100" s="265" t="s">
        <v>276</v>
      </c>
      <c r="AQ100" s="319"/>
      <c r="AR100" s="277" t="s">
        <v>277</v>
      </c>
      <c r="AS100" s="321"/>
      <c r="AT100" s="323"/>
      <c r="AV100" s="6" t="str">
        <f>IF(AND(I100&lt;&gt;"107 ハーフマラソン",I100&lt;&gt;"062 10000mW"),D100 &amp; "-" &amp; I100,D100 &amp; "-" &amp; I100 &amp; J100)</f>
        <v>-</v>
      </c>
      <c r="AW100" s="6" t="str">
        <f>IF(ISERROR(VLOOKUP(記入方法!$AV100,登録者リスト!#REF!,4,FALSE)),"○","")</f>
        <v>○</v>
      </c>
      <c r="AX100" s="6" t="e">
        <f>IF(AND(I100&lt;&gt;"107 ハーフマラソン",I100&lt;&gt;"062 10000mW"),#REF! &amp; "-" &amp; I100,#REF! &amp; "-" &amp; I100 &amp; J100)</f>
        <v>#REF!</v>
      </c>
      <c r="AY100" s="6" t="str">
        <f>IF(ISERROR(VLOOKUP(AX100,突破者リスト外資格記録入力シート!$D$7:$M$106,2,FALSE)),"○","")</f>
        <v>○</v>
      </c>
      <c r="AZ100" s="6" t="str">
        <f>IF(C100="○","整理番号","登録番号")</f>
        <v>登録番号</v>
      </c>
      <c r="BA100" s="6" t="str">
        <f>IF(I100="107 ハーフマラソン","H",IF(I100="062 10000mW","W",""))</f>
        <v/>
      </c>
      <c r="BB100" s="6" t="e">
        <f>VLOOKUP($I100 &amp; $J100,標準記録!$A$1:$D$25,2,FALSE)</f>
        <v>#N/A</v>
      </c>
      <c r="BC100" s="6" t="e">
        <f>VLOOKUP($I100 &amp; $J100,標準記録!$A$1:$D$25,3,FALSE)</f>
        <v>#N/A</v>
      </c>
      <c r="BD100" s="6" t="e">
        <f>VLOOKUP($I100 &amp; $J100,標準記録!$A$1:$D$25,4,FALSE)</f>
        <v>#N/A</v>
      </c>
      <c r="BE100" s="6" t="str">
        <f>IF(BF100="","",A100)</f>
        <v/>
      </c>
      <c r="BF100" s="6" t="str">
        <f>IF(OR(I100="201 十種競技",I100="202 七種競技"),#REF!,"")</f>
        <v/>
      </c>
      <c r="BG100" s="6" t="str">
        <f>IF(I100="107 ハーフマラソン",#REF!,"")</f>
        <v/>
      </c>
      <c r="BH100" s="6" t="str">
        <f>I100 &amp; K100</f>
        <v/>
      </c>
      <c r="BI100" s="6">
        <f>I100</f>
        <v>0</v>
      </c>
      <c r="BJ100" s="6">
        <f>COUNTIF($BI$5:$BI$401,I100)</f>
        <v>160</v>
      </c>
      <c r="BK100" s="6">
        <f>COUNTIF($BH$5:$BH$401,I100 &amp; "B標準")</f>
        <v>0</v>
      </c>
      <c r="BL100" s="6" t="str">
        <f>D98 &amp; D100</f>
        <v>登録番号</v>
      </c>
    </row>
    <row r="101" spans="1:64" ht="14.25" thickBot="1" x14ac:dyDescent="0.2">
      <c r="A101" s="290"/>
      <c r="B101" s="293"/>
      <c r="C101" s="295"/>
      <c r="D101" s="293"/>
      <c r="E101" s="188" t="str">
        <f>IF(C100="○",IF($D100&lt;&gt;"",VLOOKUP($D100,新規学連登録者入力シート!$A$2:$U$101,7,FALSE),""),IF($D100&lt;&gt;"",IF(VLOOKUP(記入方法!$D100,登録者リスト!$A$1:$F$43729,4,FALSE)=基本情報!$D$6,VLOOKUP(記入方法!$D100,登録者リスト!$A$1:$F$43729,2,FALSE),""),""))</f>
        <v/>
      </c>
      <c r="F101" s="284"/>
      <c r="G101" s="188" t="str">
        <f>IF(C100="○",IF($D100&lt;&gt;"",VLOOKUP($D100,新規学連登録者入力シート!$A$2:$U$101,19,FALSE),""),IF($D100&lt;&gt;"",IF(VLOOKUP(記入方法!$D100,登録者リスト!$A$1:$F$43729,4,FALSE)=基本情報!$D$6,VLOOKUP(記入方法!$D100,登録者リスト!$A$1:$F$43729,6,FALSE),""),""))</f>
        <v/>
      </c>
      <c r="H101" s="282"/>
      <c r="I101" s="286"/>
      <c r="J101" s="286"/>
      <c r="K101" s="288"/>
      <c r="L101" s="170"/>
      <c r="M101" s="15" t="str">
        <f>IF(U101="",ASC(N101&amp;IF(P101&lt;&gt;"",TEXT(P101,"00"),"")&amp;IF(R101&lt;&gt;"",TEXT(R101,"00"),"")&amp;IF(T101&lt;&gt;"",TEXT(T101,"00"),"")),ASC(U101))</f>
        <v/>
      </c>
      <c r="N101" s="282"/>
      <c r="O101" s="266"/>
      <c r="P101" s="276"/>
      <c r="Q101" s="266"/>
      <c r="R101" s="276"/>
      <c r="S101" s="278"/>
      <c r="T101" s="280"/>
      <c r="U101" s="282"/>
      <c r="V101" s="10"/>
      <c r="W101" s="11" t="s">
        <v>23</v>
      </c>
      <c r="X101" s="10"/>
      <c r="Y101" s="11" t="s">
        <v>25</v>
      </c>
      <c r="Z101" s="10"/>
      <c r="AA101" s="11" t="s">
        <v>26</v>
      </c>
      <c r="AB101" s="284"/>
      <c r="AC101" s="127" t="str">
        <f>IF(AK101="",ASC(AD100&amp;IF(AF101&lt;&gt;"",TEXT(AF101,"00"),"")&amp;IF(AH101&lt;&gt;"",TEXT(AH101,"00"),"")&amp;IF(AJ101&lt;&gt;"",TEXT(AJ101,"00"),"")),ASC(AK101))</f>
        <v/>
      </c>
      <c r="AD101" s="268"/>
      <c r="AE101" s="270"/>
      <c r="AF101" s="272"/>
      <c r="AG101" s="270"/>
      <c r="AH101" s="272"/>
      <c r="AI101" s="274"/>
      <c r="AJ101" s="332"/>
      <c r="AK101" s="268"/>
      <c r="AL101" s="15" t="str">
        <f>IF(AT101="",ASC(AM101&amp;IF(AO101&lt;&gt;"",TEXT(AO101,"00"),"")&amp;IF(AQ101&lt;&gt;"",TEXT(AQ101,"00"),"")&amp;IF(AS101&lt;&gt;"",TEXT(AS101,"00"),"")),ASC(AT101))</f>
        <v/>
      </c>
      <c r="AM101" s="293"/>
      <c r="AN101" s="266"/>
      <c r="AO101" s="320"/>
      <c r="AP101" s="266"/>
      <c r="AQ101" s="320"/>
      <c r="AR101" s="278"/>
      <c r="AS101" s="322"/>
      <c r="AT101" s="324"/>
      <c r="AV101" s="6" t="str">
        <f>IF(AND(I101&lt;&gt;"107 ハーフマラソン",I101&lt;&gt;"062 10000mW"),D100 &amp; "-" &amp; I101,D100 &amp; "-" &amp; I101 &amp; J101)</f>
        <v>-</v>
      </c>
      <c r="AW101" s="6" t="str">
        <f>IF(ISERROR(VLOOKUP(記入方法!$AV101,登録者リスト!#REF!,4,FALSE)),"○","")</f>
        <v>○</v>
      </c>
      <c r="AX101" s="6" t="e">
        <f>IF(AND(I101&lt;&gt;"107 ハーフマラソン",I101&lt;&gt;"062 10000mW"),#REF! &amp; "-" &amp; I101,#REF! &amp; "-" &amp; I101 &amp; J101)</f>
        <v>#REF!</v>
      </c>
      <c r="AY101" s="6" t="str">
        <f>IF(ISERROR(VLOOKUP(AX101,突破者リスト外資格記録入力シート!$D$7:$M$106,2,FALSE)),"○","")</f>
        <v>○</v>
      </c>
      <c r="BA101" s="6" t="str">
        <f>IF(I101="107 ハーフマラソン","H",IF(I101="062 10000mW","W",""))</f>
        <v/>
      </c>
      <c r="BB101" s="6" t="e">
        <f>VLOOKUP($I101 &amp; $J101,標準記録!$A$1:$D$25,2,FALSE)</f>
        <v>#N/A</v>
      </c>
      <c r="BC101" s="6" t="e">
        <f>VLOOKUP($I101 &amp; $J101,標準記録!$A$1:$D$25,3,FALSE)</f>
        <v>#N/A</v>
      </c>
      <c r="BD101" s="6" t="e">
        <f>VLOOKUP($I101 &amp; $J101,標準記録!$A$1:$D$25,4,FALSE)</f>
        <v>#N/A</v>
      </c>
      <c r="BE101" s="6" t="str">
        <f>IF(BF101="","",A100)</f>
        <v/>
      </c>
      <c r="BF101" s="6" t="str">
        <f>IF(OR(I101="201 十種競技",I101="202 七種競技"),#REF!,"")</f>
        <v/>
      </c>
      <c r="BG101" s="6" t="str">
        <f>IF(I101="107 ハーフマラソン",#REF!,"")</f>
        <v/>
      </c>
      <c r="BH101" s="6" t="str">
        <f>I101 &amp; K101</f>
        <v/>
      </c>
      <c r="BI101" s="6">
        <f>I101</f>
        <v>0</v>
      </c>
      <c r="BJ101" s="6">
        <f>COUNTIF($BI$5:$BI$401,I101)</f>
        <v>160</v>
      </c>
      <c r="BK101" s="6">
        <f>COUNTIF($BH$5:$BH$401,I101 &amp; "B標準")</f>
        <v>0</v>
      </c>
    </row>
    <row r="102" spans="1:64" ht="15" thickTop="1" thickBot="1" x14ac:dyDescent="0.2">
      <c r="A102" s="291"/>
      <c r="B102" s="325" t="s">
        <v>164</v>
      </c>
      <c r="C102" s="326"/>
      <c r="D102" s="326"/>
      <c r="E102" s="326"/>
      <c r="F102" s="326"/>
      <c r="G102" s="327"/>
      <c r="H102" s="185"/>
      <c r="I102" s="328"/>
      <c r="J102" s="329"/>
      <c r="K102" s="329"/>
      <c r="L102" s="329"/>
      <c r="M102" s="329"/>
      <c r="N102" s="329"/>
      <c r="O102" s="329"/>
      <c r="P102" s="329"/>
      <c r="Q102" s="329"/>
      <c r="R102" s="329"/>
      <c r="S102" s="329"/>
      <c r="T102" s="329"/>
      <c r="U102" s="329"/>
      <c r="V102" s="329"/>
      <c r="W102" s="329"/>
      <c r="X102" s="329"/>
      <c r="Y102" s="329"/>
      <c r="Z102" s="329"/>
      <c r="AA102" s="329"/>
      <c r="AB102" s="329"/>
      <c r="AC102" s="329"/>
      <c r="AD102" s="329"/>
      <c r="AE102" s="329"/>
      <c r="AF102" s="329"/>
      <c r="AG102" s="329"/>
      <c r="AH102" s="329"/>
      <c r="AI102" s="329"/>
      <c r="AJ102" s="329"/>
      <c r="AK102" s="329"/>
      <c r="AL102" s="329"/>
      <c r="AM102" s="329"/>
      <c r="AN102" s="329"/>
      <c r="AO102" s="329"/>
      <c r="AP102" s="329"/>
      <c r="AQ102" s="329"/>
      <c r="AR102" s="329"/>
      <c r="AS102" s="329"/>
      <c r="AT102" s="330"/>
    </row>
    <row r="103" spans="1:64" ht="13.5" customHeight="1" x14ac:dyDescent="0.15">
      <c r="A103" s="313"/>
      <c r="B103" s="315" t="s">
        <v>0</v>
      </c>
      <c r="C103" s="317" t="s">
        <v>280</v>
      </c>
      <c r="D103" s="317" t="str">
        <f>IF(C105="○","整理番号","登録番号")</f>
        <v>登録番号</v>
      </c>
      <c r="E103" s="184" t="s">
        <v>1394</v>
      </c>
      <c r="F103" s="315" t="s">
        <v>319</v>
      </c>
      <c r="G103" s="168" t="s">
        <v>1</v>
      </c>
      <c r="H103" s="298" t="s">
        <v>1395</v>
      </c>
      <c r="I103" s="296" t="s">
        <v>2</v>
      </c>
      <c r="J103" s="298" t="s">
        <v>328</v>
      </c>
      <c r="K103" s="298" t="s">
        <v>3</v>
      </c>
      <c r="L103" s="178" t="s">
        <v>281</v>
      </c>
      <c r="M103" s="171" t="s">
        <v>16</v>
      </c>
      <c r="N103" s="300" t="s">
        <v>4</v>
      </c>
      <c r="O103" s="301"/>
      <c r="P103" s="301"/>
      <c r="Q103" s="301"/>
      <c r="R103" s="301"/>
      <c r="S103" s="301"/>
      <c r="T103" s="301"/>
      <c r="U103" s="301"/>
      <c r="V103" s="301"/>
      <c r="W103" s="301"/>
      <c r="X103" s="301"/>
      <c r="Y103" s="301"/>
      <c r="Z103" s="301"/>
      <c r="AA103" s="301"/>
      <c r="AB103" s="302"/>
      <c r="AC103" s="173" t="s">
        <v>16</v>
      </c>
      <c r="AD103" s="303" t="s">
        <v>462</v>
      </c>
      <c r="AE103" s="304"/>
      <c r="AF103" s="304"/>
      <c r="AG103" s="304"/>
      <c r="AH103" s="304"/>
      <c r="AI103" s="304"/>
      <c r="AJ103" s="304"/>
      <c r="AK103" s="305"/>
      <c r="AL103" s="171" t="s">
        <v>16</v>
      </c>
      <c r="AM103" s="300" t="s">
        <v>459</v>
      </c>
      <c r="AN103" s="301"/>
      <c r="AO103" s="301"/>
      <c r="AP103" s="301"/>
      <c r="AQ103" s="301"/>
      <c r="AR103" s="301"/>
      <c r="AS103" s="301"/>
      <c r="AT103" s="306"/>
    </row>
    <row r="104" spans="1:64" ht="14.25" thickBot="1" x14ac:dyDescent="0.2">
      <c r="A104" s="314"/>
      <c r="B104" s="316"/>
      <c r="C104" s="318"/>
      <c r="D104" s="318"/>
      <c r="E104" s="189" t="s">
        <v>6</v>
      </c>
      <c r="F104" s="316"/>
      <c r="G104" s="7" t="s">
        <v>7</v>
      </c>
      <c r="H104" s="316"/>
      <c r="I104" s="297"/>
      <c r="J104" s="299"/>
      <c r="K104" s="299"/>
      <c r="L104" s="179"/>
      <c r="M104" s="172"/>
      <c r="N104" s="307" t="s">
        <v>8</v>
      </c>
      <c r="O104" s="308"/>
      <c r="P104" s="308"/>
      <c r="Q104" s="308"/>
      <c r="R104" s="308"/>
      <c r="S104" s="308"/>
      <c r="T104" s="309"/>
      <c r="U104" s="189" t="s">
        <v>9</v>
      </c>
      <c r="V104" s="175" t="s">
        <v>10</v>
      </c>
      <c r="W104" s="176"/>
      <c r="X104" s="176"/>
      <c r="Y104" s="176"/>
      <c r="Z104" s="176"/>
      <c r="AA104" s="177"/>
      <c r="AB104" s="119" t="s">
        <v>11</v>
      </c>
      <c r="AC104" s="174"/>
      <c r="AD104" s="310" t="s">
        <v>8</v>
      </c>
      <c r="AE104" s="311"/>
      <c r="AF104" s="311"/>
      <c r="AG104" s="311"/>
      <c r="AH104" s="311"/>
      <c r="AI104" s="311"/>
      <c r="AJ104" s="312"/>
      <c r="AK104" s="125" t="s">
        <v>9</v>
      </c>
      <c r="AL104" s="172"/>
      <c r="AM104" s="307" t="s">
        <v>8</v>
      </c>
      <c r="AN104" s="308"/>
      <c r="AO104" s="308"/>
      <c r="AP104" s="308"/>
      <c r="AQ104" s="308"/>
      <c r="AR104" s="308"/>
      <c r="AS104" s="309"/>
      <c r="AT104" s="120" t="s">
        <v>9</v>
      </c>
    </row>
    <row r="105" spans="1:64" x14ac:dyDescent="0.15">
      <c r="A105" s="289">
        <v>21</v>
      </c>
      <c r="B105" s="292"/>
      <c r="C105" s="294"/>
      <c r="D105" s="292"/>
      <c r="E105" s="186" t="str">
        <f>IF(C105="○",IF($D105&lt;&gt;"",VLOOKUP($D105,新規学連登録者入力シート!$A$2:$U$101,8,FALSE),""),IF($D105&lt;&gt;"",IF(VLOOKUP(記入方法!$D105,登録者リスト!$A$1:$F$43729,4,FALSE)=基本情報!$D$6,VLOOKUP(記入方法!$D105,登録者リスト!$A$1:$F$43729,3,FALSE),""),""))</f>
        <v/>
      </c>
      <c r="F105" s="283" t="str">
        <f>IF(C105="○",IF($D105&lt;&gt;"",VLOOKUP($D105,新規学連登録者入力シート!$A$2:$U$101,9,FALSE),""),IF($D105&lt;&gt;"",IF(VLOOKUP(記入方法!$D105,登録者リスト!$A$1:$G$43729,4,FALSE)=基本情報!$D$6,VLOOKUP(記入方法!$D105,登録者リスト!$A$1:$G$43729,7,FALSE),""),""))</f>
        <v/>
      </c>
      <c r="G105" s="187" t="str">
        <f>IF(C105="○",IF($D105&lt;&gt;"",VLOOKUP($D105,新規学連登録者入力シート!$A$2:$U$101,14,FALSE),""),IF($D105&lt;&gt;"",IF(VLOOKUP(記入方法!$D105,登録者リスト!$A$1:$F$43729,4,FALSE)=基本情報!$D$6,VLOOKUP(記入方法!$D105,登録者リスト!$A$1:$F$43729,5,FALSE),""),""))</f>
        <v/>
      </c>
      <c r="H105" s="281" t="str">
        <f>IF(C105="○",IF($D105&lt;&gt;"",VLOOKUP($D105,新規学連登録者入力シート!$A$2:$U$101,19,FALSE),""),IF($D105&lt;&gt;"",IF(VLOOKUP(記入方法!$D105,登録者リスト!$A$1:$H$43729,4,FALSE)=基本情報!$D$6,VLOOKUP(記入方法!$D105,登録者リスト!$A$1:$H$43729,8,FALSE),""),""))</f>
        <v/>
      </c>
      <c r="I105" s="285"/>
      <c r="J105" s="285"/>
      <c r="K105" s="287" t="str">
        <f>IFERROR(IF(I105="","",IF(AND(I105&lt;&gt;"107 ハーフマラソン",I105&lt;&gt;"062 10000mW"),IF(BD105="T",IF(VALUE(M105)&lt;=BB105,"A標準",IF(VALUE(M105)&lt;=BC105,"B標準","未突破")),IF(VALUE(M105)&gt;=BB105,"A標準",IF(VALUE(M105)&gt;=BC105,"B標準","未突破"))),IF(VALUE(M105)&lt;=BC105,"","未突破"))),"")</f>
        <v/>
      </c>
      <c r="L105" s="169"/>
      <c r="M105" s="13" t="str">
        <f>IF(U105="",ASC(N105&amp;IF(P105&lt;&gt;"",TEXT(P105,"00"),"")&amp;IF(R105&lt;&gt;"",TEXT(R105,"00"),"")&amp;IF(T105&lt;&gt;"",TEXT(T105,"00"),"")),ASC(U105))</f>
        <v/>
      </c>
      <c r="N105" s="281"/>
      <c r="O105" s="265" t="s">
        <v>275</v>
      </c>
      <c r="P105" s="275"/>
      <c r="Q105" s="265" t="s">
        <v>276</v>
      </c>
      <c r="R105" s="275"/>
      <c r="S105" s="277" t="s">
        <v>277</v>
      </c>
      <c r="T105" s="279"/>
      <c r="U105" s="281"/>
      <c r="V105" s="8"/>
      <c r="W105" s="9" t="s">
        <v>23</v>
      </c>
      <c r="X105" s="8"/>
      <c r="Y105" s="9" t="s">
        <v>24</v>
      </c>
      <c r="Z105" s="8"/>
      <c r="AA105" s="9" t="s">
        <v>26</v>
      </c>
      <c r="AB105" s="283"/>
      <c r="AC105" s="126" t="str">
        <f>IF(AK105="",ASC(AD105&amp;IF(AF105&lt;&gt;"",TEXT(AF105,"00"),"")&amp;IF(AH105&lt;&gt;"",TEXT(AH105,"00"),"")&amp;IF(AJ105&lt;&gt;"",TEXT(AJ105,"00"),"")),ASC(AK105))</f>
        <v/>
      </c>
      <c r="AD105" s="267" t="str">
        <f>IF(I105="","",IF(I105="201 十種競技","",VLOOKUP(I105,#REF!,2,FALSE)))</f>
        <v/>
      </c>
      <c r="AE105" s="269" t="s">
        <v>275</v>
      </c>
      <c r="AF105" s="271" t="str">
        <f>IF(I105="","",IF(I105="201 十種競技","",VLOOKUP(I105,#REF!,4,FALSE)))</f>
        <v/>
      </c>
      <c r="AG105" s="269" t="s">
        <v>276</v>
      </c>
      <c r="AH105" s="271" t="str">
        <f>IF(I105="","",IF(I105="201 十種競技","",VLOOKUP(I105,#REF!,6,FALSE)))</f>
        <v/>
      </c>
      <c r="AI105" s="273" t="s">
        <v>277</v>
      </c>
      <c r="AJ105" s="331" t="str">
        <f>IF(I105="","",IF(I105="201 十種競技","",VLOOKUP(I105,#REF!,8,FALSE)))</f>
        <v/>
      </c>
      <c r="AK105" s="267" t="str">
        <f>IF(I105="","",IF(I105="201 十種競技",#REF!,""))</f>
        <v/>
      </c>
      <c r="AL105" s="13" t="str">
        <f>IF(AT105="",ASC(AM105&amp;IF(AO105&lt;&gt;"",TEXT(AO105,"00"),"")&amp;IF(AQ105&lt;&gt;"",TEXT(AQ105,"00"),"")&amp;IF(AS105&lt;&gt;"",TEXT(AS105,"00"),"")),ASC(AT105))</f>
        <v/>
      </c>
      <c r="AM105" s="292"/>
      <c r="AN105" s="265" t="s">
        <v>275</v>
      </c>
      <c r="AO105" s="319"/>
      <c r="AP105" s="265" t="s">
        <v>276</v>
      </c>
      <c r="AQ105" s="319"/>
      <c r="AR105" s="277" t="s">
        <v>277</v>
      </c>
      <c r="AS105" s="321"/>
      <c r="AT105" s="323"/>
      <c r="AV105" s="6" t="str">
        <f>IF(AND(I105&lt;&gt;"107 ハーフマラソン",I105&lt;&gt;"062 10000mW"),D105 &amp; "-" &amp; I105,D105 &amp; "-" &amp; I105 &amp; J105)</f>
        <v>-</v>
      </c>
      <c r="AW105" s="6" t="str">
        <f>IF(ISERROR(VLOOKUP(記入方法!$AV105,登録者リスト!#REF!,4,FALSE)),"○","")</f>
        <v>○</v>
      </c>
      <c r="AX105" s="6" t="e">
        <f>IF(AND(I105&lt;&gt;"107 ハーフマラソン",I105&lt;&gt;"062 10000mW"),#REF! &amp; "-" &amp; I105,#REF! &amp; "-" &amp; I105 &amp; J105)</f>
        <v>#REF!</v>
      </c>
      <c r="AY105" s="6" t="str">
        <f>IF(ISERROR(VLOOKUP(AX105,突破者リスト外資格記録入力シート!$D$7:$M$106,2,FALSE)),"○","")</f>
        <v>○</v>
      </c>
      <c r="AZ105" s="6" t="str">
        <f>IF(C105="○","整理番号","登録番号")</f>
        <v>登録番号</v>
      </c>
      <c r="BA105" s="6" t="str">
        <f>IF(I105="107 ハーフマラソン","H",IF(I105="062 10000mW","W",""))</f>
        <v/>
      </c>
      <c r="BB105" s="6" t="e">
        <f>VLOOKUP($I105 &amp; $J105,標準記録!$A$1:$D$25,2,FALSE)</f>
        <v>#N/A</v>
      </c>
      <c r="BC105" s="6" t="e">
        <f>VLOOKUP($I105 &amp; $J105,標準記録!$A$1:$D$25,3,FALSE)</f>
        <v>#N/A</v>
      </c>
      <c r="BD105" s="6" t="e">
        <f>VLOOKUP($I105 &amp; $J105,標準記録!$A$1:$D$25,4,FALSE)</f>
        <v>#N/A</v>
      </c>
      <c r="BE105" s="6" t="str">
        <f>IF(BF105="","",A105)</f>
        <v/>
      </c>
      <c r="BF105" s="6" t="str">
        <f>IF(OR(I105="201 十種競技",I105="202 七種競技"),#REF!,"")</f>
        <v/>
      </c>
      <c r="BG105" s="6" t="str">
        <f>IF(I105="107 ハーフマラソン",#REF!,"")</f>
        <v/>
      </c>
      <c r="BH105" s="6" t="str">
        <f>I105 &amp; K105</f>
        <v/>
      </c>
      <c r="BI105" s="6">
        <f>I105</f>
        <v>0</v>
      </c>
      <c r="BJ105" s="6">
        <f>COUNTIF($BI$5:$BI$401,I105)</f>
        <v>160</v>
      </c>
      <c r="BK105" s="6">
        <f>COUNTIF($BH$5:$BH$401,I105 &amp; "B標準")</f>
        <v>0</v>
      </c>
      <c r="BL105" s="6" t="str">
        <f>D103 &amp; D105</f>
        <v>登録番号</v>
      </c>
    </row>
    <row r="106" spans="1:64" ht="14.25" thickBot="1" x14ac:dyDescent="0.2">
      <c r="A106" s="290"/>
      <c r="B106" s="293"/>
      <c r="C106" s="295"/>
      <c r="D106" s="293"/>
      <c r="E106" s="188" t="str">
        <f>IF(C105="○",IF($D105&lt;&gt;"",VLOOKUP($D105,新規学連登録者入力シート!$A$2:$U$101,7,FALSE),""),IF($D105&lt;&gt;"",IF(VLOOKUP(記入方法!$D105,登録者リスト!$A$1:$F$43729,4,FALSE)=基本情報!$D$6,VLOOKUP(記入方法!$D105,登録者リスト!$A$1:$F$43729,2,FALSE),""),""))</f>
        <v/>
      </c>
      <c r="F106" s="284"/>
      <c r="G106" s="188" t="str">
        <f>IF(C105="○",IF($D105&lt;&gt;"",VLOOKUP($D105,新規学連登録者入力シート!$A$2:$U$101,19,FALSE),""),IF($D105&lt;&gt;"",IF(VLOOKUP(記入方法!$D105,登録者リスト!$A$1:$F$43729,4,FALSE)=基本情報!$D$6,VLOOKUP(記入方法!$D105,登録者リスト!$A$1:$F$43729,6,FALSE),""),""))</f>
        <v/>
      </c>
      <c r="H106" s="282"/>
      <c r="I106" s="286"/>
      <c r="J106" s="286"/>
      <c r="K106" s="288"/>
      <c r="L106" s="170"/>
      <c r="M106" s="15" t="str">
        <f>IF(U106="",ASC(N106&amp;IF(P106&lt;&gt;"",TEXT(P106,"00"),"")&amp;IF(R106&lt;&gt;"",TEXT(R106,"00"),"")&amp;IF(T106&lt;&gt;"",TEXT(T106,"00"),"")),ASC(U106))</f>
        <v/>
      </c>
      <c r="N106" s="282"/>
      <c r="O106" s="266"/>
      <c r="P106" s="276"/>
      <c r="Q106" s="266"/>
      <c r="R106" s="276"/>
      <c r="S106" s="278"/>
      <c r="T106" s="280"/>
      <c r="U106" s="282"/>
      <c r="V106" s="10"/>
      <c r="W106" s="11" t="s">
        <v>23</v>
      </c>
      <c r="X106" s="10"/>
      <c r="Y106" s="11" t="s">
        <v>25</v>
      </c>
      <c r="Z106" s="10"/>
      <c r="AA106" s="11" t="s">
        <v>26</v>
      </c>
      <c r="AB106" s="284"/>
      <c r="AC106" s="127" t="str">
        <f>IF(AK106="",ASC(AD105&amp;IF(AF106&lt;&gt;"",TEXT(AF106,"00"),"")&amp;IF(AH106&lt;&gt;"",TEXT(AH106,"00"),"")&amp;IF(AJ106&lt;&gt;"",TEXT(AJ106,"00"),"")),ASC(AK106))</f>
        <v/>
      </c>
      <c r="AD106" s="268"/>
      <c r="AE106" s="270"/>
      <c r="AF106" s="272"/>
      <c r="AG106" s="270"/>
      <c r="AH106" s="272"/>
      <c r="AI106" s="274"/>
      <c r="AJ106" s="332"/>
      <c r="AK106" s="268"/>
      <c r="AL106" s="15" t="str">
        <f>IF(AT106="",ASC(AM106&amp;IF(AO106&lt;&gt;"",TEXT(AO106,"00"),"")&amp;IF(AQ106&lt;&gt;"",TEXT(AQ106,"00"),"")&amp;IF(AS106&lt;&gt;"",TEXT(AS106,"00"),"")),ASC(AT106))</f>
        <v/>
      </c>
      <c r="AM106" s="293"/>
      <c r="AN106" s="266"/>
      <c r="AO106" s="320"/>
      <c r="AP106" s="266"/>
      <c r="AQ106" s="320"/>
      <c r="AR106" s="278"/>
      <c r="AS106" s="322"/>
      <c r="AT106" s="324"/>
      <c r="AV106" s="6" t="str">
        <f>IF(AND(I106&lt;&gt;"107 ハーフマラソン",I106&lt;&gt;"062 10000mW"),D105 &amp; "-" &amp; I106,D105 &amp; "-" &amp; I106 &amp; J106)</f>
        <v>-</v>
      </c>
      <c r="AW106" s="6" t="str">
        <f>IF(ISERROR(VLOOKUP(記入方法!$AV106,登録者リスト!#REF!,4,FALSE)),"○","")</f>
        <v>○</v>
      </c>
      <c r="AX106" s="6" t="e">
        <f>IF(AND(I106&lt;&gt;"107 ハーフマラソン",I106&lt;&gt;"062 10000mW"),#REF! &amp; "-" &amp; I106,#REF! &amp; "-" &amp; I106 &amp; J106)</f>
        <v>#REF!</v>
      </c>
      <c r="AY106" s="6" t="str">
        <f>IF(ISERROR(VLOOKUP(AX106,突破者リスト外資格記録入力シート!$D$7:$M$106,2,FALSE)),"○","")</f>
        <v>○</v>
      </c>
      <c r="BA106" s="6" t="str">
        <f>IF(I106="107 ハーフマラソン","H",IF(I106="062 10000mW","W",""))</f>
        <v/>
      </c>
      <c r="BB106" s="6" t="e">
        <f>VLOOKUP($I106 &amp; $J106,標準記録!$A$1:$D$25,2,FALSE)</f>
        <v>#N/A</v>
      </c>
      <c r="BC106" s="6" t="e">
        <f>VLOOKUP($I106 &amp; $J106,標準記録!$A$1:$D$25,3,FALSE)</f>
        <v>#N/A</v>
      </c>
      <c r="BD106" s="6" t="e">
        <f>VLOOKUP($I106 &amp; $J106,標準記録!$A$1:$D$25,4,FALSE)</f>
        <v>#N/A</v>
      </c>
      <c r="BE106" s="6" t="str">
        <f>IF(BF106="","",A105)</f>
        <v/>
      </c>
      <c r="BF106" s="6" t="str">
        <f>IF(OR(I106="201 十種競技",I106="202 七種競技"),#REF!,"")</f>
        <v/>
      </c>
      <c r="BG106" s="6" t="str">
        <f>IF(I106="107 ハーフマラソン",#REF!,"")</f>
        <v/>
      </c>
      <c r="BH106" s="6" t="str">
        <f>I106 &amp; K106</f>
        <v/>
      </c>
      <c r="BI106" s="6">
        <f>I106</f>
        <v>0</v>
      </c>
      <c r="BJ106" s="6">
        <f>COUNTIF($BI$5:$BI$401,I106)</f>
        <v>160</v>
      </c>
      <c r="BK106" s="6">
        <f>COUNTIF($BH$5:$BH$401,I106 &amp; "B標準")</f>
        <v>0</v>
      </c>
    </row>
    <row r="107" spans="1:64" ht="15" thickTop="1" thickBot="1" x14ac:dyDescent="0.2">
      <c r="A107" s="291"/>
      <c r="B107" s="325" t="s">
        <v>164</v>
      </c>
      <c r="C107" s="326"/>
      <c r="D107" s="326"/>
      <c r="E107" s="326"/>
      <c r="F107" s="326"/>
      <c r="G107" s="327"/>
      <c r="H107" s="185"/>
      <c r="I107" s="328"/>
      <c r="J107" s="329"/>
      <c r="K107" s="329"/>
      <c r="L107" s="329"/>
      <c r="M107" s="329"/>
      <c r="N107" s="329"/>
      <c r="O107" s="329"/>
      <c r="P107" s="329"/>
      <c r="Q107" s="329"/>
      <c r="R107" s="329"/>
      <c r="S107" s="329"/>
      <c r="T107" s="329"/>
      <c r="U107" s="329"/>
      <c r="V107" s="329"/>
      <c r="W107" s="329"/>
      <c r="X107" s="329"/>
      <c r="Y107" s="329"/>
      <c r="Z107" s="329"/>
      <c r="AA107" s="329"/>
      <c r="AB107" s="329"/>
      <c r="AC107" s="329"/>
      <c r="AD107" s="329"/>
      <c r="AE107" s="329"/>
      <c r="AF107" s="329"/>
      <c r="AG107" s="329"/>
      <c r="AH107" s="329"/>
      <c r="AI107" s="329"/>
      <c r="AJ107" s="329"/>
      <c r="AK107" s="329"/>
      <c r="AL107" s="329"/>
      <c r="AM107" s="329"/>
      <c r="AN107" s="329"/>
      <c r="AO107" s="329"/>
      <c r="AP107" s="329"/>
      <c r="AQ107" s="329"/>
      <c r="AR107" s="329"/>
      <c r="AS107" s="329"/>
      <c r="AT107" s="330"/>
    </row>
    <row r="108" spans="1:64" ht="13.5" customHeight="1" x14ac:dyDescent="0.15">
      <c r="A108" s="313"/>
      <c r="B108" s="315" t="s">
        <v>0</v>
      </c>
      <c r="C108" s="317" t="s">
        <v>280</v>
      </c>
      <c r="D108" s="317" t="str">
        <f>IF(C110="○","整理番号","登録番号")</f>
        <v>登録番号</v>
      </c>
      <c r="E108" s="184" t="s">
        <v>1394</v>
      </c>
      <c r="F108" s="315" t="s">
        <v>319</v>
      </c>
      <c r="G108" s="168" t="s">
        <v>1</v>
      </c>
      <c r="H108" s="298" t="s">
        <v>1395</v>
      </c>
      <c r="I108" s="296" t="s">
        <v>2</v>
      </c>
      <c r="J108" s="298" t="s">
        <v>328</v>
      </c>
      <c r="K108" s="298" t="s">
        <v>3</v>
      </c>
      <c r="L108" s="178" t="s">
        <v>281</v>
      </c>
      <c r="M108" s="171" t="s">
        <v>16</v>
      </c>
      <c r="N108" s="300" t="s">
        <v>4</v>
      </c>
      <c r="O108" s="301"/>
      <c r="P108" s="301"/>
      <c r="Q108" s="301"/>
      <c r="R108" s="301"/>
      <c r="S108" s="301"/>
      <c r="T108" s="301"/>
      <c r="U108" s="301"/>
      <c r="V108" s="301"/>
      <c r="W108" s="301"/>
      <c r="X108" s="301"/>
      <c r="Y108" s="301"/>
      <c r="Z108" s="301"/>
      <c r="AA108" s="301"/>
      <c r="AB108" s="302"/>
      <c r="AC108" s="173" t="s">
        <v>16</v>
      </c>
      <c r="AD108" s="303" t="s">
        <v>462</v>
      </c>
      <c r="AE108" s="304"/>
      <c r="AF108" s="304"/>
      <c r="AG108" s="304"/>
      <c r="AH108" s="304"/>
      <c r="AI108" s="304"/>
      <c r="AJ108" s="304"/>
      <c r="AK108" s="305"/>
      <c r="AL108" s="171" t="s">
        <v>16</v>
      </c>
      <c r="AM108" s="300" t="s">
        <v>459</v>
      </c>
      <c r="AN108" s="301"/>
      <c r="AO108" s="301"/>
      <c r="AP108" s="301"/>
      <c r="AQ108" s="301"/>
      <c r="AR108" s="301"/>
      <c r="AS108" s="301"/>
      <c r="AT108" s="306"/>
    </row>
    <row r="109" spans="1:64" ht="14.25" thickBot="1" x14ac:dyDescent="0.2">
      <c r="A109" s="314"/>
      <c r="B109" s="316"/>
      <c r="C109" s="318"/>
      <c r="D109" s="318"/>
      <c r="E109" s="189" t="s">
        <v>6</v>
      </c>
      <c r="F109" s="316"/>
      <c r="G109" s="7" t="s">
        <v>7</v>
      </c>
      <c r="H109" s="316"/>
      <c r="I109" s="297"/>
      <c r="J109" s="299"/>
      <c r="K109" s="299"/>
      <c r="L109" s="179"/>
      <c r="M109" s="172"/>
      <c r="N109" s="307" t="s">
        <v>8</v>
      </c>
      <c r="O109" s="308"/>
      <c r="P109" s="308"/>
      <c r="Q109" s="308"/>
      <c r="R109" s="308"/>
      <c r="S109" s="308"/>
      <c r="T109" s="309"/>
      <c r="U109" s="189" t="s">
        <v>9</v>
      </c>
      <c r="V109" s="175" t="s">
        <v>10</v>
      </c>
      <c r="W109" s="176"/>
      <c r="X109" s="176"/>
      <c r="Y109" s="176"/>
      <c r="Z109" s="176"/>
      <c r="AA109" s="177"/>
      <c r="AB109" s="119" t="s">
        <v>11</v>
      </c>
      <c r="AC109" s="174"/>
      <c r="AD109" s="310" t="s">
        <v>8</v>
      </c>
      <c r="AE109" s="311"/>
      <c r="AF109" s="311"/>
      <c r="AG109" s="311"/>
      <c r="AH109" s="311"/>
      <c r="AI109" s="311"/>
      <c r="AJ109" s="312"/>
      <c r="AK109" s="125" t="s">
        <v>9</v>
      </c>
      <c r="AL109" s="172"/>
      <c r="AM109" s="307" t="s">
        <v>8</v>
      </c>
      <c r="AN109" s="308"/>
      <c r="AO109" s="308"/>
      <c r="AP109" s="308"/>
      <c r="AQ109" s="308"/>
      <c r="AR109" s="308"/>
      <c r="AS109" s="309"/>
      <c r="AT109" s="120" t="s">
        <v>9</v>
      </c>
    </row>
    <row r="110" spans="1:64" x14ac:dyDescent="0.15">
      <c r="A110" s="289">
        <v>22</v>
      </c>
      <c r="B110" s="292"/>
      <c r="C110" s="294"/>
      <c r="D110" s="292"/>
      <c r="E110" s="186" t="str">
        <f>IF(C110="○",IF($D110&lt;&gt;"",VLOOKUP($D110,新規学連登録者入力シート!$A$2:$U$101,8,FALSE),""),IF($D110&lt;&gt;"",IF(VLOOKUP(記入方法!$D110,登録者リスト!$A$1:$F$43729,4,FALSE)=基本情報!$D$6,VLOOKUP(記入方法!$D110,登録者リスト!$A$1:$F$43729,3,FALSE),""),""))</f>
        <v/>
      </c>
      <c r="F110" s="283" t="str">
        <f>IF(C110="○",IF($D110&lt;&gt;"",VLOOKUP($D110,新規学連登録者入力シート!$A$2:$U$101,9,FALSE),""),IF($D110&lt;&gt;"",IF(VLOOKUP(記入方法!$D110,登録者リスト!$A$1:$G$43729,4,FALSE)=基本情報!$D$6,VLOOKUP(記入方法!$D110,登録者リスト!$A$1:$G$43729,7,FALSE),""),""))</f>
        <v/>
      </c>
      <c r="G110" s="187" t="str">
        <f>IF(C110="○",IF($D110&lt;&gt;"",VLOOKUP($D110,新規学連登録者入力シート!$A$2:$U$101,14,FALSE),""),IF($D110&lt;&gt;"",IF(VLOOKUP(記入方法!$D110,登録者リスト!$A$1:$F$43729,4,FALSE)=基本情報!$D$6,VLOOKUP(記入方法!$D110,登録者リスト!$A$1:$F$43729,5,FALSE),""),""))</f>
        <v/>
      </c>
      <c r="H110" s="281" t="str">
        <f>IF(C110="○",IF($D110&lt;&gt;"",VLOOKUP($D110,新規学連登録者入力シート!$A$2:$U$101,19,FALSE),""),IF($D110&lt;&gt;"",IF(VLOOKUP(記入方法!$D110,登録者リスト!$A$1:$H$43729,4,FALSE)=基本情報!$D$6,VLOOKUP(記入方法!$D110,登録者リスト!$A$1:$H$43729,8,FALSE),""),""))</f>
        <v/>
      </c>
      <c r="I110" s="285"/>
      <c r="J110" s="285"/>
      <c r="K110" s="287" t="str">
        <f>IFERROR(IF(I110="","",IF(AND(I110&lt;&gt;"107 ハーフマラソン",I110&lt;&gt;"062 10000mW"),IF(BD110="T",IF(VALUE(M110)&lt;=BB110,"A標準",IF(VALUE(M110)&lt;=BC110,"B標準","未突破")),IF(VALUE(M110)&gt;=BB110,"A標準",IF(VALUE(M110)&gt;=BC110,"B標準","未突破"))),IF(VALUE(M110)&lt;=BC110,"","未突破"))),"")</f>
        <v/>
      </c>
      <c r="L110" s="169"/>
      <c r="M110" s="13" t="str">
        <f>IF(U110="",ASC(N110&amp;IF(P110&lt;&gt;"",TEXT(P110,"00"),"")&amp;IF(R110&lt;&gt;"",TEXT(R110,"00"),"")&amp;IF(T110&lt;&gt;"",TEXT(T110,"00"),"")),ASC(U110))</f>
        <v/>
      </c>
      <c r="N110" s="281"/>
      <c r="O110" s="265" t="s">
        <v>275</v>
      </c>
      <c r="P110" s="275"/>
      <c r="Q110" s="265" t="s">
        <v>276</v>
      </c>
      <c r="R110" s="275"/>
      <c r="S110" s="277" t="s">
        <v>277</v>
      </c>
      <c r="T110" s="279"/>
      <c r="U110" s="281"/>
      <c r="V110" s="8"/>
      <c r="W110" s="9" t="s">
        <v>23</v>
      </c>
      <c r="X110" s="8"/>
      <c r="Y110" s="9" t="s">
        <v>24</v>
      </c>
      <c r="Z110" s="8"/>
      <c r="AA110" s="9" t="s">
        <v>26</v>
      </c>
      <c r="AB110" s="283"/>
      <c r="AC110" s="126" t="str">
        <f>IF(AK110="",ASC(AD110&amp;IF(AF110&lt;&gt;"",TEXT(AF110,"00"),"")&amp;IF(AH110&lt;&gt;"",TEXT(AH110,"00"),"")&amp;IF(AJ110&lt;&gt;"",TEXT(AJ110,"00"),"")),ASC(AK110))</f>
        <v/>
      </c>
      <c r="AD110" s="267" t="str">
        <f>IF(I110="","",IF(I110="201 十種競技","",VLOOKUP(I110,#REF!,2,FALSE)))</f>
        <v/>
      </c>
      <c r="AE110" s="269" t="s">
        <v>275</v>
      </c>
      <c r="AF110" s="271" t="str">
        <f>IF(I110="","",IF(I110="201 十種競技","",VLOOKUP(I110,#REF!,4,FALSE)))</f>
        <v/>
      </c>
      <c r="AG110" s="269" t="s">
        <v>276</v>
      </c>
      <c r="AH110" s="271" t="str">
        <f>IF(I110="","",IF(I110="201 十種競技","",VLOOKUP(I110,#REF!,6,FALSE)))</f>
        <v/>
      </c>
      <c r="AI110" s="273" t="s">
        <v>277</v>
      </c>
      <c r="AJ110" s="331" t="str">
        <f>IF(I110="","",IF(I110="201 十種競技","",VLOOKUP(I110,#REF!,8,FALSE)))</f>
        <v/>
      </c>
      <c r="AK110" s="267" t="str">
        <f>IF(I110="","",IF(I110="201 十種競技",#REF!,""))</f>
        <v/>
      </c>
      <c r="AL110" s="13" t="str">
        <f>IF(AT110="",ASC(AM110&amp;IF(AO110&lt;&gt;"",TEXT(AO110,"00"),"")&amp;IF(AQ110&lt;&gt;"",TEXT(AQ110,"00"),"")&amp;IF(AS110&lt;&gt;"",TEXT(AS110,"00"),"")),ASC(AT110))</f>
        <v/>
      </c>
      <c r="AM110" s="292"/>
      <c r="AN110" s="265" t="s">
        <v>275</v>
      </c>
      <c r="AO110" s="319"/>
      <c r="AP110" s="265" t="s">
        <v>276</v>
      </c>
      <c r="AQ110" s="319"/>
      <c r="AR110" s="277" t="s">
        <v>277</v>
      </c>
      <c r="AS110" s="321"/>
      <c r="AT110" s="323"/>
      <c r="AV110" s="6" t="str">
        <f>IF(AND(I110&lt;&gt;"107 ハーフマラソン",I110&lt;&gt;"062 10000mW"),D110 &amp; "-" &amp; I110,D110 &amp; "-" &amp; I110 &amp; J110)</f>
        <v>-</v>
      </c>
      <c r="AW110" s="6" t="str">
        <f>IF(ISERROR(VLOOKUP(記入方法!$AV110,登録者リスト!#REF!,4,FALSE)),"○","")</f>
        <v>○</v>
      </c>
      <c r="AX110" s="6" t="e">
        <f>IF(AND(I110&lt;&gt;"107 ハーフマラソン",I110&lt;&gt;"062 10000mW"),#REF! &amp; "-" &amp; I110,#REF! &amp; "-" &amp; I110 &amp; J110)</f>
        <v>#REF!</v>
      </c>
      <c r="AY110" s="6" t="str">
        <f>IF(ISERROR(VLOOKUP(AX110,突破者リスト外資格記録入力シート!$D$7:$M$106,2,FALSE)),"○","")</f>
        <v>○</v>
      </c>
      <c r="AZ110" s="6" t="str">
        <f>IF(C110="○","整理番号","登録番号")</f>
        <v>登録番号</v>
      </c>
      <c r="BA110" s="6" t="str">
        <f>IF(I110="107 ハーフマラソン","H",IF(I110="062 10000mW","W",""))</f>
        <v/>
      </c>
      <c r="BB110" s="6" t="e">
        <f>VLOOKUP($I110 &amp; $J110,標準記録!$A$1:$D$25,2,FALSE)</f>
        <v>#N/A</v>
      </c>
      <c r="BC110" s="6" t="e">
        <f>VLOOKUP($I110 &amp; $J110,標準記録!$A$1:$D$25,3,FALSE)</f>
        <v>#N/A</v>
      </c>
      <c r="BD110" s="6" t="e">
        <f>VLOOKUP($I110 &amp; $J110,標準記録!$A$1:$D$25,4,FALSE)</f>
        <v>#N/A</v>
      </c>
      <c r="BE110" s="6" t="str">
        <f>IF(BF110="","",A110)</f>
        <v/>
      </c>
      <c r="BF110" s="6" t="str">
        <f>IF(OR(I110="201 十種競技",I110="202 七種競技"),#REF!,"")</f>
        <v/>
      </c>
      <c r="BG110" s="6" t="str">
        <f>IF(I110="107 ハーフマラソン",#REF!,"")</f>
        <v/>
      </c>
      <c r="BH110" s="6" t="str">
        <f>I110 &amp; K110</f>
        <v/>
      </c>
      <c r="BI110" s="6">
        <f>I110</f>
        <v>0</v>
      </c>
      <c r="BJ110" s="6">
        <f>COUNTIF($BI$5:$BI$401,I110)</f>
        <v>160</v>
      </c>
      <c r="BK110" s="6">
        <f>COUNTIF($BH$5:$BH$401,I110 &amp; "B標準")</f>
        <v>0</v>
      </c>
      <c r="BL110" s="6" t="str">
        <f>D108 &amp; D110</f>
        <v>登録番号</v>
      </c>
    </row>
    <row r="111" spans="1:64" ht="14.25" thickBot="1" x14ac:dyDescent="0.2">
      <c r="A111" s="290"/>
      <c r="B111" s="293"/>
      <c r="C111" s="295"/>
      <c r="D111" s="293"/>
      <c r="E111" s="188" t="str">
        <f>IF(C110="○",IF($D110&lt;&gt;"",VLOOKUP($D110,新規学連登録者入力シート!$A$2:$U$101,7,FALSE),""),IF($D110&lt;&gt;"",IF(VLOOKUP(記入方法!$D110,登録者リスト!$A$1:$F$43729,4,FALSE)=基本情報!$D$6,VLOOKUP(記入方法!$D110,登録者リスト!$A$1:$F$43729,2,FALSE),""),""))</f>
        <v/>
      </c>
      <c r="F111" s="284"/>
      <c r="G111" s="188" t="str">
        <f>IF(C110="○",IF($D110&lt;&gt;"",VLOOKUP($D110,新規学連登録者入力シート!$A$2:$U$101,19,FALSE),""),IF($D110&lt;&gt;"",IF(VLOOKUP(記入方法!$D110,登録者リスト!$A$1:$F$43729,4,FALSE)=基本情報!$D$6,VLOOKUP(記入方法!$D110,登録者リスト!$A$1:$F$43729,6,FALSE),""),""))</f>
        <v/>
      </c>
      <c r="H111" s="282"/>
      <c r="I111" s="286"/>
      <c r="J111" s="286"/>
      <c r="K111" s="288"/>
      <c r="L111" s="170"/>
      <c r="M111" s="15" t="str">
        <f>IF(U111="",ASC(N111&amp;IF(P111&lt;&gt;"",TEXT(P111,"00"),"")&amp;IF(R111&lt;&gt;"",TEXT(R111,"00"),"")&amp;IF(T111&lt;&gt;"",TEXT(T111,"00"),"")),ASC(U111))</f>
        <v/>
      </c>
      <c r="N111" s="282"/>
      <c r="O111" s="266"/>
      <c r="P111" s="276"/>
      <c r="Q111" s="266"/>
      <c r="R111" s="276"/>
      <c r="S111" s="278"/>
      <c r="T111" s="280"/>
      <c r="U111" s="282"/>
      <c r="V111" s="10"/>
      <c r="W111" s="11" t="s">
        <v>23</v>
      </c>
      <c r="X111" s="10"/>
      <c r="Y111" s="11" t="s">
        <v>25</v>
      </c>
      <c r="Z111" s="10"/>
      <c r="AA111" s="11" t="s">
        <v>26</v>
      </c>
      <c r="AB111" s="284"/>
      <c r="AC111" s="127" t="str">
        <f>IF(AK111="",ASC(AD110&amp;IF(AF111&lt;&gt;"",TEXT(AF111,"00"),"")&amp;IF(AH111&lt;&gt;"",TEXT(AH111,"00"),"")&amp;IF(AJ111&lt;&gt;"",TEXT(AJ111,"00"),"")),ASC(AK111))</f>
        <v/>
      </c>
      <c r="AD111" s="268"/>
      <c r="AE111" s="270"/>
      <c r="AF111" s="272"/>
      <c r="AG111" s="270"/>
      <c r="AH111" s="272"/>
      <c r="AI111" s="274"/>
      <c r="AJ111" s="332"/>
      <c r="AK111" s="268"/>
      <c r="AL111" s="15" t="str">
        <f>IF(AT111="",ASC(AM111&amp;IF(AO111&lt;&gt;"",TEXT(AO111,"00"),"")&amp;IF(AQ111&lt;&gt;"",TEXT(AQ111,"00"),"")&amp;IF(AS111&lt;&gt;"",TEXT(AS111,"00"),"")),ASC(AT111))</f>
        <v/>
      </c>
      <c r="AM111" s="293"/>
      <c r="AN111" s="266"/>
      <c r="AO111" s="320"/>
      <c r="AP111" s="266"/>
      <c r="AQ111" s="320"/>
      <c r="AR111" s="278"/>
      <c r="AS111" s="322"/>
      <c r="AT111" s="324"/>
      <c r="AV111" s="6" t="str">
        <f>IF(AND(I111&lt;&gt;"107 ハーフマラソン",I111&lt;&gt;"062 10000mW"),D110 &amp; "-" &amp; I111,D110 &amp; "-" &amp; I111 &amp; J111)</f>
        <v>-</v>
      </c>
      <c r="AW111" s="6" t="str">
        <f>IF(ISERROR(VLOOKUP(記入方法!$AV111,登録者リスト!#REF!,4,FALSE)),"○","")</f>
        <v>○</v>
      </c>
      <c r="AX111" s="6" t="e">
        <f>IF(AND(I111&lt;&gt;"107 ハーフマラソン",I111&lt;&gt;"062 10000mW"),#REF! &amp; "-" &amp; I111,#REF! &amp; "-" &amp; I111 &amp; J111)</f>
        <v>#REF!</v>
      </c>
      <c r="AY111" s="6" t="str">
        <f>IF(ISERROR(VLOOKUP(AX111,突破者リスト外資格記録入力シート!$D$7:$M$106,2,FALSE)),"○","")</f>
        <v>○</v>
      </c>
      <c r="BA111" s="6" t="str">
        <f>IF(I111="107 ハーフマラソン","H",IF(I111="062 10000mW","W",""))</f>
        <v/>
      </c>
      <c r="BB111" s="6" t="e">
        <f>VLOOKUP($I111 &amp; $J111,標準記録!$A$1:$D$25,2,FALSE)</f>
        <v>#N/A</v>
      </c>
      <c r="BC111" s="6" t="e">
        <f>VLOOKUP($I111 &amp; $J111,標準記録!$A$1:$D$25,3,FALSE)</f>
        <v>#N/A</v>
      </c>
      <c r="BD111" s="6" t="e">
        <f>VLOOKUP($I111 &amp; $J111,標準記録!$A$1:$D$25,4,FALSE)</f>
        <v>#N/A</v>
      </c>
      <c r="BE111" s="6" t="str">
        <f>IF(BF111="","",A110)</f>
        <v/>
      </c>
      <c r="BF111" s="6" t="str">
        <f>IF(OR(I111="201 十種競技",I111="202 七種競技"),#REF!,"")</f>
        <v/>
      </c>
      <c r="BG111" s="6" t="str">
        <f>IF(I111="107 ハーフマラソン",#REF!,"")</f>
        <v/>
      </c>
      <c r="BH111" s="6" t="str">
        <f>I111 &amp; K111</f>
        <v/>
      </c>
      <c r="BI111" s="6">
        <f>I111</f>
        <v>0</v>
      </c>
      <c r="BJ111" s="6">
        <f>COUNTIF($BI$5:$BI$401,I111)</f>
        <v>160</v>
      </c>
      <c r="BK111" s="6">
        <f>COUNTIF($BH$5:$BH$401,I111 &amp; "B標準")</f>
        <v>0</v>
      </c>
    </row>
    <row r="112" spans="1:64" ht="15" thickTop="1" thickBot="1" x14ac:dyDescent="0.2">
      <c r="A112" s="291"/>
      <c r="B112" s="325" t="s">
        <v>164</v>
      </c>
      <c r="C112" s="326"/>
      <c r="D112" s="326"/>
      <c r="E112" s="326"/>
      <c r="F112" s="326"/>
      <c r="G112" s="327"/>
      <c r="H112" s="185"/>
      <c r="I112" s="328"/>
      <c r="J112" s="329"/>
      <c r="K112" s="329"/>
      <c r="L112" s="329"/>
      <c r="M112" s="329"/>
      <c r="N112" s="329"/>
      <c r="O112" s="329"/>
      <c r="P112" s="329"/>
      <c r="Q112" s="329"/>
      <c r="R112" s="329"/>
      <c r="S112" s="329"/>
      <c r="T112" s="329"/>
      <c r="U112" s="329"/>
      <c r="V112" s="329"/>
      <c r="W112" s="329"/>
      <c r="X112" s="329"/>
      <c r="Y112" s="329"/>
      <c r="Z112" s="329"/>
      <c r="AA112" s="329"/>
      <c r="AB112" s="329"/>
      <c r="AC112" s="329"/>
      <c r="AD112" s="329"/>
      <c r="AE112" s="329"/>
      <c r="AF112" s="329"/>
      <c r="AG112" s="329"/>
      <c r="AH112" s="329"/>
      <c r="AI112" s="329"/>
      <c r="AJ112" s="329"/>
      <c r="AK112" s="329"/>
      <c r="AL112" s="329"/>
      <c r="AM112" s="329"/>
      <c r="AN112" s="329"/>
      <c r="AO112" s="329"/>
      <c r="AP112" s="329"/>
      <c r="AQ112" s="329"/>
      <c r="AR112" s="329"/>
      <c r="AS112" s="329"/>
      <c r="AT112" s="330"/>
    </row>
    <row r="113" spans="1:64" ht="13.5" customHeight="1" x14ac:dyDescent="0.15">
      <c r="A113" s="313"/>
      <c r="B113" s="315" t="s">
        <v>0</v>
      </c>
      <c r="C113" s="317" t="s">
        <v>280</v>
      </c>
      <c r="D113" s="317" t="str">
        <f>IF(C115="○","整理番号","登録番号")</f>
        <v>登録番号</v>
      </c>
      <c r="E113" s="184" t="s">
        <v>1394</v>
      </c>
      <c r="F113" s="315" t="s">
        <v>319</v>
      </c>
      <c r="G113" s="168" t="s">
        <v>1</v>
      </c>
      <c r="H113" s="298" t="s">
        <v>1395</v>
      </c>
      <c r="I113" s="296" t="s">
        <v>2</v>
      </c>
      <c r="J113" s="298" t="s">
        <v>328</v>
      </c>
      <c r="K113" s="298" t="s">
        <v>3</v>
      </c>
      <c r="L113" s="178" t="s">
        <v>281</v>
      </c>
      <c r="M113" s="171" t="s">
        <v>16</v>
      </c>
      <c r="N113" s="300" t="s">
        <v>4</v>
      </c>
      <c r="O113" s="301"/>
      <c r="P113" s="301"/>
      <c r="Q113" s="301"/>
      <c r="R113" s="301"/>
      <c r="S113" s="301"/>
      <c r="T113" s="301"/>
      <c r="U113" s="301"/>
      <c r="V113" s="301"/>
      <c r="W113" s="301"/>
      <c r="X113" s="301"/>
      <c r="Y113" s="301"/>
      <c r="Z113" s="301"/>
      <c r="AA113" s="301"/>
      <c r="AB113" s="302"/>
      <c r="AC113" s="173" t="s">
        <v>16</v>
      </c>
      <c r="AD113" s="303" t="s">
        <v>462</v>
      </c>
      <c r="AE113" s="304"/>
      <c r="AF113" s="304"/>
      <c r="AG113" s="304"/>
      <c r="AH113" s="304"/>
      <c r="AI113" s="304"/>
      <c r="AJ113" s="304"/>
      <c r="AK113" s="305"/>
      <c r="AL113" s="171" t="s">
        <v>16</v>
      </c>
      <c r="AM113" s="300" t="s">
        <v>459</v>
      </c>
      <c r="AN113" s="301"/>
      <c r="AO113" s="301"/>
      <c r="AP113" s="301"/>
      <c r="AQ113" s="301"/>
      <c r="AR113" s="301"/>
      <c r="AS113" s="301"/>
      <c r="AT113" s="306"/>
    </row>
    <row r="114" spans="1:64" ht="14.25" thickBot="1" x14ac:dyDescent="0.2">
      <c r="A114" s="314"/>
      <c r="B114" s="316"/>
      <c r="C114" s="318"/>
      <c r="D114" s="318"/>
      <c r="E114" s="189" t="s">
        <v>6</v>
      </c>
      <c r="F114" s="316"/>
      <c r="G114" s="7" t="s">
        <v>7</v>
      </c>
      <c r="H114" s="316"/>
      <c r="I114" s="297"/>
      <c r="J114" s="299"/>
      <c r="K114" s="299"/>
      <c r="L114" s="179"/>
      <c r="M114" s="172"/>
      <c r="N114" s="307" t="s">
        <v>8</v>
      </c>
      <c r="O114" s="308"/>
      <c r="P114" s="308"/>
      <c r="Q114" s="308"/>
      <c r="R114" s="308"/>
      <c r="S114" s="308"/>
      <c r="T114" s="309"/>
      <c r="U114" s="189" t="s">
        <v>9</v>
      </c>
      <c r="V114" s="175" t="s">
        <v>10</v>
      </c>
      <c r="W114" s="176"/>
      <c r="X114" s="176"/>
      <c r="Y114" s="176"/>
      <c r="Z114" s="176"/>
      <c r="AA114" s="177"/>
      <c r="AB114" s="119" t="s">
        <v>11</v>
      </c>
      <c r="AC114" s="174"/>
      <c r="AD114" s="310" t="s">
        <v>8</v>
      </c>
      <c r="AE114" s="311"/>
      <c r="AF114" s="311"/>
      <c r="AG114" s="311"/>
      <c r="AH114" s="311"/>
      <c r="AI114" s="311"/>
      <c r="AJ114" s="312"/>
      <c r="AK114" s="125" t="s">
        <v>9</v>
      </c>
      <c r="AL114" s="172"/>
      <c r="AM114" s="307" t="s">
        <v>8</v>
      </c>
      <c r="AN114" s="308"/>
      <c r="AO114" s="308"/>
      <c r="AP114" s="308"/>
      <c r="AQ114" s="308"/>
      <c r="AR114" s="308"/>
      <c r="AS114" s="309"/>
      <c r="AT114" s="120" t="s">
        <v>9</v>
      </c>
    </row>
    <row r="115" spans="1:64" x14ac:dyDescent="0.15">
      <c r="A115" s="289">
        <v>23</v>
      </c>
      <c r="B115" s="292"/>
      <c r="C115" s="294"/>
      <c r="D115" s="292"/>
      <c r="E115" s="186" t="str">
        <f>IF(C115="○",IF($D115&lt;&gt;"",VLOOKUP($D115,新規学連登録者入力シート!$A$2:$U$101,8,FALSE),""),IF($D115&lt;&gt;"",IF(VLOOKUP(記入方法!$D115,登録者リスト!$A$1:$F$43729,4,FALSE)=基本情報!$D$6,VLOOKUP(記入方法!$D115,登録者リスト!$A$1:$F$43729,3,FALSE),""),""))</f>
        <v/>
      </c>
      <c r="F115" s="283" t="str">
        <f>IF(C115="○",IF($D115&lt;&gt;"",VLOOKUP($D115,新規学連登録者入力シート!$A$2:$U$101,9,FALSE),""),IF($D115&lt;&gt;"",IF(VLOOKUP(記入方法!$D115,登録者リスト!$A$1:$G$43729,4,FALSE)=基本情報!$D$6,VLOOKUP(記入方法!$D115,登録者リスト!$A$1:$G$43729,7,FALSE),""),""))</f>
        <v/>
      </c>
      <c r="G115" s="187" t="str">
        <f>IF(C115="○",IF($D115&lt;&gt;"",VLOOKUP($D115,新規学連登録者入力シート!$A$2:$U$101,14,FALSE),""),IF($D115&lt;&gt;"",IF(VLOOKUP(記入方法!$D115,登録者リスト!$A$1:$F$43729,4,FALSE)=基本情報!$D$6,VLOOKUP(記入方法!$D115,登録者リスト!$A$1:$F$43729,5,FALSE),""),""))</f>
        <v/>
      </c>
      <c r="H115" s="281" t="str">
        <f>IF(C115="○",IF($D115&lt;&gt;"",VLOOKUP($D115,新規学連登録者入力シート!$A$2:$U$101,19,FALSE),""),IF($D115&lt;&gt;"",IF(VLOOKUP(記入方法!$D115,登録者リスト!$A$1:$H$43729,4,FALSE)=基本情報!$D$6,VLOOKUP(記入方法!$D115,登録者リスト!$A$1:$H$43729,8,FALSE),""),""))</f>
        <v/>
      </c>
      <c r="I115" s="285"/>
      <c r="J115" s="285"/>
      <c r="K115" s="287" t="str">
        <f>IFERROR(IF(I115="","",IF(AND(I115&lt;&gt;"107 ハーフマラソン",I115&lt;&gt;"062 10000mW"),IF(BD115="T",IF(VALUE(M115)&lt;=BB115,"A標準",IF(VALUE(M115)&lt;=BC115,"B標準","未突破")),IF(VALUE(M115)&gt;=BB115,"A標準",IF(VALUE(M115)&gt;=BC115,"B標準","未突破"))),IF(VALUE(M115)&lt;=BC115,"","未突破"))),"")</f>
        <v/>
      </c>
      <c r="L115" s="169"/>
      <c r="M115" s="13" t="str">
        <f>IF(U115="",ASC(N115&amp;IF(P115&lt;&gt;"",TEXT(P115,"00"),"")&amp;IF(R115&lt;&gt;"",TEXT(R115,"00"),"")&amp;IF(T115&lt;&gt;"",TEXT(T115,"00"),"")),ASC(U115))</f>
        <v/>
      </c>
      <c r="N115" s="281"/>
      <c r="O115" s="265" t="s">
        <v>275</v>
      </c>
      <c r="P115" s="275"/>
      <c r="Q115" s="265" t="s">
        <v>276</v>
      </c>
      <c r="R115" s="275"/>
      <c r="S115" s="277" t="s">
        <v>277</v>
      </c>
      <c r="T115" s="279"/>
      <c r="U115" s="281"/>
      <c r="V115" s="8"/>
      <c r="W115" s="9" t="s">
        <v>23</v>
      </c>
      <c r="X115" s="8"/>
      <c r="Y115" s="9" t="s">
        <v>24</v>
      </c>
      <c r="Z115" s="8"/>
      <c r="AA115" s="9" t="s">
        <v>26</v>
      </c>
      <c r="AB115" s="283"/>
      <c r="AC115" s="126" t="str">
        <f>IF(AK115="",ASC(AD115&amp;IF(AF115&lt;&gt;"",TEXT(AF115,"00"),"")&amp;IF(AH115&lt;&gt;"",TEXT(AH115,"00"),"")&amp;IF(AJ115&lt;&gt;"",TEXT(AJ115,"00"),"")),ASC(AK115))</f>
        <v/>
      </c>
      <c r="AD115" s="267" t="str">
        <f>IF(I115="","",IF(I115="201 十種競技","",VLOOKUP(I115,#REF!,2,FALSE)))</f>
        <v/>
      </c>
      <c r="AE115" s="269" t="s">
        <v>275</v>
      </c>
      <c r="AF115" s="271" t="str">
        <f>IF(I115="","",IF(I115="201 十種競技","",VLOOKUP(I115,#REF!,4,FALSE)))</f>
        <v/>
      </c>
      <c r="AG115" s="269" t="s">
        <v>276</v>
      </c>
      <c r="AH115" s="271" t="str">
        <f>IF(I115="","",IF(I115="201 十種競技","",VLOOKUP(I115,#REF!,6,FALSE)))</f>
        <v/>
      </c>
      <c r="AI115" s="273" t="s">
        <v>277</v>
      </c>
      <c r="AJ115" s="331" t="str">
        <f>IF(I115="","",IF(I115="201 十種競技","",VLOOKUP(I115,#REF!,8,FALSE)))</f>
        <v/>
      </c>
      <c r="AK115" s="267" t="str">
        <f>IF(I115="","",IF(I115="201 十種競技",#REF!,""))</f>
        <v/>
      </c>
      <c r="AL115" s="13" t="str">
        <f>IF(AT115="",ASC(AM115&amp;IF(AO115&lt;&gt;"",TEXT(AO115,"00"),"")&amp;IF(AQ115&lt;&gt;"",TEXT(AQ115,"00"),"")&amp;IF(AS115&lt;&gt;"",TEXT(AS115,"00"),"")),ASC(AT115))</f>
        <v/>
      </c>
      <c r="AM115" s="292"/>
      <c r="AN115" s="265" t="s">
        <v>275</v>
      </c>
      <c r="AO115" s="319"/>
      <c r="AP115" s="265" t="s">
        <v>276</v>
      </c>
      <c r="AQ115" s="319"/>
      <c r="AR115" s="277" t="s">
        <v>277</v>
      </c>
      <c r="AS115" s="321"/>
      <c r="AT115" s="323"/>
      <c r="AV115" s="6" t="str">
        <f>IF(AND(I115&lt;&gt;"107 ハーフマラソン",I115&lt;&gt;"062 10000mW"),D115 &amp; "-" &amp; I115,D115 &amp; "-" &amp; I115 &amp; J115)</f>
        <v>-</v>
      </c>
      <c r="AW115" s="6" t="str">
        <f>IF(ISERROR(VLOOKUP(記入方法!$AV115,登録者リスト!#REF!,4,FALSE)),"○","")</f>
        <v>○</v>
      </c>
      <c r="AX115" s="6" t="e">
        <f>IF(AND(I115&lt;&gt;"107 ハーフマラソン",I115&lt;&gt;"062 10000mW"),#REF! &amp; "-" &amp; I115,#REF! &amp; "-" &amp; I115 &amp; J115)</f>
        <v>#REF!</v>
      </c>
      <c r="AY115" s="6" t="str">
        <f>IF(ISERROR(VLOOKUP(AX115,突破者リスト外資格記録入力シート!$D$7:$M$106,2,FALSE)),"○","")</f>
        <v>○</v>
      </c>
      <c r="AZ115" s="6" t="str">
        <f>IF(C115="○","整理番号","登録番号")</f>
        <v>登録番号</v>
      </c>
      <c r="BA115" s="6" t="str">
        <f>IF(I115="107 ハーフマラソン","H",IF(I115="062 10000mW","W",""))</f>
        <v/>
      </c>
      <c r="BB115" s="6" t="e">
        <f>VLOOKUP($I115 &amp; $J115,標準記録!$A$1:$D$25,2,FALSE)</f>
        <v>#N/A</v>
      </c>
      <c r="BC115" s="6" t="e">
        <f>VLOOKUP($I115 &amp; $J115,標準記録!$A$1:$D$25,3,FALSE)</f>
        <v>#N/A</v>
      </c>
      <c r="BD115" s="6" t="e">
        <f>VLOOKUP($I115 &amp; $J115,標準記録!$A$1:$D$25,4,FALSE)</f>
        <v>#N/A</v>
      </c>
      <c r="BE115" s="6" t="str">
        <f>IF(BF115="","",A115)</f>
        <v/>
      </c>
      <c r="BF115" s="6" t="str">
        <f>IF(OR(I115="201 十種競技",I115="202 七種競技"),#REF!,"")</f>
        <v/>
      </c>
      <c r="BG115" s="6" t="str">
        <f>IF(I115="107 ハーフマラソン",#REF!,"")</f>
        <v/>
      </c>
      <c r="BH115" s="6" t="str">
        <f>I115 &amp; K115</f>
        <v/>
      </c>
      <c r="BI115" s="6">
        <f>I115</f>
        <v>0</v>
      </c>
      <c r="BJ115" s="6">
        <f>COUNTIF($BI$5:$BI$401,I115)</f>
        <v>160</v>
      </c>
      <c r="BK115" s="6">
        <f>COUNTIF($BH$5:$BH$401,I115 &amp; "B標準")</f>
        <v>0</v>
      </c>
      <c r="BL115" s="6" t="str">
        <f>D113 &amp; D115</f>
        <v>登録番号</v>
      </c>
    </row>
    <row r="116" spans="1:64" ht="14.25" thickBot="1" x14ac:dyDescent="0.2">
      <c r="A116" s="290"/>
      <c r="B116" s="293"/>
      <c r="C116" s="295"/>
      <c r="D116" s="293"/>
      <c r="E116" s="188" t="str">
        <f>IF(C115="○",IF($D115&lt;&gt;"",VLOOKUP($D115,新規学連登録者入力シート!$A$2:$U$101,7,FALSE),""),IF($D115&lt;&gt;"",IF(VLOOKUP(記入方法!$D115,登録者リスト!$A$1:$F$43729,4,FALSE)=基本情報!$D$6,VLOOKUP(記入方法!$D115,登録者リスト!$A$1:$F$43729,2,FALSE),""),""))</f>
        <v/>
      </c>
      <c r="F116" s="284"/>
      <c r="G116" s="188" t="str">
        <f>IF(C115="○",IF($D115&lt;&gt;"",VLOOKUP($D115,新規学連登録者入力シート!$A$2:$U$101,19,FALSE),""),IF($D115&lt;&gt;"",IF(VLOOKUP(記入方法!$D115,登録者リスト!$A$1:$F$43729,4,FALSE)=基本情報!$D$6,VLOOKUP(記入方法!$D115,登録者リスト!$A$1:$F$43729,6,FALSE),""),""))</f>
        <v/>
      </c>
      <c r="H116" s="282"/>
      <c r="I116" s="286"/>
      <c r="J116" s="286"/>
      <c r="K116" s="288"/>
      <c r="L116" s="170"/>
      <c r="M116" s="15" t="str">
        <f>IF(U116="",ASC(N116&amp;IF(P116&lt;&gt;"",TEXT(P116,"00"),"")&amp;IF(R116&lt;&gt;"",TEXT(R116,"00"),"")&amp;IF(T116&lt;&gt;"",TEXT(T116,"00"),"")),ASC(U116))</f>
        <v/>
      </c>
      <c r="N116" s="282"/>
      <c r="O116" s="266"/>
      <c r="P116" s="276"/>
      <c r="Q116" s="266"/>
      <c r="R116" s="276"/>
      <c r="S116" s="278"/>
      <c r="T116" s="280"/>
      <c r="U116" s="282"/>
      <c r="V116" s="10"/>
      <c r="W116" s="11" t="s">
        <v>23</v>
      </c>
      <c r="X116" s="10"/>
      <c r="Y116" s="11" t="s">
        <v>25</v>
      </c>
      <c r="Z116" s="10"/>
      <c r="AA116" s="11" t="s">
        <v>26</v>
      </c>
      <c r="AB116" s="284"/>
      <c r="AC116" s="127" t="str">
        <f>IF(AK116="",ASC(AD115&amp;IF(AF116&lt;&gt;"",TEXT(AF116,"00"),"")&amp;IF(AH116&lt;&gt;"",TEXT(AH116,"00"),"")&amp;IF(AJ116&lt;&gt;"",TEXT(AJ116,"00"),"")),ASC(AK116))</f>
        <v/>
      </c>
      <c r="AD116" s="268"/>
      <c r="AE116" s="270"/>
      <c r="AF116" s="272"/>
      <c r="AG116" s="270"/>
      <c r="AH116" s="272"/>
      <c r="AI116" s="274"/>
      <c r="AJ116" s="332"/>
      <c r="AK116" s="268"/>
      <c r="AL116" s="15" t="str">
        <f>IF(AT116="",ASC(AM116&amp;IF(AO116&lt;&gt;"",TEXT(AO116,"00"),"")&amp;IF(AQ116&lt;&gt;"",TEXT(AQ116,"00"),"")&amp;IF(AS116&lt;&gt;"",TEXT(AS116,"00"),"")),ASC(AT116))</f>
        <v/>
      </c>
      <c r="AM116" s="293"/>
      <c r="AN116" s="266"/>
      <c r="AO116" s="320"/>
      <c r="AP116" s="266"/>
      <c r="AQ116" s="320"/>
      <c r="AR116" s="278"/>
      <c r="AS116" s="322"/>
      <c r="AT116" s="324"/>
      <c r="AV116" s="6" t="str">
        <f>IF(AND(I116&lt;&gt;"107 ハーフマラソン",I116&lt;&gt;"062 10000mW"),D115 &amp; "-" &amp; I116,D115 &amp; "-" &amp; I116 &amp; J116)</f>
        <v>-</v>
      </c>
      <c r="AW116" s="6" t="str">
        <f>IF(ISERROR(VLOOKUP(記入方法!$AV116,登録者リスト!#REF!,4,FALSE)),"○","")</f>
        <v>○</v>
      </c>
      <c r="AX116" s="6" t="e">
        <f>IF(AND(I116&lt;&gt;"107 ハーフマラソン",I116&lt;&gt;"062 10000mW"),#REF! &amp; "-" &amp; I116,#REF! &amp; "-" &amp; I116 &amp; J116)</f>
        <v>#REF!</v>
      </c>
      <c r="AY116" s="6" t="str">
        <f>IF(ISERROR(VLOOKUP(AX116,突破者リスト外資格記録入力シート!$D$7:$M$106,2,FALSE)),"○","")</f>
        <v>○</v>
      </c>
      <c r="BA116" s="6" t="str">
        <f>IF(I116="107 ハーフマラソン","H",IF(I116="062 10000mW","W",""))</f>
        <v/>
      </c>
      <c r="BB116" s="6" t="e">
        <f>VLOOKUP($I116 &amp; $J116,標準記録!$A$1:$D$25,2,FALSE)</f>
        <v>#N/A</v>
      </c>
      <c r="BC116" s="6" t="e">
        <f>VLOOKUP($I116 &amp; $J116,標準記録!$A$1:$D$25,3,FALSE)</f>
        <v>#N/A</v>
      </c>
      <c r="BD116" s="6" t="e">
        <f>VLOOKUP($I116 &amp; $J116,標準記録!$A$1:$D$25,4,FALSE)</f>
        <v>#N/A</v>
      </c>
      <c r="BE116" s="6" t="str">
        <f>IF(BF116="","",A115)</f>
        <v/>
      </c>
      <c r="BF116" s="6" t="str">
        <f>IF(OR(I116="201 十種競技",I116="202 七種競技"),#REF!,"")</f>
        <v/>
      </c>
      <c r="BG116" s="6" t="str">
        <f>IF(I116="107 ハーフマラソン",#REF!,"")</f>
        <v/>
      </c>
      <c r="BH116" s="6" t="str">
        <f>I116 &amp; K116</f>
        <v/>
      </c>
      <c r="BI116" s="6">
        <f>I116</f>
        <v>0</v>
      </c>
      <c r="BJ116" s="6">
        <f>COUNTIF($BI$5:$BI$401,I116)</f>
        <v>160</v>
      </c>
      <c r="BK116" s="6">
        <f>COUNTIF($BH$5:$BH$401,I116 &amp; "B標準")</f>
        <v>0</v>
      </c>
    </row>
    <row r="117" spans="1:64" ht="15" thickTop="1" thickBot="1" x14ac:dyDescent="0.2">
      <c r="A117" s="291"/>
      <c r="B117" s="325" t="s">
        <v>164</v>
      </c>
      <c r="C117" s="326"/>
      <c r="D117" s="326"/>
      <c r="E117" s="326"/>
      <c r="F117" s="326"/>
      <c r="G117" s="327"/>
      <c r="H117" s="185"/>
      <c r="I117" s="328"/>
      <c r="J117" s="329"/>
      <c r="K117" s="329"/>
      <c r="L117" s="329"/>
      <c r="M117" s="329"/>
      <c r="N117" s="329"/>
      <c r="O117" s="329"/>
      <c r="P117" s="329"/>
      <c r="Q117" s="329"/>
      <c r="R117" s="329"/>
      <c r="S117" s="329"/>
      <c r="T117" s="329"/>
      <c r="U117" s="329"/>
      <c r="V117" s="329"/>
      <c r="W117" s="329"/>
      <c r="X117" s="329"/>
      <c r="Y117" s="329"/>
      <c r="Z117" s="329"/>
      <c r="AA117" s="329"/>
      <c r="AB117" s="329"/>
      <c r="AC117" s="329"/>
      <c r="AD117" s="329"/>
      <c r="AE117" s="329"/>
      <c r="AF117" s="329"/>
      <c r="AG117" s="329"/>
      <c r="AH117" s="329"/>
      <c r="AI117" s="329"/>
      <c r="AJ117" s="329"/>
      <c r="AK117" s="329"/>
      <c r="AL117" s="329"/>
      <c r="AM117" s="329"/>
      <c r="AN117" s="329"/>
      <c r="AO117" s="329"/>
      <c r="AP117" s="329"/>
      <c r="AQ117" s="329"/>
      <c r="AR117" s="329"/>
      <c r="AS117" s="329"/>
      <c r="AT117" s="330"/>
    </row>
    <row r="118" spans="1:64" ht="13.5" customHeight="1" x14ac:dyDescent="0.15">
      <c r="A118" s="313"/>
      <c r="B118" s="315" t="s">
        <v>0</v>
      </c>
      <c r="C118" s="317" t="s">
        <v>280</v>
      </c>
      <c r="D118" s="317" t="str">
        <f>IF(C120="○","整理番号","登録番号")</f>
        <v>登録番号</v>
      </c>
      <c r="E118" s="184" t="s">
        <v>1394</v>
      </c>
      <c r="F118" s="315" t="s">
        <v>319</v>
      </c>
      <c r="G118" s="168" t="s">
        <v>1</v>
      </c>
      <c r="H118" s="298" t="s">
        <v>1395</v>
      </c>
      <c r="I118" s="296" t="s">
        <v>2</v>
      </c>
      <c r="J118" s="298" t="s">
        <v>328</v>
      </c>
      <c r="K118" s="298" t="s">
        <v>3</v>
      </c>
      <c r="L118" s="178" t="s">
        <v>281</v>
      </c>
      <c r="M118" s="171" t="s">
        <v>16</v>
      </c>
      <c r="N118" s="300" t="s">
        <v>4</v>
      </c>
      <c r="O118" s="301"/>
      <c r="P118" s="301"/>
      <c r="Q118" s="301"/>
      <c r="R118" s="301"/>
      <c r="S118" s="301"/>
      <c r="T118" s="301"/>
      <c r="U118" s="301"/>
      <c r="V118" s="301"/>
      <c r="W118" s="301"/>
      <c r="X118" s="301"/>
      <c r="Y118" s="301"/>
      <c r="Z118" s="301"/>
      <c r="AA118" s="301"/>
      <c r="AB118" s="302"/>
      <c r="AC118" s="173" t="s">
        <v>16</v>
      </c>
      <c r="AD118" s="303" t="s">
        <v>462</v>
      </c>
      <c r="AE118" s="304"/>
      <c r="AF118" s="304"/>
      <c r="AG118" s="304"/>
      <c r="AH118" s="304"/>
      <c r="AI118" s="304"/>
      <c r="AJ118" s="304"/>
      <c r="AK118" s="305"/>
      <c r="AL118" s="171" t="s">
        <v>16</v>
      </c>
      <c r="AM118" s="300" t="s">
        <v>459</v>
      </c>
      <c r="AN118" s="301"/>
      <c r="AO118" s="301"/>
      <c r="AP118" s="301"/>
      <c r="AQ118" s="301"/>
      <c r="AR118" s="301"/>
      <c r="AS118" s="301"/>
      <c r="AT118" s="306"/>
    </row>
    <row r="119" spans="1:64" ht="14.25" thickBot="1" x14ac:dyDescent="0.2">
      <c r="A119" s="314"/>
      <c r="B119" s="316"/>
      <c r="C119" s="318"/>
      <c r="D119" s="318"/>
      <c r="E119" s="189" t="s">
        <v>6</v>
      </c>
      <c r="F119" s="316"/>
      <c r="G119" s="7" t="s">
        <v>7</v>
      </c>
      <c r="H119" s="316"/>
      <c r="I119" s="297"/>
      <c r="J119" s="299"/>
      <c r="K119" s="299"/>
      <c r="L119" s="179"/>
      <c r="M119" s="172"/>
      <c r="N119" s="307" t="s">
        <v>8</v>
      </c>
      <c r="O119" s="308"/>
      <c r="P119" s="308"/>
      <c r="Q119" s="308"/>
      <c r="R119" s="308"/>
      <c r="S119" s="308"/>
      <c r="T119" s="309"/>
      <c r="U119" s="189" t="s">
        <v>9</v>
      </c>
      <c r="V119" s="175" t="s">
        <v>10</v>
      </c>
      <c r="W119" s="176"/>
      <c r="X119" s="176"/>
      <c r="Y119" s="176"/>
      <c r="Z119" s="176"/>
      <c r="AA119" s="177"/>
      <c r="AB119" s="119" t="s">
        <v>11</v>
      </c>
      <c r="AC119" s="174"/>
      <c r="AD119" s="310" t="s">
        <v>8</v>
      </c>
      <c r="AE119" s="311"/>
      <c r="AF119" s="311"/>
      <c r="AG119" s="311"/>
      <c r="AH119" s="311"/>
      <c r="AI119" s="311"/>
      <c r="AJ119" s="312"/>
      <c r="AK119" s="125" t="s">
        <v>9</v>
      </c>
      <c r="AL119" s="172"/>
      <c r="AM119" s="307" t="s">
        <v>8</v>
      </c>
      <c r="AN119" s="308"/>
      <c r="AO119" s="308"/>
      <c r="AP119" s="308"/>
      <c r="AQ119" s="308"/>
      <c r="AR119" s="308"/>
      <c r="AS119" s="309"/>
      <c r="AT119" s="120" t="s">
        <v>9</v>
      </c>
    </row>
    <row r="120" spans="1:64" x14ac:dyDescent="0.15">
      <c r="A120" s="289">
        <v>24</v>
      </c>
      <c r="B120" s="292"/>
      <c r="C120" s="294"/>
      <c r="D120" s="292"/>
      <c r="E120" s="186" t="str">
        <f>IF(C120="○",IF($D120&lt;&gt;"",VLOOKUP($D120,新規学連登録者入力シート!$A$2:$U$101,8,FALSE),""),IF($D120&lt;&gt;"",IF(VLOOKUP(記入方法!$D120,登録者リスト!$A$1:$F$43729,4,FALSE)=基本情報!$D$6,VLOOKUP(記入方法!$D120,登録者リスト!$A$1:$F$43729,3,FALSE),""),""))</f>
        <v/>
      </c>
      <c r="F120" s="283" t="str">
        <f>IF(C120="○",IF($D120&lt;&gt;"",VLOOKUP($D120,新規学連登録者入力シート!$A$2:$U$101,9,FALSE),""),IF($D120&lt;&gt;"",IF(VLOOKUP(記入方法!$D120,登録者リスト!$A$1:$G$43729,4,FALSE)=基本情報!$D$6,VLOOKUP(記入方法!$D120,登録者リスト!$A$1:$G$43729,7,FALSE),""),""))</f>
        <v/>
      </c>
      <c r="G120" s="187" t="str">
        <f>IF(C120="○",IF($D120&lt;&gt;"",VLOOKUP($D120,新規学連登録者入力シート!$A$2:$U$101,14,FALSE),""),IF($D120&lt;&gt;"",IF(VLOOKUP(記入方法!$D120,登録者リスト!$A$1:$F$43729,4,FALSE)=基本情報!$D$6,VLOOKUP(記入方法!$D120,登録者リスト!$A$1:$F$43729,5,FALSE),""),""))</f>
        <v/>
      </c>
      <c r="H120" s="281" t="str">
        <f>IF(C120="○",IF($D120&lt;&gt;"",VLOOKUP($D120,新規学連登録者入力シート!$A$2:$U$101,19,FALSE),""),IF($D120&lt;&gt;"",IF(VLOOKUP(記入方法!$D120,登録者リスト!$A$1:$H$43729,4,FALSE)=基本情報!$D$6,VLOOKUP(記入方法!$D120,登録者リスト!$A$1:$H$43729,8,FALSE),""),""))</f>
        <v/>
      </c>
      <c r="I120" s="285"/>
      <c r="J120" s="285"/>
      <c r="K120" s="287" t="str">
        <f>IFERROR(IF(I120="","",IF(AND(I120&lt;&gt;"107 ハーフマラソン",I120&lt;&gt;"062 10000mW"),IF(BD120="T",IF(VALUE(M120)&lt;=BB120,"A標準",IF(VALUE(M120)&lt;=BC120,"B標準","未突破")),IF(VALUE(M120)&gt;=BB120,"A標準",IF(VALUE(M120)&gt;=BC120,"B標準","未突破"))),IF(VALUE(M120)&lt;=BC120,"","未突破"))),"")</f>
        <v/>
      </c>
      <c r="L120" s="169"/>
      <c r="M120" s="13" t="str">
        <f>IF(U120="",ASC(N120&amp;IF(P120&lt;&gt;"",TEXT(P120,"00"),"")&amp;IF(R120&lt;&gt;"",TEXT(R120,"00"),"")&amp;IF(T120&lt;&gt;"",TEXT(T120,"00"),"")),ASC(U120))</f>
        <v/>
      </c>
      <c r="N120" s="281"/>
      <c r="O120" s="265" t="s">
        <v>275</v>
      </c>
      <c r="P120" s="275"/>
      <c r="Q120" s="265" t="s">
        <v>276</v>
      </c>
      <c r="R120" s="275"/>
      <c r="S120" s="277" t="s">
        <v>277</v>
      </c>
      <c r="T120" s="279"/>
      <c r="U120" s="281"/>
      <c r="V120" s="8"/>
      <c r="W120" s="9" t="s">
        <v>23</v>
      </c>
      <c r="X120" s="8"/>
      <c r="Y120" s="9" t="s">
        <v>24</v>
      </c>
      <c r="Z120" s="8"/>
      <c r="AA120" s="9" t="s">
        <v>26</v>
      </c>
      <c r="AB120" s="283"/>
      <c r="AC120" s="126" t="str">
        <f>IF(AK120="",ASC(AD120&amp;IF(AF120&lt;&gt;"",TEXT(AF120,"00"),"")&amp;IF(AH120&lt;&gt;"",TEXT(AH120,"00"),"")&amp;IF(AJ120&lt;&gt;"",TEXT(AJ120,"00"),"")),ASC(AK120))</f>
        <v/>
      </c>
      <c r="AD120" s="267" t="str">
        <f>IF(I120="","",IF(I120="201 十種競技","",VLOOKUP(I120,#REF!,2,FALSE)))</f>
        <v/>
      </c>
      <c r="AE120" s="269" t="s">
        <v>275</v>
      </c>
      <c r="AF120" s="271" t="str">
        <f>IF(I120="","",IF(I120="201 十種競技","",VLOOKUP(I120,#REF!,4,FALSE)))</f>
        <v/>
      </c>
      <c r="AG120" s="269" t="s">
        <v>276</v>
      </c>
      <c r="AH120" s="271" t="str">
        <f>IF(I120="","",IF(I120="201 十種競技","",VLOOKUP(I120,#REF!,6,FALSE)))</f>
        <v/>
      </c>
      <c r="AI120" s="273" t="s">
        <v>277</v>
      </c>
      <c r="AJ120" s="331" t="str">
        <f>IF(I120="","",IF(I120="201 十種競技","",VLOOKUP(I120,#REF!,8,FALSE)))</f>
        <v/>
      </c>
      <c r="AK120" s="267" t="str">
        <f>IF(I120="","",IF(I120="201 十種競技",#REF!,""))</f>
        <v/>
      </c>
      <c r="AL120" s="13" t="str">
        <f>IF(AT120="",ASC(AM120&amp;IF(AO120&lt;&gt;"",TEXT(AO120,"00"),"")&amp;IF(AQ120&lt;&gt;"",TEXT(AQ120,"00"),"")&amp;IF(AS120&lt;&gt;"",TEXT(AS120,"00"),"")),ASC(AT120))</f>
        <v/>
      </c>
      <c r="AM120" s="292"/>
      <c r="AN120" s="265" t="s">
        <v>275</v>
      </c>
      <c r="AO120" s="319"/>
      <c r="AP120" s="265" t="s">
        <v>276</v>
      </c>
      <c r="AQ120" s="319"/>
      <c r="AR120" s="277" t="s">
        <v>277</v>
      </c>
      <c r="AS120" s="321"/>
      <c r="AT120" s="323"/>
      <c r="AV120" s="6" t="str">
        <f>IF(AND(I120&lt;&gt;"107 ハーフマラソン",I120&lt;&gt;"062 10000mW"),D120 &amp; "-" &amp; I120,D120 &amp; "-" &amp; I120 &amp; J120)</f>
        <v>-</v>
      </c>
      <c r="AW120" s="6" t="str">
        <f>IF(ISERROR(VLOOKUP(記入方法!$AV120,登録者リスト!#REF!,4,FALSE)),"○","")</f>
        <v>○</v>
      </c>
      <c r="AX120" s="6" t="e">
        <f>IF(AND(I120&lt;&gt;"107 ハーフマラソン",I120&lt;&gt;"062 10000mW"),#REF! &amp; "-" &amp; I120,#REF! &amp; "-" &amp; I120 &amp; J120)</f>
        <v>#REF!</v>
      </c>
      <c r="AY120" s="6" t="str">
        <f>IF(ISERROR(VLOOKUP(AX120,突破者リスト外資格記録入力シート!$D$7:$M$106,2,FALSE)),"○","")</f>
        <v>○</v>
      </c>
      <c r="AZ120" s="6" t="str">
        <f>IF(C120="○","整理番号","登録番号")</f>
        <v>登録番号</v>
      </c>
      <c r="BA120" s="6" t="str">
        <f>IF(I120="107 ハーフマラソン","H",IF(I120="062 10000mW","W",""))</f>
        <v/>
      </c>
      <c r="BB120" s="6" t="e">
        <f>VLOOKUP($I120 &amp; $J120,標準記録!$A$1:$D$25,2,FALSE)</f>
        <v>#N/A</v>
      </c>
      <c r="BC120" s="6" t="e">
        <f>VLOOKUP($I120 &amp; $J120,標準記録!$A$1:$D$25,3,FALSE)</f>
        <v>#N/A</v>
      </c>
      <c r="BD120" s="6" t="e">
        <f>VLOOKUP($I120 &amp; $J120,標準記録!$A$1:$D$25,4,FALSE)</f>
        <v>#N/A</v>
      </c>
      <c r="BE120" s="6" t="str">
        <f>IF(BF120="","",A120)</f>
        <v/>
      </c>
      <c r="BF120" s="6" t="str">
        <f>IF(OR(I120="201 十種競技",I120="202 七種競技"),#REF!,"")</f>
        <v/>
      </c>
      <c r="BG120" s="6" t="str">
        <f>IF(I120="107 ハーフマラソン",#REF!,"")</f>
        <v/>
      </c>
      <c r="BH120" s="6" t="str">
        <f>I120 &amp; K120</f>
        <v/>
      </c>
      <c r="BI120" s="6">
        <f>I120</f>
        <v>0</v>
      </c>
      <c r="BJ120" s="6">
        <f>COUNTIF($BI$5:$BI$401,I120)</f>
        <v>160</v>
      </c>
      <c r="BK120" s="6">
        <f>COUNTIF($BH$5:$BH$401,I120 &amp; "B標準")</f>
        <v>0</v>
      </c>
      <c r="BL120" s="6" t="str">
        <f>D118 &amp; D120</f>
        <v>登録番号</v>
      </c>
    </row>
    <row r="121" spans="1:64" ht="14.25" thickBot="1" x14ac:dyDescent="0.2">
      <c r="A121" s="290"/>
      <c r="B121" s="293"/>
      <c r="C121" s="295"/>
      <c r="D121" s="293"/>
      <c r="E121" s="188" t="str">
        <f>IF(C120="○",IF($D120&lt;&gt;"",VLOOKUP($D120,新規学連登録者入力シート!$A$2:$U$101,7,FALSE),""),IF($D120&lt;&gt;"",IF(VLOOKUP(記入方法!$D120,登録者リスト!$A$1:$F$43729,4,FALSE)=基本情報!$D$6,VLOOKUP(記入方法!$D120,登録者リスト!$A$1:$F$43729,2,FALSE),""),""))</f>
        <v/>
      </c>
      <c r="F121" s="284"/>
      <c r="G121" s="188" t="str">
        <f>IF(C120="○",IF($D120&lt;&gt;"",VLOOKUP($D120,新規学連登録者入力シート!$A$2:$U$101,19,FALSE),""),IF($D120&lt;&gt;"",IF(VLOOKUP(記入方法!$D120,登録者リスト!$A$1:$F$43729,4,FALSE)=基本情報!$D$6,VLOOKUP(記入方法!$D120,登録者リスト!$A$1:$F$43729,6,FALSE),""),""))</f>
        <v/>
      </c>
      <c r="H121" s="282"/>
      <c r="I121" s="286"/>
      <c r="J121" s="286"/>
      <c r="K121" s="288"/>
      <c r="L121" s="170"/>
      <c r="M121" s="15" t="str">
        <f>IF(U121="",ASC(N121&amp;IF(P121&lt;&gt;"",TEXT(P121,"00"),"")&amp;IF(R121&lt;&gt;"",TEXT(R121,"00"),"")&amp;IF(T121&lt;&gt;"",TEXT(T121,"00"),"")),ASC(U121))</f>
        <v/>
      </c>
      <c r="N121" s="282"/>
      <c r="O121" s="266"/>
      <c r="P121" s="276"/>
      <c r="Q121" s="266"/>
      <c r="R121" s="276"/>
      <c r="S121" s="278"/>
      <c r="T121" s="280"/>
      <c r="U121" s="282"/>
      <c r="V121" s="10"/>
      <c r="W121" s="11" t="s">
        <v>23</v>
      </c>
      <c r="X121" s="10"/>
      <c r="Y121" s="11" t="s">
        <v>25</v>
      </c>
      <c r="Z121" s="10"/>
      <c r="AA121" s="11" t="s">
        <v>26</v>
      </c>
      <c r="AB121" s="284"/>
      <c r="AC121" s="127" t="str">
        <f>IF(AK121="",ASC(AD120&amp;IF(AF121&lt;&gt;"",TEXT(AF121,"00"),"")&amp;IF(AH121&lt;&gt;"",TEXT(AH121,"00"),"")&amp;IF(AJ121&lt;&gt;"",TEXT(AJ121,"00"),"")),ASC(AK121))</f>
        <v/>
      </c>
      <c r="AD121" s="268"/>
      <c r="AE121" s="270"/>
      <c r="AF121" s="272"/>
      <c r="AG121" s="270"/>
      <c r="AH121" s="272"/>
      <c r="AI121" s="274"/>
      <c r="AJ121" s="332"/>
      <c r="AK121" s="268"/>
      <c r="AL121" s="15" t="str">
        <f>IF(AT121="",ASC(AM121&amp;IF(AO121&lt;&gt;"",TEXT(AO121,"00"),"")&amp;IF(AQ121&lt;&gt;"",TEXT(AQ121,"00"),"")&amp;IF(AS121&lt;&gt;"",TEXT(AS121,"00"),"")),ASC(AT121))</f>
        <v/>
      </c>
      <c r="AM121" s="293"/>
      <c r="AN121" s="266"/>
      <c r="AO121" s="320"/>
      <c r="AP121" s="266"/>
      <c r="AQ121" s="320"/>
      <c r="AR121" s="278"/>
      <c r="AS121" s="322"/>
      <c r="AT121" s="324"/>
      <c r="AV121" s="6" t="str">
        <f>IF(AND(I121&lt;&gt;"107 ハーフマラソン",I121&lt;&gt;"062 10000mW"),D120 &amp; "-" &amp; I121,D120 &amp; "-" &amp; I121 &amp; J121)</f>
        <v>-</v>
      </c>
      <c r="AW121" s="6" t="str">
        <f>IF(ISERROR(VLOOKUP(記入方法!$AV121,登録者リスト!#REF!,4,FALSE)),"○","")</f>
        <v>○</v>
      </c>
      <c r="AX121" s="6" t="e">
        <f>IF(AND(I121&lt;&gt;"107 ハーフマラソン",I121&lt;&gt;"062 10000mW"),#REF! &amp; "-" &amp; I121,#REF! &amp; "-" &amp; I121 &amp; J121)</f>
        <v>#REF!</v>
      </c>
      <c r="AY121" s="6" t="str">
        <f>IF(ISERROR(VLOOKUP(AX121,突破者リスト外資格記録入力シート!$D$7:$M$106,2,FALSE)),"○","")</f>
        <v>○</v>
      </c>
      <c r="BA121" s="6" t="str">
        <f>IF(I121="107 ハーフマラソン","H",IF(I121="062 10000mW","W",""))</f>
        <v/>
      </c>
      <c r="BB121" s="6" t="e">
        <f>VLOOKUP($I121 &amp; $J121,標準記録!$A$1:$D$25,2,FALSE)</f>
        <v>#N/A</v>
      </c>
      <c r="BC121" s="6" t="e">
        <f>VLOOKUP($I121 &amp; $J121,標準記録!$A$1:$D$25,3,FALSE)</f>
        <v>#N/A</v>
      </c>
      <c r="BD121" s="6" t="e">
        <f>VLOOKUP($I121 &amp; $J121,標準記録!$A$1:$D$25,4,FALSE)</f>
        <v>#N/A</v>
      </c>
      <c r="BE121" s="6" t="str">
        <f>IF(BF121="","",A120)</f>
        <v/>
      </c>
      <c r="BF121" s="6" t="str">
        <f>IF(OR(I121="201 十種競技",I121="202 七種競技"),#REF!,"")</f>
        <v/>
      </c>
      <c r="BG121" s="6" t="str">
        <f>IF(I121="107 ハーフマラソン",#REF!,"")</f>
        <v/>
      </c>
      <c r="BH121" s="6" t="str">
        <f>I121 &amp; K121</f>
        <v/>
      </c>
      <c r="BI121" s="6">
        <f>I121</f>
        <v>0</v>
      </c>
      <c r="BJ121" s="6">
        <f>COUNTIF($BI$5:$BI$401,I121)</f>
        <v>160</v>
      </c>
      <c r="BK121" s="6">
        <f>COUNTIF($BH$5:$BH$401,I121 &amp; "B標準")</f>
        <v>0</v>
      </c>
    </row>
    <row r="122" spans="1:64" ht="15" thickTop="1" thickBot="1" x14ac:dyDescent="0.2">
      <c r="A122" s="291"/>
      <c r="B122" s="325" t="s">
        <v>164</v>
      </c>
      <c r="C122" s="326"/>
      <c r="D122" s="326"/>
      <c r="E122" s="326"/>
      <c r="F122" s="326"/>
      <c r="G122" s="327"/>
      <c r="H122" s="185"/>
      <c r="I122" s="328"/>
      <c r="J122" s="329"/>
      <c r="K122" s="329"/>
      <c r="L122" s="329"/>
      <c r="M122" s="329"/>
      <c r="N122" s="329"/>
      <c r="O122" s="329"/>
      <c r="P122" s="329"/>
      <c r="Q122" s="329"/>
      <c r="R122" s="329"/>
      <c r="S122" s="329"/>
      <c r="T122" s="329"/>
      <c r="U122" s="329"/>
      <c r="V122" s="329"/>
      <c r="W122" s="329"/>
      <c r="X122" s="329"/>
      <c r="Y122" s="329"/>
      <c r="Z122" s="329"/>
      <c r="AA122" s="329"/>
      <c r="AB122" s="329"/>
      <c r="AC122" s="329"/>
      <c r="AD122" s="329"/>
      <c r="AE122" s="329"/>
      <c r="AF122" s="329"/>
      <c r="AG122" s="329"/>
      <c r="AH122" s="329"/>
      <c r="AI122" s="329"/>
      <c r="AJ122" s="329"/>
      <c r="AK122" s="329"/>
      <c r="AL122" s="329"/>
      <c r="AM122" s="329"/>
      <c r="AN122" s="329"/>
      <c r="AO122" s="329"/>
      <c r="AP122" s="329"/>
      <c r="AQ122" s="329"/>
      <c r="AR122" s="329"/>
      <c r="AS122" s="329"/>
      <c r="AT122" s="330"/>
    </row>
    <row r="123" spans="1:64" ht="13.5" customHeight="1" x14ac:dyDescent="0.15">
      <c r="A123" s="313"/>
      <c r="B123" s="315" t="s">
        <v>0</v>
      </c>
      <c r="C123" s="317" t="s">
        <v>280</v>
      </c>
      <c r="D123" s="317" t="str">
        <f>IF(C125="○","整理番号","登録番号")</f>
        <v>登録番号</v>
      </c>
      <c r="E123" s="184" t="s">
        <v>1394</v>
      </c>
      <c r="F123" s="315" t="s">
        <v>319</v>
      </c>
      <c r="G123" s="168" t="s">
        <v>1</v>
      </c>
      <c r="H123" s="298" t="s">
        <v>1395</v>
      </c>
      <c r="I123" s="296" t="s">
        <v>2</v>
      </c>
      <c r="J123" s="298" t="s">
        <v>328</v>
      </c>
      <c r="K123" s="298" t="s">
        <v>3</v>
      </c>
      <c r="L123" s="178" t="s">
        <v>281</v>
      </c>
      <c r="M123" s="171" t="s">
        <v>16</v>
      </c>
      <c r="N123" s="300" t="s">
        <v>4</v>
      </c>
      <c r="O123" s="301"/>
      <c r="P123" s="301"/>
      <c r="Q123" s="301"/>
      <c r="R123" s="301"/>
      <c r="S123" s="301"/>
      <c r="T123" s="301"/>
      <c r="U123" s="301"/>
      <c r="V123" s="301"/>
      <c r="W123" s="301"/>
      <c r="X123" s="301"/>
      <c r="Y123" s="301"/>
      <c r="Z123" s="301"/>
      <c r="AA123" s="301"/>
      <c r="AB123" s="302"/>
      <c r="AC123" s="173" t="s">
        <v>16</v>
      </c>
      <c r="AD123" s="303" t="s">
        <v>462</v>
      </c>
      <c r="AE123" s="304"/>
      <c r="AF123" s="304"/>
      <c r="AG123" s="304"/>
      <c r="AH123" s="304"/>
      <c r="AI123" s="304"/>
      <c r="AJ123" s="304"/>
      <c r="AK123" s="305"/>
      <c r="AL123" s="171" t="s">
        <v>16</v>
      </c>
      <c r="AM123" s="300" t="s">
        <v>459</v>
      </c>
      <c r="AN123" s="301"/>
      <c r="AO123" s="301"/>
      <c r="AP123" s="301"/>
      <c r="AQ123" s="301"/>
      <c r="AR123" s="301"/>
      <c r="AS123" s="301"/>
      <c r="AT123" s="306"/>
    </row>
    <row r="124" spans="1:64" ht="14.25" thickBot="1" x14ac:dyDescent="0.2">
      <c r="A124" s="314"/>
      <c r="B124" s="316"/>
      <c r="C124" s="318"/>
      <c r="D124" s="318"/>
      <c r="E124" s="189" t="s">
        <v>6</v>
      </c>
      <c r="F124" s="316"/>
      <c r="G124" s="7" t="s">
        <v>7</v>
      </c>
      <c r="H124" s="316"/>
      <c r="I124" s="297"/>
      <c r="J124" s="299"/>
      <c r="K124" s="299"/>
      <c r="L124" s="179"/>
      <c r="M124" s="172"/>
      <c r="N124" s="307" t="s">
        <v>8</v>
      </c>
      <c r="O124" s="308"/>
      <c r="P124" s="308"/>
      <c r="Q124" s="308"/>
      <c r="R124" s="308"/>
      <c r="S124" s="308"/>
      <c r="T124" s="309"/>
      <c r="U124" s="189" t="s">
        <v>9</v>
      </c>
      <c r="V124" s="175" t="s">
        <v>10</v>
      </c>
      <c r="W124" s="176"/>
      <c r="X124" s="176"/>
      <c r="Y124" s="176"/>
      <c r="Z124" s="176"/>
      <c r="AA124" s="177"/>
      <c r="AB124" s="119" t="s">
        <v>11</v>
      </c>
      <c r="AC124" s="174"/>
      <c r="AD124" s="310" t="s">
        <v>8</v>
      </c>
      <c r="AE124" s="311"/>
      <c r="AF124" s="311"/>
      <c r="AG124" s="311"/>
      <c r="AH124" s="311"/>
      <c r="AI124" s="311"/>
      <c r="AJ124" s="312"/>
      <c r="AK124" s="125" t="s">
        <v>9</v>
      </c>
      <c r="AL124" s="172"/>
      <c r="AM124" s="307" t="s">
        <v>8</v>
      </c>
      <c r="AN124" s="308"/>
      <c r="AO124" s="308"/>
      <c r="AP124" s="308"/>
      <c r="AQ124" s="308"/>
      <c r="AR124" s="308"/>
      <c r="AS124" s="309"/>
      <c r="AT124" s="120" t="s">
        <v>9</v>
      </c>
    </row>
    <row r="125" spans="1:64" x14ac:dyDescent="0.15">
      <c r="A125" s="289">
        <v>25</v>
      </c>
      <c r="B125" s="292"/>
      <c r="C125" s="294"/>
      <c r="D125" s="292"/>
      <c r="E125" s="186" t="str">
        <f>IF(C125="○",IF($D125&lt;&gt;"",VLOOKUP($D125,新規学連登録者入力シート!$A$2:$U$101,8,FALSE),""),IF($D125&lt;&gt;"",IF(VLOOKUP(記入方法!$D125,登録者リスト!$A$1:$F$43729,4,FALSE)=基本情報!$D$6,VLOOKUP(記入方法!$D125,登録者リスト!$A$1:$F$43729,3,FALSE),""),""))</f>
        <v/>
      </c>
      <c r="F125" s="283" t="str">
        <f>IF(C125="○",IF($D125&lt;&gt;"",VLOOKUP($D125,新規学連登録者入力シート!$A$2:$U$101,9,FALSE),""),IF($D125&lt;&gt;"",IF(VLOOKUP(記入方法!$D125,登録者リスト!$A$1:$G$43729,4,FALSE)=基本情報!$D$6,VLOOKUP(記入方法!$D125,登録者リスト!$A$1:$G$43729,7,FALSE),""),""))</f>
        <v/>
      </c>
      <c r="G125" s="187" t="str">
        <f>IF(C125="○",IF($D125&lt;&gt;"",VLOOKUP($D125,新規学連登録者入力シート!$A$2:$U$101,14,FALSE),""),IF($D125&lt;&gt;"",IF(VLOOKUP(記入方法!$D125,登録者リスト!$A$1:$F$43729,4,FALSE)=基本情報!$D$6,VLOOKUP(記入方法!$D125,登録者リスト!$A$1:$F$43729,5,FALSE),""),""))</f>
        <v/>
      </c>
      <c r="H125" s="281" t="str">
        <f>IF(C125="○",IF($D125&lt;&gt;"",VLOOKUP($D125,新規学連登録者入力シート!$A$2:$U$101,19,FALSE),""),IF($D125&lt;&gt;"",IF(VLOOKUP(記入方法!$D125,登録者リスト!$A$1:$H$43729,4,FALSE)=基本情報!$D$6,VLOOKUP(記入方法!$D125,登録者リスト!$A$1:$H$43729,8,FALSE),""),""))</f>
        <v/>
      </c>
      <c r="I125" s="285"/>
      <c r="J125" s="285"/>
      <c r="K125" s="287" t="str">
        <f>IFERROR(IF(I125="","",IF(AND(I125&lt;&gt;"107 ハーフマラソン",I125&lt;&gt;"062 10000mW"),IF(BD125="T",IF(VALUE(M125)&lt;=BB125,"A標準",IF(VALUE(M125)&lt;=BC125,"B標準","未突破")),IF(VALUE(M125)&gt;=BB125,"A標準",IF(VALUE(M125)&gt;=BC125,"B標準","未突破"))),IF(VALUE(M125)&lt;=BC125,"","未突破"))),"")</f>
        <v/>
      </c>
      <c r="L125" s="169"/>
      <c r="M125" s="13" t="str">
        <f>IF(U125="",ASC(N125&amp;IF(P125&lt;&gt;"",TEXT(P125,"00"),"")&amp;IF(R125&lt;&gt;"",TEXT(R125,"00"),"")&amp;IF(T125&lt;&gt;"",TEXT(T125,"00"),"")),ASC(U125))</f>
        <v/>
      </c>
      <c r="N125" s="281"/>
      <c r="O125" s="265" t="s">
        <v>275</v>
      </c>
      <c r="P125" s="275"/>
      <c r="Q125" s="265" t="s">
        <v>276</v>
      </c>
      <c r="R125" s="275"/>
      <c r="S125" s="277" t="s">
        <v>277</v>
      </c>
      <c r="T125" s="279"/>
      <c r="U125" s="281"/>
      <c r="V125" s="8"/>
      <c r="W125" s="9" t="s">
        <v>23</v>
      </c>
      <c r="X125" s="8"/>
      <c r="Y125" s="9" t="s">
        <v>24</v>
      </c>
      <c r="Z125" s="8"/>
      <c r="AA125" s="9" t="s">
        <v>26</v>
      </c>
      <c r="AB125" s="283"/>
      <c r="AC125" s="126" t="str">
        <f>IF(AK125="",ASC(AD125&amp;IF(AF125&lt;&gt;"",TEXT(AF125,"00"),"")&amp;IF(AH125&lt;&gt;"",TEXT(AH125,"00"),"")&amp;IF(AJ125&lt;&gt;"",TEXT(AJ125,"00"),"")),ASC(AK125))</f>
        <v/>
      </c>
      <c r="AD125" s="267" t="str">
        <f>IF(I125="","",IF(I125="201 十種競技","",VLOOKUP(I125,#REF!,2,FALSE)))</f>
        <v/>
      </c>
      <c r="AE125" s="269" t="s">
        <v>275</v>
      </c>
      <c r="AF125" s="271" t="str">
        <f>IF(I125="","",IF(I125="201 十種競技","",VLOOKUP(I125,#REF!,4,FALSE)))</f>
        <v/>
      </c>
      <c r="AG125" s="269" t="s">
        <v>276</v>
      </c>
      <c r="AH125" s="271" t="str">
        <f>IF(I125="","",IF(I125="201 十種競技","",VLOOKUP(I125,#REF!,6,FALSE)))</f>
        <v/>
      </c>
      <c r="AI125" s="273" t="s">
        <v>277</v>
      </c>
      <c r="AJ125" s="331" t="str">
        <f>IF(I125="","",IF(I125="201 十種競技","",VLOOKUP(I125,#REF!,8,FALSE)))</f>
        <v/>
      </c>
      <c r="AK125" s="267" t="str">
        <f>IF(I125="","",IF(I125="201 十種競技",#REF!,""))</f>
        <v/>
      </c>
      <c r="AL125" s="13" t="str">
        <f>IF(AT125="",ASC(AM125&amp;IF(AO125&lt;&gt;"",TEXT(AO125,"00"),"")&amp;IF(AQ125&lt;&gt;"",TEXT(AQ125,"00"),"")&amp;IF(AS125&lt;&gt;"",TEXT(AS125,"00"),"")),ASC(AT125))</f>
        <v/>
      </c>
      <c r="AM125" s="292"/>
      <c r="AN125" s="265" t="s">
        <v>275</v>
      </c>
      <c r="AO125" s="319"/>
      <c r="AP125" s="265" t="s">
        <v>276</v>
      </c>
      <c r="AQ125" s="319"/>
      <c r="AR125" s="277" t="s">
        <v>277</v>
      </c>
      <c r="AS125" s="321"/>
      <c r="AT125" s="323"/>
      <c r="AV125" s="6" t="str">
        <f>IF(AND(I125&lt;&gt;"107 ハーフマラソン",I125&lt;&gt;"062 10000mW"),D125 &amp; "-" &amp; I125,D125 &amp; "-" &amp; I125 &amp; J125)</f>
        <v>-</v>
      </c>
      <c r="AW125" s="6" t="str">
        <f>IF(ISERROR(VLOOKUP(記入方法!$AV125,登録者リスト!#REF!,4,FALSE)),"○","")</f>
        <v>○</v>
      </c>
      <c r="AX125" s="6" t="e">
        <f>IF(AND(I125&lt;&gt;"107 ハーフマラソン",I125&lt;&gt;"062 10000mW"),#REF! &amp; "-" &amp; I125,#REF! &amp; "-" &amp; I125 &amp; J125)</f>
        <v>#REF!</v>
      </c>
      <c r="AY125" s="6" t="str">
        <f>IF(ISERROR(VLOOKUP(AX125,突破者リスト外資格記録入力シート!$D$7:$M$106,2,FALSE)),"○","")</f>
        <v>○</v>
      </c>
      <c r="AZ125" s="6" t="str">
        <f>IF(C125="○","整理番号","登録番号")</f>
        <v>登録番号</v>
      </c>
      <c r="BA125" s="6" t="str">
        <f>IF(I125="107 ハーフマラソン","H",IF(I125="062 10000mW","W",""))</f>
        <v/>
      </c>
      <c r="BB125" s="6" t="e">
        <f>VLOOKUP($I125 &amp; $J125,標準記録!$A$1:$D$25,2,FALSE)</f>
        <v>#N/A</v>
      </c>
      <c r="BC125" s="6" t="e">
        <f>VLOOKUP($I125 &amp; $J125,標準記録!$A$1:$D$25,3,FALSE)</f>
        <v>#N/A</v>
      </c>
      <c r="BD125" s="6" t="e">
        <f>VLOOKUP($I125 &amp; $J125,標準記録!$A$1:$D$25,4,FALSE)</f>
        <v>#N/A</v>
      </c>
      <c r="BE125" s="6" t="str">
        <f>IF(BF125="","",A125)</f>
        <v/>
      </c>
      <c r="BF125" s="6" t="str">
        <f>IF(OR(I125="201 十種競技",I125="202 七種競技"),#REF!,"")</f>
        <v/>
      </c>
      <c r="BG125" s="6" t="str">
        <f>IF(I125="107 ハーフマラソン",#REF!,"")</f>
        <v/>
      </c>
      <c r="BH125" s="6" t="str">
        <f>I125 &amp; K125</f>
        <v/>
      </c>
      <c r="BI125" s="6">
        <f>I125</f>
        <v>0</v>
      </c>
      <c r="BJ125" s="6">
        <f>COUNTIF($BI$5:$BI$401,I125)</f>
        <v>160</v>
      </c>
      <c r="BK125" s="6">
        <f>COUNTIF($BH$5:$BH$401,I125 &amp; "B標準")</f>
        <v>0</v>
      </c>
      <c r="BL125" s="6" t="str">
        <f>D123 &amp; D125</f>
        <v>登録番号</v>
      </c>
    </row>
    <row r="126" spans="1:64" ht="14.25" thickBot="1" x14ac:dyDescent="0.2">
      <c r="A126" s="290"/>
      <c r="B126" s="293"/>
      <c r="C126" s="295"/>
      <c r="D126" s="293"/>
      <c r="E126" s="188" t="str">
        <f>IF(C125="○",IF($D125&lt;&gt;"",VLOOKUP($D125,新規学連登録者入力シート!$A$2:$U$101,7,FALSE),""),IF($D125&lt;&gt;"",IF(VLOOKUP(記入方法!$D125,登録者リスト!$A$1:$F$43729,4,FALSE)=基本情報!$D$6,VLOOKUP(記入方法!$D125,登録者リスト!$A$1:$F$43729,2,FALSE),""),""))</f>
        <v/>
      </c>
      <c r="F126" s="284"/>
      <c r="G126" s="188" t="str">
        <f>IF(C125="○",IF($D125&lt;&gt;"",VLOOKUP($D125,新規学連登録者入力シート!$A$2:$U$101,19,FALSE),""),IF($D125&lt;&gt;"",IF(VLOOKUP(記入方法!$D125,登録者リスト!$A$1:$F$43729,4,FALSE)=基本情報!$D$6,VLOOKUP(記入方法!$D125,登録者リスト!$A$1:$F$43729,6,FALSE),""),""))</f>
        <v/>
      </c>
      <c r="H126" s="282"/>
      <c r="I126" s="286"/>
      <c r="J126" s="286"/>
      <c r="K126" s="288"/>
      <c r="L126" s="170"/>
      <c r="M126" s="15" t="str">
        <f>IF(U126="",ASC(N126&amp;IF(P126&lt;&gt;"",TEXT(P126,"00"),"")&amp;IF(R126&lt;&gt;"",TEXT(R126,"00"),"")&amp;IF(T126&lt;&gt;"",TEXT(T126,"00"),"")),ASC(U126))</f>
        <v/>
      </c>
      <c r="N126" s="282"/>
      <c r="O126" s="266"/>
      <c r="P126" s="276"/>
      <c r="Q126" s="266"/>
      <c r="R126" s="276"/>
      <c r="S126" s="278"/>
      <c r="T126" s="280"/>
      <c r="U126" s="282"/>
      <c r="V126" s="10"/>
      <c r="W126" s="11" t="s">
        <v>23</v>
      </c>
      <c r="X126" s="10"/>
      <c r="Y126" s="11" t="s">
        <v>25</v>
      </c>
      <c r="Z126" s="10"/>
      <c r="AA126" s="11" t="s">
        <v>26</v>
      </c>
      <c r="AB126" s="284"/>
      <c r="AC126" s="127" t="str">
        <f>IF(AK126="",ASC(AD125&amp;IF(AF126&lt;&gt;"",TEXT(AF126,"00"),"")&amp;IF(AH126&lt;&gt;"",TEXT(AH126,"00"),"")&amp;IF(AJ126&lt;&gt;"",TEXT(AJ126,"00"),"")),ASC(AK126))</f>
        <v/>
      </c>
      <c r="AD126" s="268"/>
      <c r="AE126" s="270"/>
      <c r="AF126" s="272"/>
      <c r="AG126" s="270"/>
      <c r="AH126" s="272"/>
      <c r="AI126" s="274"/>
      <c r="AJ126" s="332"/>
      <c r="AK126" s="268"/>
      <c r="AL126" s="15" t="str">
        <f>IF(AT126="",ASC(AM126&amp;IF(AO126&lt;&gt;"",TEXT(AO126,"00"),"")&amp;IF(AQ126&lt;&gt;"",TEXT(AQ126,"00"),"")&amp;IF(AS126&lt;&gt;"",TEXT(AS126,"00"),"")),ASC(AT126))</f>
        <v/>
      </c>
      <c r="AM126" s="293"/>
      <c r="AN126" s="266"/>
      <c r="AO126" s="320"/>
      <c r="AP126" s="266"/>
      <c r="AQ126" s="320"/>
      <c r="AR126" s="278"/>
      <c r="AS126" s="322"/>
      <c r="AT126" s="324"/>
      <c r="AV126" s="6" t="str">
        <f>IF(AND(I126&lt;&gt;"107 ハーフマラソン",I126&lt;&gt;"062 10000mW"),D125 &amp; "-" &amp; I126,D125 &amp; "-" &amp; I126 &amp; J126)</f>
        <v>-</v>
      </c>
      <c r="AW126" s="6" t="str">
        <f>IF(ISERROR(VLOOKUP(記入方法!$AV126,登録者リスト!#REF!,4,FALSE)),"○","")</f>
        <v>○</v>
      </c>
      <c r="AX126" s="6" t="e">
        <f>IF(AND(I126&lt;&gt;"107 ハーフマラソン",I126&lt;&gt;"062 10000mW"),#REF! &amp; "-" &amp; I126,#REF! &amp; "-" &amp; I126 &amp; J126)</f>
        <v>#REF!</v>
      </c>
      <c r="AY126" s="6" t="str">
        <f>IF(ISERROR(VLOOKUP(AX126,突破者リスト外資格記録入力シート!$D$7:$M$106,2,FALSE)),"○","")</f>
        <v>○</v>
      </c>
      <c r="BA126" s="6" t="str">
        <f>IF(I126="107 ハーフマラソン","H",IF(I126="062 10000mW","W",""))</f>
        <v/>
      </c>
      <c r="BB126" s="6" t="e">
        <f>VLOOKUP($I126 &amp; $J126,標準記録!$A$1:$D$25,2,FALSE)</f>
        <v>#N/A</v>
      </c>
      <c r="BC126" s="6" t="e">
        <f>VLOOKUP($I126 &amp; $J126,標準記録!$A$1:$D$25,3,FALSE)</f>
        <v>#N/A</v>
      </c>
      <c r="BD126" s="6" t="e">
        <f>VLOOKUP($I126 &amp; $J126,標準記録!$A$1:$D$25,4,FALSE)</f>
        <v>#N/A</v>
      </c>
      <c r="BE126" s="6" t="str">
        <f>IF(BF126="","",A125)</f>
        <v/>
      </c>
      <c r="BF126" s="6" t="str">
        <f>IF(OR(I126="201 十種競技",I126="202 七種競技"),#REF!,"")</f>
        <v/>
      </c>
      <c r="BG126" s="6" t="str">
        <f>IF(I126="107 ハーフマラソン",#REF!,"")</f>
        <v/>
      </c>
      <c r="BH126" s="6" t="str">
        <f>I126 &amp; K126</f>
        <v/>
      </c>
      <c r="BI126" s="6">
        <f>I126</f>
        <v>0</v>
      </c>
      <c r="BJ126" s="6">
        <f>COUNTIF($BI$5:$BI$401,I126)</f>
        <v>160</v>
      </c>
      <c r="BK126" s="6">
        <f>COUNTIF($BH$5:$BH$401,I126 &amp; "B標準")</f>
        <v>0</v>
      </c>
    </row>
    <row r="127" spans="1:64" ht="15" thickTop="1" thickBot="1" x14ac:dyDescent="0.2">
      <c r="A127" s="291"/>
      <c r="B127" s="325" t="s">
        <v>164</v>
      </c>
      <c r="C127" s="326"/>
      <c r="D127" s="326"/>
      <c r="E127" s="326"/>
      <c r="F127" s="326"/>
      <c r="G127" s="327"/>
      <c r="H127" s="185"/>
      <c r="I127" s="328"/>
      <c r="J127" s="329"/>
      <c r="K127" s="329"/>
      <c r="L127" s="329"/>
      <c r="M127" s="329"/>
      <c r="N127" s="329"/>
      <c r="O127" s="329"/>
      <c r="P127" s="329"/>
      <c r="Q127" s="329"/>
      <c r="R127" s="329"/>
      <c r="S127" s="329"/>
      <c r="T127" s="329"/>
      <c r="U127" s="329"/>
      <c r="V127" s="329"/>
      <c r="W127" s="329"/>
      <c r="X127" s="329"/>
      <c r="Y127" s="329"/>
      <c r="Z127" s="329"/>
      <c r="AA127" s="329"/>
      <c r="AB127" s="329"/>
      <c r="AC127" s="329"/>
      <c r="AD127" s="329"/>
      <c r="AE127" s="329"/>
      <c r="AF127" s="329"/>
      <c r="AG127" s="329"/>
      <c r="AH127" s="329"/>
      <c r="AI127" s="329"/>
      <c r="AJ127" s="329"/>
      <c r="AK127" s="329"/>
      <c r="AL127" s="329"/>
      <c r="AM127" s="329"/>
      <c r="AN127" s="329"/>
      <c r="AO127" s="329"/>
      <c r="AP127" s="329"/>
      <c r="AQ127" s="329"/>
      <c r="AR127" s="329"/>
      <c r="AS127" s="329"/>
      <c r="AT127" s="330"/>
    </row>
    <row r="128" spans="1:64" ht="13.5" customHeight="1" x14ac:dyDescent="0.15">
      <c r="A128" s="313"/>
      <c r="B128" s="315" t="s">
        <v>0</v>
      </c>
      <c r="C128" s="317" t="s">
        <v>280</v>
      </c>
      <c r="D128" s="317" t="str">
        <f>IF(C130="○","整理番号","登録番号")</f>
        <v>登録番号</v>
      </c>
      <c r="E128" s="184" t="s">
        <v>1394</v>
      </c>
      <c r="F128" s="315" t="s">
        <v>319</v>
      </c>
      <c r="G128" s="168" t="s">
        <v>1</v>
      </c>
      <c r="H128" s="298" t="s">
        <v>1395</v>
      </c>
      <c r="I128" s="296" t="s">
        <v>2</v>
      </c>
      <c r="J128" s="298" t="s">
        <v>328</v>
      </c>
      <c r="K128" s="298" t="s">
        <v>3</v>
      </c>
      <c r="L128" s="178" t="s">
        <v>281</v>
      </c>
      <c r="M128" s="171" t="s">
        <v>16</v>
      </c>
      <c r="N128" s="300" t="s">
        <v>4</v>
      </c>
      <c r="O128" s="301"/>
      <c r="P128" s="301"/>
      <c r="Q128" s="301"/>
      <c r="R128" s="301"/>
      <c r="S128" s="301"/>
      <c r="T128" s="301"/>
      <c r="U128" s="301"/>
      <c r="V128" s="301"/>
      <c r="W128" s="301"/>
      <c r="X128" s="301"/>
      <c r="Y128" s="301"/>
      <c r="Z128" s="301"/>
      <c r="AA128" s="301"/>
      <c r="AB128" s="302"/>
      <c r="AC128" s="173" t="s">
        <v>16</v>
      </c>
      <c r="AD128" s="303" t="s">
        <v>462</v>
      </c>
      <c r="AE128" s="304"/>
      <c r="AF128" s="304"/>
      <c r="AG128" s="304"/>
      <c r="AH128" s="304"/>
      <c r="AI128" s="304"/>
      <c r="AJ128" s="304"/>
      <c r="AK128" s="305"/>
      <c r="AL128" s="171" t="s">
        <v>16</v>
      </c>
      <c r="AM128" s="300" t="s">
        <v>459</v>
      </c>
      <c r="AN128" s="301"/>
      <c r="AO128" s="301"/>
      <c r="AP128" s="301"/>
      <c r="AQ128" s="301"/>
      <c r="AR128" s="301"/>
      <c r="AS128" s="301"/>
      <c r="AT128" s="306"/>
    </row>
    <row r="129" spans="1:64" ht="14.25" thickBot="1" x14ac:dyDescent="0.2">
      <c r="A129" s="314"/>
      <c r="B129" s="316"/>
      <c r="C129" s="318"/>
      <c r="D129" s="318"/>
      <c r="E129" s="189" t="s">
        <v>6</v>
      </c>
      <c r="F129" s="316"/>
      <c r="G129" s="7" t="s">
        <v>7</v>
      </c>
      <c r="H129" s="316"/>
      <c r="I129" s="297"/>
      <c r="J129" s="299"/>
      <c r="K129" s="299"/>
      <c r="L129" s="179"/>
      <c r="M129" s="172"/>
      <c r="N129" s="307" t="s">
        <v>8</v>
      </c>
      <c r="O129" s="308"/>
      <c r="P129" s="308"/>
      <c r="Q129" s="308"/>
      <c r="R129" s="308"/>
      <c r="S129" s="308"/>
      <c r="T129" s="309"/>
      <c r="U129" s="189" t="s">
        <v>9</v>
      </c>
      <c r="V129" s="175" t="s">
        <v>10</v>
      </c>
      <c r="W129" s="176"/>
      <c r="X129" s="176"/>
      <c r="Y129" s="176"/>
      <c r="Z129" s="176"/>
      <c r="AA129" s="177"/>
      <c r="AB129" s="119" t="s">
        <v>11</v>
      </c>
      <c r="AC129" s="174"/>
      <c r="AD129" s="310" t="s">
        <v>8</v>
      </c>
      <c r="AE129" s="311"/>
      <c r="AF129" s="311"/>
      <c r="AG129" s="311"/>
      <c r="AH129" s="311"/>
      <c r="AI129" s="311"/>
      <c r="AJ129" s="312"/>
      <c r="AK129" s="125" t="s">
        <v>9</v>
      </c>
      <c r="AL129" s="172"/>
      <c r="AM129" s="307" t="s">
        <v>8</v>
      </c>
      <c r="AN129" s="308"/>
      <c r="AO129" s="308"/>
      <c r="AP129" s="308"/>
      <c r="AQ129" s="308"/>
      <c r="AR129" s="308"/>
      <c r="AS129" s="309"/>
      <c r="AT129" s="120" t="s">
        <v>9</v>
      </c>
    </row>
    <row r="130" spans="1:64" x14ac:dyDescent="0.15">
      <c r="A130" s="289">
        <v>26</v>
      </c>
      <c r="B130" s="292"/>
      <c r="C130" s="294"/>
      <c r="D130" s="292"/>
      <c r="E130" s="186" t="str">
        <f>IF(C130="○",IF($D130&lt;&gt;"",VLOOKUP($D130,新規学連登録者入力シート!$A$2:$U$101,8,FALSE),""),IF($D130&lt;&gt;"",IF(VLOOKUP(記入方法!$D130,登録者リスト!$A$1:$F$43729,4,FALSE)=基本情報!$D$6,VLOOKUP(記入方法!$D130,登録者リスト!$A$1:$F$43729,3,FALSE),""),""))</f>
        <v/>
      </c>
      <c r="F130" s="283" t="str">
        <f>IF(C130="○",IF($D130&lt;&gt;"",VLOOKUP($D130,新規学連登録者入力シート!$A$2:$U$101,9,FALSE),""),IF($D130&lt;&gt;"",IF(VLOOKUP(記入方法!$D130,登録者リスト!$A$1:$G$43729,4,FALSE)=基本情報!$D$6,VLOOKUP(記入方法!$D130,登録者リスト!$A$1:$G$43729,7,FALSE),""),""))</f>
        <v/>
      </c>
      <c r="G130" s="187" t="str">
        <f>IF(C130="○",IF($D130&lt;&gt;"",VLOOKUP($D130,新規学連登録者入力シート!$A$2:$U$101,14,FALSE),""),IF($D130&lt;&gt;"",IF(VLOOKUP(記入方法!$D130,登録者リスト!$A$1:$F$43729,4,FALSE)=基本情報!$D$6,VLOOKUP(記入方法!$D130,登録者リスト!$A$1:$F$43729,5,FALSE),""),""))</f>
        <v/>
      </c>
      <c r="H130" s="281" t="str">
        <f>IF(C130="○",IF($D130&lt;&gt;"",VLOOKUP($D130,新規学連登録者入力シート!$A$2:$U$101,19,FALSE),""),IF($D130&lt;&gt;"",IF(VLOOKUP(記入方法!$D130,登録者リスト!$A$1:$H$43729,4,FALSE)=基本情報!$D$6,VLOOKUP(記入方法!$D130,登録者リスト!$A$1:$H$43729,8,FALSE),""),""))</f>
        <v/>
      </c>
      <c r="I130" s="285"/>
      <c r="J130" s="285"/>
      <c r="K130" s="287" t="str">
        <f>IFERROR(IF(I130="","",IF(AND(I130&lt;&gt;"107 ハーフマラソン",I130&lt;&gt;"062 10000mW"),IF(BD130="T",IF(VALUE(M130)&lt;=BB130,"A標準",IF(VALUE(M130)&lt;=BC130,"B標準","未突破")),IF(VALUE(M130)&gt;=BB130,"A標準",IF(VALUE(M130)&gt;=BC130,"B標準","未突破"))),IF(VALUE(M130)&lt;=BC130,"","未突破"))),"")</f>
        <v/>
      </c>
      <c r="L130" s="169"/>
      <c r="M130" s="13" t="str">
        <f>IF(U130="",ASC(N130&amp;IF(P130&lt;&gt;"",TEXT(P130,"00"),"")&amp;IF(R130&lt;&gt;"",TEXT(R130,"00"),"")&amp;IF(T130&lt;&gt;"",TEXT(T130,"00"),"")),ASC(U130))</f>
        <v/>
      </c>
      <c r="N130" s="281"/>
      <c r="O130" s="265" t="s">
        <v>275</v>
      </c>
      <c r="P130" s="275"/>
      <c r="Q130" s="265" t="s">
        <v>276</v>
      </c>
      <c r="R130" s="275"/>
      <c r="S130" s="277" t="s">
        <v>277</v>
      </c>
      <c r="T130" s="279"/>
      <c r="U130" s="281"/>
      <c r="V130" s="8"/>
      <c r="W130" s="9" t="s">
        <v>23</v>
      </c>
      <c r="X130" s="8"/>
      <c r="Y130" s="9" t="s">
        <v>24</v>
      </c>
      <c r="Z130" s="8"/>
      <c r="AA130" s="9" t="s">
        <v>26</v>
      </c>
      <c r="AB130" s="283"/>
      <c r="AC130" s="126" t="str">
        <f>IF(AK130="",ASC(AD130&amp;IF(AF130&lt;&gt;"",TEXT(AF130,"00"),"")&amp;IF(AH130&lt;&gt;"",TEXT(AH130,"00"),"")&amp;IF(AJ130&lt;&gt;"",TEXT(AJ130,"00"),"")),ASC(AK130))</f>
        <v/>
      </c>
      <c r="AD130" s="267" t="str">
        <f>IF(I130="","",IF(I130="201 十種競技","",VLOOKUP(I130,#REF!,2,FALSE)))</f>
        <v/>
      </c>
      <c r="AE130" s="269" t="s">
        <v>275</v>
      </c>
      <c r="AF130" s="271" t="str">
        <f>IF(I130="","",IF(I130="201 十種競技","",VLOOKUP(I130,#REF!,4,FALSE)))</f>
        <v/>
      </c>
      <c r="AG130" s="269" t="s">
        <v>276</v>
      </c>
      <c r="AH130" s="271" t="str">
        <f>IF(I130="","",IF(I130="201 十種競技","",VLOOKUP(I130,#REF!,6,FALSE)))</f>
        <v/>
      </c>
      <c r="AI130" s="273" t="s">
        <v>277</v>
      </c>
      <c r="AJ130" s="331" t="str">
        <f>IF(I130="","",IF(I130="201 十種競技","",VLOOKUP(I130,#REF!,8,FALSE)))</f>
        <v/>
      </c>
      <c r="AK130" s="267" t="str">
        <f>IF(I130="","",IF(I130="201 十種競技",#REF!,""))</f>
        <v/>
      </c>
      <c r="AL130" s="13" t="str">
        <f>IF(AT130="",ASC(AM130&amp;IF(AO130&lt;&gt;"",TEXT(AO130,"00"),"")&amp;IF(AQ130&lt;&gt;"",TEXT(AQ130,"00"),"")&amp;IF(AS130&lt;&gt;"",TEXT(AS130,"00"),"")),ASC(AT130))</f>
        <v/>
      </c>
      <c r="AM130" s="292"/>
      <c r="AN130" s="265" t="s">
        <v>275</v>
      </c>
      <c r="AO130" s="319"/>
      <c r="AP130" s="265" t="s">
        <v>276</v>
      </c>
      <c r="AQ130" s="319"/>
      <c r="AR130" s="277" t="s">
        <v>277</v>
      </c>
      <c r="AS130" s="321"/>
      <c r="AT130" s="323"/>
      <c r="AV130" s="6" t="str">
        <f>IF(AND(I130&lt;&gt;"107 ハーフマラソン",I130&lt;&gt;"062 10000mW"),D130 &amp; "-" &amp; I130,D130 &amp; "-" &amp; I130 &amp; J130)</f>
        <v>-</v>
      </c>
      <c r="AW130" s="6" t="str">
        <f>IF(ISERROR(VLOOKUP(記入方法!$AV130,登録者リスト!#REF!,4,FALSE)),"○","")</f>
        <v>○</v>
      </c>
      <c r="AX130" s="6" t="e">
        <f>IF(AND(I130&lt;&gt;"107 ハーフマラソン",I130&lt;&gt;"062 10000mW"),#REF! &amp; "-" &amp; I130,#REF! &amp; "-" &amp; I130 &amp; J130)</f>
        <v>#REF!</v>
      </c>
      <c r="AY130" s="6" t="str">
        <f>IF(ISERROR(VLOOKUP(AX130,突破者リスト外資格記録入力シート!$D$7:$M$106,2,FALSE)),"○","")</f>
        <v>○</v>
      </c>
      <c r="AZ130" s="6" t="str">
        <f>IF(C130="○","整理番号","登録番号")</f>
        <v>登録番号</v>
      </c>
      <c r="BA130" s="6" t="str">
        <f>IF(I130="107 ハーフマラソン","H",IF(I130="062 10000mW","W",""))</f>
        <v/>
      </c>
      <c r="BB130" s="6" t="e">
        <f>VLOOKUP($I130 &amp; $J130,標準記録!$A$1:$D$25,2,FALSE)</f>
        <v>#N/A</v>
      </c>
      <c r="BC130" s="6" t="e">
        <f>VLOOKUP($I130 &amp; $J130,標準記録!$A$1:$D$25,3,FALSE)</f>
        <v>#N/A</v>
      </c>
      <c r="BD130" s="6" t="e">
        <f>VLOOKUP($I130 &amp; $J130,標準記録!$A$1:$D$25,4,FALSE)</f>
        <v>#N/A</v>
      </c>
      <c r="BE130" s="6" t="str">
        <f>IF(BF130="","",A130)</f>
        <v/>
      </c>
      <c r="BF130" s="6" t="str">
        <f>IF(OR(I130="201 十種競技",I130="202 七種競技"),#REF!,"")</f>
        <v/>
      </c>
      <c r="BG130" s="6" t="str">
        <f>IF(I130="107 ハーフマラソン",#REF!,"")</f>
        <v/>
      </c>
      <c r="BH130" s="6" t="str">
        <f>I130 &amp; K130</f>
        <v/>
      </c>
      <c r="BI130" s="6">
        <f>I130</f>
        <v>0</v>
      </c>
      <c r="BJ130" s="6">
        <f>COUNTIF($BI$5:$BI$401,I130)</f>
        <v>160</v>
      </c>
      <c r="BK130" s="6">
        <f>COUNTIF($BH$5:$BH$401,I130 &amp; "B標準")</f>
        <v>0</v>
      </c>
      <c r="BL130" s="6" t="str">
        <f>D128 &amp; D130</f>
        <v>登録番号</v>
      </c>
    </row>
    <row r="131" spans="1:64" ht="14.25" thickBot="1" x14ac:dyDescent="0.2">
      <c r="A131" s="290"/>
      <c r="B131" s="293"/>
      <c r="C131" s="295"/>
      <c r="D131" s="293"/>
      <c r="E131" s="188" t="str">
        <f>IF(C130="○",IF($D130&lt;&gt;"",VLOOKUP($D130,新規学連登録者入力シート!$A$2:$U$101,7,FALSE),""),IF($D130&lt;&gt;"",IF(VLOOKUP(記入方法!$D130,登録者リスト!$A$1:$F$43729,4,FALSE)=基本情報!$D$6,VLOOKUP(記入方法!$D130,登録者リスト!$A$1:$F$43729,2,FALSE),""),""))</f>
        <v/>
      </c>
      <c r="F131" s="284"/>
      <c r="G131" s="188" t="str">
        <f>IF(C130="○",IF($D130&lt;&gt;"",VLOOKUP($D130,新規学連登録者入力シート!$A$2:$U$101,19,FALSE),""),IF($D130&lt;&gt;"",IF(VLOOKUP(記入方法!$D130,登録者リスト!$A$1:$F$43729,4,FALSE)=基本情報!$D$6,VLOOKUP(記入方法!$D130,登録者リスト!$A$1:$F$43729,6,FALSE),""),""))</f>
        <v/>
      </c>
      <c r="H131" s="282"/>
      <c r="I131" s="286"/>
      <c r="J131" s="286"/>
      <c r="K131" s="288"/>
      <c r="L131" s="170"/>
      <c r="M131" s="15" t="str">
        <f>IF(U131="",ASC(N131&amp;IF(P131&lt;&gt;"",TEXT(P131,"00"),"")&amp;IF(R131&lt;&gt;"",TEXT(R131,"00"),"")&amp;IF(T131&lt;&gt;"",TEXT(T131,"00"),"")),ASC(U131))</f>
        <v/>
      </c>
      <c r="N131" s="282"/>
      <c r="O131" s="266"/>
      <c r="P131" s="276"/>
      <c r="Q131" s="266"/>
      <c r="R131" s="276"/>
      <c r="S131" s="278"/>
      <c r="T131" s="280"/>
      <c r="U131" s="282"/>
      <c r="V131" s="10"/>
      <c r="W131" s="11" t="s">
        <v>23</v>
      </c>
      <c r="X131" s="10"/>
      <c r="Y131" s="11" t="s">
        <v>25</v>
      </c>
      <c r="Z131" s="10"/>
      <c r="AA131" s="11" t="s">
        <v>26</v>
      </c>
      <c r="AB131" s="284"/>
      <c r="AC131" s="127" t="str">
        <f>IF(AK131="",ASC(AD130&amp;IF(AF131&lt;&gt;"",TEXT(AF131,"00"),"")&amp;IF(AH131&lt;&gt;"",TEXT(AH131,"00"),"")&amp;IF(AJ131&lt;&gt;"",TEXT(AJ131,"00"),"")),ASC(AK131))</f>
        <v/>
      </c>
      <c r="AD131" s="268"/>
      <c r="AE131" s="270"/>
      <c r="AF131" s="272"/>
      <c r="AG131" s="270"/>
      <c r="AH131" s="272"/>
      <c r="AI131" s="274"/>
      <c r="AJ131" s="332"/>
      <c r="AK131" s="268"/>
      <c r="AL131" s="15" t="str">
        <f>IF(AT131="",ASC(AM131&amp;IF(AO131&lt;&gt;"",TEXT(AO131,"00"),"")&amp;IF(AQ131&lt;&gt;"",TEXT(AQ131,"00"),"")&amp;IF(AS131&lt;&gt;"",TEXT(AS131,"00"),"")),ASC(AT131))</f>
        <v/>
      </c>
      <c r="AM131" s="293"/>
      <c r="AN131" s="266"/>
      <c r="AO131" s="320"/>
      <c r="AP131" s="266"/>
      <c r="AQ131" s="320"/>
      <c r="AR131" s="278"/>
      <c r="AS131" s="322"/>
      <c r="AT131" s="324"/>
      <c r="AV131" s="6" t="str">
        <f>IF(AND(I131&lt;&gt;"107 ハーフマラソン",I131&lt;&gt;"062 10000mW"),D130 &amp; "-" &amp; I131,D130 &amp; "-" &amp; I131 &amp; J131)</f>
        <v>-</v>
      </c>
      <c r="AW131" s="6" t="str">
        <f>IF(ISERROR(VLOOKUP(記入方法!$AV131,登録者リスト!#REF!,4,FALSE)),"○","")</f>
        <v>○</v>
      </c>
      <c r="AX131" s="6" t="e">
        <f>IF(AND(I131&lt;&gt;"107 ハーフマラソン",I131&lt;&gt;"062 10000mW"),#REF! &amp; "-" &amp; I131,#REF! &amp; "-" &amp; I131 &amp; J131)</f>
        <v>#REF!</v>
      </c>
      <c r="AY131" s="6" t="str">
        <f>IF(ISERROR(VLOOKUP(AX131,突破者リスト外資格記録入力シート!$D$7:$M$106,2,FALSE)),"○","")</f>
        <v>○</v>
      </c>
      <c r="BA131" s="6" t="str">
        <f>IF(I131="107 ハーフマラソン","H",IF(I131="062 10000mW","W",""))</f>
        <v/>
      </c>
      <c r="BB131" s="6" t="e">
        <f>VLOOKUP($I131 &amp; $J131,標準記録!$A$1:$D$25,2,FALSE)</f>
        <v>#N/A</v>
      </c>
      <c r="BC131" s="6" t="e">
        <f>VLOOKUP($I131 &amp; $J131,標準記録!$A$1:$D$25,3,FALSE)</f>
        <v>#N/A</v>
      </c>
      <c r="BD131" s="6" t="e">
        <f>VLOOKUP($I131 &amp; $J131,標準記録!$A$1:$D$25,4,FALSE)</f>
        <v>#N/A</v>
      </c>
      <c r="BE131" s="6" t="str">
        <f>IF(BF131="","",A130)</f>
        <v/>
      </c>
      <c r="BF131" s="6" t="str">
        <f>IF(OR(I131="201 十種競技",I131="202 七種競技"),#REF!,"")</f>
        <v/>
      </c>
      <c r="BG131" s="6" t="str">
        <f>IF(I131="107 ハーフマラソン",#REF!,"")</f>
        <v/>
      </c>
      <c r="BH131" s="6" t="str">
        <f>I131 &amp; K131</f>
        <v/>
      </c>
      <c r="BI131" s="6">
        <f>I131</f>
        <v>0</v>
      </c>
      <c r="BJ131" s="6">
        <f>COUNTIF($BI$5:$BI$401,I131)</f>
        <v>160</v>
      </c>
      <c r="BK131" s="6">
        <f>COUNTIF($BH$5:$BH$401,I131 &amp; "B標準")</f>
        <v>0</v>
      </c>
    </row>
    <row r="132" spans="1:64" ht="15" thickTop="1" thickBot="1" x14ac:dyDescent="0.2">
      <c r="A132" s="291"/>
      <c r="B132" s="325" t="s">
        <v>164</v>
      </c>
      <c r="C132" s="326"/>
      <c r="D132" s="326"/>
      <c r="E132" s="326"/>
      <c r="F132" s="326"/>
      <c r="G132" s="327"/>
      <c r="H132" s="185"/>
      <c r="I132" s="328"/>
      <c r="J132" s="329"/>
      <c r="K132" s="329"/>
      <c r="L132" s="329"/>
      <c r="M132" s="329"/>
      <c r="N132" s="329"/>
      <c r="O132" s="329"/>
      <c r="P132" s="329"/>
      <c r="Q132" s="329"/>
      <c r="R132" s="329"/>
      <c r="S132" s="329"/>
      <c r="T132" s="329"/>
      <c r="U132" s="329"/>
      <c r="V132" s="329"/>
      <c r="W132" s="329"/>
      <c r="X132" s="329"/>
      <c r="Y132" s="329"/>
      <c r="Z132" s="329"/>
      <c r="AA132" s="329"/>
      <c r="AB132" s="329"/>
      <c r="AC132" s="329"/>
      <c r="AD132" s="329"/>
      <c r="AE132" s="329"/>
      <c r="AF132" s="329"/>
      <c r="AG132" s="329"/>
      <c r="AH132" s="329"/>
      <c r="AI132" s="329"/>
      <c r="AJ132" s="329"/>
      <c r="AK132" s="329"/>
      <c r="AL132" s="329"/>
      <c r="AM132" s="329"/>
      <c r="AN132" s="329"/>
      <c r="AO132" s="329"/>
      <c r="AP132" s="329"/>
      <c r="AQ132" s="329"/>
      <c r="AR132" s="329"/>
      <c r="AS132" s="329"/>
      <c r="AT132" s="330"/>
    </row>
    <row r="133" spans="1:64" ht="13.5" customHeight="1" x14ac:dyDescent="0.15">
      <c r="A133" s="313"/>
      <c r="B133" s="315" t="s">
        <v>0</v>
      </c>
      <c r="C133" s="317" t="s">
        <v>280</v>
      </c>
      <c r="D133" s="317" t="str">
        <f>IF(C135="○","整理番号","登録番号")</f>
        <v>登録番号</v>
      </c>
      <c r="E133" s="184" t="s">
        <v>1394</v>
      </c>
      <c r="F133" s="315" t="s">
        <v>319</v>
      </c>
      <c r="G133" s="168" t="s">
        <v>1</v>
      </c>
      <c r="H133" s="298" t="s">
        <v>1395</v>
      </c>
      <c r="I133" s="296" t="s">
        <v>2</v>
      </c>
      <c r="J133" s="298" t="s">
        <v>328</v>
      </c>
      <c r="K133" s="298" t="s">
        <v>3</v>
      </c>
      <c r="L133" s="178" t="s">
        <v>281</v>
      </c>
      <c r="M133" s="171" t="s">
        <v>16</v>
      </c>
      <c r="N133" s="300" t="s">
        <v>4</v>
      </c>
      <c r="O133" s="301"/>
      <c r="P133" s="301"/>
      <c r="Q133" s="301"/>
      <c r="R133" s="301"/>
      <c r="S133" s="301"/>
      <c r="T133" s="301"/>
      <c r="U133" s="301"/>
      <c r="V133" s="301"/>
      <c r="W133" s="301"/>
      <c r="X133" s="301"/>
      <c r="Y133" s="301"/>
      <c r="Z133" s="301"/>
      <c r="AA133" s="301"/>
      <c r="AB133" s="302"/>
      <c r="AC133" s="173" t="s">
        <v>16</v>
      </c>
      <c r="AD133" s="303" t="s">
        <v>462</v>
      </c>
      <c r="AE133" s="304"/>
      <c r="AF133" s="304"/>
      <c r="AG133" s="304"/>
      <c r="AH133" s="304"/>
      <c r="AI133" s="304"/>
      <c r="AJ133" s="304"/>
      <c r="AK133" s="305"/>
      <c r="AL133" s="171" t="s">
        <v>16</v>
      </c>
      <c r="AM133" s="300" t="s">
        <v>459</v>
      </c>
      <c r="AN133" s="301"/>
      <c r="AO133" s="301"/>
      <c r="AP133" s="301"/>
      <c r="AQ133" s="301"/>
      <c r="AR133" s="301"/>
      <c r="AS133" s="301"/>
      <c r="AT133" s="306"/>
    </row>
    <row r="134" spans="1:64" ht="14.25" thickBot="1" x14ac:dyDescent="0.2">
      <c r="A134" s="314"/>
      <c r="B134" s="316"/>
      <c r="C134" s="318"/>
      <c r="D134" s="318"/>
      <c r="E134" s="189" t="s">
        <v>6</v>
      </c>
      <c r="F134" s="316"/>
      <c r="G134" s="7" t="s">
        <v>7</v>
      </c>
      <c r="H134" s="316"/>
      <c r="I134" s="297"/>
      <c r="J134" s="299"/>
      <c r="K134" s="299"/>
      <c r="L134" s="179"/>
      <c r="M134" s="172"/>
      <c r="N134" s="307" t="s">
        <v>8</v>
      </c>
      <c r="O134" s="308"/>
      <c r="P134" s="308"/>
      <c r="Q134" s="308"/>
      <c r="R134" s="308"/>
      <c r="S134" s="308"/>
      <c r="T134" s="309"/>
      <c r="U134" s="189" t="s">
        <v>9</v>
      </c>
      <c r="V134" s="175" t="s">
        <v>10</v>
      </c>
      <c r="W134" s="176"/>
      <c r="X134" s="176"/>
      <c r="Y134" s="176"/>
      <c r="Z134" s="176"/>
      <c r="AA134" s="177"/>
      <c r="AB134" s="119" t="s">
        <v>11</v>
      </c>
      <c r="AC134" s="174"/>
      <c r="AD134" s="310" t="s">
        <v>8</v>
      </c>
      <c r="AE134" s="311"/>
      <c r="AF134" s="311"/>
      <c r="AG134" s="311"/>
      <c r="AH134" s="311"/>
      <c r="AI134" s="311"/>
      <c r="AJ134" s="312"/>
      <c r="AK134" s="125" t="s">
        <v>9</v>
      </c>
      <c r="AL134" s="172"/>
      <c r="AM134" s="307" t="s">
        <v>8</v>
      </c>
      <c r="AN134" s="308"/>
      <c r="AO134" s="308"/>
      <c r="AP134" s="308"/>
      <c r="AQ134" s="308"/>
      <c r="AR134" s="308"/>
      <c r="AS134" s="309"/>
      <c r="AT134" s="120" t="s">
        <v>9</v>
      </c>
    </row>
    <row r="135" spans="1:64" x14ac:dyDescent="0.15">
      <c r="A135" s="289">
        <v>27</v>
      </c>
      <c r="B135" s="292"/>
      <c r="C135" s="294"/>
      <c r="D135" s="292"/>
      <c r="E135" s="186" t="str">
        <f>IF(C135="○",IF($D135&lt;&gt;"",VLOOKUP($D135,新規学連登録者入力シート!$A$2:$U$101,8,FALSE),""),IF($D135&lt;&gt;"",IF(VLOOKUP(記入方法!$D135,登録者リスト!$A$1:$F$43729,4,FALSE)=基本情報!$D$6,VLOOKUP(記入方法!$D135,登録者リスト!$A$1:$F$43729,3,FALSE),""),""))</f>
        <v/>
      </c>
      <c r="F135" s="283" t="str">
        <f>IF(C135="○",IF($D135&lt;&gt;"",VLOOKUP($D135,新規学連登録者入力シート!$A$2:$U$101,9,FALSE),""),IF($D135&lt;&gt;"",IF(VLOOKUP(記入方法!$D135,登録者リスト!$A$1:$G$43729,4,FALSE)=基本情報!$D$6,VLOOKUP(記入方法!$D135,登録者リスト!$A$1:$G$43729,7,FALSE),""),""))</f>
        <v/>
      </c>
      <c r="G135" s="187" t="str">
        <f>IF(C135="○",IF($D135&lt;&gt;"",VLOOKUP($D135,新規学連登録者入力シート!$A$2:$U$101,14,FALSE),""),IF($D135&lt;&gt;"",IF(VLOOKUP(記入方法!$D135,登録者リスト!$A$1:$F$43729,4,FALSE)=基本情報!$D$6,VLOOKUP(記入方法!$D135,登録者リスト!$A$1:$F$43729,5,FALSE),""),""))</f>
        <v/>
      </c>
      <c r="H135" s="281" t="str">
        <f>IF(C135="○",IF($D135&lt;&gt;"",VLOOKUP($D135,新規学連登録者入力シート!$A$2:$U$101,19,FALSE),""),IF($D135&lt;&gt;"",IF(VLOOKUP(記入方法!$D135,登録者リスト!$A$1:$H$43729,4,FALSE)=基本情報!$D$6,VLOOKUP(記入方法!$D135,登録者リスト!$A$1:$H$43729,8,FALSE),""),""))</f>
        <v/>
      </c>
      <c r="I135" s="285"/>
      <c r="J135" s="285"/>
      <c r="K135" s="287" t="str">
        <f>IFERROR(IF(I135="","",IF(AND(I135&lt;&gt;"107 ハーフマラソン",I135&lt;&gt;"062 10000mW"),IF(BD135="T",IF(VALUE(M135)&lt;=BB135,"A標準",IF(VALUE(M135)&lt;=BC135,"B標準","未突破")),IF(VALUE(M135)&gt;=BB135,"A標準",IF(VALUE(M135)&gt;=BC135,"B標準","未突破"))),IF(VALUE(M135)&lt;=BC135,"","未突破"))),"")</f>
        <v/>
      </c>
      <c r="L135" s="169"/>
      <c r="M135" s="13" t="str">
        <f>IF(U135="",ASC(N135&amp;IF(P135&lt;&gt;"",TEXT(P135,"00"),"")&amp;IF(R135&lt;&gt;"",TEXT(R135,"00"),"")&amp;IF(T135&lt;&gt;"",TEXT(T135,"00"),"")),ASC(U135))</f>
        <v/>
      </c>
      <c r="N135" s="281"/>
      <c r="O135" s="265" t="s">
        <v>275</v>
      </c>
      <c r="P135" s="275"/>
      <c r="Q135" s="265" t="s">
        <v>276</v>
      </c>
      <c r="R135" s="275"/>
      <c r="S135" s="277" t="s">
        <v>277</v>
      </c>
      <c r="T135" s="279"/>
      <c r="U135" s="281"/>
      <c r="V135" s="8"/>
      <c r="W135" s="9" t="s">
        <v>23</v>
      </c>
      <c r="X135" s="8"/>
      <c r="Y135" s="9" t="s">
        <v>24</v>
      </c>
      <c r="Z135" s="8"/>
      <c r="AA135" s="9" t="s">
        <v>26</v>
      </c>
      <c r="AB135" s="283"/>
      <c r="AC135" s="126" t="str">
        <f>IF(AK135="",ASC(AD135&amp;IF(AF135&lt;&gt;"",TEXT(AF135,"00"),"")&amp;IF(AH135&lt;&gt;"",TEXT(AH135,"00"),"")&amp;IF(AJ135&lt;&gt;"",TEXT(AJ135,"00"),"")),ASC(AK135))</f>
        <v/>
      </c>
      <c r="AD135" s="267" t="str">
        <f>IF(I135="","",IF(I135="201 十種競技","",VLOOKUP(I135,#REF!,2,FALSE)))</f>
        <v/>
      </c>
      <c r="AE135" s="269" t="s">
        <v>275</v>
      </c>
      <c r="AF135" s="271" t="str">
        <f>IF(I135="","",IF(I135="201 十種競技","",VLOOKUP(I135,#REF!,4,FALSE)))</f>
        <v/>
      </c>
      <c r="AG135" s="269" t="s">
        <v>276</v>
      </c>
      <c r="AH135" s="271" t="str">
        <f>IF(I135="","",IF(I135="201 十種競技","",VLOOKUP(I135,#REF!,6,FALSE)))</f>
        <v/>
      </c>
      <c r="AI135" s="273" t="s">
        <v>277</v>
      </c>
      <c r="AJ135" s="331" t="str">
        <f>IF(I135="","",IF(I135="201 十種競技","",VLOOKUP(I135,#REF!,8,FALSE)))</f>
        <v/>
      </c>
      <c r="AK135" s="267" t="str">
        <f>IF(I135="","",IF(I135="201 十種競技",#REF!,""))</f>
        <v/>
      </c>
      <c r="AL135" s="13" t="str">
        <f>IF(AT135="",ASC(AM135&amp;IF(AO135&lt;&gt;"",TEXT(AO135,"00"),"")&amp;IF(AQ135&lt;&gt;"",TEXT(AQ135,"00"),"")&amp;IF(AS135&lt;&gt;"",TEXT(AS135,"00"),"")),ASC(AT135))</f>
        <v/>
      </c>
      <c r="AM135" s="292"/>
      <c r="AN135" s="265" t="s">
        <v>275</v>
      </c>
      <c r="AO135" s="319"/>
      <c r="AP135" s="265" t="s">
        <v>276</v>
      </c>
      <c r="AQ135" s="319"/>
      <c r="AR135" s="277" t="s">
        <v>277</v>
      </c>
      <c r="AS135" s="321"/>
      <c r="AT135" s="323"/>
      <c r="AV135" s="6" t="str">
        <f>IF(AND(I135&lt;&gt;"107 ハーフマラソン",I135&lt;&gt;"062 10000mW"),D135 &amp; "-" &amp; I135,D135 &amp; "-" &amp; I135 &amp; J135)</f>
        <v>-</v>
      </c>
      <c r="AW135" s="6" t="str">
        <f>IF(ISERROR(VLOOKUP(記入方法!$AV135,登録者リスト!#REF!,4,FALSE)),"○","")</f>
        <v>○</v>
      </c>
      <c r="AX135" s="6" t="e">
        <f>IF(AND(I135&lt;&gt;"107 ハーフマラソン",I135&lt;&gt;"062 10000mW"),#REF! &amp; "-" &amp; I135,#REF! &amp; "-" &amp; I135 &amp; J135)</f>
        <v>#REF!</v>
      </c>
      <c r="AY135" s="6" t="str">
        <f>IF(ISERROR(VLOOKUP(AX135,突破者リスト外資格記録入力シート!$D$7:$M$106,2,FALSE)),"○","")</f>
        <v>○</v>
      </c>
      <c r="AZ135" s="6" t="str">
        <f>IF(C135="○","整理番号","登録番号")</f>
        <v>登録番号</v>
      </c>
      <c r="BA135" s="6" t="str">
        <f>IF(I135="107 ハーフマラソン","H",IF(I135="062 10000mW","W",""))</f>
        <v/>
      </c>
      <c r="BB135" s="6" t="e">
        <f>VLOOKUP($I135 &amp; $J135,標準記録!$A$1:$D$25,2,FALSE)</f>
        <v>#N/A</v>
      </c>
      <c r="BC135" s="6" t="e">
        <f>VLOOKUP($I135 &amp; $J135,標準記録!$A$1:$D$25,3,FALSE)</f>
        <v>#N/A</v>
      </c>
      <c r="BD135" s="6" t="e">
        <f>VLOOKUP($I135 &amp; $J135,標準記録!$A$1:$D$25,4,FALSE)</f>
        <v>#N/A</v>
      </c>
      <c r="BE135" s="6" t="str">
        <f>IF(BF135="","",A135)</f>
        <v/>
      </c>
      <c r="BF135" s="6" t="str">
        <f>IF(OR(I135="201 十種競技",I135="202 七種競技"),#REF!,"")</f>
        <v/>
      </c>
      <c r="BG135" s="6" t="str">
        <f>IF(I135="107 ハーフマラソン",#REF!,"")</f>
        <v/>
      </c>
      <c r="BH135" s="6" t="str">
        <f>I135 &amp; K135</f>
        <v/>
      </c>
      <c r="BI135" s="6">
        <f>I135</f>
        <v>0</v>
      </c>
      <c r="BJ135" s="6">
        <f>COUNTIF($BI$5:$BI$401,I135)</f>
        <v>160</v>
      </c>
      <c r="BK135" s="6">
        <f>COUNTIF($BH$5:$BH$401,I135 &amp; "B標準")</f>
        <v>0</v>
      </c>
      <c r="BL135" s="6" t="str">
        <f>D133 &amp; D135</f>
        <v>登録番号</v>
      </c>
    </row>
    <row r="136" spans="1:64" ht="14.25" thickBot="1" x14ac:dyDescent="0.2">
      <c r="A136" s="290"/>
      <c r="B136" s="293"/>
      <c r="C136" s="295"/>
      <c r="D136" s="293"/>
      <c r="E136" s="188" t="str">
        <f>IF(C135="○",IF($D135&lt;&gt;"",VLOOKUP($D135,新規学連登録者入力シート!$A$2:$U$101,7,FALSE),""),IF($D135&lt;&gt;"",IF(VLOOKUP(記入方法!$D135,登録者リスト!$A$1:$F$43729,4,FALSE)=基本情報!$D$6,VLOOKUP(記入方法!$D135,登録者リスト!$A$1:$F$43729,2,FALSE),""),""))</f>
        <v/>
      </c>
      <c r="F136" s="284"/>
      <c r="G136" s="188" t="str">
        <f>IF(C135="○",IF($D135&lt;&gt;"",VLOOKUP($D135,新規学連登録者入力シート!$A$2:$U$101,19,FALSE),""),IF($D135&lt;&gt;"",IF(VLOOKUP(記入方法!$D135,登録者リスト!$A$1:$F$43729,4,FALSE)=基本情報!$D$6,VLOOKUP(記入方法!$D135,登録者リスト!$A$1:$F$43729,6,FALSE),""),""))</f>
        <v/>
      </c>
      <c r="H136" s="282"/>
      <c r="I136" s="286"/>
      <c r="J136" s="286"/>
      <c r="K136" s="288"/>
      <c r="L136" s="170"/>
      <c r="M136" s="15" t="str">
        <f>IF(U136="",ASC(N136&amp;IF(P136&lt;&gt;"",TEXT(P136,"00"),"")&amp;IF(R136&lt;&gt;"",TEXT(R136,"00"),"")&amp;IF(T136&lt;&gt;"",TEXT(T136,"00"),"")),ASC(U136))</f>
        <v/>
      </c>
      <c r="N136" s="282"/>
      <c r="O136" s="266"/>
      <c r="P136" s="276"/>
      <c r="Q136" s="266"/>
      <c r="R136" s="276"/>
      <c r="S136" s="278"/>
      <c r="T136" s="280"/>
      <c r="U136" s="282"/>
      <c r="V136" s="10"/>
      <c r="W136" s="11" t="s">
        <v>23</v>
      </c>
      <c r="X136" s="10"/>
      <c r="Y136" s="11" t="s">
        <v>25</v>
      </c>
      <c r="Z136" s="10"/>
      <c r="AA136" s="11" t="s">
        <v>26</v>
      </c>
      <c r="AB136" s="284"/>
      <c r="AC136" s="127" t="str">
        <f>IF(AK136="",ASC(AD135&amp;IF(AF136&lt;&gt;"",TEXT(AF136,"00"),"")&amp;IF(AH136&lt;&gt;"",TEXT(AH136,"00"),"")&amp;IF(AJ136&lt;&gt;"",TEXT(AJ136,"00"),"")),ASC(AK136))</f>
        <v/>
      </c>
      <c r="AD136" s="268"/>
      <c r="AE136" s="270"/>
      <c r="AF136" s="272"/>
      <c r="AG136" s="270"/>
      <c r="AH136" s="272"/>
      <c r="AI136" s="274"/>
      <c r="AJ136" s="332"/>
      <c r="AK136" s="268"/>
      <c r="AL136" s="15" t="str">
        <f>IF(AT136="",ASC(AM136&amp;IF(AO136&lt;&gt;"",TEXT(AO136,"00"),"")&amp;IF(AQ136&lt;&gt;"",TEXT(AQ136,"00"),"")&amp;IF(AS136&lt;&gt;"",TEXT(AS136,"00"),"")),ASC(AT136))</f>
        <v/>
      </c>
      <c r="AM136" s="293"/>
      <c r="AN136" s="266"/>
      <c r="AO136" s="320"/>
      <c r="AP136" s="266"/>
      <c r="AQ136" s="320"/>
      <c r="AR136" s="278"/>
      <c r="AS136" s="322"/>
      <c r="AT136" s="324"/>
      <c r="AV136" s="6" t="str">
        <f>IF(AND(I136&lt;&gt;"107 ハーフマラソン",I136&lt;&gt;"062 10000mW"),D135 &amp; "-" &amp; I136,D135 &amp; "-" &amp; I136 &amp; J136)</f>
        <v>-</v>
      </c>
      <c r="AW136" s="6" t="str">
        <f>IF(ISERROR(VLOOKUP(記入方法!$AV136,登録者リスト!#REF!,4,FALSE)),"○","")</f>
        <v>○</v>
      </c>
      <c r="AX136" s="6" t="e">
        <f>IF(AND(I136&lt;&gt;"107 ハーフマラソン",I136&lt;&gt;"062 10000mW"),#REF! &amp; "-" &amp; I136,#REF! &amp; "-" &amp; I136 &amp; J136)</f>
        <v>#REF!</v>
      </c>
      <c r="AY136" s="6" t="str">
        <f>IF(ISERROR(VLOOKUP(AX136,突破者リスト外資格記録入力シート!$D$7:$M$106,2,FALSE)),"○","")</f>
        <v>○</v>
      </c>
      <c r="BA136" s="6" t="str">
        <f>IF(I136="107 ハーフマラソン","H",IF(I136="062 10000mW","W",""))</f>
        <v/>
      </c>
      <c r="BB136" s="6" t="e">
        <f>VLOOKUP($I136 &amp; $J136,標準記録!$A$1:$D$25,2,FALSE)</f>
        <v>#N/A</v>
      </c>
      <c r="BC136" s="6" t="e">
        <f>VLOOKUP($I136 &amp; $J136,標準記録!$A$1:$D$25,3,FALSE)</f>
        <v>#N/A</v>
      </c>
      <c r="BD136" s="6" t="e">
        <f>VLOOKUP($I136 &amp; $J136,標準記録!$A$1:$D$25,4,FALSE)</f>
        <v>#N/A</v>
      </c>
      <c r="BE136" s="6" t="str">
        <f>IF(BF136="","",A135)</f>
        <v/>
      </c>
      <c r="BF136" s="6" t="str">
        <f>IF(OR(I136="201 十種競技",I136="202 七種競技"),#REF!,"")</f>
        <v/>
      </c>
      <c r="BG136" s="6" t="str">
        <f>IF(I136="107 ハーフマラソン",#REF!,"")</f>
        <v/>
      </c>
      <c r="BH136" s="6" t="str">
        <f>I136 &amp; K136</f>
        <v/>
      </c>
      <c r="BI136" s="6">
        <f>I136</f>
        <v>0</v>
      </c>
      <c r="BJ136" s="6">
        <f>COUNTIF($BI$5:$BI$401,I136)</f>
        <v>160</v>
      </c>
      <c r="BK136" s="6">
        <f>COUNTIF($BH$5:$BH$401,I136 &amp; "B標準")</f>
        <v>0</v>
      </c>
    </row>
    <row r="137" spans="1:64" ht="15" thickTop="1" thickBot="1" x14ac:dyDescent="0.2">
      <c r="A137" s="291"/>
      <c r="B137" s="325" t="s">
        <v>164</v>
      </c>
      <c r="C137" s="326"/>
      <c r="D137" s="326"/>
      <c r="E137" s="326"/>
      <c r="F137" s="326"/>
      <c r="G137" s="327"/>
      <c r="H137" s="185"/>
      <c r="I137" s="328"/>
      <c r="J137" s="329"/>
      <c r="K137" s="329"/>
      <c r="L137" s="329"/>
      <c r="M137" s="329"/>
      <c r="N137" s="329"/>
      <c r="O137" s="329"/>
      <c r="P137" s="329"/>
      <c r="Q137" s="329"/>
      <c r="R137" s="329"/>
      <c r="S137" s="329"/>
      <c r="T137" s="329"/>
      <c r="U137" s="329"/>
      <c r="V137" s="329"/>
      <c r="W137" s="329"/>
      <c r="X137" s="329"/>
      <c r="Y137" s="329"/>
      <c r="Z137" s="329"/>
      <c r="AA137" s="329"/>
      <c r="AB137" s="329"/>
      <c r="AC137" s="329"/>
      <c r="AD137" s="329"/>
      <c r="AE137" s="329"/>
      <c r="AF137" s="329"/>
      <c r="AG137" s="329"/>
      <c r="AH137" s="329"/>
      <c r="AI137" s="329"/>
      <c r="AJ137" s="329"/>
      <c r="AK137" s="329"/>
      <c r="AL137" s="329"/>
      <c r="AM137" s="329"/>
      <c r="AN137" s="329"/>
      <c r="AO137" s="329"/>
      <c r="AP137" s="329"/>
      <c r="AQ137" s="329"/>
      <c r="AR137" s="329"/>
      <c r="AS137" s="329"/>
      <c r="AT137" s="330"/>
    </row>
    <row r="138" spans="1:64" ht="13.5" customHeight="1" x14ac:dyDescent="0.15">
      <c r="A138" s="313"/>
      <c r="B138" s="315" t="s">
        <v>0</v>
      </c>
      <c r="C138" s="317" t="s">
        <v>280</v>
      </c>
      <c r="D138" s="317" t="str">
        <f>IF(C140="○","整理番号","登録番号")</f>
        <v>登録番号</v>
      </c>
      <c r="E138" s="184" t="s">
        <v>1394</v>
      </c>
      <c r="F138" s="315" t="s">
        <v>319</v>
      </c>
      <c r="G138" s="168" t="s">
        <v>1</v>
      </c>
      <c r="H138" s="298" t="s">
        <v>1395</v>
      </c>
      <c r="I138" s="296" t="s">
        <v>2</v>
      </c>
      <c r="J138" s="298" t="s">
        <v>328</v>
      </c>
      <c r="K138" s="298" t="s">
        <v>3</v>
      </c>
      <c r="L138" s="178" t="s">
        <v>281</v>
      </c>
      <c r="M138" s="171" t="s">
        <v>16</v>
      </c>
      <c r="N138" s="300" t="s">
        <v>4</v>
      </c>
      <c r="O138" s="301"/>
      <c r="P138" s="301"/>
      <c r="Q138" s="301"/>
      <c r="R138" s="301"/>
      <c r="S138" s="301"/>
      <c r="T138" s="301"/>
      <c r="U138" s="301"/>
      <c r="V138" s="301"/>
      <c r="W138" s="301"/>
      <c r="X138" s="301"/>
      <c r="Y138" s="301"/>
      <c r="Z138" s="301"/>
      <c r="AA138" s="301"/>
      <c r="AB138" s="302"/>
      <c r="AC138" s="173" t="s">
        <v>16</v>
      </c>
      <c r="AD138" s="303" t="s">
        <v>462</v>
      </c>
      <c r="AE138" s="304"/>
      <c r="AF138" s="304"/>
      <c r="AG138" s="304"/>
      <c r="AH138" s="304"/>
      <c r="AI138" s="304"/>
      <c r="AJ138" s="304"/>
      <c r="AK138" s="305"/>
      <c r="AL138" s="171" t="s">
        <v>16</v>
      </c>
      <c r="AM138" s="300" t="s">
        <v>459</v>
      </c>
      <c r="AN138" s="301"/>
      <c r="AO138" s="301"/>
      <c r="AP138" s="301"/>
      <c r="AQ138" s="301"/>
      <c r="AR138" s="301"/>
      <c r="AS138" s="301"/>
      <c r="AT138" s="306"/>
    </row>
    <row r="139" spans="1:64" ht="14.25" thickBot="1" x14ac:dyDescent="0.2">
      <c r="A139" s="314"/>
      <c r="B139" s="316"/>
      <c r="C139" s="318"/>
      <c r="D139" s="318"/>
      <c r="E139" s="189" t="s">
        <v>6</v>
      </c>
      <c r="F139" s="316"/>
      <c r="G139" s="7" t="s">
        <v>7</v>
      </c>
      <c r="H139" s="316"/>
      <c r="I139" s="297"/>
      <c r="J139" s="299"/>
      <c r="K139" s="299"/>
      <c r="L139" s="179"/>
      <c r="M139" s="172"/>
      <c r="N139" s="307" t="s">
        <v>8</v>
      </c>
      <c r="O139" s="308"/>
      <c r="P139" s="308"/>
      <c r="Q139" s="308"/>
      <c r="R139" s="308"/>
      <c r="S139" s="308"/>
      <c r="T139" s="309"/>
      <c r="U139" s="189" t="s">
        <v>9</v>
      </c>
      <c r="V139" s="175" t="s">
        <v>10</v>
      </c>
      <c r="W139" s="176"/>
      <c r="X139" s="176"/>
      <c r="Y139" s="176"/>
      <c r="Z139" s="176"/>
      <c r="AA139" s="177"/>
      <c r="AB139" s="119" t="s">
        <v>11</v>
      </c>
      <c r="AC139" s="174"/>
      <c r="AD139" s="310" t="s">
        <v>8</v>
      </c>
      <c r="AE139" s="311"/>
      <c r="AF139" s="311"/>
      <c r="AG139" s="311"/>
      <c r="AH139" s="311"/>
      <c r="AI139" s="311"/>
      <c r="AJ139" s="312"/>
      <c r="AK139" s="125" t="s">
        <v>9</v>
      </c>
      <c r="AL139" s="172"/>
      <c r="AM139" s="307" t="s">
        <v>8</v>
      </c>
      <c r="AN139" s="308"/>
      <c r="AO139" s="308"/>
      <c r="AP139" s="308"/>
      <c r="AQ139" s="308"/>
      <c r="AR139" s="308"/>
      <c r="AS139" s="309"/>
      <c r="AT139" s="120" t="s">
        <v>9</v>
      </c>
    </row>
    <row r="140" spans="1:64" x14ac:dyDescent="0.15">
      <c r="A140" s="289">
        <v>28</v>
      </c>
      <c r="B140" s="292"/>
      <c r="C140" s="294"/>
      <c r="D140" s="292"/>
      <c r="E140" s="186" t="str">
        <f>IF(C140="○",IF($D140&lt;&gt;"",VLOOKUP($D140,新規学連登録者入力シート!$A$2:$U$101,8,FALSE),""),IF($D140&lt;&gt;"",IF(VLOOKUP(記入方法!$D140,登録者リスト!$A$1:$F$43729,4,FALSE)=基本情報!$D$6,VLOOKUP(記入方法!$D140,登録者リスト!$A$1:$F$43729,3,FALSE),""),""))</f>
        <v/>
      </c>
      <c r="F140" s="283" t="str">
        <f>IF(C140="○",IF($D140&lt;&gt;"",VLOOKUP($D140,新規学連登録者入力シート!$A$2:$U$101,9,FALSE),""),IF($D140&lt;&gt;"",IF(VLOOKUP(記入方法!$D140,登録者リスト!$A$1:$G$43729,4,FALSE)=基本情報!$D$6,VLOOKUP(記入方法!$D140,登録者リスト!$A$1:$G$43729,7,FALSE),""),""))</f>
        <v/>
      </c>
      <c r="G140" s="187" t="str">
        <f>IF(C140="○",IF($D140&lt;&gt;"",VLOOKUP($D140,新規学連登録者入力シート!$A$2:$U$101,14,FALSE),""),IF($D140&lt;&gt;"",IF(VLOOKUP(記入方法!$D140,登録者リスト!$A$1:$F$43729,4,FALSE)=基本情報!$D$6,VLOOKUP(記入方法!$D140,登録者リスト!$A$1:$F$43729,5,FALSE),""),""))</f>
        <v/>
      </c>
      <c r="H140" s="281" t="str">
        <f>IF(C140="○",IF($D140&lt;&gt;"",VLOOKUP($D140,新規学連登録者入力シート!$A$2:$U$101,19,FALSE),""),IF($D140&lt;&gt;"",IF(VLOOKUP(記入方法!$D140,登録者リスト!$A$1:$H$43729,4,FALSE)=基本情報!$D$6,VLOOKUP(記入方法!$D140,登録者リスト!$A$1:$H$43729,8,FALSE),""),""))</f>
        <v/>
      </c>
      <c r="I140" s="285"/>
      <c r="J140" s="285"/>
      <c r="K140" s="287" t="str">
        <f>IFERROR(IF(I140="","",IF(AND(I140&lt;&gt;"107 ハーフマラソン",I140&lt;&gt;"062 10000mW"),IF(BD140="T",IF(VALUE(M140)&lt;=BB140,"A標準",IF(VALUE(M140)&lt;=BC140,"B標準","未突破")),IF(VALUE(M140)&gt;=BB140,"A標準",IF(VALUE(M140)&gt;=BC140,"B標準","未突破"))),IF(VALUE(M140)&lt;=BC140,"","未突破"))),"")</f>
        <v/>
      </c>
      <c r="L140" s="169"/>
      <c r="M140" s="13" t="str">
        <f>IF(U140="",ASC(N140&amp;IF(P140&lt;&gt;"",TEXT(P140,"00"),"")&amp;IF(R140&lt;&gt;"",TEXT(R140,"00"),"")&amp;IF(T140&lt;&gt;"",TEXT(T140,"00"),"")),ASC(U140))</f>
        <v/>
      </c>
      <c r="N140" s="281"/>
      <c r="O140" s="265" t="s">
        <v>275</v>
      </c>
      <c r="P140" s="275"/>
      <c r="Q140" s="265" t="s">
        <v>276</v>
      </c>
      <c r="R140" s="275"/>
      <c r="S140" s="277" t="s">
        <v>277</v>
      </c>
      <c r="T140" s="279"/>
      <c r="U140" s="281"/>
      <c r="V140" s="8"/>
      <c r="W140" s="9" t="s">
        <v>23</v>
      </c>
      <c r="X140" s="8"/>
      <c r="Y140" s="9" t="s">
        <v>24</v>
      </c>
      <c r="Z140" s="8"/>
      <c r="AA140" s="9" t="s">
        <v>26</v>
      </c>
      <c r="AB140" s="283"/>
      <c r="AC140" s="126" t="str">
        <f>IF(AK140="",ASC(AD140&amp;IF(AF140&lt;&gt;"",TEXT(AF140,"00"),"")&amp;IF(AH140&lt;&gt;"",TEXT(AH140,"00"),"")&amp;IF(AJ140&lt;&gt;"",TEXT(AJ140,"00"),"")),ASC(AK140))</f>
        <v/>
      </c>
      <c r="AD140" s="267" t="str">
        <f>IF(I140="","",IF(I140="201 十種競技","",VLOOKUP(I140,#REF!,2,FALSE)))</f>
        <v/>
      </c>
      <c r="AE140" s="269" t="s">
        <v>275</v>
      </c>
      <c r="AF140" s="271" t="str">
        <f>IF(I140="","",IF(I140="201 十種競技","",VLOOKUP(I140,#REF!,4,FALSE)))</f>
        <v/>
      </c>
      <c r="AG140" s="269" t="s">
        <v>276</v>
      </c>
      <c r="AH140" s="271" t="str">
        <f>IF(I140="","",IF(I140="201 十種競技","",VLOOKUP(I140,#REF!,6,FALSE)))</f>
        <v/>
      </c>
      <c r="AI140" s="273" t="s">
        <v>277</v>
      </c>
      <c r="AJ140" s="331" t="str">
        <f>IF(I140="","",IF(I140="201 十種競技","",VLOOKUP(I140,#REF!,8,FALSE)))</f>
        <v/>
      </c>
      <c r="AK140" s="267" t="str">
        <f>IF(I140="","",IF(I140="201 十種競技",#REF!,""))</f>
        <v/>
      </c>
      <c r="AL140" s="13" t="str">
        <f>IF(AT140="",ASC(AM140&amp;IF(AO140&lt;&gt;"",TEXT(AO140,"00"),"")&amp;IF(AQ140&lt;&gt;"",TEXT(AQ140,"00"),"")&amp;IF(AS140&lt;&gt;"",TEXT(AS140,"00"),"")),ASC(AT140))</f>
        <v/>
      </c>
      <c r="AM140" s="292"/>
      <c r="AN140" s="265" t="s">
        <v>275</v>
      </c>
      <c r="AO140" s="319"/>
      <c r="AP140" s="265" t="s">
        <v>276</v>
      </c>
      <c r="AQ140" s="319"/>
      <c r="AR140" s="277" t="s">
        <v>277</v>
      </c>
      <c r="AS140" s="321"/>
      <c r="AT140" s="323"/>
      <c r="AV140" s="6" t="str">
        <f>IF(AND(I140&lt;&gt;"107 ハーフマラソン",I140&lt;&gt;"062 10000mW"),D140 &amp; "-" &amp; I140,D140 &amp; "-" &amp; I140 &amp; J140)</f>
        <v>-</v>
      </c>
      <c r="AW140" s="6" t="str">
        <f>IF(ISERROR(VLOOKUP(記入方法!$AV140,登録者リスト!#REF!,4,FALSE)),"○","")</f>
        <v>○</v>
      </c>
      <c r="AX140" s="6" t="e">
        <f>IF(AND(I140&lt;&gt;"107 ハーフマラソン",I140&lt;&gt;"062 10000mW"),#REF! &amp; "-" &amp; I140,#REF! &amp; "-" &amp; I140 &amp; J140)</f>
        <v>#REF!</v>
      </c>
      <c r="AY140" s="6" t="str">
        <f>IF(ISERROR(VLOOKUP(AX140,突破者リスト外資格記録入力シート!$D$7:$M$106,2,FALSE)),"○","")</f>
        <v>○</v>
      </c>
      <c r="AZ140" s="6" t="str">
        <f>IF(C140="○","整理番号","登録番号")</f>
        <v>登録番号</v>
      </c>
      <c r="BA140" s="6" t="str">
        <f>IF(I140="107 ハーフマラソン","H",IF(I140="062 10000mW","W",""))</f>
        <v/>
      </c>
      <c r="BB140" s="6" t="e">
        <f>VLOOKUP($I140 &amp; $J140,標準記録!$A$1:$D$25,2,FALSE)</f>
        <v>#N/A</v>
      </c>
      <c r="BC140" s="6" t="e">
        <f>VLOOKUP($I140 &amp; $J140,標準記録!$A$1:$D$25,3,FALSE)</f>
        <v>#N/A</v>
      </c>
      <c r="BD140" s="6" t="e">
        <f>VLOOKUP($I140 &amp; $J140,標準記録!$A$1:$D$25,4,FALSE)</f>
        <v>#N/A</v>
      </c>
      <c r="BE140" s="6" t="str">
        <f>IF(BF140="","",A140)</f>
        <v/>
      </c>
      <c r="BF140" s="6" t="str">
        <f>IF(OR(I140="201 十種競技",I140="202 七種競技"),#REF!,"")</f>
        <v/>
      </c>
      <c r="BG140" s="6" t="str">
        <f>IF(I140="107 ハーフマラソン",#REF!,"")</f>
        <v/>
      </c>
      <c r="BH140" s="6" t="str">
        <f>I140 &amp; K140</f>
        <v/>
      </c>
      <c r="BI140" s="6">
        <f>I140</f>
        <v>0</v>
      </c>
      <c r="BJ140" s="6">
        <f>COUNTIF($BI$5:$BI$401,I140)</f>
        <v>160</v>
      </c>
      <c r="BK140" s="6">
        <f>COUNTIF($BH$5:$BH$401,I140 &amp; "B標準")</f>
        <v>0</v>
      </c>
      <c r="BL140" s="6" t="str">
        <f>D138 &amp; D140</f>
        <v>登録番号</v>
      </c>
    </row>
    <row r="141" spans="1:64" ht="14.25" thickBot="1" x14ac:dyDescent="0.2">
      <c r="A141" s="290"/>
      <c r="B141" s="293"/>
      <c r="C141" s="295"/>
      <c r="D141" s="293"/>
      <c r="E141" s="188" t="str">
        <f>IF(C140="○",IF($D140&lt;&gt;"",VLOOKUP($D140,新規学連登録者入力シート!$A$2:$U$101,7,FALSE),""),IF($D140&lt;&gt;"",IF(VLOOKUP(記入方法!$D140,登録者リスト!$A$1:$F$43729,4,FALSE)=基本情報!$D$6,VLOOKUP(記入方法!$D140,登録者リスト!$A$1:$F$43729,2,FALSE),""),""))</f>
        <v/>
      </c>
      <c r="F141" s="284"/>
      <c r="G141" s="188" t="str">
        <f>IF(C140="○",IF($D140&lt;&gt;"",VLOOKUP($D140,新規学連登録者入力シート!$A$2:$U$101,19,FALSE),""),IF($D140&lt;&gt;"",IF(VLOOKUP(記入方法!$D140,登録者リスト!$A$1:$F$43729,4,FALSE)=基本情報!$D$6,VLOOKUP(記入方法!$D140,登録者リスト!$A$1:$F$43729,6,FALSE),""),""))</f>
        <v/>
      </c>
      <c r="H141" s="282"/>
      <c r="I141" s="286"/>
      <c r="J141" s="286"/>
      <c r="K141" s="288"/>
      <c r="L141" s="170"/>
      <c r="M141" s="15" t="str">
        <f>IF(U141="",ASC(N141&amp;IF(P141&lt;&gt;"",TEXT(P141,"00"),"")&amp;IF(R141&lt;&gt;"",TEXT(R141,"00"),"")&amp;IF(T141&lt;&gt;"",TEXT(T141,"00"),"")),ASC(U141))</f>
        <v/>
      </c>
      <c r="N141" s="282"/>
      <c r="O141" s="266"/>
      <c r="P141" s="276"/>
      <c r="Q141" s="266"/>
      <c r="R141" s="276"/>
      <c r="S141" s="278"/>
      <c r="T141" s="280"/>
      <c r="U141" s="282"/>
      <c r="V141" s="10"/>
      <c r="W141" s="11" t="s">
        <v>23</v>
      </c>
      <c r="X141" s="10"/>
      <c r="Y141" s="11" t="s">
        <v>25</v>
      </c>
      <c r="Z141" s="10"/>
      <c r="AA141" s="11" t="s">
        <v>26</v>
      </c>
      <c r="AB141" s="284"/>
      <c r="AC141" s="127" t="str">
        <f>IF(AK141="",ASC(AD140&amp;IF(AF141&lt;&gt;"",TEXT(AF141,"00"),"")&amp;IF(AH141&lt;&gt;"",TEXT(AH141,"00"),"")&amp;IF(AJ141&lt;&gt;"",TEXT(AJ141,"00"),"")),ASC(AK141))</f>
        <v/>
      </c>
      <c r="AD141" s="268"/>
      <c r="AE141" s="270"/>
      <c r="AF141" s="272"/>
      <c r="AG141" s="270"/>
      <c r="AH141" s="272"/>
      <c r="AI141" s="274"/>
      <c r="AJ141" s="332"/>
      <c r="AK141" s="268"/>
      <c r="AL141" s="15" t="str">
        <f>IF(AT141="",ASC(AM141&amp;IF(AO141&lt;&gt;"",TEXT(AO141,"00"),"")&amp;IF(AQ141&lt;&gt;"",TEXT(AQ141,"00"),"")&amp;IF(AS141&lt;&gt;"",TEXT(AS141,"00"),"")),ASC(AT141))</f>
        <v/>
      </c>
      <c r="AM141" s="293"/>
      <c r="AN141" s="266"/>
      <c r="AO141" s="320"/>
      <c r="AP141" s="266"/>
      <c r="AQ141" s="320"/>
      <c r="AR141" s="278"/>
      <c r="AS141" s="322"/>
      <c r="AT141" s="324"/>
      <c r="AV141" s="6" t="str">
        <f>IF(AND(I141&lt;&gt;"107 ハーフマラソン",I141&lt;&gt;"062 10000mW"),D140 &amp; "-" &amp; I141,D140 &amp; "-" &amp; I141 &amp; J141)</f>
        <v>-</v>
      </c>
      <c r="AW141" s="6" t="str">
        <f>IF(ISERROR(VLOOKUP(記入方法!$AV141,登録者リスト!#REF!,4,FALSE)),"○","")</f>
        <v>○</v>
      </c>
      <c r="AX141" s="6" t="e">
        <f>IF(AND(I141&lt;&gt;"107 ハーフマラソン",I141&lt;&gt;"062 10000mW"),#REF! &amp; "-" &amp; I141,#REF! &amp; "-" &amp; I141 &amp; J141)</f>
        <v>#REF!</v>
      </c>
      <c r="AY141" s="6" t="str">
        <f>IF(ISERROR(VLOOKUP(AX141,突破者リスト外資格記録入力シート!$D$7:$M$106,2,FALSE)),"○","")</f>
        <v>○</v>
      </c>
      <c r="BA141" s="6" t="str">
        <f>IF(I141="107 ハーフマラソン","H",IF(I141="062 10000mW","W",""))</f>
        <v/>
      </c>
      <c r="BB141" s="6" t="e">
        <f>VLOOKUP($I141 &amp; $J141,標準記録!$A$1:$D$25,2,FALSE)</f>
        <v>#N/A</v>
      </c>
      <c r="BC141" s="6" t="e">
        <f>VLOOKUP($I141 &amp; $J141,標準記録!$A$1:$D$25,3,FALSE)</f>
        <v>#N/A</v>
      </c>
      <c r="BD141" s="6" t="e">
        <f>VLOOKUP($I141 &amp; $J141,標準記録!$A$1:$D$25,4,FALSE)</f>
        <v>#N/A</v>
      </c>
      <c r="BE141" s="6" t="str">
        <f>IF(BF141="","",A140)</f>
        <v/>
      </c>
      <c r="BF141" s="6" t="str">
        <f>IF(OR(I141="201 十種競技",I141="202 七種競技"),#REF!,"")</f>
        <v/>
      </c>
      <c r="BG141" s="6" t="str">
        <f>IF(I141="107 ハーフマラソン",#REF!,"")</f>
        <v/>
      </c>
      <c r="BH141" s="6" t="str">
        <f>I141 &amp; K141</f>
        <v/>
      </c>
      <c r="BI141" s="6">
        <f>I141</f>
        <v>0</v>
      </c>
      <c r="BJ141" s="6">
        <f>COUNTIF($BI$5:$BI$401,I141)</f>
        <v>160</v>
      </c>
      <c r="BK141" s="6">
        <f>COUNTIF($BH$5:$BH$401,I141 &amp; "B標準")</f>
        <v>0</v>
      </c>
    </row>
    <row r="142" spans="1:64" ht="15" thickTop="1" thickBot="1" x14ac:dyDescent="0.2">
      <c r="A142" s="291"/>
      <c r="B142" s="325" t="s">
        <v>164</v>
      </c>
      <c r="C142" s="326"/>
      <c r="D142" s="326"/>
      <c r="E142" s="326"/>
      <c r="F142" s="326"/>
      <c r="G142" s="327"/>
      <c r="H142" s="185"/>
      <c r="I142" s="328"/>
      <c r="J142" s="329"/>
      <c r="K142" s="329"/>
      <c r="L142" s="329"/>
      <c r="M142" s="329"/>
      <c r="N142" s="329"/>
      <c r="O142" s="329"/>
      <c r="P142" s="329"/>
      <c r="Q142" s="329"/>
      <c r="R142" s="329"/>
      <c r="S142" s="329"/>
      <c r="T142" s="329"/>
      <c r="U142" s="329"/>
      <c r="V142" s="329"/>
      <c r="W142" s="329"/>
      <c r="X142" s="329"/>
      <c r="Y142" s="329"/>
      <c r="Z142" s="329"/>
      <c r="AA142" s="329"/>
      <c r="AB142" s="329"/>
      <c r="AC142" s="329"/>
      <c r="AD142" s="329"/>
      <c r="AE142" s="329"/>
      <c r="AF142" s="329"/>
      <c r="AG142" s="329"/>
      <c r="AH142" s="329"/>
      <c r="AI142" s="329"/>
      <c r="AJ142" s="329"/>
      <c r="AK142" s="329"/>
      <c r="AL142" s="329"/>
      <c r="AM142" s="329"/>
      <c r="AN142" s="329"/>
      <c r="AO142" s="329"/>
      <c r="AP142" s="329"/>
      <c r="AQ142" s="329"/>
      <c r="AR142" s="329"/>
      <c r="AS142" s="329"/>
      <c r="AT142" s="330"/>
    </row>
    <row r="143" spans="1:64" ht="13.5" customHeight="1" x14ac:dyDescent="0.15">
      <c r="A143" s="313"/>
      <c r="B143" s="315" t="s">
        <v>0</v>
      </c>
      <c r="C143" s="317" t="s">
        <v>280</v>
      </c>
      <c r="D143" s="317" t="str">
        <f>IF(C145="○","整理番号","登録番号")</f>
        <v>登録番号</v>
      </c>
      <c r="E143" s="184" t="s">
        <v>1394</v>
      </c>
      <c r="F143" s="315" t="s">
        <v>319</v>
      </c>
      <c r="G143" s="168" t="s">
        <v>1</v>
      </c>
      <c r="H143" s="298" t="s">
        <v>1395</v>
      </c>
      <c r="I143" s="296" t="s">
        <v>2</v>
      </c>
      <c r="J143" s="298" t="s">
        <v>328</v>
      </c>
      <c r="K143" s="298" t="s">
        <v>3</v>
      </c>
      <c r="L143" s="178" t="s">
        <v>281</v>
      </c>
      <c r="M143" s="171" t="s">
        <v>16</v>
      </c>
      <c r="N143" s="300" t="s">
        <v>4</v>
      </c>
      <c r="O143" s="301"/>
      <c r="P143" s="301"/>
      <c r="Q143" s="301"/>
      <c r="R143" s="301"/>
      <c r="S143" s="301"/>
      <c r="T143" s="301"/>
      <c r="U143" s="301"/>
      <c r="V143" s="301"/>
      <c r="W143" s="301"/>
      <c r="X143" s="301"/>
      <c r="Y143" s="301"/>
      <c r="Z143" s="301"/>
      <c r="AA143" s="301"/>
      <c r="AB143" s="302"/>
      <c r="AC143" s="173" t="s">
        <v>16</v>
      </c>
      <c r="AD143" s="303" t="s">
        <v>462</v>
      </c>
      <c r="AE143" s="304"/>
      <c r="AF143" s="304"/>
      <c r="AG143" s="304"/>
      <c r="AH143" s="304"/>
      <c r="AI143" s="304"/>
      <c r="AJ143" s="304"/>
      <c r="AK143" s="305"/>
      <c r="AL143" s="171" t="s">
        <v>16</v>
      </c>
      <c r="AM143" s="300" t="s">
        <v>459</v>
      </c>
      <c r="AN143" s="301"/>
      <c r="AO143" s="301"/>
      <c r="AP143" s="301"/>
      <c r="AQ143" s="301"/>
      <c r="AR143" s="301"/>
      <c r="AS143" s="301"/>
      <c r="AT143" s="306"/>
    </row>
    <row r="144" spans="1:64" ht="14.25" thickBot="1" x14ac:dyDescent="0.2">
      <c r="A144" s="314"/>
      <c r="B144" s="316"/>
      <c r="C144" s="318"/>
      <c r="D144" s="318"/>
      <c r="E144" s="189" t="s">
        <v>6</v>
      </c>
      <c r="F144" s="316"/>
      <c r="G144" s="7" t="s">
        <v>7</v>
      </c>
      <c r="H144" s="316"/>
      <c r="I144" s="297"/>
      <c r="J144" s="299"/>
      <c r="K144" s="299"/>
      <c r="L144" s="179"/>
      <c r="M144" s="172"/>
      <c r="N144" s="307" t="s">
        <v>8</v>
      </c>
      <c r="O144" s="308"/>
      <c r="P144" s="308"/>
      <c r="Q144" s="308"/>
      <c r="R144" s="308"/>
      <c r="S144" s="308"/>
      <c r="T144" s="309"/>
      <c r="U144" s="189" t="s">
        <v>9</v>
      </c>
      <c r="V144" s="175" t="s">
        <v>10</v>
      </c>
      <c r="W144" s="176"/>
      <c r="X144" s="176"/>
      <c r="Y144" s="176"/>
      <c r="Z144" s="176"/>
      <c r="AA144" s="177"/>
      <c r="AB144" s="119" t="s">
        <v>11</v>
      </c>
      <c r="AC144" s="174"/>
      <c r="AD144" s="310" t="s">
        <v>8</v>
      </c>
      <c r="AE144" s="311"/>
      <c r="AF144" s="311"/>
      <c r="AG144" s="311"/>
      <c r="AH144" s="311"/>
      <c r="AI144" s="311"/>
      <c r="AJ144" s="312"/>
      <c r="AK144" s="125" t="s">
        <v>9</v>
      </c>
      <c r="AL144" s="172"/>
      <c r="AM144" s="307" t="s">
        <v>8</v>
      </c>
      <c r="AN144" s="308"/>
      <c r="AO144" s="308"/>
      <c r="AP144" s="308"/>
      <c r="AQ144" s="308"/>
      <c r="AR144" s="308"/>
      <c r="AS144" s="309"/>
      <c r="AT144" s="120" t="s">
        <v>9</v>
      </c>
    </row>
    <row r="145" spans="1:64" x14ac:dyDescent="0.15">
      <c r="A145" s="289">
        <v>29</v>
      </c>
      <c r="B145" s="292"/>
      <c r="C145" s="294"/>
      <c r="D145" s="292"/>
      <c r="E145" s="186" t="str">
        <f>IF(C145="○",IF($D145&lt;&gt;"",VLOOKUP($D145,新規学連登録者入力シート!$A$2:$U$101,8,FALSE),""),IF($D145&lt;&gt;"",IF(VLOOKUP(記入方法!$D145,登録者リスト!$A$1:$F$43729,4,FALSE)=基本情報!$D$6,VLOOKUP(記入方法!$D145,登録者リスト!$A$1:$F$43729,3,FALSE),""),""))</f>
        <v/>
      </c>
      <c r="F145" s="283" t="str">
        <f>IF(C145="○",IF($D145&lt;&gt;"",VLOOKUP($D145,新規学連登録者入力シート!$A$2:$U$101,9,FALSE),""),IF($D145&lt;&gt;"",IF(VLOOKUP(記入方法!$D145,登録者リスト!$A$1:$G$43729,4,FALSE)=基本情報!$D$6,VLOOKUP(記入方法!$D145,登録者リスト!$A$1:$G$43729,7,FALSE),""),""))</f>
        <v/>
      </c>
      <c r="G145" s="187" t="str">
        <f>IF(C145="○",IF($D145&lt;&gt;"",VLOOKUP($D145,新規学連登録者入力シート!$A$2:$U$101,14,FALSE),""),IF($D145&lt;&gt;"",IF(VLOOKUP(記入方法!$D145,登録者リスト!$A$1:$F$43729,4,FALSE)=基本情報!$D$6,VLOOKUP(記入方法!$D145,登録者リスト!$A$1:$F$43729,5,FALSE),""),""))</f>
        <v/>
      </c>
      <c r="H145" s="281" t="str">
        <f>IF(C145="○",IF($D145&lt;&gt;"",VLOOKUP($D145,新規学連登録者入力シート!$A$2:$U$101,19,FALSE),""),IF($D145&lt;&gt;"",IF(VLOOKUP(記入方法!$D145,登録者リスト!$A$1:$H$43729,4,FALSE)=基本情報!$D$6,VLOOKUP(記入方法!$D145,登録者リスト!$A$1:$H$43729,8,FALSE),""),""))</f>
        <v/>
      </c>
      <c r="I145" s="285"/>
      <c r="J145" s="285"/>
      <c r="K145" s="287" t="str">
        <f>IFERROR(IF(I145="","",IF(AND(I145&lt;&gt;"107 ハーフマラソン",I145&lt;&gt;"062 10000mW"),IF(BD145="T",IF(VALUE(M145)&lt;=BB145,"A標準",IF(VALUE(M145)&lt;=BC145,"B標準","未突破")),IF(VALUE(M145)&gt;=BB145,"A標準",IF(VALUE(M145)&gt;=BC145,"B標準","未突破"))),IF(VALUE(M145)&lt;=BC145,"","未突破"))),"")</f>
        <v/>
      </c>
      <c r="L145" s="169"/>
      <c r="M145" s="13" t="str">
        <f>IF(U145="",ASC(N145&amp;IF(P145&lt;&gt;"",TEXT(P145,"00"),"")&amp;IF(R145&lt;&gt;"",TEXT(R145,"00"),"")&amp;IF(T145&lt;&gt;"",TEXT(T145,"00"),"")),ASC(U145))</f>
        <v/>
      </c>
      <c r="N145" s="281"/>
      <c r="O145" s="265" t="s">
        <v>275</v>
      </c>
      <c r="P145" s="275"/>
      <c r="Q145" s="265" t="s">
        <v>276</v>
      </c>
      <c r="R145" s="275"/>
      <c r="S145" s="277" t="s">
        <v>277</v>
      </c>
      <c r="T145" s="279"/>
      <c r="U145" s="281"/>
      <c r="V145" s="8"/>
      <c r="W145" s="9" t="s">
        <v>23</v>
      </c>
      <c r="X145" s="8"/>
      <c r="Y145" s="9" t="s">
        <v>24</v>
      </c>
      <c r="Z145" s="8"/>
      <c r="AA145" s="9" t="s">
        <v>26</v>
      </c>
      <c r="AB145" s="283"/>
      <c r="AC145" s="126" t="str">
        <f>IF(AK145="",ASC(AD145&amp;IF(AF145&lt;&gt;"",TEXT(AF145,"00"),"")&amp;IF(AH145&lt;&gt;"",TEXT(AH145,"00"),"")&amp;IF(AJ145&lt;&gt;"",TEXT(AJ145,"00"),"")),ASC(AK145))</f>
        <v/>
      </c>
      <c r="AD145" s="267" t="str">
        <f>IF(I145="","",IF(I145="201 十種競技","",VLOOKUP(I145,#REF!,2,FALSE)))</f>
        <v/>
      </c>
      <c r="AE145" s="269" t="s">
        <v>275</v>
      </c>
      <c r="AF145" s="271" t="str">
        <f>IF(I145="","",IF(I145="201 十種競技","",VLOOKUP(I145,#REF!,4,FALSE)))</f>
        <v/>
      </c>
      <c r="AG145" s="269" t="s">
        <v>276</v>
      </c>
      <c r="AH145" s="271" t="str">
        <f>IF(I145="","",IF(I145="201 十種競技","",VLOOKUP(I145,#REF!,6,FALSE)))</f>
        <v/>
      </c>
      <c r="AI145" s="273" t="s">
        <v>277</v>
      </c>
      <c r="AJ145" s="331" t="str">
        <f>IF(I145="","",IF(I145="201 十種競技","",VLOOKUP(I145,#REF!,8,FALSE)))</f>
        <v/>
      </c>
      <c r="AK145" s="267" t="str">
        <f>IF(I145="","",IF(I145="201 十種競技",#REF!,""))</f>
        <v/>
      </c>
      <c r="AL145" s="13" t="str">
        <f>IF(AT145="",ASC(AM145&amp;IF(AO145&lt;&gt;"",TEXT(AO145,"00"),"")&amp;IF(AQ145&lt;&gt;"",TEXT(AQ145,"00"),"")&amp;IF(AS145&lt;&gt;"",TEXT(AS145,"00"),"")),ASC(AT145))</f>
        <v/>
      </c>
      <c r="AM145" s="292"/>
      <c r="AN145" s="265" t="s">
        <v>275</v>
      </c>
      <c r="AO145" s="319"/>
      <c r="AP145" s="265" t="s">
        <v>276</v>
      </c>
      <c r="AQ145" s="319"/>
      <c r="AR145" s="277" t="s">
        <v>277</v>
      </c>
      <c r="AS145" s="321"/>
      <c r="AT145" s="323"/>
      <c r="AV145" s="6" t="str">
        <f>IF(AND(I145&lt;&gt;"107 ハーフマラソン",I145&lt;&gt;"062 10000mW"),D145 &amp; "-" &amp; I145,D145 &amp; "-" &amp; I145 &amp; J145)</f>
        <v>-</v>
      </c>
      <c r="AW145" s="6" t="str">
        <f>IF(ISERROR(VLOOKUP(記入方法!$AV145,登録者リスト!#REF!,4,FALSE)),"○","")</f>
        <v>○</v>
      </c>
      <c r="AX145" s="6" t="e">
        <f>IF(AND(I145&lt;&gt;"107 ハーフマラソン",I145&lt;&gt;"062 10000mW"),#REF! &amp; "-" &amp; I145,#REF! &amp; "-" &amp; I145 &amp; J145)</f>
        <v>#REF!</v>
      </c>
      <c r="AY145" s="6" t="str">
        <f>IF(ISERROR(VLOOKUP(AX145,突破者リスト外資格記録入力シート!$D$7:$M$106,2,FALSE)),"○","")</f>
        <v>○</v>
      </c>
      <c r="AZ145" s="6" t="str">
        <f>IF(C145="○","整理番号","登録番号")</f>
        <v>登録番号</v>
      </c>
      <c r="BA145" s="6" t="str">
        <f>IF(I145="107 ハーフマラソン","H",IF(I145="062 10000mW","W",""))</f>
        <v/>
      </c>
      <c r="BB145" s="6" t="e">
        <f>VLOOKUP($I145 &amp; $J145,標準記録!$A$1:$D$25,2,FALSE)</f>
        <v>#N/A</v>
      </c>
      <c r="BC145" s="6" t="e">
        <f>VLOOKUP($I145 &amp; $J145,標準記録!$A$1:$D$25,3,FALSE)</f>
        <v>#N/A</v>
      </c>
      <c r="BD145" s="6" t="e">
        <f>VLOOKUP($I145 &amp; $J145,標準記録!$A$1:$D$25,4,FALSE)</f>
        <v>#N/A</v>
      </c>
      <c r="BE145" s="6" t="str">
        <f>IF(BF145="","",A145)</f>
        <v/>
      </c>
      <c r="BF145" s="6" t="str">
        <f>IF(OR(I145="201 十種競技",I145="202 七種競技"),#REF!,"")</f>
        <v/>
      </c>
      <c r="BG145" s="6" t="str">
        <f>IF(I145="107 ハーフマラソン",#REF!,"")</f>
        <v/>
      </c>
      <c r="BH145" s="6" t="str">
        <f>I145 &amp; K145</f>
        <v/>
      </c>
      <c r="BI145" s="6">
        <f>I145</f>
        <v>0</v>
      </c>
      <c r="BJ145" s="6">
        <f>COUNTIF($BI$5:$BI$401,I145)</f>
        <v>160</v>
      </c>
      <c r="BK145" s="6">
        <f>COUNTIF($BH$5:$BH$401,I145 &amp; "B標準")</f>
        <v>0</v>
      </c>
      <c r="BL145" s="6" t="str">
        <f>D143 &amp; D145</f>
        <v>登録番号</v>
      </c>
    </row>
    <row r="146" spans="1:64" ht="14.25" thickBot="1" x14ac:dyDescent="0.2">
      <c r="A146" s="290"/>
      <c r="B146" s="293"/>
      <c r="C146" s="295"/>
      <c r="D146" s="293"/>
      <c r="E146" s="188" t="str">
        <f>IF(C145="○",IF($D145&lt;&gt;"",VLOOKUP($D145,新規学連登録者入力シート!$A$2:$U$101,7,FALSE),""),IF($D145&lt;&gt;"",IF(VLOOKUP(記入方法!$D145,登録者リスト!$A$1:$F$43729,4,FALSE)=基本情報!$D$6,VLOOKUP(記入方法!$D145,登録者リスト!$A$1:$F$43729,2,FALSE),""),""))</f>
        <v/>
      </c>
      <c r="F146" s="284"/>
      <c r="G146" s="188" t="str">
        <f>IF(C145="○",IF($D145&lt;&gt;"",VLOOKUP($D145,新規学連登録者入力シート!$A$2:$U$101,19,FALSE),""),IF($D145&lt;&gt;"",IF(VLOOKUP(記入方法!$D145,登録者リスト!$A$1:$F$43729,4,FALSE)=基本情報!$D$6,VLOOKUP(記入方法!$D145,登録者リスト!$A$1:$F$43729,6,FALSE),""),""))</f>
        <v/>
      </c>
      <c r="H146" s="282"/>
      <c r="I146" s="286"/>
      <c r="J146" s="286"/>
      <c r="K146" s="288"/>
      <c r="L146" s="170"/>
      <c r="M146" s="15" t="str">
        <f>IF(U146="",ASC(N146&amp;IF(P146&lt;&gt;"",TEXT(P146,"00"),"")&amp;IF(R146&lt;&gt;"",TEXT(R146,"00"),"")&amp;IF(T146&lt;&gt;"",TEXT(T146,"00"),"")),ASC(U146))</f>
        <v/>
      </c>
      <c r="N146" s="282"/>
      <c r="O146" s="266"/>
      <c r="P146" s="276"/>
      <c r="Q146" s="266"/>
      <c r="R146" s="276"/>
      <c r="S146" s="278"/>
      <c r="T146" s="280"/>
      <c r="U146" s="282"/>
      <c r="V146" s="10"/>
      <c r="W146" s="11" t="s">
        <v>23</v>
      </c>
      <c r="X146" s="10"/>
      <c r="Y146" s="11" t="s">
        <v>25</v>
      </c>
      <c r="Z146" s="10"/>
      <c r="AA146" s="11" t="s">
        <v>26</v>
      </c>
      <c r="AB146" s="284"/>
      <c r="AC146" s="127" t="str">
        <f>IF(AK146="",ASC(AD145&amp;IF(AF146&lt;&gt;"",TEXT(AF146,"00"),"")&amp;IF(AH146&lt;&gt;"",TEXT(AH146,"00"),"")&amp;IF(AJ146&lt;&gt;"",TEXT(AJ146,"00"),"")),ASC(AK146))</f>
        <v/>
      </c>
      <c r="AD146" s="268"/>
      <c r="AE146" s="270"/>
      <c r="AF146" s="272"/>
      <c r="AG146" s="270"/>
      <c r="AH146" s="272"/>
      <c r="AI146" s="274"/>
      <c r="AJ146" s="332"/>
      <c r="AK146" s="268"/>
      <c r="AL146" s="15" t="str">
        <f>IF(AT146="",ASC(AM146&amp;IF(AO146&lt;&gt;"",TEXT(AO146,"00"),"")&amp;IF(AQ146&lt;&gt;"",TEXT(AQ146,"00"),"")&amp;IF(AS146&lt;&gt;"",TEXT(AS146,"00"),"")),ASC(AT146))</f>
        <v/>
      </c>
      <c r="AM146" s="293"/>
      <c r="AN146" s="266"/>
      <c r="AO146" s="320"/>
      <c r="AP146" s="266"/>
      <c r="AQ146" s="320"/>
      <c r="AR146" s="278"/>
      <c r="AS146" s="322"/>
      <c r="AT146" s="324"/>
      <c r="AV146" s="6" t="str">
        <f>IF(AND(I146&lt;&gt;"107 ハーフマラソン",I146&lt;&gt;"062 10000mW"),D145 &amp; "-" &amp; I146,D145 &amp; "-" &amp; I146 &amp; J146)</f>
        <v>-</v>
      </c>
      <c r="AW146" s="6" t="str">
        <f>IF(ISERROR(VLOOKUP(記入方法!$AV146,登録者リスト!#REF!,4,FALSE)),"○","")</f>
        <v>○</v>
      </c>
      <c r="AX146" s="6" t="e">
        <f>IF(AND(I146&lt;&gt;"107 ハーフマラソン",I146&lt;&gt;"062 10000mW"),#REF! &amp; "-" &amp; I146,#REF! &amp; "-" &amp; I146 &amp; J146)</f>
        <v>#REF!</v>
      </c>
      <c r="AY146" s="6" t="str">
        <f>IF(ISERROR(VLOOKUP(AX146,突破者リスト外資格記録入力シート!$D$7:$M$106,2,FALSE)),"○","")</f>
        <v>○</v>
      </c>
      <c r="BA146" s="6" t="str">
        <f>IF(I146="107 ハーフマラソン","H",IF(I146="062 10000mW","W",""))</f>
        <v/>
      </c>
      <c r="BB146" s="6" t="e">
        <f>VLOOKUP($I146 &amp; $J146,標準記録!$A$1:$D$25,2,FALSE)</f>
        <v>#N/A</v>
      </c>
      <c r="BC146" s="6" t="e">
        <f>VLOOKUP($I146 &amp; $J146,標準記録!$A$1:$D$25,3,FALSE)</f>
        <v>#N/A</v>
      </c>
      <c r="BD146" s="6" t="e">
        <f>VLOOKUP($I146 &amp; $J146,標準記録!$A$1:$D$25,4,FALSE)</f>
        <v>#N/A</v>
      </c>
      <c r="BE146" s="6" t="str">
        <f>IF(BF146="","",A145)</f>
        <v/>
      </c>
      <c r="BF146" s="6" t="str">
        <f>IF(OR(I146="201 十種競技",I146="202 七種競技"),#REF!,"")</f>
        <v/>
      </c>
      <c r="BG146" s="6" t="str">
        <f>IF(I146="107 ハーフマラソン",#REF!,"")</f>
        <v/>
      </c>
      <c r="BH146" s="6" t="str">
        <f>I146 &amp; K146</f>
        <v/>
      </c>
      <c r="BI146" s="6">
        <f>I146</f>
        <v>0</v>
      </c>
      <c r="BJ146" s="6">
        <f>COUNTIF($BI$5:$BI$401,I146)</f>
        <v>160</v>
      </c>
      <c r="BK146" s="6">
        <f>COUNTIF($BH$5:$BH$401,I146 &amp; "B標準")</f>
        <v>0</v>
      </c>
    </row>
    <row r="147" spans="1:64" ht="15" thickTop="1" thickBot="1" x14ac:dyDescent="0.2">
      <c r="A147" s="291"/>
      <c r="B147" s="325" t="s">
        <v>164</v>
      </c>
      <c r="C147" s="326"/>
      <c r="D147" s="326"/>
      <c r="E147" s="326"/>
      <c r="F147" s="326"/>
      <c r="G147" s="327"/>
      <c r="H147" s="185"/>
      <c r="I147" s="328"/>
      <c r="J147" s="329"/>
      <c r="K147" s="329"/>
      <c r="L147" s="329"/>
      <c r="M147" s="329"/>
      <c r="N147" s="329"/>
      <c r="O147" s="329"/>
      <c r="P147" s="329"/>
      <c r="Q147" s="329"/>
      <c r="R147" s="329"/>
      <c r="S147" s="329"/>
      <c r="T147" s="329"/>
      <c r="U147" s="329"/>
      <c r="V147" s="329"/>
      <c r="W147" s="329"/>
      <c r="X147" s="329"/>
      <c r="Y147" s="329"/>
      <c r="Z147" s="329"/>
      <c r="AA147" s="329"/>
      <c r="AB147" s="329"/>
      <c r="AC147" s="329"/>
      <c r="AD147" s="329"/>
      <c r="AE147" s="329"/>
      <c r="AF147" s="329"/>
      <c r="AG147" s="329"/>
      <c r="AH147" s="329"/>
      <c r="AI147" s="329"/>
      <c r="AJ147" s="329"/>
      <c r="AK147" s="329"/>
      <c r="AL147" s="329"/>
      <c r="AM147" s="329"/>
      <c r="AN147" s="329"/>
      <c r="AO147" s="329"/>
      <c r="AP147" s="329"/>
      <c r="AQ147" s="329"/>
      <c r="AR147" s="329"/>
      <c r="AS147" s="329"/>
      <c r="AT147" s="330"/>
    </row>
    <row r="148" spans="1:64" ht="13.5" customHeight="1" x14ac:dyDescent="0.15">
      <c r="A148" s="313"/>
      <c r="B148" s="315" t="s">
        <v>0</v>
      </c>
      <c r="C148" s="317" t="s">
        <v>280</v>
      </c>
      <c r="D148" s="317" t="str">
        <f>IF(C150="○","整理番号","登録番号")</f>
        <v>登録番号</v>
      </c>
      <c r="E148" s="184" t="s">
        <v>1394</v>
      </c>
      <c r="F148" s="315" t="s">
        <v>319</v>
      </c>
      <c r="G148" s="168" t="s">
        <v>1</v>
      </c>
      <c r="H148" s="298" t="s">
        <v>1395</v>
      </c>
      <c r="I148" s="296" t="s">
        <v>2</v>
      </c>
      <c r="J148" s="298" t="s">
        <v>328</v>
      </c>
      <c r="K148" s="298" t="s">
        <v>3</v>
      </c>
      <c r="L148" s="178" t="s">
        <v>281</v>
      </c>
      <c r="M148" s="171" t="s">
        <v>16</v>
      </c>
      <c r="N148" s="300" t="s">
        <v>4</v>
      </c>
      <c r="O148" s="301"/>
      <c r="P148" s="301"/>
      <c r="Q148" s="301"/>
      <c r="R148" s="301"/>
      <c r="S148" s="301"/>
      <c r="T148" s="301"/>
      <c r="U148" s="301"/>
      <c r="V148" s="301"/>
      <c r="W148" s="301"/>
      <c r="X148" s="301"/>
      <c r="Y148" s="301"/>
      <c r="Z148" s="301"/>
      <c r="AA148" s="301"/>
      <c r="AB148" s="302"/>
      <c r="AC148" s="173" t="s">
        <v>16</v>
      </c>
      <c r="AD148" s="303" t="s">
        <v>462</v>
      </c>
      <c r="AE148" s="304"/>
      <c r="AF148" s="304"/>
      <c r="AG148" s="304"/>
      <c r="AH148" s="304"/>
      <c r="AI148" s="304"/>
      <c r="AJ148" s="304"/>
      <c r="AK148" s="305"/>
      <c r="AL148" s="171" t="s">
        <v>16</v>
      </c>
      <c r="AM148" s="300" t="s">
        <v>459</v>
      </c>
      <c r="AN148" s="301"/>
      <c r="AO148" s="301"/>
      <c r="AP148" s="301"/>
      <c r="AQ148" s="301"/>
      <c r="AR148" s="301"/>
      <c r="AS148" s="301"/>
      <c r="AT148" s="306"/>
    </row>
    <row r="149" spans="1:64" ht="14.25" thickBot="1" x14ac:dyDescent="0.2">
      <c r="A149" s="314"/>
      <c r="B149" s="316"/>
      <c r="C149" s="318"/>
      <c r="D149" s="318"/>
      <c r="E149" s="189" t="s">
        <v>6</v>
      </c>
      <c r="F149" s="316"/>
      <c r="G149" s="7" t="s">
        <v>7</v>
      </c>
      <c r="H149" s="316"/>
      <c r="I149" s="297"/>
      <c r="J149" s="299"/>
      <c r="K149" s="299"/>
      <c r="L149" s="179"/>
      <c r="M149" s="172"/>
      <c r="N149" s="307" t="s">
        <v>8</v>
      </c>
      <c r="O149" s="308"/>
      <c r="P149" s="308"/>
      <c r="Q149" s="308"/>
      <c r="R149" s="308"/>
      <c r="S149" s="308"/>
      <c r="T149" s="309"/>
      <c r="U149" s="189" t="s">
        <v>9</v>
      </c>
      <c r="V149" s="175" t="s">
        <v>10</v>
      </c>
      <c r="W149" s="176"/>
      <c r="X149" s="176"/>
      <c r="Y149" s="176"/>
      <c r="Z149" s="176"/>
      <c r="AA149" s="177"/>
      <c r="AB149" s="119" t="s">
        <v>11</v>
      </c>
      <c r="AC149" s="174"/>
      <c r="AD149" s="310" t="s">
        <v>8</v>
      </c>
      <c r="AE149" s="311"/>
      <c r="AF149" s="311"/>
      <c r="AG149" s="311"/>
      <c r="AH149" s="311"/>
      <c r="AI149" s="311"/>
      <c r="AJ149" s="312"/>
      <c r="AK149" s="125" t="s">
        <v>9</v>
      </c>
      <c r="AL149" s="172"/>
      <c r="AM149" s="307" t="s">
        <v>8</v>
      </c>
      <c r="AN149" s="308"/>
      <c r="AO149" s="308"/>
      <c r="AP149" s="308"/>
      <c r="AQ149" s="308"/>
      <c r="AR149" s="308"/>
      <c r="AS149" s="309"/>
      <c r="AT149" s="120" t="s">
        <v>9</v>
      </c>
    </row>
    <row r="150" spans="1:64" x14ac:dyDescent="0.15">
      <c r="A150" s="289">
        <v>30</v>
      </c>
      <c r="B150" s="292"/>
      <c r="C150" s="294"/>
      <c r="D150" s="292"/>
      <c r="E150" s="186" t="str">
        <f>IF(C150="○",IF($D150&lt;&gt;"",VLOOKUP($D150,新規学連登録者入力シート!$A$2:$U$101,8,FALSE),""),IF($D150&lt;&gt;"",IF(VLOOKUP(記入方法!$D150,登録者リスト!$A$1:$F$43729,4,FALSE)=基本情報!$D$6,VLOOKUP(記入方法!$D150,登録者リスト!$A$1:$F$43729,3,FALSE),""),""))</f>
        <v/>
      </c>
      <c r="F150" s="283" t="str">
        <f>IF(C150="○",IF($D150&lt;&gt;"",VLOOKUP($D150,新規学連登録者入力シート!$A$2:$U$101,9,FALSE),""),IF($D150&lt;&gt;"",IF(VLOOKUP(記入方法!$D150,登録者リスト!$A$1:$G$43729,4,FALSE)=基本情報!$D$6,VLOOKUP(記入方法!$D150,登録者リスト!$A$1:$G$43729,7,FALSE),""),""))</f>
        <v/>
      </c>
      <c r="G150" s="187" t="str">
        <f>IF(C150="○",IF($D150&lt;&gt;"",VLOOKUP($D150,新規学連登録者入力シート!$A$2:$U$101,14,FALSE),""),IF($D150&lt;&gt;"",IF(VLOOKUP(記入方法!$D150,登録者リスト!$A$1:$F$43729,4,FALSE)=基本情報!$D$6,VLOOKUP(記入方法!$D150,登録者リスト!$A$1:$F$43729,5,FALSE),""),""))</f>
        <v/>
      </c>
      <c r="H150" s="281" t="str">
        <f>IF(C150="○",IF($D150&lt;&gt;"",VLOOKUP($D150,新規学連登録者入力シート!$A$2:$U$101,19,FALSE),""),IF($D150&lt;&gt;"",IF(VLOOKUP(記入方法!$D150,登録者リスト!$A$1:$H$43729,4,FALSE)=基本情報!$D$6,VLOOKUP(記入方法!$D150,登録者リスト!$A$1:$H$43729,8,FALSE),""),""))</f>
        <v/>
      </c>
      <c r="I150" s="285"/>
      <c r="J150" s="285"/>
      <c r="K150" s="287" t="str">
        <f>IFERROR(IF(I150="","",IF(AND(I150&lt;&gt;"107 ハーフマラソン",I150&lt;&gt;"062 10000mW"),IF(BD150="T",IF(VALUE(M150)&lt;=BB150,"A標準",IF(VALUE(M150)&lt;=BC150,"B標準","未突破")),IF(VALUE(M150)&gt;=BB150,"A標準",IF(VALUE(M150)&gt;=BC150,"B標準","未突破"))),IF(VALUE(M150)&lt;=BC150,"","未突破"))),"")</f>
        <v/>
      </c>
      <c r="L150" s="169"/>
      <c r="M150" s="13" t="str">
        <f>IF(U150="",ASC(N150&amp;IF(P150&lt;&gt;"",TEXT(P150,"00"),"")&amp;IF(R150&lt;&gt;"",TEXT(R150,"00"),"")&amp;IF(T150&lt;&gt;"",TEXT(T150,"00"),"")),ASC(U150))</f>
        <v/>
      </c>
      <c r="N150" s="281"/>
      <c r="O150" s="265" t="s">
        <v>275</v>
      </c>
      <c r="P150" s="275"/>
      <c r="Q150" s="265" t="s">
        <v>276</v>
      </c>
      <c r="R150" s="275"/>
      <c r="S150" s="277" t="s">
        <v>277</v>
      </c>
      <c r="T150" s="279"/>
      <c r="U150" s="281"/>
      <c r="V150" s="8"/>
      <c r="W150" s="9" t="s">
        <v>23</v>
      </c>
      <c r="X150" s="8"/>
      <c r="Y150" s="9" t="s">
        <v>24</v>
      </c>
      <c r="Z150" s="8"/>
      <c r="AA150" s="9" t="s">
        <v>26</v>
      </c>
      <c r="AB150" s="283"/>
      <c r="AC150" s="126" t="str">
        <f>IF(AK150="",ASC(AD150&amp;IF(AF150&lt;&gt;"",TEXT(AF150,"00"),"")&amp;IF(AH150&lt;&gt;"",TEXT(AH150,"00"),"")&amp;IF(AJ150&lt;&gt;"",TEXT(AJ150,"00"),"")),ASC(AK150))</f>
        <v/>
      </c>
      <c r="AD150" s="267" t="str">
        <f>IF(I150="","",IF(I150="201 十種競技","",VLOOKUP(I150,#REF!,2,FALSE)))</f>
        <v/>
      </c>
      <c r="AE150" s="269" t="s">
        <v>275</v>
      </c>
      <c r="AF150" s="271" t="str">
        <f>IF(I150="","",IF(I150="201 十種競技","",VLOOKUP(I150,#REF!,4,FALSE)))</f>
        <v/>
      </c>
      <c r="AG150" s="269" t="s">
        <v>276</v>
      </c>
      <c r="AH150" s="271" t="str">
        <f>IF(I150="","",IF(I150="201 十種競技","",VLOOKUP(I150,#REF!,6,FALSE)))</f>
        <v/>
      </c>
      <c r="AI150" s="273" t="s">
        <v>277</v>
      </c>
      <c r="AJ150" s="331" t="str">
        <f>IF(I150="","",IF(I150="201 十種競技","",VLOOKUP(I150,#REF!,8,FALSE)))</f>
        <v/>
      </c>
      <c r="AK150" s="267" t="str">
        <f>IF(I150="","",IF(I150="201 十種競技",#REF!,""))</f>
        <v/>
      </c>
      <c r="AL150" s="13" t="str">
        <f>IF(AT150="",ASC(AM150&amp;IF(AO150&lt;&gt;"",TEXT(AO150,"00"),"")&amp;IF(AQ150&lt;&gt;"",TEXT(AQ150,"00"),"")&amp;IF(AS150&lt;&gt;"",TEXT(AS150,"00"),"")),ASC(AT150))</f>
        <v/>
      </c>
      <c r="AM150" s="292"/>
      <c r="AN150" s="265" t="s">
        <v>275</v>
      </c>
      <c r="AO150" s="319"/>
      <c r="AP150" s="265" t="s">
        <v>276</v>
      </c>
      <c r="AQ150" s="319"/>
      <c r="AR150" s="277" t="s">
        <v>277</v>
      </c>
      <c r="AS150" s="321"/>
      <c r="AT150" s="323"/>
      <c r="AV150" s="6" t="str">
        <f>IF(AND(I150&lt;&gt;"107 ハーフマラソン",I150&lt;&gt;"062 10000mW"),D150 &amp; "-" &amp; I150,D150 &amp; "-" &amp; I150 &amp; J150)</f>
        <v>-</v>
      </c>
      <c r="AW150" s="6" t="str">
        <f>IF(ISERROR(VLOOKUP(記入方法!$AV150,登録者リスト!#REF!,4,FALSE)),"○","")</f>
        <v>○</v>
      </c>
      <c r="AX150" s="6" t="e">
        <f>IF(AND(I150&lt;&gt;"107 ハーフマラソン",I150&lt;&gt;"062 10000mW"),#REF! &amp; "-" &amp; I150,#REF! &amp; "-" &amp; I150 &amp; J150)</f>
        <v>#REF!</v>
      </c>
      <c r="AY150" s="6" t="str">
        <f>IF(ISERROR(VLOOKUP(AX150,突破者リスト外資格記録入力シート!$D$7:$M$106,2,FALSE)),"○","")</f>
        <v>○</v>
      </c>
      <c r="AZ150" s="6" t="str">
        <f>IF(C150="○","整理番号","登録番号")</f>
        <v>登録番号</v>
      </c>
      <c r="BA150" s="6" t="str">
        <f>IF(I150="107 ハーフマラソン","H",IF(I150="062 10000mW","W",""))</f>
        <v/>
      </c>
      <c r="BB150" s="6" t="e">
        <f>VLOOKUP($I150 &amp; $J150,標準記録!$A$1:$D$25,2,FALSE)</f>
        <v>#N/A</v>
      </c>
      <c r="BC150" s="6" t="e">
        <f>VLOOKUP($I150 &amp; $J150,標準記録!$A$1:$D$25,3,FALSE)</f>
        <v>#N/A</v>
      </c>
      <c r="BD150" s="6" t="e">
        <f>VLOOKUP($I150 &amp; $J150,標準記録!$A$1:$D$25,4,FALSE)</f>
        <v>#N/A</v>
      </c>
      <c r="BE150" s="6" t="str">
        <f>IF(BF150="","",A150)</f>
        <v/>
      </c>
      <c r="BF150" s="6" t="str">
        <f>IF(OR(I150="201 十種競技",I150="202 七種競技"),#REF!,"")</f>
        <v/>
      </c>
      <c r="BG150" s="6" t="str">
        <f>IF(I150="107 ハーフマラソン",#REF!,"")</f>
        <v/>
      </c>
      <c r="BH150" s="6" t="str">
        <f>I150 &amp; K150</f>
        <v/>
      </c>
      <c r="BI150" s="6">
        <f>I150</f>
        <v>0</v>
      </c>
      <c r="BJ150" s="6">
        <f>COUNTIF($BI$5:$BI$401,I150)</f>
        <v>160</v>
      </c>
      <c r="BK150" s="6">
        <f>COUNTIF($BH$5:$BH$401,I150 &amp; "B標準")</f>
        <v>0</v>
      </c>
      <c r="BL150" s="6" t="str">
        <f>D148 &amp; D150</f>
        <v>登録番号</v>
      </c>
    </row>
    <row r="151" spans="1:64" ht="14.25" thickBot="1" x14ac:dyDescent="0.2">
      <c r="A151" s="290"/>
      <c r="B151" s="293"/>
      <c r="C151" s="295"/>
      <c r="D151" s="293"/>
      <c r="E151" s="188" t="str">
        <f>IF(C150="○",IF($D150&lt;&gt;"",VLOOKUP($D150,新規学連登録者入力シート!$A$2:$U$101,7,FALSE),""),IF($D150&lt;&gt;"",IF(VLOOKUP(記入方法!$D150,登録者リスト!$A$1:$F$43729,4,FALSE)=基本情報!$D$6,VLOOKUP(記入方法!$D150,登録者リスト!$A$1:$F$43729,2,FALSE),""),""))</f>
        <v/>
      </c>
      <c r="F151" s="284"/>
      <c r="G151" s="188" t="str">
        <f>IF(C150="○",IF($D150&lt;&gt;"",VLOOKUP($D150,新規学連登録者入力シート!$A$2:$U$101,19,FALSE),""),IF($D150&lt;&gt;"",IF(VLOOKUP(記入方法!$D150,登録者リスト!$A$1:$F$43729,4,FALSE)=基本情報!$D$6,VLOOKUP(記入方法!$D150,登録者リスト!$A$1:$F$43729,6,FALSE),""),""))</f>
        <v/>
      </c>
      <c r="H151" s="282"/>
      <c r="I151" s="286"/>
      <c r="J151" s="286"/>
      <c r="K151" s="288"/>
      <c r="L151" s="170"/>
      <c r="M151" s="15" t="str">
        <f>IF(U151="",ASC(N151&amp;IF(P151&lt;&gt;"",TEXT(P151,"00"),"")&amp;IF(R151&lt;&gt;"",TEXT(R151,"00"),"")&amp;IF(T151&lt;&gt;"",TEXT(T151,"00"),"")),ASC(U151))</f>
        <v/>
      </c>
      <c r="N151" s="282"/>
      <c r="O151" s="266"/>
      <c r="P151" s="276"/>
      <c r="Q151" s="266"/>
      <c r="R151" s="276"/>
      <c r="S151" s="278"/>
      <c r="T151" s="280"/>
      <c r="U151" s="282"/>
      <c r="V151" s="10"/>
      <c r="W151" s="11" t="s">
        <v>23</v>
      </c>
      <c r="X151" s="10"/>
      <c r="Y151" s="11" t="s">
        <v>25</v>
      </c>
      <c r="Z151" s="10"/>
      <c r="AA151" s="11" t="s">
        <v>26</v>
      </c>
      <c r="AB151" s="284"/>
      <c r="AC151" s="127" t="str">
        <f>IF(AK151="",ASC(AD150&amp;IF(AF151&lt;&gt;"",TEXT(AF151,"00"),"")&amp;IF(AH151&lt;&gt;"",TEXT(AH151,"00"),"")&amp;IF(AJ151&lt;&gt;"",TEXT(AJ151,"00"),"")),ASC(AK151))</f>
        <v/>
      </c>
      <c r="AD151" s="268"/>
      <c r="AE151" s="270"/>
      <c r="AF151" s="272"/>
      <c r="AG151" s="270"/>
      <c r="AH151" s="272"/>
      <c r="AI151" s="274"/>
      <c r="AJ151" s="332"/>
      <c r="AK151" s="268"/>
      <c r="AL151" s="15" t="str">
        <f>IF(AT151="",ASC(AM151&amp;IF(AO151&lt;&gt;"",TEXT(AO151,"00"),"")&amp;IF(AQ151&lt;&gt;"",TEXT(AQ151,"00"),"")&amp;IF(AS151&lt;&gt;"",TEXT(AS151,"00"),"")),ASC(AT151))</f>
        <v/>
      </c>
      <c r="AM151" s="293"/>
      <c r="AN151" s="266"/>
      <c r="AO151" s="320"/>
      <c r="AP151" s="266"/>
      <c r="AQ151" s="320"/>
      <c r="AR151" s="278"/>
      <c r="AS151" s="322"/>
      <c r="AT151" s="324"/>
      <c r="AV151" s="6" t="str">
        <f>IF(AND(I151&lt;&gt;"107 ハーフマラソン",I151&lt;&gt;"062 10000mW"),D150 &amp; "-" &amp; I151,D150 &amp; "-" &amp; I151 &amp; J151)</f>
        <v>-</v>
      </c>
      <c r="AW151" s="6" t="str">
        <f>IF(ISERROR(VLOOKUP(記入方法!$AV151,登録者リスト!#REF!,4,FALSE)),"○","")</f>
        <v>○</v>
      </c>
      <c r="AX151" s="6" t="e">
        <f>IF(AND(I151&lt;&gt;"107 ハーフマラソン",I151&lt;&gt;"062 10000mW"),#REF! &amp; "-" &amp; I151,#REF! &amp; "-" &amp; I151 &amp; J151)</f>
        <v>#REF!</v>
      </c>
      <c r="AY151" s="6" t="str">
        <f>IF(ISERROR(VLOOKUP(AX151,突破者リスト外資格記録入力シート!$D$7:$M$106,2,FALSE)),"○","")</f>
        <v>○</v>
      </c>
      <c r="BA151" s="6" t="str">
        <f>IF(I151="107 ハーフマラソン","H",IF(I151="062 10000mW","W",""))</f>
        <v/>
      </c>
      <c r="BB151" s="6" t="e">
        <f>VLOOKUP($I151 &amp; $J151,標準記録!$A$1:$D$25,2,FALSE)</f>
        <v>#N/A</v>
      </c>
      <c r="BC151" s="6" t="e">
        <f>VLOOKUP($I151 &amp; $J151,標準記録!$A$1:$D$25,3,FALSE)</f>
        <v>#N/A</v>
      </c>
      <c r="BD151" s="6" t="e">
        <f>VLOOKUP($I151 &amp; $J151,標準記録!$A$1:$D$25,4,FALSE)</f>
        <v>#N/A</v>
      </c>
      <c r="BE151" s="6" t="str">
        <f>IF(BF151="","",A150)</f>
        <v/>
      </c>
      <c r="BF151" s="6" t="str">
        <f>IF(OR(I151="201 十種競技",I151="202 七種競技"),#REF!,"")</f>
        <v/>
      </c>
      <c r="BG151" s="6" t="str">
        <f>IF(I151="107 ハーフマラソン",#REF!,"")</f>
        <v/>
      </c>
      <c r="BH151" s="6" t="str">
        <f>I151 &amp; K151</f>
        <v/>
      </c>
      <c r="BI151" s="6">
        <f>I151</f>
        <v>0</v>
      </c>
      <c r="BJ151" s="6">
        <f>COUNTIF($BI$5:$BI$401,I151)</f>
        <v>160</v>
      </c>
      <c r="BK151" s="6">
        <f>COUNTIF($BH$5:$BH$401,I151 &amp; "B標準")</f>
        <v>0</v>
      </c>
    </row>
    <row r="152" spans="1:64" ht="15" thickTop="1" thickBot="1" x14ac:dyDescent="0.2">
      <c r="A152" s="291"/>
      <c r="B152" s="325" t="s">
        <v>164</v>
      </c>
      <c r="C152" s="326"/>
      <c r="D152" s="326"/>
      <c r="E152" s="326"/>
      <c r="F152" s="326"/>
      <c r="G152" s="327"/>
      <c r="H152" s="185"/>
      <c r="I152" s="328"/>
      <c r="J152" s="329"/>
      <c r="K152" s="329"/>
      <c r="L152" s="329"/>
      <c r="M152" s="329"/>
      <c r="N152" s="329"/>
      <c r="O152" s="329"/>
      <c r="P152" s="329"/>
      <c r="Q152" s="329"/>
      <c r="R152" s="329"/>
      <c r="S152" s="329"/>
      <c r="T152" s="329"/>
      <c r="U152" s="329"/>
      <c r="V152" s="329"/>
      <c r="W152" s="329"/>
      <c r="X152" s="329"/>
      <c r="Y152" s="329"/>
      <c r="Z152" s="329"/>
      <c r="AA152" s="329"/>
      <c r="AB152" s="329"/>
      <c r="AC152" s="329"/>
      <c r="AD152" s="329"/>
      <c r="AE152" s="329"/>
      <c r="AF152" s="329"/>
      <c r="AG152" s="329"/>
      <c r="AH152" s="329"/>
      <c r="AI152" s="329"/>
      <c r="AJ152" s="329"/>
      <c r="AK152" s="329"/>
      <c r="AL152" s="329"/>
      <c r="AM152" s="329"/>
      <c r="AN152" s="329"/>
      <c r="AO152" s="329"/>
      <c r="AP152" s="329"/>
      <c r="AQ152" s="329"/>
      <c r="AR152" s="329"/>
      <c r="AS152" s="329"/>
      <c r="AT152" s="330"/>
    </row>
    <row r="153" spans="1:64" ht="13.5" customHeight="1" x14ac:dyDescent="0.15">
      <c r="A153" s="313"/>
      <c r="B153" s="315" t="s">
        <v>0</v>
      </c>
      <c r="C153" s="317" t="s">
        <v>280</v>
      </c>
      <c r="D153" s="317" t="str">
        <f>IF(C155="○","整理番号","登録番号")</f>
        <v>登録番号</v>
      </c>
      <c r="E153" s="184" t="s">
        <v>1394</v>
      </c>
      <c r="F153" s="315" t="s">
        <v>319</v>
      </c>
      <c r="G153" s="168" t="s">
        <v>1</v>
      </c>
      <c r="H153" s="298" t="s">
        <v>1395</v>
      </c>
      <c r="I153" s="296" t="s">
        <v>2</v>
      </c>
      <c r="J153" s="298" t="s">
        <v>328</v>
      </c>
      <c r="K153" s="298" t="s">
        <v>3</v>
      </c>
      <c r="L153" s="178" t="s">
        <v>281</v>
      </c>
      <c r="M153" s="171" t="s">
        <v>16</v>
      </c>
      <c r="N153" s="300" t="s">
        <v>4</v>
      </c>
      <c r="O153" s="301"/>
      <c r="P153" s="301"/>
      <c r="Q153" s="301"/>
      <c r="R153" s="301"/>
      <c r="S153" s="301"/>
      <c r="T153" s="301"/>
      <c r="U153" s="301"/>
      <c r="V153" s="301"/>
      <c r="W153" s="301"/>
      <c r="X153" s="301"/>
      <c r="Y153" s="301"/>
      <c r="Z153" s="301"/>
      <c r="AA153" s="301"/>
      <c r="AB153" s="302"/>
      <c r="AC153" s="173" t="s">
        <v>16</v>
      </c>
      <c r="AD153" s="303" t="s">
        <v>462</v>
      </c>
      <c r="AE153" s="304"/>
      <c r="AF153" s="304"/>
      <c r="AG153" s="304"/>
      <c r="AH153" s="304"/>
      <c r="AI153" s="304"/>
      <c r="AJ153" s="304"/>
      <c r="AK153" s="305"/>
      <c r="AL153" s="171" t="s">
        <v>16</v>
      </c>
      <c r="AM153" s="300" t="s">
        <v>459</v>
      </c>
      <c r="AN153" s="301"/>
      <c r="AO153" s="301"/>
      <c r="AP153" s="301"/>
      <c r="AQ153" s="301"/>
      <c r="AR153" s="301"/>
      <c r="AS153" s="301"/>
      <c r="AT153" s="306"/>
    </row>
    <row r="154" spans="1:64" ht="14.25" thickBot="1" x14ac:dyDescent="0.2">
      <c r="A154" s="314"/>
      <c r="B154" s="316"/>
      <c r="C154" s="318"/>
      <c r="D154" s="318"/>
      <c r="E154" s="189" t="s">
        <v>6</v>
      </c>
      <c r="F154" s="316"/>
      <c r="G154" s="7" t="s">
        <v>7</v>
      </c>
      <c r="H154" s="316"/>
      <c r="I154" s="297"/>
      <c r="J154" s="299"/>
      <c r="K154" s="299"/>
      <c r="L154" s="179"/>
      <c r="M154" s="172"/>
      <c r="N154" s="307" t="s">
        <v>8</v>
      </c>
      <c r="O154" s="308"/>
      <c r="P154" s="308"/>
      <c r="Q154" s="308"/>
      <c r="R154" s="308"/>
      <c r="S154" s="308"/>
      <c r="T154" s="309"/>
      <c r="U154" s="189" t="s">
        <v>9</v>
      </c>
      <c r="V154" s="175" t="s">
        <v>10</v>
      </c>
      <c r="W154" s="176"/>
      <c r="X154" s="176"/>
      <c r="Y154" s="176"/>
      <c r="Z154" s="176"/>
      <c r="AA154" s="177"/>
      <c r="AB154" s="119" t="s">
        <v>11</v>
      </c>
      <c r="AC154" s="174"/>
      <c r="AD154" s="310" t="s">
        <v>8</v>
      </c>
      <c r="AE154" s="311"/>
      <c r="AF154" s="311"/>
      <c r="AG154" s="311"/>
      <c r="AH154" s="311"/>
      <c r="AI154" s="311"/>
      <c r="AJ154" s="312"/>
      <c r="AK154" s="125" t="s">
        <v>9</v>
      </c>
      <c r="AL154" s="172"/>
      <c r="AM154" s="307" t="s">
        <v>8</v>
      </c>
      <c r="AN154" s="308"/>
      <c r="AO154" s="308"/>
      <c r="AP154" s="308"/>
      <c r="AQ154" s="308"/>
      <c r="AR154" s="308"/>
      <c r="AS154" s="309"/>
      <c r="AT154" s="120" t="s">
        <v>9</v>
      </c>
    </row>
    <row r="155" spans="1:64" x14ac:dyDescent="0.15">
      <c r="A155" s="289">
        <v>31</v>
      </c>
      <c r="B155" s="292"/>
      <c r="C155" s="294"/>
      <c r="D155" s="292"/>
      <c r="E155" s="186" t="str">
        <f>IF(C155="○",IF($D155&lt;&gt;"",VLOOKUP($D155,新規学連登録者入力シート!$A$2:$U$101,8,FALSE),""),IF($D155&lt;&gt;"",IF(VLOOKUP(記入方法!$D155,登録者リスト!$A$1:$F$43729,4,FALSE)=基本情報!$D$6,VLOOKUP(記入方法!$D155,登録者リスト!$A$1:$F$43729,3,FALSE),""),""))</f>
        <v/>
      </c>
      <c r="F155" s="283" t="str">
        <f>IF(C155="○",IF($D155&lt;&gt;"",VLOOKUP($D155,新規学連登録者入力シート!$A$2:$U$101,9,FALSE),""),IF($D155&lt;&gt;"",IF(VLOOKUP(記入方法!$D155,登録者リスト!$A$1:$G$43729,4,FALSE)=基本情報!$D$6,VLOOKUP(記入方法!$D155,登録者リスト!$A$1:$G$43729,7,FALSE),""),""))</f>
        <v/>
      </c>
      <c r="G155" s="187" t="str">
        <f>IF(C155="○",IF($D155&lt;&gt;"",VLOOKUP($D155,新規学連登録者入力シート!$A$2:$U$101,14,FALSE),""),IF($D155&lt;&gt;"",IF(VLOOKUP(記入方法!$D155,登録者リスト!$A$1:$F$43729,4,FALSE)=基本情報!$D$6,VLOOKUP(記入方法!$D155,登録者リスト!$A$1:$F$43729,5,FALSE),""),""))</f>
        <v/>
      </c>
      <c r="H155" s="281" t="str">
        <f>IF(C155="○",IF($D155&lt;&gt;"",VLOOKUP($D155,新規学連登録者入力シート!$A$2:$U$101,19,FALSE),""),IF($D155&lt;&gt;"",IF(VLOOKUP(記入方法!$D155,登録者リスト!$A$1:$H$43729,4,FALSE)=基本情報!$D$6,VLOOKUP(記入方法!$D155,登録者リスト!$A$1:$H$43729,8,FALSE),""),""))</f>
        <v/>
      </c>
      <c r="I155" s="285"/>
      <c r="J155" s="285"/>
      <c r="K155" s="287" t="str">
        <f>IFERROR(IF(I155="","",IF(AND(I155&lt;&gt;"107 ハーフマラソン",I155&lt;&gt;"062 10000mW"),IF(BD155="T",IF(VALUE(M155)&lt;=BB155,"A標準",IF(VALUE(M155)&lt;=BC155,"B標準","未突破")),IF(VALUE(M155)&gt;=BB155,"A標準",IF(VALUE(M155)&gt;=BC155,"B標準","未突破"))),IF(VALUE(M155)&lt;=BC155,"","未突破"))),"")</f>
        <v/>
      </c>
      <c r="L155" s="169"/>
      <c r="M155" s="13" t="str">
        <f>IF(U155="",ASC(N155&amp;IF(P155&lt;&gt;"",TEXT(P155,"00"),"")&amp;IF(R155&lt;&gt;"",TEXT(R155,"00"),"")&amp;IF(T155&lt;&gt;"",TEXT(T155,"00"),"")),ASC(U155))</f>
        <v/>
      </c>
      <c r="N155" s="281"/>
      <c r="O155" s="265" t="s">
        <v>275</v>
      </c>
      <c r="P155" s="275"/>
      <c r="Q155" s="265" t="s">
        <v>276</v>
      </c>
      <c r="R155" s="275"/>
      <c r="S155" s="277" t="s">
        <v>277</v>
      </c>
      <c r="T155" s="279"/>
      <c r="U155" s="281"/>
      <c r="V155" s="8"/>
      <c r="W155" s="9" t="s">
        <v>23</v>
      </c>
      <c r="X155" s="8"/>
      <c r="Y155" s="9" t="s">
        <v>24</v>
      </c>
      <c r="Z155" s="8"/>
      <c r="AA155" s="9" t="s">
        <v>26</v>
      </c>
      <c r="AB155" s="283"/>
      <c r="AC155" s="126" t="str">
        <f>IF(AK155="",ASC(AD155&amp;IF(AF155&lt;&gt;"",TEXT(AF155,"00"),"")&amp;IF(AH155&lt;&gt;"",TEXT(AH155,"00"),"")&amp;IF(AJ155&lt;&gt;"",TEXT(AJ155,"00"),"")),ASC(AK155))</f>
        <v/>
      </c>
      <c r="AD155" s="267" t="str">
        <f>IF(I155="","",IF(I155="201 十種競技","",VLOOKUP(I155,#REF!,2,FALSE)))</f>
        <v/>
      </c>
      <c r="AE155" s="269" t="s">
        <v>275</v>
      </c>
      <c r="AF155" s="271" t="str">
        <f>IF(I155="","",IF(I155="201 十種競技","",VLOOKUP(I155,#REF!,4,FALSE)))</f>
        <v/>
      </c>
      <c r="AG155" s="269" t="s">
        <v>276</v>
      </c>
      <c r="AH155" s="271" t="str">
        <f>IF(I155="","",IF(I155="201 十種競技","",VLOOKUP(I155,#REF!,6,FALSE)))</f>
        <v/>
      </c>
      <c r="AI155" s="273" t="s">
        <v>277</v>
      </c>
      <c r="AJ155" s="331" t="str">
        <f>IF(I155="","",IF(I155="201 十種競技","",VLOOKUP(I155,#REF!,8,FALSE)))</f>
        <v/>
      </c>
      <c r="AK155" s="267" t="str">
        <f>IF(I155="","",IF(I155="201 十種競技",#REF!,""))</f>
        <v/>
      </c>
      <c r="AL155" s="13" t="str">
        <f>IF(AT155="",ASC(AM155&amp;IF(AO155&lt;&gt;"",TEXT(AO155,"00"),"")&amp;IF(AQ155&lt;&gt;"",TEXT(AQ155,"00"),"")&amp;IF(AS155&lt;&gt;"",TEXT(AS155,"00"),"")),ASC(AT155))</f>
        <v/>
      </c>
      <c r="AM155" s="292"/>
      <c r="AN155" s="265" t="s">
        <v>275</v>
      </c>
      <c r="AO155" s="319"/>
      <c r="AP155" s="265" t="s">
        <v>276</v>
      </c>
      <c r="AQ155" s="319"/>
      <c r="AR155" s="277" t="s">
        <v>277</v>
      </c>
      <c r="AS155" s="321"/>
      <c r="AT155" s="323"/>
      <c r="AV155" s="6" t="str">
        <f>IF(AND(I155&lt;&gt;"107 ハーフマラソン",I155&lt;&gt;"062 10000mW"),D155 &amp; "-" &amp; I155,D155 &amp; "-" &amp; I155 &amp; J155)</f>
        <v>-</v>
      </c>
      <c r="AW155" s="6" t="str">
        <f>IF(ISERROR(VLOOKUP(記入方法!$AV155,登録者リスト!#REF!,4,FALSE)),"○","")</f>
        <v>○</v>
      </c>
      <c r="AX155" s="6" t="e">
        <f>IF(AND(I155&lt;&gt;"107 ハーフマラソン",I155&lt;&gt;"062 10000mW"),#REF! &amp; "-" &amp; I155,#REF! &amp; "-" &amp; I155 &amp; J155)</f>
        <v>#REF!</v>
      </c>
      <c r="AY155" s="6" t="str">
        <f>IF(ISERROR(VLOOKUP(AX155,突破者リスト外資格記録入力シート!$D$7:$M$106,2,FALSE)),"○","")</f>
        <v>○</v>
      </c>
      <c r="AZ155" s="6" t="str">
        <f>IF(C155="○","整理番号","登録番号")</f>
        <v>登録番号</v>
      </c>
      <c r="BA155" s="6" t="str">
        <f>IF(I155="107 ハーフマラソン","H",IF(I155="062 10000mW","W",""))</f>
        <v/>
      </c>
      <c r="BB155" s="6" t="e">
        <f>VLOOKUP($I155 &amp; $J155,標準記録!$A$1:$D$25,2,FALSE)</f>
        <v>#N/A</v>
      </c>
      <c r="BC155" s="6" t="e">
        <f>VLOOKUP($I155 &amp; $J155,標準記録!$A$1:$D$25,3,FALSE)</f>
        <v>#N/A</v>
      </c>
      <c r="BD155" s="6" t="e">
        <f>VLOOKUP($I155 &amp; $J155,標準記録!$A$1:$D$25,4,FALSE)</f>
        <v>#N/A</v>
      </c>
      <c r="BE155" s="6" t="str">
        <f>IF(BF155="","",A155)</f>
        <v/>
      </c>
      <c r="BF155" s="6" t="str">
        <f>IF(OR(I155="201 十種競技",I155="202 七種競技"),#REF!,"")</f>
        <v/>
      </c>
      <c r="BG155" s="6" t="str">
        <f>IF(I155="107 ハーフマラソン",#REF!,"")</f>
        <v/>
      </c>
      <c r="BH155" s="6" t="str">
        <f>I155 &amp; K155</f>
        <v/>
      </c>
      <c r="BI155" s="6">
        <f>I155</f>
        <v>0</v>
      </c>
      <c r="BJ155" s="6">
        <f>COUNTIF($BI$5:$BI$401,I155)</f>
        <v>160</v>
      </c>
      <c r="BK155" s="6">
        <f>COUNTIF($BH$5:$BH$401,I155 &amp; "B標準")</f>
        <v>0</v>
      </c>
      <c r="BL155" s="6" t="str">
        <f>D153 &amp; D155</f>
        <v>登録番号</v>
      </c>
    </row>
    <row r="156" spans="1:64" ht="14.25" thickBot="1" x14ac:dyDescent="0.2">
      <c r="A156" s="290"/>
      <c r="B156" s="293"/>
      <c r="C156" s="295"/>
      <c r="D156" s="293"/>
      <c r="E156" s="188" t="str">
        <f>IF(C155="○",IF($D155&lt;&gt;"",VLOOKUP($D155,新規学連登録者入力シート!$A$2:$U$101,7,FALSE),""),IF($D155&lt;&gt;"",IF(VLOOKUP(記入方法!$D155,登録者リスト!$A$1:$F$43729,4,FALSE)=基本情報!$D$6,VLOOKUP(記入方法!$D155,登録者リスト!$A$1:$F$43729,2,FALSE),""),""))</f>
        <v/>
      </c>
      <c r="F156" s="284"/>
      <c r="G156" s="188" t="str">
        <f>IF(C155="○",IF($D155&lt;&gt;"",VLOOKUP($D155,新規学連登録者入力シート!$A$2:$U$101,19,FALSE),""),IF($D155&lt;&gt;"",IF(VLOOKUP(記入方法!$D155,登録者リスト!$A$1:$F$43729,4,FALSE)=基本情報!$D$6,VLOOKUP(記入方法!$D155,登録者リスト!$A$1:$F$43729,6,FALSE),""),""))</f>
        <v/>
      </c>
      <c r="H156" s="282"/>
      <c r="I156" s="286"/>
      <c r="J156" s="286"/>
      <c r="K156" s="288"/>
      <c r="L156" s="170"/>
      <c r="M156" s="15" t="str">
        <f>IF(U156="",ASC(N156&amp;IF(P156&lt;&gt;"",TEXT(P156,"00"),"")&amp;IF(R156&lt;&gt;"",TEXT(R156,"00"),"")&amp;IF(T156&lt;&gt;"",TEXT(T156,"00"),"")),ASC(U156))</f>
        <v/>
      </c>
      <c r="N156" s="282"/>
      <c r="O156" s="266"/>
      <c r="P156" s="276"/>
      <c r="Q156" s="266"/>
      <c r="R156" s="276"/>
      <c r="S156" s="278"/>
      <c r="T156" s="280"/>
      <c r="U156" s="282"/>
      <c r="V156" s="10"/>
      <c r="W156" s="11" t="s">
        <v>23</v>
      </c>
      <c r="X156" s="10"/>
      <c r="Y156" s="11" t="s">
        <v>25</v>
      </c>
      <c r="Z156" s="10"/>
      <c r="AA156" s="11" t="s">
        <v>26</v>
      </c>
      <c r="AB156" s="284"/>
      <c r="AC156" s="127" t="str">
        <f>IF(AK156="",ASC(AD155&amp;IF(AF156&lt;&gt;"",TEXT(AF156,"00"),"")&amp;IF(AH156&lt;&gt;"",TEXT(AH156,"00"),"")&amp;IF(AJ156&lt;&gt;"",TEXT(AJ156,"00"),"")),ASC(AK156))</f>
        <v/>
      </c>
      <c r="AD156" s="268"/>
      <c r="AE156" s="270"/>
      <c r="AF156" s="272"/>
      <c r="AG156" s="270"/>
      <c r="AH156" s="272"/>
      <c r="AI156" s="274"/>
      <c r="AJ156" s="332"/>
      <c r="AK156" s="268"/>
      <c r="AL156" s="15" t="str">
        <f>IF(AT156="",ASC(AM156&amp;IF(AO156&lt;&gt;"",TEXT(AO156,"00"),"")&amp;IF(AQ156&lt;&gt;"",TEXT(AQ156,"00"),"")&amp;IF(AS156&lt;&gt;"",TEXT(AS156,"00"),"")),ASC(AT156))</f>
        <v/>
      </c>
      <c r="AM156" s="293"/>
      <c r="AN156" s="266"/>
      <c r="AO156" s="320"/>
      <c r="AP156" s="266"/>
      <c r="AQ156" s="320"/>
      <c r="AR156" s="278"/>
      <c r="AS156" s="322"/>
      <c r="AT156" s="324"/>
      <c r="AV156" s="6" t="str">
        <f>IF(AND(I156&lt;&gt;"107 ハーフマラソン",I156&lt;&gt;"062 10000mW"),D155 &amp; "-" &amp; I156,D155 &amp; "-" &amp; I156 &amp; J156)</f>
        <v>-</v>
      </c>
      <c r="AW156" s="6" t="str">
        <f>IF(ISERROR(VLOOKUP(記入方法!$AV156,登録者リスト!#REF!,4,FALSE)),"○","")</f>
        <v>○</v>
      </c>
      <c r="AX156" s="6" t="e">
        <f>IF(AND(I156&lt;&gt;"107 ハーフマラソン",I156&lt;&gt;"062 10000mW"),#REF! &amp; "-" &amp; I156,#REF! &amp; "-" &amp; I156 &amp; J156)</f>
        <v>#REF!</v>
      </c>
      <c r="AY156" s="6" t="str">
        <f>IF(ISERROR(VLOOKUP(AX156,突破者リスト外資格記録入力シート!$D$7:$M$106,2,FALSE)),"○","")</f>
        <v>○</v>
      </c>
      <c r="BA156" s="6" t="str">
        <f>IF(I156="107 ハーフマラソン","H",IF(I156="062 10000mW","W",""))</f>
        <v/>
      </c>
      <c r="BB156" s="6" t="e">
        <f>VLOOKUP($I156 &amp; $J156,標準記録!$A$1:$D$25,2,FALSE)</f>
        <v>#N/A</v>
      </c>
      <c r="BC156" s="6" t="e">
        <f>VLOOKUP($I156 &amp; $J156,標準記録!$A$1:$D$25,3,FALSE)</f>
        <v>#N/A</v>
      </c>
      <c r="BD156" s="6" t="e">
        <f>VLOOKUP($I156 &amp; $J156,標準記録!$A$1:$D$25,4,FALSE)</f>
        <v>#N/A</v>
      </c>
      <c r="BE156" s="6" t="str">
        <f>IF(BF156="","",A155)</f>
        <v/>
      </c>
      <c r="BF156" s="6" t="str">
        <f>IF(OR(I156="201 十種競技",I156="202 七種競技"),#REF!,"")</f>
        <v/>
      </c>
      <c r="BG156" s="6" t="str">
        <f>IF(I156="107 ハーフマラソン",#REF!,"")</f>
        <v/>
      </c>
      <c r="BH156" s="6" t="str">
        <f>I156 &amp; K156</f>
        <v/>
      </c>
      <c r="BI156" s="6">
        <f>I156</f>
        <v>0</v>
      </c>
      <c r="BJ156" s="6">
        <f>COUNTIF($BI$5:$BI$401,I156)</f>
        <v>160</v>
      </c>
      <c r="BK156" s="6">
        <f>COUNTIF($BH$5:$BH$401,I156 &amp; "B標準")</f>
        <v>0</v>
      </c>
    </row>
    <row r="157" spans="1:64" ht="15" thickTop="1" thickBot="1" x14ac:dyDescent="0.2">
      <c r="A157" s="291"/>
      <c r="B157" s="325" t="s">
        <v>164</v>
      </c>
      <c r="C157" s="326"/>
      <c r="D157" s="326"/>
      <c r="E157" s="326"/>
      <c r="F157" s="326"/>
      <c r="G157" s="327"/>
      <c r="H157" s="185"/>
      <c r="I157" s="328"/>
      <c r="J157" s="329"/>
      <c r="K157" s="329"/>
      <c r="L157" s="329"/>
      <c r="M157" s="329"/>
      <c r="N157" s="329"/>
      <c r="O157" s="329"/>
      <c r="P157" s="329"/>
      <c r="Q157" s="329"/>
      <c r="R157" s="329"/>
      <c r="S157" s="329"/>
      <c r="T157" s="329"/>
      <c r="U157" s="329"/>
      <c r="V157" s="329"/>
      <c r="W157" s="329"/>
      <c r="X157" s="329"/>
      <c r="Y157" s="329"/>
      <c r="Z157" s="329"/>
      <c r="AA157" s="329"/>
      <c r="AB157" s="329"/>
      <c r="AC157" s="329"/>
      <c r="AD157" s="329"/>
      <c r="AE157" s="329"/>
      <c r="AF157" s="329"/>
      <c r="AG157" s="329"/>
      <c r="AH157" s="329"/>
      <c r="AI157" s="329"/>
      <c r="AJ157" s="329"/>
      <c r="AK157" s="329"/>
      <c r="AL157" s="329"/>
      <c r="AM157" s="329"/>
      <c r="AN157" s="329"/>
      <c r="AO157" s="329"/>
      <c r="AP157" s="329"/>
      <c r="AQ157" s="329"/>
      <c r="AR157" s="329"/>
      <c r="AS157" s="329"/>
      <c r="AT157" s="330"/>
    </row>
    <row r="158" spans="1:64" ht="13.5" customHeight="1" x14ac:dyDescent="0.15">
      <c r="A158" s="313"/>
      <c r="B158" s="315" t="s">
        <v>0</v>
      </c>
      <c r="C158" s="317" t="s">
        <v>280</v>
      </c>
      <c r="D158" s="317" t="str">
        <f>IF(C160="○","整理番号","登録番号")</f>
        <v>登録番号</v>
      </c>
      <c r="E158" s="184" t="s">
        <v>1394</v>
      </c>
      <c r="F158" s="315" t="s">
        <v>319</v>
      </c>
      <c r="G158" s="168" t="s">
        <v>1</v>
      </c>
      <c r="H158" s="298" t="s">
        <v>1395</v>
      </c>
      <c r="I158" s="296" t="s">
        <v>2</v>
      </c>
      <c r="J158" s="298" t="s">
        <v>328</v>
      </c>
      <c r="K158" s="298" t="s">
        <v>3</v>
      </c>
      <c r="L158" s="178" t="s">
        <v>281</v>
      </c>
      <c r="M158" s="171" t="s">
        <v>16</v>
      </c>
      <c r="N158" s="300" t="s">
        <v>4</v>
      </c>
      <c r="O158" s="301"/>
      <c r="P158" s="301"/>
      <c r="Q158" s="301"/>
      <c r="R158" s="301"/>
      <c r="S158" s="301"/>
      <c r="T158" s="301"/>
      <c r="U158" s="301"/>
      <c r="V158" s="301"/>
      <c r="W158" s="301"/>
      <c r="X158" s="301"/>
      <c r="Y158" s="301"/>
      <c r="Z158" s="301"/>
      <c r="AA158" s="301"/>
      <c r="AB158" s="302"/>
      <c r="AC158" s="173" t="s">
        <v>16</v>
      </c>
      <c r="AD158" s="303" t="s">
        <v>462</v>
      </c>
      <c r="AE158" s="304"/>
      <c r="AF158" s="304"/>
      <c r="AG158" s="304"/>
      <c r="AH158" s="304"/>
      <c r="AI158" s="304"/>
      <c r="AJ158" s="304"/>
      <c r="AK158" s="305"/>
      <c r="AL158" s="171" t="s">
        <v>16</v>
      </c>
      <c r="AM158" s="300" t="s">
        <v>459</v>
      </c>
      <c r="AN158" s="301"/>
      <c r="AO158" s="301"/>
      <c r="AP158" s="301"/>
      <c r="AQ158" s="301"/>
      <c r="AR158" s="301"/>
      <c r="AS158" s="301"/>
      <c r="AT158" s="306"/>
    </row>
    <row r="159" spans="1:64" ht="14.25" thickBot="1" x14ac:dyDescent="0.2">
      <c r="A159" s="314"/>
      <c r="B159" s="316"/>
      <c r="C159" s="318"/>
      <c r="D159" s="318"/>
      <c r="E159" s="189" t="s">
        <v>6</v>
      </c>
      <c r="F159" s="316"/>
      <c r="G159" s="7" t="s">
        <v>7</v>
      </c>
      <c r="H159" s="316"/>
      <c r="I159" s="297"/>
      <c r="J159" s="299"/>
      <c r="K159" s="299"/>
      <c r="L159" s="179"/>
      <c r="M159" s="172"/>
      <c r="N159" s="307" t="s">
        <v>8</v>
      </c>
      <c r="O159" s="308"/>
      <c r="P159" s="308"/>
      <c r="Q159" s="308"/>
      <c r="R159" s="308"/>
      <c r="S159" s="308"/>
      <c r="T159" s="309"/>
      <c r="U159" s="189" t="s">
        <v>9</v>
      </c>
      <c r="V159" s="175" t="s">
        <v>10</v>
      </c>
      <c r="W159" s="176"/>
      <c r="X159" s="176"/>
      <c r="Y159" s="176"/>
      <c r="Z159" s="176"/>
      <c r="AA159" s="177"/>
      <c r="AB159" s="119" t="s">
        <v>11</v>
      </c>
      <c r="AC159" s="174"/>
      <c r="AD159" s="310" t="s">
        <v>8</v>
      </c>
      <c r="AE159" s="311"/>
      <c r="AF159" s="311"/>
      <c r="AG159" s="311"/>
      <c r="AH159" s="311"/>
      <c r="AI159" s="311"/>
      <c r="AJ159" s="312"/>
      <c r="AK159" s="125" t="s">
        <v>9</v>
      </c>
      <c r="AL159" s="172"/>
      <c r="AM159" s="307" t="s">
        <v>8</v>
      </c>
      <c r="AN159" s="308"/>
      <c r="AO159" s="308"/>
      <c r="AP159" s="308"/>
      <c r="AQ159" s="308"/>
      <c r="AR159" s="308"/>
      <c r="AS159" s="309"/>
      <c r="AT159" s="120" t="s">
        <v>9</v>
      </c>
    </row>
    <row r="160" spans="1:64" x14ac:dyDescent="0.15">
      <c r="A160" s="289">
        <v>32</v>
      </c>
      <c r="B160" s="292"/>
      <c r="C160" s="294"/>
      <c r="D160" s="292"/>
      <c r="E160" s="186" t="str">
        <f>IF(C160="○",IF($D160&lt;&gt;"",VLOOKUP($D160,新規学連登録者入力シート!$A$2:$U$101,8,FALSE),""),IF($D160&lt;&gt;"",IF(VLOOKUP(記入方法!$D160,登録者リスト!$A$1:$F$43729,4,FALSE)=基本情報!$D$6,VLOOKUP(記入方法!$D160,登録者リスト!$A$1:$F$43729,3,FALSE),""),""))</f>
        <v/>
      </c>
      <c r="F160" s="283" t="str">
        <f>IF(C160="○",IF($D160&lt;&gt;"",VLOOKUP($D160,新規学連登録者入力シート!$A$2:$U$101,9,FALSE),""),IF($D160&lt;&gt;"",IF(VLOOKUP(記入方法!$D160,登録者リスト!$A$1:$G$43729,4,FALSE)=基本情報!$D$6,VLOOKUP(記入方法!$D160,登録者リスト!$A$1:$G$43729,7,FALSE),""),""))</f>
        <v/>
      </c>
      <c r="G160" s="187" t="str">
        <f>IF(C160="○",IF($D160&lt;&gt;"",VLOOKUP($D160,新規学連登録者入力シート!$A$2:$U$101,14,FALSE),""),IF($D160&lt;&gt;"",IF(VLOOKUP(記入方法!$D160,登録者リスト!$A$1:$F$43729,4,FALSE)=基本情報!$D$6,VLOOKUP(記入方法!$D160,登録者リスト!$A$1:$F$43729,5,FALSE),""),""))</f>
        <v/>
      </c>
      <c r="H160" s="281" t="str">
        <f>IF(C160="○",IF($D160&lt;&gt;"",VLOOKUP($D160,新規学連登録者入力シート!$A$2:$U$101,19,FALSE),""),IF($D160&lt;&gt;"",IF(VLOOKUP(記入方法!$D160,登録者リスト!$A$1:$H$43729,4,FALSE)=基本情報!$D$6,VLOOKUP(記入方法!$D160,登録者リスト!$A$1:$H$43729,8,FALSE),""),""))</f>
        <v/>
      </c>
      <c r="I160" s="285"/>
      <c r="J160" s="285"/>
      <c r="K160" s="287" t="str">
        <f>IFERROR(IF(I160="","",IF(AND(I160&lt;&gt;"107 ハーフマラソン",I160&lt;&gt;"062 10000mW"),IF(BD160="T",IF(VALUE(M160)&lt;=BB160,"A標準",IF(VALUE(M160)&lt;=BC160,"B標準","未突破")),IF(VALUE(M160)&gt;=BB160,"A標準",IF(VALUE(M160)&gt;=BC160,"B標準","未突破"))),IF(VALUE(M160)&lt;=BC160,"","未突破"))),"")</f>
        <v/>
      </c>
      <c r="L160" s="169"/>
      <c r="M160" s="13" t="str">
        <f>IF(U160="",ASC(N160&amp;IF(P160&lt;&gt;"",TEXT(P160,"00"),"")&amp;IF(R160&lt;&gt;"",TEXT(R160,"00"),"")&amp;IF(T160&lt;&gt;"",TEXT(T160,"00"),"")),ASC(U160))</f>
        <v/>
      </c>
      <c r="N160" s="281"/>
      <c r="O160" s="265" t="s">
        <v>275</v>
      </c>
      <c r="P160" s="275"/>
      <c r="Q160" s="265" t="s">
        <v>276</v>
      </c>
      <c r="R160" s="275"/>
      <c r="S160" s="277" t="s">
        <v>277</v>
      </c>
      <c r="T160" s="279"/>
      <c r="U160" s="281"/>
      <c r="V160" s="8"/>
      <c r="W160" s="9" t="s">
        <v>23</v>
      </c>
      <c r="X160" s="8"/>
      <c r="Y160" s="9" t="s">
        <v>24</v>
      </c>
      <c r="Z160" s="8"/>
      <c r="AA160" s="9" t="s">
        <v>26</v>
      </c>
      <c r="AB160" s="283"/>
      <c r="AC160" s="126" t="str">
        <f>IF(AK160="",ASC(AD160&amp;IF(AF160&lt;&gt;"",TEXT(AF160,"00"),"")&amp;IF(AH160&lt;&gt;"",TEXT(AH160,"00"),"")&amp;IF(AJ160&lt;&gt;"",TEXT(AJ160,"00"),"")),ASC(AK160))</f>
        <v/>
      </c>
      <c r="AD160" s="267" t="str">
        <f>IF(I160="","",IF(I160="201 十種競技","",VLOOKUP(I160,#REF!,2,FALSE)))</f>
        <v/>
      </c>
      <c r="AE160" s="269" t="s">
        <v>275</v>
      </c>
      <c r="AF160" s="271" t="str">
        <f>IF(I160="","",IF(I160="201 十種競技","",VLOOKUP(I160,#REF!,4,FALSE)))</f>
        <v/>
      </c>
      <c r="AG160" s="269" t="s">
        <v>276</v>
      </c>
      <c r="AH160" s="271" t="str">
        <f>IF(I160="","",IF(I160="201 十種競技","",VLOOKUP(I160,#REF!,6,FALSE)))</f>
        <v/>
      </c>
      <c r="AI160" s="273" t="s">
        <v>277</v>
      </c>
      <c r="AJ160" s="331" t="str">
        <f>IF(I160="","",IF(I160="201 十種競技","",VLOOKUP(I160,#REF!,8,FALSE)))</f>
        <v/>
      </c>
      <c r="AK160" s="267" t="str">
        <f>IF(I160="","",IF(I160="201 十種競技",#REF!,""))</f>
        <v/>
      </c>
      <c r="AL160" s="13" t="str">
        <f>IF(AT160="",ASC(AM160&amp;IF(AO160&lt;&gt;"",TEXT(AO160,"00"),"")&amp;IF(AQ160&lt;&gt;"",TEXT(AQ160,"00"),"")&amp;IF(AS160&lt;&gt;"",TEXT(AS160,"00"),"")),ASC(AT160))</f>
        <v/>
      </c>
      <c r="AM160" s="292"/>
      <c r="AN160" s="265" t="s">
        <v>275</v>
      </c>
      <c r="AO160" s="319"/>
      <c r="AP160" s="265" t="s">
        <v>276</v>
      </c>
      <c r="AQ160" s="319"/>
      <c r="AR160" s="277" t="s">
        <v>277</v>
      </c>
      <c r="AS160" s="321"/>
      <c r="AT160" s="323"/>
      <c r="AV160" s="6" t="str">
        <f>IF(AND(I160&lt;&gt;"107 ハーフマラソン",I160&lt;&gt;"062 10000mW"),D160 &amp; "-" &amp; I160,D160 &amp; "-" &amp; I160 &amp; J160)</f>
        <v>-</v>
      </c>
      <c r="AW160" s="6" t="str">
        <f>IF(ISERROR(VLOOKUP(記入方法!$AV160,登録者リスト!#REF!,4,FALSE)),"○","")</f>
        <v>○</v>
      </c>
      <c r="AX160" s="6" t="e">
        <f>IF(AND(I160&lt;&gt;"107 ハーフマラソン",I160&lt;&gt;"062 10000mW"),#REF! &amp; "-" &amp; I160,#REF! &amp; "-" &amp; I160 &amp; J160)</f>
        <v>#REF!</v>
      </c>
      <c r="AY160" s="6" t="str">
        <f>IF(ISERROR(VLOOKUP(AX160,突破者リスト外資格記録入力シート!$D$7:$M$106,2,FALSE)),"○","")</f>
        <v>○</v>
      </c>
      <c r="AZ160" s="6" t="str">
        <f>IF(C160="○","整理番号","登録番号")</f>
        <v>登録番号</v>
      </c>
      <c r="BA160" s="6" t="str">
        <f>IF(I160="107 ハーフマラソン","H",IF(I160="062 10000mW","W",""))</f>
        <v/>
      </c>
      <c r="BB160" s="6" t="e">
        <f>VLOOKUP($I160 &amp; $J160,標準記録!$A$1:$D$25,2,FALSE)</f>
        <v>#N/A</v>
      </c>
      <c r="BC160" s="6" t="e">
        <f>VLOOKUP($I160 &amp; $J160,標準記録!$A$1:$D$25,3,FALSE)</f>
        <v>#N/A</v>
      </c>
      <c r="BD160" s="6" t="e">
        <f>VLOOKUP($I160 &amp; $J160,標準記録!$A$1:$D$25,4,FALSE)</f>
        <v>#N/A</v>
      </c>
      <c r="BE160" s="6" t="str">
        <f>IF(BF160="","",A160)</f>
        <v/>
      </c>
      <c r="BF160" s="6" t="str">
        <f>IF(OR(I160="201 十種競技",I160="202 七種競技"),#REF!,"")</f>
        <v/>
      </c>
      <c r="BG160" s="6" t="str">
        <f>IF(I160="107 ハーフマラソン",#REF!,"")</f>
        <v/>
      </c>
      <c r="BH160" s="6" t="str">
        <f>I160 &amp; K160</f>
        <v/>
      </c>
      <c r="BI160" s="6">
        <f>I160</f>
        <v>0</v>
      </c>
      <c r="BJ160" s="6">
        <f>COUNTIF($BI$5:$BI$401,I160)</f>
        <v>160</v>
      </c>
      <c r="BK160" s="6">
        <f>COUNTIF($BH$5:$BH$401,I160 &amp; "B標準")</f>
        <v>0</v>
      </c>
      <c r="BL160" s="6" t="str">
        <f>D158 &amp; D160</f>
        <v>登録番号</v>
      </c>
    </row>
    <row r="161" spans="1:64" ht="14.25" thickBot="1" x14ac:dyDescent="0.2">
      <c r="A161" s="290"/>
      <c r="B161" s="293"/>
      <c r="C161" s="295"/>
      <c r="D161" s="293"/>
      <c r="E161" s="188" t="str">
        <f>IF(C160="○",IF($D160&lt;&gt;"",VLOOKUP($D160,新規学連登録者入力シート!$A$2:$U$101,7,FALSE),""),IF($D160&lt;&gt;"",IF(VLOOKUP(記入方法!$D160,登録者リスト!$A$1:$F$43729,4,FALSE)=基本情報!$D$6,VLOOKUP(記入方法!$D160,登録者リスト!$A$1:$F$43729,2,FALSE),""),""))</f>
        <v/>
      </c>
      <c r="F161" s="284"/>
      <c r="G161" s="188" t="str">
        <f>IF(C160="○",IF($D160&lt;&gt;"",VLOOKUP($D160,新規学連登録者入力シート!$A$2:$U$101,19,FALSE),""),IF($D160&lt;&gt;"",IF(VLOOKUP(記入方法!$D160,登録者リスト!$A$1:$F$43729,4,FALSE)=基本情報!$D$6,VLOOKUP(記入方法!$D160,登録者リスト!$A$1:$F$43729,6,FALSE),""),""))</f>
        <v/>
      </c>
      <c r="H161" s="282"/>
      <c r="I161" s="286"/>
      <c r="J161" s="286"/>
      <c r="K161" s="288"/>
      <c r="L161" s="170"/>
      <c r="M161" s="15" t="str">
        <f>IF(U161="",ASC(N161&amp;IF(P161&lt;&gt;"",TEXT(P161,"00"),"")&amp;IF(R161&lt;&gt;"",TEXT(R161,"00"),"")&amp;IF(T161&lt;&gt;"",TEXT(T161,"00"),"")),ASC(U161))</f>
        <v/>
      </c>
      <c r="N161" s="282"/>
      <c r="O161" s="266"/>
      <c r="P161" s="276"/>
      <c r="Q161" s="266"/>
      <c r="R161" s="276"/>
      <c r="S161" s="278"/>
      <c r="T161" s="280"/>
      <c r="U161" s="282"/>
      <c r="V161" s="10"/>
      <c r="W161" s="11" t="s">
        <v>23</v>
      </c>
      <c r="X161" s="10"/>
      <c r="Y161" s="11" t="s">
        <v>25</v>
      </c>
      <c r="Z161" s="10"/>
      <c r="AA161" s="11" t="s">
        <v>26</v>
      </c>
      <c r="AB161" s="284"/>
      <c r="AC161" s="127" t="str">
        <f>IF(AK161="",ASC(AD160&amp;IF(AF161&lt;&gt;"",TEXT(AF161,"00"),"")&amp;IF(AH161&lt;&gt;"",TEXT(AH161,"00"),"")&amp;IF(AJ161&lt;&gt;"",TEXT(AJ161,"00"),"")),ASC(AK161))</f>
        <v/>
      </c>
      <c r="AD161" s="268"/>
      <c r="AE161" s="270"/>
      <c r="AF161" s="272"/>
      <c r="AG161" s="270"/>
      <c r="AH161" s="272"/>
      <c r="AI161" s="274"/>
      <c r="AJ161" s="332"/>
      <c r="AK161" s="268"/>
      <c r="AL161" s="15" t="str">
        <f>IF(AT161="",ASC(AM161&amp;IF(AO161&lt;&gt;"",TEXT(AO161,"00"),"")&amp;IF(AQ161&lt;&gt;"",TEXT(AQ161,"00"),"")&amp;IF(AS161&lt;&gt;"",TEXT(AS161,"00"),"")),ASC(AT161))</f>
        <v/>
      </c>
      <c r="AM161" s="293"/>
      <c r="AN161" s="266"/>
      <c r="AO161" s="320"/>
      <c r="AP161" s="266"/>
      <c r="AQ161" s="320"/>
      <c r="AR161" s="278"/>
      <c r="AS161" s="322"/>
      <c r="AT161" s="324"/>
      <c r="AV161" s="6" t="str">
        <f>IF(AND(I161&lt;&gt;"107 ハーフマラソン",I161&lt;&gt;"062 10000mW"),D160 &amp; "-" &amp; I161,D160 &amp; "-" &amp; I161 &amp; J161)</f>
        <v>-</v>
      </c>
      <c r="AW161" s="6" t="str">
        <f>IF(ISERROR(VLOOKUP(記入方法!$AV161,登録者リスト!#REF!,4,FALSE)),"○","")</f>
        <v>○</v>
      </c>
      <c r="AX161" s="6" t="e">
        <f>IF(AND(I161&lt;&gt;"107 ハーフマラソン",I161&lt;&gt;"062 10000mW"),#REF! &amp; "-" &amp; I161,#REF! &amp; "-" &amp; I161 &amp; J161)</f>
        <v>#REF!</v>
      </c>
      <c r="AY161" s="6" t="str">
        <f>IF(ISERROR(VLOOKUP(AX161,突破者リスト外資格記録入力シート!$D$7:$M$106,2,FALSE)),"○","")</f>
        <v>○</v>
      </c>
      <c r="BA161" s="6" t="str">
        <f>IF(I161="107 ハーフマラソン","H",IF(I161="062 10000mW","W",""))</f>
        <v/>
      </c>
      <c r="BB161" s="6" t="e">
        <f>VLOOKUP($I161 &amp; $J161,標準記録!$A$1:$D$25,2,FALSE)</f>
        <v>#N/A</v>
      </c>
      <c r="BC161" s="6" t="e">
        <f>VLOOKUP($I161 &amp; $J161,標準記録!$A$1:$D$25,3,FALSE)</f>
        <v>#N/A</v>
      </c>
      <c r="BD161" s="6" t="e">
        <f>VLOOKUP($I161 &amp; $J161,標準記録!$A$1:$D$25,4,FALSE)</f>
        <v>#N/A</v>
      </c>
      <c r="BE161" s="6" t="str">
        <f>IF(BF161="","",A160)</f>
        <v/>
      </c>
      <c r="BF161" s="6" t="str">
        <f>IF(OR(I161="201 十種競技",I161="202 七種競技"),#REF!,"")</f>
        <v/>
      </c>
      <c r="BG161" s="6" t="str">
        <f>IF(I161="107 ハーフマラソン",#REF!,"")</f>
        <v/>
      </c>
      <c r="BH161" s="6" t="str">
        <f>I161 &amp; K161</f>
        <v/>
      </c>
      <c r="BI161" s="6">
        <f>I161</f>
        <v>0</v>
      </c>
      <c r="BJ161" s="6">
        <f>COUNTIF($BI$5:$BI$401,I161)</f>
        <v>160</v>
      </c>
      <c r="BK161" s="6">
        <f>COUNTIF($BH$5:$BH$401,I161 &amp; "B標準")</f>
        <v>0</v>
      </c>
    </row>
    <row r="162" spans="1:64" ht="15" thickTop="1" thickBot="1" x14ac:dyDescent="0.2">
      <c r="A162" s="291"/>
      <c r="B162" s="325" t="s">
        <v>164</v>
      </c>
      <c r="C162" s="326"/>
      <c r="D162" s="326"/>
      <c r="E162" s="326"/>
      <c r="F162" s="326"/>
      <c r="G162" s="327"/>
      <c r="H162" s="185"/>
      <c r="I162" s="328"/>
      <c r="J162" s="329"/>
      <c r="K162" s="329"/>
      <c r="L162" s="329"/>
      <c r="M162" s="329"/>
      <c r="N162" s="329"/>
      <c r="O162" s="329"/>
      <c r="P162" s="329"/>
      <c r="Q162" s="329"/>
      <c r="R162" s="329"/>
      <c r="S162" s="329"/>
      <c r="T162" s="329"/>
      <c r="U162" s="329"/>
      <c r="V162" s="329"/>
      <c r="W162" s="329"/>
      <c r="X162" s="329"/>
      <c r="Y162" s="329"/>
      <c r="Z162" s="329"/>
      <c r="AA162" s="329"/>
      <c r="AB162" s="329"/>
      <c r="AC162" s="329"/>
      <c r="AD162" s="329"/>
      <c r="AE162" s="329"/>
      <c r="AF162" s="329"/>
      <c r="AG162" s="329"/>
      <c r="AH162" s="329"/>
      <c r="AI162" s="329"/>
      <c r="AJ162" s="329"/>
      <c r="AK162" s="329"/>
      <c r="AL162" s="329"/>
      <c r="AM162" s="329"/>
      <c r="AN162" s="329"/>
      <c r="AO162" s="329"/>
      <c r="AP162" s="329"/>
      <c r="AQ162" s="329"/>
      <c r="AR162" s="329"/>
      <c r="AS162" s="329"/>
      <c r="AT162" s="330"/>
    </row>
    <row r="163" spans="1:64" ht="13.5" customHeight="1" x14ac:dyDescent="0.15">
      <c r="A163" s="313"/>
      <c r="B163" s="315" t="s">
        <v>0</v>
      </c>
      <c r="C163" s="317" t="s">
        <v>280</v>
      </c>
      <c r="D163" s="317" t="str">
        <f>IF(C165="○","整理番号","登録番号")</f>
        <v>登録番号</v>
      </c>
      <c r="E163" s="184" t="s">
        <v>1394</v>
      </c>
      <c r="F163" s="315" t="s">
        <v>319</v>
      </c>
      <c r="G163" s="168" t="s">
        <v>1</v>
      </c>
      <c r="H163" s="298" t="s">
        <v>1395</v>
      </c>
      <c r="I163" s="296" t="s">
        <v>2</v>
      </c>
      <c r="J163" s="298" t="s">
        <v>328</v>
      </c>
      <c r="K163" s="298" t="s">
        <v>3</v>
      </c>
      <c r="L163" s="178" t="s">
        <v>281</v>
      </c>
      <c r="M163" s="171" t="s">
        <v>16</v>
      </c>
      <c r="N163" s="300" t="s">
        <v>4</v>
      </c>
      <c r="O163" s="301"/>
      <c r="P163" s="301"/>
      <c r="Q163" s="301"/>
      <c r="R163" s="301"/>
      <c r="S163" s="301"/>
      <c r="T163" s="301"/>
      <c r="U163" s="301"/>
      <c r="V163" s="301"/>
      <c r="W163" s="301"/>
      <c r="X163" s="301"/>
      <c r="Y163" s="301"/>
      <c r="Z163" s="301"/>
      <c r="AA163" s="301"/>
      <c r="AB163" s="302"/>
      <c r="AC163" s="173" t="s">
        <v>16</v>
      </c>
      <c r="AD163" s="303" t="s">
        <v>462</v>
      </c>
      <c r="AE163" s="304"/>
      <c r="AF163" s="304"/>
      <c r="AG163" s="304"/>
      <c r="AH163" s="304"/>
      <c r="AI163" s="304"/>
      <c r="AJ163" s="304"/>
      <c r="AK163" s="305"/>
      <c r="AL163" s="171" t="s">
        <v>16</v>
      </c>
      <c r="AM163" s="300" t="s">
        <v>459</v>
      </c>
      <c r="AN163" s="301"/>
      <c r="AO163" s="301"/>
      <c r="AP163" s="301"/>
      <c r="AQ163" s="301"/>
      <c r="AR163" s="301"/>
      <c r="AS163" s="301"/>
      <c r="AT163" s="306"/>
    </row>
    <row r="164" spans="1:64" ht="14.25" thickBot="1" x14ac:dyDescent="0.2">
      <c r="A164" s="314"/>
      <c r="B164" s="316"/>
      <c r="C164" s="318"/>
      <c r="D164" s="318"/>
      <c r="E164" s="189" t="s">
        <v>6</v>
      </c>
      <c r="F164" s="316"/>
      <c r="G164" s="7" t="s">
        <v>7</v>
      </c>
      <c r="H164" s="316"/>
      <c r="I164" s="297"/>
      <c r="J164" s="299"/>
      <c r="K164" s="299"/>
      <c r="L164" s="179"/>
      <c r="M164" s="172"/>
      <c r="N164" s="307" t="s">
        <v>8</v>
      </c>
      <c r="O164" s="308"/>
      <c r="P164" s="308"/>
      <c r="Q164" s="308"/>
      <c r="R164" s="308"/>
      <c r="S164" s="308"/>
      <c r="T164" s="309"/>
      <c r="U164" s="189" t="s">
        <v>9</v>
      </c>
      <c r="V164" s="175" t="s">
        <v>10</v>
      </c>
      <c r="W164" s="176"/>
      <c r="X164" s="176"/>
      <c r="Y164" s="176"/>
      <c r="Z164" s="176"/>
      <c r="AA164" s="177"/>
      <c r="AB164" s="119" t="s">
        <v>11</v>
      </c>
      <c r="AC164" s="174"/>
      <c r="AD164" s="310" t="s">
        <v>8</v>
      </c>
      <c r="AE164" s="311"/>
      <c r="AF164" s="311"/>
      <c r="AG164" s="311"/>
      <c r="AH164" s="311"/>
      <c r="AI164" s="311"/>
      <c r="AJ164" s="312"/>
      <c r="AK164" s="125" t="s">
        <v>9</v>
      </c>
      <c r="AL164" s="172"/>
      <c r="AM164" s="307" t="s">
        <v>8</v>
      </c>
      <c r="AN164" s="308"/>
      <c r="AO164" s="308"/>
      <c r="AP164" s="308"/>
      <c r="AQ164" s="308"/>
      <c r="AR164" s="308"/>
      <c r="AS164" s="309"/>
      <c r="AT164" s="120" t="s">
        <v>9</v>
      </c>
    </row>
    <row r="165" spans="1:64" x14ac:dyDescent="0.15">
      <c r="A165" s="289">
        <v>33</v>
      </c>
      <c r="B165" s="292"/>
      <c r="C165" s="294"/>
      <c r="D165" s="292"/>
      <c r="E165" s="186" t="str">
        <f>IF(C165="○",IF($D165&lt;&gt;"",VLOOKUP($D165,新規学連登録者入力シート!$A$2:$U$101,8,FALSE),""),IF($D165&lt;&gt;"",IF(VLOOKUP(記入方法!$D165,登録者リスト!$A$1:$F$43729,4,FALSE)=基本情報!$D$6,VLOOKUP(記入方法!$D165,登録者リスト!$A$1:$F$43729,3,FALSE),""),""))</f>
        <v/>
      </c>
      <c r="F165" s="283" t="str">
        <f>IF(C165="○",IF($D165&lt;&gt;"",VLOOKUP($D165,新規学連登録者入力シート!$A$2:$U$101,9,FALSE),""),IF($D165&lt;&gt;"",IF(VLOOKUP(記入方法!$D165,登録者リスト!$A$1:$G$43729,4,FALSE)=基本情報!$D$6,VLOOKUP(記入方法!$D165,登録者リスト!$A$1:$G$43729,7,FALSE),""),""))</f>
        <v/>
      </c>
      <c r="G165" s="187" t="str">
        <f>IF(C165="○",IF($D165&lt;&gt;"",VLOOKUP($D165,新規学連登録者入力シート!$A$2:$U$101,14,FALSE),""),IF($D165&lt;&gt;"",IF(VLOOKUP(記入方法!$D165,登録者リスト!$A$1:$F$43729,4,FALSE)=基本情報!$D$6,VLOOKUP(記入方法!$D165,登録者リスト!$A$1:$F$43729,5,FALSE),""),""))</f>
        <v/>
      </c>
      <c r="H165" s="281" t="str">
        <f>IF(C165="○",IF($D165&lt;&gt;"",VLOOKUP($D165,新規学連登録者入力シート!$A$2:$U$101,19,FALSE),""),IF($D165&lt;&gt;"",IF(VLOOKUP(記入方法!$D165,登録者リスト!$A$1:$H$43729,4,FALSE)=基本情報!$D$6,VLOOKUP(記入方法!$D165,登録者リスト!$A$1:$H$43729,8,FALSE),""),""))</f>
        <v/>
      </c>
      <c r="I165" s="285"/>
      <c r="J165" s="285"/>
      <c r="K165" s="287" t="str">
        <f>IFERROR(IF(I165="","",IF(AND(I165&lt;&gt;"107 ハーフマラソン",I165&lt;&gt;"062 10000mW"),IF(BD165="T",IF(VALUE(M165)&lt;=BB165,"A標準",IF(VALUE(M165)&lt;=BC165,"B標準","未突破")),IF(VALUE(M165)&gt;=BB165,"A標準",IF(VALUE(M165)&gt;=BC165,"B標準","未突破"))),IF(VALUE(M165)&lt;=BC165,"","未突破"))),"")</f>
        <v/>
      </c>
      <c r="L165" s="169"/>
      <c r="M165" s="13" t="str">
        <f>IF(U165="",ASC(N165&amp;IF(P165&lt;&gt;"",TEXT(P165,"00"),"")&amp;IF(R165&lt;&gt;"",TEXT(R165,"00"),"")&amp;IF(T165&lt;&gt;"",TEXT(T165,"00"),"")),ASC(U165))</f>
        <v/>
      </c>
      <c r="N165" s="281"/>
      <c r="O165" s="265" t="s">
        <v>275</v>
      </c>
      <c r="P165" s="275"/>
      <c r="Q165" s="265" t="s">
        <v>276</v>
      </c>
      <c r="R165" s="275"/>
      <c r="S165" s="277" t="s">
        <v>277</v>
      </c>
      <c r="T165" s="279"/>
      <c r="U165" s="281"/>
      <c r="V165" s="8"/>
      <c r="W165" s="9" t="s">
        <v>23</v>
      </c>
      <c r="X165" s="8"/>
      <c r="Y165" s="9" t="s">
        <v>24</v>
      </c>
      <c r="Z165" s="8"/>
      <c r="AA165" s="9" t="s">
        <v>26</v>
      </c>
      <c r="AB165" s="283"/>
      <c r="AC165" s="126" t="str">
        <f>IF(AK165="",ASC(AD165&amp;IF(AF165&lt;&gt;"",TEXT(AF165,"00"),"")&amp;IF(AH165&lt;&gt;"",TEXT(AH165,"00"),"")&amp;IF(AJ165&lt;&gt;"",TEXT(AJ165,"00"),"")),ASC(AK165))</f>
        <v/>
      </c>
      <c r="AD165" s="267" t="str">
        <f>IF(I165="","",IF(I165="201 十種競技","",VLOOKUP(I165,#REF!,2,FALSE)))</f>
        <v/>
      </c>
      <c r="AE165" s="269" t="s">
        <v>275</v>
      </c>
      <c r="AF165" s="271" t="str">
        <f>IF(I165="","",IF(I165="201 十種競技","",VLOOKUP(I165,#REF!,4,FALSE)))</f>
        <v/>
      </c>
      <c r="AG165" s="269" t="s">
        <v>276</v>
      </c>
      <c r="AH165" s="271" t="str">
        <f>IF(I165="","",IF(I165="201 十種競技","",VLOOKUP(I165,#REF!,6,FALSE)))</f>
        <v/>
      </c>
      <c r="AI165" s="273" t="s">
        <v>277</v>
      </c>
      <c r="AJ165" s="331" t="str">
        <f>IF(I165="","",IF(I165="201 十種競技","",VLOOKUP(I165,#REF!,8,FALSE)))</f>
        <v/>
      </c>
      <c r="AK165" s="267" t="str">
        <f>IF(I165="","",IF(I165="201 十種競技",#REF!,""))</f>
        <v/>
      </c>
      <c r="AL165" s="13" t="str">
        <f>IF(AT165="",ASC(AM165&amp;IF(AO165&lt;&gt;"",TEXT(AO165,"00"),"")&amp;IF(AQ165&lt;&gt;"",TEXT(AQ165,"00"),"")&amp;IF(AS165&lt;&gt;"",TEXT(AS165,"00"),"")),ASC(AT165))</f>
        <v/>
      </c>
      <c r="AM165" s="292"/>
      <c r="AN165" s="265" t="s">
        <v>275</v>
      </c>
      <c r="AO165" s="319"/>
      <c r="AP165" s="265" t="s">
        <v>276</v>
      </c>
      <c r="AQ165" s="319"/>
      <c r="AR165" s="277" t="s">
        <v>277</v>
      </c>
      <c r="AS165" s="321"/>
      <c r="AT165" s="323"/>
      <c r="AV165" s="6" t="str">
        <f>IF(AND(I165&lt;&gt;"107 ハーフマラソン",I165&lt;&gt;"062 10000mW"),D165 &amp; "-" &amp; I165,D165 &amp; "-" &amp; I165 &amp; J165)</f>
        <v>-</v>
      </c>
      <c r="AW165" s="6" t="str">
        <f>IF(ISERROR(VLOOKUP(記入方法!$AV165,登録者リスト!#REF!,4,FALSE)),"○","")</f>
        <v>○</v>
      </c>
      <c r="AX165" s="6" t="e">
        <f>IF(AND(I165&lt;&gt;"107 ハーフマラソン",I165&lt;&gt;"062 10000mW"),#REF! &amp; "-" &amp; I165,#REF! &amp; "-" &amp; I165 &amp; J165)</f>
        <v>#REF!</v>
      </c>
      <c r="AY165" s="6" t="str">
        <f>IF(ISERROR(VLOOKUP(AX165,突破者リスト外資格記録入力シート!$D$7:$M$106,2,FALSE)),"○","")</f>
        <v>○</v>
      </c>
      <c r="AZ165" s="6" t="str">
        <f>IF(C165="○","整理番号","登録番号")</f>
        <v>登録番号</v>
      </c>
      <c r="BA165" s="6" t="str">
        <f>IF(I165="107 ハーフマラソン","H",IF(I165="062 10000mW","W",""))</f>
        <v/>
      </c>
      <c r="BB165" s="6" t="e">
        <f>VLOOKUP($I165 &amp; $J165,標準記録!$A$1:$D$25,2,FALSE)</f>
        <v>#N/A</v>
      </c>
      <c r="BC165" s="6" t="e">
        <f>VLOOKUP($I165 &amp; $J165,標準記録!$A$1:$D$25,3,FALSE)</f>
        <v>#N/A</v>
      </c>
      <c r="BD165" s="6" t="e">
        <f>VLOOKUP($I165 &amp; $J165,標準記録!$A$1:$D$25,4,FALSE)</f>
        <v>#N/A</v>
      </c>
      <c r="BE165" s="6" t="str">
        <f>IF(BF165="","",A165)</f>
        <v/>
      </c>
      <c r="BF165" s="6" t="str">
        <f>IF(OR(I165="201 十種競技",I165="202 七種競技"),#REF!,"")</f>
        <v/>
      </c>
      <c r="BG165" s="6" t="str">
        <f>IF(I165="107 ハーフマラソン",#REF!,"")</f>
        <v/>
      </c>
      <c r="BH165" s="6" t="str">
        <f>I165 &amp; K165</f>
        <v/>
      </c>
      <c r="BI165" s="6">
        <f>I165</f>
        <v>0</v>
      </c>
      <c r="BJ165" s="6">
        <f>COUNTIF($BI$5:$BI$401,I165)</f>
        <v>160</v>
      </c>
      <c r="BK165" s="6">
        <f>COUNTIF($BH$5:$BH$401,I165 &amp; "B標準")</f>
        <v>0</v>
      </c>
      <c r="BL165" s="6" t="str">
        <f>D163 &amp; D165</f>
        <v>登録番号</v>
      </c>
    </row>
    <row r="166" spans="1:64" ht="14.25" thickBot="1" x14ac:dyDescent="0.2">
      <c r="A166" s="290"/>
      <c r="B166" s="293"/>
      <c r="C166" s="295"/>
      <c r="D166" s="293"/>
      <c r="E166" s="188" t="str">
        <f>IF(C165="○",IF($D165&lt;&gt;"",VLOOKUP($D165,新規学連登録者入力シート!$A$2:$U$101,7,FALSE),""),IF($D165&lt;&gt;"",IF(VLOOKUP(記入方法!$D165,登録者リスト!$A$1:$F$43729,4,FALSE)=基本情報!$D$6,VLOOKUP(記入方法!$D165,登録者リスト!$A$1:$F$43729,2,FALSE),""),""))</f>
        <v/>
      </c>
      <c r="F166" s="284"/>
      <c r="G166" s="188" t="str">
        <f>IF(C165="○",IF($D165&lt;&gt;"",VLOOKUP($D165,新規学連登録者入力シート!$A$2:$U$101,19,FALSE),""),IF($D165&lt;&gt;"",IF(VLOOKUP(記入方法!$D165,登録者リスト!$A$1:$F$43729,4,FALSE)=基本情報!$D$6,VLOOKUP(記入方法!$D165,登録者リスト!$A$1:$F$43729,6,FALSE),""),""))</f>
        <v/>
      </c>
      <c r="H166" s="282"/>
      <c r="I166" s="286"/>
      <c r="J166" s="286"/>
      <c r="K166" s="288"/>
      <c r="L166" s="170"/>
      <c r="M166" s="15" t="str">
        <f>IF(U166="",ASC(N166&amp;IF(P166&lt;&gt;"",TEXT(P166,"00"),"")&amp;IF(R166&lt;&gt;"",TEXT(R166,"00"),"")&amp;IF(T166&lt;&gt;"",TEXT(T166,"00"),"")),ASC(U166))</f>
        <v/>
      </c>
      <c r="N166" s="282"/>
      <c r="O166" s="266"/>
      <c r="P166" s="276"/>
      <c r="Q166" s="266"/>
      <c r="R166" s="276"/>
      <c r="S166" s="278"/>
      <c r="T166" s="280"/>
      <c r="U166" s="282"/>
      <c r="V166" s="10"/>
      <c r="W166" s="11" t="s">
        <v>23</v>
      </c>
      <c r="X166" s="10"/>
      <c r="Y166" s="11" t="s">
        <v>25</v>
      </c>
      <c r="Z166" s="10"/>
      <c r="AA166" s="11" t="s">
        <v>26</v>
      </c>
      <c r="AB166" s="284"/>
      <c r="AC166" s="127" t="str">
        <f>IF(AK166="",ASC(AD165&amp;IF(AF166&lt;&gt;"",TEXT(AF166,"00"),"")&amp;IF(AH166&lt;&gt;"",TEXT(AH166,"00"),"")&amp;IF(AJ166&lt;&gt;"",TEXT(AJ166,"00"),"")),ASC(AK166))</f>
        <v/>
      </c>
      <c r="AD166" s="268"/>
      <c r="AE166" s="270"/>
      <c r="AF166" s="272"/>
      <c r="AG166" s="270"/>
      <c r="AH166" s="272"/>
      <c r="AI166" s="274"/>
      <c r="AJ166" s="332"/>
      <c r="AK166" s="268"/>
      <c r="AL166" s="15" t="str">
        <f>IF(AT166="",ASC(AM166&amp;IF(AO166&lt;&gt;"",TEXT(AO166,"00"),"")&amp;IF(AQ166&lt;&gt;"",TEXT(AQ166,"00"),"")&amp;IF(AS166&lt;&gt;"",TEXT(AS166,"00"),"")),ASC(AT166))</f>
        <v/>
      </c>
      <c r="AM166" s="293"/>
      <c r="AN166" s="266"/>
      <c r="AO166" s="320"/>
      <c r="AP166" s="266"/>
      <c r="AQ166" s="320"/>
      <c r="AR166" s="278"/>
      <c r="AS166" s="322"/>
      <c r="AT166" s="324"/>
      <c r="AV166" s="6" t="str">
        <f>IF(AND(I166&lt;&gt;"107 ハーフマラソン",I166&lt;&gt;"062 10000mW"),D165 &amp; "-" &amp; I166,D165 &amp; "-" &amp; I166 &amp; J166)</f>
        <v>-</v>
      </c>
      <c r="AW166" s="6" t="str">
        <f>IF(ISERROR(VLOOKUP(記入方法!$AV166,登録者リスト!#REF!,4,FALSE)),"○","")</f>
        <v>○</v>
      </c>
      <c r="AX166" s="6" t="e">
        <f>IF(AND(I166&lt;&gt;"107 ハーフマラソン",I166&lt;&gt;"062 10000mW"),#REF! &amp; "-" &amp; I166,#REF! &amp; "-" &amp; I166 &amp; J166)</f>
        <v>#REF!</v>
      </c>
      <c r="AY166" s="6" t="str">
        <f>IF(ISERROR(VLOOKUP(AX166,突破者リスト外資格記録入力シート!$D$7:$M$106,2,FALSE)),"○","")</f>
        <v>○</v>
      </c>
      <c r="BA166" s="6" t="str">
        <f>IF(I166="107 ハーフマラソン","H",IF(I166="062 10000mW","W",""))</f>
        <v/>
      </c>
      <c r="BB166" s="6" t="e">
        <f>VLOOKUP($I166 &amp; $J166,標準記録!$A$1:$D$25,2,FALSE)</f>
        <v>#N/A</v>
      </c>
      <c r="BC166" s="6" t="e">
        <f>VLOOKUP($I166 &amp; $J166,標準記録!$A$1:$D$25,3,FALSE)</f>
        <v>#N/A</v>
      </c>
      <c r="BD166" s="6" t="e">
        <f>VLOOKUP($I166 &amp; $J166,標準記録!$A$1:$D$25,4,FALSE)</f>
        <v>#N/A</v>
      </c>
      <c r="BE166" s="6" t="str">
        <f>IF(BF166="","",A165)</f>
        <v/>
      </c>
      <c r="BF166" s="6" t="str">
        <f>IF(OR(I166="201 十種競技",I166="202 七種競技"),#REF!,"")</f>
        <v/>
      </c>
      <c r="BG166" s="6" t="str">
        <f>IF(I166="107 ハーフマラソン",#REF!,"")</f>
        <v/>
      </c>
      <c r="BH166" s="6" t="str">
        <f>I166 &amp; K166</f>
        <v/>
      </c>
      <c r="BI166" s="6">
        <f>I166</f>
        <v>0</v>
      </c>
      <c r="BJ166" s="6">
        <f>COUNTIF($BI$5:$BI$401,I166)</f>
        <v>160</v>
      </c>
      <c r="BK166" s="6">
        <f>COUNTIF($BH$5:$BH$401,I166 &amp; "B標準")</f>
        <v>0</v>
      </c>
    </row>
    <row r="167" spans="1:64" ht="15" thickTop="1" thickBot="1" x14ac:dyDescent="0.2">
      <c r="A167" s="291"/>
      <c r="B167" s="325" t="s">
        <v>164</v>
      </c>
      <c r="C167" s="326"/>
      <c r="D167" s="326"/>
      <c r="E167" s="326"/>
      <c r="F167" s="326"/>
      <c r="G167" s="327"/>
      <c r="H167" s="185"/>
      <c r="I167" s="328"/>
      <c r="J167" s="329"/>
      <c r="K167" s="329"/>
      <c r="L167" s="329"/>
      <c r="M167" s="329"/>
      <c r="N167" s="329"/>
      <c r="O167" s="329"/>
      <c r="P167" s="329"/>
      <c r="Q167" s="329"/>
      <c r="R167" s="329"/>
      <c r="S167" s="329"/>
      <c r="T167" s="329"/>
      <c r="U167" s="329"/>
      <c r="V167" s="329"/>
      <c r="W167" s="329"/>
      <c r="X167" s="329"/>
      <c r="Y167" s="329"/>
      <c r="Z167" s="329"/>
      <c r="AA167" s="329"/>
      <c r="AB167" s="329"/>
      <c r="AC167" s="329"/>
      <c r="AD167" s="329"/>
      <c r="AE167" s="329"/>
      <c r="AF167" s="329"/>
      <c r="AG167" s="329"/>
      <c r="AH167" s="329"/>
      <c r="AI167" s="329"/>
      <c r="AJ167" s="329"/>
      <c r="AK167" s="329"/>
      <c r="AL167" s="329"/>
      <c r="AM167" s="329"/>
      <c r="AN167" s="329"/>
      <c r="AO167" s="329"/>
      <c r="AP167" s="329"/>
      <c r="AQ167" s="329"/>
      <c r="AR167" s="329"/>
      <c r="AS167" s="329"/>
      <c r="AT167" s="330"/>
    </row>
    <row r="168" spans="1:64" ht="13.5" customHeight="1" x14ac:dyDescent="0.15">
      <c r="A168" s="313"/>
      <c r="B168" s="315" t="s">
        <v>0</v>
      </c>
      <c r="C168" s="317" t="s">
        <v>280</v>
      </c>
      <c r="D168" s="317" t="str">
        <f>IF(C170="○","整理番号","登録番号")</f>
        <v>登録番号</v>
      </c>
      <c r="E168" s="184" t="s">
        <v>1394</v>
      </c>
      <c r="F168" s="315" t="s">
        <v>319</v>
      </c>
      <c r="G168" s="168" t="s">
        <v>1</v>
      </c>
      <c r="H168" s="298" t="s">
        <v>1395</v>
      </c>
      <c r="I168" s="296" t="s">
        <v>2</v>
      </c>
      <c r="J168" s="298" t="s">
        <v>328</v>
      </c>
      <c r="K168" s="298" t="s">
        <v>3</v>
      </c>
      <c r="L168" s="178" t="s">
        <v>281</v>
      </c>
      <c r="M168" s="171" t="s">
        <v>16</v>
      </c>
      <c r="N168" s="300" t="s">
        <v>4</v>
      </c>
      <c r="O168" s="301"/>
      <c r="P168" s="301"/>
      <c r="Q168" s="301"/>
      <c r="R168" s="301"/>
      <c r="S168" s="301"/>
      <c r="T168" s="301"/>
      <c r="U168" s="301"/>
      <c r="V168" s="301"/>
      <c r="W168" s="301"/>
      <c r="X168" s="301"/>
      <c r="Y168" s="301"/>
      <c r="Z168" s="301"/>
      <c r="AA168" s="301"/>
      <c r="AB168" s="302"/>
      <c r="AC168" s="173" t="s">
        <v>16</v>
      </c>
      <c r="AD168" s="303" t="s">
        <v>462</v>
      </c>
      <c r="AE168" s="304"/>
      <c r="AF168" s="304"/>
      <c r="AG168" s="304"/>
      <c r="AH168" s="304"/>
      <c r="AI168" s="304"/>
      <c r="AJ168" s="304"/>
      <c r="AK168" s="305"/>
      <c r="AL168" s="171" t="s">
        <v>16</v>
      </c>
      <c r="AM168" s="300" t="s">
        <v>459</v>
      </c>
      <c r="AN168" s="301"/>
      <c r="AO168" s="301"/>
      <c r="AP168" s="301"/>
      <c r="AQ168" s="301"/>
      <c r="AR168" s="301"/>
      <c r="AS168" s="301"/>
      <c r="AT168" s="306"/>
    </row>
    <row r="169" spans="1:64" ht="14.25" thickBot="1" x14ac:dyDescent="0.2">
      <c r="A169" s="314"/>
      <c r="B169" s="316"/>
      <c r="C169" s="318"/>
      <c r="D169" s="318"/>
      <c r="E169" s="189" t="s">
        <v>6</v>
      </c>
      <c r="F169" s="316"/>
      <c r="G169" s="7" t="s">
        <v>7</v>
      </c>
      <c r="H169" s="316"/>
      <c r="I169" s="297"/>
      <c r="J169" s="299"/>
      <c r="K169" s="299"/>
      <c r="L169" s="179"/>
      <c r="M169" s="172"/>
      <c r="N169" s="307" t="s">
        <v>8</v>
      </c>
      <c r="O169" s="308"/>
      <c r="P169" s="308"/>
      <c r="Q169" s="308"/>
      <c r="R169" s="308"/>
      <c r="S169" s="308"/>
      <c r="T169" s="309"/>
      <c r="U169" s="189" t="s">
        <v>9</v>
      </c>
      <c r="V169" s="175" t="s">
        <v>10</v>
      </c>
      <c r="W169" s="176"/>
      <c r="X169" s="176"/>
      <c r="Y169" s="176"/>
      <c r="Z169" s="176"/>
      <c r="AA169" s="177"/>
      <c r="AB169" s="119" t="s">
        <v>11</v>
      </c>
      <c r="AC169" s="174"/>
      <c r="AD169" s="310" t="s">
        <v>8</v>
      </c>
      <c r="AE169" s="311"/>
      <c r="AF169" s="311"/>
      <c r="AG169" s="311"/>
      <c r="AH169" s="311"/>
      <c r="AI169" s="311"/>
      <c r="AJ169" s="312"/>
      <c r="AK169" s="125" t="s">
        <v>9</v>
      </c>
      <c r="AL169" s="172"/>
      <c r="AM169" s="307" t="s">
        <v>8</v>
      </c>
      <c r="AN169" s="308"/>
      <c r="AO169" s="308"/>
      <c r="AP169" s="308"/>
      <c r="AQ169" s="308"/>
      <c r="AR169" s="308"/>
      <c r="AS169" s="309"/>
      <c r="AT169" s="120" t="s">
        <v>9</v>
      </c>
    </row>
    <row r="170" spans="1:64" x14ac:dyDescent="0.15">
      <c r="A170" s="289">
        <v>34</v>
      </c>
      <c r="B170" s="292"/>
      <c r="C170" s="294"/>
      <c r="D170" s="292"/>
      <c r="E170" s="186" t="str">
        <f>IF(C170="○",IF($D170&lt;&gt;"",VLOOKUP($D170,新規学連登録者入力シート!$A$2:$U$101,8,FALSE),""),IF($D170&lt;&gt;"",IF(VLOOKUP(記入方法!$D170,登録者リスト!$A$1:$F$43729,4,FALSE)=基本情報!$D$6,VLOOKUP(記入方法!$D170,登録者リスト!$A$1:$F$43729,3,FALSE),""),""))</f>
        <v/>
      </c>
      <c r="F170" s="283" t="str">
        <f>IF(C170="○",IF($D170&lt;&gt;"",VLOOKUP($D170,新規学連登録者入力シート!$A$2:$U$101,9,FALSE),""),IF($D170&lt;&gt;"",IF(VLOOKUP(記入方法!$D170,登録者リスト!$A$1:$G$43729,4,FALSE)=基本情報!$D$6,VLOOKUP(記入方法!$D170,登録者リスト!$A$1:$G$43729,7,FALSE),""),""))</f>
        <v/>
      </c>
      <c r="G170" s="187" t="str">
        <f>IF(C170="○",IF($D170&lt;&gt;"",VLOOKUP($D170,新規学連登録者入力シート!$A$2:$U$101,14,FALSE),""),IF($D170&lt;&gt;"",IF(VLOOKUP(記入方法!$D170,登録者リスト!$A$1:$F$43729,4,FALSE)=基本情報!$D$6,VLOOKUP(記入方法!$D170,登録者リスト!$A$1:$F$43729,5,FALSE),""),""))</f>
        <v/>
      </c>
      <c r="H170" s="281" t="str">
        <f>IF(C170="○",IF($D170&lt;&gt;"",VLOOKUP($D170,新規学連登録者入力シート!$A$2:$U$101,19,FALSE),""),IF($D170&lt;&gt;"",IF(VLOOKUP(記入方法!$D170,登録者リスト!$A$1:$H$43729,4,FALSE)=基本情報!$D$6,VLOOKUP(記入方法!$D170,登録者リスト!$A$1:$H$43729,8,FALSE),""),""))</f>
        <v/>
      </c>
      <c r="I170" s="285"/>
      <c r="J170" s="285"/>
      <c r="K170" s="287" t="str">
        <f>IFERROR(IF(I170="","",IF(AND(I170&lt;&gt;"107 ハーフマラソン",I170&lt;&gt;"062 10000mW"),IF(BD170="T",IF(VALUE(M170)&lt;=BB170,"A標準",IF(VALUE(M170)&lt;=BC170,"B標準","未突破")),IF(VALUE(M170)&gt;=BB170,"A標準",IF(VALUE(M170)&gt;=BC170,"B標準","未突破"))),IF(VALUE(M170)&lt;=BC170,"","未突破"))),"")</f>
        <v/>
      </c>
      <c r="L170" s="169"/>
      <c r="M170" s="13" t="str">
        <f>IF(U170="",ASC(N170&amp;IF(P170&lt;&gt;"",TEXT(P170,"00"),"")&amp;IF(R170&lt;&gt;"",TEXT(R170,"00"),"")&amp;IF(T170&lt;&gt;"",TEXT(T170,"00"),"")),ASC(U170))</f>
        <v/>
      </c>
      <c r="N170" s="281"/>
      <c r="O170" s="265" t="s">
        <v>275</v>
      </c>
      <c r="P170" s="275"/>
      <c r="Q170" s="265" t="s">
        <v>276</v>
      </c>
      <c r="R170" s="275"/>
      <c r="S170" s="277" t="s">
        <v>277</v>
      </c>
      <c r="T170" s="279"/>
      <c r="U170" s="281"/>
      <c r="V170" s="8"/>
      <c r="W170" s="9" t="s">
        <v>23</v>
      </c>
      <c r="X170" s="8"/>
      <c r="Y170" s="9" t="s">
        <v>24</v>
      </c>
      <c r="Z170" s="8"/>
      <c r="AA170" s="9" t="s">
        <v>26</v>
      </c>
      <c r="AB170" s="283"/>
      <c r="AC170" s="126" t="str">
        <f>IF(AK170="",ASC(AD170&amp;IF(AF170&lt;&gt;"",TEXT(AF170,"00"),"")&amp;IF(AH170&lt;&gt;"",TEXT(AH170,"00"),"")&amp;IF(AJ170&lt;&gt;"",TEXT(AJ170,"00"),"")),ASC(AK170))</f>
        <v/>
      </c>
      <c r="AD170" s="267" t="str">
        <f>IF(I170="","",IF(I170="201 十種競技","",VLOOKUP(I170,#REF!,2,FALSE)))</f>
        <v/>
      </c>
      <c r="AE170" s="269" t="s">
        <v>275</v>
      </c>
      <c r="AF170" s="271" t="str">
        <f>IF(I170="","",IF(I170="201 十種競技","",VLOOKUP(I170,#REF!,4,FALSE)))</f>
        <v/>
      </c>
      <c r="AG170" s="269" t="s">
        <v>276</v>
      </c>
      <c r="AH170" s="271" t="str">
        <f>IF(I170="","",IF(I170="201 十種競技","",VLOOKUP(I170,#REF!,6,FALSE)))</f>
        <v/>
      </c>
      <c r="AI170" s="273" t="s">
        <v>277</v>
      </c>
      <c r="AJ170" s="331" t="str">
        <f>IF(I170="","",IF(I170="201 十種競技","",VLOOKUP(I170,#REF!,8,FALSE)))</f>
        <v/>
      </c>
      <c r="AK170" s="267" t="str">
        <f>IF(I170="","",IF(I170="201 十種競技",#REF!,""))</f>
        <v/>
      </c>
      <c r="AL170" s="13" t="str">
        <f>IF(AT170="",ASC(AM170&amp;IF(AO170&lt;&gt;"",TEXT(AO170,"00"),"")&amp;IF(AQ170&lt;&gt;"",TEXT(AQ170,"00"),"")&amp;IF(AS170&lt;&gt;"",TEXT(AS170,"00"),"")),ASC(AT170))</f>
        <v/>
      </c>
      <c r="AM170" s="292"/>
      <c r="AN170" s="265" t="s">
        <v>275</v>
      </c>
      <c r="AO170" s="319"/>
      <c r="AP170" s="265" t="s">
        <v>276</v>
      </c>
      <c r="AQ170" s="319"/>
      <c r="AR170" s="277" t="s">
        <v>277</v>
      </c>
      <c r="AS170" s="321"/>
      <c r="AT170" s="323"/>
      <c r="AV170" s="6" t="str">
        <f>IF(AND(I170&lt;&gt;"107 ハーフマラソン",I170&lt;&gt;"062 10000mW"),D170 &amp; "-" &amp; I170,D170 &amp; "-" &amp; I170 &amp; J170)</f>
        <v>-</v>
      </c>
      <c r="AW170" s="6" t="str">
        <f>IF(ISERROR(VLOOKUP(記入方法!$AV170,登録者リスト!#REF!,4,FALSE)),"○","")</f>
        <v>○</v>
      </c>
      <c r="AX170" s="6" t="e">
        <f>IF(AND(I170&lt;&gt;"107 ハーフマラソン",I170&lt;&gt;"062 10000mW"),#REF! &amp; "-" &amp; I170,#REF! &amp; "-" &amp; I170 &amp; J170)</f>
        <v>#REF!</v>
      </c>
      <c r="AY170" s="6" t="str">
        <f>IF(ISERROR(VLOOKUP(AX170,突破者リスト外資格記録入力シート!$D$7:$M$106,2,FALSE)),"○","")</f>
        <v>○</v>
      </c>
      <c r="AZ170" s="6" t="str">
        <f>IF(C170="○","整理番号","登録番号")</f>
        <v>登録番号</v>
      </c>
      <c r="BA170" s="6" t="str">
        <f>IF(I170="107 ハーフマラソン","H",IF(I170="062 10000mW","W",""))</f>
        <v/>
      </c>
      <c r="BB170" s="6" t="e">
        <f>VLOOKUP($I170 &amp; $J170,標準記録!$A$1:$D$25,2,FALSE)</f>
        <v>#N/A</v>
      </c>
      <c r="BC170" s="6" t="e">
        <f>VLOOKUP($I170 &amp; $J170,標準記録!$A$1:$D$25,3,FALSE)</f>
        <v>#N/A</v>
      </c>
      <c r="BD170" s="6" t="e">
        <f>VLOOKUP($I170 &amp; $J170,標準記録!$A$1:$D$25,4,FALSE)</f>
        <v>#N/A</v>
      </c>
      <c r="BE170" s="6" t="str">
        <f>IF(BF170="","",A170)</f>
        <v/>
      </c>
      <c r="BF170" s="6" t="str">
        <f>IF(OR(I170="201 十種競技",I170="202 七種競技"),#REF!,"")</f>
        <v/>
      </c>
      <c r="BG170" s="6" t="str">
        <f>IF(I170="107 ハーフマラソン",#REF!,"")</f>
        <v/>
      </c>
      <c r="BH170" s="6" t="str">
        <f>I170 &amp; K170</f>
        <v/>
      </c>
      <c r="BI170" s="6">
        <f>I170</f>
        <v>0</v>
      </c>
      <c r="BJ170" s="6">
        <f>COUNTIF($BI$5:$BI$401,I170)</f>
        <v>160</v>
      </c>
      <c r="BK170" s="6">
        <f>COUNTIF($BH$5:$BH$401,I170 &amp; "B標準")</f>
        <v>0</v>
      </c>
      <c r="BL170" s="6" t="str">
        <f>D168 &amp; D170</f>
        <v>登録番号</v>
      </c>
    </row>
    <row r="171" spans="1:64" ht="14.25" thickBot="1" x14ac:dyDescent="0.2">
      <c r="A171" s="290"/>
      <c r="B171" s="293"/>
      <c r="C171" s="295"/>
      <c r="D171" s="293"/>
      <c r="E171" s="188" t="str">
        <f>IF(C170="○",IF($D170&lt;&gt;"",VLOOKUP($D170,新規学連登録者入力シート!$A$2:$U$101,7,FALSE),""),IF($D170&lt;&gt;"",IF(VLOOKUP(記入方法!$D170,登録者リスト!$A$1:$F$43729,4,FALSE)=基本情報!$D$6,VLOOKUP(記入方法!$D170,登録者リスト!$A$1:$F$43729,2,FALSE),""),""))</f>
        <v/>
      </c>
      <c r="F171" s="284"/>
      <c r="G171" s="188" t="str">
        <f>IF(C170="○",IF($D170&lt;&gt;"",VLOOKUP($D170,新規学連登録者入力シート!$A$2:$U$101,19,FALSE),""),IF($D170&lt;&gt;"",IF(VLOOKUP(記入方法!$D170,登録者リスト!$A$1:$F$43729,4,FALSE)=基本情報!$D$6,VLOOKUP(記入方法!$D170,登録者リスト!$A$1:$F$43729,6,FALSE),""),""))</f>
        <v/>
      </c>
      <c r="H171" s="282"/>
      <c r="I171" s="286"/>
      <c r="J171" s="286"/>
      <c r="K171" s="288"/>
      <c r="L171" s="170"/>
      <c r="M171" s="15" t="str">
        <f>IF(U171="",ASC(N171&amp;IF(P171&lt;&gt;"",TEXT(P171,"00"),"")&amp;IF(R171&lt;&gt;"",TEXT(R171,"00"),"")&amp;IF(T171&lt;&gt;"",TEXT(T171,"00"),"")),ASC(U171))</f>
        <v/>
      </c>
      <c r="N171" s="282"/>
      <c r="O171" s="266"/>
      <c r="P171" s="276"/>
      <c r="Q171" s="266"/>
      <c r="R171" s="276"/>
      <c r="S171" s="278"/>
      <c r="T171" s="280"/>
      <c r="U171" s="282"/>
      <c r="V171" s="10"/>
      <c r="W171" s="11" t="s">
        <v>23</v>
      </c>
      <c r="X171" s="10"/>
      <c r="Y171" s="11" t="s">
        <v>25</v>
      </c>
      <c r="Z171" s="10"/>
      <c r="AA171" s="11" t="s">
        <v>26</v>
      </c>
      <c r="AB171" s="284"/>
      <c r="AC171" s="127" t="str">
        <f>IF(AK171="",ASC(AD170&amp;IF(AF171&lt;&gt;"",TEXT(AF171,"00"),"")&amp;IF(AH171&lt;&gt;"",TEXT(AH171,"00"),"")&amp;IF(AJ171&lt;&gt;"",TEXT(AJ171,"00"),"")),ASC(AK171))</f>
        <v/>
      </c>
      <c r="AD171" s="268"/>
      <c r="AE171" s="270"/>
      <c r="AF171" s="272"/>
      <c r="AG171" s="270"/>
      <c r="AH171" s="272"/>
      <c r="AI171" s="274"/>
      <c r="AJ171" s="332"/>
      <c r="AK171" s="268"/>
      <c r="AL171" s="15" t="str">
        <f>IF(AT171="",ASC(AM171&amp;IF(AO171&lt;&gt;"",TEXT(AO171,"00"),"")&amp;IF(AQ171&lt;&gt;"",TEXT(AQ171,"00"),"")&amp;IF(AS171&lt;&gt;"",TEXT(AS171,"00"),"")),ASC(AT171))</f>
        <v/>
      </c>
      <c r="AM171" s="293"/>
      <c r="AN171" s="266"/>
      <c r="AO171" s="320"/>
      <c r="AP171" s="266"/>
      <c r="AQ171" s="320"/>
      <c r="AR171" s="278"/>
      <c r="AS171" s="322"/>
      <c r="AT171" s="324"/>
      <c r="AV171" s="6" t="str">
        <f>IF(AND(I171&lt;&gt;"107 ハーフマラソン",I171&lt;&gt;"062 10000mW"),D170 &amp; "-" &amp; I171,D170 &amp; "-" &amp; I171 &amp; J171)</f>
        <v>-</v>
      </c>
      <c r="AW171" s="6" t="str">
        <f>IF(ISERROR(VLOOKUP(記入方法!$AV171,登録者リスト!#REF!,4,FALSE)),"○","")</f>
        <v>○</v>
      </c>
      <c r="AX171" s="6" t="e">
        <f>IF(AND(I171&lt;&gt;"107 ハーフマラソン",I171&lt;&gt;"062 10000mW"),#REF! &amp; "-" &amp; I171,#REF! &amp; "-" &amp; I171 &amp; J171)</f>
        <v>#REF!</v>
      </c>
      <c r="AY171" s="6" t="str">
        <f>IF(ISERROR(VLOOKUP(AX171,突破者リスト外資格記録入力シート!$D$7:$M$106,2,FALSE)),"○","")</f>
        <v>○</v>
      </c>
      <c r="BA171" s="6" t="str">
        <f>IF(I171="107 ハーフマラソン","H",IF(I171="062 10000mW","W",""))</f>
        <v/>
      </c>
      <c r="BB171" s="6" t="e">
        <f>VLOOKUP($I171 &amp; $J171,標準記録!$A$1:$D$25,2,FALSE)</f>
        <v>#N/A</v>
      </c>
      <c r="BC171" s="6" t="e">
        <f>VLOOKUP($I171 &amp; $J171,標準記録!$A$1:$D$25,3,FALSE)</f>
        <v>#N/A</v>
      </c>
      <c r="BD171" s="6" t="e">
        <f>VLOOKUP($I171 &amp; $J171,標準記録!$A$1:$D$25,4,FALSE)</f>
        <v>#N/A</v>
      </c>
      <c r="BE171" s="6" t="str">
        <f>IF(BF171="","",A170)</f>
        <v/>
      </c>
      <c r="BF171" s="6" t="str">
        <f>IF(OR(I171="201 十種競技",I171="202 七種競技"),#REF!,"")</f>
        <v/>
      </c>
      <c r="BG171" s="6" t="str">
        <f>IF(I171="107 ハーフマラソン",#REF!,"")</f>
        <v/>
      </c>
      <c r="BH171" s="6" t="str">
        <f>I171 &amp; K171</f>
        <v/>
      </c>
      <c r="BI171" s="6">
        <f>I171</f>
        <v>0</v>
      </c>
      <c r="BJ171" s="6">
        <f>COUNTIF($BI$5:$BI$401,I171)</f>
        <v>160</v>
      </c>
      <c r="BK171" s="6">
        <f>COUNTIF($BH$5:$BH$401,I171 &amp; "B標準")</f>
        <v>0</v>
      </c>
    </row>
    <row r="172" spans="1:64" ht="15" thickTop="1" thickBot="1" x14ac:dyDescent="0.2">
      <c r="A172" s="291"/>
      <c r="B172" s="325" t="s">
        <v>164</v>
      </c>
      <c r="C172" s="326"/>
      <c r="D172" s="326"/>
      <c r="E172" s="326"/>
      <c r="F172" s="326"/>
      <c r="G172" s="327"/>
      <c r="H172" s="185"/>
      <c r="I172" s="328"/>
      <c r="J172" s="329"/>
      <c r="K172" s="329"/>
      <c r="L172" s="329"/>
      <c r="M172" s="329"/>
      <c r="N172" s="329"/>
      <c r="O172" s="329"/>
      <c r="P172" s="329"/>
      <c r="Q172" s="329"/>
      <c r="R172" s="329"/>
      <c r="S172" s="329"/>
      <c r="T172" s="329"/>
      <c r="U172" s="329"/>
      <c r="V172" s="329"/>
      <c r="W172" s="329"/>
      <c r="X172" s="329"/>
      <c r="Y172" s="329"/>
      <c r="Z172" s="329"/>
      <c r="AA172" s="329"/>
      <c r="AB172" s="329"/>
      <c r="AC172" s="329"/>
      <c r="AD172" s="329"/>
      <c r="AE172" s="329"/>
      <c r="AF172" s="329"/>
      <c r="AG172" s="329"/>
      <c r="AH172" s="329"/>
      <c r="AI172" s="329"/>
      <c r="AJ172" s="329"/>
      <c r="AK172" s="329"/>
      <c r="AL172" s="329"/>
      <c r="AM172" s="329"/>
      <c r="AN172" s="329"/>
      <c r="AO172" s="329"/>
      <c r="AP172" s="329"/>
      <c r="AQ172" s="329"/>
      <c r="AR172" s="329"/>
      <c r="AS172" s="329"/>
      <c r="AT172" s="330"/>
    </row>
    <row r="173" spans="1:64" ht="13.5" customHeight="1" x14ac:dyDescent="0.15">
      <c r="A173" s="313"/>
      <c r="B173" s="315" t="s">
        <v>0</v>
      </c>
      <c r="C173" s="317" t="s">
        <v>280</v>
      </c>
      <c r="D173" s="317" t="str">
        <f>IF(C175="○","整理番号","登録番号")</f>
        <v>登録番号</v>
      </c>
      <c r="E173" s="184" t="s">
        <v>1394</v>
      </c>
      <c r="F173" s="315" t="s">
        <v>319</v>
      </c>
      <c r="G173" s="168" t="s">
        <v>1</v>
      </c>
      <c r="H173" s="298" t="s">
        <v>1395</v>
      </c>
      <c r="I173" s="296" t="s">
        <v>2</v>
      </c>
      <c r="J173" s="298" t="s">
        <v>328</v>
      </c>
      <c r="K173" s="298" t="s">
        <v>3</v>
      </c>
      <c r="L173" s="178" t="s">
        <v>281</v>
      </c>
      <c r="M173" s="171" t="s">
        <v>16</v>
      </c>
      <c r="N173" s="300" t="s">
        <v>4</v>
      </c>
      <c r="O173" s="301"/>
      <c r="P173" s="301"/>
      <c r="Q173" s="301"/>
      <c r="R173" s="301"/>
      <c r="S173" s="301"/>
      <c r="T173" s="301"/>
      <c r="U173" s="301"/>
      <c r="V173" s="301"/>
      <c r="W173" s="301"/>
      <c r="X173" s="301"/>
      <c r="Y173" s="301"/>
      <c r="Z173" s="301"/>
      <c r="AA173" s="301"/>
      <c r="AB173" s="302"/>
      <c r="AC173" s="173" t="s">
        <v>16</v>
      </c>
      <c r="AD173" s="303" t="s">
        <v>462</v>
      </c>
      <c r="AE173" s="304"/>
      <c r="AF173" s="304"/>
      <c r="AG173" s="304"/>
      <c r="AH173" s="304"/>
      <c r="AI173" s="304"/>
      <c r="AJ173" s="304"/>
      <c r="AK173" s="305"/>
      <c r="AL173" s="171" t="s">
        <v>16</v>
      </c>
      <c r="AM173" s="300" t="s">
        <v>459</v>
      </c>
      <c r="AN173" s="301"/>
      <c r="AO173" s="301"/>
      <c r="AP173" s="301"/>
      <c r="AQ173" s="301"/>
      <c r="AR173" s="301"/>
      <c r="AS173" s="301"/>
      <c r="AT173" s="306"/>
    </row>
    <row r="174" spans="1:64" ht="14.25" thickBot="1" x14ac:dyDescent="0.2">
      <c r="A174" s="314"/>
      <c r="B174" s="316"/>
      <c r="C174" s="318"/>
      <c r="D174" s="318"/>
      <c r="E174" s="189" t="s">
        <v>6</v>
      </c>
      <c r="F174" s="316"/>
      <c r="G174" s="7" t="s">
        <v>7</v>
      </c>
      <c r="H174" s="316"/>
      <c r="I174" s="297"/>
      <c r="J174" s="299"/>
      <c r="K174" s="299"/>
      <c r="L174" s="179"/>
      <c r="M174" s="172"/>
      <c r="N174" s="307" t="s">
        <v>8</v>
      </c>
      <c r="O174" s="308"/>
      <c r="P174" s="308"/>
      <c r="Q174" s="308"/>
      <c r="R174" s="308"/>
      <c r="S174" s="308"/>
      <c r="T174" s="309"/>
      <c r="U174" s="189" t="s">
        <v>9</v>
      </c>
      <c r="V174" s="175" t="s">
        <v>10</v>
      </c>
      <c r="W174" s="176"/>
      <c r="X174" s="176"/>
      <c r="Y174" s="176"/>
      <c r="Z174" s="176"/>
      <c r="AA174" s="177"/>
      <c r="AB174" s="119" t="s">
        <v>11</v>
      </c>
      <c r="AC174" s="174"/>
      <c r="AD174" s="310" t="s">
        <v>8</v>
      </c>
      <c r="AE174" s="311"/>
      <c r="AF174" s="311"/>
      <c r="AG174" s="311"/>
      <c r="AH174" s="311"/>
      <c r="AI174" s="311"/>
      <c r="AJ174" s="312"/>
      <c r="AK174" s="125" t="s">
        <v>9</v>
      </c>
      <c r="AL174" s="172"/>
      <c r="AM174" s="307" t="s">
        <v>8</v>
      </c>
      <c r="AN174" s="308"/>
      <c r="AO174" s="308"/>
      <c r="AP174" s="308"/>
      <c r="AQ174" s="308"/>
      <c r="AR174" s="308"/>
      <c r="AS174" s="309"/>
      <c r="AT174" s="120" t="s">
        <v>9</v>
      </c>
    </row>
    <row r="175" spans="1:64" x14ac:dyDescent="0.15">
      <c r="A175" s="289">
        <v>35</v>
      </c>
      <c r="B175" s="292"/>
      <c r="C175" s="294"/>
      <c r="D175" s="292"/>
      <c r="E175" s="186" t="str">
        <f>IF(C175="○",IF($D175&lt;&gt;"",VLOOKUP($D175,新規学連登録者入力シート!$A$2:$U$101,8,FALSE),""),IF($D175&lt;&gt;"",IF(VLOOKUP(記入方法!$D175,登録者リスト!$A$1:$F$43729,4,FALSE)=基本情報!$D$6,VLOOKUP(記入方法!$D175,登録者リスト!$A$1:$F$43729,3,FALSE),""),""))</f>
        <v/>
      </c>
      <c r="F175" s="283" t="str">
        <f>IF(C175="○",IF($D175&lt;&gt;"",VLOOKUP($D175,新規学連登録者入力シート!$A$2:$U$101,9,FALSE),""),IF($D175&lt;&gt;"",IF(VLOOKUP(記入方法!$D175,登録者リスト!$A$1:$G$43729,4,FALSE)=基本情報!$D$6,VLOOKUP(記入方法!$D175,登録者リスト!$A$1:$G$43729,7,FALSE),""),""))</f>
        <v/>
      </c>
      <c r="G175" s="187" t="str">
        <f>IF(C175="○",IF($D175&lt;&gt;"",VLOOKUP($D175,新規学連登録者入力シート!$A$2:$U$101,14,FALSE),""),IF($D175&lt;&gt;"",IF(VLOOKUP(記入方法!$D175,登録者リスト!$A$1:$F$43729,4,FALSE)=基本情報!$D$6,VLOOKUP(記入方法!$D175,登録者リスト!$A$1:$F$43729,5,FALSE),""),""))</f>
        <v/>
      </c>
      <c r="H175" s="281" t="str">
        <f>IF(C175="○",IF($D175&lt;&gt;"",VLOOKUP($D175,新規学連登録者入力シート!$A$2:$U$101,19,FALSE),""),IF($D175&lt;&gt;"",IF(VLOOKUP(記入方法!$D175,登録者リスト!$A$1:$H$43729,4,FALSE)=基本情報!$D$6,VLOOKUP(記入方法!$D175,登録者リスト!$A$1:$H$43729,8,FALSE),""),""))</f>
        <v/>
      </c>
      <c r="I175" s="285"/>
      <c r="J175" s="285"/>
      <c r="K175" s="287" t="str">
        <f>IFERROR(IF(I175="","",IF(AND(I175&lt;&gt;"107 ハーフマラソン",I175&lt;&gt;"062 10000mW"),IF(BD175="T",IF(VALUE(M175)&lt;=BB175,"A標準",IF(VALUE(M175)&lt;=BC175,"B標準","未突破")),IF(VALUE(M175)&gt;=BB175,"A標準",IF(VALUE(M175)&gt;=BC175,"B標準","未突破"))),IF(VALUE(M175)&lt;=BC175,"","未突破"))),"")</f>
        <v/>
      </c>
      <c r="L175" s="169"/>
      <c r="M175" s="13" t="str">
        <f>IF(U175="",ASC(N175&amp;IF(P175&lt;&gt;"",TEXT(P175,"00"),"")&amp;IF(R175&lt;&gt;"",TEXT(R175,"00"),"")&amp;IF(T175&lt;&gt;"",TEXT(T175,"00"),"")),ASC(U175))</f>
        <v/>
      </c>
      <c r="N175" s="281"/>
      <c r="O175" s="265" t="s">
        <v>275</v>
      </c>
      <c r="P175" s="275"/>
      <c r="Q175" s="265" t="s">
        <v>276</v>
      </c>
      <c r="R175" s="275"/>
      <c r="S175" s="277" t="s">
        <v>277</v>
      </c>
      <c r="T175" s="279"/>
      <c r="U175" s="281"/>
      <c r="V175" s="8"/>
      <c r="W175" s="9" t="s">
        <v>23</v>
      </c>
      <c r="X175" s="8"/>
      <c r="Y175" s="9" t="s">
        <v>24</v>
      </c>
      <c r="Z175" s="8"/>
      <c r="AA175" s="9" t="s">
        <v>26</v>
      </c>
      <c r="AB175" s="283"/>
      <c r="AC175" s="126" t="str">
        <f>IF(AK175="",ASC(AD175&amp;IF(AF175&lt;&gt;"",TEXT(AF175,"00"),"")&amp;IF(AH175&lt;&gt;"",TEXT(AH175,"00"),"")&amp;IF(AJ175&lt;&gt;"",TEXT(AJ175,"00"),"")),ASC(AK175))</f>
        <v/>
      </c>
      <c r="AD175" s="267" t="str">
        <f>IF(I175="","",IF(I175="201 十種競技","",VLOOKUP(I175,#REF!,2,FALSE)))</f>
        <v/>
      </c>
      <c r="AE175" s="269" t="s">
        <v>275</v>
      </c>
      <c r="AF175" s="271" t="str">
        <f>IF(I175="","",IF(I175="201 十種競技","",VLOOKUP(I175,#REF!,4,FALSE)))</f>
        <v/>
      </c>
      <c r="AG175" s="269" t="s">
        <v>276</v>
      </c>
      <c r="AH175" s="271" t="str">
        <f>IF(I175="","",IF(I175="201 十種競技","",VLOOKUP(I175,#REF!,6,FALSE)))</f>
        <v/>
      </c>
      <c r="AI175" s="273" t="s">
        <v>277</v>
      </c>
      <c r="AJ175" s="331" t="str">
        <f>IF(I175="","",IF(I175="201 十種競技","",VLOOKUP(I175,#REF!,8,FALSE)))</f>
        <v/>
      </c>
      <c r="AK175" s="267" t="str">
        <f>IF(I175="","",IF(I175="201 十種競技",#REF!,""))</f>
        <v/>
      </c>
      <c r="AL175" s="13" t="str">
        <f>IF(AT175="",ASC(AM175&amp;IF(AO175&lt;&gt;"",TEXT(AO175,"00"),"")&amp;IF(AQ175&lt;&gt;"",TEXT(AQ175,"00"),"")&amp;IF(AS175&lt;&gt;"",TEXT(AS175,"00"),"")),ASC(AT175))</f>
        <v/>
      </c>
      <c r="AM175" s="292"/>
      <c r="AN175" s="265" t="s">
        <v>275</v>
      </c>
      <c r="AO175" s="319"/>
      <c r="AP175" s="265" t="s">
        <v>276</v>
      </c>
      <c r="AQ175" s="319"/>
      <c r="AR175" s="277" t="s">
        <v>277</v>
      </c>
      <c r="AS175" s="321"/>
      <c r="AT175" s="323"/>
      <c r="AV175" s="6" t="str">
        <f>IF(AND(I175&lt;&gt;"107 ハーフマラソン",I175&lt;&gt;"062 10000mW"),D175 &amp; "-" &amp; I175,D175 &amp; "-" &amp; I175 &amp; J175)</f>
        <v>-</v>
      </c>
      <c r="AW175" s="6" t="str">
        <f>IF(ISERROR(VLOOKUP(記入方法!$AV175,登録者リスト!#REF!,4,FALSE)),"○","")</f>
        <v>○</v>
      </c>
      <c r="AX175" s="6" t="e">
        <f>IF(AND(I175&lt;&gt;"107 ハーフマラソン",I175&lt;&gt;"062 10000mW"),#REF! &amp; "-" &amp; I175,#REF! &amp; "-" &amp; I175 &amp; J175)</f>
        <v>#REF!</v>
      </c>
      <c r="AY175" s="6" t="str">
        <f>IF(ISERROR(VLOOKUP(AX175,突破者リスト外資格記録入力シート!$D$7:$M$106,2,FALSE)),"○","")</f>
        <v>○</v>
      </c>
      <c r="AZ175" s="6" t="str">
        <f>IF(C175="○","整理番号","登録番号")</f>
        <v>登録番号</v>
      </c>
      <c r="BA175" s="6" t="str">
        <f>IF(I175="107 ハーフマラソン","H",IF(I175="062 10000mW","W",""))</f>
        <v/>
      </c>
      <c r="BB175" s="6" t="e">
        <f>VLOOKUP($I175 &amp; $J175,標準記録!$A$1:$D$25,2,FALSE)</f>
        <v>#N/A</v>
      </c>
      <c r="BC175" s="6" t="e">
        <f>VLOOKUP($I175 &amp; $J175,標準記録!$A$1:$D$25,3,FALSE)</f>
        <v>#N/A</v>
      </c>
      <c r="BD175" s="6" t="e">
        <f>VLOOKUP($I175 &amp; $J175,標準記録!$A$1:$D$25,4,FALSE)</f>
        <v>#N/A</v>
      </c>
      <c r="BE175" s="6" t="str">
        <f>IF(BF175="","",A175)</f>
        <v/>
      </c>
      <c r="BF175" s="6" t="str">
        <f>IF(OR(I175="201 十種競技",I175="202 七種競技"),#REF!,"")</f>
        <v/>
      </c>
      <c r="BG175" s="6" t="str">
        <f>IF(I175="107 ハーフマラソン",#REF!,"")</f>
        <v/>
      </c>
      <c r="BH175" s="6" t="str">
        <f>I175 &amp; K175</f>
        <v/>
      </c>
      <c r="BI175" s="6">
        <f>I175</f>
        <v>0</v>
      </c>
      <c r="BJ175" s="6">
        <f>COUNTIF($BI$5:$BI$401,I175)</f>
        <v>160</v>
      </c>
      <c r="BK175" s="6">
        <f>COUNTIF($BH$5:$BH$401,I175 &amp; "B標準")</f>
        <v>0</v>
      </c>
      <c r="BL175" s="6" t="str">
        <f>D173 &amp; D175</f>
        <v>登録番号</v>
      </c>
    </row>
    <row r="176" spans="1:64" ht="14.25" thickBot="1" x14ac:dyDescent="0.2">
      <c r="A176" s="290"/>
      <c r="B176" s="293"/>
      <c r="C176" s="295"/>
      <c r="D176" s="293"/>
      <c r="E176" s="188" t="str">
        <f>IF(C175="○",IF($D175&lt;&gt;"",VLOOKUP($D175,新規学連登録者入力シート!$A$2:$U$101,7,FALSE),""),IF($D175&lt;&gt;"",IF(VLOOKUP(記入方法!$D175,登録者リスト!$A$1:$F$43729,4,FALSE)=基本情報!$D$6,VLOOKUP(記入方法!$D175,登録者リスト!$A$1:$F$43729,2,FALSE),""),""))</f>
        <v/>
      </c>
      <c r="F176" s="284"/>
      <c r="G176" s="188" t="str">
        <f>IF(C175="○",IF($D175&lt;&gt;"",VLOOKUP($D175,新規学連登録者入力シート!$A$2:$U$101,19,FALSE),""),IF($D175&lt;&gt;"",IF(VLOOKUP(記入方法!$D175,登録者リスト!$A$1:$F$43729,4,FALSE)=基本情報!$D$6,VLOOKUP(記入方法!$D175,登録者リスト!$A$1:$F$43729,6,FALSE),""),""))</f>
        <v/>
      </c>
      <c r="H176" s="282"/>
      <c r="I176" s="286"/>
      <c r="J176" s="286"/>
      <c r="K176" s="288"/>
      <c r="L176" s="170"/>
      <c r="M176" s="15" t="str">
        <f>IF(U176="",ASC(N176&amp;IF(P176&lt;&gt;"",TEXT(P176,"00"),"")&amp;IF(R176&lt;&gt;"",TEXT(R176,"00"),"")&amp;IF(T176&lt;&gt;"",TEXT(T176,"00"),"")),ASC(U176))</f>
        <v/>
      </c>
      <c r="N176" s="282"/>
      <c r="O176" s="266"/>
      <c r="P176" s="276"/>
      <c r="Q176" s="266"/>
      <c r="R176" s="276"/>
      <c r="S176" s="278"/>
      <c r="T176" s="280"/>
      <c r="U176" s="282"/>
      <c r="V176" s="10"/>
      <c r="W176" s="11" t="s">
        <v>23</v>
      </c>
      <c r="X176" s="10"/>
      <c r="Y176" s="11" t="s">
        <v>25</v>
      </c>
      <c r="Z176" s="10"/>
      <c r="AA176" s="11" t="s">
        <v>26</v>
      </c>
      <c r="AB176" s="284"/>
      <c r="AC176" s="127" t="str">
        <f>IF(AK176="",ASC(AD175&amp;IF(AF176&lt;&gt;"",TEXT(AF176,"00"),"")&amp;IF(AH176&lt;&gt;"",TEXT(AH176,"00"),"")&amp;IF(AJ176&lt;&gt;"",TEXT(AJ176,"00"),"")),ASC(AK176))</f>
        <v/>
      </c>
      <c r="AD176" s="268"/>
      <c r="AE176" s="270"/>
      <c r="AF176" s="272"/>
      <c r="AG176" s="270"/>
      <c r="AH176" s="272"/>
      <c r="AI176" s="274"/>
      <c r="AJ176" s="332"/>
      <c r="AK176" s="268"/>
      <c r="AL176" s="15" t="str">
        <f>IF(AT176="",ASC(AM176&amp;IF(AO176&lt;&gt;"",TEXT(AO176,"00"),"")&amp;IF(AQ176&lt;&gt;"",TEXT(AQ176,"00"),"")&amp;IF(AS176&lt;&gt;"",TEXT(AS176,"00"),"")),ASC(AT176))</f>
        <v/>
      </c>
      <c r="AM176" s="293"/>
      <c r="AN176" s="266"/>
      <c r="AO176" s="320"/>
      <c r="AP176" s="266"/>
      <c r="AQ176" s="320"/>
      <c r="AR176" s="278"/>
      <c r="AS176" s="322"/>
      <c r="AT176" s="324"/>
      <c r="AV176" s="6" t="str">
        <f>IF(AND(I176&lt;&gt;"107 ハーフマラソン",I176&lt;&gt;"062 10000mW"),D175 &amp; "-" &amp; I176,D175 &amp; "-" &amp; I176 &amp; J176)</f>
        <v>-</v>
      </c>
      <c r="AW176" s="6" t="str">
        <f>IF(ISERROR(VLOOKUP(記入方法!$AV176,登録者リスト!#REF!,4,FALSE)),"○","")</f>
        <v>○</v>
      </c>
      <c r="AX176" s="6" t="e">
        <f>IF(AND(I176&lt;&gt;"107 ハーフマラソン",I176&lt;&gt;"062 10000mW"),#REF! &amp; "-" &amp; I176,#REF! &amp; "-" &amp; I176 &amp; J176)</f>
        <v>#REF!</v>
      </c>
      <c r="AY176" s="6" t="str">
        <f>IF(ISERROR(VLOOKUP(AX176,突破者リスト外資格記録入力シート!$D$7:$M$106,2,FALSE)),"○","")</f>
        <v>○</v>
      </c>
      <c r="BA176" s="6" t="str">
        <f>IF(I176="107 ハーフマラソン","H",IF(I176="062 10000mW","W",""))</f>
        <v/>
      </c>
      <c r="BB176" s="6" t="e">
        <f>VLOOKUP($I176 &amp; $J176,標準記録!$A$1:$D$25,2,FALSE)</f>
        <v>#N/A</v>
      </c>
      <c r="BC176" s="6" t="e">
        <f>VLOOKUP($I176 &amp; $J176,標準記録!$A$1:$D$25,3,FALSE)</f>
        <v>#N/A</v>
      </c>
      <c r="BD176" s="6" t="e">
        <f>VLOOKUP($I176 &amp; $J176,標準記録!$A$1:$D$25,4,FALSE)</f>
        <v>#N/A</v>
      </c>
      <c r="BE176" s="6" t="str">
        <f>IF(BF176="","",A175)</f>
        <v/>
      </c>
      <c r="BF176" s="6" t="str">
        <f>IF(OR(I176="201 十種競技",I176="202 七種競技"),#REF!,"")</f>
        <v/>
      </c>
      <c r="BG176" s="6" t="str">
        <f>IF(I176="107 ハーフマラソン",#REF!,"")</f>
        <v/>
      </c>
      <c r="BH176" s="6" t="str">
        <f>I176 &amp; K176</f>
        <v/>
      </c>
      <c r="BI176" s="6">
        <f>I176</f>
        <v>0</v>
      </c>
      <c r="BJ176" s="6">
        <f>COUNTIF($BI$5:$BI$401,I176)</f>
        <v>160</v>
      </c>
      <c r="BK176" s="6">
        <f>COUNTIF($BH$5:$BH$401,I176 &amp; "B標準")</f>
        <v>0</v>
      </c>
    </row>
    <row r="177" spans="1:64" ht="15" thickTop="1" thickBot="1" x14ac:dyDescent="0.2">
      <c r="A177" s="291"/>
      <c r="B177" s="325" t="s">
        <v>164</v>
      </c>
      <c r="C177" s="326"/>
      <c r="D177" s="326"/>
      <c r="E177" s="326"/>
      <c r="F177" s="326"/>
      <c r="G177" s="327"/>
      <c r="H177" s="185"/>
      <c r="I177" s="328"/>
      <c r="J177" s="329"/>
      <c r="K177" s="329"/>
      <c r="L177" s="329"/>
      <c r="M177" s="329"/>
      <c r="N177" s="329"/>
      <c r="O177" s="329"/>
      <c r="P177" s="329"/>
      <c r="Q177" s="329"/>
      <c r="R177" s="329"/>
      <c r="S177" s="329"/>
      <c r="T177" s="329"/>
      <c r="U177" s="329"/>
      <c r="V177" s="329"/>
      <c r="W177" s="329"/>
      <c r="X177" s="329"/>
      <c r="Y177" s="329"/>
      <c r="Z177" s="329"/>
      <c r="AA177" s="329"/>
      <c r="AB177" s="329"/>
      <c r="AC177" s="329"/>
      <c r="AD177" s="329"/>
      <c r="AE177" s="329"/>
      <c r="AF177" s="329"/>
      <c r="AG177" s="329"/>
      <c r="AH177" s="329"/>
      <c r="AI177" s="329"/>
      <c r="AJ177" s="329"/>
      <c r="AK177" s="329"/>
      <c r="AL177" s="329"/>
      <c r="AM177" s="329"/>
      <c r="AN177" s="329"/>
      <c r="AO177" s="329"/>
      <c r="AP177" s="329"/>
      <c r="AQ177" s="329"/>
      <c r="AR177" s="329"/>
      <c r="AS177" s="329"/>
      <c r="AT177" s="330"/>
    </row>
    <row r="178" spans="1:64" ht="13.5" customHeight="1" x14ac:dyDescent="0.15">
      <c r="A178" s="313"/>
      <c r="B178" s="315" t="s">
        <v>0</v>
      </c>
      <c r="C178" s="317" t="s">
        <v>280</v>
      </c>
      <c r="D178" s="317" t="str">
        <f>IF(C180="○","整理番号","登録番号")</f>
        <v>登録番号</v>
      </c>
      <c r="E178" s="184" t="s">
        <v>1394</v>
      </c>
      <c r="F178" s="315" t="s">
        <v>319</v>
      </c>
      <c r="G178" s="168" t="s">
        <v>1</v>
      </c>
      <c r="H178" s="298" t="s">
        <v>1395</v>
      </c>
      <c r="I178" s="296" t="s">
        <v>2</v>
      </c>
      <c r="J178" s="298" t="s">
        <v>328</v>
      </c>
      <c r="K178" s="298" t="s">
        <v>3</v>
      </c>
      <c r="L178" s="178" t="s">
        <v>281</v>
      </c>
      <c r="M178" s="171" t="s">
        <v>16</v>
      </c>
      <c r="N178" s="300" t="s">
        <v>4</v>
      </c>
      <c r="O178" s="301"/>
      <c r="P178" s="301"/>
      <c r="Q178" s="301"/>
      <c r="R178" s="301"/>
      <c r="S178" s="301"/>
      <c r="T178" s="301"/>
      <c r="U178" s="301"/>
      <c r="V178" s="301"/>
      <c r="W178" s="301"/>
      <c r="X178" s="301"/>
      <c r="Y178" s="301"/>
      <c r="Z178" s="301"/>
      <c r="AA178" s="301"/>
      <c r="AB178" s="302"/>
      <c r="AC178" s="173" t="s">
        <v>16</v>
      </c>
      <c r="AD178" s="303" t="s">
        <v>462</v>
      </c>
      <c r="AE178" s="304"/>
      <c r="AF178" s="304"/>
      <c r="AG178" s="304"/>
      <c r="AH178" s="304"/>
      <c r="AI178" s="304"/>
      <c r="AJ178" s="304"/>
      <c r="AK178" s="305"/>
      <c r="AL178" s="171" t="s">
        <v>16</v>
      </c>
      <c r="AM178" s="300" t="s">
        <v>459</v>
      </c>
      <c r="AN178" s="301"/>
      <c r="AO178" s="301"/>
      <c r="AP178" s="301"/>
      <c r="AQ178" s="301"/>
      <c r="AR178" s="301"/>
      <c r="AS178" s="301"/>
      <c r="AT178" s="306"/>
    </row>
    <row r="179" spans="1:64" ht="14.25" thickBot="1" x14ac:dyDescent="0.2">
      <c r="A179" s="314"/>
      <c r="B179" s="316"/>
      <c r="C179" s="318"/>
      <c r="D179" s="318"/>
      <c r="E179" s="189" t="s">
        <v>6</v>
      </c>
      <c r="F179" s="316"/>
      <c r="G179" s="7" t="s">
        <v>7</v>
      </c>
      <c r="H179" s="316"/>
      <c r="I179" s="297"/>
      <c r="J179" s="299"/>
      <c r="K179" s="299"/>
      <c r="L179" s="179"/>
      <c r="M179" s="172"/>
      <c r="N179" s="307" t="s">
        <v>8</v>
      </c>
      <c r="O179" s="308"/>
      <c r="P179" s="308"/>
      <c r="Q179" s="308"/>
      <c r="R179" s="308"/>
      <c r="S179" s="308"/>
      <c r="T179" s="309"/>
      <c r="U179" s="189" t="s">
        <v>9</v>
      </c>
      <c r="V179" s="175" t="s">
        <v>10</v>
      </c>
      <c r="W179" s="176"/>
      <c r="X179" s="176"/>
      <c r="Y179" s="176"/>
      <c r="Z179" s="176"/>
      <c r="AA179" s="177"/>
      <c r="AB179" s="119" t="s">
        <v>11</v>
      </c>
      <c r="AC179" s="174"/>
      <c r="AD179" s="310" t="s">
        <v>8</v>
      </c>
      <c r="AE179" s="311"/>
      <c r="AF179" s="311"/>
      <c r="AG179" s="311"/>
      <c r="AH179" s="311"/>
      <c r="AI179" s="311"/>
      <c r="AJ179" s="312"/>
      <c r="AK179" s="125" t="s">
        <v>9</v>
      </c>
      <c r="AL179" s="172"/>
      <c r="AM179" s="307" t="s">
        <v>8</v>
      </c>
      <c r="AN179" s="308"/>
      <c r="AO179" s="308"/>
      <c r="AP179" s="308"/>
      <c r="AQ179" s="308"/>
      <c r="AR179" s="308"/>
      <c r="AS179" s="309"/>
      <c r="AT179" s="120" t="s">
        <v>9</v>
      </c>
    </row>
    <row r="180" spans="1:64" x14ac:dyDescent="0.15">
      <c r="A180" s="289">
        <v>36</v>
      </c>
      <c r="B180" s="292"/>
      <c r="C180" s="294"/>
      <c r="D180" s="292"/>
      <c r="E180" s="186" t="str">
        <f>IF(C180="○",IF($D180&lt;&gt;"",VLOOKUP($D180,新規学連登録者入力シート!$A$2:$U$101,8,FALSE),""),IF($D180&lt;&gt;"",IF(VLOOKUP(記入方法!$D180,登録者リスト!$A$1:$F$43729,4,FALSE)=基本情報!$D$6,VLOOKUP(記入方法!$D180,登録者リスト!$A$1:$F$43729,3,FALSE),""),""))</f>
        <v/>
      </c>
      <c r="F180" s="283" t="str">
        <f>IF(C180="○",IF($D180&lt;&gt;"",VLOOKUP($D180,新規学連登録者入力シート!$A$2:$U$101,9,FALSE),""),IF($D180&lt;&gt;"",IF(VLOOKUP(記入方法!$D180,登録者リスト!$A$1:$G$43729,4,FALSE)=基本情報!$D$6,VLOOKUP(記入方法!$D180,登録者リスト!$A$1:$G$43729,7,FALSE),""),""))</f>
        <v/>
      </c>
      <c r="G180" s="187" t="str">
        <f>IF(C180="○",IF($D180&lt;&gt;"",VLOOKUP($D180,新規学連登録者入力シート!$A$2:$U$101,14,FALSE),""),IF($D180&lt;&gt;"",IF(VLOOKUP(記入方法!$D180,登録者リスト!$A$1:$F$43729,4,FALSE)=基本情報!$D$6,VLOOKUP(記入方法!$D180,登録者リスト!$A$1:$F$43729,5,FALSE),""),""))</f>
        <v/>
      </c>
      <c r="H180" s="281" t="str">
        <f>IF(C180="○",IF($D180&lt;&gt;"",VLOOKUP($D180,新規学連登録者入力シート!$A$2:$U$101,19,FALSE),""),IF($D180&lt;&gt;"",IF(VLOOKUP(記入方法!$D180,登録者リスト!$A$1:$H$43729,4,FALSE)=基本情報!$D$6,VLOOKUP(記入方法!$D180,登録者リスト!$A$1:$H$43729,8,FALSE),""),""))</f>
        <v/>
      </c>
      <c r="I180" s="285"/>
      <c r="J180" s="285"/>
      <c r="K180" s="287" t="str">
        <f>IFERROR(IF(I180="","",IF(AND(I180&lt;&gt;"107 ハーフマラソン",I180&lt;&gt;"062 10000mW"),IF(BD180="T",IF(VALUE(M180)&lt;=BB180,"A標準",IF(VALUE(M180)&lt;=BC180,"B標準","未突破")),IF(VALUE(M180)&gt;=BB180,"A標準",IF(VALUE(M180)&gt;=BC180,"B標準","未突破"))),IF(VALUE(M180)&lt;=BC180,"","未突破"))),"")</f>
        <v/>
      </c>
      <c r="L180" s="169"/>
      <c r="M180" s="13" t="str">
        <f>IF(U180="",ASC(N180&amp;IF(P180&lt;&gt;"",TEXT(P180,"00"),"")&amp;IF(R180&lt;&gt;"",TEXT(R180,"00"),"")&amp;IF(T180&lt;&gt;"",TEXT(T180,"00"),"")),ASC(U180))</f>
        <v/>
      </c>
      <c r="N180" s="281"/>
      <c r="O180" s="265" t="s">
        <v>275</v>
      </c>
      <c r="P180" s="275"/>
      <c r="Q180" s="265" t="s">
        <v>276</v>
      </c>
      <c r="R180" s="275"/>
      <c r="S180" s="277" t="s">
        <v>277</v>
      </c>
      <c r="T180" s="279"/>
      <c r="U180" s="281"/>
      <c r="V180" s="8"/>
      <c r="W180" s="9" t="s">
        <v>23</v>
      </c>
      <c r="X180" s="8"/>
      <c r="Y180" s="9" t="s">
        <v>24</v>
      </c>
      <c r="Z180" s="8"/>
      <c r="AA180" s="9" t="s">
        <v>26</v>
      </c>
      <c r="AB180" s="283"/>
      <c r="AC180" s="126" t="str">
        <f>IF(AK180="",ASC(AD180&amp;IF(AF180&lt;&gt;"",TEXT(AF180,"00"),"")&amp;IF(AH180&lt;&gt;"",TEXT(AH180,"00"),"")&amp;IF(AJ180&lt;&gt;"",TEXT(AJ180,"00"),"")),ASC(AK180))</f>
        <v/>
      </c>
      <c r="AD180" s="267" t="str">
        <f>IF(I180="","",IF(I180="201 十種競技","",VLOOKUP(I180,#REF!,2,FALSE)))</f>
        <v/>
      </c>
      <c r="AE180" s="269" t="s">
        <v>275</v>
      </c>
      <c r="AF180" s="271" t="str">
        <f>IF(I180="","",IF(I180="201 十種競技","",VLOOKUP(I180,#REF!,4,FALSE)))</f>
        <v/>
      </c>
      <c r="AG180" s="269" t="s">
        <v>276</v>
      </c>
      <c r="AH180" s="271" t="str">
        <f>IF(I180="","",IF(I180="201 十種競技","",VLOOKUP(I180,#REF!,6,FALSE)))</f>
        <v/>
      </c>
      <c r="AI180" s="273" t="s">
        <v>277</v>
      </c>
      <c r="AJ180" s="331" t="str">
        <f>IF(I180="","",IF(I180="201 十種競技","",VLOOKUP(I180,#REF!,8,FALSE)))</f>
        <v/>
      </c>
      <c r="AK180" s="267" t="str">
        <f>IF(I180="","",IF(I180="201 十種競技",#REF!,""))</f>
        <v/>
      </c>
      <c r="AL180" s="13" t="str">
        <f>IF(AT180="",ASC(AM180&amp;IF(AO180&lt;&gt;"",TEXT(AO180,"00"),"")&amp;IF(AQ180&lt;&gt;"",TEXT(AQ180,"00"),"")&amp;IF(AS180&lt;&gt;"",TEXT(AS180,"00"),"")),ASC(AT180))</f>
        <v/>
      </c>
      <c r="AM180" s="292"/>
      <c r="AN180" s="265" t="s">
        <v>275</v>
      </c>
      <c r="AO180" s="319"/>
      <c r="AP180" s="265" t="s">
        <v>276</v>
      </c>
      <c r="AQ180" s="319"/>
      <c r="AR180" s="277" t="s">
        <v>277</v>
      </c>
      <c r="AS180" s="321"/>
      <c r="AT180" s="323"/>
      <c r="AV180" s="6" t="str">
        <f>IF(AND(I180&lt;&gt;"107 ハーフマラソン",I180&lt;&gt;"062 10000mW"),D180 &amp; "-" &amp; I180,D180 &amp; "-" &amp; I180 &amp; J180)</f>
        <v>-</v>
      </c>
      <c r="AW180" s="6" t="str">
        <f>IF(ISERROR(VLOOKUP(記入方法!$AV180,登録者リスト!#REF!,4,FALSE)),"○","")</f>
        <v>○</v>
      </c>
      <c r="AX180" s="6" t="e">
        <f>IF(AND(I180&lt;&gt;"107 ハーフマラソン",I180&lt;&gt;"062 10000mW"),#REF! &amp; "-" &amp; I180,#REF! &amp; "-" &amp; I180 &amp; J180)</f>
        <v>#REF!</v>
      </c>
      <c r="AY180" s="6" t="str">
        <f>IF(ISERROR(VLOOKUP(AX180,突破者リスト外資格記録入力シート!$D$7:$M$106,2,FALSE)),"○","")</f>
        <v>○</v>
      </c>
      <c r="AZ180" s="6" t="str">
        <f>IF(C180="○","整理番号","登録番号")</f>
        <v>登録番号</v>
      </c>
      <c r="BA180" s="6" t="str">
        <f>IF(I180="107 ハーフマラソン","H",IF(I180="062 10000mW","W",""))</f>
        <v/>
      </c>
      <c r="BB180" s="6" t="e">
        <f>VLOOKUP($I180 &amp; $J180,標準記録!$A$1:$D$25,2,FALSE)</f>
        <v>#N/A</v>
      </c>
      <c r="BC180" s="6" t="e">
        <f>VLOOKUP($I180 &amp; $J180,標準記録!$A$1:$D$25,3,FALSE)</f>
        <v>#N/A</v>
      </c>
      <c r="BD180" s="6" t="e">
        <f>VLOOKUP($I180 &amp; $J180,標準記録!$A$1:$D$25,4,FALSE)</f>
        <v>#N/A</v>
      </c>
      <c r="BE180" s="6" t="str">
        <f>IF(BF180="","",A180)</f>
        <v/>
      </c>
      <c r="BF180" s="6" t="str">
        <f>IF(OR(I180="201 十種競技",I180="202 七種競技"),#REF!,"")</f>
        <v/>
      </c>
      <c r="BG180" s="6" t="str">
        <f>IF(I180="107 ハーフマラソン",#REF!,"")</f>
        <v/>
      </c>
      <c r="BH180" s="6" t="str">
        <f>I180 &amp; K180</f>
        <v/>
      </c>
      <c r="BI180" s="6">
        <f>I180</f>
        <v>0</v>
      </c>
      <c r="BJ180" s="6">
        <f>COUNTIF($BI$5:$BI$401,I180)</f>
        <v>160</v>
      </c>
      <c r="BK180" s="6">
        <f>COUNTIF($BH$5:$BH$401,I180 &amp; "B標準")</f>
        <v>0</v>
      </c>
      <c r="BL180" s="6" t="str">
        <f>D178 &amp; D180</f>
        <v>登録番号</v>
      </c>
    </row>
    <row r="181" spans="1:64" ht="14.25" thickBot="1" x14ac:dyDescent="0.2">
      <c r="A181" s="290"/>
      <c r="B181" s="293"/>
      <c r="C181" s="295"/>
      <c r="D181" s="293"/>
      <c r="E181" s="188" t="str">
        <f>IF(C180="○",IF($D180&lt;&gt;"",VLOOKUP($D180,新規学連登録者入力シート!$A$2:$U$101,7,FALSE),""),IF($D180&lt;&gt;"",IF(VLOOKUP(記入方法!$D180,登録者リスト!$A$1:$F$43729,4,FALSE)=基本情報!$D$6,VLOOKUP(記入方法!$D180,登録者リスト!$A$1:$F$43729,2,FALSE),""),""))</f>
        <v/>
      </c>
      <c r="F181" s="284"/>
      <c r="G181" s="188" t="str">
        <f>IF(C180="○",IF($D180&lt;&gt;"",VLOOKUP($D180,新規学連登録者入力シート!$A$2:$U$101,19,FALSE),""),IF($D180&lt;&gt;"",IF(VLOOKUP(記入方法!$D180,登録者リスト!$A$1:$F$43729,4,FALSE)=基本情報!$D$6,VLOOKUP(記入方法!$D180,登録者リスト!$A$1:$F$43729,6,FALSE),""),""))</f>
        <v/>
      </c>
      <c r="H181" s="282"/>
      <c r="I181" s="286"/>
      <c r="J181" s="286"/>
      <c r="K181" s="288"/>
      <c r="L181" s="170"/>
      <c r="M181" s="15" t="str">
        <f>IF(U181="",ASC(N181&amp;IF(P181&lt;&gt;"",TEXT(P181,"00"),"")&amp;IF(R181&lt;&gt;"",TEXT(R181,"00"),"")&amp;IF(T181&lt;&gt;"",TEXT(T181,"00"),"")),ASC(U181))</f>
        <v/>
      </c>
      <c r="N181" s="282"/>
      <c r="O181" s="266"/>
      <c r="P181" s="276"/>
      <c r="Q181" s="266"/>
      <c r="R181" s="276"/>
      <c r="S181" s="278"/>
      <c r="T181" s="280"/>
      <c r="U181" s="282"/>
      <c r="V181" s="10"/>
      <c r="W181" s="11" t="s">
        <v>23</v>
      </c>
      <c r="X181" s="10"/>
      <c r="Y181" s="11" t="s">
        <v>25</v>
      </c>
      <c r="Z181" s="10"/>
      <c r="AA181" s="11" t="s">
        <v>26</v>
      </c>
      <c r="AB181" s="284"/>
      <c r="AC181" s="127" t="str">
        <f>IF(AK181="",ASC(AD180&amp;IF(AF181&lt;&gt;"",TEXT(AF181,"00"),"")&amp;IF(AH181&lt;&gt;"",TEXT(AH181,"00"),"")&amp;IF(AJ181&lt;&gt;"",TEXT(AJ181,"00"),"")),ASC(AK181))</f>
        <v/>
      </c>
      <c r="AD181" s="268"/>
      <c r="AE181" s="270"/>
      <c r="AF181" s="272"/>
      <c r="AG181" s="270"/>
      <c r="AH181" s="272"/>
      <c r="AI181" s="274"/>
      <c r="AJ181" s="332"/>
      <c r="AK181" s="268"/>
      <c r="AL181" s="15" t="str">
        <f>IF(AT181="",ASC(AM181&amp;IF(AO181&lt;&gt;"",TEXT(AO181,"00"),"")&amp;IF(AQ181&lt;&gt;"",TEXT(AQ181,"00"),"")&amp;IF(AS181&lt;&gt;"",TEXT(AS181,"00"),"")),ASC(AT181))</f>
        <v/>
      </c>
      <c r="AM181" s="293"/>
      <c r="AN181" s="266"/>
      <c r="AO181" s="320"/>
      <c r="AP181" s="266"/>
      <c r="AQ181" s="320"/>
      <c r="AR181" s="278"/>
      <c r="AS181" s="322"/>
      <c r="AT181" s="324"/>
      <c r="AV181" s="6" t="str">
        <f>IF(AND(I181&lt;&gt;"107 ハーフマラソン",I181&lt;&gt;"062 10000mW"),D180 &amp; "-" &amp; I181,D180 &amp; "-" &amp; I181 &amp; J181)</f>
        <v>-</v>
      </c>
      <c r="AW181" s="6" t="str">
        <f>IF(ISERROR(VLOOKUP(記入方法!$AV181,登録者リスト!#REF!,4,FALSE)),"○","")</f>
        <v>○</v>
      </c>
      <c r="AX181" s="6" t="e">
        <f>IF(AND(I181&lt;&gt;"107 ハーフマラソン",I181&lt;&gt;"062 10000mW"),#REF! &amp; "-" &amp; I181,#REF! &amp; "-" &amp; I181 &amp; J181)</f>
        <v>#REF!</v>
      </c>
      <c r="AY181" s="6" t="str">
        <f>IF(ISERROR(VLOOKUP(AX181,突破者リスト外資格記録入力シート!$D$7:$M$106,2,FALSE)),"○","")</f>
        <v>○</v>
      </c>
      <c r="BA181" s="6" t="str">
        <f>IF(I181="107 ハーフマラソン","H",IF(I181="062 10000mW","W",""))</f>
        <v/>
      </c>
      <c r="BB181" s="6" t="e">
        <f>VLOOKUP($I181 &amp; $J181,標準記録!$A$1:$D$25,2,FALSE)</f>
        <v>#N/A</v>
      </c>
      <c r="BC181" s="6" t="e">
        <f>VLOOKUP($I181 &amp; $J181,標準記録!$A$1:$D$25,3,FALSE)</f>
        <v>#N/A</v>
      </c>
      <c r="BD181" s="6" t="e">
        <f>VLOOKUP($I181 &amp; $J181,標準記録!$A$1:$D$25,4,FALSE)</f>
        <v>#N/A</v>
      </c>
      <c r="BE181" s="6" t="str">
        <f>IF(BF181="","",A180)</f>
        <v/>
      </c>
      <c r="BF181" s="6" t="str">
        <f>IF(OR(I181="201 十種競技",I181="202 七種競技"),#REF!,"")</f>
        <v/>
      </c>
      <c r="BG181" s="6" t="str">
        <f>IF(I181="107 ハーフマラソン",#REF!,"")</f>
        <v/>
      </c>
      <c r="BH181" s="6" t="str">
        <f>I181 &amp; K181</f>
        <v/>
      </c>
      <c r="BI181" s="6">
        <f>I181</f>
        <v>0</v>
      </c>
      <c r="BJ181" s="6">
        <f>COUNTIF($BI$5:$BI$401,I181)</f>
        <v>160</v>
      </c>
      <c r="BK181" s="6">
        <f>COUNTIF($BH$5:$BH$401,I181 &amp; "B標準")</f>
        <v>0</v>
      </c>
    </row>
    <row r="182" spans="1:64" ht="15" thickTop="1" thickBot="1" x14ac:dyDescent="0.2">
      <c r="A182" s="291"/>
      <c r="B182" s="325" t="s">
        <v>164</v>
      </c>
      <c r="C182" s="326"/>
      <c r="D182" s="326"/>
      <c r="E182" s="326"/>
      <c r="F182" s="326"/>
      <c r="G182" s="327"/>
      <c r="H182" s="185"/>
      <c r="I182" s="328"/>
      <c r="J182" s="329"/>
      <c r="K182" s="329"/>
      <c r="L182" s="329"/>
      <c r="M182" s="329"/>
      <c r="N182" s="329"/>
      <c r="O182" s="329"/>
      <c r="P182" s="329"/>
      <c r="Q182" s="329"/>
      <c r="R182" s="329"/>
      <c r="S182" s="329"/>
      <c r="T182" s="329"/>
      <c r="U182" s="329"/>
      <c r="V182" s="329"/>
      <c r="W182" s="329"/>
      <c r="X182" s="329"/>
      <c r="Y182" s="329"/>
      <c r="Z182" s="329"/>
      <c r="AA182" s="329"/>
      <c r="AB182" s="329"/>
      <c r="AC182" s="329"/>
      <c r="AD182" s="329"/>
      <c r="AE182" s="329"/>
      <c r="AF182" s="329"/>
      <c r="AG182" s="329"/>
      <c r="AH182" s="329"/>
      <c r="AI182" s="329"/>
      <c r="AJ182" s="329"/>
      <c r="AK182" s="329"/>
      <c r="AL182" s="329"/>
      <c r="AM182" s="329"/>
      <c r="AN182" s="329"/>
      <c r="AO182" s="329"/>
      <c r="AP182" s="329"/>
      <c r="AQ182" s="329"/>
      <c r="AR182" s="329"/>
      <c r="AS182" s="329"/>
      <c r="AT182" s="330"/>
    </row>
    <row r="183" spans="1:64" ht="13.5" customHeight="1" x14ac:dyDescent="0.15">
      <c r="A183" s="313"/>
      <c r="B183" s="315" t="s">
        <v>0</v>
      </c>
      <c r="C183" s="317" t="s">
        <v>280</v>
      </c>
      <c r="D183" s="317" t="str">
        <f>IF(C185="○","整理番号","登録番号")</f>
        <v>登録番号</v>
      </c>
      <c r="E183" s="184" t="s">
        <v>1394</v>
      </c>
      <c r="F183" s="315" t="s">
        <v>319</v>
      </c>
      <c r="G183" s="168" t="s">
        <v>1</v>
      </c>
      <c r="H183" s="298" t="s">
        <v>1395</v>
      </c>
      <c r="I183" s="296" t="s">
        <v>2</v>
      </c>
      <c r="J183" s="298" t="s">
        <v>328</v>
      </c>
      <c r="K183" s="298" t="s">
        <v>3</v>
      </c>
      <c r="L183" s="178" t="s">
        <v>281</v>
      </c>
      <c r="M183" s="171" t="s">
        <v>16</v>
      </c>
      <c r="N183" s="300" t="s">
        <v>4</v>
      </c>
      <c r="O183" s="301"/>
      <c r="P183" s="301"/>
      <c r="Q183" s="301"/>
      <c r="R183" s="301"/>
      <c r="S183" s="301"/>
      <c r="T183" s="301"/>
      <c r="U183" s="301"/>
      <c r="V183" s="301"/>
      <c r="W183" s="301"/>
      <c r="X183" s="301"/>
      <c r="Y183" s="301"/>
      <c r="Z183" s="301"/>
      <c r="AA183" s="301"/>
      <c r="AB183" s="302"/>
      <c r="AC183" s="173" t="s">
        <v>16</v>
      </c>
      <c r="AD183" s="303" t="s">
        <v>462</v>
      </c>
      <c r="AE183" s="304"/>
      <c r="AF183" s="304"/>
      <c r="AG183" s="304"/>
      <c r="AH183" s="304"/>
      <c r="AI183" s="304"/>
      <c r="AJ183" s="304"/>
      <c r="AK183" s="305"/>
      <c r="AL183" s="171" t="s">
        <v>16</v>
      </c>
      <c r="AM183" s="300" t="s">
        <v>459</v>
      </c>
      <c r="AN183" s="301"/>
      <c r="AO183" s="301"/>
      <c r="AP183" s="301"/>
      <c r="AQ183" s="301"/>
      <c r="AR183" s="301"/>
      <c r="AS183" s="301"/>
      <c r="AT183" s="306"/>
    </row>
    <row r="184" spans="1:64" ht="14.25" thickBot="1" x14ac:dyDescent="0.2">
      <c r="A184" s="314"/>
      <c r="B184" s="316"/>
      <c r="C184" s="318"/>
      <c r="D184" s="318"/>
      <c r="E184" s="189" t="s">
        <v>6</v>
      </c>
      <c r="F184" s="316"/>
      <c r="G184" s="7" t="s">
        <v>7</v>
      </c>
      <c r="H184" s="316"/>
      <c r="I184" s="297"/>
      <c r="J184" s="299"/>
      <c r="K184" s="299"/>
      <c r="L184" s="179"/>
      <c r="M184" s="172"/>
      <c r="N184" s="307" t="s">
        <v>8</v>
      </c>
      <c r="O184" s="308"/>
      <c r="P184" s="308"/>
      <c r="Q184" s="308"/>
      <c r="R184" s="308"/>
      <c r="S184" s="308"/>
      <c r="T184" s="309"/>
      <c r="U184" s="189" t="s">
        <v>9</v>
      </c>
      <c r="V184" s="175" t="s">
        <v>10</v>
      </c>
      <c r="W184" s="176"/>
      <c r="X184" s="176"/>
      <c r="Y184" s="176"/>
      <c r="Z184" s="176"/>
      <c r="AA184" s="177"/>
      <c r="AB184" s="119" t="s">
        <v>11</v>
      </c>
      <c r="AC184" s="174"/>
      <c r="AD184" s="310" t="s">
        <v>8</v>
      </c>
      <c r="AE184" s="311"/>
      <c r="AF184" s="311"/>
      <c r="AG184" s="311"/>
      <c r="AH184" s="311"/>
      <c r="AI184" s="311"/>
      <c r="AJ184" s="312"/>
      <c r="AK184" s="125" t="s">
        <v>9</v>
      </c>
      <c r="AL184" s="172"/>
      <c r="AM184" s="307" t="s">
        <v>8</v>
      </c>
      <c r="AN184" s="308"/>
      <c r="AO184" s="308"/>
      <c r="AP184" s="308"/>
      <c r="AQ184" s="308"/>
      <c r="AR184" s="308"/>
      <c r="AS184" s="309"/>
      <c r="AT184" s="120" t="s">
        <v>9</v>
      </c>
    </row>
    <row r="185" spans="1:64" x14ac:dyDescent="0.15">
      <c r="A185" s="289">
        <v>37</v>
      </c>
      <c r="B185" s="292"/>
      <c r="C185" s="294"/>
      <c r="D185" s="292"/>
      <c r="E185" s="186" t="str">
        <f>IF(C185="○",IF($D185&lt;&gt;"",VLOOKUP($D185,新規学連登録者入力シート!$A$2:$U$101,8,FALSE),""),IF($D185&lt;&gt;"",IF(VLOOKUP(記入方法!$D185,登録者リスト!$A$1:$F$43729,4,FALSE)=基本情報!$D$6,VLOOKUP(記入方法!$D185,登録者リスト!$A$1:$F$43729,3,FALSE),""),""))</f>
        <v/>
      </c>
      <c r="F185" s="283" t="str">
        <f>IF(C185="○",IF($D185&lt;&gt;"",VLOOKUP($D185,新規学連登録者入力シート!$A$2:$U$101,9,FALSE),""),IF($D185&lt;&gt;"",IF(VLOOKUP(記入方法!$D185,登録者リスト!$A$1:$G$43729,4,FALSE)=基本情報!$D$6,VLOOKUP(記入方法!$D185,登録者リスト!$A$1:$G$43729,7,FALSE),""),""))</f>
        <v/>
      </c>
      <c r="G185" s="187" t="str">
        <f>IF(C185="○",IF($D185&lt;&gt;"",VLOOKUP($D185,新規学連登録者入力シート!$A$2:$U$101,14,FALSE),""),IF($D185&lt;&gt;"",IF(VLOOKUP(記入方法!$D185,登録者リスト!$A$1:$F$43729,4,FALSE)=基本情報!$D$6,VLOOKUP(記入方法!$D185,登録者リスト!$A$1:$F$43729,5,FALSE),""),""))</f>
        <v/>
      </c>
      <c r="H185" s="281" t="str">
        <f>IF(C185="○",IF($D185&lt;&gt;"",VLOOKUP($D185,新規学連登録者入力シート!$A$2:$U$101,19,FALSE),""),IF($D185&lt;&gt;"",IF(VLOOKUP(記入方法!$D185,登録者リスト!$A$1:$H$43729,4,FALSE)=基本情報!$D$6,VLOOKUP(記入方法!$D185,登録者リスト!$A$1:$H$43729,8,FALSE),""),""))</f>
        <v/>
      </c>
      <c r="I185" s="285"/>
      <c r="J185" s="285"/>
      <c r="K185" s="287" t="str">
        <f>IFERROR(IF(I185="","",IF(AND(I185&lt;&gt;"107 ハーフマラソン",I185&lt;&gt;"062 10000mW"),IF(BD185="T",IF(VALUE(M185)&lt;=BB185,"A標準",IF(VALUE(M185)&lt;=BC185,"B標準","未突破")),IF(VALUE(M185)&gt;=BB185,"A標準",IF(VALUE(M185)&gt;=BC185,"B標準","未突破"))),IF(VALUE(M185)&lt;=BC185,"","未突破"))),"")</f>
        <v/>
      </c>
      <c r="L185" s="169"/>
      <c r="M185" s="13" t="str">
        <f>IF(U185="",ASC(N185&amp;IF(P185&lt;&gt;"",TEXT(P185,"00"),"")&amp;IF(R185&lt;&gt;"",TEXT(R185,"00"),"")&amp;IF(T185&lt;&gt;"",TEXT(T185,"00"),"")),ASC(U185))</f>
        <v/>
      </c>
      <c r="N185" s="281"/>
      <c r="O185" s="265" t="s">
        <v>275</v>
      </c>
      <c r="P185" s="275"/>
      <c r="Q185" s="265" t="s">
        <v>276</v>
      </c>
      <c r="R185" s="275"/>
      <c r="S185" s="277" t="s">
        <v>277</v>
      </c>
      <c r="T185" s="279"/>
      <c r="U185" s="281"/>
      <c r="V185" s="8"/>
      <c r="W185" s="9" t="s">
        <v>23</v>
      </c>
      <c r="X185" s="8"/>
      <c r="Y185" s="9" t="s">
        <v>24</v>
      </c>
      <c r="Z185" s="8"/>
      <c r="AA185" s="9" t="s">
        <v>26</v>
      </c>
      <c r="AB185" s="283"/>
      <c r="AC185" s="126" t="str">
        <f>IF(AK185="",ASC(AD185&amp;IF(AF185&lt;&gt;"",TEXT(AF185,"00"),"")&amp;IF(AH185&lt;&gt;"",TEXT(AH185,"00"),"")&amp;IF(AJ185&lt;&gt;"",TEXT(AJ185,"00"),"")),ASC(AK185))</f>
        <v/>
      </c>
      <c r="AD185" s="267" t="str">
        <f>IF(I185="","",IF(I185="201 十種競技","",VLOOKUP(I185,#REF!,2,FALSE)))</f>
        <v/>
      </c>
      <c r="AE185" s="269" t="s">
        <v>275</v>
      </c>
      <c r="AF185" s="271" t="str">
        <f>IF(I185="","",IF(I185="201 十種競技","",VLOOKUP(I185,#REF!,4,FALSE)))</f>
        <v/>
      </c>
      <c r="AG185" s="269" t="s">
        <v>276</v>
      </c>
      <c r="AH185" s="271" t="str">
        <f>IF(I185="","",IF(I185="201 十種競技","",VLOOKUP(I185,#REF!,6,FALSE)))</f>
        <v/>
      </c>
      <c r="AI185" s="273" t="s">
        <v>277</v>
      </c>
      <c r="AJ185" s="331" t="str">
        <f>IF(I185="","",IF(I185="201 十種競技","",VLOOKUP(I185,#REF!,8,FALSE)))</f>
        <v/>
      </c>
      <c r="AK185" s="267" t="str">
        <f>IF(I185="","",IF(I185="201 十種競技",#REF!,""))</f>
        <v/>
      </c>
      <c r="AL185" s="13" t="str">
        <f>IF(AT185="",ASC(AM185&amp;IF(AO185&lt;&gt;"",TEXT(AO185,"00"),"")&amp;IF(AQ185&lt;&gt;"",TEXT(AQ185,"00"),"")&amp;IF(AS185&lt;&gt;"",TEXT(AS185,"00"),"")),ASC(AT185))</f>
        <v/>
      </c>
      <c r="AM185" s="292"/>
      <c r="AN185" s="265" t="s">
        <v>275</v>
      </c>
      <c r="AO185" s="319"/>
      <c r="AP185" s="265" t="s">
        <v>276</v>
      </c>
      <c r="AQ185" s="319"/>
      <c r="AR185" s="277" t="s">
        <v>277</v>
      </c>
      <c r="AS185" s="321"/>
      <c r="AT185" s="323"/>
      <c r="AV185" s="6" t="str">
        <f>IF(AND(I185&lt;&gt;"107 ハーフマラソン",I185&lt;&gt;"062 10000mW"),D185 &amp; "-" &amp; I185,D185 &amp; "-" &amp; I185 &amp; J185)</f>
        <v>-</v>
      </c>
      <c r="AW185" s="6" t="str">
        <f>IF(ISERROR(VLOOKUP(記入方法!$AV185,登録者リスト!#REF!,4,FALSE)),"○","")</f>
        <v>○</v>
      </c>
      <c r="AX185" s="6" t="e">
        <f>IF(AND(I185&lt;&gt;"107 ハーフマラソン",I185&lt;&gt;"062 10000mW"),#REF! &amp; "-" &amp; I185,#REF! &amp; "-" &amp; I185 &amp; J185)</f>
        <v>#REF!</v>
      </c>
      <c r="AY185" s="6" t="str">
        <f>IF(ISERROR(VLOOKUP(AX185,突破者リスト外資格記録入力シート!$D$7:$M$106,2,FALSE)),"○","")</f>
        <v>○</v>
      </c>
      <c r="AZ185" s="6" t="str">
        <f>IF(C185="○","整理番号","登録番号")</f>
        <v>登録番号</v>
      </c>
      <c r="BA185" s="6" t="str">
        <f>IF(I185="107 ハーフマラソン","H",IF(I185="062 10000mW","W",""))</f>
        <v/>
      </c>
      <c r="BB185" s="6" t="e">
        <f>VLOOKUP($I185 &amp; $J185,標準記録!$A$1:$D$25,2,FALSE)</f>
        <v>#N/A</v>
      </c>
      <c r="BC185" s="6" t="e">
        <f>VLOOKUP($I185 &amp; $J185,標準記録!$A$1:$D$25,3,FALSE)</f>
        <v>#N/A</v>
      </c>
      <c r="BD185" s="6" t="e">
        <f>VLOOKUP($I185 &amp; $J185,標準記録!$A$1:$D$25,4,FALSE)</f>
        <v>#N/A</v>
      </c>
      <c r="BE185" s="6" t="str">
        <f>IF(BF185="","",A185)</f>
        <v/>
      </c>
      <c r="BF185" s="6" t="str">
        <f>IF(OR(I185="201 十種競技",I185="202 七種競技"),#REF!,"")</f>
        <v/>
      </c>
      <c r="BG185" s="6" t="str">
        <f>IF(I185="107 ハーフマラソン",#REF!,"")</f>
        <v/>
      </c>
      <c r="BH185" s="6" t="str">
        <f>I185 &amp; K185</f>
        <v/>
      </c>
      <c r="BI185" s="6">
        <f>I185</f>
        <v>0</v>
      </c>
      <c r="BJ185" s="6">
        <f>COUNTIF($BI$5:$BI$401,I185)</f>
        <v>160</v>
      </c>
      <c r="BK185" s="6">
        <f>COUNTIF($BH$5:$BH$401,I185 &amp; "B標準")</f>
        <v>0</v>
      </c>
      <c r="BL185" s="6" t="str">
        <f>D183 &amp; D185</f>
        <v>登録番号</v>
      </c>
    </row>
    <row r="186" spans="1:64" ht="14.25" thickBot="1" x14ac:dyDescent="0.2">
      <c r="A186" s="290"/>
      <c r="B186" s="293"/>
      <c r="C186" s="295"/>
      <c r="D186" s="293"/>
      <c r="E186" s="188" t="str">
        <f>IF(C185="○",IF($D185&lt;&gt;"",VLOOKUP($D185,新規学連登録者入力シート!$A$2:$U$101,7,FALSE),""),IF($D185&lt;&gt;"",IF(VLOOKUP(記入方法!$D185,登録者リスト!$A$1:$F$43729,4,FALSE)=基本情報!$D$6,VLOOKUP(記入方法!$D185,登録者リスト!$A$1:$F$43729,2,FALSE),""),""))</f>
        <v/>
      </c>
      <c r="F186" s="284"/>
      <c r="G186" s="188" t="str">
        <f>IF(C185="○",IF($D185&lt;&gt;"",VLOOKUP($D185,新規学連登録者入力シート!$A$2:$U$101,19,FALSE),""),IF($D185&lt;&gt;"",IF(VLOOKUP(記入方法!$D185,登録者リスト!$A$1:$F$43729,4,FALSE)=基本情報!$D$6,VLOOKUP(記入方法!$D185,登録者リスト!$A$1:$F$43729,6,FALSE),""),""))</f>
        <v/>
      </c>
      <c r="H186" s="282"/>
      <c r="I186" s="286"/>
      <c r="J186" s="286"/>
      <c r="K186" s="288"/>
      <c r="L186" s="170"/>
      <c r="M186" s="15" t="str">
        <f>IF(U186="",ASC(N186&amp;IF(P186&lt;&gt;"",TEXT(P186,"00"),"")&amp;IF(R186&lt;&gt;"",TEXT(R186,"00"),"")&amp;IF(T186&lt;&gt;"",TEXT(T186,"00"),"")),ASC(U186))</f>
        <v/>
      </c>
      <c r="N186" s="282"/>
      <c r="O186" s="266"/>
      <c r="P186" s="276"/>
      <c r="Q186" s="266"/>
      <c r="R186" s="276"/>
      <c r="S186" s="278"/>
      <c r="T186" s="280"/>
      <c r="U186" s="282"/>
      <c r="V186" s="10"/>
      <c r="W186" s="11" t="s">
        <v>23</v>
      </c>
      <c r="X186" s="10"/>
      <c r="Y186" s="11" t="s">
        <v>25</v>
      </c>
      <c r="Z186" s="10"/>
      <c r="AA186" s="11" t="s">
        <v>26</v>
      </c>
      <c r="AB186" s="284"/>
      <c r="AC186" s="127" t="str">
        <f>IF(AK186="",ASC(AD185&amp;IF(AF186&lt;&gt;"",TEXT(AF186,"00"),"")&amp;IF(AH186&lt;&gt;"",TEXT(AH186,"00"),"")&amp;IF(AJ186&lt;&gt;"",TEXT(AJ186,"00"),"")),ASC(AK186))</f>
        <v/>
      </c>
      <c r="AD186" s="268"/>
      <c r="AE186" s="270"/>
      <c r="AF186" s="272"/>
      <c r="AG186" s="270"/>
      <c r="AH186" s="272"/>
      <c r="AI186" s="274"/>
      <c r="AJ186" s="332"/>
      <c r="AK186" s="268"/>
      <c r="AL186" s="15" t="str">
        <f>IF(AT186="",ASC(AM186&amp;IF(AO186&lt;&gt;"",TEXT(AO186,"00"),"")&amp;IF(AQ186&lt;&gt;"",TEXT(AQ186,"00"),"")&amp;IF(AS186&lt;&gt;"",TEXT(AS186,"00"),"")),ASC(AT186))</f>
        <v/>
      </c>
      <c r="AM186" s="293"/>
      <c r="AN186" s="266"/>
      <c r="AO186" s="320"/>
      <c r="AP186" s="266"/>
      <c r="AQ186" s="320"/>
      <c r="AR186" s="278"/>
      <c r="AS186" s="322"/>
      <c r="AT186" s="324"/>
      <c r="AV186" s="6" t="str">
        <f>IF(AND(I186&lt;&gt;"107 ハーフマラソン",I186&lt;&gt;"062 10000mW"),D185 &amp; "-" &amp; I186,D185 &amp; "-" &amp; I186 &amp; J186)</f>
        <v>-</v>
      </c>
      <c r="AW186" s="6" t="str">
        <f>IF(ISERROR(VLOOKUP(記入方法!$AV186,登録者リスト!#REF!,4,FALSE)),"○","")</f>
        <v>○</v>
      </c>
      <c r="AX186" s="6" t="e">
        <f>IF(AND(I186&lt;&gt;"107 ハーフマラソン",I186&lt;&gt;"062 10000mW"),#REF! &amp; "-" &amp; I186,#REF! &amp; "-" &amp; I186 &amp; J186)</f>
        <v>#REF!</v>
      </c>
      <c r="AY186" s="6" t="str">
        <f>IF(ISERROR(VLOOKUP(AX186,突破者リスト外資格記録入力シート!$D$7:$M$106,2,FALSE)),"○","")</f>
        <v>○</v>
      </c>
      <c r="BA186" s="6" t="str">
        <f>IF(I186="107 ハーフマラソン","H",IF(I186="062 10000mW","W",""))</f>
        <v/>
      </c>
      <c r="BB186" s="6" t="e">
        <f>VLOOKUP($I186 &amp; $J186,標準記録!$A$1:$D$25,2,FALSE)</f>
        <v>#N/A</v>
      </c>
      <c r="BC186" s="6" t="e">
        <f>VLOOKUP($I186 &amp; $J186,標準記録!$A$1:$D$25,3,FALSE)</f>
        <v>#N/A</v>
      </c>
      <c r="BD186" s="6" t="e">
        <f>VLOOKUP($I186 &amp; $J186,標準記録!$A$1:$D$25,4,FALSE)</f>
        <v>#N/A</v>
      </c>
      <c r="BE186" s="6" t="str">
        <f>IF(BF186="","",A185)</f>
        <v/>
      </c>
      <c r="BF186" s="6" t="str">
        <f>IF(OR(I186="201 十種競技",I186="202 七種競技"),#REF!,"")</f>
        <v/>
      </c>
      <c r="BG186" s="6" t="str">
        <f>IF(I186="107 ハーフマラソン",#REF!,"")</f>
        <v/>
      </c>
      <c r="BH186" s="6" t="str">
        <f>I186 &amp; K186</f>
        <v/>
      </c>
      <c r="BI186" s="6">
        <f>I186</f>
        <v>0</v>
      </c>
      <c r="BJ186" s="6">
        <f>COUNTIF($BI$5:$BI$401,I186)</f>
        <v>160</v>
      </c>
      <c r="BK186" s="6">
        <f>COUNTIF($BH$5:$BH$401,I186 &amp; "B標準")</f>
        <v>0</v>
      </c>
    </row>
    <row r="187" spans="1:64" ht="15" thickTop="1" thickBot="1" x14ac:dyDescent="0.2">
      <c r="A187" s="291"/>
      <c r="B187" s="325" t="s">
        <v>164</v>
      </c>
      <c r="C187" s="326"/>
      <c r="D187" s="326"/>
      <c r="E187" s="326"/>
      <c r="F187" s="326"/>
      <c r="G187" s="327"/>
      <c r="H187" s="185"/>
      <c r="I187" s="328"/>
      <c r="J187" s="329"/>
      <c r="K187" s="329"/>
      <c r="L187" s="329"/>
      <c r="M187" s="329"/>
      <c r="N187" s="329"/>
      <c r="O187" s="329"/>
      <c r="P187" s="329"/>
      <c r="Q187" s="329"/>
      <c r="R187" s="329"/>
      <c r="S187" s="329"/>
      <c r="T187" s="329"/>
      <c r="U187" s="329"/>
      <c r="V187" s="329"/>
      <c r="W187" s="329"/>
      <c r="X187" s="329"/>
      <c r="Y187" s="329"/>
      <c r="Z187" s="329"/>
      <c r="AA187" s="329"/>
      <c r="AB187" s="329"/>
      <c r="AC187" s="329"/>
      <c r="AD187" s="329"/>
      <c r="AE187" s="329"/>
      <c r="AF187" s="329"/>
      <c r="AG187" s="329"/>
      <c r="AH187" s="329"/>
      <c r="AI187" s="329"/>
      <c r="AJ187" s="329"/>
      <c r="AK187" s="329"/>
      <c r="AL187" s="329"/>
      <c r="AM187" s="329"/>
      <c r="AN187" s="329"/>
      <c r="AO187" s="329"/>
      <c r="AP187" s="329"/>
      <c r="AQ187" s="329"/>
      <c r="AR187" s="329"/>
      <c r="AS187" s="329"/>
      <c r="AT187" s="330"/>
    </row>
    <row r="188" spans="1:64" ht="13.5" customHeight="1" x14ac:dyDescent="0.15">
      <c r="A188" s="313"/>
      <c r="B188" s="315" t="s">
        <v>0</v>
      </c>
      <c r="C188" s="317" t="s">
        <v>280</v>
      </c>
      <c r="D188" s="317" t="str">
        <f>IF(C190="○","整理番号","登録番号")</f>
        <v>登録番号</v>
      </c>
      <c r="E188" s="184" t="s">
        <v>1394</v>
      </c>
      <c r="F188" s="315" t="s">
        <v>319</v>
      </c>
      <c r="G188" s="168" t="s">
        <v>1</v>
      </c>
      <c r="H188" s="298" t="s">
        <v>1395</v>
      </c>
      <c r="I188" s="296" t="s">
        <v>2</v>
      </c>
      <c r="J188" s="298" t="s">
        <v>328</v>
      </c>
      <c r="K188" s="298" t="s">
        <v>3</v>
      </c>
      <c r="L188" s="178" t="s">
        <v>281</v>
      </c>
      <c r="M188" s="171" t="s">
        <v>16</v>
      </c>
      <c r="N188" s="300" t="s">
        <v>4</v>
      </c>
      <c r="O188" s="301"/>
      <c r="P188" s="301"/>
      <c r="Q188" s="301"/>
      <c r="R188" s="301"/>
      <c r="S188" s="301"/>
      <c r="T188" s="301"/>
      <c r="U188" s="301"/>
      <c r="V188" s="301"/>
      <c r="W188" s="301"/>
      <c r="X188" s="301"/>
      <c r="Y188" s="301"/>
      <c r="Z188" s="301"/>
      <c r="AA188" s="301"/>
      <c r="AB188" s="302"/>
      <c r="AC188" s="173" t="s">
        <v>16</v>
      </c>
      <c r="AD188" s="303" t="s">
        <v>462</v>
      </c>
      <c r="AE188" s="304"/>
      <c r="AF188" s="304"/>
      <c r="AG188" s="304"/>
      <c r="AH188" s="304"/>
      <c r="AI188" s="304"/>
      <c r="AJ188" s="304"/>
      <c r="AK188" s="305"/>
      <c r="AL188" s="171" t="s">
        <v>16</v>
      </c>
      <c r="AM188" s="300" t="s">
        <v>459</v>
      </c>
      <c r="AN188" s="301"/>
      <c r="AO188" s="301"/>
      <c r="AP188" s="301"/>
      <c r="AQ188" s="301"/>
      <c r="AR188" s="301"/>
      <c r="AS188" s="301"/>
      <c r="AT188" s="306"/>
    </row>
    <row r="189" spans="1:64" ht="14.25" thickBot="1" x14ac:dyDescent="0.2">
      <c r="A189" s="314"/>
      <c r="B189" s="316"/>
      <c r="C189" s="318"/>
      <c r="D189" s="318"/>
      <c r="E189" s="189" t="s">
        <v>6</v>
      </c>
      <c r="F189" s="316"/>
      <c r="G189" s="7" t="s">
        <v>7</v>
      </c>
      <c r="H189" s="316"/>
      <c r="I189" s="297"/>
      <c r="J189" s="299"/>
      <c r="K189" s="299"/>
      <c r="L189" s="179"/>
      <c r="M189" s="172"/>
      <c r="N189" s="307" t="s">
        <v>8</v>
      </c>
      <c r="O189" s="308"/>
      <c r="P189" s="308"/>
      <c r="Q189" s="308"/>
      <c r="R189" s="308"/>
      <c r="S189" s="308"/>
      <c r="T189" s="309"/>
      <c r="U189" s="189" t="s">
        <v>9</v>
      </c>
      <c r="V189" s="175" t="s">
        <v>10</v>
      </c>
      <c r="W189" s="176"/>
      <c r="X189" s="176"/>
      <c r="Y189" s="176"/>
      <c r="Z189" s="176"/>
      <c r="AA189" s="177"/>
      <c r="AB189" s="119" t="s">
        <v>11</v>
      </c>
      <c r="AC189" s="174"/>
      <c r="AD189" s="310" t="s">
        <v>8</v>
      </c>
      <c r="AE189" s="311"/>
      <c r="AF189" s="311"/>
      <c r="AG189" s="311"/>
      <c r="AH189" s="311"/>
      <c r="AI189" s="311"/>
      <c r="AJ189" s="312"/>
      <c r="AK189" s="125" t="s">
        <v>9</v>
      </c>
      <c r="AL189" s="172"/>
      <c r="AM189" s="307" t="s">
        <v>8</v>
      </c>
      <c r="AN189" s="308"/>
      <c r="AO189" s="308"/>
      <c r="AP189" s="308"/>
      <c r="AQ189" s="308"/>
      <c r="AR189" s="308"/>
      <c r="AS189" s="309"/>
      <c r="AT189" s="120" t="s">
        <v>9</v>
      </c>
    </row>
    <row r="190" spans="1:64" x14ac:dyDescent="0.15">
      <c r="A190" s="289">
        <v>38</v>
      </c>
      <c r="B190" s="292"/>
      <c r="C190" s="294"/>
      <c r="D190" s="292"/>
      <c r="E190" s="186" t="str">
        <f>IF(C190="○",IF($D190&lt;&gt;"",VLOOKUP($D190,新規学連登録者入力シート!$A$2:$U$101,8,FALSE),""),IF($D190&lt;&gt;"",IF(VLOOKUP(記入方法!$D190,登録者リスト!$A$1:$F$43729,4,FALSE)=基本情報!$D$6,VLOOKUP(記入方法!$D190,登録者リスト!$A$1:$F$43729,3,FALSE),""),""))</f>
        <v/>
      </c>
      <c r="F190" s="283" t="str">
        <f>IF(C190="○",IF($D190&lt;&gt;"",VLOOKUP($D190,新規学連登録者入力シート!$A$2:$U$101,9,FALSE),""),IF($D190&lt;&gt;"",IF(VLOOKUP(記入方法!$D190,登録者リスト!$A$1:$G$43729,4,FALSE)=基本情報!$D$6,VLOOKUP(記入方法!$D190,登録者リスト!$A$1:$G$43729,7,FALSE),""),""))</f>
        <v/>
      </c>
      <c r="G190" s="187" t="str">
        <f>IF(C190="○",IF($D190&lt;&gt;"",VLOOKUP($D190,新規学連登録者入力シート!$A$2:$U$101,14,FALSE),""),IF($D190&lt;&gt;"",IF(VLOOKUP(記入方法!$D190,登録者リスト!$A$1:$F$43729,4,FALSE)=基本情報!$D$6,VLOOKUP(記入方法!$D190,登録者リスト!$A$1:$F$43729,5,FALSE),""),""))</f>
        <v/>
      </c>
      <c r="H190" s="281" t="str">
        <f>IF(C190="○",IF($D190&lt;&gt;"",VLOOKUP($D190,新規学連登録者入力シート!$A$2:$U$101,19,FALSE),""),IF($D190&lt;&gt;"",IF(VLOOKUP(記入方法!$D190,登録者リスト!$A$1:$H$43729,4,FALSE)=基本情報!$D$6,VLOOKUP(記入方法!$D190,登録者リスト!$A$1:$H$43729,8,FALSE),""),""))</f>
        <v/>
      </c>
      <c r="I190" s="285"/>
      <c r="J190" s="285"/>
      <c r="K190" s="287" t="str">
        <f>IFERROR(IF(I190="","",IF(AND(I190&lt;&gt;"107 ハーフマラソン",I190&lt;&gt;"062 10000mW"),IF(BD190="T",IF(VALUE(M190)&lt;=BB190,"A標準",IF(VALUE(M190)&lt;=BC190,"B標準","未突破")),IF(VALUE(M190)&gt;=BB190,"A標準",IF(VALUE(M190)&gt;=BC190,"B標準","未突破"))),IF(VALUE(M190)&lt;=BC190,"","未突破"))),"")</f>
        <v/>
      </c>
      <c r="L190" s="169"/>
      <c r="M190" s="13" t="str">
        <f>IF(U190="",ASC(N190&amp;IF(P190&lt;&gt;"",TEXT(P190,"00"),"")&amp;IF(R190&lt;&gt;"",TEXT(R190,"00"),"")&amp;IF(T190&lt;&gt;"",TEXT(T190,"00"),"")),ASC(U190))</f>
        <v/>
      </c>
      <c r="N190" s="281"/>
      <c r="O190" s="265" t="s">
        <v>275</v>
      </c>
      <c r="P190" s="275"/>
      <c r="Q190" s="265" t="s">
        <v>276</v>
      </c>
      <c r="R190" s="275"/>
      <c r="S190" s="277" t="s">
        <v>277</v>
      </c>
      <c r="T190" s="279"/>
      <c r="U190" s="281"/>
      <c r="V190" s="8"/>
      <c r="W190" s="9" t="s">
        <v>23</v>
      </c>
      <c r="X190" s="8"/>
      <c r="Y190" s="9" t="s">
        <v>24</v>
      </c>
      <c r="Z190" s="8"/>
      <c r="AA190" s="9" t="s">
        <v>26</v>
      </c>
      <c r="AB190" s="283"/>
      <c r="AC190" s="126" t="str">
        <f>IF(AK190="",ASC(AD190&amp;IF(AF190&lt;&gt;"",TEXT(AF190,"00"),"")&amp;IF(AH190&lt;&gt;"",TEXT(AH190,"00"),"")&amp;IF(AJ190&lt;&gt;"",TEXT(AJ190,"00"),"")),ASC(AK190))</f>
        <v/>
      </c>
      <c r="AD190" s="267" t="str">
        <f>IF(I190="","",IF(I190="201 十種競技","",VLOOKUP(I190,#REF!,2,FALSE)))</f>
        <v/>
      </c>
      <c r="AE190" s="269" t="s">
        <v>275</v>
      </c>
      <c r="AF190" s="271" t="str">
        <f>IF(I190="","",IF(I190="201 十種競技","",VLOOKUP(I190,#REF!,4,FALSE)))</f>
        <v/>
      </c>
      <c r="AG190" s="269" t="s">
        <v>276</v>
      </c>
      <c r="AH190" s="271" t="str">
        <f>IF(I190="","",IF(I190="201 十種競技","",VLOOKUP(I190,#REF!,6,FALSE)))</f>
        <v/>
      </c>
      <c r="AI190" s="273" t="s">
        <v>277</v>
      </c>
      <c r="AJ190" s="331" t="str">
        <f>IF(I190="","",IF(I190="201 十種競技","",VLOOKUP(I190,#REF!,8,FALSE)))</f>
        <v/>
      </c>
      <c r="AK190" s="267" t="str">
        <f>IF(I190="","",IF(I190="201 十種競技",#REF!,""))</f>
        <v/>
      </c>
      <c r="AL190" s="13" t="str">
        <f>IF(AT190="",ASC(AM190&amp;IF(AO190&lt;&gt;"",TEXT(AO190,"00"),"")&amp;IF(AQ190&lt;&gt;"",TEXT(AQ190,"00"),"")&amp;IF(AS190&lt;&gt;"",TEXT(AS190,"00"),"")),ASC(AT190))</f>
        <v/>
      </c>
      <c r="AM190" s="292"/>
      <c r="AN190" s="265" t="s">
        <v>275</v>
      </c>
      <c r="AO190" s="319"/>
      <c r="AP190" s="265" t="s">
        <v>276</v>
      </c>
      <c r="AQ190" s="319"/>
      <c r="AR190" s="277" t="s">
        <v>277</v>
      </c>
      <c r="AS190" s="321"/>
      <c r="AT190" s="323"/>
      <c r="AV190" s="6" t="str">
        <f>IF(AND(I190&lt;&gt;"107 ハーフマラソン",I190&lt;&gt;"062 10000mW"),D190 &amp; "-" &amp; I190,D190 &amp; "-" &amp; I190 &amp; J190)</f>
        <v>-</v>
      </c>
      <c r="AW190" s="6" t="str">
        <f>IF(ISERROR(VLOOKUP(記入方法!$AV190,登録者リスト!#REF!,4,FALSE)),"○","")</f>
        <v>○</v>
      </c>
      <c r="AX190" s="6" t="e">
        <f>IF(AND(I190&lt;&gt;"107 ハーフマラソン",I190&lt;&gt;"062 10000mW"),#REF! &amp; "-" &amp; I190,#REF! &amp; "-" &amp; I190 &amp; J190)</f>
        <v>#REF!</v>
      </c>
      <c r="AY190" s="6" t="str">
        <f>IF(ISERROR(VLOOKUP(AX190,突破者リスト外資格記録入力シート!$D$7:$M$106,2,FALSE)),"○","")</f>
        <v>○</v>
      </c>
      <c r="AZ190" s="6" t="str">
        <f>IF(C190="○","整理番号","登録番号")</f>
        <v>登録番号</v>
      </c>
      <c r="BA190" s="6" t="str">
        <f>IF(I190="107 ハーフマラソン","H",IF(I190="062 10000mW","W",""))</f>
        <v/>
      </c>
      <c r="BB190" s="6" t="e">
        <f>VLOOKUP($I190 &amp; $J190,標準記録!$A$1:$D$25,2,FALSE)</f>
        <v>#N/A</v>
      </c>
      <c r="BC190" s="6" t="e">
        <f>VLOOKUP($I190 &amp; $J190,標準記録!$A$1:$D$25,3,FALSE)</f>
        <v>#N/A</v>
      </c>
      <c r="BD190" s="6" t="e">
        <f>VLOOKUP($I190 &amp; $J190,標準記録!$A$1:$D$25,4,FALSE)</f>
        <v>#N/A</v>
      </c>
      <c r="BE190" s="6" t="str">
        <f>IF(BF190="","",A190)</f>
        <v/>
      </c>
      <c r="BF190" s="6" t="str">
        <f>IF(OR(I190="201 十種競技",I190="202 七種競技"),#REF!,"")</f>
        <v/>
      </c>
      <c r="BG190" s="6" t="str">
        <f>IF(I190="107 ハーフマラソン",#REF!,"")</f>
        <v/>
      </c>
      <c r="BH190" s="6" t="str">
        <f>I190 &amp; K190</f>
        <v/>
      </c>
      <c r="BI190" s="6">
        <f>I190</f>
        <v>0</v>
      </c>
      <c r="BJ190" s="6">
        <f>COUNTIF($BI$5:$BI$401,I190)</f>
        <v>160</v>
      </c>
      <c r="BK190" s="6">
        <f>COUNTIF($BH$5:$BH$401,I190 &amp; "B標準")</f>
        <v>0</v>
      </c>
      <c r="BL190" s="6" t="str">
        <f>D188 &amp; D190</f>
        <v>登録番号</v>
      </c>
    </row>
    <row r="191" spans="1:64" ht="14.25" thickBot="1" x14ac:dyDescent="0.2">
      <c r="A191" s="290"/>
      <c r="B191" s="293"/>
      <c r="C191" s="295"/>
      <c r="D191" s="293"/>
      <c r="E191" s="188" t="str">
        <f>IF(C190="○",IF($D190&lt;&gt;"",VLOOKUP($D190,新規学連登録者入力シート!$A$2:$U$101,7,FALSE),""),IF($D190&lt;&gt;"",IF(VLOOKUP(記入方法!$D190,登録者リスト!$A$1:$F$43729,4,FALSE)=基本情報!$D$6,VLOOKUP(記入方法!$D190,登録者リスト!$A$1:$F$43729,2,FALSE),""),""))</f>
        <v/>
      </c>
      <c r="F191" s="284"/>
      <c r="G191" s="188" t="str">
        <f>IF(C190="○",IF($D190&lt;&gt;"",VLOOKUP($D190,新規学連登録者入力シート!$A$2:$U$101,19,FALSE),""),IF($D190&lt;&gt;"",IF(VLOOKUP(記入方法!$D190,登録者リスト!$A$1:$F$43729,4,FALSE)=基本情報!$D$6,VLOOKUP(記入方法!$D190,登録者リスト!$A$1:$F$43729,6,FALSE),""),""))</f>
        <v/>
      </c>
      <c r="H191" s="282"/>
      <c r="I191" s="286"/>
      <c r="J191" s="286"/>
      <c r="K191" s="288"/>
      <c r="L191" s="170"/>
      <c r="M191" s="15" t="str">
        <f>IF(U191="",ASC(N191&amp;IF(P191&lt;&gt;"",TEXT(P191,"00"),"")&amp;IF(R191&lt;&gt;"",TEXT(R191,"00"),"")&amp;IF(T191&lt;&gt;"",TEXT(T191,"00"),"")),ASC(U191))</f>
        <v/>
      </c>
      <c r="N191" s="282"/>
      <c r="O191" s="266"/>
      <c r="P191" s="276"/>
      <c r="Q191" s="266"/>
      <c r="R191" s="276"/>
      <c r="S191" s="278"/>
      <c r="T191" s="280"/>
      <c r="U191" s="282"/>
      <c r="V191" s="10"/>
      <c r="W191" s="11" t="s">
        <v>23</v>
      </c>
      <c r="X191" s="10"/>
      <c r="Y191" s="11" t="s">
        <v>25</v>
      </c>
      <c r="Z191" s="10"/>
      <c r="AA191" s="11" t="s">
        <v>26</v>
      </c>
      <c r="AB191" s="284"/>
      <c r="AC191" s="127" t="str">
        <f>IF(AK191="",ASC(AD190&amp;IF(AF191&lt;&gt;"",TEXT(AF191,"00"),"")&amp;IF(AH191&lt;&gt;"",TEXT(AH191,"00"),"")&amp;IF(AJ191&lt;&gt;"",TEXT(AJ191,"00"),"")),ASC(AK191))</f>
        <v/>
      </c>
      <c r="AD191" s="268"/>
      <c r="AE191" s="270"/>
      <c r="AF191" s="272"/>
      <c r="AG191" s="270"/>
      <c r="AH191" s="272"/>
      <c r="AI191" s="274"/>
      <c r="AJ191" s="332"/>
      <c r="AK191" s="268"/>
      <c r="AL191" s="15" t="str">
        <f>IF(AT191="",ASC(AM191&amp;IF(AO191&lt;&gt;"",TEXT(AO191,"00"),"")&amp;IF(AQ191&lt;&gt;"",TEXT(AQ191,"00"),"")&amp;IF(AS191&lt;&gt;"",TEXT(AS191,"00"),"")),ASC(AT191))</f>
        <v/>
      </c>
      <c r="AM191" s="293"/>
      <c r="AN191" s="266"/>
      <c r="AO191" s="320"/>
      <c r="AP191" s="266"/>
      <c r="AQ191" s="320"/>
      <c r="AR191" s="278"/>
      <c r="AS191" s="322"/>
      <c r="AT191" s="324"/>
      <c r="AV191" s="6" t="str">
        <f>IF(AND(I191&lt;&gt;"107 ハーフマラソン",I191&lt;&gt;"062 10000mW"),D190 &amp; "-" &amp; I191,D190 &amp; "-" &amp; I191 &amp; J191)</f>
        <v>-</v>
      </c>
      <c r="AW191" s="6" t="str">
        <f>IF(ISERROR(VLOOKUP(記入方法!$AV191,登録者リスト!#REF!,4,FALSE)),"○","")</f>
        <v>○</v>
      </c>
      <c r="AX191" s="6" t="e">
        <f>IF(AND(I191&lt;&gt;"107 ハーフマラソン",I191&lt;&gt;"062 10000mW"),#REF! &amp; "-" &amp; I191,#REF! &amp; "-" &amp; I191 &amp; J191)</f>
        <v>#REF!</v>
      </c>
      <c r="AY191" s="6" t="str">
        <f>IF(ISERROR(VLOOKUP(AX191,突破者リスト外資格記録入力シート!$D$7:$M$106,2,FALSE)),"○","")</f>
        <v>○</v>
      </c>
      <c r="BA191" s="6" t="str">
        <f>IF(I191="107 ハーフマラソン","H",IF(I191="062 10000mW","W",""))</f>
        <v/>
      </c>
      <c r="BB191" s="6" t="e">
        <f>VLOOKUP($I191 &amp; $J191,標準記録!$A$1:$D$25,2,FALSE)</f>
        <v>#N/A</v>
      </c>
      <c r="BC191" s="6" t="e">
        <f>VLOOKUP($I191 &amp; $J191,標準記録!$A$1:$D$25,3,FALSE)</f>
        <v>#N/A</v>
      </c>
      <c r="BD191" s="6" t="e">
        <f>VLOOKUP($I191 &amp; $J191,標準記録!$A$1:$D$25,4,FALSE)</f>
        <v>#N/A</v>
      </c>
      <c r="BE191" s="6" t="str">
        <f>IF(BF191="","",A190)</f>
        <v/>
      </c>
      <c r="BF191" s="6" t="str">
        <f>IF(OR(I191="201 十種競技",I191="202 七種競技"),#REF!,"")</f>
        <v/>
      </c>
      <c r="BG191" s="6" t="str">
        <f>IF(I191="107 ハーフマラソン",#REF!,"")</f>
        <v/>
      </c>
      <c r="BH191" s="6" t="str">
        <f>I191 &amp; K191</f>
        <v/>
      </c>
      <c r="BI191" s="6">
        <f>I191</f>
        <v>0</v>
      </c>
      <c r="BJ191" s="6">
        <f>COUNTIF($BI$5:$BI$401,I191)</f>
        <v>160</v>
      </c>
      <c r="BK191" s="6">
        <f>COUNTIF($BH$5:$BH$401,I191 &amp; "B標準")</f>
        <v>0</v>
      </c>
    </row>
    <row r="192" spans="1:64" ht="15" thickTop="1" thickBot="1" x14ac:dyDescent="0.2">
      <c r="A192" s="291"/>
      <c r="B192" s="325" t="s">
        <v>164</v>
      </c>
      <c r="C192" s="326"/>
      <c r="D192" s="326"/>
      <c r="E192" s="326"/>
      <c r="F192" s="326"/>
      <c r="G192" s="327"/>
      <c r="H192" s="185"/>
      <c r="I192" s="328"/>
      <c r="J192" s="329"/>
      <c r="K192" s="329"/>
      <c r="L192" s="329"/>
      <c r="M192" s="329"/>
      <c r="N192" s="329"/>
      <c r="O192" s="329"/>
      <c r="P192" s="329"/>
      <c r="Q192" s="329"/>
      <c r="R192" s="329"/>
      <c r="S192" s="329"/>
      <c r="T192" s="329"/>
      <c r="U192" s="329"/>
      <c r="V192" s="329"/>
      <c r="W192" s="329"/>
      <c r="X192" s="329"/>
      <c r="Y192" s="329"/>
      <c r="Z192" s="329"/>
      <c r="AA192" s="329"/>
      <c r="AB192" s="329"/>
      <c r="AC192" s="329"/>
      <c r="AD192" s="329"/>
      <c r="AE192" s="329"/>
      <c r="AF192" s="329"/>
      <c r="AG192" s="329"/>
      <c r="AH192" s="329"/>
      <c r="AI192" s="329"/>
      <c r="AJ192" s="329"/>
      <c r="AK192" s="329"/>
      <c r="AL192" s="329"/>
      <c r="AM192" s="329"/>
      <c r="AN192" s="329"/>
      <c r="AO192" s="329"/>
      <c r="AP192" s="329"/>
      <c r="AQ192" s="329"/>
      <c r="AR192" s="329"/>
      <c r="AS192" s="329"/>
      <c r="AT192" s="330"/>
    </row>
    <row r="193" spans="1:64" ht="13.5" customHeight="1" x14ac:dyDescent="0.15">
      <c r="A193" s="313"/>
      <c r="B193" s="315" t="s">
        <v>0</v>
      </c>
      <c r="C193" s="317" t="s">
        <v>280</v>
      </c>
      <c r="D193" s="317" t="str">
        <f>IF(C195="○","整理番号","登録番号")</f>
        <v>登録番号</v>
      </c>
      <c r="E193" s="184" t="s">
        <v>1394</v>
      </c>
      <c r="F193" s="315" t="s">
        <v>319</v>
      </c>
      <c r="G193" s="168" t="s">
        <v>1</v>
      </c>
      <c r="H193" s="298" t="s">
        <v>1395</v>
      </c>
      <c r="I193" s="296" t="s">
        <v>2</v>
      </c>
      <c r="J193" s="298" t="s">
        <v>328</v>
      </c>
      <c r="K193" s="298" t="s">
        <v>3</v>
      </c>
      <c r="L193" s="178" t="s">
        <v>281</v>
      </c>
      <c r="M193" s="171" t="s">
        <v>16</v>
      </c>
      <c r="N193" s="300" t="s">
        <v>4</v>
      </c>
      <c r="O193" s="301"/>
      <c r="P193" s="301"/>
      <c r="Q193" s="301"/>
      <c r="R193" s="301"/>
      <c r="S193" s="301"/>
      <c r="T193" s="301"/>
      <c r="U193" s="301"/>
      <c r="V193" s="301"/>
      <c r="W193" s="301"/>
      <c r="X193" s="301"/>
      <c r="Y193" s="301"/>
      <c r="Z193" s="301"/>
      <c r="AA193" s="301"/>
      <c r="AB193" s="302"/>
      <c r="AC193" s="173" t="s">
        <v>16</v>
      </c>
      <c r="AD193" s="303" t="s">
        <v>462</v>
      </c>
      <c r="AE193" s="304"/>
      <c r="AF193" s="304"/>
      <c r="AG193" s="304"/>
      <c r="AH193" s="304"/>
      <c r="AI193" s="304"/>
      <c r="AJ193" s="304"/>
      <c r="AK193" s="305"/>
      <c r="AL193" s="171" t="s">
        <v>16</v>
      </c>
      <c r="AM193" s="300" t="s">
        <v>459</v>
      </c>
      <c r="AN193" s="301"/>
      <c r="AO193" s="301"/>
      <c r="AP193" s="301"/>
      <c r="AQ193" s="301"/>
      <c r="AR193" s="301"/>
      <c r="AS193" s="301"/>
      <c r="AT193" s="306"/>
    </row>
    <row r="194" spans="1:64" ht="14.25" thickBot="1" x14ac:dyDescent="0.2">
      <c r="A194" s="314"/>
      <c r="B194" s="316"/>
      <c r="C194" s="318"/>
      <c r="D194" s="318"/>
      <c r="E194" s="189" t="s">
        <v>6</v>
      </c>
      <c r="F194" s="316"/>
      <c r="G194" s="7" t="s">
        <v>7</v>
      </c>
      <c r="H194" s="316"/>
      <c r="I194" s="297"/>
      <c r="J194" s="299"/>
      <c r="K194" s="299"/>
      <c r="L194" s="179"/>
      <c r="M194" s="172"/>
      <c r="N194" s="307" t="s">
        <v>8</v>
      </c>
      <c r="O194" s="308"/>
      <c r="P194" s="308"/>
      <c r="Q194" s="308"/>
      <c r="R194" s="308"/>
      <c r="S194" s="308"/>
      <c r="T194" s="309"/>
      <c r="U194" s="189" t="s">
        <v>9</v>
      </c>
      <c r="V194" s="175" t="s">
        <v>10</v>
      </c>
      <c r="W194" s="176"/>
      <c r="X194" s="176"/>
      <c r="Y194" s="176"/>
      <c r="Z194" s="176"/>
      <c r="AA194" s="177"/>
      <c r="AB194" s="119" t="s">
        <v>11</v>
      </c>
      <c r="AC194" s="174"/>
      <c r="AD194" s="310" t="s">
        <v>8</v>
      </c>
      <c r="AE194" s="311"/>
      <c r="AF194" s="311"/>
      <c r="AG194" s="311"/>
      <c r="AH194" s="311"/>
      <c r="AI194" s="311"/>
      <c r="AJ194" s="312"/>
      <c r="AK194" s="125" t="s">
        <v>9</v>
      </c>
      <c r="AL194" s="172"/>
      <c r="AM194" s="307" t="s">
        <v>8</v>
      </c>
      <c r="AN194" s="308"/>
      <c r="AO194" s="308"/>
      <c r="AP194" s="308"/>
      <c r="AQ194" s="308"/>
      <c r="AR194" s="308"/>
      <c r="AS194" s="309"/>
      <c r="AT194" s="120" t="s">
        <v>9</v>
      </c>
    </row>
    <row r="195" spans="1:64" x14ac:dyDescent="0.15">
      <c r="A195" s="289">
        <v>39</v>
      </c>
      <c r="B195" s="292"/>
      <c r="C195" s="294"/>
      <c r="D195" s="292"/>
      <c r="E195" s="186" t="str">
        <f>IF(C195="○",IF($D195&lt;&gt;"",VLOOKUP($D195,新規学連登録者入力シート!$A$2:$U$101,8,FALSE),""),IF($D195&lt;&gt;"",IF(VLOOKUP(記入方法!$D195,登録者リスト!$A$1:$F$43729,4,FALSE)=基本情報!$D$6,VLOOKUP(記入方法!$D195,登録者リスト!$A$1:$F$43729,3,FALSE),""),""))</f>
        <v/>
      </c>
      <c r="F195" s="283" t="str">
        <f>IF(C195="○",IF($D195&lt;&gt;"",VLOOKUP($D195,新規学連登録者入力シート!$A$2:$U$101,9,FALSE),""),IF($D195&lt;&gt;"",IF(VLOOKUP(記入方法!$D195,登録者リスト!$A$1:$G$43729,4,FALSE)=基本情報!$D$6,VLOOKUP(記入方法!$D195,登録者リスト!$A$1:$G$43729,7,FALSE),""),""))</f>
        <v/>
      </c>
      <c r="G195" s="187" t="str">
        <f>IF(C195="○",IF($D195&lt;&gt;"",VLOOKUP($D195,新規学連登録者入力シート!$A$2:$U$101,14,FALSE),""),IF($D195&lt;&gt;"",IF(VLOOKUP(記入方法!$D195,登録者リスト!$A$1:$F$43729,4,FALSE)=基本情報!$D$6,VLOOKUP(記入方法!$D195,登録者リスト!$A$1:$F$43729,5,FALSE),""),""))</f>
        <v/>
      </c>
      <c r="H195" s="281" t="str">
        <f>IF(C195="○",IF($D195&lt;&gt;"",VLOOKUP($D195,新規学連登録者入力シート!$A$2:$U$101,19,FALSE),""),IF($D195&lt;&gt;"",IF(VLOOKUP(記入方法!$D195,登録者リスト!$A$1:$H$43729,4,FALSE)=基本情報!$D$6,VLOOKUP(記入方法!$D195,登録者リスト!$A$1:$H$43729,8,FALSE),""),""))</f>
        <v/>
      </c>
      <c r="I195" s="285"/>
      <c r="J195" s="285"/>
      <c r="K195" s="287" t="str">
        <f>IFERROR(IF(I195="","",IF(AND(I195&lt;&gt;"107 ハーフマラソン",I195&lt;&gt;"062 10000mW"),IF(BD195="T",IF(VALUE(M195)&lt;=BB195,"A標準",IF(VALUE(M195)&lt;=BC195,"B標準","未突破")),IF(VALUE(M195)&gt;=BB195,"A標準",IF(VALUE(M195)&gt;=BC195,"B標準","未突破"))),IF(VALUE(M195)&lt;=BC195,"","未突破"))),"")</f>
        <v/>
      </c>
      <c r="L195" s="169"/>
      <c r="M195" s="13" t="str">
        <f>IF(U195="",ASC(N195&amp;IF(P195&lt;&gt;"",TEXT(P195,"00"),"")&amp;IF(R195&lt;&gt;"",TEXT(R195,"00"),"")&amp;IF(T195&lt;&gt;"",TEXT(T195,"00"),"")),ASC(U195))</f>
        <v/>
      </c>
      <c r="N195" s="281"/>
      <c r="O195" s="265" t="s">
        <v>275</v>
      </c>
      <c r="P195" s="275"/>
      <c r="Q195" s="265" t="s">
        <v>276</v>
      </c>
      <c r="R195" s="275"/>
      <c r="S195" s="277" t="s">
        <v>277</v>
      </c>
      <c r="T195" s="279"/>
      <c r="U195" s="281"/>
      <c r="V195" s="8"/>
      <c r="W195" s="9" t="s">
        <v>23</v>
      </c>
      <c r="X195" s="8"/>
      <c r="Y195" s="9" t="s">
        <v>24</v>
      </c>
      <c r="Z195" s="8"/>
      <c r="AA195" s="9" t="s">
        <v>26</v>
      </c>
      <c r="AB195" s="283"/>
      <c r="AC195" s="126" t="str">
        <f>IF(AK195="",ASC(AD195&amp;IF(AF195&lt;&gt;"",TEXT(AF195,"00"),"")&amp;IF(AH195&lt;&gt;"",TEXT(AH195,"00"),"")&amp;IF(AJ195&lt;&gt;"",TEXT(AJ195,"00"),"")),ASC(AK195))</f>
        <v/>
      </c>
      <c r="AD195" s="267" t="str">
        <f>IF(I195="","",IF(I195="201 十種競技","",VLOOKUP(I195,#REF!,2,FALSE)))</f>
        <v/>
      </c>
      <c r="AE195" s="269" t="s">
        <v>275</v>
      </c>
      <c r="AF195" s="271" t="str">
        <f>IF(I195="","",IF(I195="201 十種競技","",VLOOKUP(I195,#REF!,4,FALSE)))</f>
        <v/>
      </c>
      <c r="AG195" s="269" t="s">
        <v>276</v>
      </c>
      <c r="AH195" s="271" t="str">
        <f>IF(I195="","",IF(I195="201 十種競技","",VLOOKUP(I195,#REF!,6,FALSE)))</f>
        <v/>
      </c>
      <c r="AI195" s="273" t="s">
        <v>277</v>
      </c>
      <c r="AJ195" s="331" t="str">
        <f>IF(I195="","",IF(I195="201 十種競技","",VLOOKUP(I195,#REF!,8,FALSE)))</f>
        <v/>
      </c>
      <c r="AK195" s="267" t="str">
        <f>IF(I195="","",IF(I195="201 十種競技",#REF!,""))</f>
        <v/>
      </c>
      <c r="AL195" s="13" t="str">
        <f>IF(AT195="",ASC(AM195&amp;IF(AO195&lt;&gt;"",TEXT(AO195,"00"),"")&amp;IF(AQ195&lt;&gt;"",TEXT(AQ195,"00"),"")&amp;IF(AS195&lt;&gt;"",TEXT(AS195,"00"),"")),ASC(AT195))</f>
        <v/>
      </c>
      <c r="AM195" s="292"/>
      <c r="AN195" s="265" t="s">
        <v>275</v>
      </c>
      <c r="AO195" s="319"/>
      <c r="AP195" s="265" t="s">
        <v>276</v>
      </c>
      <c r="AQ195" s="319"/>
      <c r="AR195" s="277" t="s">
        <v>277</v>
      </c>
      <c r="AS195" s="321"/>
      <c r="AT195" s="323"/>
      <c r="AV195" s="6" t="str">
        <f>IF(AND(I195&lt;&gt;"107 ハーフマラソン",I195&lt;&gt;"062 10000mW"),D195 &amp; "-" &amp; I195,D195 &amp; "-" &amp; I195 &amp; J195)</f>
        <v>-</v>
      </c>
      <c r="AW195" s="6" t="str">
        <f>IF(ISERROR(VLOOKUP(記入方法!$AV195,登録者リスト!#REF!,4,FALSE)),"○","")</f>
        <v>○</v>
      </c>
      <c r="AX195" s="6" t="e">
        <f>IF(AND(I195&lt;&gt;"107 ハーフマラソン",I195&lt;&gt;"062 10000mW"),#REF! &amp; "-" &amp; I195,#REF! &amp; "-" &amp; I195 &amp; J195)</f>
        <v>#REF!</v>
      </c>
      <c r="AY195" s="6" t="str">
        <f>IF(ISERROR(VLOOKUP(AX195,突破者リスト外資格記録入力シート!$D$7:$M$106,2,FALSE)),"○","")</f>
        <v>○</v>
      </c>
      <c r="AZ195" s="6" t="str">
        <f>IF(C195="○","整理番号","登録番号")</f>
        <v>登録番号</v>
      </c>
      <c r="BA195" s="6" t="str">
        <f>IF(I195="107 ハーフマラソン","H",IF(I195="062 10000mW","W",""))</f>
        <v/>
      </c>
      <c r="BB195" s="6" t="e">
        <f>VLOOKUP($I195 &amp; $J195,標準記録!$A$1:$D$25,2,FALSE)</f>
        <v>#N/A</v>
      </c>
      <c r="BC195" s="6" t="e">
        <f>VLOOKUP($I195 &amp; $J195,標準記録!$A$1:$D$25,3,FALSE)</f>
        <v>#N/A</v>
      </c>
      <c r="BD195" s="6" t="e">
        <f>VLOOKUP($I195 &amp; $J195,標準記録!$A$1:$D$25,4,FALSE)</f>
        <v>#N/A</v>
      </c>
      <c r="BE195" s="6" t="str">
        <f>IF(BF195="","",A195)</f>
        <v/>
      </c>
      <c r="BF195" s="6" t="str">
        <f>IF(OR(I195="201 十種競技",I195="202 七種競技"),#REF!,"")</f>
        <v/>
      </c>
      <c r="BG195" s="6" t="str">
        <f>IF(I195="107 ハーフマラソン",#REF!,"")</f>
        <v/>
      </c>
      <c r="BH195" s="6" t="str">
        <f>I195 &amp; K195</f>
        <v/>
      </c>
      <c r="BI195" s="6">
        <f>I195</f>
        <v>0</v>
      </c>
      <c r="BJ195" s="6">
        <f>COUNTIF($BI$5:$BI$401,I195)</f>
        <v>160</v>
      </c>
      <c r="BK195" s="6">
        <f>COUNTIF($BH$5:$BH$401,I195 &amp; "B標準")</f>
        <v>0</v>
      </c>
      <c r="BL195" s="6" t="str">
        <f>D193 &amp; D195</f>
        <v>登録番号</v>
      </c>
    </row>
    <row r="196" spans="1:64" ht="14.25" thickBot="1" x14ac:dyDescent="0.2">
      <c r="A196" s="290"/>
      <c r="B196" s="293"/>
      <c r="C196" s="295"/>
      <c r="D196" s="293"/>
      <c r="E196" s="188" t="str">
        <f>IF(C195="○",IF($D195&lt;&gt;"",VLOOKUP($D195,新規学連登録者入力シート!$A$2:$U$101,7,FALSE),""),IF($D195&lt;&gt;"",IF(VLOOKUP(記入方法!$D195,登録者リスト!$A$1:$F$43729,4,FALSE)=基本情報!$D$6,VLOOKUP(記入方法!$D195,登録者リスト!$A$1:$F$43729,2,FALSE),""),""))</f>
        <v/>
      </c>
      <c r="F196" s="284"/>
      <c r="G196" s="188" t="str">
        <f>IF(C195="○",IF($D195&lt;&gt;"",VLOOKUP($D195,新規学連登録者入力シート!$A$2:$U$101,19,FALSE),""),IF($D195&lt;&gt;"",IF(VLOOKUP(記入方法!$D195,登録者リスト!$A$1:$F$43729,4,FALSE)=基本情報!$D$6,VLOOKUP(記入方法!$D195,登録者リスト!$A$1:$F$43729,6,FALSE),""),""))</f>
        <v/>
      </c>
      <c r="H196" s="282"/>
      <c r="I196" s="286"/>
      <c r="J196" s="286"/>
      <c r="K196" s="288"/>
      <c r="L196" s="170"/>
      <c r="M196" s="15" t="str">
        <f>IF(U196="",ASC(N196&amp;IF(P196&lt;&gt;"",TEXT(P196,"00"),"")&amp;IF(R196&lt;&gt;"",TEXT(R196,"00"),"")&amp;IF(T196&lt;&gt;"",TEXT(T196,"00"),"")),ASC(U196))</f>
        <v/>
      </c>
      <c r="N196" s="282"/>
      <c r="O196" s="266"/>
      <c r="P196" s="276"/>
      <c r="Q196" s="266"/>
      <c r="R196" s="276"/>
      <c r="S196" s="278"/>
      <c r="T196" s="280"/>
      <c r="U196" s="282"/>
      <c r="V196" s="10"/>
      <c r="W196" s="11" t="s">
        <v>23</v>
      </c>
      <c r="X196" s="10"/>
      <c r="Y196" s="11" t="s">
        <v>25</v>
      </c>
      <c r="Z196" s="10"/>
      <c r="AA196" s="11" t="s">
        <v>26</v>
      </c>
      <c r="AB196" s="284"/>
      <c r="AC196" s="127" t="str">
        <f>IF(AK196="",ASC(AD195&amp;IF(AF196&lt;&gt;"",TEXT(AF196,"00"),"")&amp;IF(AH196&lt;&gt;"",TEXT(AH196,"00"),"")&amp;IF(AJ196&lt;&gt;"",TEXT(AJ196,"00"),"")),ASC(AK196))</f>
        <v/>
      </c>
      <c r="AD196" s="268"/>
      <c r="AE196" s="270"/>
      <c r="AF196" s="272"/>
      <c r="AG196" s="270"/>
      <c r="AH196" s="272"/>
      <c r="AI196" s="274"/>
      <c r="AJ196" s="332"/>
      <c r="AK196" s="268"/>
      <c r="AL196" s="15" t="str">
        <f>IF(AT196="",ASC(AM196&amp;IF(AO196&lt;&gt;"",TEXT(AO196,"00"),"")&amp;IF(AQ196&lt;&gt;"",TEXT(AQ196,"00"),"")&amp;IF(AS196&lt;&gt;"",TEXT(AS196,"00"),"")),ASC(AT196))</f>
        <v/>
      </c>
      <c r="AM196" s="293"/>
      <c r="AN196" s="266"/>
      <c r="AO196" s="320"/>
      <c r="AP196" s="266"/>
      <c r="AQ196" s="320"/>
      <c r="AR196" s="278"/>
      <c r="AS196" s="322"/>
      <c r="AT196" s="324"/>
      <c r="AV196" s="6" t="str">
        <f>IF(AND(I196&lt;&gt;"107 ハーフマラソン",I196&lt;&gt;"062 10000mW"),D195 &amp; "-" &amp; I196,D195 &amp; "-" &amp; I196 &amp; J196)</f>
        <v>-</v>
      </c>
      <c r="AW196" s="6" t="str">
        <f>IF(ISERROR(VLOOKUP(記入方法!$AV196,登録者リスト!#REF!,4,FALSE)),"○","")</f>
        <v>○</v>
      </c>
      <c r="AX196" s="6" t="e">
        <f>IF(AND(I196&lt;&gt;"107 ハーフマラソン",I196&lt;&gt;"062 10000mW"),#REF! &amp; "-" &amp; I196,#REF! &amp; "-" &amp; I196 &amp; J196)</f>
        <v>#REF!</v>
      </c>
      <c r="AY196" s="6" t="str">
        <f>IF(ISERROR(VLOOKUP(AX196,突破者リスト外資格記録入力シート!$D$7:$M$106,2,FALSE)),"○","")</f>
        <v>○</v>
      </c>
      <c r="BA196" s="6" t="str">
        <f>IF(I196="107 ハーフマラソン","H",IF(I196="062 10000mW","W",""))</f>
        <v/>
      </c>
      <c r="BB196" s="6" t="e">
        <f>VLOOKUP($I196 &amp; $J196,標準記録!$A$1:$D$25,2,FALSE)</f>
        <v>#N/A</v>
      </c>
      <c r="BC196" s="6" t="e">
        <f>VLOOKUP($I196 &amp; $J196,標準記録!$A$1:$D$25,3,FALSE)</f>
        <v>#N/A</v>
      </c>
      <c r="BD196" s="6" t="e">
        <f>VLOOKUP($I196 &amp; $J196,標準記録!$A$1:$D$25,4,FALSE)</f>
        <v>#N/A</v>
      </c>
      <c r="BE196" s="6" t="str">
        <f>IF(BF196="","",A195)</f>
        <v/>
      </c>
      <c r="BF196" s="6" t="str">
        <f>IF(OR(I196="201 十種競技",I196="202 七種競技"),#REF!,"")</f>
        <v/>
      </c>
      <c r="BG196" s="6" t="str">
        <f>IF(I196="107 ハーフマラソン",#REF!,"")</f>
        <v/>
      </c>
      <c r="BH196" s="6" t="str">
        <f>I196 &amp; K196</f>
        <v/>
      </c>
      <c r="BI196" s="6">
        <f>I196</f>
        <v>0</v>
      </c>
      <c r="BJ196" s="6">
        <f>COUNTIF($BI$5:$BI$401,I196)</f>
        <v>160</v>
      </c>
      <c r="BK196" s="6">
        <f>COUNTIF($BH$5:$BH$401,I196 &amp; "B標準")</f>
        <v>0</v>
      </c>
    </row>
    <row r="197" spans="1:64" ht="15" thickTop="1" thickBot="1" x14ac:dyDescent="0.2">
      <c r="A197" s="291"/>
      <c r="B197" s="325" t="s">
        <v>164</v>
      </c>
      <c r="C197" s="326"/>
      <c r="D197" s="326"/>
      <c r="E197" s="326"/>
      <c r="F197" s="326"/>
      <c r="G197" s="327"/>
      <c r="H197" s="185"/>
      <c r="I197" s="328"/>
      <c r="J197" s="329"/>
      <c r="K197" s="329"/>
      <c r="L197" s="329"/>
      <c r="M197" s="329"/>
      <c r="N197" s="329"/>
      <c r="O197" s="329"/>
      <c r="P197" s="329"/>
      <c r="Q197" s="329"/>
      <c r="R197" s="329"/>
      <c r="S197" s="329"/>
      <c r="T197" s="329"/>
      <c r="U197" s="329"/>
      <c r="V197" s="329"/>
      <c r="W197" s="329"/>
      <c r="X197" s="329"/>
      <c r="Y197" s="329"/>
      <c r="Z197" s="329"/>
      <c r="AA197" s="329"/>
      <c r="AB197" s="329"/>
      <c r="AC197" s="329"/>
      <c r="AD197" s="329"/>
      <c r="AE197" s="329"/>
      <c r="AF197" s="329"/>
      <c r="AG197" s="329"/>
      <c r="AH197" s="329"/>
      <c r="AI197" s="329"/>
      <c r="AJ197" s="329"/>
      <c r="AK197" s="329"/>
      <c r="AL197" s="329"/>
      <c r="AM197" s="329"/>
      <c r="AN197" s="329"/>
      <c r="AO197" s="329"/>
      <c r="AP197" s="329"/>
      <c r="AQ197" s="329"/>
      <c r="AR197" s="329"/>
      <c r="AS197" s="329"/>
      <c r="AT197" s="330"/>
    </row>
    <row r="198" spans="1:64" ht="13.5" customHeight="1" x14ac:dyDescent="0.15">
      <c r="A198" s="313"/>
      <c r="B198" s="315" t="s">
        <v>0</v>
      </c>
      <c r="C198" s="317" t="s">
        <v>280</v>
      </c>
      <c r="D198" s="317" t="str">
        <f>IF(C200="○","整理番号","登録番号")</f>
        <v>登録番号</v>
      </c>
      <c r="E198" s="184" t="s">
        <v>1394</v>
      </c>
      <c r="F198" s="315" t="s">
        <v>319</v>
      </c>
      <c r="G198" s="168" t="s">
        <v>1</v>
      </c>
      <c r="H198" s="298" t="s">
        <v>1395</v>
      </c>
      <c r="I198" s="296" t="s">
        <v>2</v>
      </c>
      <c r="J198" s="298" t="s">
        <v>328</v>
      </c>
      <c r="K198" s="298" t="s">
        <v>3</v>
      </c>
      <c r="L198" s="178" t="s">
        <v>281</v>
      </c>
      <c r="M198" s="171" t="s">
        <v>16</v>
      </c>
      <c r="N198" s="300" t="s">
        <v>4</v>
      </c>
      <c r="O198" s="301"/>
      <c r="P198" s="301"/>
      <c r="Q198" s="301"/>
      <c r="R198" s="301"/>
      <c r="S198" s="301"/>
      <c r="T198" s="301"/>
      <c r="U198" s="301"/>
      <c r="V198" s="301"/>
      <c r="W198" s="301"/>
      <c r="X198" s="301"/>
      <c r="Y198" s="301"/>
      <c r="Z198" s="301"/>
      <c r="AA198" s="301"/>
      <c r="AB198" s="302"/>
      <c r="AC198" s="173" t="s">
        <v>16</v>
      </c>
      <c r="AD198" s="303" t="s">
        <v>462</v>
      </c>
      <c r="AE198" s="304"/>
      <c r="AF198" s="304"/>
      <c r="AG198" s="304"/>
      <c r="AH198" s="304"/>
      <c r="AI198" s="304"/>
      <c r="AJ198" s="304"/>
      <c r="AK198" s="305"/>
      <c r="AL198" s="171" t="s">
        <v>16</v>
      </c>
      <c r="AM198" s="300" t="s">
        <v>459</v>
      </c>
      <c r="AN198" s="301"/>
      <c r="AO198" s="301"/>
      <c r="AP198" s="301"/>
      <c r="AQ198" s="301"/>
      <c r="AR198" s="301"/>
      <c r="AS198" s="301"/>
      <c r="AT198" s="306"/>
    </row>
    <row r="199" spans="1:64" ht="14.25" thickBot="1" x14ac:dyDescent="0.2">
      <c r="A199" s="314"/>
      <c r="B199" s="316"/>
      <c r="C199" s="318"/>
      <c r="D199" s="318"/>
      <c r="E199" s="189" t="s">
        <v>6</v>
      </c>
      <c r="F199" s="316"/>
      <c r="G199" s="7" t="s">
        <v>7</v>
      </c>
      <c r="H199" s="316"/>
      <c r="I199" s="297"/>
      <c r="J199" s="299"/>
      <c r="K199" s="299"/>
      <c r="L199" s="179"/>
      <c r="M199" s="172"/>
      <c r="N199" s="307" t="s">
        <v>8</v>
      </c>
      <c r="O199" s="308"/>
      <c r="P199" s="308"/>
      <c r="Q199" s="308"/>
      <c r="R199" s="308"/>
      <c r="S199" s="308"/>
      <c r="T199" s="309"/>
      <c r="U199" s="189" t="s">
        <v>9</v>
      </c>
      <c r="V199" s="175" t="s">
        <v>10</v>
      </c>
      <c r="W199" s="176"/>
      <c r="X199" s="176"/>
      <c r="Y199" s="176"/>
      <c r="Z199" s="176"/>
      <c r="AA199" s="177"/>
      <c r="AB199" s="119" t="s">
        <v>11</v>
      </c>
      <c r="AC199" s="174"/>
      <c r="AD199" s="310" t="s">
        <v>8</v>
      </c>
      <c r="AE199" s="311"/>
      <c r="AF199" s="311"/>
      <c r="AG199" s="311"/>
      <c r="AH199" s="311"/>
      <c r="AI199" s="311"/>
      <c r="AJ199" s="312"/>
      <c r="AK199" s="125" t="s">
        <v>9</v>
      </c>
      <c r="AL199" s="172"/>
      <c r="AM199" s="307" t="s">
        <v>8</v>
      </c>
      <c r="AN199" s="308"/>
      <c r="AO199" s="308"/>
      <c r="AP199" s="308"/>
      <c r="AQ199" s="308"/>
      <c r="AR199" s="308"/>
      <c r="AS199" s="309"/>
      <c r="AT199" s="120" t="s">
        <v>9</v>
      </c>
    </row>
    <row r="200" spans="1:64" x14ac:dyDescent="0.15">
      <c r="A200" s="289">
        <v>40</v>
      </c>
      <c r="B200" s="292"/>
      <c r="C200" s="294"/>
      <c r="D200" s="292"/>
      <c r="E200" s="186" t="str">
        <f>IF(C200="○",IF($D200&lt;&gt;"",VLOOKUP($D200,新規学連登録者入力シート!$A$2:$U$101,8,FALSE),""),IF($D200&lt;&gt;"",IF(VLOOKUP(記入方法!$D200,登録者リスト!$A$1:$F$43729,4,FALSE)=基本情報!$D$6,VLOOKUP(記入方法!$D200,登録者リスト!$A$1:$F$43729,3,FALSE),""),""))</f>
        <v/>
      </c>
      <c r="F200" s="283" t="str">
        <f>IF(C200="○",IF($D200&lt;&gt;"",VLOOKUP($D200,新規学連登録者入力シート!$A$2:$U$101,9,FALSE),""),IF($D200&lt;&gt;"",IF(VLOOKUP(記入方法!$D200,登録者リスト!$A$1:$G$43729,4,FALSE)=基本情報!$D$6,VLOOKUP(記入方法!$D200,登録者リスト!$A$1:$G$43729,7,FALSE),""),""))</f>
        <v/>
      </c>
      <c r="G200" s="187" t="str">
        <f>IF(C200="○",IF($D200&lt;&gt;"",VLOOKUP($D200,新規学連登録者入力シート!$A$2:$U$101,14,FALSE),""),IF($D200&lt;&gt;"",IF(VLOOKUP(記入方法!$D200,登録者リスト!$A$1:$F$43729,4,FALSE)=基本情報!$D$6,VLOOKUP(記入方法!$D200,登録者リスト!$A$1:$F$43729,5,FALSE),""),""))</f>
        <v/>
      </c>
      <c r="H200" s="281" t="str">
        <f>IF(C200="○",IF($D200&lt;&gt;"",VLOOKUP($D200,新規学連登録者入力シート!$A$2:$U$101,19,FALSE),""),IF($D200&lt;&gt;"",IF(VLOOKUP(記入方法!$D200,登録者リスト!$A$1:$H$43729,4,FALSE)=基本情報!$D$6,VLOOKUP(記入方法!$D200,登録者リスト!$A$1:$H$43729,8,FALSE),""),""))</f>
        <v/>
      </c>
      <c r="I200" s="285"/>
      <c r="J200" s="285"/>
      <c r="K200" s="287" t="str">
        <f>IFERROR(IF(I200="","",IF(AND(I200&lt;&gt;"107 ハーフマラソン",I200&lt;&gt;"062 10000mW"),IF(BD200="T",IF(VALUE(M200)&lt;=BB200,"A標準",IF(VALUE(M200)&lt;=BC200,"B標準","未突破")),IF(VALUE(M200)&gt;=BB200,"A標準",IF(VALUE(M200)&gt;=BC200,"B標準","未突破"))),IF(VALUE(M200)&lt;=BC200,"","未突破"))),"")</f>
        <v/>
      </c>
      <c r="L200" s="169"/>
      <c r="M200" s="13" t="str">
        <f>IF(U200="",ASC(N200&amp;IF(P200&lt;&gt;"",TEXT(P200,"00"),"")&amp;IF(R200&lt;&gt;"",TEXT(R200,"00"),"")&amp;IF(T200&lt;&gt;"",TEXT(T200,"00"),"")),ASC(U200))</f>
        <v/>
      </c>
      <c r="N200" s="281"/>
      <c r="O200" s="265" t="s">
        <v>275</v>
      </c>
      <c r="P200" s="275"/>
      <c r="Q200" s="265" t="s">
        <v>276</v>
      </c>
      <c r="R200" s="275"/>
      <c r="S200" s="277" t="s">
        <v>277</v>
      </c>
      <c r="T200" s="279"/>
      <c r="U200" s="281"/>
      <c r="V200" s="8"/>
      <c r="W200" s="9" t="s">
        <v>23</v>
      </c>
      <c r="X200" s="8"/>
      <c r="Y200" s="9" t="s">
        <v>24</v>
      </c>
      <c r="Z200" s="8"/>
      <c r="AA200" s="9" t="s">
        <v>26</v>
      </c>
      <c r="AB200" s="283"/>
      <c r="AC200" s="126" t="str">
        <f>IF(AK200="",ASC(AD200&amp;IF(AF200&lt;&gt;"",TEXT(AF200,"00"),"")&amp;IF(AH200&lt;&gt;"",TEXT(AH200,"00"),"")&amp;IF(AJ200&lt;&gt;"",TEXT(AJ200,"00"),"")),ASC(AK200))</f>
        <v/>
      </c>
      <c r="AD200" s="267" t="str">
        <f>IF(I200="","",IF(I200="201 十種競技","",VLOOKUP(I200,#REF!,2,FALSE)))</f>
        <v/>
      </c>
      <c r="AE200" s="269" t="s">
        <v>275</v>
      </c>
      <c r="AF200" s="271" t="str">
        <f>IF(I200="","",IF(I200="201 十種競技","",VLOOKUP(I200,#REF!,4,FALSE)))</f>
        <v/>
      </c>
      <c r="AG200" s="269" t="s">
        <v>276</v>
      </c>
      <c r="AH200" s="271" t="str">
        <f>IF(I200="","",IF(I200="201 十種競技","",VLOOKUP(I200,#REF!,6,FALSE)))</f>
        <v/>
      </c>
      <c r="AI200" s="273" t="s">
        <v>277</v>
      </c>
      <c r="AJ200" s="331" t="str">
        <f>IF(I200="","",IF(I200="201 十種競技","",VLOOKUP(I200,#REF!,8,FALSE)))</f>
        <v/>
      </c>
      <c r="AK200" s="267" t="str">
        <f>IF(I200="","",IF(I200="201 十種競技",#REF!,""))</f>
        <v/>
      </c>
      <c r="AL200" s="13" t="str">
        <f>IF(AT200="",ASC(AM200&amp;IF(AO200&lt;&gt;"",TEXT(AO200,"00"),"")&amp;IF(AQ200&lt;&gt;"",TEXT(AQ200,"00"),"")&amp;IF(AS200&lt;&gt;"",TEXT(AS200,"00"),"")),ASC(AT200))</f>
        <v/>
      </c>
      <c r="AM200" s="292"/>
      <c r="AN200" s="265" t="s">
        <v>275</v>
      </c>
      <c r="AO200" s="319"/>
      <c r="AP200" s="265" t="s">
        <v>276</v>
      </c>
      <c r="AQ200" s="319"/>
      <c r="AR200" s="277" t="s">
        <v>277</v>
      </c>
      <c r="AS200" s="321"/>
      <c r="AT200" s="323"/>
      <c r="AV200" s="6" t="str">
        <f>IF(AND(I200&lt;&gt;"107 ハーフマラソン",I200&lt;&gt;"062 10000mW"),D200 &amp; "-" &amp; I200,D200 &amp; "-" &amp; I200 &amp; J200)</f>
        <v>-</v>
      </c>
      <c r="AW200" s="6" t="str">
        <f>IF(ISERROR(VLOOKUP(記入方法!$AV200,登録者リスト!#REF!,4,FALSE)),"○","")</f>
        <v>○</v>
      </c>
      <c r="AX200" s="6" t="e">
        <f>IF(AND(I200&lt;&gt;"107 ハーフマラソン",I200&lt;&gt;"062 10000mW"),#REF! &amp; "-" &amp; I200,#REF! &amp; "-" &amp; I200 &amp; J200)</f>
        <v>#REF!</v>
      </c>
      <c r="AY200" s="6" t="str">
        <f>IF(ISERROR(VLOOKUP(AX200,突破者リスト外資格記録入力シート!$D$7:$M$106,2,FALSE)),"○","")</f>
        <v>○</v>
      </c>
      <c r="AZ200" s="6" t="str">
        <f>IF(C200="○","整理番号","登録番号")</f>
        <v>登録番号</v>
      </c>
      <c r="BA200" s="6" t="str">
        <f>IF(I200="107 ハーフマラソン","H",IF(I200="062 10000mW","W",""))</f>
        <v/>
      </c>
      <c r="BB200" s="6" t="e">
        <f>VLOOKUP($I200 &amp; $J200,標準記録!$A$1:$D$25,2,FALSE)</f>
        <v>#N/A</v>
      </c>
      <c r="BC200" s="6" t="e">
        <f>VLOOKUP($I200 &amp; $J200,標準記録!$A$1:$D$25,3,FALSE)</f>
        <v>#N/A</v>
      </c>
      <c r="BD200" s="6" t="e">
        <f>VLOOKUP($I200 &amp; $J200,標準記録!$A$1:$D$25,4,FALSE)</f>
        <v>#N/A</v>
      </c>
      <c r="BE200" s="6" t="str">
        <f>IF(BF200="","",A200)</f>
        <v/>
      </c>
      <c r="BF200" s="6" t="str">
        <f>IF(OR(I200="201 十種競技",I200="202 七種競技"),#REF!,"")</f>
        <v/>
      </c>
      <c r="BG200" s="6" t="str">
        <f>IF(I200="107 ハーフマラソン",#REF!,"")</f>
        <v/>
      </c>
      <c r="BH200" s="6" t="str">
        <f>I200 &amp; K200</f>
        <v/>
      </c>
      <c r="BI200" s="6">
        <f>I200</f>
        <v>0</v>
      </c>
      <c r="BJ200" s="6">
        <f>COUNTIF($BI$5:$BI$401,I200)</f>
        <v>160</v>
      </c>
      <c r="BK200" s="6">
        <f>COUNTIF($BH$5:$BH$401,I200 &amp; "B標準")</f>
        <v>0</v>
      </c>
      <c r="BL200" s="6" t="str">
        <f>D198 &amp; D200</f>
        <v>登録番号</v>
      </c>
    </row>
    <row r="201" spans="1:64" ht="14.25" thickBot="1" x14ac:dyDescent="0.2">
      <c r="A201" s="290"/>
      <c r="B201" s="293"/>
      <c r="C201" s="295"/>
      <c r="D201" s="293"/>
      <c r="E201" s="188" t="str">
        <f>IF(C200="○",IF($D200&lt;&gt;"",VLOOKUP($D200,新規学連登録者入力シート!$A$2:$U$101,7,FALSE),""),IF($D200&lt;&gt;"",IF(VLOOKUP(記入方法!$D200,登録者リスト!$A$1:$F$43729,4,FALSE)=基本情報!$D$6,VLOOKUP(記入方法!$D200,登録者リスト!$A$1:$F$43729,2,FALSE),""),""))</f>
        <v/>
      </c>
      <c r="F201" s="284"/>
      <c r="G201" s="188" t="str">
        <f>IF(C200="○",IF($D200&lt;&gt;"",VLOOKUP($D200,新規学連登録者入力シート!$A$2:$U$101,19,FALSE),""),IF($D200&lt;&gt;"",IF(VLOOKUP(記入方法!$D200,登録者リスト!$A$1:$F$43729,4,FALSE)=基本情報!$D$6,VLOOKUP(記入方法!$D200,登録者リスト!$A$1:$F$43729,6,FALSE),""),""))</f>
        <v/>
      </c>
      <c r="H201" s="282"/>
      <c r="I201" s="286"/>
      <c r="J201" s="286"/>
      <c r="K201" s="288"/>
      <c r="L201" s="170"/>
      <c r="M201" s="15" t="str">
        <f>IF(U201="",ASC(N201&amp;IF(P201&lt;&gt;"",TEXT(P201,"00"),"")&amp;IF(R201&lt;&gt;"",TEXT(R201,"00"),"")&amp;IF(T201&lt;&gt;"",TEXT(T201,"00"),"")),ASC(U201))</f>
        <v/>
      </c>
      <c r="N201" s="282"/>
      <c r="O201" s="266"/>
      <c r="P201" s="276"/>
      <c r="Q201" s="266"/>
      <c r="R201" s="276"/>
      <c r="S201" s="278"/>
      <c r="T201" s="280"/>
      <c r="U201" s="282"/>
      <c r="V201" s="10"/>
      <c r="W201" s="11" t="s">
        <v>23</v>
      </c>
      <c r="X201" s="10"/>
      <c r="Y201" s="11" t="s">
        <v>25</v>
      </c>
      <c r="Z201" s="10"/>
      <c r="AA201" s="11" t="s">
        <v>26</v>
      </c>
      <c r="AB201" s="284"/>
      <c r="AC201" s="127" t="str">
        <f>IF(AK201="",ASC(AD200&amp;IF(AF201&lt;&gt;"",TEXT(AF201,"00"),"")&amp;IF(AH201&lt;&gt;"",TEXT(AH201,"00"),"")&amp;IF(AJ201&lt;&gt;"",TEXT(AJ201,"00"),"")),ASC(AK201))</f>
        <v/>
      </c>
      <c r="AD201" s="268"/>
      <c r="AE201" s="270"/>
      <c r="AF201" s="272"/>
      <c r="AG201" s="270"/>
      <c r="AH201" s="272"/>
      <c r="AI201" s="274"/>
      <c r="AJ201" s="332"/>
      <c r="AK201" s="268"/>
      <c r="AL201" s="15" t="str">
        <f>IF(AT201="",ASC(AM201&amp;IF(AO201&lt;&gt;"",TEXT(AO201,"00"),"")&amp;IF(AQ201&lt;&gt;"",TEXT(AQ201,"00"),"")&amp;IF(AS201&lt;&gt;"",TEXT(AS201,"00"),"")),ASC(AT201))</f>
        <v/>
      </c>
      <c r="AM201" s="293"/>
      <c r="AN201" s="266"/>
      <c r="AO201" s="320"/>
      <c r="AP201" s="266"/>
      <c r="AQ201" s="320"/>
      <c r="AR201" s="278"/>
      <c r="AS201" s="322"/>
      <c r="AT201" s="324"/>
      <c r="AV201" s="6" t="str">
        <f>IF(AND(I201&lt;&gt;"107 ハーフマラソン",I201&lt;&gt;"062 10000mW"),D200 &amp; "-" &amp; I201,D200 &amp; "-" &amp; I201 &amp; J201)</f>
        <v>-</v>
      </c>
      <c r="AW201" s="6" t="str">
        <f>IF(ISERROR(VLOOKUP(記入方法!$AV201,登録者リスト!#REF!,4,FALSE)),"○","")</f>
        <v>○</v>
      </c>
      <c r="AX201" s="6" t="e">
        <f>IF(AND(I201&lt;&gt;"107 ハーフマラソン",I201&lt;&gt;"062 10000mW"),#REF! &amp; "-" &amp; I201,#REF! &amp; "-" &amp; I201 &amp; J201)</f>
        <v>#REF!</v>
      </c>
      <c r="AY201" s="6" t="str">
        <f>IF(ISERROR(VLOOKUP(AX201,突破者リスト外資格記録入力シート!$D$7:$M$106,2,FALSE)),"○","")</f>
        <v>○</v>
      </c>
      <c r="BA201" s="6" t="str">
        <f>IF(I201="107 ハーフマラソン","H",IF(I201="062 10000mW","W",""))</f>
        <v/>
      </c>
      <c r="BB201" s="6" t="e">
        <f>VLOOKUP($I201 &amp; $J201,標準記録!$A$1:$D$25,2,FALSE)</f>
        <v>#N/A</v>
      </c>
      <c r="BC201" s="6" t="e">
        <f>VLOOKUP($I201 &amp; $J201,標準記録!$A$1:$D$25,3,FALSE)</f>
        <v>#N/A</v>
      </c>
      <c r="BD201" s="6" t="e">
        <f>VLOOKUP($I201 &amp; $J201,標準記録!$A$1:$D$25,4,FALSE)</f>
        <v>#N/A</v>
      </c>
      <c r="BE201" s="6" t="str">
        <f>IF(BF201="","",A200)</f>
        <v/>
      </c>
      <c r="BF201" s="6" t="str">
        <f>IF(OR(I201="201 十種競技",I201="202 七種競技"),#REF!,"")</f>
        <v/>
      </c>
      <c r="BG201" s="6" t="str">
        <f>IF(I201="107 ハーフマラソン",#REF!,"")</f>
        <v/>
      </c>
      <c r="BH201" s="6" t="str">
        <f>I201 &amp; K201</f>
        <v/>
      </c>
      <c r="BI201" s="6">
        <f>I201</f>
        <v>0</v>
      </c>
      <c r="BJ201" s="6">
        <f>COUNTIF($BI$5:$BI$401,I201)</f>
        <v>160</v>
      </c>
      <c r="BK201" s="6">
        <f>COUNTIF($BH$5:$BH$401,I201 &amp; "B標準")</f>
        <v>0</v>
      </c>
    </row>
    <row r="202" spans="1:64" ht="15" thickTop="1" thickBot="1" x14ac:dyDescent="0.2">
      <c r="A202" s="291"/>
      <c r="B202" s="325" t="s">
        <v>164</v>
      </c>
      <c r="C202" s="326"/>
      <c r="D202" s="326"/>
      <c r="E202" s="326"/>
      <c r="F202" s="326"/>
      <c r="G202" s="327"/>
      <c r="H202" s="185"/>
      <c r="I202" s="328"/>
      <c r="J202" s="329"/>
      <c r="K202" s="329"/>
      <c r="L202" s="329"/>
      <c r="M202" s="329"/>
      <c r="N202" s="329"/>
      <c r="O202" s="329"/>
      <c r="P202" s="329"/>
      <c r="Q202" s="329"/>
      <c r="R202" s="329"/>
      <c r="S202" s="329"/>
      <c r="T202" s="329"/>
      <c r="U202" s="329"/>
      <c r="V202" s="329"/>
      <c r="W202" s="329"/>
      <c r="X202" s="329"/>
      <c r="Y202" s="329"/>
      <c r="Z202" s="329"/>
      <c r="AA202" s="329"/>
      <c r="AB202" s="329"/>
      <c r="AC202" s="329"/>
      <c r="AD202" s="329"/>
      <c r="AE202" s="329"/>
      <c r="AF202" s="329"/>
      <c r="AG202" s="329"/>
      <c r="AH202" s="329"/>
      <c r="AI202" s="329"/>
      <c r="AJ202" s="329"/>
      <c r="AK202" s="329"/>
      <c r="AL202" s="329"/>
      <c r="AM202" s="329"/>
      <c r="AN202" s="329"/>
      <c r="AO202" s="329"/>
      <c r="AP202" s="329"/>
      <c r="AQ202" s="329"/>
      <c r="AR202" s="329"/>
      <c r="AS202" s="329"/>
      <c r="AT202" s="330"/>
    </row>
    <row r="203" spans="1:64" ht="13.5" customHeight="1" x14ac:dyDescent="0.15">
      <c r="A203" s="313"/>
      <c r="B203" s="315" t="s">
        <v>0</v>
      </c>
      <c r="C203" s="317" t="s">
        <v>280</v>
      </c>
      <c r="D203" s="317" t="str">
        <f>IF(C205="○","整理番号","登録番号")</f>
        <v>登録番号</v>
      </c>
      <c r="E203" s="184" t="s">
        <v>1394</v>
      </c>
      <c r="F203" s="315" t="s">
        <v>319</v>
      </c>
      <c r="G203" s="168" t="s">
        <v>1</v>
      </c>
      <c r="H203" s="298" t="s">
        <v>1395</v>
      </c>
      <c r="I203" s="296" t="s">
        <v>2</v>
      </c>
      <c r="J203" s="298" t="s">
        <v>328</v>
      </c>
      <c r="K203" s="298" t="s">
        <v>3</v>
      </c>
      <c r="L203" s="178" t="s">
        <v>281</v>
      </c>
      <c r="M203" s="171" t="s">
        <v>16</v>
      </c>
      <c r="N203" s="300" t="s">
        <v>4</v>
      </c>
      <c r="O203" s="301"/>
      <c r="P203" s="301"/>
      <c r="Q203" s="301"/>
      <c r="R203" s="301"/>
      <c r="S203" s="301"/>
      <c r="T203" s="301"/>
      <c r="U203" s="301"/>
      <c r="V203" s="301"/>
      <c r="W203" s="301"/>
      <c r="X203" s="301"/>
      <c r="Y203" s="301"/>
      <c r="Z203" s="301"/>
      <c r="AA203" s="301"/>
      <c r="AB203" s="302"/>
      <c r="AC203" s="173" t="s">
        <v>16</v>
      </c>
      <c r="AD203" s="303" t="s">
        <v>462</v>
      </c>
      <c r="AE203" s="304"/>
      <c r="AF203" s="304"/>
      <c r="AG203" s="304"/>
      <c r="AH203" s="304"/>
      <c r="AI203" s="304"/>
      <c r="AJ203" s="304"/>
      <c r="AK203" s="305"/>
      <c r="AL203" s="171" t="s">
        <v>16</v>
      </c>
      <c r="AM203" s="300" t="s">
        <v>459</v>
      </c>
      <c r="AN203" s="301"/>
      <c r="AO203" s="301"/>
      <c r="AP203" s="301"/>
      <c r="AQ203" s="301"/>
      <c r="AR203" s="301"/>
      <c r="AS203" s="301"/>
      <c r="AT203" s="306"/>
    </row>
    <row r="204" spans="1:64" ht="14.25" thickBot="1" x14ac:dyDescent="0.2">
      <c r="A204" s="314"/>
      <c r="B204" s="316"/>
      <c r="C204" s="318"/>
      <c r="D204" s="318"/>
      <c r="E204" s="189" t="s">
        <v>6</v>
      </c>
      <c r="F204" s="316"/>
      <c r="G204" s="7" t="s">
        <v>7</v>
      </c>
      <c r="H204" s="316"/>
      <c r="I204" s="297"/>
      <c r="J204" s="299"/>
      <c r="K204" s="299"/>
      <c r="L204" s="179"/>
      <c r="M204" s="172"/>
      <c r="N204" s="307" t="s">
        <v>8</v>
      </c>
      <c r="O204" s="308"/>
      <c r="P204" s="308"/>
      <c r="Q204" s="308"/>
      <c r="R204" s="308"/>
      <c r="S204" s="308"/>
      <c r="T204" s="309"/>
      <c r="U204" s="189" t="s">
        <v>9</v>
      </c>
      <c r="V204" s="175" t="s">
        <v>10</v>
      </c>
      <c r="W204" s="176"/>
      <c r="X204" s="176"/>
      <c r="Y204" s="176"/>
      <c r="Z204" s="176"/>
      <c r="AA204" s="177"/>
      <c r="AB204" s="119" t="s">
        <v>11</v>
      </c>
      <c r="AC204" s="174"/>
      <c r="AD204" s="310" t="s">
        <v>8</v>
      </c>
      <c r="AE204" s="311"/>
      <c r="AF204" s="311"/>
      <c r="AG204" s="311"/>
      <c r="AH204" s="311"/>
      <c r="AI204" s="311"/>
      <c r="AJ204" s="312"/>
      <c r="AK204" s="125" t="s">
        <v>9</v>
      </c>
      <c r="AL204" s="172"/>
      <c r="AM204" s="307" t="s">
        <v>8</v>
      </c>
      <c r="AN204" s="308"/>
      <c r="AO204" s="308"/>
      <c r="AP204" s="308"/>
      <c r="AQ204" s="308"/>
      <c r="AR204" s="308"/>
      <c r="AS204" s="309"/>
      <c r="AT204" s="120" t="s">
        <v>9</v>
      </c>
    </row>
    <row r="205" spans="1:64" x14ac:dyDescent="0.15">
      <c r="A205" s="289">
        <v>41</v>
      </c>
      <c r="B205" s="292"/>
      <c r="C205" s="294"/>
      <c r="D205" s="292"/>
      <c r="E205" s="186" t="str">
        <f>IF(C205="○",IF($D205&lt;&gt;"",VLOOKUP($D205,新規学連登録者入力シート!$A$2:$U$101,8,FALSE),""),IF($D205&lt;&gt;"",IF(VLOOKUP(記入方法!$D205,登録者リスト!$A$1:$F$43729,4,FALSE)=基本情報!$D$6,VLOOKUP(記入方法!$D205,登録者リスト!$A$1:$F$43729,3,FALSE),""),""))</f>
        <v/>
      </c>
      <c r="F205" s="283" t="str">
        <f>IF(C205="○",IF($D205&lt;&gt;"",VLOOKUP($D205,新規学連登録者入力シート!$A$2:$U$101,9,FALSE),""),IF($D205&lt;&gt;"",IF(VLOOKUP(記入方法!$D205,登録者リスト!$A$1:$G$43729,4,FALSE)=基本情報!$D$6,VLOOKUP(記入方法!$D205,登録者リスト!$A$1:$G$43729,7,FALSE),""),""))</f>
        <v/>
      </c>
      <c r="G205" s="187" t="str">
        <f>IF(C205="○",IF($D205&lt;&gt;"",VLOOKUP($D205,新規学連登録者入力シート!$A$2:$U$101,14,FALSE),""),IF($D205&lt;&gt;"",IF(VLOOKUP(記入方法!$D205,登録者リスト!$A$1:$F$43729,4,FALSE)=基本情報!$D$6,VLOOKUP(記入方法!$D205,登録者リスト!$A$1:$F$43729,5,FALSE),""),""))</f>
        <v/>
      </c>
      <c r="H205" s="281" t="str">
        <f>IF(C205="○",IF($D205&lt;&gt;"",VLOOKUP($D205,新規学連登録者入力シート!$A$2:$U$101,19,FALSE),""),IF($D205&lt;&gt;"",IF(VLOOKUP(記入方法!$D205,登録者リスト!$A$1:$H$43729,4,FALSE)=基本情報!$D$6,VLOOKUP(記入方法!$D205,登録者リスト!$A$1:$H$43729,8,FALSE),""),""))</f>
        <v/>
      </c>
      <c r="I205" s="285"/>
      <c r="J205" s="285"/>
      <c r="K205" s="287" t="str">
        <f>IFERROR(IF(I205="","",IF(AND(I205&lt;&gt;"107 ハーフマラソン",I205&lt;&gt;"062 10000mW"),IF(BD205="T",IF(VALUE(M205)&lt;=BB205,"A標準",IF(VALUE(M205)&lt;=BC205,"B標準","未突破")),IF(VALUE(M205)&gt;=BB205,"A標準",IF(VALUE(M205)&gt;=BC205,"B標準","未突破"))),IF(VALUE(M205)&lt;=BC205,"","未突破"))),"")</f>
        <v/>
      </c>
      <c r="L205" s="169"/>
      <c r="M205" s="13" t="str">
        <f>IF(U205="",ASC(N205&amp;IF(P205&lt;&gt;"",TEXT(P205,"00"),"")&amp;IF(R205&lt;&gt;"",TEXT(R205,"00"),"")&amp;IF(T205&lt;&gt;"",TEXT(T205,"00"),"")),ASC(U205))</f>
        <v/>
      </c>
      <c r="N205" s="281"/>
      <c r="O205" s="265" t="s">
        <v>275</v>
      </c>
      <c r="P205" s="275"/>
      <c r="Q205" s="265" t="s">
        <v>276</v>
      </c>
      <c r="R205" s="275"/>
      <c r="S205" s="277" t="s">
        <v>277</v>
      </c>
      <c r="T205" s="279"/>
      <c r="U205" s="281"/>
      <c r="V205" s="8"/>
      <c r="W205" s="9" t="s">
        <v>23</v>
      </c>
      <c r="X205" s="8"/>
      <c r="Y205" s="9" t="s">
        <v>24</v>
      </c>
      <c r="Z205" s="8"/>
      <c r="AA205" s="9" t="s">
        <v>26</v>
      </c>
      <c r="AB205" s="283"/>
      <c r="AC205" s="126" t="str">
        <f>IF(AK205="",ASC(AD205&amp;IF(AF205&lt;&gt;"",TEXT(AF205,"00"),"")&amp;IF(AH205&lt;&gt;"",TEXT(AH205,"00"),"")&amp;IF(AJ205&lt;&gt;"",TEXT(AJ205,"00"),"")),ASC(AK205))</f>
        <v/>
      </c>
      <c r="AD205" s="267" t="str">
        <f>IF(I205="","",IF(I205="201 十種競技","",VLOOKUP(I205,#REF!,2,FALSE)))</f>
        <v/>
      </c>
      <c r="AE205" s="269" t="s">
        <v>275</v>
      </c>
      <c r="AF205" s="271" t="str">
        <f>IF(I205="","",IF(I205="201 十種競技","",VLOOKUP(I205,#REF!,4,FALSE)))</f>
        <v/>
      </c>
      <c r="AG205" s="269" t="s">
        <v>276</v>
      </c>
      <c r="AH205" s="271" t="str">
        <f>IF(I205="","",IF(I205="201 十種競技","",VLOOKUP(I205,#REF!,6,FALSE)))</f>
        <v/>
      </c>
      <c r="AI205" s="273" t="s">
        <v>277</v>
      </c>
      <c r="AJ205" s="331" t="str">
        <f>IF(I205="","",IF(I205="201 十種競技","",VLOOKUP(I205,#REF!,8,FALSE)))</f>
        <v/>
      </c>
      <c r="AK205" s="267" t="str">
        <f>IF(I205="","",IF(I205="201 十種競技",#REF!,""))</f>
        <v/>
      </c>
      <c r="AL205" s="13" t="str">
        <f>IF(AT205="",ASC(AM205&amp;IF(AO205&lt;&gt;"",TEXT(AO205,"00"),"")&amp;IF(AQ205&lt;&gt;"",TEXT(AQ205,"00"),"")&amp;IF(AS205&lt;&gt;"",TEXT(AS205,"00"),"")),ASC(AT205))</f>
        <v/>
      </c>
      <c r="AM205" s="292"/>
      <c r="AN205" s="265" t="s">
        <v>275</v>
      </c>
      <c r="AO205" s="319"/>
      <c r="AP205" s="265" t="s">
        <v>276</v>
      </c>
      <c r="AQ205" s="319"/>
      <c r="AR205" s="277" t="s">
        <v>277</v>
      </c>
      <c r="AS205" s="321"/>
      <c r="AT205" s="323"/>
      <c r="AV205" s="6" t="str">
        <f>IF(AND(I205&lt;&gt;"107 ハーフマラソン",I205&lt;&gt;"062 10000mW"),D205 &amp; "-" &amp; I205,D205 &amp; "-" &amp; I205 &amp; J205)</f>
        <v>-</v>
      </c>
      <c r="AW205" s="6" t="str">
        <f>IF(ISERROR(VLOOKUP(記入方法!$AV205,登録者リスト!#REF!,4,FALSE)),"○","")</f>
        <v>○</v>
      </c>
      <c r="AX205" s="6" t="e">
        <f>IF(AND(I205&lt;&gt;"107 ハーフマラソン",I205&lt;&gt;"062 10000mW"),#REF! &amp; "-" &amp; I205,#REF! &amp; "-" &amp; I205 &amp; J205)</f>
        <v>#REF!</v>
      </c>
      <c r="AY205" s="6" t="str">
        <f>IF(ISERROR(VLOOKUP(AX205,突破者リスト外資格記録入力シート!$D$7:$M$106,2,FALSE)),"○","")</f>
        <v>○</v>
      </c>
      <c r="AZ205" s="6" t="str">
        <f>IF(C205="○","整理番号","登録番号")</f>
        <v>登録番号</v>
      </c>
      <c r="BA205" s="6" t="str">
        <f>IF(I205="107 ハーフマラソン","H",IF(I205="062 10000mW","W",""))</f>
        <v/>
      </c>
      <c r="BB205" s="6" t="e">
        <f>VLOOKUP($I205 &amp; $J205,標準記録!$A$1:$D$25,2,FALSE)</f>
        <v>#N/A</v>
      </c>
      <c r="BC205" s="6" t="e">
        <f>VLOOKUP($I205 &amp; $J205,標準記録!$A$1:$D$25,3,FALSE)</f>
        <v>#N/A</v>
      </c>
      <c r="BD205" s="6" t="e">
        <f>VLOOKUP($I205 &amp; $J205,標準記録!$A$1:$D$25,4,FALSE)</f>
        <v>#N/A</v>
      </c>
      <c r="BE205" s="6" t="str">
        <f>IF(BF205="","",A205)</f>
        <v/>
      </c>
      <c r="BF205" s="6" t="str">
        <f>IF(OR(I205="201 十種競技",I205="202 七種競技"),#REF!,"")</f>
        <v/>
      </c>
      <c r="BG205" s="6" t="str">
        <f>IF(I205="107 ハーフマラソン",#REF!,"")</f>
        <v/>
      </c>
      <c r="BH205" s="6" t="str">
        <f>I205 &amp; K205</f>
        <v/>
      </c>
      <c r="BI205" s="6">
        <f>I205</f>
        <v>0</v>
      </c>
      <c r="BJ205" s="6">
        <f>COUNTIF($BI$5:$BI$401,I205)</f>
        <v>160</v>
      </c>
      <c r="BK205" s="6">
        <f>COUNTIF($BH$5:$BH$401,I205 &amp; "B標準")</f>
        <v>0</v>
      </c>
      <c r="BL205" s="6" t="str">
        <f>D203 &amp; D205</f>
        <v>登録番号</v>
      </c>
    </row>
    <row r="206" spans="1:64" ht="14.25" thickBot="1" x14ac:dyDescent="0.2">
      <c r="A206" s="290"/>
      <c r="B206" s="293"/>
      <c r="C206" s="295"/>
      <c r="D206" s="293"/>
      <c r="E206" s="188" t="str">
        <f>IF(C205="○",IF($D205&lt;&gt;"",VLOOKUP($D205,新規学連登録者入力シート!$A$2:$U$101,7,FALSE),""),IF($D205&lt;&gt;"",IF(VLOOKUP(記入方法!$D205,登録者リスト!$A$1:$F$43729,4,FALSE)=基本情報!$D$6,VLOOKUP(記入方法!$D205,登録者リスト!$A$1:$F$43729,2,FALSE),""),""))</f>
        <v/>
      </c>
      <c r="F206" s="284"/>
      <c r="G206" s="188" t="str">
        <f>IF(C205="○",IF($D205&lt;&gt;"",VLOOKUP($D205,新規学連登録者入力シート!$A$2:$U$101,19,FALSE),""),IF($D205&lt;&gt;"",IF(VLOOKUP(記入方法!$D205,登録者リスト!$A$1:$F$43729,4,FALSE)=基本情報!$D$6,VLOOKUP(記入方法!$D205,登録者リスト!$A$1:$F$43729,6,FALSE),""),""))</f>
        <v/>
      </c>
      <c r="H206" s="282"/>
      <c r="I206" s="286"/>
      <c r="J206" s="286"/>
      <c r="K206" s="288"/>
      <c r="L206" s="170"/>
      <c r="M206" s="15" t="str">
        <f>IF(U206="",ASC(N206&amp;IF(P206&lt;&gt;"",TEXT(P206,"00"),"")&amp;IF(R206&lt;&gt;"",TEXT(R206,"00"),"")&amp;IF(T206&lt;&gt;"",TEXT(T206,"00"),"")),ASC(U206))</f>
        <v/>
      </c>
      <c r="N206" s="282"/>
      <c r="O206" s="266"/>
      <c r="P206" s="276"/>
      <c r="Q206" s="266"/>
      <c r="R206" s="276"/>
      <c r="S206" s="278"/>
      <c r="T206" s="280"/>
      <c r="U206" s="282"/>
      <c r="V206" s="10"/>
      <c r="W206" s="11" t="s">
        <v>23</v>
      </c>
      <c r="X206" s="10"/>
      <c r="Y206" s="11" t="s">
        <v>25</v>
      </c>
      <c r="Z206" s="10"/>
      <c r="AA206" s="11" t="s">
        <v>26</v>
      </c>
      <c r="AB206" s="284"/>
      <c r="AC206" s="127" t="str">
        <f>IF(AK206="",ASC(AD205&amp;IF(AF206&lt;&gt;"",TEXT(AF206,"00"),"")&amp;IF(AH206&lt;&gt;"",TEXT(AH206,"00"),"")&amp;IF(AJ206&lt;&gt;"",TEXT(AJ206,"00"),"")),ASC(AK206))</f>
        <v/>
      </c>
      <c r="AD206" s="268"/>
      <c r="AE206" s="270"/>
      <c r="AF206" s="272"/>
      <c r="AG206" s="270"/>
      <c r="AH206" s="272"/>
      <c r="AI206" s="274"/>
      <c r="AJ206" s="332"/>
      <c r="AK206" s="268"/>
      <c r="AL206" s="15" t="str">
        <f>IF(AT206="",ASC(AM206&amp;IF(AO206&lt;&gt;"",TEXT(AO206,"00"),"")&amp;IF(AQ206&lt;&gt;"",TEXT(AQ206,"00"),"")&amp;IF(AS206&lt;&gt;"",TEXT(AS206,"00"),"")),ASC(AT206))</f>
        <v/>
      </c>
      <c r="AM206" s="293"/>
      <c r="AN206" s="266"/>
      <c r="AO206" s="320"/>
      <c r="AP206" s="266"/>
      <c r="AQ206" s="320"/>
      <c r="AR206" s="278"/>
      <c r="AS206" s="322"/>
      <c r="AT206" s="324"/>
      <c r="AV206" s="6" t="str">
        <f>IF(AND(I206&lt;&gt;"107 ハーフマラソン",I206&lt;&gt;"062 10000mW"),D205 &amp; "-" &amp; I206,D205 &amp; "-" &amp; I206 &amp; J206)</f>
        <v>-</v>
      </c>
      <c r="AW206" s="6" t="str">
        <f>IF(ISERROR(VLOOKUP(記入方法!$AV206,登録者リスト!#REF!,4,FALSE)),"○","")</f>
        <v>○</v>
      </c>
      <c r="AX206" s="6" t="e">
        <f>IF(AND(I206&lt;&gt;"107 ハーフマラソン",I206&lt;&gt;"062 10000mW"),#REF! &amp; "-" &amp; I206,#REF! &amp; "-" &amp; I206 &amp; J206)</f>
        <v>#REF!</v>
      </c>
      <c r="AY206" s="6" t="str">
        <f>IF(ISERROR(VLOOKUP(AX206,突破者リスト外資格記録入力シート!$D$7:$M$106,2,FALSE)),"○","")</f>
        <v>○</v>
      </c>
      <c r="BA206" s="6" t="str">
        <f>IF(I206="107 ハーフマラソン","H",IF(I206="062 10000mW","W",""))</f>
        <v/>
      </c>
      <c r="BB206" s="6" t="e">
        <f>VLOOKUP($I206 &amp; $J206,標準記録!$A$1:$D$25,2,FALSE)</f>
        <v>#N/A</v>
      </c>
      <c r="BC206" s="6" t="e">
        <f>VLOOKUP($I206 &amp; $J206,標準記録!$A$1:$D$25,3,FALSE)</f>
        <v>#N/A</v>
      </c>
      <c r="BD206" s="6" t="e">
        <f>VLOOKUP($I206 &amp; $J206,標準記録!$A$1:$D$25,4,FALSE)</f>
        <v>#N/A</v>
      </c>
      <c r="BE206" s="6" t="str">
        <f>IF(BF206="","",A205)</f>
        <v/>
      </c>
      <c r="BF206" s="6" t="str">
        <f>IF(OR(I206="201 十種競技",I206="202 七種競技"),#REF!,"")</f>
        <v/>
      </c>
      <c r="BG206" s="6" t="str">
        <f>IF(I206="107 ハーフマラソン",#REF!,"")</f>
        <v/>
      </c>
      <c r="BH206" s="6" t="str">
        <f>I206 &amp; K206</f>
        <v/>
      </c>
      <c r="BI206" s="6">
        <f>I206</f>
        <v>0</v>
      </c>
      <c r="BJ206" s="6">
        <f>COUNTIF($BI$5:$BI$401,I206)</f>
        <v>160</v>
      </c>
      <c r="BK206" s="6">
        <f>COUNTIF($BH$5:$BH$401,I206 &amp; "B標準")</f>
        <v>0</v>
      </c>
    </row>
    <row r="207" spans="1:64" ht="15" thickTop="1" thickBot="1" x14ac:dyDescent="0.2">
      <c r="A207" s="291"/>
      <c r="B207" s="325" t="s">
        <v>164</v>
      </c>
      <c r="C207" s="326"/>
      <c r="D207" s="326"/>
      <c r="E207" s="326"/>
      <c r="F207" s="326"/>
      <c r="G207" s="327"/>
      <c r="H207" s="185"/>
      <c r="I207" s="328"/>
      <c r="J207" s="329"/>
      <c r="K207" s="329"/>
      <c r="L207" s="329"/>
      <c r="M207" s="329"/>
      <c r="N207" s="329"/>
      <c r="O207" s="329"/>
      <c r="P207" s="329"/>
      <c r="Q207" s="329"/>
      <c r="R207" s="329"/>
      <c r="S207" s="329"/>
      <c r="T207" s="329"/>
      <c r="U207" s="329"/>
      <c r="V207" s="329"/>
      <c r="W207" s="329"/>
      <c r="X207" s="329"/>
      <c r="Y207" s="329"/>
      <c r="Z207" s="329"/>
      <c r="AA207" s="329"/>
      <c r="AB207" s="329"/>
      <c r="AC207" s="329"/>
      <c r="AD207" s="329"/>
      <c r="AE207" s="329"/>
      <c r="AF207" s="329"/>
      <c r="AG207" s="329"/>
      <c r="AH207" s="329"/>
      <c r="AI207" s="329"/>
      <c r="AJ207" s="329"/>
      <c r="AK207" s="329"/>
      <c r="AL207" s="329"/>
      <c r="AM207" s="329"/>
      <c r="AN207" s="329"/>
      <c r="AO207" s="329"/>
      <c r="AP207" s="329"/>
      <c r="AQ207" s="329"/>
      <c r="AR207" s="329"/>
      <c r="AS207" s="329"/>
      <c r="AT207" s="330"/>
    </row>
    <row r="208" spans="1:64" ht="13.5" customHeight="1" x14ac:dyDescent="0.15">
      <c r="A208" s="313"/>
      <c r="B208" s="315" t="s">
        <v>0</v>
      </c>
      <c r="C208" s="317" t="s">
        <v>280</v>
      </c>
      <c r="D208" s="317" t="str">
        <f>IF(C210="○","整理番号","登録番号")</f>
        <v>登録番号</v>
      </c>
      <c r="E208" s="184" t="s">
        <v>1394</v>
      </c>
      <c r="F208" s="315" t="s">
        <v>319</v>
      </c>
      <c r="G208" s="168" t="s">
        <v>1</v>
      </c>
      <c r="H208" s="298" t="s">
        <v>1395</v>
      </c>
      <c r="I208" s="296" t="s">
        <v>2</v>
      </c>
      <c r="J208" s="298" t="s">
        <v>328</v>
      </c>
      <c r="K208" s="298" t="s">
        <v>3</v>
      </c>
      <c r="L208" s="178" t="s">
        <v>281</v>
      </c>
      <c r="M208" s="171" t="s">
        <v>16</v>
      </c>
      <c r="N208" s="300" t="s">
        <v>4</v>
      </c>
      <c r="O208" s="301"/>
      <c r="P208" s="301"/>
      <c r="Q208" s="301"/>
      <c r="R208" s="301"/>
      <c r="S208" s="301"/>
      <c r="T208" s="301"/>
      <c r="U208" s="301"/>
      <c r="V208" s="301"/>
      <c r="W208" s="301"/>
      <c r="X208" s="301"/>
      <c r="Y208" s="301"/>
      <c r="Z208" s="301"/>
      <c r="AA208" s="301"/>
      <c r="AB208" s="302"/>
      <c r="AC208" s="173" t="s">
        <v>16</v>
      </c>
      <c r="AD208" s="303" t="s">
        <v>462</v>
      </c>
      <c r="AE208" s="304"/>
      <c r="AF208" s="304"/>
      <c r="AG208" s="304"/>
      <c r="AH208" s="304"/>
      <c r="AI208" s="304"/>
      <c r="AJ208" s="304"/>
      <c r="AK208" s="305"/>
      <c r="AL208" s="171" t="s">
        <v>16</v>
      </c>
      <c r="AM208" s="300" t="s">
        <v>459</v>
      </c>
      <c r="AN208" s="301"/>
      <c r="AO208" s="301"/>
      <c r="AP208" s="301"/>
      <c r="AQ208" s="301"/>
      <c r="AR208" s="301"/>
      <c r="AS208" s="301"/>
      <c r="AT208" s="306"/>
    </row>
    <row r="209" spans="1:64" ht="14.25" thickBot="1" x14ac:dyDescent="0.2">
      <c r="A209" s="314"/>
      <c r="B209" s="316"/>
      <c r="C209" s="318"/>
      <c r="D209" s="318"/>
      <c r="E209" s="189" t="s">
        <v>6</v>
      </c>
      <c r="F209" s="316"/>
      <c r="G209" s="7" t="s">
        <v>7</v>
      </c>
      <c r="H209" s="316"/>
      <c r="I209" s="297"/>
      <c r="J209" s="299"/>
      <c r="K209" s="299"/>
      <c r="L209" s="179"/>
      <c r="M209" s="172"/>
      <c r="N209" s="307" t="s">
        <v>8</v>
      </c>
      <c r="O209" s="308"/>
      <c r="P209" s="308"/>
      <c r="Q209" s="308"/>
      <c r="R209" s="308"/>
      <c r="S209" s="308"/>
      <c r="T209" s="309"/>
      <c r="U209" s="189" t="s">
        <v>9</v>
      </c>
      <c r="V209" s="175" t="s">
        <v>10</v>
      </c>
      <c r="W209" s="176"/>
      <c r="X209" s="176"/>
      <c r="Y209" s="176"/>
      <c r="Z209" s="176"/>
      <c r="AA209" s="177"/>
      <c r="AB209" s="119" t="s">
        <v>11</v>
      </c>
      <c r="AC209" s="174"/>
      <c r="AD209" s="310" t="s">
        <v>8</v>
      </c>
      <c r="AE209" s="311"/>
      <c r="AF209" s="311"/>
      <c r="AG209" s="311"/>
      <c r="AH209" s="311"/>
      <c r="AI209" s="311"/>
      <c r="AJ209" s="312"/>
      <c r="AK209" s="125" t="s">
        <v>9</v>
      </c>
      <c r="AL209" s="172"/>
      <c r="AM209" s="307" t="s">
        <v>8</v>
      </c>
      <c r="AN209" s="308"/>
      <c r="AO209" s="308"/>
      <c r="AP209" s="308"/>
      <c r="AQ209" s="308"/>
      <c r="AR209" s="308"/>
      <c r="AS209" s="309"/>
      <c r="AT209" s="120" t="s">
        <v>9</v>
      </c>
    </row>
    <row r="210" spans="1:64" x14ac:dyDescent="0.15">
      <c r="A210" s="289">
        <v>42</v>
      </c>
      <c r="B210" s="292"/>
      <c r="C210" s="294"/>
      <c r="D210" s="292"/>
      <c r="E210" s="186" t="str">
        <f>IF(C210="○",IF($D210&lt;&gt;"",VLOOKUP($D210,新規学連登録者入力シート!$A$2:$U$101,8,FALSE),""),IF($D210&lt;&gt;"",IF(VLOOKUP(記入方法!$D210,登録者リスト!$A$1:$F$43729,4,FALSE)=基本情報!$D$6,VLOOKUP(記入方法!$D210,登録者リスト!$A$1:$F$43729,3,FALSE),""),""))</f>
        <v/>
      </c>
      <c r="F210" s="283" t="str">
        <f>IF(C210="○",IF($D210&lt;&gt;"",VLOOKUP($D210,新規学連登録者入力シート!$A$2:$U$101,9,FALSE),""),IF($D210&lt;&gt;"",IF(VLOOKUP(記入方法!$D210,登録者リスト!$A$1:$G$43729,4,FALSE)=基本情報!$D$6,VLOOKUP(記入方法!$D210,登録者リスト!$A$1:$G$43729,7,FALSE),""),""))</f>
        <v/>
      </c>
      <c r="G210" s="187" t="str">
        <f>IF(C210="○",IF($D210&lt;&gt;"",VLOOKUP($D210,新規学連登録者入力シート!$A$2:$U$101,14,FALSE),""),IF($D210&lt;&gt;"",IF(VLOOKUP(記入方法!$D210,登録者リスト!$A$1:$F$43729,4,FALSE)=基本情報!$D$6,VLOOKUP(記入方法!$D210,登録者リスト!$A$1:$F$43729,5,FALSE),""),""))</f>
        <v/>
      </c>
      <c r="H210" s="281" t="str">
        <f>IF(C210="○",IF($D210&lt;&gt;"",VLOOKUP($D210,新規学連登録者入力シート!$A$2:$U$101,19,FALSE),""),IF($D210&lt;&gt;"",IF(VLOOKUP(記入方法!$D210,登録者リスト!$A$1:$H$43729,4,FALSE)=基本情報!$D$6,VLOOKUP(記入方法!$D210,登録者リスト!$A$1:$H$43729,8,FALSE),""),""))</f>
        <v/>
      </c>
      <c r="I210" s="285"/>
      <c r="J210" s="285"/>
      <c r="K210" s="287" t="str">
        <f>IFERROR(IF(I210="","",IF(AND(I210&lt;&gt;"107 ハーフマラソン",I210&lt;&gt;"062 10000mW"),IF(BD210="T",IF(VALUE(M210)&lt;=BB210,"A標準",IF(VALUE(M210)&lt;=BC210,"B標準","未突破")),IF(VALUE(M210)&gt;=BB210,"A標準",IF(VALUE(M210)&gt;=BC210,"B標準","未突破"))),IF(VALUE(M210)&lt;=BC210,"","未突破"))),"")</f>
        <v/>
      </c>
      <c r="L210" s="169"/>
      <c r="M210" s="13" t="str">
        <f>IF(U210="",ASC(N210&amp;IF(P210&lt;&gt;"",TEXT(P210,"00"),"")&amp;IF(R210&lt;&gt;"",TEXT(R210,"00"),"")&amp;IF(T210&lt;&gt;"",TEXT(T210,"00"),"")),ASC(U210))</f>
        <v/>
      </c>
      <c r="N210" s="281"/>
      <c r="O210" s="265" t="s">
        <v>275</v>
      </c>
      <c r="P210" s="275"/>
      <c r="Q210" s="265" t="s">
        <v>276</v>
      </c>
      <c r="R210" s="275"/>
      <c r="S210" s="277" t="s">
        <v>277</v>
      </c>
      <c r="T210" s="279"/>
      <c r="U210" s="281"/>
      <c r="V210" s="8"/>
      <c r="W210" s="9" t="s">
        <v>23</v>
      </c>
      <c r="X210" s="8"/>
      <c r="Y210" s="9" t="s">
        <v>24</v>
      </c>
      <c r="Z210" s="8"/>
      <c r="AA210" s="9" t="s">
        <v>26</v>
      </c>
      <c r="AB210" s="283"/>
      <c r="AC210" s="126" t="str">
        <f>IF(AK210="",ASC(AD210&amp;IF(AF210&lt;&gt;"",TEXT(AF210,"00"),"")&amp;IF(AH210&lt;&gt;"",TEXT(AH210,"00"),"")&amp;IF(AJ210&lt;&gt;"",TEXT(AJ210,"00"),"")),ASC(AK210))</f>
        <v/>
      </c>
      <c r="AD210" s="267" t="str">
        <f>IF(I210="","",IF(I210="201 十種競技","",VLOOKUP(I210,#REF!,2,FALSE)))</f>
        <v/>
      </c>
      <c r="AE210" s="269" t="s">
        <v>275</v>
      </c>
      <c r="AF210" s="271" t="str">
        <f>IF(I210="","",IF(I210="201 十種競技","",VLOOKUP(I210,#REF!,4,FALSE)))</f>
        <v/>
      </c>
      <c r="AG210" s="269" t="s">
        <v>276</v>
      </c>
      <c r="AH210" s="271" t="str">
        <f>IF(I210="","",IF(I210="201 十種競技","",VLOOKUP(I210,#REF!,6,FALSE)))</f>
        <v/>
      </c>
      <c r="AI210" s="273" t="s">
        <v>277</v>
      </c>
      <c r="AJ210" s="331" t="str">
        <f>IF(I210="","",IF(I210="201 十種競技","",VLOOKUP(I210,#REF!,8,FALSE)))</f>
        <v/>
      </c>
      <c r="AK210" s="267" t="str">
        <f>IF(I210="","",IF(I210="201 十種競技",#REF!,""))</f>
        <v/>
      </c>
      <c r="AL210" s="13" t="str">
        <f>IF(AT210="",ASC(AM210&amp;IF(AO210&lt;&gt;"",TEXT(AO210,"00"),"")&amp;IF(AQ210&lt;&gt;"",TEXT(AQ210,"00"),"")&amp;IF(AS210&lt;&gt;"",TEXT(AS210,"00"),"")),ASC(AT210))</f>
        <v/>
      </c>
      <c r="AM210" s="292"/>
      <c r="AN210" s="265" t="s">
        <v>275</v>
      </c>
      <c r="AO210" s="319"/>
      <c r="AP210" s="265" t="s">
        <v>276</v>
      </c>
      <c r="AQ210" s="319"/>
      <c r="AR210" s="277" t="s">
        <v>277</v>
      </c>
      <c r="AS210" s="321"/>
      <c r="AT210" s="323"/>
      <c r="AV210" s="6" t="str">
        <f>IF(AND(I210&lt;&gt;"107 ハーフマラソン",I210&lt;&gt;"062 10000mW"),D210 &amp; "-" &amp; I210,D210 &amp; "-" &amp; I210 &amp; J210)</f>
        <v>-</v>
      </c>
      <c r="AW210" s="6" t="str">
        <f>IF(ISERROR(VLOOKUP(記入方法!$AV210,登録者リスト!#REF!,4,FALSE)),"○","")</f>
        <v>○</v>
      </c>
      <c r="AX210" s="6" t="e">
        <f>IF(AND(I210&lt;&gt;"107 ハーフマラソン",I210&lt;&gt;"062 10000mW"),#REF! &amp; "-" &amp; I210,#REF! &amp; "-" &amp; I210 &amp; J210)</f>
        <v>#REF!</v>
      </c>
      <c r="AY210" s="6" t="str">
        <f>IF(ISERROR(VLOOKUP(AX210,突破者リスト外資格記録入力シート!$D$7:$M$106,2,FALSE)),"○","")</f>
        <v>○</v>
      </c>
      <c r="AZ210" s="6" t="str">
        <f>IF(C210="○","整理番号","登録番号")</f>
        <v>登録番号</v>
      </c>
      <c r="BA210" s="6" t="str">
        <f>IF(I210="107 ハーフマラソン","H",IF(I210="062 10000mW","W",""))</f>
        <v/>
      </c>
      <c r="BB210" s="6" t="e">
        <f>VLOOKUP($I210 &amp; $J210,標準記録!$A$1:$D$25,2,FALSE)</f>
        <v>#N/A</v>
      </c>
      <c r="BC210" s="6" t="e">
        <f>VLOOKUP($I210 &amp; $J210,標準記録!$A$1:$D$25,3,FALSE)</f>
        <v>#N/A</v>
      </c>
      <c r="BD210" s="6" t="e">
        <f>VLOOKUP($I210 &amp; $J210,標準記録!$A$1:$D$25,4,FALSE)</f>
        <v>#N/A</v>
      </c>
      <c r="BE210" s="6" t="str">
        <f>IF(BF210="","",A210)</f>
        <v/>
      </c>
      <c r="BF210" s="6" t="str">
        <f>IF(OR(I210="201 十種競技",I210="202 七種競技"),#REF!,"")</f>
        <v/>
      </c>
      <c r="BG210" s="6" t="str">
        <f>IF(I210="107 ハーフマラソン",#REF!,"")</f>
        <v/>
      </c>
      <c r="BH210" s="6" t="str">
        <f>I210 &amp; K210</f>
        <v/>
      </c>
      <c r="BI210" s="6">
        <f>I210</f>
        <v>0</v>
      </c>
      <c r="BJ210" s="6">
        <f>COUNTIF($BI$5:$BI$401,I210)</f>
        <v>160</v>
      </c>
      <c r="BK210" s="6">
        <f>COUNTIF($BH$5:$BH$401,I210 &amp; "B標準")</f>
        <v>0</v>
      </c>
      <c r="BL210" s="6" t="str">
        <f>D208 &amp; D210</f>
        <v>登録番号</v>
      </c>
    </row>
    <row r="211" spans="1:64" ht="14.25" thickBot="1" x14ac:dyDescent="0.2">
      <c r="A211" s="290"/>
      <c r="B211" s="293"/>
      <c r="C211" s="295"/>
      <c r="D211" s="293"/>
      <c r="E211" s="188" t="str">
        <f>IF(C210="○",IF($D210&lt;&gt;"",VLOOKUP($D210,新規学連登録者入力シート!$A$2:$U$101,7,FALSE),""),IF($D210&lt;&gt;"",IF(VLOOKUP(記入方法!$D210,登録者リスト!$A$1:$F$43729,4,FALSE)=基本情報!$D$6,VLOOKUP(記入方法!$D210,登録者リスト!$A$1:$F$43729,2,FALSE),""),""))</f>
        <v/>
      </c>
      <c r="F211" s="284"/>
      <c r="G211" s="188" t="str">
        <f>IF(C210="○",IF($D210&lt;&gt;"",VLOOKUP($D210,新規学連登録者入力シート!$A$2:$U$101,19,FALSE),""),IF($D210&lt;&gt;"",IF(VLOOKUP(記入方法!$D210,登録者リスト!$A$1:$F$43729,4,FALSE)=基本情報!$D$6,VLOOKUP(記入方法!$D210,登録者リスト!$A$1:$F$43729,6,FALSE),""),""))</f>
        <v/>
      </c>
      <c r="H211" s="282"/>
      <c r="I211" s="286"/>
      <c r="J211" s="286"/>
      <c r="K211" s="288"/>
      <c r="L211" s="170"/>
      <c r="M211" s="15" t="str">
        <f>IF(U211="",ASC(N211&amp;IF(P211&lt;&gt;"",TEXT(P211,"00"),"")&amp;IF(R211&lt;&gt;"",TEXT(R211,"00"),"")&amp;IF(T211&lt;&gt;"",TEXT(T211,"00"),"")),ASC(U211))</f>
        <v/>
      </c>
      <c r="N211" s="282"/>
      <c r="O211" s="266"/>
      <c r="P211" s="276"/>
      <c r="Q211" s="266"/>
      <c r="R211" s="276"/>
      <c r="S211" s="278"/>
      <c r="T211" s="280"/>
      <c r="U211" s="282"/>
      <c r="V211" s="10"/>
      <c r="W211" s="11" t="s">
        <v>23</v>
      </c>
      <c r="X211" s="10"/>
      <c r="Y211" s="11" t="s">
        <v>25</v>
      </c>
      <c r="Z211" s="10"/>
      <c r="AA211" s="11" t="s">
        <v>26</v>
      </c>
      <c r="AB211" s="284"/>
      <c r="AC211" s="127" t="str">
        <f>IF(AK211="",ASC(AD210&amp;IF(AF211&lt;&gt;"",TEXT(AF211,"00"),"")&amp;IF(AH211&lt;&gt;"",TEXT(AH211,"00"),"")&amp;IF(AJ211&lt;&gt;"",TEXT(AJ211,"00"),"")),ASC(AK211))</f>
        <v/>
      </c>
      <c r="AD211" s="268"/>
      <c r="AE211" s="270"/>
      <c r="AF211" s="272"/>
      <c r="AG211" s="270"/>
      <c r="AH211" s="272"/>
      <c r="AI211" s="274"/>
      <c r="AJ211" s="332"/>
      <c r="AK211" s="268"/>
      <c r="AL211" s="15" t="str">
        <f>IF(AT211="",ASC(AM211&amp;IF(AO211&lt;&gt;"",TEXT(AO211,"00"),"")&amp;IF(AQ211&lt;&gt;"",TEXT(AQ211,"00"),"")&amp;IF(AS211&lt;&gt;"",TEXT(AS211,"00"),"")),ASC(AT211))</f>
        <v/>
      </c>
      <c r="AM211" s="293"/>
      <c r="AN211" s="266"/>
      <c r="AO211" s="320"/>
      <c r="AP211" s="266"/>
      <c r="AQ211" s="320"/>
      <c r="AR211" s="278"/>
      <c r="AS211" s="322"/>
      <c r="AT211" s="324"/>
      <c r="AV211" s="6" t="str">
        <f>IF(AND(I211&lt;&gt;"107 ハーフマラソン",I211&lt;&gt;"062 10000mW"),D210 &amp; "-" &amp; I211,D210 &amp; "-" &amp; I211 &amp; J211)</f>
        <v>-</v>
      </c>
      <c r="AW211" s="6" t="str">
        <f>IF(ISERROR(VLOOKUP(記入方法!$AV211,登録者リスト!#REF!,4,FALSE)),"○","")</f>
        <v>○</v>
      </c>
      <c r="AX211" s="6" t="e">
        <f>IF(AND(I211&lt;&gt;"107 ハーフマラソン",I211&lt;&gt;"062 10000mW"),#REF! &amp; "-" &amp; I211,#REF! &amp; "-" &amp; I211 &amp; J211)</f>
        <v>#REF!</v>
      </c>
      <c r="AY211" s="6" t="str">
        <f>IF(ISERROR(VLOOKUP(AX211,突破者リスト外資格記録入力シート!$D$7:$M$106,2,FALSE)),"○","")</f>
        <v>○</v>
      </c>
      <c r="BA211" s="6" t="str">
        <f>IF(I211="107 ハーフマラソン","H",IF(I211="062 10000mW","W",""))</f>
        <v/>
      </c>
      <c r="BB211" s="6" t="e">
        <f>VLOOKUP($I211 &amp; $J211,標準記録!$A$1:$D$25,2,FALSE)</f>
        <v>#N/A</v>
      </c>
      <c r="BC211" s="6" t="e">
        <f>VLOOKUP($I211 &amp; $J211,標準記録!$A$1:$D$25,3,FALSE)</f>
        <v>#N/A</v>
      </c>
      <c r="BD211" s="6" t="e">
        <f>VLOOKUP($I211 &amp; $J211,標準記録!$A$1:$D$25,4,FALSE)</f>
        <v>#N/A</v>
      </c>
      <c r="BE211" s="6" t="str">
        <f>IF(BF211="","",A210)</f>
        <v/>
      </c>
      <c r="BF211" s="6" t="str">
        <f>IF(OR(I211="201 十種競技",I211="202 七種競技"),#REF!,"")</f>
        <v/>
      </c>
      <c r="BG211" s="6" t="str">
        <f>IF(I211="107 ハーフマラソン",#REF!,"")</f>
        <v/>
      </c>
      <c r="BH211" s="6" t="str">
        <f>I211 &amp; K211</f>
        <v/>
      </c>
      <c r="BI211" s="6">
        <f>I211</f>
        <v>0</v>
      </c>
      <c r="BJ211" s="6">
        <f>COUNTIF($BI$5:$BI$401,I211)</f>
        <v>160</v>
      </c>
      <c r="BK211" s="6">
        <f>COUNTIF($BH$5:$BH$401,I211 &amp; "B標準")</f>
        <v>0</v>
      </c>
    </row>
    <row r="212" spans="1:64" ht="15" thickTop="1" thickBot="1" x14ac:dyDescent="0.2">
      <c r="A212" s="291"/>
      <c r="B212" s="325" t="s">
        <v>164</v>
      </c>
      <c r="C212" s="326"/>
      <c r="D212" s="326"/>
      <c r="E212" s="326"/>
      <c r="F212" s="326"/>
      <c r="G212" s="327"/>
      <c r="H212" s="185"/>
      <c r="I212" s="328"/>
      <c r="J212" s="329"/>
      <c r="K212" s="329"/>
      <c r="L212" s="329"/>
      <c r="M212" s="329"/>
      <c r="N212" s="329"/>
      <c r="O212" s="329"/>
      <c r="P212" s="329"/>
      <c r="Q212" s="329"/>
      <c r="R212" s="329"/>
      <c r="S212" s="329"/>
      <c r="T212" s="329"/>
      <c r="U212" s="329"/>
      <c r="V212" s="329"/>
      <c r="W212" s="329"/>
      <c r="X212" s="329"/>
      <c r="Y212" s="329"/>
      <c r="Z212" s="329"/>
      <c r="AA212" s="329"/>
      <c r="AB212" s="329"/>
      <c r="AC212" s="329"/>
      <c r="AD212" s="329"/>
      <c r="AE212" s="329"/>
      <c r="AF212" s="329"/>
      <c r="AG212" s="329"/>
      <c r="AH212" s="329"/>
      <c r="AI212" s="329"/>
      <c r="AJ212" s="329"/>
      <c r="AK212" s="329"/>
      <c r="AL212" s="329"/>
      <c r="AM212" s="329"/>
      <c r="AN212" s="329"/>
      <c r="AO212" s="329"/>
      <c r="AP212" s="329"/>
      <c r="AQ212" s="329"/>
      <c r="AR212" s="329"/>
      <c r="AS212" s="329"/>
      <c r="AT212" s="330"/>
    </row>
    <row r="213" spans="1:64" ht="13.5" customHeight="1" x14ac:dyDescent="0.15">
      <c r="A213" s="313"/>
      <c r="B213" s="315" t="s">
        <v>0</v>
      </c>
      <c r="C213" s="317" t="s">
        <v>280</v>
      </c>
      <c r="D213" s="317" t="str">
        <f>IF(C215="○","整理番号","登録番号")</f>
        <v>登録番号</v>
      </c>
      <c r="E213" s="184" t="s">
        <v>1394</v>
      </c>
      <c r="F213" s="315" t="s">
        <v>319</v>
      </c>
      <c r="G213" s="168" t="s">
        <v>1</v>
      </c>
      <c r="H213" s="298" t="s">
        <v>1395</v>
      </c>
      <c r="I213" s="296" t="s">
        <v>2</v>
      </c>
      <c r="J213" s="298" t="s">
        <v>328</v>
      </c>
      <c r="K213" s="298" t="s">
        <v>3</v>
      </c>
      <c r="L213" s="178" t="s">
        <v>281</v>
      </c>
      <c r="M213" s="171" t="s">
        <v>16</v>
      </c>
      <c r="N213" s="300" t="s">
        <v>4</v>
      </c>
      <c r="O213" s="301"/>
      <c r="P213" s="301"/>
      <c r="Q213" s="301"/>
      <c r="R213" s="301"/>
      <c r="S213" s="301"/>
      <c r="T213" s="301"/>
      <c r="U213" s="301"/>
      <c r="V213" s="301"/>
      <c r="W213" s="301"/>
      <c r="X213" s="301"/>
      <c r="Y213" s="301"/>
      <c r="Z213" s="301"/>
      <c r="AA213" s="301"/>
      <c r="AB213" s="302"/>
      <c r="AC213" s="173" t="s">
        <v>16</v>
      </c>
      <c r="AD213" s="303" t="s">
        <v>462</v>
      </c>
      <c r="AE213" s="304"/>
      <c r="AF213" s="304"/>
      <c r="AG213" s="304"/>
      <c r="AH213" s="304"/>
      <c r="AI213" s="304"/>
      <c r="AJ213" s="304"/>
      <c r="AK213" s="305"/>
      <c r="AL213" s="171" t="s">
        <v>16</v>
      </c>
      <c r="AM213" s="300" t="s">
        <v>459</v>
      </c>
      <c r="AN213" s="301"/>
      <c r="AO213" s="301"/>
      <c r="AP213" s="301"/>
      <c r="AQ213" s="301"/>
      <c r="AR213" s="301"/>
      <c r="AS213" s="301"/>
      <c r="AT213" s="306"/>
    </row>
    <row r="214" spans="1:64" ht="14.25" thickBot="1" x14ac:dyDescent="0.2">
      <c r="A214" s="314"/>
      <c r="B214" s="316"/>
      <c r="C214" s="318"/>
      <c r="D214" s="318"/>
      <c r="E214" s="189" t="s">
        <v>6</v>
      </c>
      <c r="F214" s="316"/>
      <c r="G214" s="7" t="s">
        <v>7</v>
      </c>
      <c r="H214" s="316"/>
      <c r="I214" s="297"/>
      <c r="J214" s="299"/>
      <c r="K214" s="299"/>
      <c r="L214" s="179"/>
      <c r="M214" s="172"/>
      <c r="N214" s="307" t="s">
        <v>8</v>
      </c>
      <c r="O214" s="308"/>
      <c r="P214" s="308"/>
      <c r="Q214" s="308"/>
      <c r="R214" s="308"/>
      <c r="S214" s="308"/>
      <c r="T214" s="309"/>
      <c r="U214" s="189" t="s">
        <v>9</v>
      </c>
      <c r="V214" s="175" t="s">
        <v>10</v>
      </c>
      <c r="W214" s="176"/>
      <c r="X214" s="176"/>
      <c r="Y214" s="176"/>
      <c r="Z214" s="176"/>
      <c r="AA214" s="177"/>
      <c r="AB214" s="119" t="s">
        <v>11</v>
      </c>
      <c r="AC214" s="174"/>
      <c r="AD214" s="310" t="s">
        <v>8</v>
      </c>
      <c r="AE214" s="311"/>
      <c r="AF214" s="311"/>
      <c r="AG214" s="311"/>
      <c r="AH214" s="311"/>
      <c r="AI214" s="311"/>
      <c r="AJ214" s="312"/>
      <c r="AK214" s="125" t="s">
        <v>9</v>
      </c>
      <c r="AL214" s="172"/>
      <c r="AM214" s="307" t="s">
        <v>8</v>
      </c>
      <c r="AN214" s="308"/>
      <c r="AO214" s="308"/>
      <c r="AP214" s="308"/>
      <c r="AQ214" s="308"/>
      <c r="AR214" s="308"/>
      <c r="AS214" s="309"/>
      <c r="AT214" s="120" t="s">
        <v>9</v>
      </c>
    </row>
    <row r="215" spans="1:64" x14ac:dyDescent="0.15">
      <c r="A215" s="289">
        <v>43</v>
      </c>
      <c r="B215" s="292"/>
      <c r="C215" s="294"/>
      <c r="D215" s="292"/>
      <c r="E215" s="186" t="str">
        <f>IF(C215="○",IF($D215&lt;&gt;"",VLOOKUP($D215,新規学連登録者入力シート!$A$2:$U$101,8,FALSE),""),IF($D215&lt;&gt;"",IF(VLOOKUP(記入方法!$D215,登録者リスト!$A$1:$F$43729,4,FALSE)=基本情報!$D$6,VLOOKUP(記入方法!$D215,登録者リスト!$A$1:$F$43729,3,FALSE),""),""))</f>
        <v/>
      </c>
      <c r="F215" s="283" t="str">
        <f>IF(C215="○",IF($D215&lt;&gt;"",VLOOKUP($D215,新規学連登録者入力シート!$A$2:$U$101,9,FALSE),""),IF($D215&lt;&gt;"",IF(VLOOKUP(記入方法!$D215,登録者リスト!$A$1:$G$43729,4,FALSE)=基本情報!$D$6,VLOOKUP(記入方法!$D215,登録者リスト!$A$1:$G$43729,7,FALSE),""),""))</f>
        <v/>
      </c>
      <c r="G215" s="187" t="str">
        <f>IF(C215="○",IF($D215&lt;&gt;"",VLOOKUP($D215,新規学連登録者入力シート!$A$2:$U$101,14,FALSE),""),IF($D215&lt;&gt;"",IF(VLOOKUP(記入方法!$D215,登録者リスト!$A$1:$F$43729,4,FALSE)=基本情報!$D$6,VLOOKUP(記入方法!$D215,登録者リスト!$A$1:$F$43729,5,FALSE),""),""))</f>
        <v/>
      </c>
      <c r="H215" s="281" t="str">
        <f>IF(C215="○",IF($D215&lt;&gt;"",VLOOKUP($D215,新規学連登録者入力シート!$A$2:$U$101,19,FALSE),""),IF($D215&lt;&gt;"",IF(VLOOKUP(記入方法!$D215,登録者リスト!$A$1:$H$43729,4,FALSE)=基本情報!$D$6,VLOOKUP(記入方法!$D215,登録者リスト!$A$1:$H$43729,8,FALSE),""),""))</f>
        <v/>
      </c>
      <c r="I215" s="285"/>
      <c r="J215" s="285"/>
      <c r="K215" s="287" t="str">
        <f>IFERROR(IF(I215="","",IF(AND(I215&lt;&gt;"107 ハーフマラソン",I215&lt;&gt;"062 10000mW"),IF(BD215="T",IF(VALUE(M215)&lt;=BB215,"A標準",IF(VALUE(M215)&lt;=BC215,"B標準","未突破")),IF(VALUE(M215)&gt;=BB215,"A標準",IF(VALUE(M215)&gt;=BC215,"B標準","未突破"))),IF(VALUE(M215)&lt;=BC215,"","未突破"))),"")</f>
        <v/>
      </c>
      <c r="L215" s="169"/>
      <c r="M215" s="13" t="str">
        <f>IF(U215="",ASC(N215&amp;IF(P215&lt;&gt;"",TEXT(P215,"00"),"")&amp;IF(R215&lt;&gt;"",TEXT(R215,"00"),"")&amp;IF(T215&lt;&gt;"",TEXT(T215,"00"),"")),ASC(U215))</f>
        <v/>
      </c>
      <c r="N215" s="281"/>
      <c r="O215" s="265" t="s">
        <v>275</v>
      </c>
      <c r="P215" s="275"/>
      <c r="Q215" s="265" t="s">
        <v>276</v>
      </c>
      <c r="R215" s="275"/>
      <c r="S215" s="277" t="s">
        <v>277</v>
      </c>
      <c r="T215" s="279"/>
      <c r="U215" s="281"/>
      <c r="V215" s="8"/>
      <c r="W215" s="9" t="s">
        <v>23</v>
      </c>
      <c r="X215" s="8"/>
      <c r="Y215" s="9" t="s">
        <v>24</v>
      </c>
      <c r="Z215" s="8"/>
      <c r="AA215" s="9" t="s">
        <v>26</v>
      </c>
      <c r="AB215" s="283"/>
      <c r="AC215" s="126" t="str">
        <f>IF(AK215="",ASC(AD215&amp;IF(AF215&lt;&gt;"",TEXT(AF215,"00"),"")&amp;IF(AH215&lt;&gt;"",TEXT(AH215,"00"),"")&amp;IF(AJ215&lt;&gt;"",TEXT(AJ215,"00"),"")),ASC(AK215))</f>
        <v/>
      </c>
      <c r="AD215" s="267" t="str">
        <f>IF(I215="","",IF(I215="201 十種競技","",VLOOKUP(I215,#REF!,2,FALSE)))</f>
        <v/>
      </c>
      <c r="AE215" s="269" t="s">
        <v>275</v>
      </c>
      <c r="AF215" s="271" t="str">
        <f>IF(I215="","",IF(I215="201 十種競技","",VLOOKUP(I215,#REF!,4,FALSE)))</f>
        <v/>
      </c>
      <c r="AG215" s="269" t="s">
        <v>276</v>
      </c>
      <c r="AH215" s="271" t="str">
        <f>IF(I215="","",IF(I215="201 十種競技","",VLOOKUP(I215,#REF!,6,FALSE)))</f>
        <v/>
      </c>
      <c r="AI215" s="273" t="s">
        <v>277</v>
      </c>
      <c r="AJ215" s="331" t="str">
        <f>IF(I215="","",IF(I215="201 十種競技","",VLOOKUP(I215,#REF!,8,FALSE)))</f>
        <v/>
      </c>
      <c r="AK215" s="267" t="str">
        <f>IF(I215="","",IF(I215="201 十種競技",#REF!,""))</f>
        <v/>
      </c>
      <c r="AL215" s="13" t="str">
        <f>IF(AT215="",ASC(AM215&amp;IF(AO215&lt;&gt;"",TEXT(AO215,"00"),"")&amp;IF(AQ215&lt;&gt;"",TEXT(AQ215,"00"),"")&amp;IF(AS215&lt;&gt;"",TEXT(AS215,"00"),"")),ASC(AT215))</f>
        <v/>
      </c>
      <c r="AM215" s="292"/>
      <c r="AN215" s="265" t="s">
        <v>275</v>
      </c>
      <c r="AO215" s="319"/>
      <c r="AP215" s="265" t="s">
        <v>276</v>
      </c>
      <c r="AQ215" s="319"/>
      <c r="AR215" s="277" t="s">
        <v>277</v>
      </c>
      <c r="AS215" s="321"/>
      <c r="AT215" s="323"/>
      <c r="AV215" s="6" t="str">
        <f>IF(AND(I215&lt;&gt;"107 ハーフマラソン",I215&lt;&gt;"062 10000mW"),D215 &amp; "-" &amp; I215,D215 &amp; "-" &amp; I215 &amp; J215)</f>
        <v>-</v>
      </c>
      <c r="AW215" s="6" t="str">
        <f>IF(ISERROR(VLOOKUP(記入方法!$AV215,登録者リスト!#REF!,4,FALSE)),"○","")</f>
        <v>○</v>
      </c>
      <c r="AX215" s="6" t="e">
        <f>IF(AND(I215&lt;&gt;"107 ハーフマラソン",I215&lt;&gt;"062 10000mW"),#REF! &amp; "-" &amp; I215,#REF! &amp; "-" &amp; I215 &amp; J215)</f>
        <v>#REF!</v>
      </c>
      <c r="AY215" s="6" t="str">
        <f>IF(ISERROR(VLOOKUP(AX215,突破者リスト外資格記録入力シート!$D$7:$M$106,2,FALSE)),"○","")</f>
        <v>○</v>
      </c>
      <c r="AZ215" s="6" t="str">
        <f>IF(C215="○","整理番号","登録番号")</f>
        <v>登録番号</v>
      </c>
      <c r="BA215" s="6" t="str">
        <f>IF(I215="107 ハーフマラソン","H",IF(I215="062 10000mW","W",""))</f>
        <v/>
      </c>
      <c r="BB215" s="6" t="e">
        <f>VLOOKUP($I215 &amp; $J215,標準記録!$A$1:$D$25,2,FALSE)</f>
        <v>#N/A</v>
      </c>
      <c r="BC215" s="6" t="e">
        <f>VLOOKUP($I215 &amp; $J215,標準記録!$A$1:$D$25,3,FALSE)</f>
        <v>#N/A</v>
      </c>
      <c r="BD215" s="6" t="e">
        <f>VLOOKUP($I215 &amp; $J215,標準記録!$A$1:$D$25,4,FALSE)</f>
        <v>#N/A</v>
      </c>
      <c r="BE215" s="6" t="str">
        <f>IF(BF215="","",A215)</f>
        <v/>
      </c>
      <c r="BF215" s="6" t="str">
        <f>IF(OR(I215="201 十種競技",I215="202 七種競技"),#REF!,"")</f>
        <v/>
      </c>
      <c r="BG215" s="6" t="str">
        <f>IF(I215="107 ハーフマラソン",#REF!,"")</f>
        <v/>
      </c>
      <c r="BH215" s="6" t="str">
        <f>I215 &amp; K215</f>
        <v/>
      </c>
      <c r="BI215" s="6">
        <f>I215</f>
        <v>0</v>
      </c>
      <c r="BJ215" s="6">
        <f>COUNTIF($BI$5:$BI$401,I215)</f>
        <v>160</v>
      </c>
      <c r="BK215" s="6">
        <f>COUNTIF($BH$5:$BH$401,I215 &amp; "B標準")</f>
        <v>0</v>
      </c>
      <c r="BL215" s="6" t="str">
        <f>D213 &amp; D215</f>
        <v>登録番号</v>
      </c>
    </row>
    <row r="216" spans="1:64" ht="14.25" thickBot="1" x14ac:dyDescent="0.2">
      <c r="A216" s="290"/>
      <c r="B216" s="293"/>
      <c r="C216" s="295"/>
      <c r="D216" s="293"/>
      <c r="E216" s="188" t="str">
        <f>IF(C215="○",IF($D215&lt;&gt;"",VLOOKUP($D215,新規学連登録者入力シート!$A$2:$U$101,7,FALSE),""),IF($D215&lt;&gt;"",IF(VLOOKUP(記入方法!$D215,登録者リスト!$A$1:$F$43729,4,FALSE)=基本情報!$D$6,VLOOKUP(記入方法!$D215,登録者リスト!$A$1:$F$43729,2,FALSE),""),""))</f>
        <v/>
      </c>
      <c r="F216" s="284"/>
      <c r="G216" s="188" t="str">
        <f>IF(C215="○",IF($D215&lt;&gt;"",VLOOKUP($D215,新規学連登録者入力シート!$A$2:$U$101,19,FALSE),""),IF($D215&lt;&gt;"",IF(VLOOKUP(記入方法!$D215,登録者リスト!$A$1:$F$43729,4,FALSE)=基本情報!$D$6,VLOOKUP(記入方法!$D215,登録者リスト!$A$1:$F$43729,6,FALSE),""),""))</f>
        <v/>
      </c>
      <c r="H216" s="282"/>
      <c r="I216" s="286"/>
      <c r="J216" s="286"/>
      <c r="K216" s="288"/>
      <c r="L216" s="170"/>
      <c r="M216" s="15" t="str">
        <f>IF(U216="",ASC(N216&amp;IF(P216&lt;&gt;"",TEXT(P216,"00"),"")&amp;IF(R216&lt;&gt;"",TEXT(R216,"00"),"")&amp;IF(T216&lt;&gt;"",TEXT(T216,"00"),"")),ASC(U216))</f>
        <v/>
      </c>
      <c r="N216" s="282"/>
      <c r="O216" s="266"/>
      <c r="P216" s="276"/>
      <c r="Q216" s="266"/>
      <c r="R216" s="276"/>
      <c r="S216" s="278"/>
      <c r="T216" s="280"/>
      <c r="U216" s="282"/>
      <c r="V216" s="10"/>
      <c r="W216" s="11" t="s">
        <v>23</v>
      </c>
      <c r="X216" s="10"/>
      <c r="Y216" s="11" t="s">
        <v>25</v>
      </c>
      <c r="Z216" s="10"/>
      <c r="AA216" s="11" t="s">
        <v>26</v>
      </c>
      <c r="AB216" s="284"/>
      <c r="AC216" s="127" t="str">
        <f>IF(AK216="",ASC(AD215&amp;IF(AF216&lt;&gt;"",TEXT(AF216,"00"),"")&amp;IF(AH216&lt;&gt;"",TEXT(AH216,"00"),"")&amp;IF(AJ216&lt;&gt;"",TEXT(AJ216,"00"),"")),ASC(AK216))</f>
        <v/>
      </c>
      <c r="AD216" s="268"/>
      <c r="AE216" s="270"/>
      <c r="AF216" s="272"/>
      <c r="AG216" s="270"/>
      <c r="AH216" s="272"/>
      <c r="AI216" s="274"/>
      <c r="AJ216" s="332"/>
      <c r="AK216" s="268"/>
      <c r="AL216" s="15" t="str">
        <f>IF(AT216="",ASC(AM216&amp;IF(AO216&lt;&gt;"",TEXT(AO216,"00"),"")&amp;IF(AQ216&lt;&gt;"",TEXT(AQ216,"00"),"")&amp;IF(AS216&lt;&gt;"",TEXT(AS216,"00"),"")),ASC(AT216))</f>
        <v/>
      </c>
      <c r="AM216" s="293"/>
      <c r="AN216" s="266"/>
      <c r="AO216" s="320"/>
      <c r="AP216" s="266"/>
      <c r="AQ216" s="320"/>
      <c r="AR216" s="278"/>
      <c r="AS216" s="322"/>
      <c r="AT216" s="324"/>
      <c r="AV216" s="6" t="str">
        <f>IF(AND(I216&lt;&gt;"107 ハーフマラソン",I216&lt;&gt;"062 10000mW"),D215 &amp; "-" &amp; I216,D215 &amp; "-" &amp; I216 &amp; J216)</f>
        <v>-</v>
      </c>
      <c r="AW216" s="6" t="str">
        <f>IF(ISERROR(VLOOKUP(記入方法!$AV216,登録者リスト!#REF!,4,FALSE)),"○","")</f>
        <v>○</v>
      </c>
      <c r="AX216" s="6" t="e">
        <f>IF(AND(I216&lt;&gt;"107 ハーフマラソン",I216&lt;&gt;"062 10000mW"),#REF! &amp; "-" &amp; I216,#REF! &amp; "-" &amp; I216 &amp; J216)</f>
        <v>#REF!</v>
      </c>
      <c r="AY216" s="6" t="str">
        <f>IF(ISERROR(VLOOKUP(AX216,突破者リスト外資格記録入力シート!$D$7:$M$106,2,FALSE)),"○","")</f>
        <v>○</v>
      </c>
      <c r="BA216" s="6" t="str">
        <f>IF(I216="107 ハーフマラソン","H",IF(I216="062 10000mW","W",""))</f>
        <v/>
      </c>
      <c r="BB216" s="6" t="e">
        <f>VLOOKUP($I216 &amp; $J216,標準記録!$A$1:$D$25,2,FALSE)</f>
        <v>#N/A</v>
      </c>
      <c r="BC216" s="6" t="e">
        <f>VLOOKUP($I216 &amp; $J216,標準記録!$A$1:$D$25,3,FALSE)</f>
        <v>#N/A</v>
      </c>
      <c r="BD216" s="6" t="e">
        <f>VLOOKUP($I216 &amp; $J216,標準記録!$A$1:$D$25,4,FALSE)</f>
        <v>#N/A</v>
      </c>
      <c r="BE216" s="6" t="str">
        <f>IF(BF216="","",A215)</f>
        <v/>
      </c>
      <c r="BF216" s="6" t="str">
        <f>IF(OR(I216="201 十種競技",I216="202 七種競技"),#REF!,"")</f>
        <v/>
      </c>
      <c r="BG216" s="6" t="str">
        <f>IF(I216="107 ハーフマラソン",#REF!,"")</f>
        <v/>
      </c>
      <c r="BH216" s="6" t="str">
        <f>I216 &amp; K216</f>
        <v/>
      </c>
      <c r="BI216" s="6">
        <f>I216</f>
        <v>0</v>
      </c>
      <c r="BJ216" s="6">
        <f>COUNTIF($BI$5:$BI$401,I216)</f>
        <v>160</v>
      </c>
      <c r="BK216" s="6">
        <f>COUNTIF($BH$5:$BH$401,I216 &amp; "B標準")</f>
        <v>0</v>
      </c>
    </row>
    <row r="217" spans="1:64" ht="15" thickTop="1" thickBot="1" x14ac:dyDescent="0.2">
      <c r="A217" s="291"/>
      <c r="B217" s="325" t="s">
        <v>164</v>
      </c>
      <c r="C217" s="326"/>
      <c r="D217" s="326"/>
      <c r="E217" s="326"/>
      <c r="F217" s="326"/>
      <c r="G217" s="327"/>
      <c r="H217" s="185"/>
      <c r="I217" s="328"/>
      <c r="J217" s="329"/>
      <c r="K217" s="329"/>
      <c r="L217" s="329"/>
      <c r="M217" s="329"/>
      <c r="N217" s="329"/>
      <c r="O217" s="329"/>
      <c r="P217" s="329"/>
      <c r="Q217" s="329"/>
      <c r="R217" s="329"/>
      <c r="S217" s="329"/>
      <c r="T217" s="329"/>
      <c r="U217" s="329"/>
      <c r="V217" s="329"/>
      <c r="W217" s="329"/>
      <c r="X217" s="329"/>
      <c r="Y217" s="329"/>
      <c r="Z217" s="329"/>
      <c r="AA217" s="329"/>
      <c r="AB217" s="329"/>
      <c r="AC217" s="329"/>
      <c r="AD217" s="329"/>
      <c r="AE217" s="329"/>
      <c r="AF217" s="329"/>
      <c r="AG217" s="329"/>
      <c r="AH217" s="329"/>
      <c r="AI217" s="329"/>
      <c r="AJ217" s="329"/>
      <c r="AK217" s="329"/>
      <c r="AL217" s="329"/>
      <c r="AM217" s="329"/>
      <c r="AN217" s="329"/>
      <c r="AO217" s="329"/>
      <c r="AP217" s="329"/>
      <c r="AQ217" s="329"/>
      <c r="AR217" s="329"/>
      <c r="AS217" s="329"/>
      <c r="AT217" s="330"/>
    </row>
    <row r="218" spans="1:64" ht="13.5" customHeight="1" x14ac:dyDescent="0.15">
      <c r="A218" s="313"/>
      <c r="B218" s="315" t="s">
        <v>0</v>
      </c>
      <c r="C218" s="317" t="s">
        <v>280</v>
      </c>
      <c r="D218" s="317" t="str">
        <f>IF(C220="○","整理番号","登録番号")</f>
        <v>登録番号</v>
      </c>
      <c r="E218" s="184" t="s">
        <v>1394</v>
      </c>
      <c r="F218" s="315" t="s">
        <v>319</v>
      </c>
      <c r="G218" s="168" t="s">
        <v>1</v>
      </c>
      <c r="H218" s="298" t="s">
        <v>1395</v>
      </c>
      <c r="I218" s="296" t="s">
        <v>2</v>
      </c>
      <c r="J218" s="298" t="s">
        <v>328</v>
      </c>
      <c r="K218" s="298" t="s">
        <v>3</v>
      </c>
      <c r="L218" s="178" t="s">
        <v>281</v>
      </c>
      <c r="M218" s="171" t="s">
        <v>16</v>
      </c>
      <c r="N218" s="300" t="s">
        <v>4</v>
      </c>
      <c r="O218" s="301"/>
      <c r="P218" s="301"/>
      <c r="Q218" s="301"/>
      <c r="R218" s="301"/>
      <c r="S218" s="301"/>
      <c r="T218" s="301"/>
      <c r="U218" s="301"/>
      <c r="V218" s="301"/>
      <c r="W218" s="301"/>
      <c r="X218" s="301"/>
      <c r="Y218" s="301"/>
      <c r="Z218" s="301"/>
      <c r="AA218" s="301"/>
      <c r="AB218" s="302"/>
      <c r="AC218" s="173" t="s">
        <v>16</v>
      </c>
      <c r="AD218" s="303" t="s">
        <v>462</v>
      </c>
      <c r="AE218" s="304"/>
      <c r="AF218" s="304"/>
      <c r="AG218" s="304"/>
      <c r="AH218" s="304"/>
      <c r="AI218" s="304"/>
      <c r="AJ218" s="304"/>
      <c r="AK218" s="305"/>
      <c r="AL218" s="171" t="s">
        <v>16</v>
      </c>
      <c r="AM218" s="300" t="s">
        <v>459</v>
      </c>
      <c r="AN218" s="301"/>
      <c r="AO218" s="301"/>
      <c r="AP218" s="301"/>
      <c r="AQ218" s="301"/>
      <c r="AR218" s="301"/>
      <c r="AS218" s="301"/>
      <c r="AT218" s="306"/>
    </row>
    <row r="219" spans="1:64" ht="14.25" thickBot="1" x14ac:dyDescent="0.2">
      <c r="A219" s="314"/>
      <c r="B219" s="316"/>
      <c r="C219" s="318"/>
      <c r="D219" s="318"/>
      <c r="E219" s="189" t="s">
        <v>6</v>
      </c>
      <c r="F219" s="316"/>
      <c r="G219" s="7" t="s">
        <v>7</v>
      </c>
      <c r="H219" s="316"/>
      <c r="I219" s="297"/>
      <c r="J219" s="299"/>
      <c r="K219" s="299"/>
      <c r="L219" s="179"/>
      <c r="M219" s="172"/>
      <c r="N219" s="307" t="s">
        <v>8</v>
      </c>
      <c r="O219" s="308"/>
      <c r="P219" s="308"/>
      <c r="Q219" s="308"/>
      <c r="R219" s="308"/>
      <c r="S219" s="308"/>
      <c r="T219" s="309"/>
      <c r="U219" s="189" t="s">
        <v>9</v>
      </c>
      <c r="V219" s="175" t="s">
        <v>10</v>
      </c>
      <c r="W219" s="176"/>
      <c r="X219" s="176"/>
      <c r="Y219" s="176"/>
      <c r="Z219" s="176"/>
      <c r="AA219" s="177"/>
      <c r="AB219" s="119" t="s">
        <v>11</v>
      </c>
      <c r="AC219" s="174"/>
      <c r="AD219" s="310" t="s">
        <v>8</v>
      </c>
      <c r="AE219" s="311"/>
      <c r="AF219" s="311"/>
      <c r="AG219" s="311"/>
      <c r="AH219" s="311"/>
      <c r="AI219" s="311"/>
      <c r="AJ219" s="312"/>
      <c r="AK219" s="125" t="s">
        <v>9</v>
      </c>
      <c r="AL219" s="172"/>
      <c r="AM219" s="307" t="s">
        <v>8</v>
      </c>
      <c r="AN219" s="308"/>
      <c r="AO219" s="308"/>
      <c r="AP219" s="308"/>
      <c r="AQ219" s="308"/>
      <c r="AR219" s="308"/>
      <c r="AS219" s="309"/>
      <c r="AT219" s="120" t="s">
        <v>9</v>
      </c>
    </row>
    <row r="220" spans="1:64" x14ac:dyDescent="0.15">
      <c r="A220" s="289">
        <v>44</v>
      </c>
      <c r="B220" s="292"/>
      <c r="C220" s="294"/>
      <c r="D220" s="292"/>
      <c r="E220" s="186" t="str">
        <f>IF(C220="○",IF($D220&lt;&gt;"",VLOOKUP($D220,新規学連登録者入力シート!$A$2:$U$101,8,FALSE),""),IF($D220&lt;&gt;"",IF(VLOOKUP(記入方法!$D220,登録者リスト!$A$1:$F$43729,4,FALSE)=基本情報!$D$6,VLOOKUP(記入方法!$D220,登録者リスト!$A$1:$F$43729,3,FALSE),""),""))</f>
        <v/>
      </c>
      <c r="F220" s="283" t="str">
        <f>IF(C220="○",IF($D220&lt;&gt;"",VLOOKUP($D220,新規学連登録者入力シート!$A$2:$U$101,9,FALSE),""),IF($D220&lt;&gt;"",IF(VLOOKUP(記入方法!$D220,登録者リスト!$A$1:$G$43729,4,FALSE)=基本情報!$D$6,VLOOKUP(記入方法!$D220,登録者リスト!$A$1:$G$43729,7,FALSE),""),""))</f>
        <v/>
      </c>
      <c r="G220" s="187" t="str">
        <f>IF(C220="○",IF($D220&lt;&gt;"",VLOOKUP($D220,新規学連登録者入力シート!$A$2:$U$101,14,FALSE),""),IF($D220&lt;&gt;"",IF(VLOOKUP(記入方法!$D220,登録者リスト!$A$1:$F$43729,4,FALSE)=基本情報!$D$6,VLOOKUP(記入方法!$D220,登録者リスト!$A$1:$F$43729,5,FALSE),""),""))</f>
        <v/>
      </c>
      <c r="H220" s="281" t="str">
        <f>IF(C220="○",IF($D220&lt;&gt;"",VLOOKUP($D220,新規学連登録者入力シート!$A$2:$U$101,19,FALSE),""),IF($D220&lt;&gt;"",IF(VLOOKUP(記入方法!$D220,登録者リスト!$A$1:$H$43729,4,FALSE)=基本情報!$D$6,VLOOKUP(記入方法!$D220,登録者リスト!$A$1:$H$43729,8,FALSE),""),""))</f>
        <v/>
      </c>
      <c r="I220" s="285"/>
      <c r="J220" s="285"/>
      <c r="K220" s="287" t="str">
        <f>IFERROR(IF(I220="","",IF(AND(I220&lt;&gt;"107 ハーフマラソン",I220&lt;&gt;"062 10000mW"),IF(BD220="T",IF(VALUE(M220)&lt;=BB220,"A標準",IF(VALUE(M220)&lt;=BC220,"B標準","未突破")),IF(VALUE(M220)&gt;=BB220,"A標準",IF(VALUE(M220)&gt;=BC220,"B標準","未突破"))),IF(VALUE(M220)&lt;=BC220,"","未突破"))),"")</f>
        <v/>
      </c>
      <c r="L220" s="169"/>
      <c r="M220" s="13" t="str">
        <f>IF(U220="",ASC(N220&amp;IF(P220&lt;&gt;"",TEXT(P220,"00"),"")&amp;IF(R220&lt;&gt;"",TEXT(R220,"00"),"")&amp;IF(T220&lt;&gt;"",TEXT(T220,"00"),"")),ASC(U220))</f>
        <v/>
      </c>
      <c r="N220" s="281"/>
      <c r="O220" s="265" t="s">
        <v>275</v>
      </c>
      <c r="P220" s="275"/>
      <c r="Q220" s="265" t="s">
        <v>276</v>
      </c>
      <c r="R220" s="275"/>
      <c r="S220" s="277" t="s">
        <v>277</v>
      </c>
      <c r="T220" s="279"/>
      <c r="U220" s="281"/>
      <c r="V220" s="8"/>
      <c r="W220" s="9" t="s">
        <v>23</v>
      </c>
      <c r="X220" s="8"/>
      <c r="Y220" s="9" t="s">
        <v>24</v>
      </c>
      <c r="Z220" s="8"/>
      <c r="AA220" s="9" t="s">
        <v>26</v>
      </c>
      <c r="AB220" s="283"/>
      <c r="AC220" s="126" t="str">
        <f>IF(AK220="",ASC(AD220&amp;IF(AF220&lt;&gt;"",TEXT(AF220,"00"),"")&amp;IF(AH220&lt;&gt;"",TEXT(AH220,"00"),"")&amp;IF(AJ220&lt;&gt;"",TEXT(AJ220,"00"),"")),ASC(AK220))</f>
        <v/>
      </c>
      <c r="AD220" s="267" t="str">
        <f>IF(I220="","",IF(I220="201 十種競技","",VLOOKUP(I220,#REF!,2,FALSE)))</f>
        <v/>
      </c>
      <c r="AE220" s="269" t="s">
        <v>275</v>
      </c>
      <c r="AF220" s="271" t="str">
        <f>IF(I220="","",IF(I220="201 十種競技","",VLOOKUP(I220,#REF!,4,FALSE)))</f>
        <v/>
      </c>
      <c r="AG220" s="269" t="s">
        <v>276</v>
      </c>
      <c r="AH220" s="271" t="str">
        <f>IF(I220="","",IF(I220="201 十種競技","",VLOOKUP(I220,#REF!,6,FALSE)))</f>
        <v/>
      </c>
      <c r="AI220" s="273" t="s">
        <v>277</v>
      </c>
      <c r="AJ220" s="331" t="str">
        <f>IF(I220="","",IF(I220="201 十種競技","",VLOOKUP(I220,#REF!,8,FALSE)))</f>
        <v/>
      </c>
      <c r="AK220" s="267" t="str">
        <f>IF(I220="","",IF(I220="201 十種競技",#REF!,""))</f>
        <v/>
      </c>
      <c r="AL220" s="13" t="str">
        <f>IF(AT220="",ASC(AM220&amp;IF(AO220&lt;&gt;"",TEXT(AO220,"00"),"")&amp;IF(AQ220&lt;&gt;"",TEXT(AQ220,"00"),"")&amp;IF(AS220&lt;&gt;"",TEXT(AS220,"00"),"")),ASC(AT220))</f>
        <v/>
      </c>
      <c r="AM220" s="292"/>
      <c r="AN220" s="265" t="s">
        <v>275</v>
      </c>
      <c r="AO220" s="319"/>
      <c r="AP220" s="265" t="s">
        <v>276</v>
      </c>
      <c r="AQ220" s="319"/>
      <c r="AR220" s="277" t="s">
        <v>277</v>
      </c>
      <c r="AS220" s="321"/>
      <c r="AT220" s="323"/>
      <c r="AV220" s="6" t="str">
        <f>IF(AND(I220&lt;&gt;"107 ハーフマラソン",I220&lt;&gt;"062 10000mW"),D220 &amp; "-" &amp; I220,D220 &amp; "-" &amp; I220 &amp; J220)</f>
        <v>-</v>
      </c>
      <c r="AW220" s="6" t="str">
        <f>IF(ISERROR(VLOOKUP(記入方法!$AV220,登録者リスト!#REF!,4,FALSE)),"○","")</f>
        <v>○</v>
      </c>
      <c r="AX220" s="6" t="e">
        <f>IF(AND(I220&lt;&gt;"107 ハーフマラソン",I220&lt;&gt;"062 10000mW"),#REF! &amp; "-" &amp; I220,#REF! &amp; "-" &amp; I220 &amp; J220)</f>
        <v>#REF!</v>
      </c>
      <c r="AY220" s="6" t="str">
        <f>IF(ISERROR(VLOOKUP(AX220,突破者リスト外資格記録入力シート!$D$7:$M$106,2,FALSE)),"○","")</f>
        <v>○</v>
      </c>
      <c r="AZ220" s="6" t="str">
        <f>IF(C220="○","整理番号","登録番号")</f>
        <v>登録番号</v>
      </c>
      <c r="BA220" s="6" t="str">
        <f>IF(I220="107 ハーフマラソン","H",IF(I220="062 10000mW","W",""))</f>
        <v/>
      </c>
      <c r="BB220" s="6" t="e">
        <f>VLOOKUP($I220 &amp; $J220,標準記録!$A$1:$D$25,2,FALSE)</f>
        <v>#N/A</v>
      </c>
      <c r="BC220" s="6" t="e">
        <f>VLOOKUP($I220 &amp; $J220,標準記録!$A$1:$D$25,3,FALSE)</f>
        <v>#N/A</v>
      </c>
      <c r="BD220" s="6" t="e">
        <f>VLOOKUP($I220 &amp; $J220,標準記録!$A$1:$D$25,4,FALSE)</f>
        <v>#N/A</v>
      </c>
      <c r="BE220" s="6" t="str">
        <f>IF(BF220="","",A220)</f>
        <v/>
      </c>
      <c r="BF220" s="6" t="str">
        <f>IF(OR(I220="201 十種競技",I220="202 七種競技"),#REF!,"")</f>
        <v/>
      </c>
      <c r="BG220" s="6" t="str">
        <f>IF(I220="107 ハーフマラソン",#REF!,"")</f>
        <v/>
      </c>
      <c r="BH220" s="6" t="str">
        <f>I220 &amp; K220</f>
        <v/>
      </c>
      <c r="BI220" s="6">
        <f>I220</f>
        <v>0</v>
      </c>
      <c r="BJ220" s="6">
        <f>COUNTIF($BI$5:$BI$401,I220)</f>
        <v>160</v>
      </c>
      <c r="BK220" s="6">
        <f>COUNTIF($BH$5:$BH$401,I220 &amp; "B標準")</f>
        <v>0</v>
      </c>
      <c r="BL220" s="6" t="str">
        <f>D218 &amp; D220</f>
        <v>登録番号</v>
      </c>
    </row>
    <row r="221" spans="1:64" ht="14.25" thickBot="1" x14ac:dyDescent="0.2">
      <c r="A221" s="290"/>
      <c r="B221" s="293"/>
      <c r="C221" s="295"/>
      <c r="D221" s="293"/>
      <c r="E221" s="188" t="str">
        <f>IF(C220="○",IF($D220&lt;&gt;"",VLOOKUP($D220,新規学連登録者入力シート!$A$2:$U$101,7,FALSE),""),IF($D220&lt;&gt;"",IF(VLOOKUP(記入方法!$D220,登録者リスト!$A$1:$F$43729,4,FALSE)=基本情報!$D$6,VLOOKUP(記入方法!$D220,登録者リスト!$A$1:$F$43729,2,FALSE),""),""))</f>
        <v/>
      </c>
      <c r="F221" s="284"/>
      <c r="G221" s="188" t="str">
        <f>IF(C220="○",IF($D220&lt;&gt;"",VLOOKUP($D220,新規学連登録者入力シート!$A$2:$U$101,19,FALSE),""),IF($D220&lt;&gt;"",IF(VLOOKUP(記入方法!$D220,登録者リスト!$A$1:$F$43729,4,FALSE)=基本情報!$D$6,VLOOKUP(記入方法!$D220,登録者リスト!$A$1:$F$43729,6,FALSE),""),""))</f>
        <v/>
      </c>
      <c r="H221" s="282"/>
      <c r="I221" s="286"/>
      <c r="J221" s="286"/>
      <c r="K221" s="288"/>
      <c r="L221" s="170"/>
      <c r="M221" s="15" t="str">
        <f>IF(U221="",ASC(N221&amp;IF(P221&lt;&gt;"",TEXT(P221,"00"),"")&amp;IF(R221&lt;&gt;"",TEXT(R221,"00"),"")&amp;IF(T221&lt;&gt;"",TEXT(T221,"00"),"")),ASC(U221))</f>
        <v/>
      </c>
      <c r="N221" s="282"/>
      <c r="O221" s="266"/>
      <c r="P221" s="276"/>
      <c r="Q221" s="266"/>
      <c r="R221" s="276"/>
      <c r="S221" s="278"/>
      <c r="T221" s="280"/>
      <c r="U221" s="282"/>
      <c r="V221" s="10"/>
      <c r="W221" s="11" t="s">
        <v>23</v>
      </c>
      <c r="X221" s="10"/>
      <c r="Y221" s="11" t="s">
        <v>25</v>
      </c>
      <c r="Z221" s="10"/>
      <c r="AA221" s="11" t="s">
        <v>26</v>
      </c>
      <c r="AB221" s="284"/>
      <c r="AC221" s="127" t="str">
        <f>IF(AK221="",ASC(AD220&amp;IF(AF221&lt;&gt;"",TEXT(AF221,"00"),"")&amp;IF(AH221&lt;&gt;"",TEXT(AH221,"00"),"")&amp;IF(AJ221&lt;&gt;"",TEXT(AJ221,"00"),"")),ASC(AK221))</f>
        <v/>
      </c>
      <c r="AD221" s="268"/>
      <c r="AE221" s="270"/>
      <c r="AF221" s="272"/>
      <c r="AG221" s="270"/>
      <c r="AH221" s="272"/>
      <c r="AI221" s="274"/>
      <c r="AJ221" s="332"/>
      <c r="AK221" s="268"/>
      <c r="AL221" s="15" t="str">
        <f>IF(AT221="",ASC(AM221&amp;IF(AO221&lt;&gt;"",TEXT(AO221,"00"),"")&amp;IF(AQ221&lt;&gt;"",TEXT(AQ221,"00"),"")&amp;IF(AS221&lt;&gt;"",TEXT(AS221,"00"),"")),ASC(AT221))</f>
        <v/>
      </c>
      <c r="AM221" s="293"/>
      <c r="AN221" s="266"/>
      <c r="AO221" s="320"/>
      <c r="AP221" s="266"/>
      <c r="AQ221" s="320"/>
      <c r="AR221" s="278"/>
      <c r="AS221" s="322"/>
      <c r="AT221" s="324"/>
      <c r="AV221" s="6" t="str">
        <f>IF(AND(I221&lt;&gt;"107 ハーフマラソン",I221&lt;&gt;"062 10000mW"),D220 &amp; "-" &amp; I221,D220 &amp; "-" &amp; I221 &amp; J221)</f>
        <v>-</v>
      </c>
      <c r="AW221" s="6" t="str">
        <f>IF(ISERROR(VLOOKUP(記入方法!$AV221,登録者リスト!#REF!,4,FALSE)),"○","")</f>
        <v>○</v>
      </c>
      <c r="AX221" s="6" t="e">
        <f>IF(AND(I221&lt;&gt;"107 ハーフマラソン",I221&lt;&gt;"062 10000mW"),#REF! &amp; "-" &amp; I221,#REF! &amp; "-" &amp; I221 &amp; J221)</f>
        <v>#REF!</v>
      </c>
      <c r="AY221" s="6" t="str">
        <f>IF(ISERROR(VLOOKUP(AX221,突破者リスト外資格記録入力シート!$D$7:$M$106,2,FALSE)),"○","")</f>
        <v>○</v>
      </c>
      <c r="BA221" s="6" t="str">
        <f>IF(I221="107 ハーフマラソン","H",IF(I221="062 10000mW","W",""))</f>
        <v/>
      </c>
      <c r="BB221" s="6" t="e">
        <f>VLOOKUP($I221 &amp; $J221,標準記録!$A$1:$D$25,2,FALSE)</f>
        <v>#N/A</v>
      </c>
      <c r="BC221" s="6" t="e">
        <f>VLOOKUP($I221 &amp; $J221,標準記録!$A$1:$D$25,3,FALSE)</f>
        <v>#N/A</v>
      </c>
      <c r="BD221" s="6" t="e">
        <f>VLOOKUP($I221 &amp; $J221,標準記録!$A$1:$D$25,4,FALSE)</f>
        <v>#N/A</v>
      </c>
      <c r="BE221" s="6" t="str">
        <f>IF(BF221="","",A220)</f>
        <v/>
      </c>
      <c r="BF221" s="6" t="str">
        <f>IF(OR(I221="201 十種競技",I221="202 七種競技"),#REF!,"")</f>
        <v/>
      </c>
      <c r="BG221" s="6" t="str">
        <f>IF(I221="107 ハーフマラソン",#REF!,"")</f>
        <v/>
      </c>
      <c r="BH221" s="6" t="str">
        <f>I221 &amp; K221</f>
        <v/>
      </c>
      <c r="BI221" s="6">
        <f>I221</f>
        <v>0</v>
      </c>
      <c r="BJ221" s="6">
        <f>COUNTIF($BI$5:$BI$401,I221)</f>
        <v>160</v>
      </c>
      <c r="BK221" s="6">
        <f>COUNTIF($BH$5:$BH$401,I221 &amp; "B標準")</f>
        <v>0</v>
      </c>
    </row>
    <row r="222" spans="1:64" ht="15" thickTop="1" thickBot="1" x14ac:dyDescent="0.2">
      <c r="A222" s="291"/>
      <c r="B222" s="325" t="s">
        <v>164</v>
      </c>
      <c r="C222" s="326"/>
      <c r="D222" s="326"/>
      <c r="E222" s="326"/>
      <c r="F222" s="326"/>
      <c r="G222" s="327"/>
      <c r="H222" s="185"/>
      <c r="I222" s="328"/>
      <c r="J222" s="329"/>
      <c r="K222" s="329"/>
      <c r="L222" s="329"/>
      <c r="M222" s="329"/>
      <c r="N222" s="329"/>
      <c r="O222" s="329"/>
      <c r="P222" s="329"/>
      <c r="Q222" s="329"/>
      <c r="R222" s="329"/>
      <c r="S222" s="329"/>
      <c r="T222" s="329"/>
      <c r="U222" s="329"/>
      <c r="V222" s="329"/>
      <c r="W222" s="329"/>
      <c r="X222" s="329"/>
      <c r="Y222" s="329"/>
      <c r="Z222" s="329"/>
      <c r="AA222" s="329"/>
      <c r="AB222" s="329"/>
      <c r="AC222" s="329"/>
      <c r="AD222" s="329"/>
      <c r="AE222" s="329"/>
      <c r="AF222" s="329"/>
      <c r="AG222" s="329"/>
      <c r="AH222" s="329"/>
      <c r="AI222" s="329"/>
      <c r="AJ222" s="329"/>
      <c r="AK222" s="329"/>
      <c r="AL222" s="329"/>
      <c r="AM222" s="329"/>
      <c r="AN222" s="329"/>
      <c r="AO222" s="329"/>
      <c r="AP222" s="329"/>
      <c r="AQ222" s="329"/>
      <c r="AR222" s="329"/>
      <c r="AS222" s="329"/>
      <c r="AT222" s="330"/>
    </row>
    <row r="223" spans="1:64" ht="13.5" customHeight="1" x14ac:dyDescent="0.15">
      <c r="A223" s="313"/>
      <c r="B223" s="315" t="s">
        <v>0</v>
      </c>
      <c r="C223" s="317" t="s">
        <v>280</v>
      </c>
      <c r="D223" s="317" t="str">
        <f>IF(C225="○","整理番号","登録番号")</f>
        <v>登録番号</v>
      </c>
      <c r="E223" s="184" t="s">
        <v>1394</v>
      </c>
      <c r="F223" s="315" t="s">
        <v>319</v>
      </c>
      <c r="G223" s="168" t="s">
        <v>1</v>
      </c>
      <c r="H223" s="298" t="s">
        <v>1395</v>
      </c>
      <c r="I223" s="296" t="s">
        <v>2</v>
      </c>
      <c r="J223" s="298" t="s">
        <v>328</v>
      </c>
      <c r="K223" s="298" t="s">
        <v>3</v>
      </c>
      <c r="L223" s="178" t="s">
        <v>281</v>
      </c>
      <c r="M223" s="171" t="s">
        <v>16</v>
      </c>
      <c r="N223" s="300" t="s">
        <v>4</v>
      </c>
      <c r="O223" s="301"/>
      <c r="P223" s="301"/>
      <c r="Q223" s="301"/>
      <c r="R223" s="301"/>
      <c r="S223" s="301"/>
      <c r="T223" s="301"/>
      <c r="U223" s="301"/>
      <c r="V223" s="301"/>
      <c r="W223" s="301"/>
      <c r="X223" s="301"/>
      <c r="Y223" s="301"/>
      <c r="Z223" s="301"/>
      <c r="AA223" s="301"/>
      <c r="AB223" s="302"/>
      <c r="AC223" s="173" t="s">
        <v>16</v>
      </c>
      <c r="AD223" s="303" t="s">
        <v>462</v>
      </c>
      <c r="AE223" s="304"/>
      <c r="AF223" s="304"/>
      <c r="AG223" s="304"/>
      <c r="AH223" s="304"/>
      <c r="AI223" s="304"/>
      <c r="AJ223" s="304"/>
      <c r="AK223" s="305"/>
      <c r="AL223" s="171" t="s">
        <v>16</v>
      </c>
      <c r="AM223" s="300" t="s">
        <v>459</v>
      </c>
      <c r="AN223" s="301"/>
      <c r="AO223" s="301"/>
      <c r="AP223" s="301"/>
      <c r="AQ223" s="301"/>
      <c r="AR223" s="301"/>
      <c r="AS223" s="301"/>
      <c r="AT223" s="306"/>
    </row>
    <row r="224" spans="1:64" ht="14.25" thickBot="1" x14ac:dyDescent="0.2">
      <c r="A224" s="314"/>
      <c r="B224" s="316"/>
      <c r="C224" s="318"/>
      <c r="D224" s="318"/>
      <c r="E224" s="189" t="s">
        <v>6</v>
      </c>
      <c r="F224" s="316"/>
      <c r="G224" s="7" t="s">
        <v>7</v>
      </c>
      <c r="H224" s="316"/>
      <c r="I224" s="297"/>
      <c r="J224" s="299"/>
      <c r="K224" s="299"/>
      <c r="L224" s="179"/>
      <c r="M224" s="172"/>
      <c r="N224" s="307" t="s">
        <v>8</v>
      </c>
      <c r="O224" s="308"/>
      <c r="P224" s="308"/>
      <c r="Q224" s="308"/>
      <c r="R224" s="308"/>
      <c r="S224" s="308"/>
      <c r="T224" s="309"/>
      <c r="U224" s="189" t="s">
        <v>9</v>
      </c>
      <c r="V224" s="175" t="s">
        <v>10</v>
      </c>
      <c r="W224" s="176"/>
      <c r="X224" s="176"/>
      <c r="Y224" s="176"/>
      <c r="Z224" s="176"/>
      <c r="AA224" s="177"/>
      <c r="AB224" s="119" t="s">
        <v>11</v>
      </c>
      <c r="AC224" s="174"/>
      <c r="AD224" s="310" t="s">
        <v>8</v>
      </c>
      <c r="AE224" s="311"/>
      <c r="AF224" s="311"/>
      <c r="AG224" s="311"/>
      <c r="AH224" s="311"/>
      <c r="AI224" s="311"/>
      <c r="AJ224" s="312"/>
      <c r="AK224" s="125" t="s">
        <v>9</v>
      </c>
      <c r="AL224" s="172"/>
      <c r="AM224" s="307" t="s">
        <v>8</v>
      </c>
      <c r="AN224" s="308"/>
      <c r="AO224" s="308"/>
      <c r="AP224" s="308"/>
      <c r="AQ224" s="308"/>
      <c r="AR224" s="308"/>
      <c r="AS224" s="309"/>
      <c r="AT224" s="120" t="s">
        <v>9</v>
      </c>
    </row>
    <row r="225" spans="1:64" x14ac:dyDescent="0.15">
      <c r="A225" s="289">
        <v>45</v>
      </c>
      <c r="B225" s="292"/>
      <c r="C225" s="294"/>
      <c r="D225" s="292"/>
      <c r="E225" s="186" t="str">
        <f>IF(C225="○",IF($D225&lt;&gt;"",VLOOKUP($D225,新規学連登録者入力シート!$A$2:$U$101,8,FALSE),""),IF($D225&lt;&gt;"",IF(VLOOKUP(記入方法!$D225,登録者リスト!$A$1:$F$43729,4,FALSE)=基本情報!$D$6,VLOOKUP(記入方法!$D225,登録者リスト!$A$1:$F$43729,3,FALSE),""),""))</f>
        <v/>
      </c>
      <c r="F225" s="283" t="str">
        <f>IF(C225="○",IF($D225&lt;&gt;"",VLOOKUP($D225,新規学連登録者入力シート!$A$2:$U$101,9,FALSE),""),IF($D225&lt;&gt;"",IF(VLOOKUP(記入方法!$D225,登録者リスト!$A$1:$G$43729,4,FALSE)=基本情報!$D$6,VLOOKUP(記入方法!$D225,登録者リスト!$A$1:$G$43729,7,FALSE),""),""))</f>
        <v/>
      </c>
      <c r="G225" s="187" t="str">
        <f>IF(C225="○",IF($D225&lt;&gt;"",VLOOKUP($D225,新規学連登録者入力シート!$A$2:$U$101,14,FALSE),""),IF($D225&lt;&gt;"",IF(VLOOKUP(記入方法!$D225,登録者リスト!$A$1:$F$43729,4,FALSE)=基本情報!$D$6,VLOOKUP(記入方法!$D225,登録者リスト!$A$1:$F$43729,5,FALSE),""),""))</f>
        <v/>
      </c>
      <c r="H225" s="281" t="str">
        <f>IF(C225="○",IF($D225&lt;&gt;"",VLOOKUP($D225,新規学連登録者入力シート!$A$2:$U$101,19,FALSE),""),IF($D225&lt;&gt;"",IF(VLOOKUP(記入方法!$D225,登録者リスト!$A$1:$H$43729,4,FALSE)=基本情報!$D$6,VLOOKUP(記入方法!$D225,登録者リスト!$A$1:$H$43729,8,FALSE),""),""))</f>
        <v/>
      </c>
      <c r="I225" s="285"/>
      <c r="J225" s="285"/>
      <c r="K225" s="287" t="str">
        <f>IFERROR(IF(I225="","",IF(AND(I225&lt;&gt;"107 ハーフマラソン",I225&lt;&gt;"062 10000mW"),IF(BD225="T",IF(VALUE(M225)&lt;=BB225,"A標準",IF(VALUE(M225)&lt;=BC225,"B標準","未突破")),IF(VALUE(M225)&gt;=BB225,"A標準",IF(VALUE(M225)&gt;=BC225,"B標準","未突破"))),IF(VALUE(M225)&lt;=BC225,"","未突破"))),"")</f>
        <v/>
      </c>
      <c r="L225" s="169"/>
      <c r="M225" s="13" t="str">
        <f>IF(U225="",ASC(N225&amp;IF(P225&lt;&gt;"",TEXT(P225,"00"),"")&amp;IF(R225&lt;&gt;"",TEXT(R225,"00"),"")&amp;IF(T225&lt;&gt;"",TEXT(T225,"00"),"")),ASC(U225))</f>
        <v/>
      </c>
      <c r="N225" s="281"/>
      <c r="O225" s="265" t="s">
        <v>275</v>
      </c>
      <c r="P225" s="275"/>
      <c r="Q225" s="265" t="s">
        <v>276</v>
      </c>
      <c r="R225" s="275"/>
      <c r="S225" s="277" t="s">
        <v>277</v>
      </c>
      <c r="T225" s="279"/>
      <c r="U225" s="281"/>
      <c r="V225" s="8"/>
      <c r="W225" s="9" t="s">
        <v>23</v>
      </c>
      <c r="X225" s="8"/>
      <c r="Y225" s="9" t="s">
        <v>24</v>
      </c>
      <c r="Z225" s="8"/>
      <c r="AA225" s="9" t="s">
        <v>26</v>
      </c>
      <c r="AB225" s="283"/>
      <c r="AC225" s="126" t="str">
        <f>IF(AK225="",ASC(AD225&amp;IF(AF225&lt;&gt;"",TEXT(AF225,"00"),"")&amp;IF(AH225&lt;&gt;"",TEXT(AH225,"00"),"")&amp;IF(AJ225&lt;&gt;"",TEXT(AJ225,"00"),"")),ASC(AK225))</f>
        <v/>
      </c>
      <c r="AD225" s="267" t="str">
        <f>IF(I225="","",IF(I225="201 十種競技","",VLOOKUP(I225,#REF!,2,FALSE)))</f>
        <v/>
      </c>
      <c r="AE225" s="269" t="s">
        <v>275</v>
      </c>
      <c r="AF225" s="271" t="str">
        <f>IF(I225="","",IF(I225="201 十種競技","",VLOOKUP(I225,#REF!,4,FALSE)))</f>
        <v/>
      </c>
      <c r="AG225" s="269" t="s">
        <v>276</v>
      </c>
      <c r="AH225" s="271" t="str">
        <f>IF(I225="","",IF(I225="201 十種競技","",VLOOKUP(I225,#REF!,6,FALSE)))</f>
        <v/>
      </c>
      <c r="AI225" s="273" t="s">
        <v>277</v>
      </c>
      <c r="AJ225" s="331" t="str">
        <f>IF(I225="","",IF(I225="201 十種競技","",VLOOKUP(I225,#REF!,8,FALSE)))</f>
        <v/>
      </c>
      <c r="AK225" s="267" t="str">
        <f>IF(I225="","",IF(I225="201 十種競技",#REF!,""))</f>
        <v/>
      </c>
      <c r="AL225" s="13" t="str">
        <f>IF(AT225="",ASC(AM225&amp;IF(AO225&lt;&gt;"",TEXT(AO225,"00"),"")&amp;IF(AQ225&lt;&gt;"",TEXT(AQ225,"00"),"")&amp;IF(AS225&lt;&gt;"",TEXT(AS225,"00"),"")),ASC(AT225))</f>
        <v/>
      </c>
      <c r="AM225" s="292"/>
      <c r="AN225" s="265" t="s">
        <v>275</v>
      </c>
      <c r="AO225" s="319"/>
      <c r="AP225" s="265" t="s">
        <v>276</v>
      </c>
      <c r="AQ225" s="319"/>
      <c r="AR225" s="277" t="s">
        <v>277</v>
      </c>
      <c r="AS225" s="321"/>
      <c r="AT225" s="323"/>
      <c r="AV225" s="6" t="str">
        <f>IF(AND(I225&lt;&gt;"107 ハーフマラソン",I225&lt;&gt;"062 10000mW"),D225 &amp; "-" &amp; I225,D225 &amp; "-" &amp; I225 &amp; J225)</f>
        <v>-</v>
      </c>
      <c r="AW225" s="6" t="str">
        <f>IF(ISERROR(VLOOKUP(記入方法!$AV225,登録者リスト!#REF!,4,FALSE)),"○","")</f>
        <v>○</v>
      </c>
      <c r="AX225" s="6" t="e">
        <f>IF(AND(I225&lt;&gt;"107 ハーフマラソン",I225&lt;&gt;"062 10000mW"),#REF! &amp; "-" &amp; I225,#REF! &amp; "-" &amp; I225 &amp; J225)</f>
        <v>#REF!</v>
      </c>
      <c r="AY225" s="6" t="str">
        <f>IF(ISERROR(VLOOKUP(AX225,突破者リスト外資格記録入力シート!$D$7:$M$106,2,FALSE)),"○","")</f>
        <v>○</v>
      </c>
      <c r="AZ225" s="6" t="str">
        <f>IF(C225="○","整理番号","登録番号")</f>
        <v>登録番号</v>
      </c>
      <c r="BA225" s="6" t="str">
        <f>IF(I225="107 ハーフマラソン","H",IF(I225="062 10000mW","W",""))</f>
        <v/>
      </c>
      <c r="BB225" s="6" t="e">
        <f>VLOOKUP($I225 &amp; $J225,標準記録!$A$1:$D$25,2,FALSE)</f>
        <v>#N/A</v>
      </c>
      <c r="BC225" s="6" t="e">
        <f>VLOOKUP($I225 &amp; $J225,標準記録!$A$1:$D$25,3,FALSE)</f>
        <v>#N/A</v>
      </c>
      <c r="BD225" s="6" t="e">
        <f>VLOOKUP($I225 &amp; $J225,標準記録!$A$1:$D$25,4,FALSE)</f>
        <v>#N/A</v>
      </c>
      <c r="BE225" s="6" t="str">
        <f>IF(BF225="","",A225)</f>
        <v/>
      </c>
      <c r="BF225" s="6" t="str">
        <f>IF(OR(I225="201 十種競技",I225="202 七種競技"),#REF!,"")</f>
        <v/>
      </c>
      <c r="BG225" s="6" t="str">
        <f>IF(I225="107 ハーフマラソン",#REF!,"")</f>
        <v/>
      </c>
      <c r="BH225" s="6" t="str">
        <f>I225 &amp; K225</f>
        <v/>
      </c>
      <c r="BI225" s="6">
        <f>I225</f>
        <v>0</v>
      </c>
      <c r="BJ225" s="6">
        <f>COUNTIF($BI$5:$BI$401,I225)</f>
        <v>160</v>
      </c>
      <c r="BK225" s="6">
        <f>COUNTIF($BH$5:$BH$401,I225 &amp; "B標準")</f>
        <v>0</v>
      </c>
      <c r="BL225" s="6" t="str">
        <f>D223 &amp; D225</f>
        <v>登録番号</v>
      </c>
    </row>
    <row r="226" spans="1:64" ht="14.25" thickBot="1" x14ac:dyDescent="0.2">
      <c r="A226" s="290"/>
      <c r="B226" s="293"/>
      <c r="C226" s="295"/>
      <c r="D226" s="293"/>
      <c r="E226" s="188" t="str">
        <f>IF(C225="○",IF($D225&lt;&gt;"",VLOOKUP($D225,新規学連登録者入力シート!$A$2:$U$101,7,FALSE),""),IF($D225&lt;&gt;"",IF(VLOOKUP(記入方法!$D225,登録者リスト!$A$1:$F$43729,4,FALSE)=基本情報!$D$6,VLOOKUP(記入方法!$D225,登録者リスト!$A$1:$F$43729,2,FALSE),""),""))</f>
        <v/>
      </c>
      <c r="F226" s="284"/>
      <c r="G226" s="188" t="str">
        <f>IF(C225="○",IF($D225&lt;&gt;"",VLOOKUP($D225,新規学連登録者入力シート!$A$2:$U$101,19,FALSE),""),IF($D225&lt;&gt;"",IF(VLOOKUP(記入方法!$D225,登録者リスト!$A$1:$F$43729,4,FALSE)=基本情報!$D$6,VLOOKUP(記入方法!$D225,登録者リスト!$A$1:$F$43729,6,FALSE),""),""))</f>
        <v/>
      </c>
      <c r="H226" s="282"/>
      <c r="I226" s="286"/>
      <c r="J226" s="286"/>
      <c r="K226" s="288"/>
      <c r="L226" s="170"/>
      <c r="M226" s="15" t="str">
        <f>IF(U226="",ASC(N226&amp;IF(P226&lt;&gt;"",TEXT(P226,"00"),"")&amp;IF(R226&lt;&gt;"",TEXT(R226,"00"),"")&amp;IF(T226&lt;&gt;"",TEXT(T226,"00"),"")),ASC(U226))</f>
        <v/>
      </c>
      <c r="N226" s="282"/>
      <c r="O226" s="266"/>
      <c r="P226" s="276"/>
      <c r="Q226" s="266"/>
      <c r="R226" s="276"/>
      <c r="S226" s="278"/>
      <c r="T226" s="280"/>
      <c r="U226" s="282"/>
      <c r="V226" s="10"/>
      <c r="W226" s="11" t="s">
        <v>23</v>
      </c>
      <c r="X226" s="10"/>
      <c r="Y226" s="11" t="s">
        <v>25</v>
      </c>
      <c r="Z226" s="10"/>
      <c r="AA226" s="11" t="s">
        <v>26</v>
      </c>
      <c r="AB226" s="284"/>
      <c r="AC226" s="127" t="str">
        <f>IF(AK226="",ASC(AD225&amp;IF(AF226&lt;&gt;"",TEXT(AF226,"00"),"")&amp;IF(AH226&lt;&gt;"",TEXT(AH226,"00"),"")&amp;IF(AJ226&lt;&gt;"",TEXT(AJ226,"00"),"")),ASC(AK226))</f>
        <v/>
      </c>
      <c r="AD226" s="268"/>
      <c r="AE226" s="270"/>
      <c r="AF226" s="272"/>
      <c r="AG226" s="270"/>
      <c r="AH226" s="272"/>
      <c r="AI226" s="274"/>
      <c r="AJ226" s="332"/>
      <c r="AK226" s="268"/>
      <c r="AL226" s="15" t="str">
        <f>IF(AT226="",ASC(AM226&amp;IF(AO226&lt;&gt;"",TEXT(AO226,"00"),"")&amp;IF(AQ226&lt;&gt;"",TEXT(AQ226,"00"),"")&amp;IF(AS226&lt;&gt;"",TEXT(AS226,"00"),"")),ASC(AT226))</f>
        <v/>
      </c>
      <c r="AM226" s="293"/>
      <c r="AN226" s="266"/>
      <c r="AO226" s="320"/>
      <c r="AP226" s="266"/>
      <c r="AQ226" s="320"/>
      <c r="AR226" s="278"/>
      <c r="AS226" s="322"/>
      <c r="AT226" s="324"/>
      <c r="AV226" s="6" t="str">
        <f>IF(AND(I226&lt;&gt;"107 ハーフマラソン",I226&lt;&gt;"062 10000mW"),D225 &amp; "-" &amp; I226,D225 &amp; "-" &amp; I226 &amp; J226)</f>
        <v>-</v>
      </c>
      <c r="AW226" s="6" t="str">
        <f>IF(ISERROR(VLOOKUP(記入方法!$AV226,登録者リスト!#REF!,4,FALSE)),"○","")</f>
        <v>○</v>
      </c>
      <c r="AX226" s="6" t="e">
        <f>IF(AND(I226&lt;&gt;"107 ハーフマラソン",I226&lt;&gt;"062 10000mW"),#REF! &amp; "-" &amp; I226,#REF! &amp; "-" &amp; I226 &amp; J226)</f>
        <v>#REF!</v>
      </c>
      <c r="AY226" s="6" t="str">
        <f>IF(ISERROR(VLOOKUP(AX226,突破者リスト外資格記録入力シート!$D$7:$M$106,2,FALSE)),"○","")</f>
        <v>○</v>
      </c>
      <c r="BA226" s="6" t="str">
        <f>IF(I226="107 ハーフマラソン","H",IF(I226="062 10000mW","W",""))</f>
        <v/>
      </c>
      <c r="BB226" s="6" t="e">
        <f>VLOOKUP($I226 &amp; $J226,標準記録!$A$1:$D$25,2,FALSE)</f>
        <v>#N/A</v>
      </c>
      <c r="BC226" s="6" t="e">
        <f>VLOOKUP($I226 &amp; $J226,標準記録!$A$1:$D$25,3,FALSE)</f>
        <v>#N/A</v>
      </c>
      <c r="BD226" s="6" t="e">
        <f>VLOOKUP($I226 &amp; $J226,標準記録!$A$1:$D$25,4,FALSE)</f>
        <v>#N/A</v>
      </c>
      <c r="BE226" s="6" t="str">
        <f>IF(BF226="","",A225)</f>
        <v/>
      </c>
      <c r="BF226" s="6" t="str">
        <f>IF(OR(I226="201 十種競技",I226="202 七種競技"),#REF!,"")</f>
        <v/>
      </c>
      <c r="BG226" s="6" t="str">
        <f>IF(I226="107 ハーフマラソン",#REF!,"")</f>
        <v/>
      </c>
      <c r="BH226" s="6" t="str">
        <f>I226 &amp; K226</f>
        <v/>
      </c>
      <c r="BI226" s="6">
        <f>I226</f>
        <v>0</v>
      </c>
      <c r="BJ226" s="6">
        <f>COUNTIF($BI$5:$BI$401,I226)</f>
        <v>160</v>
      </c>
      <c r="BK226" s="6">
        <f>COUNTIF($BH$5:$BH$401,I226 &amp; "B標準")</f>
        <v>0</v>
      </c>
    </row>
    <row r="227" spans="1:64" ht="15" thickTop="1" thickBot="1" x14ac:dyDescent="0.2">
      <c r="A227" s="291"/>
      <c r="B227" s="325" t="s">
        <v>164</v>
      </c>
      <c r="C227" s="326"/>
      <c r="D227" s="326"/>
      <c r="E227" s="326"/>
      <c r="F227" s="326"/>
      <c r="G227" s="327"/>
      <c r="H227" s="185"/>
      <c r="I227" s="328"/>
      <c r="J227" s="329"/>
      <c r="K227" s="329"/>
      <c r="L227" s="329"/>
      <c r="M227" s="329"/>
      <c r="N227" s="329"/>
      <c r="O227" s="329"/>
      <c r="P227" s="329"/>
      <c r="Q227" s="329"/>
      <c r="R227" s="329"/>
      <c r="S227" s="329"/>
      <c r="T227" s="329"/>
      <c r="U227" s="329"/>
      <c r="V227" s="329"/>
      <c r="W227" s="329"/>
      <c r="X227" s="329"/>
      <c r="Y227" s="329"/>
      <c r="Z227" s="329"/>
      <c r="AA227" s="329"/>
      <c r="AB227" s="329"/>
      <c r="AC227" s="329"/>
      <c r="AD227" s="329"/>
      <c r="AE227" s="329"/>
      <c r="AF227" s="329"/>
      <c r="AG227" s="329"/>
      <c r="AH227" s="329"/>
      <c r="AI227" s="329"/>
      <c r="AJ227" s="329"/>
      <c r="AK227" s="329"/>
      <c r="AL227" s="329"/>
      <c r="AM227" s="329"/>
      <c r="AN227" s="329"/>
      <c r="AO227" s="329"/>
      <c r="AP227" s="329"/>
      <c r="AQ227" s="329"/>
      <c r="AR227" s="329"/>
      <c r="AS227" s="329"/>
      <c r="AT227" s="330"/>
    </row>
    <row r="228" spans="1:64" ht="13.5" customHeight="1" x14ac:dyDescent="0.15">
      <c r="A228" s="313"/>
      <c r="B228" s="315" t="s">
        <v>0</v>
      </c>
      <c r="C228" s="317" t="s">
        <v>280</v>
      </c>
      <c r="D228" s="317" t="str">
        <f>IF(C230="○","整理番号","登録番号")</f>
        <v>登録番号</v>
      </c>
      <c r="E228" s="184" t="s">
        <v>1394</v>
      </c>
      <c r="F228" s="315" t="s">
        <v>319</v>
      </c>
      <c r="G228" s="168" t="s">
        <v>1</v>
      </c>
      <c r="H228" s="298" t="s">
        <v>1395</v>
      </c>
      <c r="I228" s="296" t="s">
        <v>2</v>
      </c>
      <c r="J228" s="298" t="s">
        <v>328</v>
      </c>
      <c r="K228" s="298" t="s">
        <v>3</v>
      </c>
      <c r="L228" s="178" t="s">
        <v>281</v>
      </c>
      <c r="M228" s="171" t="s">
        <v>16</v>
      </c>
      <c r="N228" s="300" t="s">
        <v>4</v>
      </c>
      <c r="O228" s="301"/>
      <c r="P228" s="301"/>
      <c r="Q228" s="301"/>
      <c r="R228" s="301"/>
      <c r="S228" s="301"/>
      <c r="T228" s="301"/>
      <c r="U228" s="301"/>
      <c r="V228" s="301"/>
      <c r="W228" s="301"/>
      <c r="X228" s="301"/>
      <c r="Y228" s="301"/>
      <c r="Z228" s="301"/>
      <c r="AA228" s="301"/>
      <c r="AB228" s="302"/>
      <c r="AC228" s="173" t="s">
        <v>16</v>
      </c>
      <c r="AD228" s="303" t="s">
        <v>462</v>
      </c>
      <c r="AE228" s="304"/>
      <c r="AF228" s="304"/>
      <c r="AG228" s="304"/>
      <c r="AH228" s="304"/>
      <c r="AI228" s="304"/>
      <c r="AJ228" s="304"/>
      <c r="AK228" s="305"/>
      <c r="AL228" s="171" t="s">
        <v>16</v>
      </c>
      <c r="AM228" s="300" t="s">
        <v>459</v>
      </c>
      <c r="AN228" s="301"/>
      <c r="AO228" s="301"/>
      <c r="AP228" s="301"/>
      <c r="AQ228" s="301"/>
      <c r="AR228" s="301"/>
      <c r="AS228" s="301"/>
      <c r="AT228" s="306"/>
    </row>
    <row r="229" spans="1:64" ht="14.25" thickBot="1" x14ac:dyDescent="0.2">
      <c r="A229" s="314"/>
      <c r="B229" s="316"/>
      <c r="C229" s="318"/>
      <c r="D229" s="318"/>
      <c r="E229" s="189" t="s">
        <v>6</v>
      </c>
      <c r="F229" s="316"/>
      <c r="G229" s="7" t="s">
        <v>7</v>
      </c>
      <c r="H229" s="316"/>
      <c r="I229" s="297"/>
      <c r="J229" s="299"/>
      <c r="K229" s="299"/>
      <c r="L229" s="179"/>
      <c r="M229" s="172"/>
      <c r="N229" s="307" t="s">
        <v>8</v>
      </c>
      <c r="O229" s="308"/>
      <c r="P229" s="308"/>
      <c r="Q229" s="308"/>
      <c r="R229" s="308"/>
      <c r="S229" s="308"/>
      <c r="T229" s="309"/>
      <c r="U229" s="189" t="s">
        <v>9</v>
      </c>
      <c r="V229" s="175" t="s">
        <v>10</v>
      </c>
      <c r="W229" s="176"/>
      <c r="X229" s="176"/>
      <c r="Y229" s="176"/>
      <c r="Z229" s="176"/>
      <c r="AA229" s="177"/>
      <c r="AB229" s="119" t="s">
        <v>11</v>
      </c>
      <c r="AC229" s="174"/>
      <c r="AD229" s="310" t="s">
        <v>8</v>
      </c>
      <c r="AE229" s="311"/>
      <c r="AF229" s="311"/>
      <c r="AG229" s="311"/>
      <c r="AH229" s="311"/>
      <c r="AI229" s="311"/>
      <c r="AJ229" s="312"/>
      <c r="AK229" s="125" t="s">
        <v>9</v>
      </c>
      <c r="AL229" s="172"/>
      <c r="AM229" s="307" t="s">
        <v>8</v>
      </c>
      <c r="AN229" s="308"/>
      <c r="AO229" s="308"/>
      <c r="AP229" s="308"/>
      <c r="AQ229" s="308"/>
      <c r="AR229" s="308"/>
      <c r="AS229" s="309"/>
      <c r="AT229" s="120" t="s">
        <v>9</v>
      </c>
    </row>
    <row r="230" spans="1:64" x14ac:dyDescent="0.15">
      <c r="A230" s="289">
        <v>46</v>
      </c>
      <c r="B230" s="292"/>
      <c r="C230" s="294"/>
      <c r="D230" s="292"/>
      <c r="E230" s="186" t="str">
        <f>IF(C230="○",IF($D230&lt;&gt;"",VLOOKUP($D230,新規学連登録者入力シート!$A$2:$U$101,8,FALSE),""),IF($D230&lt;&gt;"",IF(VLOOKUP(記入方法!$D230,登録者リスト!$A$1:$F$43729,4,FALSE)=基本情報!$D$6,VLOOKUP(記入方法!$D230,登録者リスト!$A$1:$F$43729,3,FALSE),""),""))</f>
        <v/>
      </c>
      <c r="F230" s="283" t="str">
        <f>IF(C230="○",IF($D230&lt;&gt;"",VLOOKUP($D230,新規学連登録者入力シート!$A$2:$U$101,9,FALSE),""),IF($D230&lt;&gt;"",IF(VLOOKUP(記入方法!$D230,登録者リスト!$A$1:$G$43729,4,FALSE)=基本情報!$D$6,VLOOKUP(記入方法!$D230,登録者リスト!$A$1:$G$43729,7,FALSE),""),""))</f>
        <v/>
      </c>
      <c r="G230" s="187" t="str">
        <f>IF(C230="○",IF($D230&lt;&gt;"",VLOOKUP($D230,新規学連登録者入力シート!$A$2:$U$101,14,FALSE),""),IF($D230&lt;&gt;"",IF(VLOOKUP(記入方法!$D230,登録者リスト!$A$1:$F$43729,4,FALSE)=基本情報!$D$6,VLOOKUP(記入方法!$D230,登録者リスト!$A$1:$F$43729,5,FALSE),""),""))</f>
        <v/>
      </c>
      <c r="H230" s="281" t="str">
        <f>IF(C230="○",IF($D230&lt;&gt;"",VLOOKUP($D230,新規学連登録者入力シート!$A$2:$U$101,19,FALSE),""),IF($D230&lt;&gt;"",IF(VLOOKUP(記入方法!$D230,登録者リスト!$A$1:$H$43729,4,FALSE)=基本情報!$D$6,VLOOKUP(記入方法!$D230,登録者リスト!$A$1:$H$43729,8,FALSE),""),""))</f>
        <v/>
      </c>
      <c r="I230" s="285"/>
      <c r="J230" s="285"/>
      <c r="K230" s="287" t="str">
        <f>IFERROR(IF(I230="","",IF(AND(I230&lt;&gt;"107 ハーフマラソン",I230&lt;&gt;"062 10000mW"),IF(BD230="T",IF(VALUE(M230)&lt;=BB230,"A標準",IF(VALUE(M230)&lt;=BC230,"B標準","未突破")),IF(VALUE(M230)&gt;=BB230,"A標準",IF(VALUE(M230)&gt;=BC230,"B標準","未突破"))),IF(VALUE(M230)&lt;=BC230,"","未突破"))),"")</f>
        <v/>
      </c>
      <c r="L230" s="169"/>
      <c r="M230" s="13" t="str">
        <f>IF(U230="",ASC(N230&amp;IF(P230&lt;&gt;"",TEXT(P230,"00"),"")&amp;IF(R230&lt;&gt;"",TEXT(R230,"00"),"")&amp;IF(T230&lt;&gt;"",TEXT(T230,"00"),"")),ASC(U230))</f>
        <v/>
      </c>
      <c r="N230" s="281"/>
      <c r="O230" s="265" t="s">
        <v>275</v>
      </c>
      <c r="P230" s="275"/>
      <c r="Q230" s="265" t="s">
        <v>276</v>
      </c>
      <c r="R230" s="275"/>
      <c r="S230" s="277" t="s">
        <v>277</v>
      </c>
      <c r="T230" s="279"/>
      <c r="U230" s="281"/>
      <c r="V230" s="8"/>
      <c r="W230" s="9" t="s">
        <v>23</v>
      </c>
      <c r="X230" s="8"/>
      <c r="Y230" s="9" t="s">
        <v>24</v>
      </c>
      <c r="Z230" s="8"/>
      <c r="AA230" s="9" t="s">
        <v>26</v>
      </c>
      <c r="AB230" s="283"/>
      <c r="AC230" s="126" t="str">
        <f>IF(AK230="",ASC(AD230&amp;IF(AF230&lt;&gt;"",TEXT(AF230,"00"),"")&amp;IF(AH230&lt;&gt;"",TEXT(AH230,"00"),"")&amp;IF(AJ230&lt;&gt;"",TEXT(AJ230,"00"),"")),ASC(AK230))</f>
        <v/>
      </c>
      <c r="AD230" s="267" t="str">
        <f>IF(I230="","",IF(I230="201 十種競技","",VLOOKUP(I230,#REF!,2,FALSE)))</f>
        <v/>
      </c>
      <c r="AE230" s="269" t="s">
        <v>275</v>
      </c>
      <c r="AF230" s="271" t="str">
        <f>IF(I230="","",IF(I230="201 十種競技","",VLOOKUP(I230,#REF!,4,FALSE)))</f>
        <v/>
      </c>
      <c r="AG230" s="269" t="s">
        <v>276</v>
      </c>
      <c r="AH230" s="271" t="str">
        <f>IF(I230="","",IF(I230="201 十種競技","",VLOOKUP(I230,#REF!,6,FALSE)))</f>
        <v/>
      </c>
      <c r="AI230" s="273" t="s">
        <v>277</v>
      </c>
      <c r="AJ230" s="331" t="str">
        <f>IF(I230="","",IF(I230="201 十種競技","",VLOOKUP(I230,#REF!,8,FALSE)))</f>
        <v/>
      </c>
      <c r="AK230" s="267" t="str">
        <f>IF(I230="","",IF(I230="201 十種競技",#REF!,""))</f>
        <v/>
      </c>
      <c r="AL230" s="13" t="str">
        <f>IF(AT230="",ASC(AM230&amp;IF(AO230&lt;&gt;"",TEXT(AO230,"00"),"")&amp;IF(AQ230&lt;&gt;"",TEXT(AQ230,"00"),"")&amp;IF(AS230&lt;&gt;"",TEXT(AS230,"00"),"")),ASC(AT230))</f>
        <v/>
      </c>
      <c r="AM230" s="292"/>
      <c r="AN230" s="265" t="s">
        <v>275</v>
      </c>
      <c r="AO230" s="319"/>
      <c r="AP230" s="265" t="s">
        <v>276</v>
      </c>
      <c r="AQ230" s="319"/>
      <c r="AR230" s="277" t="s">
        <v>277</v>
      </c>
      <c r="AS230" s="321"/>
      <c r="AT230" s="323"/>
      <c r="AV230" s="6" t="str">
        <f>IF(AND(I230&lt;&gt;"107 ハーフマラソン",I230&lt;&gt;"062 10000mW"),D230 &amp; "-" &amp; I230,D230 &amp; "-" &amp; I230 &amp; J230)</f>
        <v>-</v>
      </c>
      <c r="AW230" s="6" t="str">
        <f>IF(ISERROR(VLOOKUP(記入方法!$AV230,登録者リスト!#REF!,4,FALSE)),"○","")</f>
        <v>○</v>
      </c>
      <c r="AX230" s="6" t="e">
        <f>IF(AND(I230&lt;&gt;"107 ハーフマラソン",I230&lt;&gt;"062 10000mW"),#REF! &amp; "-" &amp; I230,#REF! &amp; "-" &amp; I230 &amp; J230)</f>
        <v>#REF!</v>
      </c>
      <c r="AY230" s="6" t="str">
        <f>IF(ISERROR(VLOOKUP(AX230,突破者リスト外資格記録入力シート!$D$7:$M$106,2,FALSE)),"○","")</f>
        <v>○</v>
      </c>
      <c r="AZ230" s="6" t="str">
        <f>IF(C230="○","整理番号","登録番号")</f>
        <v>登録番号</v>
      </c>
      <c r="BA230" s="6" t="str">
        <f>IF(I230="107 ハーフマラソン","H",IF(I230="062 10000mW","W",""))</f>
        <v/>
      </c>
      <c r="BB230" s="6" t="e">
        <f>VLOOKUP($I230 &amp; $J230,標準記録!$A$1:$D$25,2,FALSE)</f>
        <v>#N/A</v>
      </c>
      <c r="BC230" s="6" t="e">
        <f>VLOOKUP($I230 &amp; $J230,標準記録!$A$1:$D$25,3,FALSE)</f>
        <v>#N/A</v>
      </c>
      <c r="BD230" s="6" t="e">
        <f>VLOOKUP($I230 &amp; $J230,標準記録!$A$1:$D$25,4,FALSE)</f>
        <v>#N/A</v>
      </c>
      <c r="BE230" s="6" t="str">
        <f>IF(BF230="","",A230)</f>
        <v/>
      </c>
      <c r="BF230" s="6" t="str">
        <f>IF(OR(I230="201 十種競技",I230="202 七種競技"),#REF!,"")</f>
        <v/>
      </c>
      <c r="BG230" s="6" t="str">
        <f>IF(I230="107 ハーフマラソン",#REF!,"")</f>
        <v/>
      </c>
      <c r="BH230" s="6" t="str">
        <f>I230 &amp; K230</f>
        <v/>
      </c>
      <c r="BI230" s="6">
        <f>I230</f>
        <v>0</v>
      </c>
      <c r="BJ230" s="6">
        <f>COUNTIF($BI$5:$BI$401,I230)</f>
        <v>160</v>
      </c>
      <c r="BK230" s="6">
        <f>COUNTIF($BH$5:$BH$401,I230 &amp; "B標準")</f>
        <v>0</v>
      </c>
      <c r="BL230" s="6" t="str">
        <f>D228 &amp; D230</f>
        <v>登録番号</v>
      </c>
    </row>
    <row r="231" spans="1:64" ht="14.25" thickBot="1" x14ac:dyDescent="0.2">
      <c r="A231" s="290"/>
      <c r="B231" s="293"/>
      <c r="C231" s="295"/>
      <c r="D231" s="293"/>
      <c r="E231" s="188" t="str">
        <f>IF(C230="○",IF($D230&lt;&gt;"",VLOOKUP($D230,新規学連登録者入力シート!$A$2:$U$101,7,FALSE),""),IF($D230&lt;&gt;"",IF(VLOOKUP(記入方法!$D230,登録者リスト!$A$1:$F$43729,4,FALSE)=基本情報!$D$6,VLOOKUP(記入方法!$D230,登録者リスト!$A$1:$F$43729,2,FALSE),""),""))</f>
        <v/>
      </c>
      <c r="F231" s="284"/>
      <c r="G231" s="188" t="str">
        <f>IF(C230="○",IF($D230&lt;&gt;"",VLOOKUP($D230,新規学連登録者入力シート!$A$2:$U$101,19,FALSE),""),IF($D230&lt;&gt;"",IF(VLOOKUP(記入方法!$D230,登録者リスト!$A$1:$F$43729,4,FALSE)=基本情報!$D$6,VLOOKUP(記入方法!$D230,登録者リスト!$A$1:$F$43729,6,FALSE),""),""))</f>
        <v/>
      </c>
      <c r="H231" s="282"/>
      <c r="I231" s="286"/>
      <c r="J231" s="286"/>
      <c r="K231" s="288"/>
      <c r="L231" s="170"/>
      <c r="M231" s="15" t="str">
        <f>IF(U231="",ASC(N231&amp;IF(P231&lt;&gt;"",TEXT(P231,"00"),"")&amp;IF(R231&lt;&gt;"",TEXT(R231,"00"),"")&amp;IF(T231&lt;&gt;"",TEXT(T231,"00"),"")),ASC(U231))</f>
        <v/>
      </c>
      <c r="N231" s="282"/>
      <c r="O231" s="266"/>
      <c r="P231" s="276"/>
      <c r="Q231" s="266"/>
      <c r="R231" s="276"/>
      <c r="S231" s="278"/>
      <c r="T231" s="280"/>
      <c r="U231" s="282"/>
      <c r="V231" s="10"/>
      <c r="W231" s="11" t="s">
        <v>23</v>
      </c>
      <c r="X231" s="10"/>
      <c r="Y231" s="11" t="s">
        <v>25</v>
      </c>
      <c r="Z231" s="10"/>
      <c r="AA231" s="11" t="s">
        <v>26</v>
      </c>
      <c r="AB231" s="284"/>
      <c r="AC231" s="127" t="str">
        <f>IF(AK231="",ASC(AD230&amp;IF(AF231&lt;&gt;"",TEXT(AF231,"00"),"")&amp;IF(AH231&lt;&gt;"",TEXT(AH231,"00"),"")&amp;IF(AJ231&lt;&gt;"",TEXT(AJ231,"00"),"")),ASC(AK231))</f>
        <v/>
      </c>
      <c r="AD231" s="268"/>
      <c r="AE231" s="270"/>
      <c r="AF231" s="272"/>
      <c r="AG231" s="270"/>
      <c r="AH231" s="272"/>
      <c r="AI231" s="274"/>
      <c r="AJ231" s="332"/>
      <c r="AK231" s="268"/>
      <c r="AL231" s="15" t="str">
        <f>IF(AT231="",ASC(AM231&amp;IF(AO231&lt;&gt;"",TEXT(AO231,"00"),"")&amp;IF(AQ231&lt;&gt;"",TEXT(AQ231,"00"),"")&amp;IF(AS231&lt;&gt;"",TEXT(AS231,"00"),"")),ASC(AT231))</f>
        <v/>
      </c>
      <c r="AM231" s="293"/>
      <c r="AN231" s="266"/>
      <c r="AO231" s="320"/>
      <c r="AP231" s="266"/>
      <c r="AQ231" s="320"/>
      <c r="AR231" s="278"/>
      <c r="AS231" s="322"/>
      <c r="AT231" s="324"/>
      <c r="AV231" s="6" t="str">
        <f>IF(AND(I231&lt;&gt;"107 ハーフマラソン",I231&lt;&gt;"062 10000mW"),D230 &amp; "-" &amp; I231,D230 &amp; "-" &amp; I231 &amp; J231)</f>
        <v>-</v>
      </c>
      <c r="AW231" s="6" t="str">
        <f>IF(ISERROR(VLOOKUP(記入方法!$AV231,登録者リスト!#REF!,4,FALSE)),"○","")</f>
        <v>○</v>
      </c>
      <c r="AX231" s="6" t="e">
        <f>IF(AND(I231&lt;&gt;"107 ハーフマラソン",I231&lt;&gt;"062 10000mW"),#REF! &amp; "-" &amp; I231,#REF! &amp; "-" &amp; I231 &amp; J231)</f>
        <v>#REF!</v>
      </c>
      <c r="AY231" s="6" t="str">
        <f>IF(ISERROR(VLOOKUP(AX231,突破者リスト外資格記録入力シート!$D$7:$M$106,2,FALSE)),"○","")</f>
        <v>○</v>
      </c>
      <c r="BA231" s="6" t="str">
        <f>IF(I231="107 ハーフマラソン","H",IF(I231="062 10000mW","W",""))</f>
        <v/>
      </c>
      <c r="BB231" s="6" t="e">
        <f>VLOOKUP($I231 &amp; $J231,標準記録!$A$1:$D$25,2,FALSE)</f>
        <v>#N/A</v>
      </c>
      <c r="BC231" s="6" t="e">
        <f>VLOOKUP($I231 &amp; $J231,標準記録!$A$1:$D$25,3,FALSE)</f>
        <v>#N/A</v>
      </c>
      <c r="BD231" s="6" t="e">
        <f>VLOOKUP($I231 &amp; $J231,標準記録!$A$1:$D$25,4,FALSE)</f>
        <v>#N/A</v>
      </c>
      <c r="BE231" s="6" t="str">
        <f>IF(BF231="","",A230)</f>
        <v/>
      </c>
      <c r="BF231" s="6" t="str">
        <f>IF(OR(I231="201 十種競技",I231="202 七種競技"),#REF!,"")</f>
        <v/>
      </c>
      <c r="BG231" s="6" t="str">
        <f>IF(I231="107 ハーフマラソン",#REF!,"")</f>
        <v/>
      </c>
      <c r="BH231" s="6" t="str">
        <f>I231 &amp; K231</f>
        <v/>
      </c>
      <c r="BI231" s="6">
        <f>I231</f>
        <v>0</v>
      </c>
      <c r="BJ231" s="6">
        <f>COUNTIF($BI$5:$BI$401,I231)</f>
        <v>160</v>
      </c>
      <c r="BK231" s="6">
        <f>COUNTIF($BH$5:$BH$401,I231 &amp; "B標準")</f>
        <v>0</v>
      </c>
    </row>
    <row r="232" spans="1:64" ht="15" thickTop="1" thickBot="1" x14ac:dyDescent="0.2">
      <c r="A232" s="291"/>
      <c r="B232" s="325" t="s">
        <v>164</v>
      </c>
      <c r="C232" s="326"/>
      <c r="D232" s="326"/>
      <c r="E232" s="326"/>
      <c r="F232" s="326"/>
      <c r="G232" s="327"/>
      <c r="H232" s="185"/>
      <c r="I232" s="328"/>
      <c r="J232" s="329"/>
      <c r="K232" s="329"/>
      <c r="L232" s="329"/>
      <c r="M232" s="329"/>
      <c r="N232" s="329"/>
      <c r="O232" s="329"/>
      <c r="P232" s="329"/>
      <c r="Q232" s="329"/>
      <c r="R232" s="329"/>
      <c r="S232" s="329"/>
      <c r="T232" s="329"/>
      <c r="U232" s="329"/>
      <c r="V232" s="329"/>
      <c r="W232" s="329"/>
      <c r="X232" s="329"/>
      <c r="Y232" s="329"/>
      <c r="Z232" s="329"/>
      <c r="AA232" s="329"/>
      <c r="AB232" s="329"/>
      <c r="AC232" s="329"/>
      <c r="AD232" s="329"/>
      <c r="AE232" s="329"/>
      <c r="AF232" s="329"/>
      <c r="AG232" s="329"/>
      <c r="AH232" s="329"/>
      <c r="AI232" s="329"/>
      <c r="AJ232" s="329"/>
      <c r="AK232" s="329"/>
      <c r="AL232" s="329"/>
      <c r="AM232" s="329"/>
      <c r="AN232" s="329"/>
      <c r="AO232" s="329"/>
      <c r="AP232" s="329"/>
      <c r="AQ232" s="329"/>
      <c r="AR232" s="329"/>
      <c r="AS232" s="329"/>
      <c r="AT232" s="330"/>
    </row>
    <row r="233" spans="1:64" ht="13.5" customHeight="1" x14ac:dyDescent="0.15">
      <c r="A233" s="313"/>
      <c r="B233" s="315" t="s">
        <v>0</v>
      </c>
      <c r="C233" s="317" t="s">
        <v>280</v>
      </c>
      <c r="D233" s="317" t="str">
        <f>IF(C235="○","整理番号","登録番号")</f>
        <v>登録番号</v>
      </c>
      <c r="E233" s="184" t="s">
        <v>1394</v>
      </c>
      <c r="F233" s="315" t="s">
        <v>319</v>
      </c>
      <c r="G233" s="168" t="s">
        <v>1</v>
      </c>
      <c r="H233" s="298" t="s">
        <v>1395</v>
      </c>
      <c r="I233" s="296" t="s">
        <v>2</v>
      </c>
      <c r="J233" s="298" t="s">
        <v>328</v>
      </c>
      <c r="K233" s="298" t="s">
        <v>3</v>
      </c>
      <c r="L233" s="178" t="s">
        <v>281</v>
      </c>
      <c r="M233" s="171" t="s">
        <v>16</v>
      </c>
      <c r="N233" s="300" t="s">
        <v>4</v>
      </c>
      <c r="O233" s="301"/>
      <c r="P233" s="301"/>
      <c r="Q233" s="301"/>
      <c r="R233" s="301"/>
      <c r="S233" s="301"/>
      <c r="T233" s="301"/>
      <c r="U233" s="301"/>
      <c r="V233" s="301"/>
      <c r="W233" s="301"/>
      <c r="X233" s="301"/>
      <c r="Y233" s="301"/>
      <c r="Z233" s="301"/>
      <c r="AA233" s="301"/>
      <c r="AB233" s="302"/>
      <c r="AC233" s="173" t="s">
        <v>16</v>
      </c>
      <c r="AD233" s="303" t="s">
        <v>462</v>
      </c>
      <c r="AE233" s="304"/>
      <c r="AF233" s="304"/>
      <c r="AG233" s="304"/>
      <c r="AH233" s="304"/>
      <c r="AI233" s="304"/>
      <c r="AJ233" s="304"/>
      <c r="AK233" s="305"/>
      <c r="AL233" s="171" t="s">
        <v>16</v>
      </c>
      <c r="AM233" s="300" t="s">
        <v>459</v>
      </c>
      <c r="AN233" s="301"/>
      <c r="AO233" s="301"/>
      <c r="AP233" s="301"/>
      <c r="AQ233" s="301"/>
      <c r="AR233" s="301"/>
      <c r="AS233" s="301"/>
      <c r="AT233" s="306"/>
    </row>
    <row r="234" spans="1:64" ht="14.25" thickBot="1" x14ac:dyDescent="0.2">
      <c r="A234" s="314"/>
      <c r="B234" s="316"/>
      <c r="C234" s="318"/>
      <c r="D234" s="318"/>
      <c r="E234" s="189" t="s">
        <v>6</v>
      </c>
      <c r="F234" s="316"/>
      <c r="G234" s="7" t="s">
        <v>7</v>
      </c>
      <c r="H234" s="316"/>
      <c r="I234" s="297"/>
      <c r="J234" s="299"/>
      <c r="K234" s="299"/>
      <c r="L234" s="179"/>
      <c r="M234" s="172"/>
      <c r="N234" s="307" t="s">
        <v>8</v>
      </c>
      <c r="O234" s="308"/>
      <c r="P234" s="308"/>
      <c r="Q234" s="308"/>
      <c r="R234" s="308"/>
      <c r="S234" s="308"/>
      <c r="T234" s="309"/>
      <c r="U234" s="189" t="s">
        <v>9</v>
      </c>
      <c r="V234" s="175" t="s">
        <v>10</v>
      </c>
      <c r="W234" s="176"/>
      <c r="X234" s="176"/>
      <c r="Y234" s="176"/>
      <c r="Z234" s="176"/>
      <c r="AA234" s="177"/>
      <c r="AB234" s="119" t="s">
        <v>11</v>
      </c>
      <c r="AC234" s="174"/>
      <c r="AD234" s="310" t="s">
        <v>8</v>
      </c>
      <c r="AE234" s="311"/>
      <c r="AF234" s="311"/>
      <c r="AG234" s="311"/>
      <c r="AH234" s="311"/>
      <c r="AI234" s="311"/>
      <c r="AJ234" s="312"/>
      <c r="AK234" s="125" t="s">
        <v>9</v>
      </c>
      <c r="AL234" s="172"/>
      <c r="AM234" s="307" t="s">
        <v>8</v>
      </c>
      <c r="AN234" s="308"/>
      <c r="AO234" s="308"/>
      <c r="AP234" s="308"/>
      <c r="AQ234" s="308"/>
      <c r="AR234" s="308"/>
      <c r="AS234" s="309"/>
      <c r="AT234" s="120" t="s">
        <v>9</v>
      </c>
    </row>
    <row r="235" spans="1:64" x14ac:dyDescent="0.15">
      <c r="A235" s="289">
        <v>47</v>
      </c>
      <c r="B235" s="292"/>
      <c r="C235" s="294"/>
      <c r="D235" s="292"/>
      <c r="E235" s="186" t="str">
        <f>IF(C235="○",IF($D235&lt;&gt;"",VLOOKUP($D235,新規学連登録者入力シート!$A$2:$U$101,8,FALSE),""),IF($D235&lt;&gt;"",IF(VLOOKUP(記入方法!$D235,登録者リスト!$A$1:$F$43729,4,FALSE)=基本情報!$D$6,VLOOKUP(記入方法!$D235,登録者リスト!$A$1:$F$43729,3,FALSE),""),""))</f>
        <v/>
      </c>
      <c r="F235" s="283" t="str">
        <f>IF(C235="○",IF($D235&lt;&gt;"",VLOOKUP($D235,新規学連登録者入力シート!$A$2:$U$101,9,FALSE),""),IF($D235&lt;&gt;"",IF(VLOOKUP(記入方法!$D235,登録者リスト!$A$1:$G$43729,4,FALSE)=基本情報!$D$6,VLOOKUP(記入方法!$D235,登録者リスト!$A$1:$G$43729,7,FALSE),""),""))</f>
        <v/>
      </c>
      <c r="G235" s="187" t="str">
        <f>IF(C235="○",IF($D235&lt;&gt;"",VLOOKUP($D235,新規学連登録者入力シート!$A$2:$U$101,14,FALSE),""),IF($D235&lt;&gt;"",IF(VLOOKUP(記入方法!$D235,登録者リスト!$A$1:$F$43729,4,FALSE)=基本情報!$D$6,VLOOKUP(記入方法!$D235,登録者リスト!$A$1:$F$43729,5,FALSE),""),""))</f>
        <v/>
      </c>
      <c r="H235" s="281" t="str">
        <f>IF(C235="○",IF($D235&lt;&gt;"",VLOOKUP($D235,新規学連登録者入力シート!$A$2:$U$101,19,FALSE),""),IF($D235&lt;&gt;"",IF(VLOOKUP(記入方法!$D235,登録者リスト!$A$1:$H$43729,4,FALSE)=基本情報!$D$6,VLOOKUP(記入方法!$D235,登録者リスト!$A$1:$H$43729,8,FALSE),""),""))</f>
        <v/>
      </c>
      <c r="I235" s="285"/>
      <c r="J235" s="285"/>
      <c r="K235" s="287" t="str">
        <f>IFERROR(IF(I235="","",IF(AND(I235&lt;&gt;"107 ハーフマラソン",I235&lt;&gt;"062 10000mW"),IF(BD235="T",IF(VALUE(M235)&lt;=BB235,"A標準",IF(VALUE(M235)&lt;=BC235,"B標準","未突破")),IF(VALUE(M235)&gt;=BB235,"A標準",IF(VALUE(M235)&gt;=BC235,"B標準","未突破"))),IF(VALUE(M235)&lt;=BC235,"","未突破"))),"")</f>
        <v/>
      </c>
      <c r="L235" s="169"/>
      <c r="M235" s="13" t="str">
        <f>IF(U235="",ASC(N235&amp;IF(P235&lt;&gt;"",TEXT(P235,"00"),"")&amp;IF(R235&lt;&gt;"",TEXT(R235,"00"),"")&amp;IF(T235&lt;&gt;"",TEXT(T235,"00"),"")),ASC(U235))</f>
        <v/>
      </c>
      <c r="N235" s="281"/>
      <c r="O235" s="265" t="s">
        <v>275</v>
      </c>
      <c r="P235" s="275"/>
      <c r="Q235" s="265" t="s">
        <v>276</v>
      </c>
      <c r="R235" s="275"/>
      <c r="S235" s="277" t="s">
        <v>277</v>
      </c>
      <c r="T235" s="279"/>
      <c r="U235" s="281"/>
      <c r="V235" s="8"/>
      <c r="W235" s="9" t="s">
        <v>23</v>
      </c>
      <c r="X235" s="8"/>
      <c r="Y235" s="9" t="s">
        <v>24</v>
      </c>
      <c r="Z235" s="8"/>
      <c r="AA235" s="9" t="s">
        <v>26</v>
      </c>
      <c r="AB235" s="283"/>
      <c r="AC235" s="126" t="str">
        <f>IF(AK235="",ASC(AD235&amp;IF(AF235&lt;&gt;"",TEXT(AF235,"00"),"")&amp;IF(AH235&lt;&gt;"",TEXT(AH235,"00"),"")&amp;IF(AJ235&lt;&gt;"",TEXT(AJ235,"00"),"")),ASC(AK235))</f>
        <v/>
      </c>
      <c r="AD235" s="267" t="str">
        <f>IF(I235="","",IF(I235="201 十種競技","",VLOOKUP(I235,#REF!,2,FALSE)))</f>
        <v/>
      </c>
      <c r="AE235" s="269" t="s">
        <v>275</v>
      </c>
      <c r="AF235" s="271" t="str">
        <f>IF(I235="","",IF(I235="201 十種競技","",VLOOKUP(I235,#REF!,4,FALSE)))</f>
        <v/>
      </c>
      <c r="AG235" s="269" t="s">
        <v>276</v>
      </c>
      <c r="AH235" s="271" t="str">
        <f>IF(I235="","",IF(I235="201 十種競技","",VLOOKUP(I235,#REF!,6,FALSE)))</f>
        <v/>
      </c>
      <c r="AI235" s="273" t="s">
        <v>277</v>
      </c>
      <c r="AJ235" s="331" t="str">
        <f>IF(I235="","",IF(I235="201 十種競技","",VLOOKUP(I235,#REF!,8,FALSE)))</f>
        <v/>
      </c>
      <c r="AK235" s="267" t="str">
        <f>IF(I235="","",IF(I235="201 十種競技",#REF!,""))</f>
        <v/>
      </c>
      <c r="AL235" s="13" t="str">
        <f>IF(AT235="",ASC(AM235&amp;IF(AO235&lt;&gt;"",TEXT(AO235,"00"),"")&amp;IF(AQ235&lt;&gt;"",TEXT(AQ235,"00"),"")&amp;IF(AS235&lt;&gt;"",TEXT(AS235,"00"),"")),ASC(AT235))</f>
        <v/>
      </c>
      <c r="AM235" s="292"/>
      <c r="AN235" s="265" t="s">
        <v>275</v>
      </c>
      <c r="AO235" s="319"/>
      <c r="AP235" s="265" t="s">
        <v>276</v>
      </c>
      <c r="AQ235" s="319"/>
      <c r="AR235" s="277" t="s">
        <v>277</v>
      </c>
      <c r="AS235" s="321"/>
      <c r="AT235" s="323"/>
      <c r="AV235" s="6" t="str">
        <f>IF(AND(I235&lt;&gt;"107 ハーフマラソン",I235&lt;&gt;"062 10000mW"),D235 &amp; "-" &amp; I235,D235 &amp; "-" &amp; I235 &amp; J235)</f>
        <v>-</v>
      </c>
      <c r="AW235" s="6" t="str">
        <f>IF(ISERROR(VLOOKUP(記入方法!$AV235,登録者リスト!#REF!,4,FALSE)),"○","")</f>
        <v>○</v>
      </c>
      <c r="AX235" s="6" t="e">
        <f>IF(AND(I235&lt;&gt;"107 ハーフマラソン",I235&lt;&gt;"062 10000mW"),#REF! &amp; "-" &amp; I235,#REF! &amp; "-" &amp; I235 &amp; J235)</f>
        <v>#REF!</v>
      </c>
      <c r="AY235" s="6" t="str">
        <f>IF(ISERROR(VLOOKUP(AX235,突破者リスト外資格記録入力シート!$D$7:$M$106,2,FALSE)),"○","")</f>
        <v>○</v>
      </c>
      <c r="AZ235" s="6" t="str">
        <f>IF(C235="○","整理番号","登録番号")</f>
        <v>登録番号</v>
      </c>
      <c r="BA235" s="6" t="str">
        <f>IF(I235="107 ハーフマラソン","H",IF(I235="062 10000mW","W",""))</f>
        <v/>
      </c>
      <c r="BB235" s="6" t="e">
        <f>VLOOKUP($I235 &amp; $J235,標準記録!$A$1:$D$25,2,FALSE)</f>
        <v>#N/A</v>
      </c>
      <c r="BC235" s="6" t="e">
        <f>VLOOKUP($I235 &amp; $J235,標準記録!$A$1:$D$25,3,FALSE)</f>
        <v>#N/A</v>
      </c>
      <c r="BD235" s="6" t="e">
        <f>VLOOKUP($I235 &amp; $J235,標準記録!$A$1:$D$25,4,FALSE)</f>
        <v>#N/A</v>
      </c>
      <c r="BE235" s="6" t="str">
        <f>IF(BF235="","",A235)</f>
        <v/>
      </c>
      <c r="BF235" s="6" t="str">
        <f>IF(OR(I235="201 十種競技",I235="202 七種競技"),#REF!,"")</f>
        <v/>
      </c>
      <c r="BG235" s="6" t="str">
        <f>IF(I235="107 ハーフマラソン",#REF!,"")</f>
        <v/>
      </c>
      <c r="BH235" s="6" t="str">
        <f>I235 &amp; K235</f>
        <v/>
      </c>
      <c r="BI235" s="6">
        <f>I235</f>
        <v>0</v>
      </c>
      <c r="BJ235" s="6">
        <f>COUNTIF($BI$5:$BI$401,I235)</f>
        <v>160</v>
      </c>
      <c r="BK235" s="6">
        <f>COUNTIF($BH$5:$BH$401,I235 &amp; "B標準")</f>
        <v>0</v>
      </c>
      <c r="BL235" s="6" t="str">
        <f>D233 &amp; D235</f>
        <v>登録番号</v>
      </c>
    </row>
    <row r="236" spans="1:64" ht="14.25" thickBot="1" x14ac:dyDescent="0.2">
      <c r="A236" s="290"/>
      <c r="B236" s="293"/>
      <c r="C236" s="295"/>
      <c r="D236" s="293"/>
      <c r="E236" s="188" t="str">
        <f>IF(C235="○",IF($D235&lt;&gt;"",VLOOKUP($D235,新規学連登録者入力シート!$A$2:$U$101,7,FALSE),""),IF($D235&lt;&gt;"",IF(VLOOKUP(記入方法!$D235,登録者リスト!$A$1:$F$43729,4,FALSE)=基本情報!$D$6,VLOOKUP(記入方法!$D235,登録者リスト!$A$1:$F$43729,2,FALSE),""),""))</f>
        <v/>
      </c>
      <c r="F236" s="284"/>
      <c r="G236" s="188" t="str">
        <f>IF(C235="○",IF($D235&lt;&gt;"",VLOOKUP($D235,新規学連登録者入力シート!$A$2:$U$101,19,FALSE),""),IF($D235&lt;&gt;"",IF(VLOOKUP(記入方法!$D235,登録者リスト!$A$1:$F$43729,4,FALSE)=基本情報!$D$6,VLOOKUP(記入方法!$D235,登録者リスト!$A$1:$F$43729,6,FALSE),""),""))</f>
        <v/>
      </c>
      <c r="H236" s="282"/>
      <c r="I236" s="286"/>
      <c r="J236" s="286"/>
      <c r="K236" s="288"/>
      <c r="L236" s="170"/>
      <c r="M236" s="15" t="str">
        <f>IF(U236="",ASC(N236&amp;IF(P236&lt;&gt;"",TEXT(P236,"00"),"")&amp;IF(R236&lt;&gt;"",TEXT(R236,"00"),"")&amp;IF(T236&lt;&gt;"",TEXT(T236,"00"),"")),ASC(U236))</f>
        <v/>
      </c>
      <c r="N236" s="282"/>
      <c r="O236" s="266"/>
      <c r="P236" s="276"/>
      <c r="Q236" s="266"/>
      <c r="R236" s="276"/>
      <c r="S236" s="278"/>
      <c r="T236" s="280"/>
      <c r="U236" s="282"/>
      <c r="V236" s="10"/>
      <c r="W236" s="11" t="s">
        <v>23</v>
      </c>
      <c r="X236" s="10"/>
      <c r="Y236" s="11" t="s">
        <v>25</v>
      </c>
      <c r="Z236" s="10"/>
      <c r="AA236" s="11" t="s">
        <v>26</v>
      </c>
      <c r="AB236" s="284"/>
      <c r="AC236" s="127" t="str">
        <f>IF(AK236="",ASC(AD235&amp;IF(AF236&lt;&gt;"",TEXT(AF236,"00"),"")&amp;IF(AH236&lt;&gt;"",TEXT(AH236,"00"),"")&amp;IF(AJ236&lt;&gt;"",TEXT(AJ236,"00"),"")),ASC(AK236))</f>
        <v/>
      </c>
      <c r="AD236" s="268"/>
      <c r="AE236" s="270"/>
      <c r="AF236" s="272"/>
      <c r="AG236" s="270"/>
      <c r="AH236" s="272"/>
      <c r="AI236" s="274"/>
      <c r="AJ236" s="332"/>
      <c r="AK236" s="268"/>
      <c r="AL236" s="15" t="str">
        <f>IF(AT236="",ASC(AM236&amp;IF(AO236&lt;&gt;"",TEXT(AO236,"00"),"")&amp;IF(AQ236&lt;&gt;"",TEXT(AQ236,"00"),"")&amp;IF(AS236&lt;&gt;"",TEXT(AS236,"00"),"")),ASC(AT236))</f>
        <v/>
      </c>
      <c r="AM236" s="293"/>
      <c r="AN236" s="266"/>
      <c r="AO236" s="320"/>
      <c r="AP236" s="266"/>
      <c r="AQ236" s="320"/>
      <c r="AR236" s="278"/>
      <c r="AS236" s="322"/>
      <c r="AT236" s="324"/>
      <c r="AV236" s="6" t="str">
        <f>IF(AND(I236&lt;&gt;"107 ハーフマラソン",I236&lt;&gt;"062 10000mW"),D235 &amp; "-" &amp; I236,D235 &amp; "-" &amp; I236 &amp; J236)</f>
        <v>-</v>
      </c>
      <c r="AW236" s="6" t="str">
        <f>IF(ISERROR(VLOOKUP(記入方法!$AV236,登録者リスト!#REF!,4,FALSE)),"○","")</f>
        <v>○</v>
      </c>
      <c r="AX236" s="6" t="e">
        <f>IF(AND(I236&lt;&gt;"107 ハーフマラソン",I236&lt;&gt;"062 10000mW"),#REF! &amp; "-" &amp; I236,#REF! &amp; "-" &amp; I236 &amp; J236)</f>
        <v>#REF!</v>
      </c>
      <c r="AY236" s="6" t="str">
        <f>IF(ISERROR(VLOOKUP(AX236,突破者リスト外資格記録入力シート!$D$7:$M$106,2,FALSE)),"○","")</f>
        <v>○</v>
      </c>
      <c r="BA236" s="6" t="str">
        <f>IF(I236="107 ハーフマラソン","H",IF(I236="062 10000mW","W",""))</f>
        <v/>
      </c>
      <c r="BB236" s="6" t="e">
        <f>VLOOKUP($I236 &amp; $J236,標準記録!$A$1:$D$25,2,FALSE)</f>
        <v>#N/A</v>
      </c>
      <c r="BC236" s="6" t="e">
        <f>VLOOKUP($I236 &amp; $J236,標準記録!$A$1:$D$25,3,FALSE)</f>
        <v>#N/A</v>
      </c>
      <c r="BD236" s="6" t="e">
        <f>VLOOKUP($I236 &amp; $J236,標準記録!$A$1:$D$25,4,FALSE)</f>
        <v>#N/A</v>
      </c>
      <c r="BE236" s="6" t="str">
        <f>IF(BF236="","",A235)</f>
        <v/>
      </c>
      <c r="BF236" s="6" t="str">
        <f>IF(OR(I236="201 十種競技",I236="202 七種競技"),#REF!,"")</f>
        <v/>
      </c>
      <c r="BG236" s="6" t="str">
        <f>IF(I236="107 ハーフマラソン",#REF!,"")</f>
        <v/>
      </c>
      <c r="BH236" s="6" t="str">
        <f>I236 &amp; K236</f>
        <v/>
      </c>
      <c r="BI236" s="6">
        <f>I236</f>
        <v>0</v>
      </c>
      <c r="BJ236" s="6">
        <f>COUNTIF($BI$5:$BI$401,I236)</f>
        <v>160</v>
      </c>
      <c r="BK236" s="6">
        <f>COUNTIF($BH$5:$BH$401,I236 &amp; "B標準")</f>
        <v>0</v>
      </c>
    </row>
    <row r="237" spans="1:64" ht="15" thickTop="1" thickBot="1" x14ac:dyDescent="0.2">
      <c r="A237" s="291"/>
      <c r="B237" s="325" t="s">
        <v>164</v>
      </c>
      <c r="C237" s="326"/>
      <c r="D237" s="326"/>
      <c r="E237" s="326"/>
      <c r="F237" s="326"/>
      <c r="G237" s="327"/>
      <c r="H237" s="185"/>
      <c r="I237" s="328"/>
      <c r="J237" s="329"/>
      <c r="K237" s="329"/>
      <c r="L237" s="329"/>
      <c r="M237" s="329"/>
      <c r="N237" s="329"/>
      <c r="O237" s="329"/>
      <c r="P237" s="329"/>
      <c r="Q237" s="329"/>
      <c r="R237" s="329"/>
      <c r="S237" s="329"/>
      <c r="T237" s="329"/>
      <c r="U237" s="329"/>
      <c r="V237" s="329"/>
      <c r="W237" s="329"/>
      <c r="X237" s="329"/>
      <c r="Y237" s="329"/>
      <c r="Z237" s="329"/>
      <c r="AA237" s="329"/>
      <c r="AB237" s="329"/>
      <c r="AC237" s="329"/>
      <c r="AD237" s="329"/>
      <c r="AE237" s="329"/>
      <c r="AF237" s="329"/>
      <c r="AG237" s="329"/>
      <c r="AH237" s="329"/>
      <c r="AI237" s="329"/>
      <c r="AJ237" s="329"/>
      <c r="AK237" s="329"/>
      <c r="AL237" s="329"/>
      <c r="AM237" s="329"/>
      <c r="AN237" s="329"/>
      <c r="AO237" s="329"/>
      <c r="AP237" s="329"/>
      <c r="AQ237" s="329"/>
      <c r="AR237" s="329"/>
      <c r="AS237" s="329"/>
      <c r="AT237" s="330"/>
    </row>
    <row r="238" spans="1:64" ht="13.5" customHeight="1" x14ac:dyDescent="0.15">
      <c r="A238" s="313"/>
      <c r="B238" s="315" t="s">
        <v>0</v>
      </c>
      <c r="C238" s="317" t="s">
        <v>280</v>
      </c>
      <c r="D238" s="317" t="str">
        <f>IF(C240="○","整理番号","登録番号")</f>
        <v>登録番号</v>
      </c>
      <c r="E238" s="184" t="s">
        <v>1394</v>
      </c>
      <c r="F238" s="315" t="s">
        <v>319</v>
      </c>
      <c r="G238" s="168" t="s">
        <v>1</v>
      </c>
      <c r="H238" s="298" t="s">
        <v>1395</v>
      </c>
      <c r="I238" s="296" t="s">
        <v>2</v>
      </c>
      <c r="J238" s="298" t="s">
        <v>328</v>
      </c>
      <c r="K238" s="298" t="s">
        <v>3</v>
      </c>
      <c r="L238" s="178" t="s">
        <v>281</v>
      </c>
      <c r="M238" s="171" t="s">
        <v>16</v>
      </c>
      <c r="N238" s="300" t="s">
        <v>4</v>
      </c>
      <c r="O238" s="301"/>
      <c r="P238" s="301"/>
      <c r="Q238" s="301"/>
      <c r="R238" s="301"/>
      <c r="S238" s="301"/>
      <c r="T238" s="301"/>
      <c r="U238" s="301"/>
      <c r="V238" s="301"/>
      <c r="W238" s="301"/>
      <c r="X238" s="301"/>
      <c r="Y238" s="301"/>
      <c r="Z238" s="301"/>
      <c r="AA238" s="301"/>
      <c r="AB238" s="302"/>
      <c r="AC238" s="173" t="s">
        <v>16</v>
      </c>
      <c r="AD238" s="303" t="s">
        <v>462</v>
      </c>
      <c r="AE238" s="304"/>
      <c r="AF238" s="304"/>
      <c r="AG238" s="304"/>
      <c r="AH238" s="304"/>
      <c r="AI238" s="304"/>
      <c r="AJ238" s="304"/>
      <c r="AK238" s="305"/>
      <c r="AL238" s="171" t="s">
        <v>16</v>
      </c>
      <c r="AM238" s="300" t="s">
        <v>459</v>
      </c>
      <c r="AN238" s="301"/>
      <c r="AO238" s="301"/>
      <c r="AP238" s="301"/>
      <c r="AQ238" s="301"/>
      <c r="AR238" s="301"/>
      <c r="AS238" s="301"/>
      <c r="AT238" s="306"/>
    </row>
    <row r="239" spans="1:64" ht="14.25" thickBot="1" x14ac:dyDescent="0.2">
      <c r="A239" s="314"/>
      <c r="B239" s="316"/>
      <c r="C239" s="318"/>
      <c r="D239" s="318"/>
      <c r="E239" s="189" t="s">
        <v>6</v>
      </c>
      <c r="F239" s="316"/>
      <c r="G239" s="7" t="s">
        <v>7</v>
      </c>
      <c r="H239" s="316"/>
      <c r="I239" s="297"/>
      <c r="J239" s="299"/>
      <c r="K239" s="299"/>
      <c r="L239" s="179"/>
      <c r="M239" s="172"/>
      <c r="N239" s="307" t="s">
        <v>8</v>
      </c>
      <c r="O239" s="308"/>
      <c r="P239" s="308"/>
      <c r="Q239" s="308"/>
      <c r="R239" s="308"/>
      <c r="S239" s="308"/>
      <c r="T239" s="309"/>
      <c r="U239" s="189" t="s">
        <v>9</v>
      </c>
      <c r="V239" s="175" t="s">
        <v>10</v>
      </c>
      <c r="W239" s="176"/>
      <c r="X239" s="176"/>
      <c r="Y239" s="176"/>
      <c r="Z239" s="176"/>
      <c r="AA239" s="177"/>
      <c r="AB239" s="119" t="s">
        <v>11</v>
      </c>
      <c r="AC239" s="174"/>
      <c r="AD239" s="310" t="s">
        <v>8</v>
      </c>
      <c r="AE239" s="311"/>
      <c r="AF239" s="311"/>
      <c r="AG239" s="311"/>
      <c r="AH239" s="311"/>
      <c r="AI239" s="311"/>
      <c r="AJ239" s="312"/>
      <c r="AK239" s="125" t="s">
        <v>9</v>
      </c>
      <c r="AL239" s="172"/>
      <c r="AM239" s="307" t="s">
        <v>8</v>
      </c>
      <c r="AN239" s="308"/>
      <c r="AO239" s="308"/>
      <c r="AP239" s="308"/>
      <c r="AQ239" s="308"/>
      <c r="AR239" s="308"/>
      <c r="AS239" s="309"/>
      <c r="AT239" s="120" t="s">
        <v>9</v>
      </c>
    </row>
    <row r="240" spans="1:64" x14ac:dyDescent="0.15">
      <c r="A240" s="289">
        <v>48</v>
      </c>
      <c r="B240" s="292"/>
      <c r="C240" s="294"/>
      <c r="D240" s="292"/>
      <c r="E240" s="186" t="str">
        <f>IF(C240="○",IF($D240&lt;&gt;"",VLOOKUP($D240,新規学連登録者入力シート!$A$2:$U$101,8,FALSE),""),IF($D240&lt;&gt;"",IF(VLOOKUP(記入方法!$D240,登録者リスト!$A$1:$F$43729,4,FALSE)=基本情報!$D$6,VLOOKUP(記入方法!$D240,登録者リスト!$A$1:$F$43729,3,FALSE),""),""))</f>
        <v/>
      </c>
      <c r="F240" s="283" t="str">
        <f>IF(C240="○",IF($D240&lt;&gt;"",VLOOKUP($D240,新規学連登録者入力シート!$A$2:$U$101,9,FALSE),""),IF($D240&lt;&gt;"",IF(VLOOKUP(記入方法!$D240,登録者リスト!$A$1:$G$43729,4,FALSE)=基本情報!$D$6,VLOOKUP(記入方法!$D240,登録者リスト!$A$1:$G$43729,7,FALSE),""),""))</f>
        <v/>
      </c>
      <c r="G240" s="187" t="str">
        <f>IF(C240="○",IF($D240&lt;&gt;"",VLOOKUP($D240,新規学連登録者入力シート!$A$2:$U$101,14,FALSE),""),IF($D240&lt;&gt;"",IF(VLOOKUP(記入方法!$D240,登録者リスト!$A$1:$F$43729,4,FALSE)=基本情報!$D$6,VLOOKUP(記入方法!$D240,登録者リスト!$A$1:$F$43729,5,FALSE),""),""))</f>
        <v/>
      </c>
      <c r="H240" s="281" t="str">
        <f>IF(C240="○",IF($D240&lt;&gt;"",VLOOKUP($D240,新規学連登録者入力シート!$A$2:$U$101,19,FALSE),""),IF($D240&lt;&gt;"",IF(VLOOKUP(記入方法!$D240,登録者リスト!$A$1:$H$43729,4,FALSE)=基本情報!$D$6,VLOOKUP(記入方法!$D240,登録者リスト!$A$1:$H$43729,8,FALSE),""),""))</f>
        <v/>
      </c>
      <c r="I240" s="285"/>
      <c r="J240" s="285"/>
      <c r="K240" s="287" t="str">
        <f>IFERROR(IF(I240="","",IF(AND(I240&lt;&gt;"107 ハーフマラソン",I240&lt;&gt;"062 10000mW"),IF(BD240="T",IF(VALUE(M240)&lt;=BB240,"A標準",IF(VALUE(M240)&lt;=BC240,"B標準","未突破")),IF(VALUE(M240)&gt;=BB240,"A標準",IF(VALUE(M240)&gt;=BC240,"B標準","未突破"))),IF(VALUE(M240)&lt;=BC240,"","未突破"))),"")</f>
        <v/>
      </c>
      <c r="L240" s="169"/>
      <c r="M240" s="13" t="str">
        <f>IF(U240="",ASC(N240&amp;IF(P240&lt;&gt;"",TEXT(P240,"00"),"")&amp;IF(R240&lt;&gt;"",TEXT(R240,"00"),"")&amp;IF(T240&lt;&gt;"",TEXT(T240,"00"),"")),ASC(U240))</f>
        <v/>
      </c>
      <c r="N240" s="281"/>
      <c r="O240" s="265" t="s">
        <v>275</v>
      </c>
      <c r="P240" s="275"/>
      <c r="Q240" s="265" t="s">
        <v>276</v>
      </c>
      <c r="R240" s="275"/>
      <c r="S240" s="277" t="s">
        <v>277</v>
      </c>
      <c r="T240" s="279"/>
      <c r="U240" s="281"/>
      <c r="V240" s="8"/>
      <c r="W240" s="9" t="s">
        <v>23</v>
      </c>
      <c r="X240" s="8"/>
      <c r="Y240" s="9" t="s">
        <v>24</v>
      </c>
      <c r="Z240" s="8"/>
      <c r="AA240" s="9" t="s">
        <v>26</v>
      </c>
      <c r="AB240" s="283"/>
      <c r="AC240" s="126" t="str">
        <f>IF(AK240="",ASC(AD240&amp;IF(AF240&lt;&gt;"",TEXT(AF240,"00"),"")&amp;IF(AH240&lt;&gt;"",TEXT(AH240,"00"),"")&amp;IF(AJ240&lt;&gt;"",TEXT(AJ240,"00"),"")),ASC(AK240))</f>
        <v/>
      </c>
      <c r="AD240" s="267" t="str">
        <f>IF(I240="","",IF(I240="201 十種競技","",VLOOKUP(I240,#REF!,2,FALSE)))</f>
        <v/>
      </c>
      <c r="AE240" s="269" t="s">
        <v>275</v>
      </c>
      <c r="AF240" s="271" t="str">
        <f>IF(I240="","",IF(I240="201 十種競技","",VLOOKUP(I240,#REF!,4,FALSE)))</f>
        <v/>
      </c>
      <c r="AG240" s="269" t="s">
        <v>276</v>
      </c>
      <c r="AH240" s="271" t="str">
        <f>IF(I240="","",IF(I240="201 十種競技","",VLOOKUP(I240,#REF!,6,FALSE)))</f>
        <v/>
      </c>
      <c r="AI240" s="273" t="s">
        <v>277</v>
      </c>
      <c r="AJ240" s="331" t="str">
        <f>IF(I240="","",IF(I240="201 十種競技","",VLOOKUP(I240,#REF!,8,FALSE)))</f>
        <v/>
      </c>
      <c r="AK240" s="267" t="str">
        <f>IF(I240="","",IF(I240="201 十種競技",#REF!,""))</f>
        <v/>
      </c>
      <c r="AL240" s="13" t="str">
        <f>IF(AT240="",ASC(AM240&amp;IF(AO240&lt;&gt;"",TEXT(AO240,"00"),"")&amp;IF(AQ240&lt;&gt;"",TEXT(AQ240,"00"),"")&amp;IF(AS240&lt;&gt;"",TEXT(AS240,"00"),"")),ASC(AT240))</f>
        <v/>
      </c>
      <c r="AM240" s="292"/>
      <c r="AN240" s="265" t="s">
        <v>275</v>
      </c>
      <c r="AO240" s="319"/>
      <c r="AP240" s="265" t="s">
        <v>276</v>
      </c>
      <c r="AQ240" s="319"/>
      <c r="AR240" s="277" t="s">
        <v>277</v>
      </c>
      <c r="AS240" s="321"/>
      <c r="AT240" s="323"/>
      <c r="AV240" s="6" t="str">
        <f>IF(AND(I240&lt;&gt;"107 ハーフマラソン",I240&lt;&gt;"062 10000mW"),D240 &amp; "-" &amp; I240,D240 &amp; "-" &amp; I240 &amp; J240)</f>
        <v>-</v>
      </c>
      <c r="AW240" s="6" t="str">
        <f>IF(ISERROR(VLOOKUP(記入方法!$AV240,登録者リスト!#REF!,4,FALSE)),"○","")</f>
        <v>○</v>
      </c>
      <c r="AX240" s="6" t="e">
        <f>IF(AND(I240&lt;&gt;"107 ハーフマラソン",I240&lt;&gt;"062 10000mW"),#REF! &amp; "-" &amp; I240,#REF! &amp; "-" &amp; I240 &amp; J240)</f>
        <v>#REF!</v>
      </c>
      <c r="AY240" s="6" t="str">
        <f>IF(ISERROR(VLOOKUP(AX240,突破者リスト外資格記録入力シート!$D$7:$M$106,2,FALSE)),"○","")</f>
        <v>○</v>
      </c>
      <c r="AZ240" s="6" t="str">
        <f>IF(C240="○","整理番号","登録番号")</f>
        <v>登録番号</v>
      </c>
      <c r="BA240" s="6" t="str">
        <f>IF(I240="107 ハーフマラソン","H",IF(I240="062 10000mW","W",""))</f>
        <v/>
      </c>
      <c r="BB240" s="6" t="e">
        <f>VLOOKUP($I240 &amp; $J240,標準記録!$A$1:$D$25,2,FALSE)</f>
        <v>#N/A</v>
      </c>
      <c r="BC240" s="6" t="e">
        <f>VLOOKUP($I240 &amp; $J240,標準記録!$A$1:$D$25,3,FALSE)</f>
        <v>#N/A</v>
      </c>
      <c r="BD240" s="6" t="e">
        <f>VLOOKUP($I240 &amp; $J240,標準記録!$A$1:$D$25,4,FALSE)</f>
        <v>#N/A</v>
      </c>
      <c r="BE240" s="6" t="str">
        <f>IF(BF240="","",A240)</f>
        <v/>
      </c>
      <c r="BF240" s="6" t="str">
        <f>IF(OR(I240="201 十種競技",I240="202 七種競技"),#REF!,"")</f>
        <v/>
      </c>
      <c r="BG240" s="6" t="str">
        <f>IF(I240="107 ハーフマラソン",#REF!,"")</f>
        <v/>
      </c>
      <c r="BH240" s="6" t="str">
        <f>I240 &amp; K240</f>
        <v/>
      </c>
      <c r="BI240" s="6">
        <f>I240</f>
        <v>0</v>
      </c>
      <c r="BJ240" s="6">
        <f>COUNTIF($BI$5:$BI$401,I240)</f>
        <v>160</v>
      </c>
      <c r="BK240" s="6">
        <f>COUNTIF($BH$5:$BH$401,I240 &amp; "B標準")</f>
        <v>0</v>
      </c>
      <c r="BL240" s="6" t="str">
        <f>D238 &amp; D240</f>
        <v>登録番号</v>
      </c>
    </row>
    <row r="241" spans="1:64" ht="14.25" thickBot="1" x14ac:dyDescent="0.2">
      <c r="A241" s="290"/>
      <c r="B241" s="293"/>
      <c r="C241" s="295"/>
      <c r="D241" s="293"/>
      <c r="E241" s="188" t="str">
        <f>IF(C240="○",IF($D240&lt;&gt;"",VLOOKUP($D240,新規学連登録者入力シート!$A$2:$U$101,7,FALSE),""),IF($D240&lt;&gt;"",IF(VLOOKUP(記入方法!$D240,登録者リスト!$A$1:$F$43729,4,FALSE)=基本情報!$D$6,VLOOKUP(記入方法!$D240,登録者リスト!$A$1:$F$43729,2,FALSE),""),""))</f>
        <v/>
      </c>
      <c r="F241" s="284"/>
      <c r="G241" s="188" t="str">
        <f>IF(C240="○",IF($D240&lt;&gt;"",VLOOKUP($D240,新規学連登録者入力シート!$A$2:$U$101,19,FALSE),""),IF($D240&lt;&gt;"",IF(VLOOKUP(記入方法!$D240,登録者リスト!$A$1:$F$43729,4,FALSE)=基本情報!$D$6,VLOOKUP(記入方法!$D240,登録者リスト!$A$1:$F$43729,6,FALSE),""),""))</f>
        <v/>
      </c>
      <c r="H241" s="282"/>
      <c r="I241" s="286"/>
      <c r="J241" s="286"/>
      <c r="K241" s="288"/>
      <c r="L241" s="170"/>
      <c r="M241" s="15" t="str">
        <f>IF(U241="",ASC(N241&amp;IF(P241&lt;&gt;"",TEXT(P241,"00"),"")&amp;IF(R241&lt;&gt;"",TEXT(R241,"00"),"")&amp;IF(T241&lt;&gt;"",TEXT(T241,"00"),"")),ASC(U241))</f>
        <v/>
      </c>
      <c r="N241" s="282"/>
      <c r="O241" s="266"/>
      <c r="P241" s="276"/>
      <c r="Q241" s="266"/>
      <c r="R241" s="276"/>
      <c r="S241" s="278"/>
      <c r="T241" s="280"/>
      <c r="U241" s="282"/>
      <c r="V241" s="10"/>
      <c r="W241" s="11" t="s">
        <v>23</v>
      </c>
      <c r="X241" s="10"/>
      <c r="Y241" s="11" t="s">
        <v>25</v>
      </c>
      <c r="Z241" s="10"/>
      <c r="AA241" s="11" t="s">
        <v>26</v>
      </c>
      <c r="AB241" s="284"/>
      <c r="AC241" s="127" t="str">
        <f>IF(AK241="",ASC(AD240&amp;IF(AF241&lt;&gt;"",TEXT(AF241,"00"),"")&amp;IF(AH241&lt;&gt;"",TEXT(AH241,"00"),"")&amp;IF(AJ241&lt;&gt;"",TEXT(AJ241,"00"),"")),ASC(AK241))</f>
        <v/>
      </c>
      <c r="AD241" s="268"/>
      <c r="AE241" s="270"/>
      <c r="AF241" s="272"/>
      <c r="AG241" s="270"/>
      <c r="AH241" s="272"/>
      <c r="AI241" s="274"/>
      <c r="AJ241" s="332"/>
      <c r="AK241" s="268"/>
      <c r="AL241" s="15" t="str">
        <f>IF(AT241="",ASC(AM241&amp;IF(AO241&lt;&gt;"",TEXT(AO241,"00"),"")&amp;IF(AQ241&lt;&gt;"",TEXT(AQ241,"00"),"")&amp;IF(AS241&lt;&gt;"",TEXT(AS241,"00"),"")),ASC(AT241))</f>
        <v/>
      </c>
      <c r="AM241" s="293"/>
      <c r="AN241" s="266"/>
      <c r="AO241" s="320"/>
      <c r="AP241" s="266"/>
      <c r="AQ241" s="320"/>
      <c r="AR241" s="278"/>
      <c r="AS241" s="322"/>
      <c r="AT241" s="324"/>
      <c r="AV241" s="6" t="str">
        <f>IF(AND(I241&lt;&gt;"107 ハーフマラソン",I241&lt;&gt;"062 10000mW"),D240 &amp; "-" &amp; I241,D240 &amp; "-" &amp; I241 &amp; J241)</f>
        <v>-</v>
      </c>
      <c r="AW241" s="6" t="str">
        <f>IF(ISERROR(VLOOKUP(記入方法!$AV241,登録者リスト!#REF!,4,FALSE)),"○","")</f>
        <v>○</v>
      </c>
      <c r="AX241" s="6" t="e">
        <f>IF(AND(I241&lt;&gt;"107 ハーフマラソン",I241&lt;&gt;"062 10000mW"),#REF! &amp; "-" &amp; I241,#REF! &amp; "-" &amp; I241 &amp; J241)</f>
        <v>#REF!</v>
      </c>
      <c r="AY241" s="6" t="str">
        <f>IF(ISERROR(VLOOKUP(AX241,突破者リスト外資格記録入力シート!$D$7:$M$106,2,FALSE)),"○","")</f>
        <v>○</v>
      </c>
      <c r="BA241" s="6" t="str">
        <f>IF(I241="107 ハーフマラソン","H",IF(I241="062 10000mW","W",""))</f>
        <v/>
      </c>
      <c r="BB241" s="6" t="e">
        <f>VLOOKUP($I241 &amp; $J241,標準記録!$A$1:$D$25,2,FALSE)</f>
        <v>#N/A</v>
      </c>
      <c r="BC241" s="6" t="e">
        <f>VLOOKUP($I241 &amp; $J241,標準記録!$A$1:$D$25,3,FALSE)</f>
        <v>#N/A</v>
      </c>
      <c r="BD241" s="6" t="e">
        <f>VLOOKUP($I241 &amp; $J241,標準記録!$A$1:$D$25,4,FALSE)</f>
        <v>#N/A</v>
      </c>
      <c r="BE241" s="6" t="str">
        <f>IF(BF241="","",A240)</f>
        <v/>
      </c>
      <c r="BF241" s="6" t="str">
        <f>IF(OR(I241="201 十種競技",I241="202 七種競技"),#REF!,"")</f>
        <v/>
      </c>
      <c r="BG241" s="6" t="str">
        <f>IF(I241="107 ハーフマラソン",#REF!,"")</f>
        <v/>
      </c>
      <c r="BH241" s="6" t="str">
        <f>I241 &amp; K241</f>
        <v/>
      </c>
      <c r="BI241" s="6">
        <f>I241</f>
        <v>0</v>
      </c>
      <c r="BJ241" s="6">
        <f>COUNTIF($BI$5:$BI$401,I241)</f>
        <v>160</v>
      </c>
      <c r="BK241" s="6">
        <f>COUNTIF($BH$5:$BH$401,I241 &amp; "B標準")</f>
        <v>0</v>
      </c>
    </row>
    <row r="242" spans="1:64" ht="15" thickTop="1" thickBot="1" x14ac:dyDescent="0.2">
      <c r="A242" s="291"/>
      <c r="B242" s="325" t="s">
        <v>164</v>
      </c>
      <c r="C242" s="326"/>
      <c r="D242" s="326"/>
      <c r="E242" s="326"/>
      <c r="F242" s="326"/>
      <c r="G242" s="327"/>
      <c r="H242" s="185"/>
      <c r="I242" s="328"/>
      <c r="J242" s="329"/>
      <c r="K242" s="329"/>
      <c r="L242" s="329"/>
      <c r="M242" s="329"/>
      <c r="N242" s="329"/>
      <c r="O242" s="329"/>
      <c r="P242" s="329"/>
      <c r="Q242" s="329"/>
      <c r="R242" s="329"/>
      <c r="S242" s="329"/>
      <c r="T242" s="329"/>
      <c r="U242" s="329"/>
      <c r="V242" s="329"/>
      <c r="W242" s="329"/>
      <c r="X242" s="329"/>
      <c r="Y242" s="329"/>
      <c r="Z242" s="329"/>
      <c r="AA242" s="329"/>
      <c r="AB242" s="329"/>
      <c r="AC242" s="329"/>
      <c r="AD242" s="329"/>
      <c r="AE242" s="329"/>
      <c r="AF242" s="329"/>
      <c r="AG242" s="329"/>
      <c r="AH242" s="329"/>
      <c r="AI242" s="329"/>
      <c r="AJ242" s="329"/>
      <c r="AK242" s="329"/>
      <c r="AL242" s="329"/>
      <c r="AM242" s="329"/>
      <c r="AN242" s="329"/>
      <c r="AO242" s="329"/>
      <c r="AP242" s="329"/>
      <c r="AQ242" s="329"/>
      <c r="AR242" s="329"/>
      <c r="AS242" s="329"/>
      <c r="AT242" s="330"/>
    </row>
    <row r="243" spans="1:64" ht="13.5" customHeight="1" x14ac:dyDescent="0.15">
      <c r="A243" s="313"/>
      <c r="B243" s="315" t="s">
        <v>0</v>
      </c>
      <c r="C243" s="317" t="s">
        <v>280</v>
      </c>
      <c r="D243" s="317" t="str">
        <f>IF(C245="○","整理番号","登録番号")</f>
        <v>登録番号</v>
      </c>
      <c r="E243" s="184" t="s">
        <v>1394</v>
      </c>
      <c r="F243" s="315" t="s">
        <v>319</v>
      </c>
      <c r="G243" s="168" t="s">
        <v>1</v>
      </c>
      <c r="H243" s="298" t="s">
        <v>1395</v>
      </c>
      <c r="I243" s="296" t="s">
        <v>2</v>
      </c>
      <c r="J243" s="298" t="s">
        <v>328</v>
      </c>
      <c r="K243" s="298" t="s">
        <v>3</v>
      </c>
      <c r="L243" s="178" t="s">
        <v>281</v>
      </c>
      <c r="M243" s="171" t="s">
        <v>16</v>
      </c>
      <c r="N243" s="300" t="s">
        <v>4</v>
      </c>
      <c r="O243" s="301"/>
      <c r="P243" s="301"/>
      <c r="Q243" s="301"/>
      <c r="R243" s="301"/>
      <c r="S243" s="301"/>
      <c r="T243" s="301"/>
      <c r="U243" s="301"/>
      <c r="V243" s="301"/>
      <c r="W243" s="301"/>
      <c r="X243" s="301"/>
      <c r="Y243" s="301"/>
      <c r="Z243" s="301"/>
      <c r="AA243" s="301"/>
      <c r="AB243" s="302"/>
      <c r="AC243" s="173" t="s">
        <v>16</v>
      </c>
      <c r="AD243" s="303" t="s">
        <v>462</v>
      </c>
      <c r="AE243" s="304"/>
      <c r="AF243" s="304"/>
      <c r="AG243" s="304"/>
      <c r="AH243" s="304"/>
      <c r="AI243" s="304"/>
      <c r="AJ243" s="304"/>
      <c r="AK243" s="305"/>
      <c r="AL243" s="171" t="s">
        <v>16</v>
      </c>
      <c r="AM243" s="300" t="s">
        <v>459</v>
      </c>
      <c r="AN243" s="301"/>
      <c r="AO243" s="301"/>
      <c r="AP243" s="301"/>
      <c r="AQ243" s="301"/>
      <c r="AR243" s="301"/>
      <c r="AS243" s="301"/>
      <c r="AT243" s="306"/>
    </row>
    <row r="244" spans="1:64" ht="14.25" thickBot="1" x14ac:dyDescent="0.2">
      <c r="A244" s="314"/>
      <c r="B244" s="316"/>
      <c r="C244" s="318"/>
      <c r="D244" s="318"/>
      <c r="E244" s="189" t="s">
        <v>6</v>
      </c>
      <c r="F244" s="316"/>
      <c r="G244" s="7" t="s">
        <v>7</v>
      </c>
      <c r="H244" s="316"/>
      <c r="I244" s="297"/>
      <c r="J244" s="299"/>
      <c r="K244" s="299"/>
      <c r="L244" s="179"/>
      <c r="M244" s="172"/>
      <c r="N244" s="307" t="s">
        <v>8</v>
      </c>
      <c r="O244" s="308"/>
      <c r="P244" s="308"/>
      <c r="Q244" s="308"/>
      <c r="R244" s="308"/>
      <c r="S244" s="308"/>
      <c r="T244" s="309"/>
      <c r="U244" s="189" t="s">
        <v>9</v>
      </c>
      <c r="V244" s="175" t="s">
        <v>10</v>
      </c>
      <c r="W244" s="176"/>
      <c r="X244" s="176"/>
      <c r="Y244" s="176"/>
      <c r="Z244" s="176"/>
      <c r="AA244" s="177"/>
      <c r="AB244" s="119" t="s">
        <v>11</v>
      </c>
      <c r="AC244" s="174"/>
      <c r="AD244" s="310" t="s">
        <v>8</v>
      </c>
      <c r="AE244" s="311"/>
      <c r="AF244" s="311"/>
      <c r="AG244" s="311"/>
      <c r="AH244" s="311"/>
      <c r="AI244" s="311"/>
      <c r="AJ244" s="312"/>
      <c r="AK244" s="125" t="s">
        <v>9</v>
      </c>
      <c r="AL244" s="172"/>
      <c r="AM244" s="307" t="s">
        <v>8</v>
      </c>
      <c r="AN244" s="308"/>
      <c r="AO244" s="308"/>
      <c r="AP244" s="308"/>
      <c r="AQ244" s="308"/>
      <c r="AR244" s="308"/>
      <c r="AS244" s="309"/>
      <c r="AT244" s="120" t="s">
        <v>9</v>
      </c>
    </row>
    <row r="245" spans="1:64" x14ac:dyDescent="0.15">
      <c r="A245" s="289">
        <v>49</v>
      </c>
      <c r="B245" s="292"/>
      <c r="C245" s="294"/>
      <c r="D245" s="292"/>
      <c r="E245" s="186" t="str">
        <f>IF(C245="○",IF($D245&lt;&gt;"",VLOOKUP($D245,新規学連登録者入力シート!$A$2:$U$101,8,FALSE),""),IF($D245&lt;&gt;"",IF(VLOOKUP(記入方法!$D245,登録者リスト!$A$1:$F$43729,4,FALSE)=基本情報!$D$6,VLOOKUP(記入方法!$D245,登録者リスト!$A$1:$F$43729,3,FALSE),""),""))</f>
        <v/>
      </c>
      <c r="F245" s="283" t="str">
        <f>IF(C245="○",IF($D245&lt;&gt;"",VLOOKUP($D245,新規学連登録者入力シート!$A$2:$U$101,9,FALSE),""),IF($D245&lt;&gt;"",IF(VLOOKUP(記入方法!$D245,登録者リスト!$A$1:$G$43729,4,FALSE)=基本情報!$D$6,VLOOKUP(記入方法!$D245,登録者リスト!$A$1:$G$43729,7,FALSE),""),""))</f>
        <v/>
      </c>
      <c r="G245" s="187" t="str">
        <f>IF(C245="○",IF($D245&lt;&gt;"",VLOOKUP($D245,新規学連登録者入力シート!$A$2:$U$101,14,FALSE),""),IF($D245&lt;&gt;"",IF(VLOOKUP(記入方法!$D245,登録者リスト!$A$1:$F$43729,4,FALSE)=基本情報!$D$6,VLOOKUP(記入方法!$D245,登録者リスト!$A$1:$F$43729,5,FALSE),""),""))</f>
        <v/>
      </c>
      <c r="H245" s="281" t="str">
        <f>IF(C245="○",IF($D245&lt;&gt;"",VLOOKUP($D245,新規学連登録者入力シート!$A$2:$U$101,19,FALSE),""),IF($D245&lt;&gt;"",IF(VLOOKUP(記入方法!$D245,登録者リスト!$A$1:$H$43729,4,FALSE)=基本情報!$D$6,VLOOKUP(記入方法!$D245,登録者リスト!$A$1:$H$43729,8,FALSE),""),""))</f>
        <v/>
      </c>
      <c r="I245" s="285"/>
      <c r="J245" s="285"/>
      <c r="K245" s="287" t="str">
        <f>IFERROR(IF(I245="","",IF(AND(I245&lt;&gt;"107 ハーフマラソン",I245&lt;&gt;"062 10000mW"),IF(BD245="T",IF(VALUE(M245)&lt;=BB245,"A標準",IF(VALUE(M245)&lt;=BC245,"B標準","未突破")),IF(VALUE(M245)&gt;=BB245,"A標準",IF(VALUE(M245)&gt;=BC245,"B標準","未突破"))),IF(VALUE(M245)&lt;=BC245,"","未突破"))),"")</f>
        <v/>
      </c>
      <c r="L245" s="169"/>
      <c r="M245" s="13" t="str">
        <f>IF(U245="",ASC(N245&amp;IF(P245&lt;&gt;"",TEXT(P245,"00"),"")&amp;IF(R245&lt;&gt;"",TEXT(R245,"00"),"")&amp;IF(T245&lt;&gt;"",TEXT(T245,"00"),"")),ASC(U245))</f>
        <v/>
      </c>
      <c r="N245" s="281"/>
      <c r="O245" s="265" t="s">
        <v>275</v>
      </c>
      <c r="P245" s="275"/>
      <c r="Q245" s="265" t="s">
        <v>276</v>
      </c>
      <c r="R245" s="275"/>
      <c r="S245" s="277" t="s">
        <v>277</v>
      </c>
      <c r="T245" s="279"/>
      <c r="U245" s="281"/>
      <c r="V245" s="8"/>
      <c r="W245" s="9" t="s">
        <v>23</v>
      </c>
      <c r="X245" s="8"/>
      <c r="Y245" s="9" t="s">
        <v>24</v>
      </c>
      <c r="Z245" s="8"/>
      <c r="AA245" s="9" t="s">
        <v>26</v>
      </c>
      <c r="AB245" s="283"/>
      <c r="AC245" s="126" t="str">
        <f>IF(AK245="",ASC(AD245&amp;IF(AF245&lt;&gt;"",TEXT(AF245,"00"),"")&amp;IF(AH245&lt;&gt;"",TEXT(AH245,"00"),"")&amp;IF(AJ245&lt;&gt;"",TEXT(AJ245,"00"),"")),ASC(AK245))</f>
        <v/>
      </c>
      <c r="AD245" s="267" t="str">
        <f>IF(I245="","",IF(I245="201 十種競技","",VLOOKUP(I245,#REF!,2,FALSE)))</f>
        <v/>
      </c>
      <c r="AE245" s="269" t="s">
        <v>275</v>
      </c>
      <c r="AF245" s="271" t="str">
        <f>IF(I245="","",IF(I245="201 十種競技","",VLOOKUP(I245,#REF!,4,FALSE)))</f>
        <v/>
      </c>
      <c r="AG245" s="269" t="s">
        <v>276</v>
      </c>
      <c r="AH245" s="271" t="str">
        <f>IF(I245="","",IF(I245="201 十種競技","",VLOOKUP(I245,#REF!,6,FALSE)))</f>
        <v/>
      </c>
      <c r="AI245" s="273" t="s">
        <v>277</v>
      </c>
      <c r="AJ245" s="331" t="str">
        <f>IF(I245="","",IF(I245="201 十種競技","",VLOOKUP(I245,#REF!,8,FALSE)))</f>
        <v/>
      </c>
      <c r="AK245" s="267" t="str">
        <f>IF(I245="","",IF(I245="201 十種競技",#REF!,""))</f>
        <v/>
      </c>
      <c r="AL245" s="13" t="str">
        <f>IF(AT245="",ASC(AM245&amp;IF(AO245&lt;&gt;"",TEXT(AO245,"00"),"")&amp;IF(AQ245&lt;&gt;"",TEXT(AQ245,"00"),"")&amp;IF(AS245&lt;&gt;"",TEXT(AS245,"00"),"")),ASC(AT245))</f>
        <v/>
      </c>
      <c r="AM245" s="292"/>
      <c r="AN245" s="265" t="s">
        <v>275</v>
      </c>
      <c r="AO245" s="319"/>
      <c r="AP245" s="265" t="s">
        <v>276</v>
      </c>
      <c r="AQ245" s="319"/>
      <c r="AR245" s="277" t="s">
        <v>277</v>
      </c>
      <c r="AS245" s="321"/>
      <c r="AT245" s="323"/>
      <c r="AV245" s="6" t="str">
        <f>IF(AND(I245&lt;&gt;"107 ハーフマラソン",I245&lt;&gt;"062 10000mW"),D245 &amp; "-" &amp; I245,D245 &amp; "-" &amp; I245 &amp; J245)</f>
        <v>-</v>
      </c>
      <c r="AW245" s="6" t="str">
        <f>IF(ISERROR(VLOOKUP(記入方法!$AV245,登録者リスト!#REF!,4,FALSE)),"○","")</f>
        <v>○</v>
      </c>
      <c r="AX245" s="6" t="e">
        <f>IF(AND(I245&lt;&gt;"107 ハーフマラソン",I245&lt;&gt;"062 10000mW"),#REF! &amp; "-" &amp; I245,#REF! &amp; "-" &amp; I245 &amp; J245)</f>
        <v>#REF!</v>
      </c>
      <c r="AY245" s="6" t="str">
        <f>IF(ISERROR(VLOOKUP(AX245,突破者リスト外資格記録入力シート!$D$7:$M$106,2,FALSE)),"○","")</f>
        <v>○</v>
      </c>
      <c r="AZ245" s="6" t="str">
        <f>IF(C245="○","整理番号","登録番号")</f>
        <v>登録番号</v>
      </c>
      <c r="BA245" s="6" t="str">
        <f>IF(I245="107 ハーフマラソン","H",IF(I245="062 10000mW","W",""))</f>
        <v/>
      </c>
      <c r="BB245" s="6" t="e">
        <f>VLOOKUP($I245 &amp; $J245,標準記録!$A$1:$D$25,2,FALSE)</f>
        <v>#N/A</v>
      </c>
      <c r="BC245" s="6" t="e">
        <f>VLOOKUP($I245 &amp; $J245,標準記録!$A$1:$D$25,3,FALSE)</f>
        <v>#N/A</v>
      </c>
      <c r="BD245" s="6" t="e">
        <f>VLOOKUP($I245 &amp; $J245,標準記録!$A$1:$D$25,4,FALSE)</f>
        <v>#N/A</v>
      </c>
      <c r="BE245" s="6" t="str">
        <f>IF(BF245="","",A245)</f>
        <v/>
      </c>
      <c r="BF245" s="6" t="str">
        <f>IF(OR(I245="201 十種競技",I245="202 七種競技"),#REF!,"")</f>
        <v/>
      </c>
      <c r="BG245" s="6" t="str">
        <f>IF(I245="107 ハーフマラソン",#REF!,"")</f>
        <v/>
      </c>
      <c r="BH245" s="6" t="str">
        <f>I245 &amp; K245</f>
        <v/>
      </c>
      <c r="BI245" s="6">
        <f>I245</f>
        <v>0</v>
      </c>
      <c r="BJ245" s="6">
        <f>COUNTIF($BI$5:$BI$401,I245)</f>
        <v>160</v>
      </c>
      <c r="BK245" s="6">
        <f>COUNTIF($BH$5:$BH$401,I245 &amp; "B標準")</f>
        <v>0</v>
      </c>
      <c r="BL245" s="6" t="str">
        <f>D243 &amp; D245</f>
        <v>登録番号</v>
      </c>
    </row>
    <row r="246" spans="1:64" ht="14.25" thickBot="1" x14ac:dyDescent="0.2">
      <c r="A246" s="290"/>
      <c r="B246" s="293"/>
      <c r="C246" s="295"/>
      <c r="D246" s="293"/>
      <c r="E246" s="188" t="str">
        <f>IF(C245="○",IF($D245&lt;&gt;"",VLOOKUP($D245,新規学連登録者入力シート!$A$2:$U$101,7,FALSE),""),IF($D245&lt;&gt;"",IF(VLOOKUP(記入方法!$D245,登録者リスト!$A$1:$F$43729,4,FALSE)=基本情報!$D$6,VLOOKUP(記入方法!$D245,登録者リスト!$A$1:$F$43729,2,FALSE),""),""))</f>
        <v/>
      </c>
      <c r="F246" s="284"/>
      <c r="G246" s="188" t="str">
        <f>IF(C245="○",IF($D245&lt;&gt;"",VLOOKUP($D245,新規学連登録者入力シート!$A$2:$U$101,19,FALSE),""),IF($D245&lt;&gt;"",IF(VLOOKUP(記入方法!$D245,登録者リスト!$A$1:$F$43729,4,FALSE)=基本情報!$D$6,VLOOKUP(記入方法!$D245,登録者リスト!$A$1:$F$43729,6,FALSE),""),""))</f>
        <v/>
      </c>
      <c r="H246" s="282"/>
      <c r="I246" s="286"/>
      <c r="J246" s="286"/>
      <c r="K246" s="288"/>
      <c r="L246" s="170"/>
      <c r="M246" s="15" t="str">
        <f>IF(U246="",ASC(N246&amp;IF(P246&lt;&gt;"",TEXT(P246,"00"),"")&amp;IF(R246&lt;&gt;"",TEXT(R246,"00"),"")&amp;IF(T246&lt;&gt;"",TEXT(T246,"00"),"")),ASC(U246))</f>
        <v/>
      </c>
      <c r="N246" s="282"/>
      <c r="O246" s="266"/>
      <c r="P246" s="276"/>
      <c r="Q246" s="266"/>
      <c r="R246" s="276"/>
      <c r="S246" s="278"/>
      <c r="T246" s="280"/>
      <c r="U246" s="282"/>
      <c r="V246" s="10"/>
      <c r="W246" s="11" t="s">
        <v>23</v>
      </c>
      <c r="X246" s="10"/>
      <c r="Y246" s="11" t="s">
        <v>25</v>
      </c>
      <c r="Z246" s="10"/>
      <c r="AA246" s="11" t="s">
        <v>26</v>
      </c>
      <c r="AB246" s="284"/>
      <c r="AC246" s="127" t="str">
        <f>IF(AK246="",ASC(AD245&amp;IF(AF246&lt;&gt;"",TEXT(AF246,"00"),"")&amp;IF(AH246&lt;&gt;"",TEXT(AH246,"00"),"")&amp;IF(AJ246&lt;&gt;"",TEXT(AJ246,"00"),"")),ASC(AK246))</f>
        <v/>
      </c>
      <c r="AD246" s="268"/>
      <c r="AE246" s="270"/>
      <c r="AF246" s="272"/>
      <c r="AG246" s="270"/>
      <c r="AH246" s="272"/>
      <c r="AI246" s="274"/>
      <c r="AJ246" s="332"/>
      <c r="AK246" s="268"/>
      <c r="AL246" s="15" t="str">
        <f>IF(AT246="",ASC(AM246&amp;IF(AO246&lt;&gt;"",TEXT(AO246,"00"),"")&amp;IF(AQ246&lt;&gt;"",TEXT(AQ246,"00"),"")&amp;IF(AS246&lt;&gt;"",TEXT(AS246,"00"),"")),ASC(AT246))</f>
        <v/>
      </c>
      <c r="AM246" s="293"/>
      <c r="AN246" s="266"/>
      <c r="AO246" s="320"/>
      <c r="AP246" s="266"/>
      <c r="AQ246" s="320"/>
      <c r="AR246" s="278"/>
      <c r="AS246" s="322"/>
      <c r="AT246" s="324"/>
      <c r="AV246" s="6" t="str">
        <f>IF(AND(I246&lt;&gt;"107 ハーフマラソン",I246&lt;&gt;"062 10000mW"),D245 &amp; "-" &amp; I246,D245 &amp; "-" &amp; I246 &amp; J246)</f>
        <v>-</v>
      </c>
      <c r="AW246" s="6" t="str">
        <f>IF(ISERROR(VLOOKUP(記入方法!$AV246,登録者リスト!#REF!,4,FALSE)),"○","")</f>
        <v>○</v>
      </c>
      <c r="AX246" s="6" t="e">
        <f>IF(AND(I246&lt;&gt;"107 ハーフマラソン",I246&lt;&gt;"062 10000mW"),#REF! &amp; "-" &amp; I246,#REF! &amp; "-" &amp; I246 &amp; J246)</f>
        <v>#REF!</v>
      </c>
      <c r="AY246" s="6" t="str">
        <f>IF(ISERROR(VLOOKUP(AX246,突破者リスト外資格記録入力シート!$D$7:$M$106,2,FALSE)),"○","")</f>
        <v>○</v>
      </c>
      <c r="BA246" s="6" t="str">
        <f>IF(I246="107 ハーフマラソン","H",IF(I246="062 10000mW","W",""))</f>
        <v/>
      </c>
      <c r="BB246" s="6" t="e">
        <f>VLOOKUP($I246 &amp; $J246,標準記録!$A$1:$D$25,2,FALSE)</f>
        <v>#N/A</v>
      </c>
      <c r="BC246" s="6" t="e">
        <f>VLOOKUP($I246 &amp; $J246,標準記録!$A$1:$D$25,3,FALSE)</f>
        <v>#N/A</v>
      </c>
      <c r="BD246" s="6" t="e">
        <f>VLOOKUP($I246 &amp; $J246,標準記録!$A$1:$D$25,4,FALSE)</f>
        <v>#N/A</v>
      </c>
      <c r="BE246" s="6" t="str">
        <f>IF(BF246="","",A245)</f>
        <v/>
      </c>
      <c r="BF246" s="6" t="str">
        <f>IF(OR(I246="201 十種競技",I246="202 七種競技"),#REF!,"")</f>
        <v/>
      </c>
      <c r="BG246" s="6" t="str">
        <f>IF(I246="107 ハーフマラソン",#REF!,"")</f>
        <v/>
      </c>
      <c r="BH246" s="6" t="str">
        <f>I246 &amp; K246</f>
        <v/>
      </c>
      <c r="BI246" s="6">
        <f>I246</f>
        <v>0</v>
      </c>
      <c r="BJ246" s="6">
        <f>COUNTIF($BI$5:$BI$401,I246)</f>
        <v>160</v>
      </c>
      <c r="BK246" s="6">
        <f>COUNTIF($BH$5:$BH$401,I246 &amp; "B標準")</f>
        <v>0</v>
      </c>
    </row>
    <row r="247" spans="1:64" ht="15" thickTop="1" thickBot="1" x14ac:dyDescent="0.2">
      <c r="A247" s="291"/>
      <c r="B247" s="325" t="s">
        <v>164</v>
      </c>
      <c r="C247" s="326"/>
      <c r="D247" s="326"/>
      <c r="E247" s="326"/>
      <c r="F247" s="326"/>
      <c r="G247" s="327"/>
      <c r="H247" s="185"/>
      <c r="I247" s="328"/>
      <c r="J247" s="329"/>
      <c r="K247" s="329"/>
      <c r="L247" s="329"/>
      <c r="M247" s="329"/>
      <c r="N247" s="329"/>
      <c r="O247" s="329"/>
      <c r="P247" s="329"/>
      <c r="Q247" s="329"/>
      <c r="R247" s="329"/>
      <c r="S247" s="329"/>
      <c r="T247" s="329"/>
      <c r="U247" s="329"/>
      <c r="V247" s="329"/>
      <c r="W247" s="329"/>
      <c r="X247" s="329"/>
      <c r="Y247" s="329"/>
      <c r="Z247" s="329"/>
      <c r="AA247" s="329"/>
      <c r="AB247" s="329"/>
      <c r="AC247" s="329"/>
      <c r="AD247" s="329"/>
      <c r="AE247" s="329"/>
      <c r="AF247" s="329"/>
      <c r="AG247" s="329"/>
      <c r="AH247" s="329"/>
      <c r="AI247" s="329"/>
      <c r="AJ247" s="329"/>
      <c r="AK247" s="329"/>
      <c r="AL247" s="329"/>
      <c r="AM247" s="329"/>
      <c r="AN247" s="329"/>
      <c r="AO247" s="329"/>
      <c r="AP247" s="329"/>
      <c r="AQ247" s="329"/>
      <c r="AR247" s="329"/>
      <c r="AS247" s="329"/>
      <c r="AT247" s="330"/>
    </row>
    <row r="248" spans="1:64" ht="13.5" customHeight="1" x14ac:dyDescent="0.15">
      <c r="A248" s="313"/>
      <c r="B248" s="315" t="s">
        <v>0</v>
      </c>
      <c r="C248" s="317" t="s">
        <v>280</v>
      </c>
      <c r="D248" s="317" t="str">
        <f>IF(C250="○","整理番号","登録番号")</f>
        <v>登録番号</v>
      </c>
      <c r="E248" s="184" t="s">
        <v>1394</v>
      </c>
      <c r="F248" s="315" t="s">
        <v>319</v>
      </c>
      <c r="G248" s="168" t="s">
        <v>1</v>
      </c>
      <c r="H248" s="298" t="s">
        <v>1395</v>
      </c>
      <c r="I248" s="296" t="s">
        <v>2</v>
      </c>
      <c r="J248" s="298" t="s">
        <v>328</v>
      </c>
      <c r="K248" s="298" t="s">
        <v>3</v>
      </c>
      <c r="L248" s="178" t="s">
        <v>281</v>
      </c>
      <c r="M248" s="171" t="s">
        <v>16</v>
      </c>
      <c r="N248" s="300" t="s">
        <v>4</v>
      </c>
      <c r="O248" s="301"/>
      <c r="P248" s="301"/>
      <c r="Q248" s="301"/>
      <c r="R248" s="301"/>
      <c r="S248" s="301"/>
      <c r="T248" s="301"/>
      <c r="U248" s="301"/>
      <c r="V248" s="301"/>
      <c r="W248" s="301"/>
      <c r="X248" s="301"/>
      <c r="Y248" s="301"/>
      <c r="Z248" s="301"/>
      <c r="AA248" s="301"/>
      <c r="AB248" s="302"/>
      <c r="AC248" s="173" t="s">
        <v>16</v>
      </c>
      <c r="AD248" s="303" t="s">
        <v>462</v>
      </c>
      <c r="AE248" s="304"/>
      <c r="AF248" s="304"/>
      <c r="AG248" s="304"/>
      <c r="AH248" s="304"/>
      <c r="AI248" s="304"/>
      <c r="AJ248" s="304"/>
      <c r="AK248" s="305"/>
      <c r="AL248" s="171" t="s">
        <v>16</v>
      </c>
      <c r="AM248" s="300" t="s">
        <v>459</v>
      </c>
      <c r="AN248" s="301"/>
      <c r="AO248" s="301"/>
      <c r="AP248" s="301"/>
      <c r="AQ248" s="301"/>
      <c r="AR248" s="301"/>
      <c r="AS248" s="301"/>
      <c r="AT248" s="306"/>
    </row>
    <row r="249" spans="1:64" ht="14.25" thickBot="1" x14ac:dyDescent="0.2">
      <c r="A249" s="314"/>
      <c r="B249" s="316"/>
      <c r="C249" s="318"/>
      <c r="D249" s="318"/>
      <c r="E249" s="189" t="s">
        <v>6</v>
      </c>
      <c r="F249" s="316"/>
      <c r="G249" s="7" t="s">
        <v>7</v>
      </c>
      <c r="H249" s="316"/>
      <c r="I249" s="297"/>
      <c r="J249" s="299"/>
      <c r="K249" s="299"/>
      <c r="L249" s="179"/>
      <c r="M249" s="172"/>
      <c r="N249" s="307" t="s">
        <v>8</v>
      </c>
      <c r="O249" s="308"/>
      <c r="P249" s="308"/>
      <c r="Q249" s="308"/>
      <c r="R249" s="308"/>
      <c r="S249" s="308"/>
      <c r="T249" s="309"/>
      <c r="U249" s="189" t="s">
        <v>9</v>
      </c>
      <c r="V249" s="175" t="s">
        <v>10</v>
      </c>
      <c r="W249" s="176"/>
      <c r="X249" s="176"/>
      <c r="Y249" s="176"/>
      <c r="Z249" s="176"/>
      <c r="AA249" s="177"/>
      <c r="AB249" s="119" t="s">
        <v>11</v>
      </c>
      <c r="AC249" s="174"/>
      <c r="AD249" s="310" t="s">
        <v>8</v>
      </c>
      <c r="AE249" s="311"/>
      <c r="AF249" s="311"/>
      <c r="AG249" s="311"/>
      <c r="AH249" s="311"/>
      <c r="AI249" s="311"/>
      <c r="AJ249" s="312"/>
      <c r="AK249" s="125" t="s">
        <v>9</v>
      </c>
      <c r="AL249" s="172"/>
      <c r="AM249" s="307" t="s">
        <v>8</v>
      </c>
      <c r="AN249" s="308"/>
      <c r="AO249" s="308"/>
      <c r="AP249" s="308"/>
      <c r="AQ249" s="308"/>
      <c r="AR249" s="308"/>
      <c r="AS249" s="309"/>
      <c r="AT249" s="120" t="s">
        <v>9</v>
      </c>
    </row>
    <row r="250" spans="1:64" x14ac:dyDescent="0.15">
      <c r="A250" s="289">
        <v>50</v>
      </c>
      <c r="B250" s="292"/>
      <c r="C250" s="294"/>
      <c r="D250" s="292"/>
      <c r="E250" s="186" t="str">
        <f>IF(C250="○",IF($D250&lt;&gt;"",VLOOKUP($D250,新規学連登録者入力シート!$A$2:$U$101,8,FALSE),""),IF($D250&lt;&gt;"",IF(VLOOKUP(記入方法!$D250,登録者リスト!$A$1:$F$43729,4,FALSE)=基本情報!$D$6,VLOOKUP(記入方法!$D250,登録者リスト!$A$1:$F$43729,3,FALSE),""),""))</f>
        <v/>
      </c>
      <c r="F250" s="283" t="str">
        <f>IF(C250="○",IF($D250&lt;&gt;"",VLOOKUP($D250,新規学連登録者入力シート!$A$2:$U$101,9,FALSE),""),IF($D250&lt;&gt;"",IF(VLOOKUP(記入方法!$D250,登録者リスト!$A$1:$G$43729,4,FALSE)=基本情報!$D$6,VLOOKUP(記入方法!$D250,登録者リスト!$A$1:$G$43729,7,FALSE),""),""))</f>
        <v/>
      </c>
      <c r="G250" s="187" t="str">
        <f>IF(C250="○",IF($D250&lt;&gt;"",VLOOKUP($D250,新規学連登録者入力シート!$A$2:$U$101,14,FALSE),""),IF($D250&lt;&gt;"",IF(VLOOKUP(記入方法!$D250,登録者リスト!$A$1:$F$43729,4,FALSE)=基本情報!$D$6,VLOOKUP(記入方法!$D250,登録者リスト!$A$1:$F$43729,5,FALSE),""),""))</f>
        <v/>
      </c>
      <c r="H250" s="281" t="str">
        <f>IF(C250="○",IF($D250&lt;&gt;"",VLOOKUP($D250,新規学連登録者入力シート!$A$2:$U$101,19,FALSE),""),IF($D250&lt;&gt;"",IF(VLOOKUP(記入方法!$D250,登録者リスト!$A$1:$H$43729,4,FALSE)=基本情報!$D$6,VLOOKUP(記入方法!$D250,登録者リスト!$A$1:$H$43729,8,FALSE),""),""))</f>
        <v/>
      </c>
      <c r="I250" s="285"/>
      <c r="J250" s="285"/>
      <c r="K250" s="287" t="str">
        <f>IFERROR(IF(I250="","",IF(AND(I250&lt;&gt;"107 ハーフマラソン",I250&lt;&gt;"062 10000mW"),IF(BD250="T",IF(VALUE(M250)&lt;=BB250,"A標準",IF(VALUE(M250)&lt;=BC250,"B標準","未突破")),IF(VALUE(M250)&gt;=BB250,"A標準",IF(VALUE(M250)&gt;=BC250,"B標準","未突破"))),IF(VALUE(M250)&lt;=BC250,"","未突破"))),"")</f>
        <v/>
      </c>
      <c r="L250" s="169"/>
      <c r="M250" s="13" t="str">
        <f>IF(U250="",ASC(N250&amp;IF(P250&lt;&gt;"",TEXT(P250,"00"),"")&amp;IF(R250&lt;&gt;"",TEXT(R250,"00"),"")&amp;IF(T250&lt;&gt;"",TEXT(T250,"00"),"")),ASC(U250))</f>
        <v/>
      </c>
      <c r="N250" s="281"/>
      <c r="O250" s="265" t="s">
        <v>275</v>
      </c>
      <c r="P250" s="275"/>
      <c r="Q250" s="265" t="s">
        <v>276</v>
      </c>
      <c r="R250" s="275"/>
      <c r="S250" s="277" t="s">
        <v>277</v>
      </c>
      <c r="T250" s="279"/>
      <c r="U250" s="281"/>
      <c r="V250" s="8"/>
      <c r="W250" s="9" t="s">
        <v>23</v>
      </c>
      <c r="X250" s="8"/>
      <c r="Y250" s="9" t="s">
        <v>24</v>
      </c>
      <c r="Z250" s="8"/>
      <c r="AA250" s="9" t="s">
        <v>26</v>
      </c>
      <c r="AB250" s="283"/>
      <c r="AC250" s="126" t="str">
        <f>IF(AK250="",ASC(AD250&amp;IF(AF250&lt;&gt;"",TEXT(AF250,"00"),"")&amp;IF(AH250&lt;&gt;"",TEXT(AH250,"00"),"")&amp;IF(AJ250&lt;&gt;"",TEXT(AJ250,"00"),"")),ASC(AK250))</f>
        <v/>
      </c>
      <c r="AD250" s="267" t="str">
        <f>IF(I250="","",IF(I250="201 十種競技","",VLOOKUP(I250,#REF!,2,FALSE)))</f>
        <v/>
      </c>
      <c r="AE250" s="269" t="s">
        <v>275</v>
      </c>
      <c r="AF250" s="271" t="str">
        <f>IF(I250="","",IF(I250="201 十種競技","",VLOOKUP(I250,#REF!,4,FALSE)))</f>
        <v/>
      </c>
      <c r="AG250" s="269" t="s">
        <v>276</v>
      </c>
      <c r="AH250" s="271" t="str">
        <f>IF(I250="","",IF(I250="201 十種競技","",VLOOKUP(I250,#REF!,6,FALSE)))</f>
        <v/>
      </c>
      <c r="AI250" s="273" t="s">
        <v>277</v>
      </c>
      <c r="AJ250" s="331" t="str">
        <f>IF(I250="","",IF(I250="201 十種競技","",VLOOKUP(I250,#REF!,8,FALSE)))</f>
        <v/>
      </c>
      <c r="AK250" s="267" t="str">
        <f>IF(I250="","",IF(I250="201 十種競技",#REF!,""))</f>
        <v/>
      </c>
      <c r="AL250" s="13" t="str">
        <f>IF(AT250="",ASC(AM250&amp;IF(AO250&lt;&gt;"",TEXT(AO250,"00"),"")&amp;IF(AQ250&lt;&gt;"",TEXT(AQ250,"00"),"")&amp;IF(AS250&lt;&gt;"",TEXT(AS250,"00"),"")),ASC(AT250))</f>
        <v/>
      </c>
      <c r="AM250" s="292"/>
      <c r="AN250" s="265" t="s">
        <v>275</v>
      </c>
      <c r="AO250" s="319"/>
      <c r="AP250" s="265" t="s">
        <v>276</v>
      </c>
      <c r="AQ250" s="319"/>
      <c r="AR250" s="277" t="s">
        <v>277</v>
      </c>
      <c r="AS250" s="321"/>
      <c r="AT250" s="323"/>
      <c r="AV250" s="6" t="str">
        <f>IF(AND(I250&lt;&gt;"107 ハーフマラソン",I250&lt;&gt;"062 10000mW"),D250 &amp; "-" &amp; I250,D250 &amp; "-" &amp; I250 &amp; J250)</f>
        <v>-</v>
      </c>
      <c r="AW250" s="6" t="str">
        <f>IF(ISERROR(VLOOKUP(記入方法!$AV250,登録者リスト!#REF!,4,FALSE)),"○","")</f>
        <v>○</v>
      </c>
      <c r="AX250" s="6" t="e">
        <f>IF(AND(I250&lt;&gt;"107 ハーフマラソン",I250&lt;&gt;"062 10000mW"),#REF! &amp; "-" &amp; I250,#REF! &amp; "-" &amp; I250 &amp; J250)</f>
        <v>#REF!</v>
      </c>
      <c r="AY250" s="6" t="str">
        <f>IF(ISERROR(VLOOKUP(AX250,突破者リスト外資格記録入力シート!$D$7:$M$106,2,FALSE)),"○","")</f>
        <v>○</v>
      </c>
      <c r="AZ250" s="6" t="str">
        <f>IF(C250="○","整理番号","登録番号")</f>
        <v>登録番号</v>
      </c>
      <c r="BA250" s="6" t="str">
        <f>IF(I250="107 ハーフマラソン","H",IF(I250="062 10000mW","W",""))</f>
        <v/>
      </c>
      <c r="BB250" s="6" t="e">
        <f>VLOOKUP($I250 &amp; $J250,標準記録!$A$1:$D$25,2,FALSE)</f>
        <v>#N/A</v>
      </c>
      <c r="BC250" s="6" t="e">
        <f>VLOOKUP($I250 &amp; $J250,標準記録!$A$1:$D$25,3,FALSE)</f>
        <v>#N/A</v>
      </c>
      <c r="BD250" s="6" t="e">
        <f>VLOOKUP($I250 &amp; $J250,標準記録!$A$1:$D$25,4,FALSE)</f>
        <v>#N/A</v>
      </c>
      <c r="BE250" s="6" t="str">
        <f>IF(BF250="","",A250)</f>
        <v/>
      </c>
      <c r="BF250" s="6" t="str">
        <f>IF(OR(I250="201 十種競技",I250="202 七種競技"),#REF!,"")</f>
        <v/>
      </c>
      <c r="BG250" s="6" t="str">
        <f>IF(I250="107 ハーフマラソン",#REF!,"")</f>
        <v/>
      </c>
      <c r="BH250" s="6" t="str">
        <f>I250 &amp; K250</f>
        <v/>
      </c>
      <c r="BI250" s="6">
        <f>I250</f>
        <v>0</v>
      </c>
      <c r="BJ250" s="6">
        <f>COUNTIF($BI$5:$BI$401,I250)</f>
        <v>160</v>
      </c>
      <c r="BK250" s="6">
        <f>COUNTIF($BH$5:$BH$401,I250 &amp; "B標準")</f>
        <v>0</v>
      </c>
      <c r="BL250" s="6" t="str">
        <f>D248 &amp; D250</f>
        <v>登録番号</v>
      </c>
    </row>
    <row r="251" spans="1:64" ht="14.25" thickBot="1" x14ac:dyDescent="0.2">
      <c r="A251" s="290"/>
      <c r="B251" s="293"/>
      <c r="C251" s="295"/>
      <c r="D251" s="293"/>
      <c r="E251" s="188" t="str">
        <f>IF(C250="○",IF($D250&lt;&gt;"",VLOOKUP($D250,新規学連登録者入力シート!$A$2:$U$101,7,FALSE),""),IF($D250&lt;&gt;"",IF(VLOOKUP(記入方法!$D250,登録者リスト!$A$1:$F$43729,4,FALSE)=基本情報!$D$6,VLOOKUP(記入方法!$D250,登録者リスト!$A$1:$F$43729,2,FALSE),""),""))</f>
        <v/>
      </c>
      <c r="F251" s="284"/>
      <c r="G251" s="188" t="str">
        <f>IF(C250="○",IF($D250&lt;&gt;"",VLOOKUP($D250,新規学連登録者入力シート!$A$2:$U$101,19,FALSE),""),IF($D250&lt;&gt;"",IF(VLOOKUP(記入方法!$D250,登録者リスト!$A$1:$F$43729,4,FALSE)=基本情報!$D$6,VLOOKUP(記入方法!$D250,登録者リスト!$A$1:$F$43729,6,FALSE),""),""))</f>
        <v/>
      </c>
      <c r="H251" s="282"/>
      <c r="I251" s="286"/>
      <c r="J251" s="286"/>
      <c r="K251" s="288"/>
      <c r="L251" s="170"/>
      <c r="M251" s="15" t="str">
        <f>IF(U251="",ASC(N251&amp;IF(P251&lt;&gt;"",TEXT(P251,"00"),"")&amp;IF(R251&lt;&gt;"",TEXT(R251,"00"),"")&amp;IF(T251&lt;&gt;"",TEXT(T251,"00"),"")),ASC(U251))</f>
        <v/>
      </c>
      <c r="N251" s="282"/>
      <c r="O251" s="266"/>
      <c r="P251" s="276"/>
      <c r="Q251" s="266"/>
      <c r="R251" s="276"/>
      <c r="S251" s="278"/>
      <c r="T251" s="280"/>
      <c r="U251" s="282"/>
      <c r="V251" s="10"/>
      <c r="W251" s="11" t="s">
        <v>23</v>
      </c>
      <c r="X251" s="10"/>
      <c r="Y251" s="11" t="s">
        <v>25</v>
      </c>
      <c r="Z251" s="10"/>
      <c r="AA251" s="11" t="s">
        <v>26</v>
      </c>
      <c r="AB251" s="284"/>
      <c r="AC251" s="127" t="str">
        <f>IF(AK251="",ASC(AD250&amp;IF(AF251&lt;&gt;"",TEXT(AF251,"00"),"")&amp;IF(AH251&lt;&gt;"",TEXT(AH251,"00"),"")&amp;IF(AJ251&lt;&gt;"",TEXT(AJ251,"00"),"")),ASC(AK251))</f>
        <v/>
      </c>
      <c r="AD251" s="268"/>
      <c r="AE251" s="270"/>
      <c r="AF251" s="272"/>
      <c r="AG251" s="270"/>
      <c r="AH251" s="272"/>
      <c r="AI251" s="274"/>
      <c r="AJ251" s="332"/>
      <c r="AK251" s="268"/>
      <c r="AL251" s="15" t="str">
        <f>IF(AT251="",ASC(AM251&amp;IF(AO251&lt;&gt;"",TEXT(AO251,"00"),"")&amp;IF(AQ251&lt;&gt;"",TEXT(AQ251,"00"),"")&amp;IF(AS251&lt;&gt;"",TEXT(AS251,"00"),"")),ASC(AT251))</f>
        <v/>
      </c>
      <c r="AM251" s="293"/>
      <c r="AN251" s="266"/>
      <c r="AO251" s="320"/>
      <c r="AP251" s="266"/>
      <c r="AQ251" s="320"/>
      <c r="AR251" s="278"/>
      <c r="AS251" s="322"/>
      <c r="AT251" s="324"/>
      <c r="AV251" s="6" t="str">
        <f>IF(AND(I251&lt;&gt;"107 ハーフマラソン",I251&lt;&gt;"062 10000mW"),D250 &amp; "-" &amp; I251,D250 &amp; "-" &amp; I251 &amp; J251)</f>
        <v>-</v>
      </c>
      <c r="AW251" s="6" t="str">
        <f>IF(ISERROR(VLOOKUP(記入方法!$AV251,登録者リスト!#REF!,4,FALSE)),"○","")</f>
        <v>○</v>
      </c>
      <c r="AX251" s="6" t="e">
        <f>IF(AND(I251&lt;&gt;"107 ハーフマラソン",I251&lt;&gt;"062 10000mW"),#REF! &amp; "-" &amp; I251,#REF! &amp; "-" &amp; I251 &amp; J251)</f>
        <v>#REF!</v>
      </c>
      <c r="AY251" s="6" t="str">
        <f>IF(ISERROR(VLOOKUP(AX251,突破者リスト外資格記録入力シート!$D$7:$M$106,2,FALSE)),"○","")</f>
        <v>○</v>
      </c>
      <c r="BA251" s="6" t="str">
        <f>IF(I251="107 ハーフマラソン","H",IF(I251="062 10000mW","W",""))</f>
        <v/>
      </c>
      <c r="BB251" s="6" t="e">
        <f>VLOOKUP($I251 &amp; $J251,標準記録!$A$1:$D$25,2,FALSE)</f>
        <v>#N/A</v>
      </c>
      <c r="BC251" s="6" t="e">
        <f>VLOOKUP($I251 &amp; $J251,標準記録!$A$1:$D$25,3,FALSE)</f>
        <v>#N/A</v>
      </c>
      <c r="BD251" s="6" t="e">
        <f>VLOOKUP($I251 &amp; $J251,標準記録!$A$1:$D$25,4,FALSE)</f>
        <v>#N/A</v>
      </c>
      <c r="BE251" s="6" t="str">
        <f>IF(BF251="","",A250)</f>
        <v/>
      </c>
      <c r="BF251" s="6" t="str">
        <f>IF(OR(I251="201 十種競技",I251="202 七種競技"),#REF!,"")</f>
        <v/>
      </c>
      <c r="BG251" s="6" t="str">
        <f>IF(I251="107 ハーフマラソン",#REF!,"")</f>
        <v/>
      </c>
      <c r="BH251" s="6" t="str">
        <f>I251 &amp; K251</f>
        <v/>
      </c>
      <c r="BI251" s="6">
        <f>I251</f>
        <v>0</v>
      </c>
      <c r="BJ251" s="6">
        <f>COUNTIF($BI$5:$BI$401,I251)</f>
        <v>160</v>
      </c>
      <c r="BK251" s="6">
        <f>COUNTIF($BH$5:$BH$401,I251 &amp; "B標準")</f>
        <v>0</v>
      </c>
    </row>
    <row r="252" spans="1:64" ht="15" thickTop="1" thickBot="1" x14ac:dyDescent="0.2">
      <c r="A252" s="291"/>
      <c r="B252" s="325" t="s">
        <v>164</v>
      </c>
      <c r="C252" s="326"/>
      <c r="D252" s="326"/>
      <c r="E252" s="326"/>
      <c r="F252" s="326"/>
      <c r="G252" s="327"/>
      <c r="H252" s="185"/>
      <c r="I252" s="328"/>
      <c r="J252" s="329"/>
      <c r="K252" s="329"/>
      <c r="L252" s="329"/>
      <c r="M252" s="329"/>
      <c r="N252" s="329"/>
      <c r="O252" s="329"/>
      <c r="P252" s="329"/>
      <c r="Q252" s="329"/>
      <c r="R252" s="329"/>
      <c r="S252" s="329"/>
      <c r="T252" s="329"/>
      <c r="U252" s="329"/>
      <c r="V252" s="329"/>
      <c r="W252" s="329"/>
      <c r="X252" s="329"/>
      <c r="Y252" s="329"/>
      <c r="Z252" s="329"/>
      <c r="AA252" s="329"/>
      <c r="AB252" s="329"/>
      <c r="AC252" s="329"/>
      <c r="AD252" s="329"/>
      <c r="AE252" s="329"/>
      <c r="AF252" s="329"/>
      <c r="AG252" s="329"/>
      <c r="AH252" s="329"/>
      <c r="AI252" s="329"/>
      <c r="AJ252" s="329"/>
      <c r="AK252" s="329"/>
      <c r="AL252" s="329"/>
      <c r="AM252" s="329"/>
      <c r="AN252" s="329"/>
      <c r="AO252" s="329"/>
      <c r="AP252" s="329"/>
      <c r="AQ252" s="329"/>
      <c r="AR252" s="329"/>
      <c r="AS252" s="329"/>
      <c r="AT252" s="330"/>
    </row>
    <row r="253" spans="1:64" ht="13.5" customHeight="1" x14ac:dyDescent="0.15">
      <c r="A253" s="313"/>
      <c r="B253" s="315" t="s">
        <v>0</v>
      </c>
      <c r="C253" s="317" t="s">
        <v>280</v>
      </c>
      <c r="D253" s="317" t="str">
        <f>IF(C255="○","整理番号","登録番号")</f>
        <v>登録番号</v>
      </c>
      <c r="E253" s="184" t="s">
        <v>1394</v>
      </c>
      <c r="F253" s="315" t="s">
        <v>319</v>
      </c>
      <c r="G253" s="168" t="s">
        <v>1</v>
      </c>
      <c r="H253" s="298" t="s">
        <v>1395</v>
      </c>
      <c r="I253" s="296" t="s">
        <v>2</v>
      </c>
      <c r="J253" s="298" t="s">
        <v>328</v>
      </c>
      <c r="K253" s="298" t="s">
        <v>3</v>
      </c>
      <c r="L253" s="178" t="s">
        <v>281</v>
      </c>
      <c r="M253" s="171" t="s">
        <v>16</v>
      </c>
      <c r="N253" s="300" t="s">
        <v>4</v>
      </c>
      <c r="O253" s="301"/>
      <c r="P253" s="301"/>
      <c r="Q253" s="301"/>
      <c r="R253" s="301"/>
      <c r="S253" s="301"/>
      <c r="T253" s="301"/>
      <c r="U253" s="301"/>
      <c r="V253" s="301"/>
      <c r="W253" s="301"/>
      <c r="X253" s="301"/>
      <c r="Y253" s="301"/>
      <c r="Z253" s="301"/>
      <c r="AA253" s="301"/>
      <c r="AB253" s="302"/>
      <c r="AC253" s="173" t="s">
        <v>16</v>
      </c>
      <c r="AD253" s="303" t="s">
        <v>462</v>
      </c>
      <c r="AE253" s="304"/>
      <c r="AF253" s="304"/>
      <c r="AG253" s="304"/>
      <c r="AH253" s="304"/>
      <c r="AI253" s="304"/>
      <c r="AJ253" s="304"/>
      <c r="AK253" s="305"/>
      <c r="AL253" s="171" t="s">
        <v>16</v>
      </c>
      <c r="AM253" s="300" t="s">
        <v>459</v>
      </c>
      <c r="AN253" s="301"/>
      <c r="AO253" s="301"/>
      <c r="AP253" s="301"/>
      <c r="AQ253" s="301"/>
      <c r="AR253" s="301"/>
      <c r="AS253" s="301"/>
      <c r="AT253" s="306"/>
    </row>
    <row r="254" spans="1:64" ht="14.25" thickBot="1" x14ac:dyDescent="0.2">
      <c r="A254" s="314"/>
      <c r="B254" s="316"/>
      <c r="C254" s="318"/>
      <c r="D254" s="318"/>
      <c r="E254" s="189" t="s">
        <v>6</v>
      </c>
      <c r="F254" s="316"/>
      <c r="G254" s="7" t="s">
        <v>7</v>
      </c>
      <c r="H254" s="316"/>
      <c r="I254" s="297"/>
      <c r="J254" s="299"/>
      <c r="K254" s="299"/>
      <c r="L254" s="179"/>
      <c r="M254" s="172"/>
      <c r="N254" s="307" t="s">
        <v>8</v>
      </c>
      <c r="O254" s="308"/>
      <c r="P254" s="308"/>
      <c r="Q254" s="308"/>
      <c r="R254" s="308"/>
      <c r="S254" s="308"/>
      <c r="T254" s="309"/>
      <c r="U254" s="189" t="s">
        <v>9</v>
      </c>
      <c r="V254" s="175" t="s">
        <v>10</v>
      </c>
      <c r="W254" s="176"/>
      <c r="X254" s="176"/>
      <c r="Y254" s="176"/>
      <c r="Z254" s="176"/>
      <c r="AA254" s="177"/>
      <c r="AB254" s="119" t="s">
        <v>11</v>
      </c>
      <c r="AC254" s="174"/>
      <c r="AD254" s="310" t="s">
        <v>8</v>
      </c>
      <c r="AE254" s="311"/>
      <c r="AF254" s="311"/>
      <c r="AG254" s="311"/>
      <c r="AH254" s="311"/>
      <c r="AI254" s="311"/>
      <c r="AJ254" s="312"/>
      <c r="AK254" s="125" t="s">
        <v>9</v>
      </c>
      <c r="AL254" s="172"/>
      <c r="AM254" s="307" t="s">
        <v>8</v>
      </c>
      <c r="AN254" s="308"/>
      <c r="AO254" s="308"/>
      <c r="AP254" s="308"/>
      <c r="AQ254" s="308"/>
      <c r="AR254" s="308"/>
      <c r="AS254" s="309"/>
      <c r="AT254" s="120" t="s">
        <v>9</v>
      </c>
    </row>
    <row r="255" spans="1:64" x14ac:dyDescent="0.15">
      <c r="A255" s="289">
        <v>51</v>
      </c>
      <c r="B255" s="292"/>
      <c r="C255" s="294"/>
      <c r="D255" s="292"/>
      <c r="E255" s="186" t="str">
        <f>IF(C255="○",IF($D255&lt;&gt;"",VLOOKUP($D255,新規学連登録者入力シート!$A$2:$U$101,8,FALSE),""),IF($D255&lt;&gt;"",IF(VLOOKUP(記入方法!$D255,登録者リスト!$A$1:$F$43729,4,FALSE)=基本情報!$D$6,VLOOKUP(記入方法!$D255,登録者リスト!$A$1:$F$43729,3,FALSE),""),""))</f>
        <v/>
      </c>
      <c r="F255" s="283" t="str">
        <f>IF(C255="○",IF($D255&lt;&gt;"",VLOOKUP($D255,新規学連登録者入力シート!$A$2:$U$101,9,FALSE),""),IF($D255&lt;&gt;"",IF(VLOOKUP(記入方法!$D255,登録者リスト!$A$1:$G$43729,4,FALSE)=基本情報!$D$6,VLOOKUP(記入方法!$D255,登録者リスト!$A$1:$G$43729,7,FALSE),""),""))</f>
        <v/>
      </c>
      <c r="G255" s="187" t="str">
        <f>IF(C255="○",IF($D255&lt;&gt;"",VLOOKUP($D255,新規学連登録者入力シート!$A$2:$U$101,14,FALSE),""),IF($D255&lt;&gt;"",IF(VLOOKUP(記入方法!$D255,登録者リスト!$A$1:$F$43729,4,FALSE)=基本情報!$D$6,VLOOKUP(記入方法!$D255,登録者リスト!$A$1:$F$43729,5,FALSE),""),""))</f>
        <v/>
      </c>
      <c r="H255" s="281" t="str">
        <f>IF(C255="○",IF($D255&lt;&gt;"",VLOOKUP($D255,新規学連登録者入力シート!$A$2:$U$101,19,FALSE),""),IF($D255&lt;&gt;"",IF(VLOOKUP(記入方法!$D255,登録者リスト!$A$1:$H$43729,4,FALSE)=基本情報!$D$6,VLOOKUP(記入方法!$D255,登録者リスト!$A$1:$H$43729,8,FALSE),""),""))</f>
        <v/>
      </c>
      <c r="I255" s="285"/>
      <c r="J255" s="285"/>
      <c r="K255" s="287" t="str">
        <f>IFERROR(IF(I255="","",IF(AND(I255&lt;&gt;"107 ハーフマラソン",I255&lt;&gt;"062 10000mW"),IF(BD255="T",IF(VALUE(M255)&lt;=BB255,"A標準",IF(VALUE(M255)&lt;=BC255,"B標準","未突破")),IF(VALUE(M255)&gt;=BB255,"A標準",IF(VALUE(M255)&gt;=BC255,"B標準","未突破"))),IF(VALUE(M255)&lt;=BC255,"","未突破"))),"")</f>
        <v/>
      </c>
      <c r="L255" s="169"/>
      <c r="M255" s="13" t="str">
        <f>IF(U255="",ASC(N255&amp;IF(P255&lt;&gt;"",TEXT(P255,"00"),"")&amp;IF(R255&lt;&gt;"",TEXT(R255,"00"),"")&amp;IF(T255&lt;&gt;"",TEXT(T255,"00"),"")),ASC(U255))</f>
        <v/>
      </c>
      <c r="N255" s="281"/>
      <c r="O255" s="265" t="s">
        <v>275</v>
      </c>
      <c r="P255" s="275"/>
      <c r="Q255" s="265" t="s">
        <v>276</v>
      </c>
      <c r="R255" s="275"/>
      <c r="S255" s="277" t="s">
        <v>277</v>
      </c>
      <c r="T255" s="279"/>
      <c r="U255" s="281"/>
      <c r="V255" s="8"/>
      <c r="W255" s="9" t="s">
        <v>23</v>
      </c>
      <c r="X255" s="8"/>
      <c r="Y255" s="9" t="s">
        <v>24</v>
      </c>
      <c r="Z255" s="8"/>
      <c r="AA255" s="9" t="s">
        <v>26</v>
      </c>
      <c r="AB255" s="283"/>
      <c r="AC255" s="126" t="str">
        <f>IF(AK255="",ASC(AD255&amp;IF(AF255&lt;&gt;"",TEXT(AF255,"00"),"")&amp;IF(AH255&lt;&gt;"",TEXT(AH255,"00"),"")&amp;IF(AJ255&lt;&gt;"",TEXT(AJ255,"00"),"")),ASC(AK255))</f>
        <v/>
      </c>
      <c r="AD255" s="267" t="str">
        <f>IF(I255="","",IF(I255="201 十種競技","",VLOOKUP(I255,#REF!,2,FALSE)))</f>
        <v/>
      </c>
      <c r="AE255" s="269" t="s">
        <v>275</v>
      </c>
      <c r="AF255" s="271" t="str">
        <f>IF(I255="","",IF(I255="201 十種競技","",VLOOKUP(I255,#REF!,4,FALSE)))</f>
        <v/>
      </c>
      <c r="AG255" s="269" t="s">
        <v>276</v>
      </c>
      <c r="AH255" s="271" t="str">
        <f>IF(I255="","",IF(I255="201 十種競技","",VLOOKUP(I255,#REF!,6,FALSE)))</f>
        <v/>
      </c>
      <c r="AI255" s="273" t="s">
        <v>277</v>
      </c>
      <c r="AJ255" s="331" t="str">
        <f>IF(I255="","",IF(I255="201 十種競技","",VLOOKUP(I255,#REF!,8,FALSE)))</f>
        <v/>
      </c>
      <c r="AK255" s="267" t="str">
        <f>IF(I255="","",IF(I255="201 十種競技",#REF!,""))</f>
        <v/>
      </c>
      <c r="AL255" s="13" t="str">
        <f>IF(AT255="",ASC(AM255&amp;IF(AO255&lt;&gt;"",TEXT(AO255,"00"),"")&amp;IF(AQ255&lt;&gt;"",TEXT(AQ255,"00"),"")&amp;IF(AS255&lt;&gt;"",TEXT(AS255,"00"),"")),ASC(AT255))</f>
        <v/>
      </c>
      <c r="AM255" s="292"/>
      <c r="AN255" s="265" t="s">
        <v>275</v>
      </c>
      <c r="AO255" s="319"/>
      <c r="AP255" s="265" t="s">
        <v>276</v>
      </c>
      <c r="AQ255" s="319"/>
      <c r="AR255" s="277" t="s">
        <v>277</v>
      </c>
      <c r="AS255" s="321"/>
      <c r="AT255" s="323"/>
      <c r="AV255" s="6" t="str">
        <f>IF(AND(I255&lt;&gt;"107 ハーフマラソン",I255&lt;&gt;"062 10000mW"),D255 &amp; "-" &amp; I255,D255 &amp; "-" &amp; I255 &amp; J255)</f>
        <v>-</v>
      </c>
      <c r="AW255" s="6" t="str">
        <f>IF(ISERROR(VLOOKUP(記入方法!$AV255,登録者リスト!#REF!,4,FALSE)),"○","")</f>
        <v>○</v>
      </c>
      <c r="AX255" s="6" t="e">
        <f>IF(AND(I255&lt;&gt;"107 ハーフマラソン",I255&lt;&gt;"062 10000mW"),#REF! &amp; "-" &amp; I255,#REF! &amp; "-" &amp; I255 &amp; J255)</f>
        <v>#REF!</v>
      </c>
      <c r="AY255" s="6" t="str">
        <f>IF(ISERROR(VLOOKUP(AX255,突破者リスト外資格記録入力シート!$D$7:$M$106,2,FALSE)),"○","")</f>
        <v>○</v>
      </c>
      <c r="AZ255" s="6" t="str">
        <f>IF(C255="○","整理番号","登録番号")</f>
        <v>登録番号</v>
      </c>
      <c r="BA255" s="6" t="str">
        <f>IF(I255="107 ハーフマラソン","H",IF(I255="062 10000mW","W",""))</f>
        <v/>
      </c>
      <c r="BB255" s="6" t="e">
        <f>VLOOKUP($I255 &amp; $J255,標準記録!$A$1:$D$25,2,FALSE)</f>
        <v>#N/A</v>
      </c>
      <c r="BC255" s="6" t="e">
        <f>VLOOKUP($I255 &amp; $J255,標準記録!$A$1:$D$25,3,FALSE)</f>
        <v>#N/A</v>
      </c>
      <c r="BD255" s="6" t="e">
        <f>VLOOKUP($I255 &amp; $J255,標準記録!$A$1:$D$25,4,FALSE)</f>
        <v>#N/A</v>
      </c>
      <c r="BE255" s="6" t="str">
        <f>IF(BF255="","",A255)</f>
        <v/>
      </c>
      <c r="BF255" s="6" t="str">
        <f>IF(OR(I255="201 十種競技",I255="202 七種競技"),#REF!,"")</f>
        <v/>
      </c>
      <c r="BG255" s="6" t="str">
        <f>IF(I255="107 ハーフマラソン",#REF!,"")</f>
        <v/>
      </c>
      <c r="BH255" s="6" t="str">
        <f>I255 &amp; K255</f>
        <v/>
      </c>
      <c r="BI255" s="6">
        <f>I255</f>
        <v>0</v>
      </c>
      <c r="BJ255" s="6">
        <f>COUNTIF($BI$5:$BI$401,I255)</f>
        <v>160</v>
      </c>
      <c r="BK255" s="6">
        <f>COUNTIF($BH$5:$BH$401,I255 &amp; "B標準")</f>
        <v>0</v>
      </c>
      <c r="BL255" s="6" t="str">
        <f>D253 &amp; D255</f>
        <v>登録番号</v>
      </c>
    </row>
    <row r="256" spans="1:64" ht="14.25" thickBot="1" x14ac:dyDescent="0.2">
      <c r="A256" s="290"/>
      <c r="B256" s="293"/>
      <c r="C256" s="295"/>
      <c r="D256" s="293"/>
      <c r="E256" s="188" t="str">
        <f>IF(C255="○",IF($D255&lt;&gt;"",VLOOKUP($D255,新規学連登録者入力シート!$A$2:$U$101,7,FALSE),""),IF($D255&lt;&gt;"",IF(VLOOKUP(記入方法!$D255,登録者リスト!$A$1:$F$43729,4,FALSE)=基本情報!$D$6,VLOOKUP(記入方法!$D255,登録者リスト!$A$1:$F$43729,2,FALSE),""),""))</f>
        <v/>
      </c>
      <c r="F256" s="284"/>
      <c r="G256" s="188" t="str">
        <f>IF(C255="○",IF($D255&lt;&gt;"",VLOOKUP($D255,新規学連登録者入力シート!$A$2:$U$101,19,FALSE),""),IF($D255&lt;&gt;"",IF(VLOOKUP(記入方法!$D255,登録者リスト!$A$1:$F$43729,4,FALSE)=基本情報!$D$6,VLOOKUP(記入方法!$D255,登録者リスト!$A$1:$F$43729,6,FALSE),""),""))</f>
        <v/>
      </c>
      <c r="H256" s="282"/>
      <c r="I256" s="286"/>
      <c r="J256" s="286"/>
      <c r="K256" s="288"/>
      <c r="L256" s="170"/>
      <c r="M256" s="15" t="str">
        <f>IF(U256="",ASC(N256&amp;IF(P256&lt;&gt;"",TEXT(P256,"00"),"")&amp;IF(R256&lt;&gt;"",TEXT(R256,"00"),"")&amp;IF(T256&lt;&gt;"",TEXT(T256,"00"),"")),ASC(U256))</f>
        <v/>
      </c>
      <c r="N256" s="282"/>
      <c r="O256" s="266"/>
      <c r="P256" s="276"/>
      <c r="Q256" s="266"/>
      <c r="R256" s="276"/>
      <c r="S256" s="278"/>
      <c r="T256" s="280"/>
      <c r="U256" s="282"/>
      <c r="V256" s="10"/>
      <c r="W256" s="11" t="s">
        <v>23</v>
      </c>
      <c r="X256" s="10"/>
      <c r="Y256" s="11" t="s">
        <v>25</v>
      </c>
      <c r="Z256" s="10"/>
      <c r="AA256" s="11" t="s">
        <v>26</v>
      </c>
      <c r="AB256" s="284"/>
      <c r="AC256" s="127" t="str">
        <f>IF(AK256="",ASC(AD255&amp;IF(AF256&lt;&gt;"",TEXT(AF256,"00"),"")&amp;IF(AH256&lt;&gt;"",TEXT(AH256,"00"),"")&amp;IF(AJ256&lt;&gt;"",TEXT(AJ256,"00"),"")),ASC(AK256))</f>
        <v/>
      </c>
      <c r="AD256" s="268"/>
      <c r="AE256" s="270"/>
      <c r="AF256" s="272"/>
      <c r="AG256" s="270"/>
      <c r="AH256" s="272"/>
      <c r="AI256" s="274"/>
      <c r="AJ256" s="332"/>
      <c r="AK256" s="268"/>
      <c r="AL256" s="15" t="str">
        <f>IF(AT256="",ASC(AM256&amp;IF(AO256&lt;&gt;"",TEXT(AO256,"00"),"")&amp;IF(AQ256&lt;&gt;"",TEXT(AQ256,"00"),"")&amp;IF(AS256&lt;&gt;"",TEXT(AS256,"00"),"")),ASC(AT256))</f>
        <v/>
      </c>
      <c r="AM256" s="293"/>
      <c r="AN256" s="266"/>
      <c r="AO256" s="320"/>
      <c r="AP256" s="266"/>
      <c r="AQ256" s="320"/>
      <c r="AR256" s="278"/>
      <c r="AS256" s="322"/>
      <c r="AT256" s="324"/>
      <c r="AV256" s="6" t="str">
        <f>IF(AND(I256&lt;&gt;"107 ハーフマラソン",I256&lt;&gt;"062 10000mW"),D255 &amp; "-" &amp; I256,D255 &amp; "-" &amp; I256 &amp; J256)</f>
        <v>-</v>
      </c>
      <c r="AW256" s="6" t="str">
        <f>IF(ISERROR(VLOOKUP(記入方法!$AV256,登録者リスト!#REF!,4,FALSE)),"○","")</f>
        <v>○</v>
      </c>
      <c r="AX256" s="6" t="e">
        <f>IF(AND(I256&lt;&gt;"107 ハーフマラソン",I256&lt;&gt;"062 10000mW"),#REF! &amp; "-" &amp; I256,#REF! &amp; "-" &amp; I256 &amp; J256)</f>
        <v>#REF!</v>
      </c>
      <c r="AY256" s="6" t="str">
        <f>IF(ISERROR(VLOOKUP(AX256,突破者リスト外資格記録入力シート!$D$7:$M$106,2,FALSE)),"○","")</f>
        <v>○</v>
      </c>
      <c r="BA256" s="6" t="str">
        <f>IF(I256="107 ハーフマラソン","H",IF(I256="062 10000mW","W",""))</f>
        <v/>
      </c>
      <c r="BB256" s="6" t="e">
        <f>VLOOKUP($I256 &amp; $J256,標準記録!$A$1:$D$25,2,FALSE)</f>
        <v>#N/A</v>
      </c>
      <c r="BC256" s="6" t="e">
        <f>VLOOKUP($I256 &amp; $J256,標準記録!$A$1:$D$25,3,FALSE)</f>
        <v>#N/A</v>
      </c>
      <c r="BD256" s="6" t="e">
        <f>VLOOKUP($I256 &amp; $J256,標準記録!$A$1:$D$25,4,FALSE)</f>
        <v>#N/A</v>
      </c>
      <c r="BE256" s="6" t="str">
        <f>IF(BF256="","",A255)</f>
        <v/>
      </c>
      <c r="BF256" s="6" t="str">
        <f>IF(OR(I256="201 十種競技",I256="202 七種競技"),#REF!,"")</f>
        <v/>
      </c>
      <c r="BG256" s="6" t="str">
        <f>IF(I256="107 ハーフマラソン",#REF!,"")</f>
        <v/>
      </c>
      <c r="BH256" s="6" t="str">
        <f>I256 &amp; K256</f>
        <v/>
      </c>
      <c r="BI256" s="6">
        <f>I256</f>
        <v>0</v>
      </c>
      <c r="BJ256" s="6">
        <f>COUNTIF($BI$5:$BI$401,I256)</f>
        <v>160</v>
      </c>
      <c r="BK256" s="6">
        <f>COUNTIF($BH$5:$BH$401,I256 &amp; "B標準")</f>
        <v>0</v>
      </c>
    </row>
    <row r="257" spans="1:64" ht="15" thickTop="1" thickBot="1" x14ac:dyDescent="0.2">
      <c r="A257" s="291"/>
      <c r="B257" s="325" t="s">
        <v>164</v>
      </c>
      <c r="C257" s="326"/>
      <c r="D257" s="326"/>
      <c r="E257" s="326"/>
      <c r="F257" s="326"/>
      <c r="G257" s="327"/>
      <c r="H257" s="185"/>
      <c r="I257" s="328"/>
      <c r="J257" s="329"/>
      <c r="K257" s="329"/>
      <c r="L257" s="329"/>
      <c r="M257" s="329"/>
      <c r="N257" s="329"/>
      <c r="O257" s="329"/>
      <c r="P257" s="329"/>
      <c r="Q257" s="329"/>
      <c r="R257" s="329"/>
      <c r="S257" s="329"/>
      <c r="T257" s="329"/>
      <c r="U257" s="329"/>
      <c r="V257" s="329"/>
      <c r="W257" s="329"/>
      <c r="X257" s="329"/>
      <c r="Y257" s="329"/>
      <c r="Z257" s="329"/>
      <c r="AA257" s="329"/>
      <c r="AB257" s="329"/>
      <c r="AC257" s="329"/>
      <c r="AD257" s="329"/>
      <c r="AE257" s="329"/>
      <c r="AF257" s="329"/>
      <c r="AG257" s="329"/>
      <c r="AH257" s="329"/>
      <c r="AI257" s="329"/>
      <c r="AJ257" s="329"/>
      <c r="AK257" s="329"/>
      <c r="AL257" s="329"/>
      <c r="AM257" s="329"/>
      <c r="AN257" s="329"/>
      <c r="AO257" s="329"/>
      <c r="AP257" s="329"/>
      <c r="AQ257" s="329"/>
      <c r="AR257" s="329"/>
      <c r="AS257" s="329"/>
      <c r="AT257" s="330"/>
    </row>
    <row r="258" spans="1:64" ht="13.5" customHeight="1" x14ac:dyDescent="0.15">
      <c r="A258" s="313"/>
      <c r="B258" s="315" t="s">
        <v>0</v>
      </c>
      <c r="C258" s="317" t="s">
        <v>280</v>
      </c>
      <c r="D258" s="317" t="str">
        <f>IF(C260="○","整理番号","登録番号")</f>
        <v>登録番号</v>
      </c>
      <c r="E258" s="184" t="s">
        <v>1394</v>
      </c>
      <c r="F258" s="315" t="s">
        <v>319</v>
      </c>
      <c r="G258" s="168" t="s">
        <v>1</v>
      </c>
      <c r="H258" s="298" t="s">
        <v>1395</v>
      </c>
      <c r="I258" s="296" t="s">
        <v>2</v>
      </c>
      <c r="J258" s="298" t="s">
        <v>328</v>
      </c>
      <c r="K258" s="298" t="s">
        <v>3</v>
      </c>
      <c r="L258" s="178" t="s">
        <v>281</v>
      </c>
      <c r="M258" s="171" t="s">
        <v>16</v>
      </c>
      <c r="N258" s="300" t="s">
        <v>4</v>
      </c>
      <c r="O258" s="301"/>
      <c r="P258" s="301"/>
      <c r="Q258" s="301"/>
      <c r="R258" s="301"/>
      <c r="S258" s="301"/>
      <c r="T258" s="301"/>
      <c r="U258" s="301"/>
      <c r="V258" s="301"/>
      <c r="W258" s="301"/>
      <c r="X258" s="301"/>
      <c r="Y258" s="301"/>
      <c r="Z258" s="301"/>
      <c r="AA258" s="301"/>
      <c r="AB258" s="302"/>
      <c r="AC258" s="173" t="s">
        <v>16</v>
      </c>
      <c r="AD258" s="303" t="s">
        <v>462</v>
      </c>
      <c r="AE258" s="304"/>
      <c r="AF258" s="304"/>
      <c r="AG258" s="304"/>
      <c r="AH258" s="304"/>
      <c r="AI258" s="304"/>
      <c r="AJ258" s="304"/>
      <c r="AK258" s="305"/>
      <c r="AL258" s="171" t="s">
        <v>16</v>
      </c>
      <c r="AM258" s="300" t="s">
        <v>459</v>
      </c>
      <c r="AN258" s="301"/>
      <c r="AO258" s="301"/>
      <c r="AP258" s="301"/>
      <c r="AQ258" s="301"/>
      <c r="AR258" s="301"/>
      <c r="AS258" s="301"/>
      <c r="AT258" s="306"/>
    </row>
    <row r="259" spans="1:64" ht="14.25" thickBot="1" x14ac:dyDescent="0.2">
      <c r="A259" s="314"/>
      <c r="B259" s="316"/>
      <c r="C259" s="318"/>
      <c r="D259" s="318"/>
      <c r="E259" s="189" t="s">
        <v>6</v>
      </c>
      <c r="F259" s="316"/>
      <c r="G259" s="7" t="s">
        <v>7</v>
      </c>
      <c r="H259" s="316"/>
      <c r="I259" s="297"/>
      <c r="J259" s="299"/>
      <c r="K259" s="299"/>
      <c r="L259" s="179"/>
      <c r="M259" s="172"/>
      <c r="N259" s="307" t="s">
        <v>8</v>
      </c>
      <c r="O259" s="308"/>
      <c r="P259" s="308"/>
      <c r="Q259" s="308"/>
      <c r="R259" s="308"/>
      <c r="S259" s="308"/>
      <c r="T259" s="309"/>
      <c r="U259" s="189" t="s">
        <v>9</v>
      </c>
      <c r="V259" s="175" t="s">
        <v>10</v>
      </c>
      <c r="W259" s="176"/>
      <c r="X259" s="176"/>
      <c r="Y259" s="176"/>
      <c r="Z259" s="176"/>
      <c r="AA259" s="177"/>
      <c r="AB259" s="119" t="s">
        <v>11</v>
      </c>
      <c r="AC259" s="174"/>
      <c r="AD259" s="310" t="s">
        <v>8</v>
      </c>
      <c r="AE259" s="311"/>
      <c r="AF259" s="311"/>
      <c r="AG259" s="311"/>
      <c r="AH259" s="311"/>
      <c r="AI259" s="311"/>
      <c r="AJ259" s="312"/>
      <c r="AK259" s="125" t="s">
        <v>9</v>
      </c>
      <c r="AL259" s="172"/>
      <c r="AM259" s="307" t="s">
        <v>8</v>
      </c>
      <c r="AN259" s="308"/>
      <c r="AO259" s="308"/>
      <c r="AP259" s="308"/>
      <c r="AQ259" s="308"/>
      <c r="AR259" s="308"/>
      <c r="AS259" s="309"/>
      <c r="AT259" s="120" t="s">
        <v>9</v>
      </c>
    </row>
    <row r="260" spans="1:64" x14ac:dyDescent="0.15">
      <c r="A260" s="289">
        <v>52</v>
      </c>
      <c r="B260" s="292"/>
      <c r="C260" s="294"/>
      <c r="D260" s="292"/>
      <c r="E260" s="186" t="str">
        <f>IF(C260="○",IF($D260&lt;&gt;"",VLOOKUP($D260,新規学連登録者入力シート!$A$2:$U$101,8,FALSE),""),IF($D260&lt;&gt;"",IF(VLOOKUP(記入方法!$D260,登録者リスト!$A$1:$F$43729,4,FALSE)=基本情報!$D$6,VLOOKUP(記入方法!$D260,登録者リスト!$A$1:$F$43729,3,FALSE),""),""))</f>
        <v/>
      </c>
      <c r="F260" s="283" t="str">
        <f>IF(C260="○",IF($D260&lt;&gt;"",VLOOKUP($D260,新規学連登録者入力シート!$A$2:$U$101,9,FALSE),""),IF($D260&lt;&gt;"",IF(VLOOKUP(記入方法!$D260,登録者リスト!$A$1:$G$43729,4,FALSE)=基本情報!$D$6,VLOOKUP(記入方法!$D260,登録者リスト!$A$1:$G$43729,7,FALSE),""),""))</f>
        <v/>
      </c>
      <c r="G260" s="187" t="str">
        <f>IF(C260="○",IF($D260&lt;&gt;"",VLOOKUP($D260,新規学連登録者入力シート!$A$2:$U$101,14,FALSE),""),IF($D260&lt;&gt;"",IF(VLOOKUP(記入方法!$D260,登録者リスト!$A$1:$F$43729,4,FALSE)=基本情報!$D$6,VLOOKUP(記入方法!$D260,登録者リスト!$A$1:$F$43729,5,FALSE),""),""))</f>
        <v/>
      </c>
      <c r="H260" s="281" t="str">
        <f>IF(C260="○",IF($D260&lt;&gt;"",VLOOKUP($D260,新規学連登録者入力シート!$A$2:$U$101,19,FALSE),""),IF($D260&lt;&gt;"",IF(VLOOKUP(記入方法!$D260,登録者リスト!$A$1:$H$43729,4,FALSE)=基本情報!$D$6,VLOOKUP(記入方法!$D260,登録者リスト!$A$1:$H$43729,8,FALSE),""),""))</f>
        <v/>
      </c>
      <c r="I260" s="285"/>
      <c r="J260" s="285"/>
      <c r="K260" s="287" t="str">
        <f>IFERROR(IF(I260="","",IF(AND(I260&lt;&gt;"107 ハーフマラソン",I260&lt;&gt;"062 10000mW"),IF(BD260="T",IF(VALUE(M260)&lt;=BB260,"A標準",IF(VALUE(M260)&lt;=BC260,"B標準","未突破")),IF(VALUE(M260)&gt;=BB260,"A標準",IF(VALUE(M260)&gt;=BC260,"B標準","未突破"))),IF(VALUE(M260)&lt;=BC260,"","未突破"))),"")</f>
        <v/>
      </c>
      <c r="L260" s="169"/>
      <c r="M260" s="13" t="str">
        <f>IF(U260="",ASC(N260&amp;IF(P260&lt;&gt;"",TEXT(P260,"00"),"")&amp;IF(R260&lt;&gt;"",TEXT(R260,"00"),"")&amp;IF(T260&lt;&gt;"",TEXT(T260,"00"),"")),ASC(U260))</f>
        <v/>
      </c>
      <c r="N260" s="281"/>
      <c r="O260" s="265" t="s">
        <v>275</v>
      </c>
      <c r="P260" s="275"/>
      <c r="Q260" s="265" t="s">
        <v>276</v>
      </c>
      <c r="R260" s="275"/>
      <c r="S260" s="277" t="s">
        <v>277</v>
      </c>
      <c r="T260" s="279"/>
      <c r="U260" s="281"/>
      <c r="V260" s="8"/>
      <c r="W260" s="9" t="s">
        <v>23</v>
      </c>
      <c r="X260" s="8"/>
      <c r="Y260" s="9" t="s">
        <v>24</v>
      </c>
      <c r="Z260" s="8"/>
      <c r="AA260" s="9" t="s">
        <v>26</v>
      </c>
      <c r="AB260" s="283"/>
      <c r="AC260" s="126" t="str">
        <f>IF(AK260="",ASC(AD260&amp;IF(AF260&lt;&gt;"",TEXT(AF260,"00"),"")&amp;IF(AH260&lt;&gt;"",TEXT(AH260,"00"),"")&amp;IF(AJ260&lt;&gt;"",TEXT(AJ260,"00"),"")),ASC(AK260))</f>
        <v/>
      </c>
      <c r="AD260" s="267" t="str">
        <f>IF(I260="","",IF(I260="201 十種競技","",VLOOKUP(I260,#REF!,2,FALSE)))</f>
        <v/>
      </c>
      <c r="AE260" s="269" t="s">
        <v>275</v>
      </c>
      <c r="AF260" s="271" t="str">
        <f>IF(I260="","",IF(I260="201 十種競技","",VLOOKUP(I260,#REF!,4,FALSE)))</f>
        <v/>
      </c>
      <c r="AG260" s="269" t="s">
        <v>276</v>
      </c>
      <c r="AH260" s="271" t="str">
        <f>IF(I260="","",IF(I260="201 十種競技","",VLOOKUP(I260,#REF!,6,FALSE)))</f>
        <v/>
      </c>
      <c r="AI260" s="273" t="s">
        <v>277</v>
      </c>
      <c r="AJ260" s="331" t="str">
        <f>IF(I260="","",IF(I260="201 十種競技","",VLOOKUP(I260,#REF!,8,FALSE)))</f>
        <v/>
      </c>
      <c r="AK260" s="267" t="str">
        <f>IF(I260="","",IF(I260="201 十種競技",#REF!,""))</f>
        <v/>
      </c>
      <c r="AL260" s="13" t="str">
        <f>IF(AT260="",ASC(AM260&amp;IF(AO260&lt;&gt;"",TEXT(AO260,"00"),"")&amp;IF(AQ260&lt;&gt;"",TEXT(AQ260,"00"),"")&amp;IF(AS260&lt;&gt;"",TEXT(AS260,"00"),"")),ASC(AT260))</f>
        <v/>
      </c>
      <c r="AM260" s="292"/>
      <c r="AN260" s="265" t="s">
        <v>275</v>
      </c>
      <c r="AO260" s="319"/>
      <c r="AP260" s="265" t="s">
        <v>276</v>
      </c>
      <c r="AQ260" s="319"/>
      <c r="AR260" s="277" t="s">
        <v>277</v>
      </c>
      <c r="AS260" s="321"/>
      <c r="AT260" s="323"/>
      <c r="AV260" s="6" t="str">
        <f>IF(AND(I260&lt;&gt;"107 ハーフマラソン",I260&lt;&gt;"062 10000mW"),D260 &amp; "-" &amp; I260,D260 &amp; "-" &amp; I260 &amp; J260)</f>
        <v>-</v>
      </c>
      <c r="AW260" s="6" t="str">
        <f>IF(ISERROR(VLOOKUP(記入方法!$AV260,登録者リスト!#REF!,4,FALSE)),"○","")</f>
        <v>○</v>
      </c>
      <c r="AX260" s="6" t="e">
        <f>IF(AND(I260&lt;&gt;"107 ハーフマラソン",I260&lt;&gt;"062 10000mW"),#REF! &amp; "-" &amp; I260,#REF! &amp; "-" &amp; I260 &amp; J260)</f>
        <v>#REF!</v>
      </c>
      <c r="AY260" s="6" t="str">
        <f>IF(ISERROR(VLOOKUP(AX260,突破者リスト外資格記録入力シート!$D$7:$M$106,2,FALSE)),"○","")</f>
        <v>○</v>
      </c>
      <c r="AZ260" s="6" t="str">
        <f>IF(C260="○","整理番号","登録番号")</f>
        <v>登録番号</v>
      </c>
      <c r="BA260" s="6" t="str">
        <f>IF(I260="107 ハーフマラソン","H",IF(I260="062 10000mW","W",""))</f>
        <v/>
      </c>
      <c r="BB260" s="6" t="e">
        <f>VLOOKUP($I260 &amp; $J260,標準記録!$A$1:$D$25,2,FALSE)</f>
        <v>#N/A</v>
      </c>
      <c r="BC260" s="6" t="e">
        <f>VLOOKUP($I260 &amp; $J260,標準記録!$A$1:$D$25,3,FALSE)</f>
        <v>#N/A</v>
      </c>
      <c r="BD260" s="6" t="e">
        <f>VLOOKUP($I260 &amp; $J260,標準記録!$A$1:$D$25,4,FALSE)</f>
        <v>#N/A</v>
      </c>
      <c r="BE260" s="6" t="str">
        <f>IF(BF260="","",A260)</f>
        <v/>
      </c>
      <c r="BF260" s="6" t="str">
        <f>IF(OR(I260="201 十種競技",I260="202 七種競技"),#REF!,"")</f>
        <v/>
      </c>
      <c r="BG260" s="6" t="str">
        <f>IF(I260="107 ハーフマラソン",#REF!,"")</f>
        <v/>
      </c>
      <c r="BH260" s="6" t="str">
        <f>I260 &amp; K260</f>
        <v/>
      </c>
      <c r="BI260" s="6">
        <f>I260</f>
        <v>0</v>
      </c>
      <c r="BJ260" s="6">
        <f>COUNTIF($BI$5:$BI$401,I260)</f>
        <v>160</v>
      </c>
      <c r="BK260" s="6">
        <f>COUNTIF($BH$5:$BH$401,I260 &amp; "B標準")</f>
        <v>0</v>
      </c>
      <c r="BL260" s="6" t="str">
        <f>D258 &amp; D260</f>
        <v>登録番号</v>
      </c>
    </row>
    <row r="261" spans="1:64" ht="14.25" thickBot="1" x14ac:dyDescent="0.2">
      <c r="A261" s="290"/>
      <c r="B261" s="293"/>
      <c r="C261" s="295"/>
      <c r="D261" s="293"/>
      <c r="E261" s="188" t="str">
        <f>IF(C260="○",IF($D260&lt;&gt;"",VLOOKUP($D260,新規学連登録者入力シート!$A$2:$U$101,7,FALSE),""),IF($D260&lt;&gt;"",IF(VLOOKUP(記入方法!$D260,登録者リスト!$A$1:$F$43729,4,FALSE)=基本情報!$D$6,VLOOKUP(記入方法!$D260,登録者リスト!$A$1:$F$43729,2,FALSE),""),""))</f>
        <v/>
      </c>
      <c r="F261" s="284"/>
      <c r="G261" s="188" t="str">
        <f>IF(C260="○",IF($D260&lt;&gt;"",VLOOKUP($D260,新規学連登録者入力シート!$A$2:$U$101,19,FALSE),""),IF($D260&lt;&gt;"",IF(VLOOKUP(記入方法!$D260,登録者リスト!$A$1:$F$43729,4,FALSE)=基本情報!$D$6,VLOOKUP(記入方法!$D260,登録者リスト!$A$1:$F$43729,6,FALSE),""),""))</f>
        <v/>
      </c>
      <c r="H261" s="282"/>
      <c r="I261" s="286"/>
      <c r="J261" s="286"/>
      <c r="K261" s="288"/>
      <c r="L261" s="170"/>
      <c r="M261" s="15" t="str">
        <f>IF(U261="",ASC(N261&amp;IF(P261&lt;&gt;"",TEXT(P261,"00"),"")&amp;IF(R261&lt;&gt;"",TEXT(R261,"00"),"")&amp;IF(T261&lt;&gt;"",TEXT(T261,"00"),"")),ASC(U261))</f>
        <v/>
      </c>
      <c r="N261" s="282"/>
      <c r="O261" s="266"/>
      <c r="P261" s="276"/>
      <c r="Q261" s="266"/>
      <c r="R261" s="276"/>
      <c r="S261" s="278"/>
      <c r="T261" s="280"/>
      <c r="U261" s="282"/>
      <c r="V261" s="10"/>
      <c r="W261" s="11" t="s">
        <v>23</v>
      </c>
      <c r="X261" s="10"/>
      <c r="Y261" s="11" t="s">
        <v>25</v>
      </c>
      <c r="Z261" s="10"/>
      <c r="AA261" s="11" t="s">
        <v>26</v>
      </c>
      <c r="AB261" s="284"/>
      <c r="AC261" s="127" t="str">
        <f>IF(AK261="",ASC(AD260&amp;IF(AF261&lt;&gt;"",TEXT(AF261,"00"),"")&amp;IF(AH261&lt;&gt;"",TEXT(AH261,"00"),"")&amp;IF(AJ261&lt;&gt;"",TEXT(AJ261,"00"),"")),ASC(AK261))</f>
        <v/>
      </c>
      <c r="AD261" s="268"/>
      <c r="AE261" s="270"/>
      <c r="AF261" s="272"/>
      <c r="AG261" s="270"/>
      <c r="AH261" s="272"/>
      <c r="AI261" s="274"/>
      <c r="AJ261" s="332"/>
      <c r="AK261" s="268"/>
      <c r="AL261" s="15" t="str">
        <f>IF(AT261="",ASC(AM261&amp;IF(AO261&lt;&gt;"",TEXT(AO261,"00"),"")&amp;IF(AQ261&lt;&gt;"",TEXT(AQ261,"00"),"")&amp;IF(AS261&lt;&gt;"",TEXT(AS261,"00"),"")),ASC(AT261))</f>
        <v/>
      </c>
      <c r="AM261" s="293"/>
      <c r="AN261" s="266"/>
      <c r="AO261" s="320"/>
      <c r="AP261" s="266"/>
      <c r="AQ261" s="320"/>
      <c r="AR261" s="278"/>
      <c r="AS261" s="322"/>
      <c r="AT261" s="324"/>
      <c r="AV261" s="6" t="str">
        <f>IF(AND(I261&lt;&gt;"107 ハーフマラソン",I261&lt;&gt;"062 10000mW"),D260 &amp; "-" &amp; I261,D260 &amp; "-" &amp; I261 &amp; J261)</f>
        <v>-</v>
      </c>
      <c r="AW261" s="6" t="str">
        <f>IF(ISERROR(VLOOKUP(記入方法!$AV261,登録者リスト!#REF!,4,FALSE)),"○","")</f>
        <v>○</v>
      </c>
      <c r="AX261" s="6" t="e">
        <f>IF(AND(I261&lt;&gt;"107 ハーフマラソン",I261&lt;&gt;"062 10000mW"),#REF! &amp; "-" &amp; I261,#REF! &amp; "-" &amp; I261 &amp; J261)</f>
        <v>#REF!</v>
      </c>
      <c r="AY261" s="6" t="str">
        <f>IF(ISERROR(VLOOKUP(AX261,突破者リスト外資格記録入力シート!$D$7:$M$106,2,FALSE)),"○","")</f>
        <v>○</v>
      </c>
      <c r="BA261" s="6" t="str">
        <f>IF(I261="107 ハーフマラソン","H",IF(I261="062 10000mW","W",""))</f>
        <v/>
      </c>
      <c r="BB261" s="6" t="e">
        <f>VLOOKUP($I261 &amp; $J261,標準記録!$A$1:$D$25,2,FALSE)</f>
        <v>#N/A</v>
      </c>
      <c r="BC261" s="6" t="e">
        <f>VLOOKUP($I261 &amp; $J261,標準記録!$A$1:$D$25,3,FALSE)</f>
        <v>#N/A</v>
      </c>
      <c r="BD261" s="6" t="e">
        <f>VLOOKUP($I261 &amp; $J261,標準記録!$A$1:$D$25,4,FALSE)</f>
        <v>#N/A</v>
      </c>
      <c r="BE261" s="6" t="str">
        <f>IF(BF261="","",A260)</f>
        <v/>
      </c>
      <c r="BF261" s="6" t="str">
        <f>IF(OR(I261="201 十種競技",I261="202 七種競技"),#REF!,"")</f>
        <v/>
      </c>
      <c r="BG261" s="6" t="str">
        <f>IF(I261="107 ハーフマラソン",#REF!,"")</f>
        <v/>
      </c>
      <c r="BH261" s="6" t="str">
        <f>I261 &amp; K261</f>
        <v/>
      </c>
      <c r="BI261" s="6">
        <f>I261</f>
        <v>0</v>
      </c>
      <c r="BJ261" s="6">
        <f>COUNTIF($BI$5:$BI$401,I261)</f>
        <v>160</v>
      </c>
      <c r="BK261" s="6">
        <f>COUNTIF($BH$5:$BH$401,I261 &amp; "B標準")</f>
        <v>0</v>
      </c>
    </row>
    <row r="262" spans="1:64" ht="15" thickTop="1" thickBot="1" x14ac:dyDescent="0.2">
      <c r="A262" s="291"/>
      <c r="B262" s="325" t="s">
        <v>164</v>
      </c>
      <c r="C262" s="326"/>
      <c r="D262" s="326"/>
      <c r="E262" s="326"/>
      <c r="F262" s="326"/>
      <c r="G262" s="327"/>
      <c r="H262" s="185"/>
      <c r="I262" s="328"/>
      <c r="J262" s="329"/>
      <c r="K262" s="329"/>
      <c r="L262" s="329"/>
      <c r="M262" s="329"/>
      <c r="N262" s="329"/>
      <c r="O262" s="329"/>
      <c r="P262" s="329"/>
      <c r="Q262" s="329"/>
      <c r="R262" s="329"/>
      <c r="S262" s="329"/>
      <c r="T262" s="329"/>
      <c r="U262" s="329"/>
      <c r="V262" s="329"/>
      <c r="W262" s="329"/>
      <c r="X262" s="329"/>
      <c r="Y262" s="329"/>
      <c r="Z262" s="329"/>
      <c r="AA262" s="329"/>
      <c r="AB262" s="329"/>
      <c r="AC262" s="329"/>
      <c r="AD262" s="329"/>
      <c r="AE262" s="329"/>
      <c r="AF262" s="329"/>
      <c r="AG262" s="329"/>
      <c r="AH262" s="329"/>
      <c r="AI262" s="329"/>
      <c r="AJ262" s="329"/>
      <c r="AK262" s="329"/>
      <c r="AL262" s="329"/>
      <c r="AM262" s="329"/>
      <c r="AN262" s="329"/>
      <c r="AO262" s="329"/>
      <c r="AP262" s="329"/>
      <c r="AQ262" s="329"/>
      <c r="AR262" s="329"/>
      <c r="AS262" s="329"/>
      <c r="AT262" s="330"/>
    </row>
    <row r="263" spans="1:64" ht="13.5" customHeight="1" x14ac:dyDescent="0.15">
      <c r="A263" s="313"/>
      <c r="B263" s="315" t="s">
        <v>0</v>
      </c>
      <c r="C263" s="317" t="s">
        <v>280</v>
      </c>
      <c r="D263" s="317" t="str">
        <f>IF(C265="○","整理番号","登録番号")</f>
        <v>登録番号</v>
      </c>
      <c r="E263" s="184" t="s">
        <v>1394</v>
      </c>
      <c r="F263" s="315" t="s">
        <v>319</v>
      </c>
      <c r="G263" s="168" t="s">
        <v>1</v>
      </c>
      <c r="H263" s="298" t="s">
        <v>1395</v>
      </c>
      <c r="I263" s="296" t="s">
        <v>2</v>
      </c>
      <c r="J263" s="298" t="s">
        <v>328</v>
      </c>
      <c r="K263" s="298" t="s">
        <v>3</v>
      </c>
      <c r="L263" s="178" t="s">
        <v>281</v>
      </c>
      <c r="M263" s="171" t="s">
        <v>16</v>
      </c>
      <c r="N263" s="300" t="s">
        <v>4</v>
      </c>
      <c r="O263" s="301"/>
      <c r="P263" s="301"/>
      <c r="Q263" s="301"/>
      <c r="R263" s="301"/>
      <c r="S263" s="301"/>
      <c r="T263" s="301"/>
      <c r="U263" s="301"/>
      <c r="V263" s="301"/>
      <c r="W263" s="301"/>
      <c r="X263" s="301"/>
      <c r="Y263" s="301"/>
      <c r="Z263" s="301"/>
      <c r="AA263" s="301"/>
      <c r="AB263" s="302"/>
      <c r="AC263" s="173" t="s">
        <v>16</v>
      </c>
      <c r="AD263" s="303" t="s">
        <v>462</v>
      </c>
      <c r="AE263" s="304"/>
      <c r="AF263" s="304"/>
      <c r="AG263" s="304"/>
      <c r="AH263" s="304"/>
      <c r="AI263" s="304"/>
      <c r="AJ263" s="304"/>
      <c r="AK263" s="305"/>
      <c r="AL263" s="171" t="s">
        <v>16</v>
      </c>
      <c r="AM263" s="300" t="s">
        <v>459</v>
      </c>
      <c r="AN263" s="301"/>
      <c r="AO263" s="301"/>
      <c r="AP263" s="301"/>
      <c r="AQ263" s="301"/>
      <c r="AR263" s="301"/>
      <c r="AS263" s="301"/>
      <c r="AT263" s="306"/>
    </row>
    <row r="264" spans="1:64" ht="14.25" thickBot="1" x14ac:dyDescent="0.2">
      <c r="A264" s="314"/>
      <c r="B264" s="316"/>
      <c r="C264" s="318"/>
      <c r="D264" s="318"/>
      <c r="E264" s="189" t="s">
        <v>6</v>
      </c>
      <c r="F264" s="316"/>
      <c r="G264" s="7" t="s">
        <v>7</v>
      </c>
      <c r="H264" s="316"/>
      <c r="I264" s="297"/>
      <c r="J264" s="299"/>
      <c r="K264" s="299"/>
      <c r="L264" s="179"/>
      <c r="M264" s="172"/>
      <c r="N264" s="307" t="s">
        <v>8</v>
      </c>
      <c r="O264" s="308"/>
      <c r="P264" s="308"/>
      <c r="Q264" s="308"/>
      <c r="R264" s="308"/>
      <c r="S264" s="308"/>
      <c r="T264" s="309"/>
      <c r="U264" s="189" t="s">
        <v>9</v>
      </c>
      <c r="V264" s="175" t="s">
        <v>10</v>
      </c>
      <c r="W264" s="176"/>
      <c r="X264" s="176"/>
      <c r="Y264" s="176"/>
      <c r="Z264" s="176"/>
      <c r="AA264" s="177"/>
      <c r="AB264" s="119" t="s">
        <v>11</v>
      </c>
      <c r="AC264" s="174"/>
      <c r="AD264" s="310" t="s">
        <v>8</v>
      </c>
      <c r="AE264" s="311"/>
      <c r="AF264" s="311"/>
      <c r="AG264" s="311"/>
      <c r="AH264" s="311"/>
      <c r="AI264" s="311"/>
      <c r="AJ264" s="312"/>
      <c r="AK264" s="125" t="s">
        <v>9</v>
      </c>
      <c r="AL264" s="172"/>
      <c r="AM264" s="307" t="s">
        <v>8</v>
      </c>
      <c r="AN264" s="308"/>
      <c r="AO264" s="308"/>
      <c r="AP264" s="308"/>
      <c r="AQ264" s="308"/>
      <c r="AR264" s="308"/>
      <c r="AS264" s="309"/>
      <c r="AT264" s="120" t="s">
        <v>9</v>
      </c>
    </row>
    <row r="265" spans="1:64" x14ac:dyDescent="0.15">
      <c r="A265" s="289">
        <v>53</v>
      </c>
      <c r="B265" s="292"/>
      <c r="C265" s="294"/>
      <c r="D265" s="292"/>
      <c r="E265" s="186" t="str">
        <f>IF(C265="○",IF($D265&lt;&gt;"",VLOOKUP($D265,新規学連登録者入力シート!$A$2:$U$101,8,FALSE),""),IF($D265&lt;&gt;"",IF(VLOOKUP(記入方法!$D265,登録者リスト!$A$1:$F$43729,4,FALSE)=基本情報!$D$6,VLOOKUP(記入方法!$D265,登録者リスト!$A$1:$F$43729,3,FALSE),""),""))</f>
        <v/>
      </c>
      <c r="F265" s="283" t="str">
        <f>IF(C265="○",IF($D265&lt;&gt;"",VLOOKUP($D265,新規学連登録者入力シート!$A$2:$U$101,9,FALSE),""),IF($D265&lt;&gt;"",IF(VLOOKUP(記入方法!$D265,登録者リスト!$A$1:$G$43729,4,FALSE)=基本情報!$D$6,VLOOKUP(記入方法!$D265,登録者リスト!$A$1:$G$43729,7,FALSE),""),""))</f>
        <v/>
      </c>
      <c r="G265" s="187" t="str">
        <f>IF(C265="○",IF($D265&lt;&gt;"",VLOOKUP($D265,新規学連登録者入力シート!$A$2:$U$101,14,FALSE),""),IF($D265&lt;&gt;"",IF(VLOOKUP(記入方法!$D265,登録者リスト!$A$1:$F$43729,4,FALSE)=基本情報!$D$6,VLOOKUP(記入方法!$D265,登録者リスト!$A$1:$F$43729,5,FALSE),""),""))</f>
        <v/>
      </c>
      <c r="H265" s="281" t="str">
        <f>IF(C265="○",IF($D265&lt;&gt;"",VLOOKUP($D265,新規学連登録者入力シート!$A$2:$U$101,19,FALSE),""),IF($D265&lt;&gt;"",IF(VLOOKUP(記入方法!$D265,登録者リスト!$A$1:$H$43729,4,FALSE)=基本情報!$D$6,VLOOKUP(記入方法!$D265,登録者リスト!$A$1:$H$43729,8,FALSE),""),""))</f>
        <v/>
      </c>
      <c r="I265" s="285"/>
      <c r="J265" s="285"/>
      <c r="K265" s="287" t="str">
        <f>IFERROR(IF(I265="","",IF(AND(I265&lt;&gt;"107 ハーフマラソン",I265&lt;&gt;"062 10000mW"),IF(BD265="T",IF(VALUE(M265)&lt;=BB265,"A標準",IF(VALUE(M265)&lt;=BC265,"B標準","未突破")),IF(VALUE(M265)&gt;=BB265,"A標準",IF(VALUE(M265)&gt;=BC265,"B標準","未突破"))),IF(VALUE(M265)&lt;=BC265,"","未突破"))),"")</f>
        <v/>
      </c>
      <c r="L265" s="169"/>
      <c r="M265" s="13" t="str">
        <f>IF(U265="",ASC(N265&amp;IF(P265&lt;&gt;"",TEXT(P265,"00"),"")&amp;IF(R265&lt;&gt;"",TEXT(R265,"00"),"")&amp;IF(T265&lt;&gt;"",TEXT(T265,"00"),"")),ASC(U265))</f>
        <v/>
      </c>
      <c r="N265" s="281"/>
      <c r="O265" s="265" t="s">
        <v>275</v>
      </c>
      <c r="P265" s="275"/>
      <c r="Q265" s="265" t="s">
        <v>276</v>
      </c>
      <c r="R265" s="275"/>
      <c r="S265" s="277" t="s">
        <v>277</v>
      </c>
      <c r="T265" s="279"/>
      <c r="U265" s="281"/>
      <c r="V265" s="8"/>
      <c r="W265" s="9" t="s">
        <v>23</v>
      </c>
      <c r="X265" s="8"/>
      <c r="Y265" s="9" t="s">
        <v>24</v>
      </c>
      <c r="Z265" s="8"/>
      <c r="AA265" s="9" t="s">
        <v>26</v>
      </c>
      <c r="AB265" s="283"/>
      <c r="AC265" s="126" t="str">
        <f>IF(AK265="",ASC(AD265&amp;IF(AF265&lt;&gt;"",TEXT(AF265,"00"),"")&amp;IF(AH265&lt;&gt;"",TEXT(AH265,"00"),"")&amp;IF(AJ265&lt;&gt;"",TEXT(AJ265,"00"),"")),ASC(AK265))</f>
        <v/>
      </c>
      <c r="AD265" s="267" t="str">
        <f>IF(I265="","",IF(I265="201 十種競技","",VLOOKUP(I265,#REF!,2,FALSE)))</f>
        <v/>
      </c>
      <c r="AE265" s="269" t="s">
        <v>275</v>
      </c>
      <c r="AF265" s="271" t="str">
        <f>IF(I265="","",IF(I265="201 十種競技","",VLOOKUP(I265,#REF!,4,FALSE)))</f>
        <v/>
      </c>
      <c r="AG265" s="269" t="s">
        <v>276</v>
      </c>
      <c r="AH265" s="271" t="str">
        <f>IF(I265="","",IF(I265="201 十種競技","",VLOOKUP(I265,#REF!,6,FALSE)))</f>
        <v/>
      </c>
      <c r="AI265" s="273" t="s">
        <v>277</v>
      </c>
      <c r="AJ265" s="331" t="str">
        <f>IF(I265="","",IF(I265="201 十種競技","",VLOOKUP(I265,#REF!,8,FALSE)))</f>
        <v/>
      </c>
      <c r="AK265" s="267" t="str">
        <f>IF(I265="","",IF(I265="201 十種競技",#REF!,""))</f>
        <v/>
      </c>
      <c r="AL265" s="13" t="str">
        <f>IF(AT265="",ASC(AM265&amp;IF(AO265&lt;&gt;"",TEXT(AO265,"00"),"")&amp;IF(AQ265&lt;&gt;"",TEXT(AQ265,"00"),"")&amp;IF(AS265&lt;&gt;"",TEXT(AS265,"00"),"")),ASC(AT265))</f>
        <v/>
      </c>
      <c r="AM265" s="292"/>
      <c r="AN265" s="265" t="s">
        <v>275</v>
      </c>
      <c r="AO265" s="319"/>
      <c r="AP265" s="265" t="s">
        <v>276</v>
      </c>
      <c r="AQ265" s="319"/>
      <c r="AR265" s="277" t="s">
        <v>277</v>
      </c>
      <c r="AS265" s="321"/>
      <c r="AT265" s="323"/>
      <c r="AV265" s="6" t="str">
        <f>IF(AND(I265&lt;&gt;"107 ハーフマラソン",I265&lt;&gt;"062 10000mW"),D265 &amp; "-" &amp; I265,D265 &amp; "-" &amp; I265 &amp; J265)</f>
        <v>-</v>
      </c>
      <c r="AW265" s="6" t="str">
        <f>IF(ISERROR(VLOOKUP(記入方法!$AV265,登録者リスト!#REF!,4,FALSE)),"○","")</f>
        <v>○</v>
      </c>
      <c r="AX265" s="6" t="e">
        <f>IF(AND(I265&lt;&gt;"107 ハーフマラソン",I265&lt;&gt;"062 10000mW"),#REF! &amp; "-" &amp; I265,#REF! &amp; "-" &amp; I265 &amp; J265)</f>
        <v>#REF!</v>
      </c>
      <c r="AY265" s="6" t="str">
        <f>IF(ISERROR(VLOOKUP(AX265,突破者リスト外資格記録入力シート!$D$7:$M$106,2,FALSE)),"○","")</f>
        <v>○</v>
      </c>
      <c r="AZ265" s="6" t="str">
        <f>IF(C265="○","整理番号","登録番号")</f>
        <v>登録番号</v>
      </c>
      <c r="BA265" s="6" t="str">
        <f>IF(I265="107 ハーフマラソン","H",IF(I265="062 10000mW","W",""))</f>
        <v/>
      </c>
      <c r="BB265" s="6" t="e">
        <f>VLOOKUP($I265 &amp; $J265,標準記録!$A$1:$D$25,2,FALSE)</f>
        <v>#N/A</v>
      </c>
      <c r="BC265" s="6" t="e">
        <f>VLOOKUP($I265 &amp; $J265,標準記録!$A$1:$D$25,3,FALSE)</f>
        <v>#N/A</v>
      </c>
      <c r="BD265" s="6" t="e">
        <f>VLOOKUP($I265 &amp; $J265,標準記録!$A$1:$D$25,4,FALSE)</f>
        <v>#N/A</v>
      </c>
      <c r="BE265" s="6" t="str">
        <f>IF(BF265="","",A265)</f>
        <v/>
      </c>
      <c r="BF265" s="6" t="str">
        <f>IF(OR(I265="201 十種競技",I265="202 七種競技"),#REF!,"")</f>
        <v/>
      </c>
      <c r="BG265" s="6" t="str">
        <f>IF(I265="107 ハーフマラソン",#REF!,"")</f>
        <v/>
      </c>
      <c r="BH265" s="6" t="str">
        <f>I265 &amp; K265</f>
        <v/>
      </c>
      <c r="BI265" s="6">
        <f>I265</f>
        <v>0</v>
      </c>
      <c r="BJ265" s="6">
        <f>COUNTIF($BI$5:$BI$401,I265)</f>
        <v>160</v>
      </c>
      <c r="BK265" s="6">
        <f>COUNTIF($BH$5:$BH$401,I265 &amp; "B標準")</f>
        <v>0</v>
      </c>
      <c r="BL265" s="6" t="str">
        <f>D263 &amp; D265</f>
        <v>登録番号</v>
      </c>
    </row>
    <row r="266" spans="1:64" ht="14.25" thickBot="1" x14ac:dyDescent="0.2">
      <c r="A266" s="290"/>
      <c r="B266" s="293"/>
      <c r="C266" s="295"/>
      <c r="D266" s="293"/>
      <c r="E266" s="188" t="str">
        <f>IF(C265="○",IF($D265&lt;&gt;"",VLOOKUP($D265,新規学連登録者入力シート!$A$2:$U$101,7,FALSE),""),IF($D265&lt;&gt;"",IF(VLOOKUP(記入方法!$D265,登録者リスト!$A$1:$F$43729,4,FALSE)=基本情報!$D$6,VLOOKUP(記入方法!$D265,登録者リスト!$A$1:$F$43729,2,FALSE),""),""))</f>
        <v/>
      </c>
      <c r="F266" s="284"/>
      <c r="G266" s="188" t="str">
        <f>IF(C265="○",IF($D265&lt;&gt;"",VLOOKUP($D265,新規学連登録者入力シート!$A$2:$U$101,19,FALSE),""),IF($D265&lt;&gt;"",IF(VLOOKUP(記入方法!$D265,登録者リスト!$A$1:$F$43729,4,FALSE)=基本情報!$D$6,VLOOKUP(記入方法!$D265,登録者リスト!$A$1:$F$43729,6,FALSE),""),""))</f>
        <v/>
      </c>
      <c r="H266" s="282"/>
      <c r="I266" s="286"/>
      <c r="J266" s="286"/>
      <c r="K266" s="288"/>
      <c r="L266" s="170"/>
      <c r="M266" s="15" t="str">
        <f>IF(U266="",ASC(N266&amp;IF(P266&lt;&gt;"",TEXT(P266,"00"),"")&amp;IF(R266&lt;&gt;"",TEXT(R266,"00"),"")&amp;IF(T266&lt;&gt;"",TEXT(T266,"00"),"")),ASC(U266))</f>
        <v/>
      </c>
      <c r="N266" s="282"/>
      <c r="O266" s="266"/>
      <c r="P266" s="276"/>
      <c r="Q266" s="266"/>
      <c r="R266" s="276"/>
      <c r="S266" s="278"/>
      <c r="T266" s="280"/>
      <c r="U266" s="282"/>
      <c r="V266" s="10"/>
      <c r="W266" s="11" t="s">
        <v>23</v>
      </c>
      <c r="X266" s="10"/>
      <c r="Y266" s="11" t="s">
        <v>25</v>
      </c>
      <c r="Z266" s="10"/>
      <c r="AA266" s="11" t="s">
        <v>26</v>
      </c>
      <c r="AB266" s="284"/>
      <c r="AC266" s="127" t="str">
        <f>IF(AK266="",ASC(AD265&amp;IF(AF266&lt;&gt;"",TEXT(AF266,"00"),"")&amp;IF(AH266&lt;&gt;"",TEXT(AH266,"00"),"")&amp;IF(AJ266&lt;&gt;"",TEXT(AJ266,"00"),"")),ASC(AK266))</f>
        <v/>
      </c>
      <c r="AD266" s="268"/>
      <c r="AE266" s="270"/>
      <c r="AF266" s="272"/>
      <c r="AG266" s="270"/>
      <c r="AH266" s="272"/>
      <c r="AI266" s="274"/>
      <c r="AJ266" s="332"/>
      <c r="AK266" s="268"/>
      <c r="AL266" s="15" t="str">
        <f>IF(AT266="",ASC(AM266&amp;IF(AO266&lt;&gt;"",TEXT(AO266,"00"),"")&amp;IF(AQ266&lt;&gt;"",TEXT(AQ266,"00"),"")&amp;IF(AS266&lt;&gt;"",TEXT(AS266,"00"),"")),ASC(AT266))</f>
        <v/>
      </c>
      <c r="AM266" s="293"/>
      <c r="AN266" s="266"/>
      <c r="AO266" s="320"/>
      <c r="AP266" s="266"/>
      <c r="AQ266" s="320"/>
      <c r="AR266" s="278"/>
      <c r="AS266" s="322"/>
      <c r="AT266" s="324"/>
      <c r="AV266" s="6" t="str">
        <f>IF(AND(I266&lt;&gt;"107 ハーフマラソン",I266&lt;&gt;"062 10000mW"),D265 &amp; "-" &amp; I266,D265 &amp; "-" &amp; I266 &amp; J266)</f>
        <v>-</v>
      </c>
      <c r="AW266" s="6" t="str">
        <f>IF(ISERROR(VLOOKUP(記入方法!$AV266,登録者リスト!#REF!,4,FALSE)),"○","")</f>
        <v>○</v>
      </c>
      <c r="AX266" s="6" t="e">
        <f>IF(AND(I266&lt;&gt;"107 ハーフマラソン",I266&lt;&gt;"062 10000mW"),#REF! &amp; "-" &amp; I266,#REF! &amp; "-" &amp; I266 &amp; J266)</f>
        <v>#REF!</v>
      </c>
      <c r="AY266" s="6" t="str">
        <f>IF(ISERROR(VLOOKUP(AX266,突破者リスト外資格記録入力シート!$D$7:$M$106,2,FALSE)),"○","")</f>
        <v>○</v>
      </c>
      <c r="BA266" s="6" t="str">
        <f>IF(I266="107 ハーフマラソン","H",IF(I266="062 10000mW","W",""))</f>
        <v/>
      </c>
      <c r="BB266" s="6" t="e">
        <f>VLOOKUP($I266 &amp; $J266,標準記録!$A$1:$D$25,2,FALSE)</f>
        <v>#N/A</v>
      </c>
      <c r="BC266" s="6" t="e">
        <f>VLOOKUP($I266 &amp; $J266,標準記録!$A$1:$D$25,3,FALSE)</f>
        <v>#N/A</v>
      </c>
      <c r="BD266" s="6" t="e">
        <f>VLOOKUP($I266 &amp; $J266,標準記録!$A$1:$D$25,4,FALSE)</f>
        <v>#N/A</v>
      </c>
      <c r="BE266" s="6" t="str">
        <f>IF(BF266="","",A265)</f>
        <v/>
      </c>
      <c r="BF266" s="6" t="str">
        <f>IF(OR(I266="201 十種競技",I266="202 七種競技"),#REF!,"")</f>
        <v/>
      </c>
      <c r="BG266" s="6" t="str">
        <f>IF(I266="107 ハーフマラソン",#REF!,"")</f>
        <v/>
      </c>
      <c r="BH266" s="6" t="str">
        <f>I266 &amp; K266</f>
        <v/>
      </c>
      <c r="BI266" s="6">
        <f>I266</f>
        <v>0</v>
      </c>
      <c r="BJ266" s="6">
        <f>COUNTIF($BI$5:$BI$401,I266)</f>
        <v>160</v>
      </c>
      <c r="BK266" s="6">
        <f>COUNTIF($BH$5:$BH$401,I266 &amp; "B標準")</f>
        <v>0</v>
      </c>
    </row>
    <row r="267" spans="1:64" ht="15" thickTop="1" thickBot="1" x14ac:dyDescent="0.2">
      <c r="A267" s="291"/>
      <c r="B267" s="325" t="s">
        <v>164</v>
      </c>
      <c r="C267" s="326"/>
      <c r="D267" s="326"/>
      <c r="E267" s="326"/>
      <c r="F267" s="326"/>
      <c r="G267" s="327"/>
      <c r="H267" s="185"/>
      <c r="I267" s="328"/>
      <c r="J267" s="329"/>
      <c r="K267" s="329"/>
      <c r="L267" s="329"/>
      <c r="M267" s="329"/>
      <c r="N267" s="329"/>
      <c r="O267" s="329"/>
      <c r="P267" s="329"/>
      <c r="Q267" s="329"/>
      <c r="R267" s="329"/>
      <c r="S267" s="329"/>
      <c r="T267" s="329"/>
      <c r="U267" s="329"/>
      <c r="V267" s="329"/>
      <c r="W267" s="329"/>
      <c r="X267" s="329"/>
      <c r="Y267" s="329"/>
      <c r="Z267" s="329"/>
      <c r="AA267" s="329"/>
      <c r="AB267" s="329"/>
      <c r="AC267" s="329"/>
      <c r="AD267" s="329"/>
      <c r="AE267" s="329"/>
      <c r="AF267" s="329"/>
      <c r="AG267" s="329"/>
      <c r="AH267" s="329"/>
      <c r="AI267" s="329"/>
      <c r="AJ267" s="329"/>
      <c r="AK267" s="329"/>
      <c r="AL267" s="329"/>
      <c r="AM267" s="329"/>
      <c r="AN267" s="329"/>
      <c r="AO267" s="329"/>
      <c r="AP267" s="329"/>
      <c r="AQ267" s="329"/>
      <c r="AR267" s="329"/>
      <c r="AS267" s="329"/>
      <c r="AT267" s="330"/>
    </row>
    <row r="268" spans="1:64" ht="13.5" customHeight="1" x14ac:dyDescent="0.15">
      <c r="A268" s="313"/>
      <c r="B268" s="315" t="s">
        <v>0</v>
      </c>
      <c r="C268" s="317" t="s">
        <v>280</v>
      </c>
      <c r="D268" s="317" t="str">
        <f>IF(C270="○","整理番号","登録番号")</f>
        <v>登録番号</v>
      </c>
      <c r="E268" s="184" t="s">
        <v>1394</v>
      </c>
      <c r="F268" s="315" t="s">
        <v>319</v>
      </c>
      <c r="G268" s="168" t="s">
        <v>1</v>
      </c>
      <c r="H268" s="298" t="s">
        <v>1395</v>
      </c>
      <c r="I268" s="296" t="s">
        <v>2</v>
      </c>
      <c r="J268" s="298" t="s">
        <v>328</v>
      </c>
      <c r="K268" s="298" t="s">
        <v>3</v>
      </c>
      <c r="L268" s="178" t="s">
        <v>281</v>
      </c>
      <c r="M268" s="171" t="s">
        <v>16</v>
      </c>
      <c r="N268" s="300" t="s">
        <v>4</v>
      </c>
      <c r="O268" s="301"/>
      <c r="P268" s="301"/>
      <c r="Q268" s="301"/>
      <c r="R268" s="301"/>
      <c r="S268" s="301"/>
      <c r="T268" s="301"/>
      <c r="U268" s="301"/>
      <c r="V268" s="301"/>
      <c r="W268" s="301"/>
      <c r="X268" s="301"/>
      <c r="Y268" s="301"/>
      <c r="Z268" s="301"/>
      <c r="AA268" s="301"/>
      <c r="AB268" s="302"/>
      <c r="AC268" s="173" t="s">
        <v>16</v>
      </c>
      <c r="AD268" s="303" t="s">
        <v>462</v>
      </c>
      <c r="AE268" s="304"/>
      <c r="AF268" s="304"/>
      <c r="AG268" s="304"/>
      <c r="AH268" s="304"/>
      <c r="AI268" s="304"/>
      <c r="AJ268" s="304"/>
      <c r="AK268" s="305"/>
      <c r="AL268" s="171" t="s">
        <v>16</v>
      </c>
      <c r="AM268" s="300" t="s">
        <v>459</v>
      </c>
      <c r="AN268" s="301"/>
      <c r="AO268" s="301"/>
      <c r="AP268" s="301"/>
      <c r="AQ268" s="301"/>
      <c r="AR268" s="301"/>
      <c r="AS268" s="301"/>
      <c r="AT268" s="306"/>
    </row>
    <row r="269" spans="1:64" ht="14.25" thickBot="1" x14ac:dyDescent="0.2">
      <c r="A269" s="314"/>
      <c r="B269" s="316"/>
      <c r="C269" s="318"/>
      <c r="D269" s="318"/>
      <c r="E269" s="189" t="s">
        <v>6</v>
      </c>
      <c r="F269" s="316"/>
      <c r="G269" s="7" t="s">
        <v>7</v>
      </c>
      <c r="H269" s="316"/>
      <c r="I269" s="297"/>
      <c r="J269" s="299"/>
      <c r="K269" s="299"/>
      <c r="L269" s="179"/>
      <c r="M269" s="172"/>
      <c r="N269" s="307" t="s">
        <v>8</v>
      </c>
      <c r="O269" s="308"/>
      <c r="P269" s="308"/>
      <c r="Q269" s="308"/>
      <c r="R269" s="308"/>
      <c r="S269" s="308"/>
      <c r="T269" s="309"/>
      <c r="U269" s="189" t="s">
        <v>9</v>
      </c>
      <c r="V269" s="175" t="s">
        <v>10</v>
      </c>
      <c r="W269" s="176"/>
      <c r="X269" s="176"/>
      <c r="Y269" s="176"/>
      <c r="Z269" s="176"/>
      <c r="AA269" s="177"/>
      <c r="AB269" s="119" t="s">
        <v>11</v>
      </c>
      <c r="AC269" s="174"/>
      <c r="AD269" s="310" t="s">
        <v>8</v>
      </c>
      <c r="AE269" s="311"/>
      <c r="AF269" s="311"/>
      <c r="AG269" s="311"/>
      <c r="AH269" s="311"/>
      <c r="AI269" s="311"/>
      <c r="AJ269" s="312"/>
      <c r="AK269" s="125" t="s">
        <v>9</v>
      </c>
      <c r="AL269" s="172"/>
      <c r="AM269" s="307" t="s">
        <v>8</v>
      </c>
      <c r="AN269" s="308"/>
      <c r="AO269" s="308"/>
      <c r="AP269" s="308"/>
      <c r="AQ269" s="308"/>
      <c r="AR269" s="308"/>
      <c r="AS269" s="309"/>
      <c r="AT269" s="120" t="s">
        <v>9</v>
      </c>
    </row>
    <row r="270" spans="1:64" x14ac:dyDescent="0.15">
      <c r="A270" s="289">
        <v>54</v>
      </c>
      <c r="B270" s="292"/>
      <c r="C270" s="294"/>
      <c r="D270" s="292"/>
      <c r="E270" s="186" t="str">
        <f>IF(C270="○",IF($D270&lt;&gt;"",VLOOKUP($D270,新規学連登録者入力シート!$A$2:$U$101,8,FALSE),""),IF($D270&lt;&gt;"",IF(VLOOKUP(記入方法!$D270,登録者リスト!$A$1:$F$43729,4,FALSE)=基本情報!$D$6,VLOOKUP(記入方法!$D270,登録者リスト!$A$1:$F$43729,3,FALSE),""),""))</f>
        <v/>
      </c>
      <c r="F270" s="283" t="str">
        <f>IF(C270="○",IF($D270&lt;&gt;"",VLOOKUP($D270,新規学連登録者入力シート!$A$2:$U$101,9,FALSE),""),IF($D270&lt;&gt;"",IF(VLOOKUP(記入方法!$D270,登録者リスト!$A$1:$G$43729,4,FALSE)=基本情報!$D$6,VLOOKUP(記入方法!$D270,登録者リスト!$A$1:$G$43729,7,FALSE),""),""))</f>
        <v/>
      </c>
      <c r="G270" s="187" t="str">
        <f>IF(C270="○",IF($D270&lt;&gt;"",VLOOKUP($D270,新規学連登録者入力シート!$A$2:$U$101,14,FALSE),""),IF($D270&lt;&gt;"",IF(VLOOKUP(記入方法!$D270,登録者リスト!$A$1:$F$43729,4,FALSE)=基本情報!$D$6,VLOOKUP(記入方法!$D270,登録者リスト!$A$1:$F$43729,5,FALSE),""),""))</f>
        <v/>
      </c>
      <c r="H270" s="281" t="str">
        <f>IF(C270="○",IF($D270&lt;&gt;"",VLOOKUP($D270,新規学連登録者入力シート!$A$2:$U$101,19,FALSE),""),IF($D270&lt;&gt;"",IF(VLOOKUP(記入方法!$D270,登録者リスト!$A$1:$H$43729,4,FALSE)=基本情報!$D$6,VLOOKUP(記入方法!$D270,登録者リスト!$A$1:$H$43729,8,FALSE),""),""))</f>
        <v/>
      </c>
      <c r="I270" s="285"/>
      <c r="J270" s="285"/>
      <c r="K270" s="287" t="str">
        <f>IFERROR(IF(I270="","",IF(AND(I270&lt;&gt;"107 ハーフマラソン",I270&lt;&gt;"062 10000mW"),IF(BD270="T",IF(VALUE(M270)&lt;=BB270,"A標準",IF(VALUE(M270)&lt;=BC270,"B標準","未突破")),IF(VALUE(M270)&gt;=BB270,"A標準",IF(VALUE(M270)&gt;=BC270,"B標準","未突破"))),IF(VALUE(M270)&lt;=BC270,"","未突破"))),"")</f>
        <v/>
      </c>
      <c r="L270" s="169"/>
      <c r="M270" s="13" t="str">
        <f>IF(U270="",ASC(N270&amp;IF(P270&lt;&gt;"",TEXT(P270,"00"),"")&amp;IF(R270&lt;&gt;"",TEXT(R270,"00"),"")&amp;IF(T270&lt;&gt;"",TEXT(T270,"00"),"")),ASC(U270))</f>
        <v/>
      </c>
      <c r="N270" s="281"/>
      <c r="O270" s="265" t="s">
        <v>275</v>
      </c>
      <c r="P270" s="275"/>
      <c r="Q270" s="265" t="s">
        <v>276</v>
      </c>
      <c r="R270" s="275"/>
      <c r="S270" s="277" t="s">
        <v>277</v>
      </c>
      <c r="T270" s="279"/>
      <c r="U270" s="281"/>
      <c r="V270" s="8"/>
      <c r="W270" s="9" t="s">
        <v>23</v>
      </c>
      <c r="X270" s="8"/>
      <c r="Y270" s="9" t="s">
        <v>24</v>
      </c>
      <c r="Z270" s="8"/>
      <c r="AA270" s="9" t="s">
        <v>26</v>
      </c>
      <c r="AB270" s="283"/>
      <c r="AC270" s="126" t="str">
        <f>IF(AK270="",ASC(AD270&amp;IF(AF270&lt;&gt;"",TEXT(AF270,"00"),"")&amp;IF(AH270&lt;&gt;"",TEXT(AH270,"00"),"")&amp;IF(AJ270&lt;&gt;"",TEXT(AJ270,"00"),"")),ASC(AK270))</f>
        <v/>
      </c>
      <c r="AD270" s="267" t="str">
        <f>IF(I270="","",IF(I270="201 十種競技","",VLOOKUP(I270,#REF!,2,FALSE)))</f>
        <v/>
      </c>
      <c r="AE270" s="269" t="s">
        <v>275</v>
      </c>
      <c r="AF270" s="271" t="str">
        <f>IF(I270="","",IF(I270="201 十種競技","",VLOOKUP(I270,#REF!,4,FALSE)))</f>
        <v/>
      </c>
      <c r="AG270" s="269" t="s">
        <v>276</v>
      </c>
      <c r="AH270" s="271" t="str">
        <f>IF(I270="","",IF(I270="201 十種競技","",VLOOKUP(I270,#REF!,6,FALSE)))</f>
        <v/>
      </c>
      <c r="AI270" s="273" t="s">
        <v>277</v>
      </c>
      <c r="AJ270" s="331" t="str">
        <f>IF(I270="","",IF(I270="201 十種競技","",VLOOKUP(I270,#REF!,8,FALSE)))</f>
        <v/>
      </c>
      <c r="AK270" s="267" t="str">
        <f>IF(I270="","",IF(I270="201 十種競技",#REF!,""))</f>
        <v/>
      </c>
      <c r="AL270" s="13" t="str">
        <f>IF(AT270="",ASC(AM270&amp;IF(AO270&lt;&gt;"",TEXT(AO270,"00"),"")&amp;IF(AQ270&lt;&gt;"",TEXT(AQ270,"00"),"")&amp;IF(AS270&lt;&gt;"",TEXT(AS270,"00"),"")),ASC(AT270))</f>
        <v/>
      </c>
      <c r="AM270" s="292"/>
      <c r="AN270" s="265" t="s">
        <v>275</v>
      </c>
      <c r="AO270" s="319"/>
      <c r="AP270" s="265" t="s">
        <v>276</v>
      </c>
      <c r="AQ270" s="319"/>
      <c r="AR270" s="277" t="s">
        <v>277</v>
      </c>
      <c r="AS270" s="321"/>
      <c r="AT270" s="323"/>
      <c r="AV270" s="6" t="str">
        <f>IF(AND(I270&lt;&gt;"107 ハーフマラソン",I270&lt;&gt;"062 10000mW"),D270 &amp; "-" &amp; I270,D270 &amp; "-" &amp; I270 &amp; J270)</f>
        <v>-</v>
      </c>
      <c r="AW270" s="6" t="str">
        <f>IF(ISERROR(VLOOKUP(記入方法!$AV270,登録者リスト!#REF!,4,FALSE)),"○","")</f>
        <v>○</v>
      </c>
      <c r="AX270" s="6" t="e">
        <f>IF(AND(I270&lt;&gt;"107 ハーフマラソン",I270&lt;&gt;"062 10000mW"),#REF! &amp; "-" &amp; I270,#REF! &amp; "-" &amp; I270 &amp; J270)</f>
        <v>#REF!</v>
      </c>
      <c r="AY270" s="6" t="str">
        <f>IF(ISERROR(VLOOKUP(AX270,突破者リスト外資格記録入力シート!$D$7:$M$106,2,FALSE)),"○","")</f>
        <v>○</v>
      </c>
      <c r="AZ270" s="6" t="str">
        <f>IF(C270="○","整理番号","登録番号")</f>
        <v>登録番号</v>
      </c>
      <c r="BA270" s="6" t="str">
        <f>IF(I270="107 ハーフマラソン","H",IF(I270="062 10000mW","W",""))</f>
        <v/>
      </c>
      <c r="BB270" s="6" t="e">
        <f>VLOOKUP($I270 &amp; $J270,標準記録!$A$1:$D$25,2,FALSE)</f>
        <v>#N/A</v>
      </c>
      <c r="BC270" s="6" t="e">
        <f>VLOOKUP($I270 &amp; $J270,標準記録!$A$1:$D$25,3,FALSE)</f>
        <v>#N/A</v>
      </c>
      <c r="BD270" s="6" t="e">
        <f>VLOOKUP($I270 &amp; $J270,標準記録!$A$1:$D$25,4,FALSE)</f>
        <v>#N/A</v>
      </c>
      <c r="BE270" s="6" t="str">
        <f>IF(BF270="","",A270)</f>
        <v/>
      </c>
      <c r="BF270" s="6" t="str">
        <f>IF(OR(I270="201 十種競技",I270="202 七種競技"),#REF!,"")</f>
        <v/>
      </c>
      <c r="BG270" s="6" t="str">
        <f>IF(I270="107 ハーフマラソン",#REF!,"")</f>
        <v/>
      </c>
      <c r="BH270" s="6" t="str">
        <f>I270 &amp; K270</f>
        <v/>
      </c>
      <c r="BI270" s="6">
        <f>I270</f>
        <v>0</v>
      </c>
      <c r="BJ270" s="6">
        <f>COUNTIF($BI$5:$BI$401,I270)</f>
        <v>160</v>
      </c>
      <c r="BK270" s="6">
        <f>COUNTIF($BH$5:$BH$401,I270 &amp; "B標準")</f>
        <v>0</v>
      </c>
      <c r="BL270" s="6" t="str">
        <f>D268 &amp; D270</f>
        <v>登録番号</v>
      </c>
    </row>
    <row r="271" spans="1:64" ht="14.25" thickBot="1" x14ac:dyDescent="0.2">
      <c r="A271" s="290"/>
      <c r="B271" s="293"/>
      <c r="C271" s="295"/>
      <c r="D271" s="293"/>
      <c r="E271" s="188" t="str">
        <f>IF(C270="○",IF($D270&lt;&gt;"",VLOOKUP($D270,新規学連登録者入力シート!$A$2:$U$101,7,FALSE),""),IF($D270&lt;&gt;"",IF(VLOOKUP(記入方法!$D270,登録者リスト!$A$1:$F$43729,4,FALSE)=基本情報!$D$6,VLOOKUP(記入方法!$D270,登録者リスト!$A$1:$F$43729,2,FALSE),""),""))</f>
        <v/>
      </c>
      <c r="F271" s="284"/>
      <c r="G271" s="188" t="str">
        <f>IF(C270="○",IF($D270&lt;&gt;"",VLOOKUP($D270,新規学連登録者入力シート!$A$2:$U$101,19,FALSE),""),IF($D270&lt;&gt;"",IF(VLOOKUP(記入方法!$D270,登録者リスト!$A$1:$F$43729,4,FALSE)=基本情報!$D$6,VLOOKUP(記入方法!$D270,登録者リスト!$A$1:$F$43729,6,FALSE),""),""))</f>
        <v/>
      </c>
      <c r="H271" s="282"/>
      <c r="I271" s="286"/>
      <c r="J271" s="286"/>
      <c r="K271" s="288"/>
      <c r="L271" s="170"/>
      <c r="M271" s="15" t="str">
        <f>IF(U271="",ASC(N271&amp;IF(P271&lt;&gt;"",TEXT(P271,"00"),"")&amp;IF(R271&lt;&gt;"",TEXT(R271,"00"),"")&amp;IF(T271&lt;&gt;"",TEXT(T271,"00"),"")),ASC(U271))</f>
        <v/>
      </c>
      <c r="N271" s="282"/>
      <c r="O271" s="266"/>
      <c r="P271" s="276"/>
      <c r="Q271" s="266"/>
      <c r="R271" s="276"/>
      <c r="S271" s="278"/>
      <c r="T271" s="280"/>
      <c r="U271" s="282"/>
      <c r="V271" s="10"/>
      <c r="W271" s="11" t="s">
        <v>23</v>
      </c>
      <c r="X271" s="10"/>
      <c r="Y271" s="11" t="s">
        <v>25</v>
      </c>
      <c r="Z271" s="10"/>
      <c r="AA271" s="11" t="s">
        <v>26</v>
      </c>
      <c r="AB271" s="284"/>
      <c r="AC271" s="127" t="str">
        <f>IF(AK271="",ASC(AD270&amp;IF(AF271&lt;&gt;"",TEXT(AF271,"00"),"")&amp;IF(AH271&lt;&gt;"",TEXT(AH271,"00"),"")&amp;IF(AJ271&lt;&gt;"",TEXT(AJ271,"00"),"")),ASC(AK271))</f>
        <v/>
      </c>
      <c r="AD271" s="268"/>
      <c r="AE271" s="270"/>
      <c r="AF271" s="272"/>
      <c r="AG271" s="270"/>
      <c r="AH271" s="272"/>
      <c r="AI271" s="274"/>
      <c r="AJ271" s="332"/>
      <c r="AK271" s="268"/>
      <c r="AL271" s="15" t="str">
        <f>IF(AT271="",ASC(AM271&amp;IF(AO271&lt;&gt;"",TEXT(AO271,"00"),"")&amp;IF(AQ271&lt;&gt;"",TEXT(AQ271,"00"),"")&amp;IF(AS271&lt;&gt;"",TEXT(AS271,"00"),"")),ASC(AT271))</f>
        <v/>
      </c>
      <c r="AM271" s="293"/>
      <c r="AN271" s="266"/>
      <c r="AO271" s="320"/>
      <c r="AP271" s="266"/>
      <c r="AQ271" s="320"/>
      <c r="AR271" s="278"/>
      <c r="AS271" s="322"/>
      <c r="AT271" s="324"/>
      <c r="AV271" s="6" t="str">
        <f>IF(AND(I271&lt;&gt;"107 ハーフマラソン",I271&lt;&gt;"062 10000mW"),D270 &amp; "-" &amp; I271,D270 &amp; "-" &amp; I271 &amp; J271)</f>
        <v>-</v>
      </c>
      <c r="AW271" s="6" t="str">
        <f>IF(ISERROR(VLOOKUP(記入方法!$AV271,登録者リスト!#REF!,4,FALSE)),"○","")</f>
        <v>○</v>
      </c>
      <c r="AX271" s="6" t="e">
        <f>IF(AND(I271&lt;&gt;"107 ハーフマラソン",I271&lt;&gt;"062 10000mW"),#REF! &amp; "-" &amp; I271,#REF! &amp; "-" &amp; I271 &amp; J271)</f>
        <v>#REF!</v>
      </c>
      <c r="AY271" s="6" t="str">
        <f>IF(ISERROR(VLOOKUP(AX271,突破者リスト外資格記録入力シート!$D$7:$M$106,2,FALSE)),"○","")</f>
        <v>○</v>
      </c>
      <c r="BA271" s="6" t="str">
        <f>IF(I271="107 ハーフマラソン","H",IF(I271="062 10000mW","W",""))</f>
        <v/>
      </c>
      <c r="BB271" s="6" t="e">
        <f>VLOOKUP($I271 &amp; $J271,標準記録!$A$1:$D$25,2,FALSE)</f>
        <v>#N/A</v>
      </c>
      <c r="BC271" s="6" t="e">
        <f>VLOOKUP($I271 &amp; $J271,標準記録!$A$1:$D$25,3,FALSE)</f>
        <v>#N/A</v>
      </c>
      <c r="BD271" s="6" t="e">
        <f>VLOOKUP($I271 &amp; $J271,標準記録!$A$1:$D$25,4,FALSE)</f>
        <v>#N/A</v>
      </c>
      <c r="BE271" s="6" t="str">
        <f>IF(BF271="","",A270)</f>
        <v/>
      </c>
      <c r="BF271" s="6" t="str">
        <f>IF(OR(I271="201 十種競技",I271="202 七種競技"),#REF!,"")</f>
        <v/>
      </c>
      <c r="BG271" s="6" t="str">
        <f>IF(I271="107 ハーフマラソン",#REF!,"")</f>
        <v/>
      </c>
      <c r="BH271" s="6" t="str">
        <f>I271 &amp; K271</f>
        <v/>
      </c>
      <c r="BI271" s="6">
        <f>I271</f>
        <v>0</v>
      </c>
      <c r="BJ271" s="6">
        <f>COUNTIF($BI$5:$BI$401,I271)</f>
        <v>160</v>
      </c>
      <c r="BK271" s="6">
        <f>COUNTIF($BH$5:$BH$401,I271 &amp; "B標準")</f>
        <v>0</v>
      </c>
    </row>
    <row r="272" spans="1:64" ht="15" thickTop="1" thickBot="1" x14ac:dyDescent="0.2">
      <c r="A272" s="291"/>
      <c r="B272" s="325" t="s">
        <v>164</v>
      </c>
      <c r="C272" s="326"/>
      <c r="D272" s="326"/>
      <c r="E272" s="326"/>
      <c r="F272" s="326"/>
      <c r="G272" s="327"/>
      <c r="H272" s="185"/>
      <c r="I272" s="328"/>
      <c r="J272" s="329"/>
      <c r="K272" s="329"/>
      <c r="L272" s="329"/>
      <c r="M272" s="329"/>
      <c r="N272" s="329"/>
      <c r="O272" s="329"/>
      <c r="P272" s="329"/>
      <c r="Q272" s="329"/>
      <c r="R272" s="329"/>
      <c r="S272" s="329"/>
      <c r="T272" s="329"/>
      <c r="U272" s="329"/>
      <c r="V272" s="329"/>
      <c r="W272" s="329"/>
      <c r="X272" s="329"/>
      <c r="Y272" s="329"/>
      <c r="Z272" s="329"/>
      <c r="AA272" s="329"/>
      <c r="AB272" s="329"/>
      <c r="AC272" s="329"/>
      <c r="AD272" s="329"/>
      <c r="AE272" s="329"/>
      <c r="AF272" s="329"/>
      <c r="AG272" s="329"/>
      <c r="AH272" s="329"/>
      <c r="AI272" s="329"/>
      <c r="AJ272" s="329"/>
      <c r="AK272" s="329"/>
      <c r="AL272" s="329"/>
      <c r="AM272" s="329"/>
      <c r="AN272" s="329"/>
      <c r="AO272" s="329"/>
      <c r="AP272" s="329"/>
      <c r="AQ272" s="329"/>
      <c r="AR272" s="329"/>
      <c r="AS272" s="329"/>
      <c r="AT272" s="330"/>
    </row>
    <row r="273" spans="1:64" ht="13.5" customHeight="1" x14ac:dyDescent="0.15">
      <c r="A273" s="313"/>
      <c r="B273" s="315" t="s">
        <v>0</v>
      </c>
      <c r="C273" s="317" t="s">
        <v>280</v>
      </c>
      <c r="D273" s="317" t="str">
        <f>IF(C275="○","整理番号","登録番号")</f>
        <v>登録番号</v>
      </c>
      <c r="E273" s="184" t="s">
        <v>1394</v>
      </c>
      <c r="F273" s="315" t="s">
        <v>319</v>
      </c>
      <c r="G273" s="168" t="s">
        <v>1</v>
      </c>
      <c r="H273" s="298" t="s">
        <v>1395</v>
      </c>
      <c r="I273" s="296" t="s">
        <v>2</v>
      </c>
      <c r="J273" s="298" t="s">
        <v>328</v>
      </c>
      <c r="K273" s="298" t="s">
        <v>3</v>
      </c>
      <c r="L273" s="178" t="s">
        <v>281</v>
      </c>
      <c r="M273" s="171" t="s">
        <v>16</v>
      </c>
      <c r="N273" s="300" t="s">
        <v>4</v>
      </c>
      <c r="O273" s="301"/>
      <c r="P273" s="301"/>
      <c r="Q273" s="301"/>
      <c r="R273" s="301"/>
      <c r="S273" s="301"/>
      <c r="T273" s="301"/>
      <c r="U273" s="301"/>
      <c r="V273" s="301"/>
      <c r="W273" s="301"/>
      <c r="X273" s="301"/>
      <c r="Y273" s="301"/>
      <c r="Z273" s="301"/>
      <c r="AA273" s="301"/>
      <c r="AB273" s="302"/>
      <c r="AC273" s="173" t="s">
        <v>16</v>
      </c>
      <c r="AD273" s="303" t="s">
        <v>462</v>
      </c>
      <c r="AE273" s="304"/>
      <c r="AF273" s="304"/>
      <c r="AG273" s="304"/>
      <c r="AH273" s="304"/>
      <c r="AI273" s="304"/>
      <c r="AJ273" s="304"/>
      <c r="AK273" s="305"/>
      <c r="AL273" s="171" t="s">
        <v>16</v>
      </c>
      <c r="AM273" s="300" t="s">
        <v>459</v>
      </c>
      <c r="AN273" s="301"/>
      <c r="AO273" s="301"/>
      <c r="AP273" s="301"/>
      <c r="AQ273" s="301"/>
      <c r="AR273" s="301"/>
      <c r="AS273" s="301"/>
      <c r="AT273" s="306"/>
    </row>
    <row r="274" spans="1:64" ht="14.25" thickBot="1" x14ac:dyDescent="0.2">
      <c r="A274" s="314"/>
      <c r="B274" s="316"/>
      <c r="C274" s="318"/>
      <c r="D274" s="318"/>
      <c r="E274" s="189" t="s">
        <v>6</v>
      </c>
      <c r="F274" s="316"/>
      <c r="G274" s="7" t="s">
        <v>7</v>
      </c>
      <c r="H274" s="316"/>
      <c r="I274" s="297"/>
      <c r="J274" s="299"/>
      <c r="K274" s="299"/>
      <c r="L274" s="179"/>
      <c r="M274" s="172"/>
      <c r="N274" s="307" t="s">
        <v>8</v>
      </c>
      <c r="O274" s="308"/>
      <c r="P274" s="308"/>
      <c r="Q274" s="308"/>
      <c r="R274" s="308"/>
      <c r="S274" s="308"/>
      <c r="T274" s="309"/>
      <c r="U274" s="189" t="s">
        <v>9</v>
      </c>
      <c r="V274" s="175" t="s">
        <v>10</v>
      </c>
      <c r="W274" s="176"/>
      <c r="X274" s="176"/>
      <c r="Y274" s="176"/>
      <c r="Z274" s="176"/>
      <c r="AA274" s="177"/>
      <c r="AB274" s="119" t="s">
        <v>11</v>
      </c>
      <c r="AC274" s="174"/>
      <c r="AD274" s="310" t="s">
        <v>8</v>
      </c>
      <c r="AE274" s="311"/>
      <c r="AF274" s="311"/>
      <c r="AG274" s="311"/>
      <c r="AH274" s="311"/>
      <c r="AI274" s="311"/>
      <c r="AJ274" s="312"/>
      <c r="AK274" s="125" t="s">
        <v>9</v>
      </c>
      <c r="AL274" s="172"/>
      <c r="AM274" s="307" t="s">
        <v>8</v>
      </c>
      <c r="AN274" s="308"/>
      <c r="AO274" s="308"/>
      <c r="AP274" s="308"/>
      <c r="AQ274" s="308"/>
      <c r="AR274" s="308"/>
      <c r="AS274" s="309"/>
      <c r="AT274" s="120" t="s">
        <v>9</v>
      </c>
    </row>
    <row r="275" spans="1:64" x14ac:dyDescent="0.15">
      <c r="A275" s="289">
        <v>55</v>
      </c>
      <c r="B275" s="292"/>
      <c r="C275" s="294"/>
      <c r="D275" s="292"/>
      <c r="E275" s="186" t="str">
        <f>IF(C275="○",IF($D275&lt;&gt;"",VLOOKUP($D275,新規学連登録者入力シート!$A$2:$U$101,8,FALSE),""),IF($D275&lt;&gt;"",IF(VLOOKUP(記入方法!$D275,登録者リスト!$A$1:$F$43729,4,FALSE)=基本情報!$D$6,VLOOKUP(記入方法!$D275,登録者リスト!$A$1:$F$43729,3,FALSE),""),""))</f>
        <v/>
      </c>
      <c r="F275" s="283" t="str">
        <f>IF(C275="○",IF($D275&lt;&gt;"",VLOOKUP($D275,新規学連登録者入力シート!$A$2:$U$101,9,FALSE),""),IF($D275&lt;&gt;"",IF(VLOOKUP(記入方法!$D275,登録者リスト!$A$1:$G$43729,4,FALSE)=基本情報!$D$6,VLOOKUP(記入方法!$D275,登録者リスト!$A$1:$G$43729,7,FALSE),""),""))</f>
        <v/>
      </c>
      <c r="G275" s="187" t="str">
        <f>IF(C275="○",IF($D275&lt;&gt;"",VLOOKUP($D275,新規学連登録者入力シート!$A$2:$U$101,14,FALSE),""),IF($D275&lt;&gt;"",IF(VLOOKUP(記入方法!$D275,登録者リスト!$A$1:$F$43729,4,FALSE)=基本情報!$D$6,VLOOKUP(記入方法!$D275,登録者リスト!$A$1:$F$43729,5,FALSE),""),""))</f>
        <v/>
      </c>
      <c r="H275" s="281" t="str">
        <f>IF(C275="○",IF($D275&lt;&gt;"",VLOOKUP($D275,新規学連登録者入力シート!$A$2:$U$101,19,FALSE),""),IF($D275&lt;&gt;"",IF(VLOOKUP(記入方法!$D275,登録者リスト!$A$1:$H$43729,4,FALSE)=基本情報!$D$6,VLOOKUP(記入方法!$D275,登録者リスト!$A$1:$H$43729,8,FALSE),""),""))</f>
        <v/>
      </c>
      <c r="I275" s="285"/>
      <c r="J275" s="285"/>
      <c r="K275" s="287" t="str">
        <f>IFERROR(IF(I275="","",IF(AND(I275&lt;&gt;"107 ハーフマラソン",I275&lt;&gt;"062 10000mW"),IF(BD275="T",IF(VALUE(M275)&lt;=BB275,"A標準",IF(VALUE(M275)&lt;=BC275,"B標準","未突破")),IF(VALUE(M275)&gt;=BB275,"A標準",IF(VALUE(M275)&gt;=BC275,"B標準","未突破"))),IF(VALUE(M275)&lt;=BC275,"","未突破"))),"")</f>
        <v/>
      </c>
      <c r="L275" s="169"/>
      <c r="M275" s="13" t="str">
        <f>IF(U275="",ASC(N275&amp;IF(P275&lt;&gt;"",TEXT(P275,"00"),"")&amp;IF(R275&lt;&gt;"",TEXT(R275,"00"),"")&amp;IF(T275&lt;&gt;"",TEXT(T275,"00"),"")),ASC(U275))</f>
        <v/>
      </c>
      <c r="N275" s="281"/>
      <c r="O275" s="265" t="s">
        <v>275</v>
      </c>
      <c r="P275" s="275"/>
      <c r="Q275" s="265" t="s">
        <v>276</v>
      </c>
      <c r="R275" s="275"/>
      <c r="S275" s="277" t="s">
        <v>277</v>
      </c>
      <c r="T275" s="279"/>
      <c r="U275" s="281"/>
      <c r="V275" s="8"/>
      <c r="W275" s="9" t="s">
        <v>23</v>
      </c>
      <c r="X275" s="8"/>
      <c r="Y275" s="9" t="s">
        <v>24</v>
      </c>
      <c r="Z275" s="8"/>
      <c r="AA275" s="9" t="s">
        <v>26</v>
      </c>
      <c r="AB275" s="283"/>
      <c r="AC275" s="126" t="str">
        <f>IF(AK275="",ASC(AD275&amp;IF(AF275&lt;&gt;"",TEXT(AF275,"00"),"")&amp;IF(AH275&lt;&gt;"",TEXT(AH275,"00"),"")&amp;IF(AJ275&lt;&gt;"",TEXT(AJ275,"00"),"")),ASC(AK275))</f>
        <v/>
      </c>
      <c r="AD275" s="267" t="str">
        <f>IF(I275="","",IF(I275="201 十種競技","",VLOOKUP(I275,#REF!,2,FALSE)))</f>
        <v/>
      </c>
      <c r="AE275" s="269" t="s">
        <v>275</v>
      </c>
      <c r="AF275" s="271" t="str">
        <f>IF(I275="","",IF(I275="201 十種競技","",VLOOKUP(I275,#REF!,4,FALSE)))</f>
        <v/>
      </c>
      <c r="AG275" s="269" t="s">
        <v>276</v>
      </c>
      <c r="AH275" s="271" t="str">
        <f>IF(I275="","",IF(I275="201 十種競技","",VLOOKUP(I275,#REF!,6,FALSE)))</f>
        <v/>
      </c>
      <c r="AI275" s="273" t="s">
        <v>277</v>
      </c>
      <c r="AJ275" s="331" t="str">
        <f>IF(I275="","",IF(I275="201 十種競技","",VLOOKUP(I275,#REF!,8,FALSE)))</f>
        <v/>
      </c>
      <c r="AK275" s="267" t="str">
        <f>IF(I275="","",IF(I275="201 十種競技",#REF!,""))</f>
        <v/>
      </c>
      <c r="AL275" s="13" t="str">
        <f>IF(AT275="",ASC(AM275&amp;IF(AO275&lt;&gt;"",TEXT(AO275,"00"),"")&amp;IF(AQ275&lt;&gt;"",TEXT(AQ275,"00"),"")&amp;IF(AS275&lt;&gt;"",TEXT(AS275,"00"),"")),ASC(AT275))</f>
        <v/>
      </c>
      <c r="AM275" s="292"/>
      <c r="AN275" s="265" t="s">
        <v>275</v>
      </c>
      <c r="AO275" s="319"/>
      <c r="AP275" s="265" t="s">
        <v>276</v>
      </c>
      <c r="AQ275" s="319"/>
      <c r="AR275" s="277" t="s">
        <v>277</v>
      </c>
      <c r="AS275" s="321"/>
      <c r="AT275" s="323"/>
      <c r="AV275" s="6" t="str">
        <f>IF(AND(I275&lt;&gt;"107 ハーフマラソン",I275&lt;&gt;"062 10000mW"),D275 &amp; "-" &amp; I275,D275 &amp; "-" &amp; I275 &amp; J275)</f>
        <v>-</v>
      </c>
      <c r="AW275" s="6" t="str">
        <f>IF(ISERROR(VLOOKUP(記入方法!$AV275,登録者リスト!#REF!,4,FALSE)),"○","")</f>
        <v>○</v>
      </c>
      <c r="AX275" s="6" t="e">
        <f>IF(AND(I275&lt;&gt;"107 ハーフマラソン",I275&lt;&gt;"062 10000mW"),#REF! &amp; "-" &amp; I275,#REF! &amp; "-" &amp; I275 &amp; J275)</f>
        <v>#REF!</v>
      </c>
      <c r="AY275" s="6" t="str">
        <f>IF(ISERROR(VLOOKUP(AX275,突破者リスト外資格記録入力シート!$D$7:$M$106,2,FALSE)),"○","")</f>
        <v>○</v>
      </c>
      <c r="AZ275" s="6" t="str">
        <f>IF(C275="○","整理番号","登録番号")</f>
        <v>登録番号</v>
      </c>
      <c r="BA275" s="6" t="str">
        <f>IF(I275="107 ハーフマラソン","H",IF(I275="062 10000mW","W",""))</f>
        <v/>
      </c>
      <c r="BB275" s="6" t="e">
        <f>VLOOKUP($I275 &amp; $J275,標準記録!$A$1:$D$25,2,FALSE)</f>
        <v>#N/A</v>
      </c>
      <c r="BC275" s="6" t="e">
        <f>VLOOKUP($I275 &amp; $J275,標準記録!$A$1:$D$25,3,FALSE)</f>
        <v>#N/A</v>
      </c>
      <c r="BD275" s="6" t="e">
        <f>VLOOKUP($I275 &amp; $J275,標準記録!$A$1:$D$25,4,FALSE)</f>
        <v>#N/A</v>
      </c>
      <c r="BE275" s="6" t="str">
        <f>IF(BF275="","",A275)</f>
        <v/>
      </c>
      <c r="BF275" s="6" t="str">
        <f>IF(OR(I275="201 十種競技",I275="202 七種競技"),#REF!,"")</f>
        <v/>
      </c>
      <c r="BG275" s="6" t="str">
        <f>IF(I275="107 ハーフマラソン",#REF!,"")</f>
        <v/>
      </c>
      <c r="BH275" s="6" t="str">
        <f>I275 &amp; K275</f>
        <v/>
      </c>
      <c r="BI275" s="6">
        <f>I275</f>
        <v>0</v>
      </c>
      <c r="BJ275" s="6">
        <f>COUNTIF($BI$5:$BI$401,I275)</f>
        <v>160</v>
      </c>
      <c r="BK275" s="6">
        <f>COUNTIF($BH$5:$BH$401,I275 &amp; "B標準")</f>
        <v>0</v>
      </c>
      <c r="BL275" s="6" t="str">
        <f>D273 &amp; D275</f>
        <v>登録番号</v>
      </c>
    </row>
    <row r="276" spans="1:64" ht="14.25" thickBot="1" x14ac:dyDescent="0.2">
      <c r="A276" s="290"/>
      <c r="B276" s="293"/>
      <c r="C276" s="295"/>
      <c r="D276" s="293"/>
      <c r="E276" s="188" t="str">
        <f>IF(C275="○",IF($D275&lt;&gt;"",VLOOKUP($D275,新規学連登録者入力シート!$A$2:$U$101,7,FALSE),""),IF($D275&lt;&gt;"",IF(VLOOKUP(記入方法!$D275,登録者リスト!$A$1:$F$43729,4,FALSE)=基本情報!$D$6,VLOOKUP(記入方法!$D275,登録者リスト!$A$1:$F$43729,2,FALSE),""),""))</f>
        <v/>
      </c>
      <c r="F276" s="284"/>
      <c r="G276" s="188" t="str">
        <f>IF(C275="○",IF($D275&lt;&gt;"",VLOOKUP($D275,新規学連登録者入力シート!$A$2:$U$101,19,FALSE),""),IF($D275&lt;&gt;"",IF(VLOOKUP(記入方法!$D275,登録者リスト!$A$1:$F$43729,4,FALSE)=基本情報!$D$6,VLOOKUP(記入方法!$D275,登録者リスト!$A$1:$F$43729,6,FALSE),""),""))</f>
        <v/>
      </c>
      <c r="H276" s="282"/>
      <c r="I276" s="286"/>
      <c r="J276" s="286"/>
      <c r="K276" s="288"/>
      <c r="L276" s="170"/>
      <c r="M276" s="15" t="str">
        <f>IF(U276="",ASC(N276&amp;IF(P276&lt;&gt;"",TEXT(P276,"00"),"")&amp;IF(R276&lt;&gt;"",TEXT(R276,"00"),"")&amp;IF(T276&lt;&gt;"",TEXT(T276,"00"),"")),ASC(U276))</f>
        <v/>
      </c>
      <c r="N276" s="282"/>
      <c r="O276" s="266"/>
      <c r="P276" s="276"/>
      <c r="Q276" s="266"/>
      <c r="R276" s="276"/>
      <c r="S276" s="278"/>
      <c r="T276" s="280"/>
      <c r="U276" s="282"/>
      <c r="V276" s="10"/>
      <c r="W276" s="11" t="s">
        <v>23</v>
      </c>
      <c r="X276" s="10"/>
      <c r="Y276" s="11" t="s">
        <v>25</v>
      </c>
      <c r="Z276" s="10"/>
      <c r="AA276" s="11" t="s">
        <v>26</v>
      </c>
      <c r="AB276" s="284"/>
      <c r="AC276" s="127" t="str">
        <f>IF(AK276="",ASC(AD275&amp;IF(AF276&lt;&gt;"",TEXT(AF276,"00"),"")&amp;IF(AH276&lt;&gt;"",TEXT(AH276,"00"),"")&amp;IF(AJ276&lt;&gt;"",TEXT(AJ276,"00"),"")),ASC(AK276))</f>
        <v/>
      </c>
      <c r="AD276" s="268"/>
      <c r="AE276" s="270"/>
      <c r="AF276" s="272"/>
      <c r="AG276" s="270"/>
      <c r="AH276" s="272"/>
      <c r="AI276" s="274"/>
      <c r="AJ276" s="332"/>
      <c r="AK276" s="268"/>
      <c r="AL276" s="15" t="str">
        <f>IF(AT276="",ASC(AM276&amp;IF(AO276&lt;&gt;"",TEXT(AO276,"00"),"")&amp;IF(AQ276&lt;&gt;"",TEXT(AQ276,"00"),"")&amp;IF(AS276&lt;&gt;"",TEXT(AS276,"00"),"")),ASC(AT276))</f>
        <v/>
      </c>
      <c r="AM276" s="293"/>
      <c r="AN276" s="266"/>
      <c r="AO276" s="320"/>
      <c r="AP276" s="266"/>
      <c r="AQ276" s="320"/>
      <c r="AR276" s="278"/>
      <c r="AS276" s="322"/>
      <c r="AT276" s="324"/>
      <c r="AV276" s="6" t="str">
        <f>IF(AND(I276&lt;&gt;"107 ハーフマラソン",I276&lt;&gt;"062 10000mW"),D275 &amp; "-" &amp; I276,D275 &amp; "-" &amp; I276 &amp; J276)</f>
        <v>-</v>
      </c>
      <c r="AW276" s="6" t="str">
        <f>IF(ISERROR(VLOOKUP(記入方法!$AV276,登録者リスト!#REF!,4,FALSE)),"○","")</f>
        <v>○</v>
      </c>
      <c r="AX276" s="6" t="e">
        <f>IF(AND(I276&lt;&gt;"107 ハーフマラソン",I276&lt;&gt;"062 10000mW"),#REF! &amp; "-" &amp; I276,#REF! &amp; "-" &amp; I276 &amp; J276)</f>
        <v>#REF!</v>
      </c>
      <c r="AY276" s="6" t="str">
        <f>IF(ISERROR(VLOOKUP(AX276,突破者リスト外資格記録入力シート!$D$7:$M$106,2,FALSE)),"○","")</f>
        <v>○</v>
      </c>
      <c r="BA276" s="6" t="str">
        <f>IF(I276="107 ハーフマラソン","H",IF(I276="062 10000mW","W",""))</f>
        <v/>
      </c>
      <c r="BB276" s="6" t="e">
        <f>VLOOKUP($I276 &amp; $J276,標準記録!$A$1:$D$25,2,FALSE)</f>
        <v>#N/A</v>
      </c>
      <c r="BC276" s="6" t="e">
        <f>VLOOKUP($I276 &amp; $J276,標準記録!$A$1:$D$25,3,FALSE)</f>
        <v>#N/A</v>
      </c>
      <c r="BD276" s="6" t="e">
        <f>VLOOKUP($I276 &amp; $J276,標準記録!$A$1:$D$25,4,FALSE)</f>
        <v>#N/A</v>
      </c>
      <c r="BE276" s="6" t="str">
        <f>IF(BF276="","",A275)</f>
        <v/>
      </c>
      <c r="BF276" s="6" t="str">
        <f>IF(OR(I276="201 十種競技",I276="202 七種競技"),#REF!,"")</f>
        <v/>
      </c>
      <c r="BG276" s="6" t="str">
        <f>IF(I276="107 ハーフマラソン",#REF!,"")</f>
        <v/>
      </c>
      <c r="BH276" s="6" t="str">
        <f>I276 &amp; K276</f>
        <v/>
      </c>
      <c r="BI276" s="6">
        <f>I276</f>
        <v>0</v>
      </c>
      <c r="BJ276" s="6">
        <f>COUNTIF($BI$5:$BI$401,I276)</f>
        <v>160</v>
      </c>
      <c r="BK276" s="6">
        <f>COUNTIF($BH$5:$BH$401,I276 &amp; "B標準")</f>
        <v>0</v>
      </c>
    </row>
    <row r="277" spans="1:64" ht="15" thickTop="1" thickBot="1" x14ac:dyDescent="0.2">
      <c r="A277" s="291"/>
      <c r="B277" s="325" t="s">
        <v>164</v>
      </c>
      <c r="C277" s="326"/>
      <c r="D277" s="326"/>
      <c r="E277" s="326"/>
      <c r="F277" s="326"/>
      <c r="G277" s="327"/>
      <c r="H277" s="185"/>
      <c r="I277" s="328"/>
      <c r="J277" s="329"/>
      <c r="K277" s="329"/>
      <c r="L277" s="329"/>
      <c r="M277" s="329"/>
      <c r="N277" s="329"/>
      <c r="O277" s="329"/>
      <c r="P277" s="329"/>
      <c r="Q277" s="329"/>
      <c r="R277" s="329"/>
      <c r="S277" s="329"/>
      <c r="T277" s="329"/>
      <c r="U277" s="329"/>
      <c r="V277" s="329"/>
      <c r="W277" s="329"/>
      <c r="X277" s="329"/>
      <c r="Y277" s="329"/>
      <c r="Z277" s="329"/>
      <c r="AA277" s="329"/>
      <c r="AB277" s="329"/>
      <c r="AC277" s="329"/>
      <c r="AD277" s="329"/>
      <c r="AE277" s="329"/>
      <c r="AF277" s="329"/>
      <c r="AG277" s="329"/>
      <c r="AH277" s="329"/>
      <c r="AI277" s="329"/>
      <c r="AJ277" s="329"/>
      <c r="AK277" s="329"/>
      <c r="AL277" s="329"/>
      <c r="AM277" s="329"/>
      <c r="AN277" s="329"/>
      <c r="AO277" s="329"/>
      <c r="AP277" s="329"/>
      <c r="AQ277" s="329"/>
      <c r="AR277" s="329"/>
      <c r="AS277" s="329"/>
      <c r="AT277" s="330"/>
    </row>
    <row r="278" spans="1:64" ht="13.5" customHeight="1" x14ac:dyDescent="0.15">
      <c r="A278" s="313"/>
      <c r="B278" s="315" t="s">
        <v>0</v>
      </c>
      <c r="C278" s="317" t="s">
        <v>280</v>
      </c>
      <c r="D278" s="317" t="str">
        <f>IF(C280="○","整理番号","登録番号")</f>
        <v>登録番号</v>
      </c>
      <c r="E278" s="184" t="s">
        <v>1394</v>
      </c>
      <c r="F278" s="315" t="s">
        <v>319</v>
      </c>
      <c r="G278" s="168" t="s">
        <v>1</v>
      </c>
      <c r="H278" s="298" t="s">
        <v>1395</v>
      </c>
      <c r="I278" s="296" t="s">
        <v>2</v>
      </c>
      <c r="J278" s="298" t="s">
        <v>328</v>
      </c>
      <c r="K278" s="298" t="s">
        <v>3</v>
      </c>
      <c r="L278" s="178" t="s">
        <v>281</v>
      </c>
      <c r="M278" s="171" t="s">
        <v>16</v>
      </c>
      <c r="N278" s="300" t="s">
        <v>4</v>
      </c>
      <c r="O278" s="301"/>
      <c r="P278" s="301"/>
      <c r="Q278" s="301"/>
      <c r="R278" s="301"/>
      <c r="S278" s="301"/>
      <c r="T278" s="301"/>
      <c r="U278" s="301"/>
      <c r="V278" s="301"/>
      <c r="W278" s="301"/>
      <c r="X278" s="301"/>
      <c r="Y278" s="301"/>
      <c r="Z278" s="301"/>
      <c r="AA278" s="301"/>
      <c r="AB278" s="302"/>
      <c r="AC278" s="173" t="s">
        <v>16</v>
      </c>
      <c r="AD278" s="303" t="s">
        <v>462</v>
      </c>
      <c r="AE278" s="304"/>
      <c r="AF278" s="304"/>
      <c r="AG278" s="304"/>
      <c r="AH278" s="304"/>
      <c r="AI278" s="304"/>
      <c r="AJ278" s="304"/>
      <c r="AK278" s="305"/>
      <c r="AL278" s="171" t="s">
        <v>16</v>
      </c>
      <c r="AM278" s="300" t="s">
        <v>459</v>
      </c>
      <c r="AN278" s="301"/>
      <c r="AO278" s="301"/>
      <c r="AP278" s="301"/>
      <c r="AQ278" s="301"/>
      <c r="AR278" s="301"/>
      <c r="AS278" s="301"/>
      <c r="AT278" s="306"/>
    </row>
    <row r="279" spans="1:64" ht="14.25" thickBot="1" x14ac:dyDescent="0.2">
      <c r="A279" s="314"/>
      <c r="B279" s="316"/>
      <c r="C279" s="318"/>
      <c r="D279" s="318"/>
      <c r="E279" s="189" t="s">
        <v>6</v>
      </c>
      <c r="F279" s="316"/>
      <c r="G279" s="7" t="s">
        <v>7</v>
      </c>
      <c r="H279" s="316"/>
      <c r="I279" s="297"/>
      <c r="J279" s="299"/>
      <c r="K279" s="299"/>
      <c r="L279" s="179"/>
      <c r="M279" s="172"/>
      <c r="N279" s="307" t="s">
        <v>8</v>
      </c>
      <c r="O279" s="308"/>
      <c r="P279" s="308"/>
      <c r="Q279" s="308"/>
      <c r="R279" s="308"/>
      <c r="S279" s="308"/>
      <c r="T279" s="309"/>
      <c r="U279" s="189" t="s">
        <v>9</v>
      </c>
      <c r="V279" s="175" t="s">
        <v>10</v>
      </c>
      <c r="W279" s="176"/>
      <c r="X279" s="176"/>
      <c r="Y279" s="176"/>
      <c r="Z279" s="176"/>
      <c r="AA279" s="177"/>
      <c r="AB279" s="119" t="s">
        <v>11</v>
      </c>
      <c r="AC279" s="174"/>
      <c r="AD279" s="310" t="s">
        <v>8</v>
      </c>
      <c r="AE279" s="311"/>
      <c r="AF279" s="311"/>
      <c r="AG279" s="311"/>
      <c r="AH279" s="311"/>
      <c r="AI279" s="311"/>
      <c r="AJ279" s="312"/>
      <c r="AK279" s="125" t="s">
        <v>9</v>
      </c>
      <c r="AL279" s="172"/>
      <c r="AM279" s="307" t="s">
        <v>8</v>
      </c>
      <c r="AN279" s="308"/>
      <c r="AO279" s="308"/>
      <c r="AP279" s="308"/>
      <c r="AQ279" s="308"/>
      <c r="AR279" s="308"/>
      <c r="AS279" s="309"/>
      <c r="AT279" s="120" t="s">
        <v>9</v>
      </c>
    </row>
    <row r="280" spans="1:64" x14ac:dyDescent="0.15">
      <c r="A280" s="289">
        <v>56</v>
      </c>
      <c r="B280" s="292"/>
      <c r="C280" s="294"/>
      <c r="D280" s="292"/>
      <c r="E280" s="186" t="str">
        <f>IF(C280="○",IF($D280&lt;&gt;"",VLOOKUP($D280,新規学連登録者入力シート!$A$2:$U$101,8,FALSE),""),IF($D280&lt;&gt;"",IF(VLOOKUP(記入方法!$D280,登録者リスト!$A$1:$F$43729,4,FALSE)=基本情報!$D$6,VLOOKUP(記入方法!$D280,登録者リスト!$A$1:$F$43729,3,FALSE),""),""))</f>
        <v/>
      </c>
      <c r="F280" s="283" t="str">
        <f>IF(C280="○",IF($D280&lt;&gt;"",VLOOKUP($D280,新規学連登録者入力シート!$A$2:$U$101,9,FALSE),""),IF($D280&lt;&gt;"",IF(VLOOKUP(記入方法!$D280,登録者リスト!$A$1:$G$43729,4,FALSE)=基本情報!$D$6,VLOOKUP(記入方法!$D280,登録者リスト!$A$1:$G$43729,7,FALSE),""),""))</f>
        <v/>
      </c>
      <c r="G280" s="187" t="str">
        <f>IF(C280="○",IF($D280&lt;&gt;"",VLOOKUP($D280,新規学連登録者入力シート!$A$2:$U$101,14,FALSE),""),IF($D280&lt;&gt;"",IF(VLOOKUP(記入方法!$D280,登録者リスト!$A$1:$F$43729,4,FALSE)=基本情報!$D$6,VLOOKUP(記入方法!$D280,登録者リスト!$A$1:$F$43729,5,FALSE),""),""))</f>
        <v/>
      </c>
      <c r="H280" s="281" t="str">
        <f>IF(C280="○",IF($D280&lt;&gt;"",VLOOKUP($D280,新規学連登録者入力シート!$A$2:$U$101,19,FALSE),""),IF($D280&lt;&gt;"",IF(VLOOKUP(記入方法!$D280,登録者リスト!$A$1:$H$43729,4,FALSE)=基本情報!$D$6,VLOOKUP(記入方法!$D280,登録者リスト!$A$1:$H$43729,8,FALSE),""),""))</f>
        <v/>
      </c>
      <c r="I280" s="285"/>
      <c r="J280" s="285"/>
      <c r="K280" s="287" t="str">
        <f>IFERROR(IF(I280="","",IF(AND(I280&lt;&gt;"107 ハーフマラソン",I280&lt;&gt;"062 10000mW"),IF(BD280="T",IF(VALUE(M280)&lt;=BB280,"A標準",IF(VALUE(M280)&lt;=BC280,"B標準","未突破")),IF(VALUE(M280)&gt;=BB280,"A標準",IF(VALUE(M280)&gt;=BC280,"B標準","未突破"))),IF(VALUE(M280)&lt;=BC280,"","未突破"))),"")</f>
        <v/>
      </c>
      <c r="L280" s="169"/>
      <c r="M280" s="13" t="str">
        <f>IF(U280="",ASC(N280&amp;IF(P280&lt;&gt;"",TEXT(P280,"00"),"")&amp;IF(R280&lt;&gt;"",TEXT(R280,"00"),"")&amp;IF(T280&lt;&gt;"",TEXT(T280,"00"),"")),ASC(U280))</f>
        <v/>
      </c>
      <c r="N280" s="281"/>
      <c r="O280" s="265" t="s">
        <v>275</v>
      </c>
      <c r="P280" s="275"/>
      <c r="Q280" s="265" t="s">
        <v>276</v>
      </c>
      <c r="R280" s="275"/>
      <c r="S280" s="277" t="s">
        <v>277</v>
      </c>
      <c r="T280" s="279"/>
      <c r="U280" s="281"/>
      <c r="V280" s="8"/>
      <c r="W280" s="9" t="s">
        <v>23</v>
      </c>
      <c r="X280" s="8"/>
      <c r="Y280" s="9" t="s">
        <v>24</v>
      </c>
      <c r="Z280" s="8"/>
      <c r="AA280" s="9" t="s">
        <v>26</v>
      </c>
      <c r="AB280" s="283"/>
      <c r="AC280" s="126" t="str">
        <f>IF(AK280="",ASC(AD280&amp;IF(AF280&lt;&gt;"",TEXT(AF280,"00"),"")&amp;IF(AH280&lt;&gt;"",TEXT(AH280,"00"),"")&amp;IF(AJ280&lt;&gt;"",TEXT(AJ280,"00"),"")),ASC(AK280))</f>
        <v/>
      </c>
      <c r="AD280" s="267" t="str">
        <f>IF(I280="","",IF(I280="201 十種競技","",VLOOKUP(I280,#REF!,2,FALSE)))</f>
        <v/>
      </c>
      <c r="AE280" s="269" t="s">
        <v>275</v>
      </c>
      <c r="AF280" s="271" t="str">
        <f>IF(I280="","",IF(I280="201 十種競技","",VLOOKUP(I280,#REF!,4,FALSE)))</f>
        <v/>
      </c>
      <c r="AG280" s="269" t="s">
        <v>276</v>
      </c>
      <c r="AH280" s="271" t="str">
        <f>IF(I280="","",IF(I280="201 十種競技","",VLOOKUP(I280,#REF!,6,FALSE)))</f>
        <v/>
      </c>
      <c r="AI280" s="273" t="s">
        <v>277</v>
      </c>
      <c r="AJ280" s="331" t="str">
        <f>IF(I280="","",IF(I280="201 十種競技","",VLOOKUP(I280,#REF!,8,FALSE)))</f>
        <v/>
      </c>
      <c r="AK280" s="267" t="str">
        <f>IF(I280="","",IF(I280="201 十種競技",#REF!,""))</f>
        <v/>
      </c>
      <c r="AL280" s="13" t="str">
        <f>IF(AT280="",ASC(AM280&amp;IF(AO280&lt;&gt;"",TEXT(AO280,"00"),"")&amp;IF(AQ280&lt;&gt;"",TEXT(AQ280,"00"),"")&amp;IF(AS280&lt;&gt;"",TEXT(AS280,"00"),"")),ASC(AT280))</f>
        <v/>
      </c>
      <c r="AM280" s="292"/>
      <c r="AN280" s="265" t="s">
        <v>275</v>
      </c>
      <c r="AO280" s="319"/>
      <c r="AP280" s="265" t="s">
        <v>276</v>
      </c>
      <c r="AQ280" s="319"/>
      <c r="AR280" s="277" t="s">
        <v>277</v>
      </c>
      <c r="AS280" s="321"/>
      <c r="AT280" s="323"/>
      <c r="AV280" s="6" t="str">
        <f>IF(AND(I280&lt;&gt;"107 ハーフマラソン",I280&lt;&gt;"062 10000mW"),D280 &amp; "-" &amp; I280,D280 &amp; "-" &amp; I280 &amp; J280)</f>
        <v>-</v>
      </c>
      <c r="AW280" s="6" t="str">
        <f>IF(ISERROR(VLOOKUP(記入方法!$AV280,登録者リスト!#REF!,4,FALSE)),"○","")</f>
        <v>○</v>
      </c>
      <c r="AX280" s="6" t="e">
        <f>IF(AND(I280&lt;&gt;"107 ハーフマラソン",I280&lt;&gt;"062 10000mW"),#REF! &amp; "-" &amp; I280,#REF! &amp; "-" &amp; I280 &amp; J280)</f>
        <v>#REF!</v>
      </c>
      <c r="AY280" s="6" t="str">
        <f>IF(ISERROR(VLOOKUP(AX280,突破者リスト外資格記録入力シート!$D$7:$M$106,2,FALSE)),"○","")</f>
        <v>○</v>
      </c>
      <c r="AZ280" s="6" t="str">
        <f>IF(C280="○","整理番号","登録番号")</f>
        <v>登録番号</v>
      </c>
      <c r="BA280" s="6" t="str">
        <f>IF(I280="107 ハーフマラソン","H",IF(I280="062 10000mW","W",""))</f>
        <v/>
      </c>
      <c r="BB280" s="6" t="e">
        <f>VLOOKUP($I280 &amp; $J280,標準記録!$A$1:$D$25,2,FALSE)</f>
        <v>#N/A</v>
      </c>
      <c r="BC280" s="6" t="e">
        <f>VLOOKUP($I280 &amp; $J280,標準記録!$A$1:$D$25,3,FALSE)</f>
        <v>#N/A</v>
      </c>
      <c r="BD280" s="6" t="e">
        <f>VLOOKUP($I280 &amp; $J280,標準記録!$A$1:$D$25,4,FALSE)</f>
        <v>#N/A</v>
      </c>
      <c r="BE280" s="6" t="str">
        <f>IF(BF280="","",A280)</f>
        <v/>
      </c>
      <c r="BF280" s="6" t="str">
        <f>IF(OR(I280="201 十種競技",I280="202 七種競技"),#REF!,"")</f>
        <v/>
      </c>
      <c r="BG280" s="6" t="str">
        <f>IF(I280="107 ハーフマラソン",#REF!,"")</f>
        <v/>
      </c>
      <c r="BH280" s="6" t="str">
        <f>I280 &amp; K280</f>
        <v/>
      </c>
      <c r="BI280" s="6">
        <f>I280</f>
        <v>0</v>
      </c>
      <c r="BJ280" s="6">
        <f>COUNTIF($BI$5:$BI$401,I280)</f>
        <v>160</v>
      </c>
      <c r="BK280" s="6">
        <f>COUNTIF($BH$5:$BH$401,I280 &amp; "B標準")</f>
        <v>0</v>
      </c>
      <c r="BL280" s="6" t="str">
        <f>D278 &amp; D280</f>
        <v>登録番号</v>
      </c>
    </row>
    <row r="281" spans="1:64" ht="14.25" thickBot="1" x14ac:dyDescent="0.2">
      <c r="A281" s="290"/>
      <c r="B281" s="293"/>
      <c r="C281" s="295"/>
      <c r="D281" s="293"/>
      <c r="E281" s="188" t="str">
        <f>IF(C280="○",IF($D280&lt;&gt;"",VLOOKUP($D280,新規学連登録者入力シート!$A$2:$U$101,7,FALSE),""),IF($D280&lt;&gt;"",IF(VLOOKUP(記入方法!$D280,登録者リスト!$A$1:$F$43729,4,FALSE)=基本情報!$D$6,VLOOKUP(記入方法!$D280,登録者リスト!$A$1:$F$43729,2,FALSE),""),""))</f>
        <v/>
      </c>
      <c r="F281" s="284"/>
      <c r="G281" s="188" t="str">
        <f>IF(C280="○",IF($D280&lt;&gt;"",VLOOKUP($D280,新規学連登録者入力シート!$A$2:$U$101,19,FALSE),""),IF($D280&lt;&gt;"",IF(VLOOKUP(記入方法!$D280,登録者リスト!$A$1:$F$43729,4,FALSE)=基本情報!$D$6,VLOOKUP(記入方法!$D280,登録者リスト!$A$1:$F$43729,6,FALSE),""),""))</f>
        <v/>
      </c>
      <c r="H281" s="282"/>
      <c r="I281" s="286"/>
      <c r="J281" s="286"/>
      <c r="K281" s="288"/>
      <c r="L281" s="170"/>
      <c r="M281" s="15" t="str">
        <f>IF(U281="",ASC(N281&amp;IF(P281&lt;&gt;"",TEXT(P281,"00"),"")&amp;IF(R281&lt;&gt;"",TEXT(R281,"00"),"")&amp;IF(T281&lt;&gt;"",TEXT(T281,"00"),"")),ASC(U281))</f>
        <v/>
      </c>
      <c r="N281" s="282"/>
      <c r="O281" s="266"/>
      <c r="P281" s="276"/>
      <c r="Q281" s="266"/>
      <c r="R281" s="276"/>
      <c r="S281" s="278"/>
      <c r="T281" s="280"/>
      <c r="U281" s="282"/>
      <c r="V281" s="10"/>
      <c r="W281" s="11" t="s">
        <v>23</v>
      </c>
      <c r="X281" s="10"/>
      <c r="Y281" s="11" t="s">
        <v>25</v>
      </c>
      <c r="Z281" s="10"/>
      <c r="AA281" s="11" t="s">
        <v>26</v>
      </c>
      <c r="AB281" s="284"/>
      <c r="AC281" s="127" t="str">
        <f>IF(AK281="",ASC(AD280&amp;IF(AF281&lt;&gt;"",TEXT(AF281,"00"),"")&amp;IF(AH281&lt;&gt;"",TEXT(AH281,"00"),"")&amp;IF(AJ281&lt;&gt;"",TEXT(AJ281,"00"),"")),ASC(AK281))</f>
        <v/>
      </c>
      <c r="AD281" s="268"/>
      <c r="AE281" s="270"/>
      <c r="AF281" s="272"/>
      <c r="AG281" s="270"/>
      <c r="AH281" s="272"/>
      <c r="AI281" s="274"/>
      <c r="AJ281" s="332"/>
      <c r="AK281" s="268"/>
      <c r="AL281" s="15" t="str">
        <f>IF(AT281="",ASC(AM281&amp;IF(AO281&lt;&gt;"",TEXT(AO281,"00"),"")&amp;IF(AQ281&lt;&gt;"",TEXT(AQ281,"00"),"")&amp;IF(AS281&lt;&gt;"",TEXT(AS281,"00"),"")),ASC(AT281))</f>
        <v/>
      </c>
      <c r="AM281" s="293"/>
      <c r="AN281" s="266"/>
      <c r="AO281" s="320"/>
      <c r="AP281" s="266"/>
      <c r="AQ281" s="320"/>
      <c r="AR281" s="278"/>
      <c r="AS281" s="322"/>
      <c r="AT281" s="324"/>
      <c r="AV281" s="6" t="str">
        <f>IF(AND(I281&lt;&gt;"107 ハーフマラソン",I281&lt;&gt;"062 10000mW"),D280 &amp; "-" &amp; I281,D280 &amp; "-" &amp; I281 &amp; J281)</f>
        <v>-</v>
      </c>
      <c r="AW281" s="6" t="str">
        <f>IF(ISERROR(VLOOKUP(記入方法!$AV281,登録者リスト!#REF!,4,FALSE)),"○","")</f>
        <v>○</v>
      </c>
      <c r="AX281" s="6" t="e">
        <f>IF(AND(I281&lt;&gt;"107 ハーフマラソン",I281&lt;&gt;"062 10000mW"),#REF! &amp; "-" &amp; I281,#REF! &amp; "-" &amp; I281 &amp; J281)</f>
        <v>#REF!</v>
      </c>
      <c r="AY281" s="6" t="str">
        <f>IF(ISERROR(VLOOKUP(AX281,突破者リスト外資格記録入力シート!$D$7:$M$106,2,FALSE)),"○","")</f>
        <v>○</v>
      </c>
      <c r="BA281" s="6" t="str">
        <f>IF(I281="107 ハーフマラソン","H",IF(I281="062 10000mW","W",""))</f>
        <v/>
      </c>
      <c r="BB281" s="6" t="e">
        <f>VLOOKUP($I281 &amp; $J281,標準記録!$A$1:$D$25,2,FALSE)</f>
        <v>#N/A</v>
      </c>
      <c r="BC281" s="6" t="e">
        <f>VLOOKUP($I281 &amp; $J281,標準記録!$A$1:$D$25,3,FALSE)</f>
        <v>#N/A</v>
      </c>
      <c r="BD281" s="6" t="e">
        <f>VLOOKUP($I281 &amp; $J281,標準記録!$A$1:$D$25,4,FALSE)</f>
        <v>#N/A</v>
      </c>
      <c r="BE281" s="6" t="str">
        <f>IF(BF281="","",A280)</f>
        <v/>
      </c>
      <c r="BF281" s="6" t="str">
        <f>IF(OR(I281="201 十種競技",I281="202 七種競技"),#REF!,"")</f>
        <v/>
      </c>
      <c r="BG281" s="6" t="str">
        <f>IF(I281="107 ハーフマラソン",#REF!,"")</f>
        <v/>
      </c>
      <c r="BH281" s="6" t="str">
        <f>I281 &amp; K281</f>
        <v/>
      </c>
      <c r="BI281" s="6">
        <f>I281</f>
        <v>0</v>
      </c>
      <c r="BJ281" s="6">
        <f>COUNTIF($BI$5:$BI$401,I281)</f>
        <v>160</v>
      </c>
      <c r="BK281" s="6">
        <f>COUNTIF($BH$5:$BH$401,I281 &amp; "B標準")</f>
        <v>0</v>
      </c>
    </row>
    <row r="282" spans="1:64" ht="15" thickTop="1" thickBot="1" x14ac:dyDescent="0.2">
      <c r="A282" s="291"/>
      <c r="B282" s="325" t="s">
        <v>164</v>
      </c>
      <c r="C282" s="326"/>
      <c r="D282" s="326"/>
      <c r="E282" s="326"/>
      <c r="F282" s="326"/>
      <c r="G282" s="327"/>
      <c r="H282" s="185"/>
      <c r="I282" s="328"/>
      <c r="J282" s="329"/>
      <c r="K282" s="329"/>
      <c r="L282" s="329"/>
      <c r="M282" s="329"/>
      <c r="N282" s="329"/>
      <c r="O282" s="329"/>
      <c r="P282" s="329"/>
      <c r="Q282" s="329"/>
      <c r="R282" s="329"/>
      <c r="S282" s="329"/>
      <c r="T282" s="329"/>
      <c r="U282" s="329"/>
      <c r="V282" s="329"/>
      <c r="W282" s="329"/>
      <c r="X282" s="329"/>
      <c r="Y282" s="329"/>
      <c r="Z282" s="329"/>
      <c r="AA282" s="329"/>
      <c r="AB282" s="329"/>
      <c r="AC282" s="329"/>
      <c r="AD282" s="329"/>
      <c r="AE282" s="329"/>
      <c r="AF282" s="329"/>
      <c r="AG282" s="329"/>
      <c r="AH282" s="329"/>
      <c r="AI282" s="329"/>
      <c r="AJ282" s="329"/>
      <c r="AK282" s="329"/>
      <c r="AL282" s="329"/>
      <c r="AM282" s="329"/>
      <c r="AN282" s="329"/>
      <c r="AO282" s="329"/>
      <c r="AP282" s="329"/>
      <c r="AQ282" s="329"/>
      <c r="AR282" s="329"/>
      <c r="AS282" s="329"/>
      <c r="AT282" s="330"/>
    </row>
    <row r="283" spans="1:64" ht="13.5" customHeight="1" x14ac:dyDescent="0.15">
      <c r="A283" s="313"/>
      <c r="B283" s="315" t="s">
        <v>0</v>
      </c>
      <c r="C283" s="317" t="s">
        <v>280</v>
      </c>
      <c r="D283" s="317" t="str">
        <f>IF(C285="○","整理番号","登録番号")</f>
        <v>登録番号</v>
      </c>
      <c r="E283" s="184" t="s">
        <v>1394</v>
      </c>
      <c r="F283" s="315" t="s">
        <v>319</v>
      </c>
      <c r="G283" s="168" t="s">
        <v>1</v>
      </c>
      <c r="H283" s="298" t="s">
        <v>1395</v>
      </c>
      <c r="I283" s="296" t="s">
        <v>2</v>
      </c>
      <c r="J283" s="298" t="s">
        <v>328</v>
      </c>
      <c r="K283" s="298" t="s">
        <v>3</v>
      </c>
      <c r="L283" s="178" t="s">
        <v>281</v>
      </c>
      <c r="M283" s="171" t="s">
        <v>16</v>
      </c>
      <c r="N283" s="300" t="s">
        <v>4</v>
      </c>
      <c r="O283" s="301"/>
      <c r="P283" s="301"/>
      <c r="Q283" s="301"/>
      <c r="R283" s="301"/>
      <c r="S283" s="301"/>
      <c r="T283" s="301"/>
      <c r="U283" s="301"/>
      <c r="V283" s="301"/>
      <c r="W283" s="301"/>
      <c r="X283" s="301"/>
      <c r="Y283" s="301"/>
      <c r="Z283" s="301"/>
      <c r="AA283" s="301"/>
      <c r="AB283" s="302"/>
      <c r="AC283" s="173" t="s">
        <v>16</v>
      </c>
      <c r="AD283" s="303" t="s">
        <v>462</v>
      </c>
      <c r="AE283" s="304"/>
      <c r="AF283" s="304"/>
      <c r="AG283" s="304"/>
      <c r="AH283" s="304"/>
      <c r="AI283" s="304"/>
      <c r="AJ283" s="304"/>
      <c r="AK283" s="305"/>
      <c r="AL283" s="171" t="s">
        <v>16</v>
      </c>
      <c r="AM283" s="300" t="s">
        <v>459</v>
      </c>
      <c r="AN283" s="301"/>
      <c r="AO283" s="301"/>
      <c r="AP283" s="301"/>
      <c r="AQ283" s="301"/>
      <c r="AR283" s="301"/>
      <c r="AS283" s="301"/>
      <c r="AT283" s="306"/>
    </row>
    <row r="284" spans="1:64" ht="14.25" thickBot="1" x14ac:dyDescent="0.2">
      <c r="A284" s="314"/>
      <c r="B284" s="316"/>
      <c r="C284" s="318"/>
      <c r="D284" s="318"/>
      <c r="E284" s="189" t="s">
        <v>6</v>
      </c>
      <c r="F284" s="316"/>
      <c r="G284" s="7" t="s">
        <v>7</v>
      </c>
      <c r="H284" s="316"/>
      <c r="I284" s="297"/>
      <c r="J284" s="299"/>
      <c r="K284" s="299"/>
      <c r="L284" s="179"/>
      <c r="M284" s="172"/>
      <c r="N284" s="307" t="s">
        <v>8</v>
      </c>
      <c r="O284" s="308"/>
      <c r="P284" s="308"/>
      <c r="Q284" s="308"/>
      <c r="R284" s="308"/>
      <c r="S284" s="308"/>
      <c r="T284" s="309"/>
      <c r="U284" s="189" t="s">
        <v>9</v>
      </c>
      <c r="V284" s="175" t="s">
        <v>10</v>
      </c>
      <c r="W284" s="176"/>
      <c r="X284" s="176"/>
      <c r="Y284" s="176"/>
      <c r="Z284" s="176"/>
      <c r="AA284" s="177"/>
      <c r="AB284" s="119" t="s">
        <v>11</v>
      </c>
      <c r="AC284" s="174"/>
      <c r="AD284" s="310" t="s">
        <v>8</v>
      </c>
      <c r="AE284" s="311"/>
      <c r="AF284" s="311"/>
      <c r="AG284" s="311"/>
      <c r="AH284" s="311"/>
      <c r="AI284" s="311"/>
      <c r="AJ284" s="312"/>
      <c r="AK284" s="125" t="s">
        <v>9</v>
      </c>
      <c r="AL284" s="172"/>
      <c r="AM284" s="307" t="s">
        <v>8</v>
      </c>
      <c r="AN284" s="308"/>
      <c r="AO284" s="308"/>
      <c r="AP284" s="308"/>
      <c r="AQ284" s="308"/>
      <c r="AR284" s="308"/>
      <c r="AS284" s="309"/>
      <c r="AT284" s="120" t="s">
        <v>9</v>
      </c>
    </row>
    <row r="285" spans="1:64" x14ac:dyDescent="0.15">
      <c r="A285" s="289">
        <v>57</v>
      </c>
      <c r="B285" s="292"/>
      <c r="C285" s="294"/>
      <c r="D285" s="292"/>
      <c r="E285" s="186" t="str">
        <f>IF(C285="○",IF($D285&lt;&gt;"",VLOOKUP($D285,新規学連登録者入力シート!$A$2:$U$101,8,FALSE),""),IF($D285&lt;&gt;"",IF(VLOOKUP(記入方法!$D285,登録者リスト!$A$1:$F$43729,4,FALSE)=基本情報!$D$6,VLOOKUP(記入方法!$D285,登録者リスト!$A$1:$F$43729,3,FALSE),""),""))</f>
        <v/>
      </c>
      <c r="F285" s="283" t="str">
        <f>IF(C285="○",IF($D285&lt;&gt;"",VLOOKUP($D285,新規学連登録者入力シート!$A$2:$U$101,9,FALSE),""),IF($D285&lt;&gt;"",IF(VLOOKUP(記入方法!$D285,登録者リスト!$A$1:$G$43729,4,FALSE)=基本情報!$D$6,VLOOKUP(記入方法!$D285,登録者リスト!$A$1:$G$43729,7,FALSE),""),""))</f>
        <v/>
      </c>
      <c r="G285" s="187" t="str">
        <f>IF(C285="○",IF($D285&lt;&gt;"",VLOOKUP($D285,新規学連登録者入力シート!$A$2:$U$101,14,FALSE),""),IF($D285&lt;&gt;"",IF(VLOOKUP(記入方法!$D285,登録者リスト!$A$1:$F$43729,4,FALSE)=基本情報!$D$6,VLOOKUP(記入方法!$D285,登録者リスト!$A$1:$F$43729,5,FALSE),""),""))</f>
        <v/>
      </c>
      <c r="H285" s="281" t="str">
        <f>IF(C285="○",IF($D285&lt;&gt;"",VLOOKUP($D285,新規学連登録者入力シート!$A$2:$U$101,19,FALSE),""),IF($D285&lt;&gt;"",IF(VLOOKUP(記入方法!$D285,登録者リスト!$A$1:$H$43729,4,FALSE)=基本情報!$D$6,VLOOKUP(記入方法!$D285,登録者リスト!$A$1:$H$43729,8,FALSE),""),""))</f>
        <v/>
      </c>
      <c r="I285" s="285"/>
      <c r="J285" s="285"/>
      <c r="K285" s="287" t="str">
        <f>IFERROR(IF(I285="","",IF(AND(I285&lt;&gt;"107 ハーフマラソン",I285&lt;&gt;"062 10000mW"),IF(BD285="T",IF(VALUE(M285)&lt;=BB285,"A標準",IF(VALUE(M285)&lt;=BC285,"B標準","未突破")),IF(VALUE(M285)&gt;=BB285,"A標準",IF(VALUE(M285)&gt;=BC285,"B標準","未突破"))),IF(VALUE(M285)&lt;=BC285,"","未突破"))),"")</f>
        <v/>
      </c>
      <c r="L285" s="169"/>
      <c r="M285" s="13" t="str">
        <f>IF(U285="",ASC(N285&amp;IF(P285&lt;&gt;"",TEXT(P285,"00"),"")&amp;IF(R285&lt;&gt;"",TEXT(R285,"00"),"")&amp;IF(T285&lt;&gt;"",TEXT(T285,"00"),"")),ASC(U285))</f>
        <v/>
      </c>
      <c r="N285" s="281"/>
      <c r="O285" s="265" t="s">
        <v>275</v>
      </c>
      <c r="P285" s="275"/>
      <c r="Q285" s="265" t="s">
        <v>276</v>
      </c>
      <c r="R285" s="275"/>
      <c r="S285" s="277" t="s">
        <v>277</v>
      </c>
      <c r="T285" s="279"/>
      <c r="U285" s="281"/>
      <c r="V285" s="8"/>
      <c r="W285" s="9" t="s">
        <v>23</v>
      </c>
      <c r="X285" s="8"/>
      <c r="Y285" s="9" t="s">
        <v>24</v>
      </c>
      <c r="Z285" s="8"/>
      <c r="AA285" s="9" t="s">
        <v>26</v>
      </c>
      <c r="AB285" s="283"/>
      <c r="AC285" s="126" t="str">
        <f>IF(AK285="",ASC(AD285&amp;IF(AF285&lt;&gt;"",TEXT(AF285,"00"),"")&amp;IF(AH285&lt;&gt;"",TEXT(AH285,"00"),"")&amp;IF(AJ285&lt;&gt;"",TEXT(AJ285,"00"),"")),ASC(AK285))</f>
        <v/>
      </c>
      <c r="AD285" s="267" t="str">
        <f>IF(I285="","",IF(I285="201 十種競技","",VLOOKUP(I285,#REF!,2,FALSE)))</f>
        <v/>
      </c>
      <c r="AE285" s="269" t="s">
        <v>275</v>
      </c>
      <c r="AF285" s="271" t="str">
        <f>IF(I285="","",IF(I285="201 十種競技","",VLOOKUP(I285,#REF!,4,FALSE)))</f>
        <v/>
      </c>
      <c r="AG285" s="269" t="s">
        <v>276</v>
      </c>
      <c r="AH285" s="271" t="str">
        <f>IF(I285="","",IF(I285="201 十種競技","",VLOOKUP(I285,#REF!,6,FALSE)))</f>
        <v/>
      </c>
      <c r="AI285" s="273" t="s">
        <v>277</v>
      </c>
      <c r="AJ285" s="331" t="str">
        <f>IF(I285="","",IF(I285="201 十種競技","",VLOOKUP(I285,#REF!,8,FALSE)))</f>
        <v/>
      </c>
      <c r="AK285" s="267" t="str">
        <f>IF(I285="","",IF(I285="201 十種競技",#REF!,""))</f>
        <v/>
      </c>
      <c r="AL285" s="13" t="str">
        <f>IF(AT285="",ASC(AM285&amp;IF(AO285&lt;&gt;"",TEXT(AO285,"00"),"")&amp;IF(AQ285&lt;&gt;"",TEXT(AQ285,"00"),"")&amp;IF(AS285&lt;&gt;"",TEXT(AS285,"00"),"")),ASC(AT285))</f>
        <v/>
      </c>
      <c r="AM285" s="292"/>
      <c r="AN285" s="265" t="s">
        <v>275</v>
      </c>
      <c r="AO285" s="319"/>
      <c r="AP285" s="265" t="s">
        <v>276</v>
      </c>
      <c r="AQ285" s="319"/>
      <c r="AR285" s="277" t="s">
        <v>277</v>
      </c>
      <c r="AS285" s="321"/>
      <c r="AT285" s="323"/>
      <c r="AV285" s="6" t="str">
        <f>IF(AND(I285&lt;&gt;"107 ハーフマラソン",I285&lt;&gt;"062 10000mW"),D285 &amp; "-" &amp; I285,D285 &amp; "-" &amp; I285 &amp; J285)</f>
        <v>-</v>
      </c>
      <c r="AW285" s="6" t="str">
        <f>IF(ISERROR(VLOOKUP(記入方法!$AV285,登録者リスト!#REF!,4,FALSE)),"○","")</f>
        <v>○</v>
      </c>
      <c r="AX285" s="6" t="e">
        <f>IF(AND(I285&lt;&gt;"107 ハーフマラソン",I285&lt;&gt;"062 10000mW"),#REF! &amp; "-" &amp; I285,#REF! &amp; "-" &amp; I285 &amp; J285)</f>
        <v>#REF!</v>
      </c>
      <c r="AY285" s="6" t="str">
        <f>IF(ISERROR(VLOOKUP(AX285,突破者リスト外資格記録入力シート!$D$7:$M$106,2,FALSE)),"○","")</f>
        <v>○</v>
      </c>
      <c r="AZ285" s="6" t="str">
        <f>IF(C285="○","整理番号","登録番号")</f>
        <v>登録番号</v>
      </c>
      <c r="BA285" s="6" t="str">
        <f>IF(I285="107 ハーフマラソン","H",IF(I285="062 10000mW","W",""))</f>
        <v/>
      </c>
      <c r="BB285" s="6" t="e">
        <f>VLOOKUP($I285 &amp; $J285,標準記録!$A$1:$D$25,2,FALSE)</f>
        <v>#N/A</v>
      </c>
      <c r="BC285" s="6" t="e">
        <f>VLOOKUP($I285 &amp; $J285,標準記録!$A$1:$D$25,3,FALSE)</f>
        <v>#N/A</v>
      </c>
      <c r="BD285" s="6" t="e">
        <f>VLOOKUP($I285 &amp; $J285,標準記録!$A$1:$D$25,4,FALSE)</f>
        <v>#N/A</v>
      </c>
      <c r="BE285" s="6" t="str">
        <f>IF(BF285="","",A285)</f>
        <v/>
      </c>
      <c r="BF285" s="6" t="str">
        <f>IF(OR(I285="201 十種競技",I285="202 七種競技"),#REF!,"")</f>
        <v/>
      </c>
      <c r="BG285" s="6" t="str">
        <f>IF(I285="107 ハーフマラソン",#REF!,"")</f>
        <v/>
      </c>
      <c r="BH285" s="6" t="str">
        <f>I285 &amp; K285</f>
        <v/>
      </c>
      <c r="BI285" s="6">
        <f>I285</f>
        <v>0</v>
      </c>
      <c r="BJ285" s="6">
        <f>COUNTIF($BI$5:$BI$401,I285)</f>
        <v>160</v>
      </c>
      <c r="BK285" s="6">
        <f>COUNTIF($BH$5:$BH$401,I285 &amp; "B標準")</f>
        <v>0</v>
      </c>
      <c r="BL285" s="6" t="str">
        <f>D283 &amp; D285</f>
        <v>登録番号</v>
      </c>
    </row>
    <row r="286" spans="1:64" ht="14.25" thickBot="1" x14ac:dyDescent="0.2">
      <c r="A286" s="290"/>
      <c r="B286" s="293"/>
      <c r="C286" s="295"/>
      <c r="D286" s="293"/>
      <c r="E286" s="188" t="str">
        <f>IF(C285="○",IF($D285&lt;&gt;"",VLOOKUP($D285,新規学連登録者入力シート!$A$2:$U$101,7,FALSE),""),IF($D285&lt;&gt;"",IF(VLOOKUP(記入方法!$D285,登録者リスト!$A$1:$F$43729,4,FALSE)=基本情報!$D$6,VLOOKUP(記入方法!$D285,登録者リスト!$A$1:$F$43729,2,FALSE),""),""))</f>
        <v/>
      </c>
      <c r="F286" s="284"/>
      <c r="G286" s="188" t="str">
        <f>IF(C285="○",IF($D285&lt;&gt;"",VLOOKUP($D285,新規学連登録者入力シート!$A$2:$U$101,19,FALSE),""),IF($D285&lt;&gt;"",IF(VLOOKUP(記入方法!$D285,登録者リスト!$A$1:$F$43729,4,FALSE)=基本情報!$D$6,VLOOKUP(記入方法!$D285,登録者リスト!$A$1:$F$43729,6,FALSE),""),""))</f>
        <v/>
      </c>
      <c r="H286" s="282"/>
      <c r="I286" s="286"/>
      <c r="J286" s="286"/>
      <c r="K286" s="288"/>
      <c r="L286" s="170"/>
      <c r="M286" s="15" t="str">
        <f>IF(U286="",ASC(N286&amp;IF(P286&lt;&gt;"",TEXT(P286,"00"),"")&amp;IF(R286&lt;&gt;"",TEXT(R286,"00"),"")&amp;IF(T286&lt;&gt;"",TEXT(T286,"00"),"")),ASC(U286))</f>
        <v/>
      </c>
      <c r="N286" s="282"/>
      <c r="O286" s="266"/>
      <c r="P286" s="276"/>
      <c r="Q286" s="266"/>
      <c r="R286" s="276"/>
      <c r="S286" s="278"/>
      <c r="T286" s="280"/>
      <c r="U286" s="282"/>
      <c r="V286" s="10"/>
      <c r="W286" s="11" t="s">
        <v>23</v>
      </c>
      <c r="X286" s="10"/>
      <c r="Y286" s="11" t="s">
        <v>25</v>
      </c>
      <c r="Z286" s="10"/>
      <c r="AA286" s="11" t="s">
        <v>26</v>
      </c>
      <c r="AB286" s="284"/>
      <c r="AC286" s="127" t="str">
        <f>IF(AK286="",ASC(AD285&amp;IF(AF286&lt;&gt;"",TEXT(AF286,"00"),"")&amp;IF(AH286&lt;&gt;"",TEXT(AH286,"00"),"")&amp;IF(AJ286&lt;&gt;"",TEXT(AJ286,"00"),"")),ASC(AK286))</f>
        <v/>
      </c>
      <c r="AD286" s="268"/>
      <c r="AE286" s="270"/>
      <c r="AF286" s="272"/>
      <c r="AG286" s="270"/>
      <c r="AH286" s="272"/>
      <c r="AI286" s="274"/>
      <c r="AJ286" s="332"/>
      <c r="AK286" s="268"/>
      <c r="AL286" s="15" t="str">
        <f>IF(AT286="",ASC(AM286&amp;IF(AO286&lt;&gt;"",TEXT(AO286,"00"),"")&amp;IF(AQ286&lt;&gt;"",TEXT(AQ286,"00"),"")&amp;IF(AS286&lt;&gt;"",TEXT(AS286,"00"),"")),ASC(AT286))</f>
        <v/>
      </c>
      <c r="AM286" s="293"/>
      <c r="AN286" s="266"/>
      <c r="AO286" s="320"/>
      <c r="AP286" s="266"/>
      <c r="AQ286" s="320"/>
      <c r="AR286" s="278"/>
      <c r="AS286" s="322"/>
      <c r="AT286" s="324"/>
      <c r="AV286" s="6" t="str">
        <f>IF(AND(I286&lt;&gt;"107 ハーフマラソン",I286&lt;&gt;"062 10000mW"),D285 &amp; "-" &amp; I286,D285 &amp; "-" &amp; I286 &amp; J286)</f>
        <v>-</v>
      </c>
      <c r="AW286" s="6" t="str">
        <f>IF(ISERROR(VLOOKUP(記入方法!$AV286,登録者リスト!#REF!,4,FALSE)),"○","")</f>
        <v>○</v>
      </c>
      <c r="AX286" s="6" t="e">
        <f>IF(AND(I286&lt;&gt;"107 ハーフマラソン",I286&lt;&gt;"062 10000mW"),#REF! &amp; "-" &amp; I286,#REF! &amp; "-" &amp; I286 &amp; J286)</f>
        <v>#REF!</v>
      </c>
      <c r="AY286" s="6" t="str">
        <f>IF(ISERROR(VLOOKUP(AX286,突破者リスト外資格記録入力シート!$D$7:$M$106,2,FALSE)),"○","")</f>
        <v>○</v>
      </c>
      <c r="BA286" s="6" t="str">
        <f>IF(I286="107 ハーフマラソン","H",IF(I286="062 10000mW","W",""))</f>
        <v/>
      </c>
      <c r="BB286" s="6" t="e">
        <f>VLOOKUP($I286 &amp; $J286,標準記録!$A$1:$D$25,2,FALSE)</f>
        <v>#N/A</v>
      </c>
      <c r="BC286" s="6" t="e">
        <f>VLOOKUP($I286 &amp; $J286,標準記録!$A$1:$D$25,3,FALSE)</f>
        <v>#N/A</v>
      </c>
      <c r="BD286" s="6" t="e">
        <f>VLOOKUP($I286 &amp; $J286,標準記録!$A$1:$D$25,4,FALSE)</f>
        <v>#N/A</v>
      </c>
      <c r="BE286" s="6" t="str">
        <f>IF(BF286="","",A285)</f>
        <v/>
      </c>
      <c r="BF286" s="6" t="str">
        <f>IF(OR(I286="201 十種競技",I286="202 七種競技"),#REF!,"")</f>
        <v/>
      </c>
      <c r="BG286" s="6" t="str">
        <f>IF(I286="107 ハーフマラソン",#REF!,"")</f>
        <v/>
      </c>
      <c r="BH286" s="6" t="str">
        <f>I286 &amp; K286</f>
        <v/>
      </c>
      <c r="BI286" s="6">
        <f>I286</f>
        <v>0</v>
      </c>
      <c r="BJ286" s="6">
        <f>COUNTIF($BI$5:$BI$401,I286)</f>
        <v>160</v>
      </c>
      <c r="BK286" s="6">
        <f>COUNTIF($BH$5:$BH$401,I286 &amp; "B標準")</f>
        <v>0</v>
      </c>
    </row>
    <row r="287" spans="1:64" ht="15" thickTop="1" thickBot="1" x14ac:dyDescent="0.2">
      <c r="A287" s="291"/>
      <c r="B287" s="325" t="s">
        <v>164</v>
      </c>
      <c r="C287" s="326"/>
      <c r="D287" s="326"/>
      <c r="E287" s="326"/>
      <c r="F287" s="326"/>
      <c r="G287" s="327"/>
      <c r="H287" s="185"/>
      <c r="I287" s="328"/>
      <c r="J287" s="329"/>
      <c r="K287" s="329"/>
      <c r="L287" s="329"/>
      <c r="M287" s="329"/>
      <c r="N287" s="329"/>
      <c r="O287" s="329"/>
      <c r="P287" s="329"/>
      <c r="Q287" s="329"/>
      <c r="R287" s="329"/>
      <c r="S287" s="329"/>
      <c r="T287" s="329"/>
      <c r="U287" s="329"/>
      <c r="V287" s="329"/>
      <c r="W287" s="329"/>
      <c r="X287" s="329"/>
      <c r="Y287" s="329"/>
      <c r="Z287" s="329"/>
      <c r="AA287" s="329"/>
      <c r="AB287" s="329"/>
      <c r="AC287" s="329"/>
      <c r="AD287" s="329"/>
      <c r="AE287" s="329"/>
      <c r="AF287" s="329"/>
      <c r="AG287" s="329"/>
      <c r="AH287" s="329"/>
      <c r="AI287" s="329"/>
      <c r="AJ287" s="329"/>
      <c r="AK287" s="329"/>
      <c r="AL287" s="329"/>
      <c r="AM287" s="329"/>
      <c r="AN287" s="329"/>
      <c r="AO287" s="329"/>
      <c r="AP287" s="329"/>
      <c r="AQ287" s="329"/>
      <c r="AR287" s="329"/>
      <c r="AS287" s="329"/>
      <c r="AT287" s="330"/>
    </row>
    <row r="288" spans="1:64" ht="13.5" customHeight="1" x14ac:dyDescent="0.15">
      <c r="A288" s="313"/>
      <c r="B288" s="315" t="s">
        <v>0</v>
      </c>
      <c r="C288" s="317" t="s">
        <v>280</v>
      </c>
      <c r="D288" s="317" t="str">
        <f>IF(C290="○","整理番号","登録番号")</f>
        <v>登録番号</v>
      </c>
      <c r="E288" s="184" t="s">
        <v>1394</v>
      </c>
      <c r="F288" s="315" t="s">
        <v>319</v>
      </c>
      <c r="G288" s="168" t="s">
        <v>1</v>
      </c>
      <c r="H288" s="298" t="s">
        <v>1395</v>
      </c>
      <c r="I288" s="296" t="s">
        <v>2</v>
      </c>
      <c r="J288" s="298" t="s">
        <v>328</v>
      </c>
      <c r="K288" s="298" t="s">
        <v>3</v>
      </c>
      <c r="L288" s="178" t="s">
        <v>281</v>
      </c>
      <c r="M288" s="171" t="s">
        <v>16</v>
      </c>
      <c r="N288" s="300" t="s">
        <v>4</v>
      </c>
      <c r="O288" s="301"/>
      <c r="P288" s="301"/>
      <c r="Q288" s="301"/>
      <c r="R288" s="301"/>
      <c r="S288" s="301"/>
      <c r="T288" s="301"/>
      <c r="U288" s="301"/>
      <c r="V288" s="301"/>
      <c r="W288" s="301"/>
      <c r="X288" s="301"/>
      <c r="Y288" s="301"/>
      <c r="Z288" s="301"/>
      <c r="AA288" s="301"/>
      <c r="AB288" s="302"/>
      <c r="AC288" s="173" t="s">
        <v>16</v>
      </c>
      <c r="AD288" s="303" t="s">
        <v>462</v>
      </c>
      <c r="AE288" s="304"/>
      <c r="AF288" s="304"/>
      <c r="AG288" s="304"/>
      <c r="AH288" s="304"/>
      <c r="AI288" s="304"/>
      <c r="AJ288" s="304"/>
      <c r="AK288" s="305"/>
      <c r="AL288" s="171" t="s">
        <v>16</v>
      </c>
      <c r="AM288" s="300" t="s">
        <v>459</v>
      </c>
      <c r="AN288" s="301"/>
      <c r="AO288" s="301"/>
      <c r="AP288" s="301"/>
      <c r="AQ288" s="301"/>
      <c r="AR288" s="301"/>
      <c r="AS288" s="301"/>
      <c r="AT288" s="306"/>
    </row>
    <row r="289" spans="1:64" ht="14.25" thickBot="1" x14ac:dyDescent="0.2">
      <c r="A289" s="314"/>
      <c r="B289" s="316"/>
      <c r="C289" s="318"/>
      <c r="D289" s="318"/>
      <c r="E289" s="189" t="s">
        <v>6</v>
      </c>
      <c r="F289" s="316"/>
      <c r="G289" s="7" t="s">
        <v>7</v>
      </c>
      <c r="H289" s="316"/>
      <c r="I289" s="297"/>
      <c r="J289" s="299"/>
      <c r="K289" s="299"/>
      <c r="L289" s="179"/>
      <c r="M289" s="172"/>
      <c r="N289" s="307" t="s">
        <v>8</v>
      </c>
      <c r="O289" s="308"/>
      <c r="P289" s="308"/>
      <c r="Q289" s="308"/>
      <c r="R289" s="308"/>
      <c r="S289" s="308"/>
      <c r="T289" s="309"/>
      <c r="U289" s="189" t="s">
        <v>9</v>
      </c>
      <c r="V289" s="175" t="s">
        <v>10</v>
      </c>
      <c r="W289" s="176"/>
      <c r="X289" s="176"/>
      <c r="Y289" s="176"/>
      <c r="Z289" s="176"/>
      <c r="AA289" s="177"/>
      <c r="AB289" s="119" t="s">
        <v>11</v>
      </c>
      <c r="AC289" s="174"/>
      <c r="AD289" s="310" t="s">
        <v>8</v>
      </c>
      <c r="AE289" s="311"/>
      <c r="AF289" s="311"/>
      <c r="AG289" s="311"/>
      <c r="AH289" s="311"/>
      <c r="AI289" s="311"/>
      <c r="AJ289" s="312"/>
      <c r="AK289" s="125" t="s">
        <v>9</v>
      </c>
      <c r="AL289" s="172"/>
      <c r="AM289" s="307" t="s">
        <v>8</v>
      </c>
      <c r="AN289" s="308"/>
      <c r="AO289" s="308"/>
      <c r="AP289" s="308"/>
      <c r="AQ289" s="308"/>
      <c r="AR289" s="308"/>
      <c r="AS289" s="309"/>
      <c r="AT289" s="120" t="s">
        <v>9</v>
      </c>
    </row>
    <row r="290" spans="1:64" x14ac:dyDescent="0.15">
      <c r="A290" s="289">
        <v>58</v>
      </c>
      <c r="B290" s="292"/>
      <c r="C290" s="294"/>
      <c r="D290" s="292"/>
      <c r="E290" s="186" t="str">
        <f>IF(C290="○",IF($D290&lt;&gt;"",VLOOKUP($D290,新規学連登録者入力シート!$A$2:$U$101,8,FALSE),""),IF($D290&lt;&gt;"",IF(VLOOKUP(記入方法!$D290,登録者リスト!$A$1:$F$43729,4,FALSE)=基本情報!$D$6,VLOOKUP(記入方法!$D290,登録者リスト!$A$1:$F$43729,3,FALSE),""),""))</f>
        <v/>
      </c>
      <c r="F290" s="283" t="str">
        <f>IF(C290="○",IF($D290&lt;&gt;"",VLOOKUP($D290,新規学連登録者入力シート!$A$2:$U$101,9,FALSE),""),IF($D290&lt;&gt;"",IF(VLOOKUP(記入方法!$D290,登録者リスト!$A$1:$G$43729,4,FALSE)=基本情報!$D$6,VLOOKUP(記入方法!$D290,登録者リスト!$A$1:$G$43729,7,FALSE),""),""))</f>
        <v/>
      </c>
      <c r="G290" s="187" t="str">
        <f>IF(C290="○",IF($D290&lt;&gt;"",VLOOKUP($D290,新規学連登録者入力シート!$A$2:$U$101,14,FALSE),""),IF($D290&lt;&gt;"",IF(VLOOKUP(記入方法!$D290,登録者リスト!$A$1:$F$43729,4,FALSE)=基本情報!$D$6,VLOOKUP(記入方法!$D290,登録者リスト!$A$1:$F$43729,5,FALSE),""),""))</f>
        <v/>
      </c>
      <c r="H290" s="281" t="str">
        <f>IF(C290="○",IF($D290&lt;&gt;"",VLOOKUP($D290,新規学連登録者入力シート!$A$2:$U$101,19,FALSE),""),IF($D290&lt;&gt;"",IF(VLOOKUP(記入方法!$D290,登録者リスト!$A$1:$H$43729,4,FALSE)=基本情報!$D$6,VLOOKUP(記入方法!$D290,登録者リスト!$A$1:$H$43729,8,FALSE),""),""))</f>
        <v/>
      </c>
      <c r="I290" s="285"/>
      <c r="J290" s="285"/>
      <c r="K290" s="287" t="str">
        <f>IFERROR(IF(I290="","",IF(AND(I290&lt;&gt;"107 ハーフマラソン",I290&lt;&gt;"062 10000mW"),IF(BD290="T",IF(VALUE(M290)&lt;=BB290,"A標準",IF(VALUE(M290)&lt;=BC290,"B標準","未突破")),IF(VALUE(M290)&gt;=BB290,"A標準",IF(VALUE(M290)&gt;=BC290,"B標準","未突破"))),IF(VALUE(M290)&lt;=BC290,"","未突破"))),"")</f>
        <v/>
      </c>
      <c r="L290" s="169"/>
      <c r="M290" s="13" t="str">
        <f>IF(U290="",ASC(N290&amp;IF(P290&lt;&gt;"",TEXT(P290,"00"),"")&amp;IF(R290&lt;&gt;"",TEXT(R290,"00"),"")&amp;IF(T290&lt;&gt;"",TEXT(T290,"00"),"")),ASC(U290))</f>
        <v/>
      </c>
      <c r="N290" s="281"/>
      <c r="O290" s="265" t="s">
        <v>275</v>
      </c>
      <c r="P290" s="275"/>
      <c r="Q290" s="265" t="s">
        <v>276</v>
      </c>
      <c r="R290" s="275"/>
      <c r="S290" s="277" t="s">
        <v>277</v>
      </c>
      <c r="T290" s="279"/>
      <c r="U290" s="281"/>
      <c r="V290" s="8"/>
      <c r="W290" s="9" t="s">
        <v>23</v>
      </c>
      <c r="X290" s="8"/>
      <c r="Y290" s="9" t="s">
        <v>24</v>
      </c>
      <c r="Z290" s="8"/>
      <c r="AA290" s="9" t="s">
        <v>26</v>
      </c>
      <c r="AB290" s="283"/>
      <c r="AC290" s="126" t="str">
        <f>IF(AK290="",ASC(AD290&amp;IF(AF290&lt;&gt;"",TEXT(AF290,"00"),"")&amp;IF(AH290&lt;&gt;"",TEXT(AH290,"00"),"")&amp;IF(AJ290&lt;&gt;"",TEXT(AJ290,"00"),"")),ASC(AK290))</f>
        <v/>
      </c>
      <c r="AD290" s="267" t="str">
        <f>IF(I290="","",IF(I290="201 十種競技","",VLOOKUP(I290,#REF!,2,FALSE)))</f>
        <v/>
      </c>
      <c r="AE290" s="269" t="s">
        <v>275</v>
      </c>
      <c r="AF290" s="271" t="str">
        <f>IF(I290="","",IF(I290="201 十種競技","",VLOOKUP(I290,#REF!,4,FALSE)))</f>
        <v/>
      </c>
      <c r="AG290" s="269" t="s">
        <v>276</v>
      </c>
      <c r="AH290" s="271" t="str">
        <f>IF(I290="","",IF(I290="201 十種競技","",VLOOKUP(I290,#REF!,6,FALSE)))</f>
        <v/>
      </c>
      <c r="AI290" s="273" t="s">
        <v>277</v>
      </c>
      <c r="AJ290" s="331" t="str">
        <f>IF(I290="","",IF(I290="201 十種競技","",VLOOKUP(I290,#REF!,8,FALSE)))</f>
        <v/>
      </c>
      <c r="AK290" s="267" t="str">
        <f>IF(I290="","",IF(I290="201 十種競技",#REF!,""))</f>
        <v/>
      </c>
      <c r="AL290" s="13" t="str">
        <f>IF(AT290="",ASC(AM290&amp;IF(AO290&lt;&gt;"",TEXT(AO290,"00"),"")&amp;IF(AQ290&lt;&gt;"",TEXT(AQ290,"00"),"")&amp;IF(AS290&lt;&gt;"",TEXT(AS290,"00"),"")),ASC(AT290))</f>
        <v/>
      </c>
      <c r="AM290" s="292"/>
      <c r="AN290" s="265" t="s">
        <v>275</v>
      </c>
      <c r="AO290" s="319"/>
      <c r="AP290" s="265" t="s">
        <v>276</v>
      </c>
      <c r="AQ290" s="319"/>
      <c r="AR290" s="277" t="s">
        <v>277</v>
      </c>
      <c r="AS290" s="321"/>
      <c r="AT290" s="323"/>
      <c r="AV290" s="6" t="str">
        <f>IF(AND(I290&lt;&gt;"107 ハーフマラソン",I290&lt;&gt;"062 10000mW"),D290 &amp; "-" &amp; I290,D290 &amp; "-" &amp; I290 &amp; J290)</f>
        <v>-</v>
      </c>
      <c r="AW290" s="6" t="str">
        <f>IF(ISERROR(VLOOKUP(記入方法!$AV290,登録者リスト!#REF!,4,FALSE)),"○","")</f>
        <v>○</v>
      </c>
      <c r="AX290" s="6" t="e">
        <f>IF(AND(I290&lt;&gt;"107 ハーフマラソン",I290&lt;&gt;"062 10000mW"),#REF! &amp; "-" &amp; I290,#REF! &amp; "-" &amp; I290 &amp; J290)</f>
        <v>#REF!</v>
      </c>
      <c r="AY290" s="6" t="str">
        <f>IF(ISERROR(VLOOKUP(AX290,突破者リスト外資格記録入力シート!$D$7:$M$106,2,FALSE)),"○","")</f>
        <v>○</v>
      </c>
      <c r="AZ290" s="6" t="str">
        <f>IF(C290="○","整理番号","登録番号")</f>
        <v>登録番号</v>
      </c>
      <c r="BA290" s="6" t="str">
        <f>IF(I290="107 ハーフマラソン","H",IF(I290="062 10000mW","W",""))</f>
        <v/>
      </c>
      <c r="BB290" s="6" t="e">
        <f>VLOOKUP($I290 &amp; $J290,標準記録!$A$1:$D$25,2,FALSE)</f>
        <v>#N/A</v>
      </c>
      <c r="BC290" s="6" t="e">
        <f>VLOOKUP($I290 &amp; $J290,標準記録!$A$1:$D$25,3,FALSE)</f>
        <v>#N/A</v>
      </c>
      <c r="BD290" s="6" t="e">
        <f>VLOOKUP($I290 &amp; $J290,標準記録!$A$1:$D$25,4,FALSE)</f>
        <v>#N/A</v>
      </c>
      <c r="BE290" s="6" t="str">
        <f>IF(BF290="","",A290)</f>
        <v/>
      </c>
      <c r="BF290" s="6" t="str">
        <f>IF(OR(I290="201 十種競技",I290="202 七種競技"),#REF!,"")</f>
        <v/>
      </c>
      <c r="BG290" s="6" t="str">
        <f>IF(I290="107 ハーフマラソン",#REF!,"")</f>
        <v/>
      </c>
      <c r="BH290" s="6" t="str">
        <f>I290 &amp; K290</f>
        <v/>
      </c>
      <c r="BI290" s="6">
        <f>I290</f>
        <v>0</v>
      </c>
      <c r="BJ290" s="6">
        <f>COUNTIF($BI$5:$BI$401,I290)</f>
        <v>160</v>
      </c>
      <c r="BK290" s="6">
        <f>COUNTIF($BH$5:$BH$401,I290 &amp; "B標準")</f>
        <v>0</v>
      </c>
      <c r="BL290" s="6" t="str">
        <f>D288 &amp; D290</f>
        <v>登録番号</v>
      </c>
    </row>
    <row r="291" spans="1:64" ht="14.25" thickBot="1" x14ac:dyDescent="0.2">
      <c r="A291" s="290"/>
      <c r="B291" s="293"/>
      <c r="C291" s="295"/>
      <c r="D291" s="293"/>
      <c r="E291" s="188" t="str">
        <f>IF(C290="○",IF($D290&lt;&gt;"",VLOOKUP($D290,新規学連登録者入力シート!$A$2:$U$101,7,FALSE),""),IF($D290&lt;&gt;"",IF(VLOOKUP(記入方法!$D290,登録者リスト!$A$1:$F$43729,4,FALSE)=基本情報!$D$6,VLOOKUP(記入方法!$D290,登録者リスト!$A$1:$F$43729,2,FALSE),""),""))</f>
        <v/>
      </c>
      <c r="F291" s="284"/>
      <c r="G291" s="188" t="str">
        <f>IF(C290="○",IF($D290&lt;&gt;"",VLOOKUP($D290,新規学連登録者入力シート!$A$2:$U$101,19,FALSE),""),IF($D290&lt;&gt;"",IF(VLOOKUP(記入方法!$D290,登録者リスト!$A$1:$F$43729,4,FALSE)=基本情報!$D$6,VLOOKUP(記入方法!$D290,登録者リスト!$A$1:$F$43729,6,FALSE),""),""))</f>
        <v/>
      </c>
      <c r="H291" s="282"/>
      <c r="I291" s="286"/>
      <c r="J291" s="286"/>
      <c r="K291" s="288"/>
      <c r="L291" s="170"/>
      <c r="M291" s="15" t="str">
        <f>IF(U291="",ASC(N291&amp;IF(P291&lt;&gt;"",TEXT(P291,"00"),"")&amp;IF(R291&lt;&gt;"",TEXT(R291,"00"),"")&amp;IF(T291&lt;&gt;"",TEXT(T291,"00"),"")),ASC(U291))</f>
        <v/>
      </c>
      <c r="N291" s="282"/>
      <c r="O291" s="266"/>
      <c r="P291" s="276"/>
      <c r="Q291" s="266"/>
      <c r="R291" s="276"/>
      <c r="S291" s="278"/>
      <c r="T291" s="280"/>
      <c r="U291" s="282"/>
      <c r="V291" s="10"/>
      <c r="W291" s="11" t="s">
        <v>23</v>
      </c>
      <c r="X291" s="10"/>
      <c r="Y291" s="11" t="s">
        <v>25</v>
      </c>
      <c r="Z291" s="10"/>
      <c r="AA291" s="11" t="s">
        <v>26</v>
      </c>
      <c r="AB291" s="284"/>
      <c r="AC291" s="127" t="str">
        <f>IF(AK291="",ASC(AD290&amp;IF(AF291&lt;&gt;"",TEXT(AF291,"00"),"")&amp;IF(AH291&lt;&gt;"",TEXT(AH291,"00"),"")&amp;IF(AJ291&lt;&gt;"",TEXT(AJ291,"00"),"")),ASC(AK291))</f>
        <v/>
      </c>
      <c r="AD291" s="268"/>
      <c r="AE291" s="270"/>
      <c r="AF291" s="272"/>
      <c r="AG291" s="270"/>
      <c r="AH291" s="272"/>
      <c r="AI291" s="274"/>
      <c r="AJ291" s="332"/>
      <c r="AK291" s="268"/>
      <c r="AL291" s="15" t="str">
        <f>IF(AT291="",ASC(AM291&amp;IF(AO291&lt;&gt;"",TEXT(AO291,"00"),"")&amp;IF(AQ291&lt;&gt;"",TEXT(AQ291,"00"),"")&amp;IF(AS291&lt;&gt;"",TEXT(AS291,"00"),"")),ASC(AT291))</f>
        <v/>
      </c>
      <c r="AM291" s="293"/>
      <c r="AN291" s="266"/>
      <c r="AO291" s="320"/>
      <c r="AP291" s="266"/>
      <c r="AQ291" s="320"/>
      <c r="AR291" s="278"/>
      <c r="AS291" s="322"/>
      <c r="AT291" s="324"/>
      <c r="AV291" s="6" t="str">
        <f>IF(AND(I291&lt;&gt;"107 ハーフマラソン",I291&lt;&gt;"062 10000mW"),D290 &amp; "-" &amp; I291,D290 &amp; "-" &amp; I291 &amp; J291)</f>
        <v>-</v>
      </c>
      <c r="AW291" s="6" t="str">
        <f>IF(ISERROR(VLOOKUP(記入方法!$AV291,登録者リスト!#REF!,4,FALSE)),"○","")</f>
        <v>○</v>
      </c>
      <c r="AX291" s="6" t="e">
        <f>IF(AND(I291&lt;&gt;"107 ハーフマラソン",I291&lt;&gt;"062 10000mW"),#REF! &amp; "-" &amp; I291,#REF! &amp; "-" &amp; I291 &amp; J291)</f>
        <v>#REF!</v>
      </c>
      <c r="AY291" s="6" t="str">
        <f>IF(ISERROR(VLOOKUP(AX291,突破者リスト外資格記録入力シート!$D$7:$M$106,2,FALSE)),"○","")</f>
        <v>○</v>
      </c>
      <c r="BA291" s="6" t="str">
        <f>IF(I291="107 ハーフマラソン","H",IF(I291="062 10000mW","W",""))</f>
        <v/>
      </c>
      <c r="BB291" s="6" t="e">
        <f>VLOOKUP($I291 &amp; $J291,標準記録!$A$1:$D$25,2,FALSE)</f>
        <v>#N/A</v>
      </c>
      <c r="BC291" s="6" t="e">
        <f>VLOOKUP($I291 &amp; $J291,標準記録!$A$1:$D$25,3,FALSE)</f>
        <v>#N/A</v>
      </c>
      <c r="BD291" s="6" t="e">
        <f>VLOOKUP($I291 &amp; $J291,標準記録!$A$1:$D$25,4,FALSE)</f>
        <v>#N/A</v>
      </c>
      <c r="BE291" s="6" t="str">
        <f>IF(BF291="","",A290)</f>
        <v/>
      </c>
      <c r="BF291" s="6" t="str">
        <f>IF(OR(I291="201 十種競技",I291="202 七種競技"),#REF!,"")</f>
        <v/>
      </c>
      <c r="BG291" s="6" t="str">
        <f>IF(I291="107 ハーフマラソン",#REF!,"")</f>
        <v/>
      </c>
      <c r="BH291" s="6" t="str">
        <f>I291 &amp; K291</f>
        <v/>
      </c>
      <c r="BI291" s="6">
        <f>I291</f>
        <v>0</v>
      </c>
      <c r="BJ291" s="6">
        <f>COUNTIF($BI$5:$BI$401,I291)</f>
        <v>160</v>
      </c>
      <c r="BK291" s="6">
        <f>COUNTIF($BH$5:$BH$401,I291 &amp; "B標準")</f>
        <v>0</v>
      </c>
    </row>
    <row r="292" spans="1:64" ht="15" thickTop="1" thickBot="1" x14ac:dyDescent="0.2">
      <c r="A292" s="291"/>
      <c r="B292" s="325" t="s">
        <v>164</v>
      </c>
      <c r="C292" s="326"/>
      <c r="D292" s="326"/>
      <c r="E292" s="326"/>
      <c r="F292" s="326"/>
      <c r="G292" s="327"/>
      <c r="H292" s="185"/>
      <c r="I292" s="328"/>
      <c r="J292" s="329"/>
      <c r="K292" s="329"/>
      <c r="L292" s="329"/>
      <c r="M292" s="329"/>
      <c r="N292" s="329"/>
      <c r="O292" s="329"/>
      <c r="P292" s="329"/>
      <c r="Q292" s="329"/>
      <c r="R292" s="329"/>
      <c r="S292" s="329"/>
      <c r="T292" s="329"/>
      <c r="U292" s="329"/>
      <c r="V292" s="329"/>
      <c r="W292" s="329"/>
      <c r="X292" s="329"/>
      <c r="Y292" s="329"/>
      <c r="Z292" s="329"/>
      <c r="AA292" s="329"/>
      <c r="AB292" s="329"/>
      <c r="AC292" s="329"/>
      <c r="AD292" s="329"/>
      <c r="AE292" s="329"/>
      <c r="AF292" s="329"/>
      <c r="AG292" s="329"/>
      <c r="AH292" s="329"/>
      <c r="AI292" s="329"/>
      <c r="AJ292" s="329"/>
      <c r="AK292" s="329"/>
      <c r="AL292" s="329"/>
      <c r="AM292" s="329"/>
      <c r="AN292" s="329"/>
      <c r="AO292" s="329"/>
      <c r="AP292" s="329"/>
      <c r="AQ292" s="329"/>
      <c r="AR292" s="329"/>
      <c r="AS292" s="329"/>
      <c r="AT292" s="330"/>
    </row>
    <row r="293" spans="1:64" ht="13.5" customHeight="1" x14ac:dyDescent="0.15">
      <c r="A293" s="313"/>
      <c r="B293" s="315" t="s">
        <v>0</v>
      </c>
      <c r="C293" s="317" t="s">
        <v>280</v>
      </c>
      <c r="D293" s="317" t="str">
        <f>IF(C295="○","整理番号","登録番号")</f>
        <v>登録番号</v>
      </c>
      <c r="E293" s="184" t="s">
        <v>1394</v>
      </c>
      <c r="F293" s="315" t="s">
        <v>319</v>
      </c>
      <c r="G293" s="168" t="s">
        <v>1</v>
      </c>
      <c r="H293" s="298" t="s">
        <v>1395</v>
      </c>
      <c r="I293" s="296" t="s">
        <v>2</v>
      </c>
      <c r="J293" s="298" t="s">
        <v>328</v>
      </c>
      <c r="K293" s="298" t="s">
        <v>3</v>
      </c>
      <c r="L293" s="178" t="s">
        <v>281</v>
      </c>
      <c r="M293" s="171" t="s">
        <v>16</v>
      </c>
      <c r="N293" s="300" t="s">
        <v>4</v>
      </c>
      <c r="O293" s="301"/>
      <c r="P293" s="301"/>
      <c r="Q293" s="301"/>
      <c r="R293" s="301"/>
      <c r="S293" s="301"/>
      <c r="T293" s="301"/>
      <c r="U293" s="301"/>
      <c r="V293" s="301"/>
      <c r="W293" s="301"/>
      <c r="X293" s="301"/>
      <c r="Y293" s="301"/>
      <c r="Z293" s="301"/>
      <c r="AA293" s="301"/>
      <c r="AB293" s="302"/>
      <c r="AC293" s="173" t="s">
        <v>16</v>
      </c>
      <c r="AD293" s="303" t="s">
        <v>462</v>
      </c>
      <c r="AE293" s="304"/>
      <c r="AF293" s="304"/>
      <c r="AG293" s="304"/>
      <c r="AH293" s="304"/>
      <c r="AI293" s="304"/>
      <c r="AJ293" s="304"/>
      <c r="AK293" s="305"/>
      <c r="AL293" s="171" t="s">
        <v>16</v>
      </c>
      <c r="AM293" s="300" t="s">
        <v>459</v>
      </c>
      <c r="AN293" s="301"/>
      <c r="AO293" s="301"/>
      <c r="AP293" s="301"/>
      <c r="AQ293" s="301"/>
      <c r="AR293" s="301"/>
      <c r="AS293" s="301"/>
      <c r="AT293" s="306"/>
    </row>
    <row r="294" spans="1:64" ht="14.25" thickBot="1" x14ac:dyDescent="0.2">
      <c r="A294" s="314"/>
      <c r="B294" s="316"/>
      <c r="C294" s="318"/>
      <c r="D294" s="318"/>
      <c r="E294" s="189" t="s">
        <v>6</v>
      </c>
      <c r="F294" s="316"/>
      <c r="G294" s="7" t="s">
        <v>7</v>
      </c>
      <c r="H294" s="316"/>
      <c r="I294" s="297"/>
      <c r="J294" s="299"/>
      <c r="K294" s="299"/>
      <c r="L294" s="179"/>
      <c r="M294" s="172"/>
      <c r="N294" s="307" t="s">
        <v>8</v>
      </c>
      <c r="O294" s="308"/>
      <c r="P294" s="308"/>
      <c r="Q294" s="308"/>
      <c r="R294" s="308"/>
      <c r="S294" s="308"/>
      <c r="T294" s="309"/>
      <c r="U294" s="189" t="s">
        <v>9</v>
      </c>
      <c r="V294" s="175" t="s">
        <v>10</v>
      </c>
      <c r="W294" s="176"/>
      <c r="X294" s="176"/>
      <c r="Y294" s="176"/>
      <c r="Z294" s="176"/>
      <c r="AA294" s="177"/>
      <c r="AB294" s="119" t="s">
        <v>11</v>
      </c>
      <c r="AC294" s="174"/>
      <c r="AD294" s="310" t="s">
        <v>8</v>
      </c>
      <c r="AE294" s="311"/>
      <c r="AF294" s="311"/>
      <c r="AG294" s="311"/>
      <c r="AH294" s="311"/>
      <c r="AI294" s="311"/>
      <c r="AJ294" s="312"/>
      <c r="AK294" s="125" t="s">
        <v>9</v>
      </c>
      <c r="AL294" s="172"/>
      <c r="AM294" s="307" t="s">
        <v>8</v>
      </c>
      <c r="AN294" s="308"/>
      <c r="AO294" s="308"/>
      <c r="AP294" s="308"/>
      <c r="AQ294" s="308"/>
      <c r="AR294" s="308"/>
      <c r="AS294" s="309"/>
      <c r="AT294" s="120" t="s">
        <v>9</v>
      </c>
    </row>
    <row r="295" spans="1:64" x14ac:dyDescent="0.15">
      <c r="A295" s="289">
        <v>59</v>
      </c>
      <c r="B295" s="292"/>
      <c r="C295" s="294"/>
      <c r="D295" s="292"/>
      <c r="E295" s="186" t="str">
        <f>IF(C295="○",IF($D295&lt;&gt;"",VLOOKUP($D295,新規学連登録者入力シート!$A$2:$U$101,8,FALSE),""),IF($D295&lt;&gt;"",IF(VLOOKUP(記入方法!$D295,登録者リスト!$A$1:$F$43729,4,FALSE)=基本情報!$D$6,VLOOKUP(記入方法!$D295,登録者リスト!$A$1:$F$43729,3,FALSE),""),""))</f>
        <v/>
      </c>
      <c r="F295" s="283" t="str">
        <f>IF(C295="○",IF($D295&lt;&gt;"",VLOOKUP($D295,新規学連登録者入力シート!$A$2:$U$101,9,FALSE),""),IF($D295&lt;&gt;"",IF(VLOOKUP(記入方法!$D295,登録者リスト!$A$1:$G$43729,4,FALSE)=基本情報!$D$6,VLOOKUP(記入方法!$D295,登録者リスト!$A$1:$G$43729,7,FALSE),""),""))</f>
        <v/>
      </c>
      <c r="G295" s="187" t="str">
        <f>IF(C295="○",IF($D295&lt;&gt;"",VLOOKUP($D295,新規学連登録者入力シート!$A$2:$U$101,14,FALSE),""),IF($D295&lt;&gt;"",IF(VLOOKUP(記入方法!$D295,登録者リスト!$A$1:$F$43729,4,FALSE)=基本情報!$D$6,VLOOKUP(記入方法!$D295,登録者リスト!$A$1:$F$43729,5,FALSE),""),""))</f>
        <v/>
      </c>
      <c r="H295" s="281" t="str">
        <f>IF(C295="○",IF($D295&lt;&gt;"",VLOOKUP($D295,新規学連登録者入力シート!$A$2:$U$101,19,FALSE),""),IF($D295&lt;&gt;"",IF(VLOOKUP(記入方法!$D295,登録者リスト!$A$1:$H$43729,4,FALSE)=基本情報!$D$6,VLOOKUP(記入方法!$D295,登録者リスト!$A$1:$H$43729,8,FALSE),""),""))</f>
        <v/>
      </c>
      <c r="I295" s="285"/>
      <c r="J295" s="285"/>
      <c r="K295" s="287" t="str">
        <f>IFERROR(IF(I295="","",IF(AND(I295&lt;&gt;"107 ハーフマラソン",I295&lt;&gt;"062 10000mW"),IF(BD295="T",IF(VALUE(M295)&lt;=BB295,"A標準",IF(VALUE(M295)&lt;=BC295,"B標準","未突破")),IF(VALUE(M295)&gt;=BB295,"A標準",IF(VALUE(M295)&gt;=BC295,"B標準","未突破"))),IF(VALUE(M295)&lt;=BC295,"","未突破"))),"")</f>
        <v/>
      </c>
      <c r="L295" s="169"/>
      <c r="M295" s="13" t="str">
        <f>IF(U295="",ASC(N295&amp;IF(P295&lt;&gt;"",TEXT(P295,"00"),"")&amp;IF(R295&lt;&gt;"",TEXT(R295,"00"),"")&amp;IF(T295&lt;&gt;"",TEXT(T295,"00"),"")),ASC(U295))</f>
        <v/>
      </c>
      <c r="N295" s="281"/>
      <c r="O295" s="265" t="s">
        <v>275</v>
      </c>
      <c r="P295" s="275"/>
      <c r="Q295" s="265" t="s">
        <v>276</v>
      </c>
      <c r="R295" s="275"/>
      <c r="S295" s="277" t="s">
        <v>277</v>
      </c>
      <c r="T295" s="279"/>
      <c r="U295" s="281"/>
      <c r="V295" s="8"/>
      <c r="W295" s="9" t="s">
        <v>23</v>
      </c>
      <c r="X295" s="8"/>
      <c r="Y295" s="9" t="s">
        <v>24</v>
      </c>
      <c r="Z295" s="8"/>
      <c r="AA295" s="9" t="s">
        <v>26</v>
      </c>
      <c r="AB295" s="283"/>
      <c r="AC295" s="126" t="str">
        <f>IF(AK295="",ASC(AD295&amp;IF(AF295&lt;&gt;"",TEXT(AF295,"00"),"")&amp;IF(AH295&lt;&gt;"",TEXT(AH295,"00"),"")&amp;IF(AJ295&lt;&gt;"",TEXT(AJ295,"00"),"")),ASC(AK295))</f>
        <v/>
      </c>
      <c r="AD295" s="267" t="str">
        <f>IF(I295="","",IF(I295="201 十種競技","",VLOOKUP(I295,#REF!,2,FALSE)))</f>
        <v/>
      </c>
      <c r="AE295" s="269" t="s">
        <v>275</v>
      </c>
      <c r="AF295" s="271" t="str">
        <f>IF(I295="","",IF(I295="201 十種競技","",VLOOKUP(I295,#REF!,4,FALSE)))</f>
        <v/>
      </c>
      <c r="AG295" s="269" t="s">
        <v>276</v>
      </c>
      <c r="AH295" s="271" t="str">
        <f>IF(I295="","",IF(I295="201 十種競技","",VLOOKUP(I295,#REF!,6,FALSE)))</f>
        <v/>
      </c>
      <c r="AI295" s="273" t="s">
        <v>277</v>
      </c>
      <c r="AJ295" s="331" t="str">
        <f>IF(I295="","",IF(I295="201 十種競技","",VLOOKUP(I295,#REF!,8,FALSE)))</f>
        <v/>
      </c>
      <c r="AK295" s="267" t="str">
        <f>IF(I295="","",IF(I295="201 十種競技",#REF!,""))</f>
        <v/>
      </c>
      <c r="AL295" s="13" t="str">
        <f>IF(AT295="",ASC(AM295&amp;IF(AO295&lt;&gt;"",TEXT(AO295,"00"),"")&amp;IF(AQ295&lt;&gt;"",TEXT(AQ295,"00"),"")&amp;IF(AS295&lt;&gt;"",TEXT(AS295,"00"),"")),ASC(AT295))</f>
        <v/>
      </c>
      <c r="AM295" s="292"/>
      <c r="AN295" s="265" t="s">
        <v>275</v>
      </c>
      <c r="AO295" s="319"/>
      <c r="AP295" s="265" t="s">
        <v>276</v>
      </c>
      <c r="AQ295" s="319"/>
      <c r="AR295" s="277" t="s">
        <v>277</v>
      </c>
      <c r="AS295" s="321"/>
      <c r="AT295" s="323"/>
      <c r="AV295" s="6" t="str">
        <f>IF(AND(I295&lt;&gt;"107 ハーフマラソン",I295&lt;&gt;"062 10000mW"),D295 &amp; "-" &amp; I295,D295 &amp; "-" &amp; I295 &amp; J295)</f>
        <v>-</v>
      </c>
      <c r="AW295" s="6" t="str">
        <f>IF(ISERROR(VLOOKUP(記入方法!$AV295,登録者リスト!#REF!,4,FALSE)),"○","")</f>
        <v>○</v>
      </c>
      <c r="AX295" s="6" t="e">
        <f>IF(AND(I295&lt;&gt;"107 ハーフマラソン",I295&lt;&gt;"062 10000mW"),#REF! &amp; "-" &amp; I295,#REF! &amp; "-" &amp; I295 &amp; J295)</f>
        <v>#REF!</v>
      </c>
      <c r="AY295" s="6" t="str">
        <f>IF(ISERROR(VLOOKUP(AX295,突破者リスト外資格記録入力シート!$D$7:$M$106,2,FALSE)),"○","")</f>
        <v>○</v>
      </c>
      <c r="AZ295" s="6" t="str">
        <f>IF(C295="○","整理番号","登録番号")</f>
        <v>登録番号</v>
      </c>
      <c r="BA295" s="6" t="str">
        <f>IF(I295="107 ハーフマラソン","H",IF(I295="062 10000mW","W",""))</f>
        <v/>
      </c>
      <c r="BB295" s="6" t="e">
        <f>VLOOKUP($I295 &amp; $J295,標準記録!$A$1:$D$25,2,FALSE)</f>
        <v>#N/A</v>
      </c>
      <c r="BC295" s="6" t="e">
        <f>VLOOKUP($I295 &amp; $J295,標準記録!$A$1:$D$25,3,FALSE)</f>
        <v>#N/A</v>
      </c>
      <c r="BD295" s="6" t="e">
        <f>VLOOKUP($I295 &amp; $J295,標準記録!$A$1:$D$25,4,FALSE)</f>
        <v>#N/A</v>
      </c>
      <c r="BE295" s="6" t="str">
        <f>IF(BF295="","",A295)</f>
        <v/>
      </c>
      <c r="BF295" s="6" t="str">
        <f>IF(OR(I295="201 十種競技",I295="202 七種競技"),#REF!,"")</f>
        <v/>
      </c>
      <c r="BG295" s="6" t="str">
        <f>IF(I295="107 ハーフマラソン",#REF!,"")</f>
        <v/>
      </c>
      <c r="BH295" s="6" t="str">
        <f>I295 &amp; K295</f>
        <v/>
      </c>
      <c r="BI295" s="6">
        <f>I295</f>
        <v>0</v>
      </c>
      <c r="BJ295" s="6">
        <f>COUNTIF($BI$5:$BI$401,I295)</f>
        <v>160</v>
      </c>
      <c r="BK295" s="6">
        <f>COUNTIF($BH$5:$BH$401,I295 &amp; "B標準")</f>
        <v>0</v>
      </c>
      <c r="BL295" s="6" t="str">
        <f>D293 &amp; D295</f>
        <v>登録番号</v>
      </c>
    </row>
    <row r="296" spans="1:64" ht="14.25" thickBot="1" x14ac:dyDescent="0.2">
      <c r="A296" s="290"/>
      <c r="B296" s="293"/>
      <c r="C296" s="295"/>
      <c r="D296" s="293"/>
      <c r="E296" s="188" t="str">
        <f>IF(C295="○",IF($D295&lt;&gt;"",VLOOKUP($D295,新規学連登録者入力シート!$A$2:$U$101,7,FALSE),""),IF($D295&lt;&gt;"",IF(VLOOKUP(記入方法!$D295,登録者リスト!$A$1:$F$43729,4,FALSE)=基本情報!$D$6,VLOOKUP(記入方法!$D295,登録者リスト!$A$1:$F$43729,2,FALSE),""),""))</f>
        <v/>
      </c>
      <c r="F296" s="284"/>
      <c r="G296" s="188" t="str">
        <f>IF(C295="○",IF($D295&lt;&gt;"",VLOOKUP($D295,新規学連登録者入力シート!$A$2:$U$101,19,FALSE),""),IF($D295&lt;&gt;"",IF(VLOOKUP(記入方法!$D295,登録者リスト!$A$1:$F$43729,4,FALSE)=基本情報!$D$6,VLOOKUP(記入方法!$D295,登録者リスト!$A$1:$F$43729,6,FALSE),""),""))</f>
        <v/>
      </c>
      <c r="H296" s="282"/>
      <c r="I296" s="286"/>
      <c r="J296" s="286"/>
      <c r="K296" s="288"/>
      <c r="L296" s="170"/>
      <c r="M296" s="15" t="str">
        <f>IF(U296="",ASC(N296&amp;IF(P296&lt;&gt;"",TEXT(P296,"00"),"")&amp;IF(R296&lt;&gt;"",TEXT(R296,"00"),"")&amp;IF(T296&lt;&gt;"",TEXT(T296,"00"),"")),ASC(U296))</f>
        <v/>
      </c>
      <c r="N296" s="282"/>
      <c r="O296" s="266"/>
      <c r="P296" s="276"/>
      <c r="Q296" s="266"/>
      <c r="R296" s="276"/>
      <c r="S296" s="278"/>
      <c r="T296" s="280"/>
      <c r="U296" s="282"/>
      <c r="V296" s="10"/>
      <c r="W296" s="11" t="s">
        <v>23</v>
      </c>
      <c r="X296" s="10"/>
      <c r="Y296" s="11" t="s">
        <v>25</v>
      </c>
      <c r="Z296" s="10"/>
      <c r="AA296" s="11" t="s">
        <v>26</v>
      </c>
      <c r="AB296" s="284"/>
      <c r="AC296" s="127" t="str">
        <f>IF(AK296="",ASC(AD295&amp;IF(AF296&lt;&gt;"",TEXT(AF296,"00"),"")&amp;IF(AH296&lt;&gt;"",TEXT(AH296,"00"),"")&amp;IF(AJ296&lt;&gt;"",TEXT(AJ296,"00"),"")),ASC(AK296))</f>
        <v/>
      </c>
      <c r="AD296" s="268"/>
      <c r="AE296" s="270"/>
      <c r="AF296" s="272"/>
      <c r="AG296" s="270"/>
      <c r="AH296" s="272"/>
      <c r="AI296" s="274"/>
      <c r="AJ296" s="332"/>
      <c r="AK296" s="268"/>
      <c r="AL296" s="15" t="str">
        <f>IF(AT296="",ASC(AM296&amp;IF(AO296&lt;&gt;"",TEXT(AO296,"00"),"")&amp;IF(AQ296&lt;&gt;"",TEXT(AQ296,"00"),"")&amp;IF(AS296&lt;&gt;"",TEXT(AS296,"00"),"")),ASC(AT296))</f>
        <v/>
      </c>
      <c r="AM296" s="293"/>
      <c r="AN296" s="266"/>
      <c r="AO296" s="320"/>
      <c r="AP296" s="266"/>
      <c r="AQ296" s="320"/>
      <c r="AR296" s="278"/>
      <c r="AS296" s="322"/>
      <c r="AT296" s="324"/>
      <c r="AV296" s="6" t="str">
        <f>IF(AND(I296&lt;&gt;"107 ハーフマラソン",I296&lt;&gt;"062 10000mW"),D295 &amp; "-" &amp; I296,D295 &amp; "-" &amp; I296 &amp; J296)</f>
        <v>-</v>
      </c>
      <c r="AW296" s="6" t="str">
        <f>IF(ISERROR(VLOOKUP(記入方法!$AV296,登録者リスト!#REF!,4,FALSE)),"○","")</f>
        <v>○</v>
      </c>
      <c r="AX296" s="6" t="e">
        <f>IF(AND(I296&lt;&gt;"107 ハーフマラソン",I296&lt;&gt;"062 10000mW"),#REF! &amp; "-" &amp; I296,#REF! &amp; "-" &amp; I296 &amp; J296)</f>
        <v>#REF!</v>
      </c>
      <c r="AY296" s="6" t="str">
        <f>IF(ISERROR(VLOOKUP(AX296,突破者リスト外資格記録入力シート!$D$7:$M$106,2,FALSE)),"○","")</f>
        <v>○</v>
      </c>
      <c r="BA296" s="6" t="str">
        <f>IF(I296="107 ハーフマラソン","H",IF(I296="062 10000mW","W",""))</f>
        <v/>
      </c>
      <c r="BB296" s="6" t="e">
        <f>VLOOKUP($I296 &amp; $J296,標準記録!$A$1:$D$25,2,FALSE)</f>
        <v>#N/A</v>
      </c>
      <c r="BC296" s="6" t="e">
        <f>VLOOKUP($I296 &amp; $J296,標準記録!$A$1:$D$25,3,FALSE)</f>
        <v>#N/A</v>
      </c>
      <c r="BD296" s="6" t="e">
        <f>VLOOKUP($I296 &amp; $J296,標準記録!$A$1:$D$25,4,FALSE)</f>
        <v>#N/A</v>
      </c>
      <c r="BE296" s="6" t="str">
        <f>IF(BF296="","",A295)</f>
        <v/>
      </c>
      <c r="BF296" s="6" t="str">
        <f>IF(OR(I296="201 十種競技",I296="202 七種競技"),#REF!,"")</f>
        <v/>
      </c>
      <c r="BG296" s="6" t="str">
        <f>IF(I296="107 ハーフマラソン",#REF!,"")</f>
        <v/>
      </c>
      <c r="BH296" s="6" t="str">
        <f>I296 &amp; K296</f>
        <v/>
      </c>
      <c r="BI296" s="6">
        <f>I296</f>
        <v>0</v>
      </c>
      <c r="BJ296" s="6">
        <f>COUNTIF($BI$5:$BI$401,I296)</f>
        <v>160</v>
      </c>
      <c r="BK296" s="6">
        <f>COUNTIF($BH$5:$BH$401,I296 &amp; "B標準")</f>
        <v>0</v>
      </c>
    </row>
    <row r="297" spans="1:64" ht="15" thickTop="1" thickBot="1" x14ac:dyDescent="0.2">
      <c r="A297" s="291"/>
      <c r="B297" s="325" t="s">
        <v>164</v>
      </c>
      <c r="C297" s="326"/>
      <c r="D297" s="326"/>
      <c r="E297" s="326"/>
      <c r="F297" s="326"/>
      <c r="G297" s="327"/>
      <c r="H297" s="185"/>
      <c r="I297" s="328"/>
      <c r="J297" s="329"/>
      <c r="K297" s="329"/>
      <c r="L297" s="329"/>
      <c r="M297" s="329"/>
      <c r="N297" s="329"/>
      <c r="O297" s="329"/>
      <c r="P297" s="329"/>
      <c r="Q297" s="329"/>
      <c r="R297" s="329"/>
      <c r="S297" s="329"/>
      <c r="T297" s="329"/>
      <c r="U297" s="329"/>
      <c r="V297" s="329"/>
      <c r="W297" s="329"/>
      <c r="X297" s="329"/>
      <c r="Y297" s="329"/>
      <c r="Z297" s="329"/>
      <c r="AA297" s="329"/>
      <c r="AB297" s="329"/>
      <c r="AC297" s="329"/>
      <c r="AD297" s="329"/>
      <c r="AE297" s="329"/>
      <c r="AF297" s="329"/>
      <c r="AG297" s="329"/>
      <c r="AH297" s="329"/>
      <c r="AI297" s="329"/>
      <c r="AJ297" s="329"/>
      <c r="AK297" s="329"/>
      <c r="AL297" s="329"/>
      <c r="AM297" s="329"/>
      <c r="AN297" s="329"/>
      <c r="AO297" s="329"/>
      <c r="AP297" s="329"/>
      <c r="AQ297" s="329"/>
      <c r="AR297" s="329"/>
      <c r="AS297" s="329"/>
      <c r="AT297" s="330"/>
    </row>
    <row r="298" spans="1:64" ht="13.5" customHeight="1" x14ac:dyDescent="0.15">
      <c r="A298" s="313"/>
      <c r="B298" s="315" t="s">
        <v>0</v>
      </c>
      <c r="C298" s="317" t="s">
        <v>280</v>
      </c>
      <c r="D298" s="317" t="str">
        <f>IF(C300="○","整理番号","登録番号")</f>
        <v>登録番号</v>
      </c>
      <c r="E298" s="184" t="s">
        <v>1394</v>
      </c>
      <c r="F298" s="315" t="s">
        <v>319</v>
      </c>
      <c r="G298" s="168" t="s">
        <v>1</v>
      </c>
      <c r="H298" s="298" t="s">
        <v>1395</v>
      </c>
      <c r="I298" s="296" t="s">
        <v>2</v>
      </c>
      <c r="J298" s="298" t="s">
        <v>328</v>
      </c>
      <c r="K298" s="298" t="s">
        <v>3</v>
      </c>
      <c r="L298" s="178" t="s">
        <v>281</v>
      </c>
      <c r="M298" s="171" t="s">
        <v>16</v>
      </c>
      <c r="N298" s="300" t="s">
        <v>4</v>
      </c>
      <c r="O298" s="301"/>
      <c r="P298" s="301"/>
      <c r="Q298" s="301"/>
      <c r="R298" s="301"/>
      <c r="S298" s="301"/>
      <c r="T298" s="301"/>
      <c r="U298" s="301"/>
      <c r="V298" s="301"/>
      <c r="W298" s="301"/>
      <c r="X298" s="301"/>
      <c r="Y298" s="301"/>
      <c r="Z298" s="301"/>
      <c r="AA298" s="301"/>
      <c r="AB298" s="302"/>
      <c r="AC298" s="173" t="s">
        <v>16</v>
      </c>
      <c r="AD298" s="303" t="s">
        <v>462</v>
      </c>
      <c r="AE298" s="304"/>
      <c r="AF298" s="304"/>
      <c r="AG298" s="304"/>
      <c r="AH298" s="304"/>
      <c r="AI298" s="304"/>
      <c r="AJ298" s="304"/>
      <c r="AK298" s="305"/>
      <c r="AL298" s="171" t="s">
        <v>16</v>
      </c>
      <c r="AM298" s="300" t="s">
        <v>459</v>
      </c>
      <c r="AN298" s="301"/>
      <c r="AO298" s="301"/>
      <c r="AP298" s="301"/>
      <c r="AQ298" s="301"/>
      <c r="AR298" s="301"/>
      <c r="AS298" s="301"/>
      <c r="AT298" s="306"/>
    </row>
    <row r="299" spans="1:64" ht="14.25" thickBot="1" x14ac:dyDescent="0.2">
      <c r="A299" s="314"/>
      <c r="B299" s="316"/>
      <c r="C299" s="318"/>
      <c r="D299" s="318"/>
      <c r="E299" s="189" t="s">
        <v>6</v>
      </c>
      <c r="F299" s="316"/>
      <c r="G299" s="7" t="s">
        <v>7</v>
      </c>
      <c r="H299" s="316"/>
      <c r="I299" s="297"/>
      <c r="J299" s="299"/>
      <c r="K299" s="299"/>
      <c r="L299" s="179"/>
      <c r="M299" s="172"/>
      <c r="N299" s="307" t="s">
        <v>8</v>
      </c>
      <c r="O299" s="308"/>
      <c r="P299" s="308"/>
      <c r="Q299" s="308"/>
      <c r="R299" s="308"/>
      <c r="S299" s="308"/>
      <c r="T299" s="309"/>
      <c r="U299" s="189" t="s">
        <v>9</v>
      </c>
      <c r="V299" s="175" t="s">
        <v>10</v>
      </c>
      <c r="W299" s="176"/>
      <c r="X299" s="176"/>
      <c r="Y299" s="176"/>
      <c r="Z299" s="176"/>
      <c r="AA299" s="177"/>
      <c r="AB299" s="119" t="s">
        <v>11</v>
      </c>
      <c r="AC299" s="174"/>
      <c r="AD299" s="310" t="s">
        <v>8</v>
      </c>
      <c r="AE299" s="311"/>
      <c r="AF299" s="311"/>
      <c r="AG299" s="311"/>
      <c r="AH299" s="311"/>
      <c r="AI299" s="311"/>
      <c r="AJ299" s="312"/>
      <c r="AK299" s="125" t="s">
        <v>9</v>
      </c>
      <c r="AL299" s="172"/>
      <c r="AM299" s="307" t="s">
        <v>8</v>
      </c>
      <c r="AN299" s="308"/>
      <c r="AO299" s="308"/>
      <c r="AP299" s="308"/>
      <c r="AQ299" s="308"/>
      <c r="AR299" s="308"/>
      <c r="AS299" s="309"/>
      <c r="AT299" s="120" t="s">
        <v>9</v>
      </c>
    </row>
    <row r="300" spans="1:64" x14ac:dyDescent="0.15">
      <c r="A300" s="289">
        <v>60</v>
      </c>
      <c r="B300" s="292"/>
      <c r="C300" s="294"/>
      <c r="D300" s="292"/>
      <c r="E300" s="186" t="str">
        <f>IF(C300="○",IF($D300&lt;&gt;"",VLOOKUP($D300,新規学連登録者入力シート!$A$2:$U$101,8,FALSE),""),IF($D300&lt;&gt;"",IF(VLOOKUP(記入方法!$D300,登録者リスト!$A$1:$F$43729,4,FALSE)=基本情報!$D$6,VLOOKUP(記入方法!$D300,登録者リスト!$A$1:$F$43729,3,FALSE),""),""))</f>
        <v/>
      </c>
      <c r="F300" s="283" t="str">
        <f>IF(C300="○",IF($D300&lt;&gt;"",VLOOKUP($D300,新規学連登録者入力シート!$A$2:$U$101,9,FALSE),""),IF($D300&lt;&gt;"",IF(VLOOKUP(記入方法!$D300,登録者リスト!$A$1:$G$43729,4,FALSE)=基本情報!$D$6,VLOOKUP(記入方法!$D300,登録者リスト!$A$1:$G$43729,7,FALSE),""),""))</f>
        <v/>
      </c>
      <c r="G300" s="187" t="str">
        <f>IF(C300="○",IF($D300&lt;&gt;"",VLOOKUP($D300,新規学連登録者入力シート!$A$2:$U$101,14,FALSE),""),IF($D300&lt;&gt;"",IF(VLOOKUP(記入方法!$D300,登録者リスト!$A$1:$F$43729,4,FALSE)=基本情報!$D$6,VLOOKUP(記入方法!$D300,登録者リスト!$A$1:$F$43729,5,FALSE),""),""))</f>
        <v/>
      </c>
      <c r="H300" s="281" t="str">
        <f>IF(C300="○",IF($D300&lt;&gt;"",VLOOKUP($D300,新規学連登録者入力シート!$A$2:$U$101,19,FALSE),""),IF($D300&lt;&gt;"",IF(VLOOKUP(記入方法!$D300,登録者リスト!$A$1:$H$43729,4,FALSE)=基本情報!$D$6,VLOOKUP(記入方法!$D300,登録者リスト!$A$1:$H$43729,8,FALSE),""),""))</f>
        <v/>
      </c>
      <c r="I300" s="285"/>
      <c r="J300" s="285"/>
      <c r="K300" s="287" t="str">
        <f>IFERROR(IF(I300="","",IF(AND(I300&lt;&gt;"107 ハーフマラソン",I300&lt;&gt;"062 10000mW"),IF(BD300="T",IF(VALUE(M300)&lt;=BB300,"A標準",IF(VALUE(M300)&lt;=BC300,"B標準","未突破")),IF(VALUE(M300)&gt;=BB300,"A標準",IF(VALUE(M300)&gt;=BC300,"B標準","未突破"))),IF(VALUE(M300)&lt;=BC300,"","未突破"))),"")</f>
        <v/>
      </c>
      <c r="L300" s="169"/>
      <c r="M300" s="13" t="str">
        <f>IF(U300="",ASC(N300&amp;IF(P300&lt;&gt;"",TEXT(P300,"00"),"")&amp;IF(R300&lt;&gt;"",TEXT(R300,"00"),"")&amp;IF(T300&lt;&gt;"",TEXT(T300,"00"),"")),ASC(U300))</f>
        <v/>
      </c>
      <c r="N300" s="281"/>
      <c r="O300" s="265" t="s">
        <v>275</v>
      </c>
      <c r="P300" s="275"/>
      <c r="Q300" s="265" t="s">
        <v>276</v>
      </c>
      <c r="R300" s="275"/>
      <c r="S300" s="277" t="s">
        <v>277</v>
      </c>
      <c r="T300" s="279"/>
      <c r="U300" s="281"/>
      <c r="V300" s="8"/>
      <c r="W300" s="9" t="s">
        <v>23</v>
      </c>
      <c r="X300" s="8"/>
      <c r="Y300" s="9" t="s">
        <v>24</v>
      </c>
      <c r="Z300" s="8"/>
      <c r="AA300" s="9" t="s">
        <v>26</v>
      </c>
      <c r="AB300" s="283"/>
      <c r="AC300" s="126" t="str">
        <f>IF(AK300="",ASC(AD300&amp;IF(AF300&lt;&gt;"",TEXT(AF300,"00"),"")&amp;IF(AH300&lt;&gt;"",TEXT(AH300,"00"),"")&amp;IF(AJ300&lt;&gt;"",TEXT(AJ300,"00"),"")),ASC(AK300))</f>
        <v/>
      </c>
      <c r="AD300" s="267" t="str">
        <f>IF(I300="","",IF(I300="201 十種競技","",VLOOKUP(I300,#REF!,2,FALSE)))</f>
        <v/>
      </c>
      <c r="AE300" s="269" t="s">
        <v>275</v>
      </c>
      <c r="AF300" s="271" t="str">
        <f>IF(I300="","",IF(I300="201 十種競技","",VLOOKUP(I300,#REF!,4,FALSE)))</f>
        <v/>
      </c>
      <c r="AG300" s="269" t="s">
        <v>276</v>
      </c>
      <c r="AH300" s="271" t="str">
        <f>IF(I300="","",IF(I300="201 十種競技","",VLOOKUP(I300,#REF!,6,FALSE)))</f>
        <v/>
      </c>
      <c r="AI300" s="273" t="s">
        <v>277</v>
      </c>
      <c r="AJ300" s="331" t="str">
        <f>IF(I300="","",IF(I300="201 十種競技","",VLOOKUP(I300,#REF!,8,FALSE)))</f>
        <v/>
      </c>
      <c r="AK300" s="267" t="str">
        <f>IF(I300="","",IF(I300="201 十種競技",#REF!,""))</f>
        <v/>
      </c>
      <c r="AL300" s="13" t="str">
        <f>IF(AT300="",ASC(AM300&amp;IF(AO300&lt;&gt;"",TEXT(AO300,"00"),"")&amp;IF(AQ300&lt;&gt;"",TEXT(AQ300,"00"),"")&amp;IF(AS300&lt;&gt;"",TEXT(AS300,"00"),"")),ASC(AT300))</f>
        <v/>
      </c>
      <c r="AM300" s="292"/>
      <c r="AN300" s="265" t="s">
        <v>275</v>
      </c>
      <c r="AO300" s="319"/>
      <c r="AP300" s="265" t="s">
        <v>276</v>
      </c>
      <c r="AQ300" s="319"/>
      <c r="AR300" s="277" t="s">
        <v>277</v>
      </c>
      <c r="AS300" s="321"/>
      <c r="AT300" s="323"/>
      <c r="AV300" s="6" t="str">
        <f>IF(AND(I300&lt;&gt;"107 ハーフマラソン",I300&lt;&gt;"062 10000mW"),D300 &amp; "-" &amp; I300,D300 &amp; "-" &amp; I300 &amp; J300)</f>
        <v>-</v>
      </c>
      <c r="AW300" s="6" t="str">
        <f>IF(ISERROR(VLOOKUP(記入方法!$AV300,登録者リスト!#REF!,4,FALSE)),"○","")</f>
        <v>○</v>
      </c>
      <c r="AX300" s="6" t="e">
        <f>IF(AND(I300&lt;&gt;"107 ハーフマラソン",I300&lt;&gt;"062 10000mW"),#REF! &amp; "-" &amp; I300,#REF! &amp; "-" &amp; I300 &amp; J300)</f>
        <v>#REF!</v>
      </c>
      <c r="AY300" s="6" t="str">
        <f>IF(ISERROR(VLOOKUP(AX300,突破者リスト外資格記録入力シート!$D$7:$M$106,2,FALSE)),"○","")</f>
        <v>○</v>
      </c>
      <c r="AZ300" s="6" t="str">
        <f>IF(C300="○","整理番号","登録番号")</f>
        <v>登録番号</v>
      </c>
      <c r="BA300" s="6" t="str">
        <f>IF(I300="107 ハーフマラソン","H",IF(I300="062 10000mW","W",""))</f>
        <v/>
      </c>
      <c r="BB300" s="6" t="e">
        <f>VLOOKUP($I300 &amp; $J300,標準記録!$A$1:$D$25,2,FALSE)</f>
        <v>#N/A</v>
      </c>
      <c r="BC300" s="6" t="e">
        <f>VLOOKUP($I300 &amp; $J300,標準記録!$A$1:$D$25,3,FALSE)</f>
        <v>#N/A</v>
      </c>
      <c r="BD300" s="6" t="e">
        <f>VLOOKUP($I300 &amp; $J300,標準記録!$A$1:$D$25,4,FALSE)</f>
        <v>#N/A</v>
      </c>
      <c r="BE300" s="6" t="str">
        <f>IF(BF300="","",A300)</f>
        <v/>
      </c>
      <c r="BF300" s="6" t="str">
        <f>IF(OR(I300="201 十種競技",I300="202 七種競技"),#REF!,"")</f>
        <v/>
      </c>
      <c r="BG300" s="6" t="str">
        <f>IF(I300="107 ハーフマラソン",#REF!,"")</f>
        <v/>
      </c>
      <c r="BH300" s="6" t="str">
        <f>I300 &amp; K300</f>
        <v/>
      </c>
      <c r="BI300" s="6">
        <f>I300</f>
        <v>0</v>
      </c>
      <c r="BJ300" s="6">
        <f>COUNTIF($BI$5:$BI$401,I300)</f>
        <v>160</v>
      </c>
      <c r="BK300" s="6">
        <f>COUNTIF($BH$5:$BH$401,I300 &amp; "B標準")</f>
        <v>0</v>
      </c>
      <c r="BL300" s="6" t="str">
        <f>D298 &amp; D300</f>
        <v>登録番号</v>
      </c>
    </row>
    <row r="301" spans="1:64" ht="14.25" thickBot="1" x14ac:dyDescent="0.2">
      <c r="A301" s="290"/>
      <c r="B301" s="293"/>
      <c r="C301" s="295"/>
      <c r="D301" s="293"/>
      <c r="E301" s="188" t="str">
        <f>IF(C300="○",IF($D300&lt;&gt;"",VLOOKUP($D300,新規学連登録者入力シート!$A$2:$U$101,7,FALSE),""),IF($D300&lt;&gt;"",IF(VLOOKUP(記入方法!$D300,登録者リスト!$A$1:$F$43729,4,FALSE)=基本情報!$D$6,VLOOKUP(記入方法!$D300,登録者リスト!$A$1:$F$43729,2,FALSE),""),""))</f>
        <v/>
      </c>
      <c r="F301" s="284"/>
      <c r="G301" s="188" t="str">
        <f>IF(C300="○",IF($D300&lt;&gt;"",VLOOKUP($D300,新規学連登録者入力シート!$A$2:$U$101,19,FALSE),""),IF($D300&lt;&gt;"",IF(VLOOKUP(記入方法!$D300,登録者リスト!$A$1:$F$43729,4,FALSE)=基本情報!$D$6,VLOOKUP(記入方法!$D300,登録者リスト!$A$1:$F$43729,6,FALSE),""),""))</f>
        <v/>
      </c>
      <c r="H301" s="282"/>
      <c r="I301" s="286"/>
      <c r="J301" s="286"/>
      <c r="K301" s="288"/>
      <c r="L301" s="170"/>
      <c r="M301" s="15" t="str">
        <f>IF(U301="",ASC(N301&amp;IF(P301&lt;&gt;"",TEXT(P301,"00"),"")&amp;IF(R301&lt;&gt;"",TEXT(R301,"00"),"")&amp;IF(T301&lt;&gt;"",TEXT(T301,"00"),"")),ASC(U301))</f>
        <v/>
      </c>
      <c r="N301" s="282"/>
      <c r="O301" s="266"/>
      <c r="P301" s="276"/>
      <c r="Q301" s="266"/>
      <c r="R301" s="276"/>
      <c r="S301" s="278"/>
      <c r="T301" s="280"/>
      <c r="U301" s="282"/>
      <c r="V301" s="10"/>
      <c r="W301" s="11" t="s">
        <v>23</v>
      </c>
      <c r="X301" s="10"/>
      <c r="Y301" s="11" t="s">
        <v>25</v>
      </c>
      <c r="Z301" s="10"/>
      <c r="AA301" s="11" t="s">
        <v>26</v>
      </c>
      <c r="AB301" s="284"/>
      <c r="AC301" s="127" t="str">
        <f>IF(AK301="",ASC(AD300&amp;IF(AF301&lt;&gt;"",TEXT(AF301,"00"),"")&amp;IF(AH301&lt;&gt;"",TEXT(AH301,"00"),"")&amp;IF(AJ301&lt;&gt;"",TEXT(AJ301,"00"),"")),ASC(AK301))</f>
        <v/>
      </c>
      <c r="AD301" s="268"/>
      <c r="AE301" s="270"/>
      <c r="AF301" s="272"/>
      <c r="AG301" s="270"/>
      <c r="AH301" s="272"/>
      <c r="AI301" s="274"/>
      <c r="AJ301" s="332"/>
      <c r="AK301" s="268"/>
      <c r="AL301" s="15" t="str">
        <f>IF(AT301="",ASC(AM301&amp;IF(AO301&lt;&gt;"",TEXT(AO301,"00"),"")&amp;IF(AQ301&lt;&gt;"",TEXT(AQ301,"00"),"")&amp;IF(AS301&lt;&gt;"",TEXT(AS301,"00"),"")),ASC(AT301))</f>
        <v/>
      </c>
      <c r="AM301" s="293"/>
      <c r="AN301" s="266"/>
      <c r="AO301" s="320"/>
      <c r="AP301" s="266"/>
      <c r="AQ301" s="320"/>
      <c r="AR301" s="278"/>
      <c r="AS301" s="322"/>
      <c r="AT301" s="324"/>
      <c r="AV301" s="6" t="str">
        <f>IF(AND(I301&lt;&gt;"107 ハーフマラソン",I301&lt;&gt;"062 10000mW"),D300 &amp; "-" &amp; I301,D300 &amp; "-" &amp; I301 &amp; J301)</f>
        <v>-</v>
      </c>
      <c r="AW301" s="6" t="str">
        <f>IF(ISERROR(VLOOKUP(記入方法!$AV301,登録者リスト!#REF!,4,FALSE)),"○","")</f>
        <v>○</v>
      </c>
      <c r="AX301" s="6" t="e">
        <f>IF(AND(I301&lt;&gt;"107 ハーフマラソン",I301&lt;&gt;"062 10000mW"),#REF! &amp; "-" &amp; I301,#REF! &amp; "-" &amp; I301 &amp; J301)</f>
        <v>#REF!</v>
      </c>
      <c r="AY301" s="6" t="str">
        <f>IF(ISERROR(VLOOKUP(AX301,突破者リスト外資格記録入力シート!$D$7:$M$106,2,FALSE)),"○","")</f>
        <v>○</v>
      </c>
      <c r="BA301" s="6" t="str">
        <f>IF(I301="107 ハーフマラソン","H",IF(I301="062 10000mW","W",""))</f>
        <v/>
      </c>
      <c r="BB301" s="6" t="e">
        <f>VLOOKUP($I301 &amp; $J301,標準記録!$A$1:$D$25,2,FALSE)</f>
        <v>#N/A</v>
      </c>
      <c r="BC301" s="6" t="e">
        <f>VLOOKUP($I301 &amp; $J301,標準記録!$A$1:$D$25,3,FALSE)</f>
        <v>#N/A</v>
      </c>
      <c r="BD301" s="6" t="e">
        <f>VLOOKUP($I301 &amp; $J301,標準記録!$A$1:$D$25,4,FALSE)</f>
        <v>#N/A</v>
      </c>
      <c r="BE301" s="6" t="str">
        <f>IF(BF301="","",A300)</f>
        <v/>
      </c>
      <c r="BF301" s="6" t="str">
        <f>IF(OR(I301="201 十種競技",I301="202 七種競技"),#REF!,"")</f>
        <v/>
      </c>
      <c r="BG301" s="6" t="str">
        <f>IF(I301="107 ハーフマラソン",#REF!,"")</f>
        <v/>
      </c>
      <c r="BH301" s="6" t="str">
        <f>I301 &amp; K301</f>
        <v/>
      </c>
      <c r="BI301" s="6">
        <f>I301</f>
        <v>0</v>
      </c>
      <c r="BJ301" s="6">
        <f>COUNTIF($BI$5:$BI$401,I301)</f>
        <v>160</v>
      </c>
      <c r="BK301" s="6">
        <f>COUNTIF($BH$5:$BH$401,I301 &amp; "B標準")</f>
        <v>0</v>
      </c>
    </row>
    <row r="302" spans="1:64" ht="15" thickTop="1" thickBot="1" x14ac:dyDescent="0.2">
      <c r="A302" s="291"/>
      <c r="B302" s="325" t="s">
        <v>164</v>
      </c>
      <c r="C302" s="326"/>
      <c r="D302" s="326"/>
      <c r="E302" s="326"/>
      <c r="F302" s="326"/>
      <c r="G302" s="327"/>
      <c r="H302" s="185"/>
      <c r="I302" s="328"/>
      <c r="J302" s="329"/>
      <c r="K302" s="329"/>
      <c r="L302" s="329"/>
      <c r="M302" s="329"/>
      <c r="N302" s="329"/>
      <c r="O302" s="329"/>
      <c r="P302" s="329"/>
      <c r="Q302" s="329"/>
      <c r="R302" s="329"/>
      <c r="S302" s="329"/>
      <c r="T302" s="329"/>
      <c r="U302" s="329"/>
      <c r="V302" s="329"/>
      <c r="W302" s="329"/>
      <c r="X302" s="329"/>
      <c r="Y302" s="329"/>
      <c r="Z302" s="329"/>
      <c r="AA302" s="329"/>
      <c r="AB302" s="329"/>
      <c r="AC302" s="329"/>
      <c r="AD302" s="329"/>
      <c r="AE302" s="329"/>
      <c r="AF302" s="329"/>
      <c r="AG302" s="329"/>
      <c r="AH302" s="329"/>
      <c r="AI302" s="329"/>
      <c r="AJ302" s="329"/>
      <c r="AK302" s="329"/>
      <c r="AL302" s="329"/>
      <c r="AM302" s="329"/>
      <c r="AN302" s="329"/>
      <c r="AO302" s="329"/>
      <c r="AP302" s="329"/>
      <c r="AQ302" s="329"/>
      <c r="AR302" s="329"/>
      <c r="AS302" s="329"/>
      <c r="AT302" s="330"/>
    </row>
    <row r="303" spans="1:64" ht="13.5" customHeight="1" x14ac:dyDescent="0.15">
      <c r="A303" s="313"/>
      <c r="B303" s="315" t="s">
        <v>0</v>
      </c>
      <c r="C303" s="317" t="s">
        <v>280</v>
      </c>
      <c r="D303" s="317" t="str">
        <f>IF(C305="○","整理番号","登録番号")</f>
        <v>登録番号</v>
      </c>
      <c r="E303" s="184" t="s">
        <v>1394</v>
      </c>
      <c r="F303" s="315" t="s">
        <v>319</v>
      </c>
      <c r="G303" s="168" t="s">
        <v>1</v>
      </c>
      <c r="H303" s="298" t="s">
        <v>1395</v>
      </c>
      <c r="I303" s="296" t="s">
        <v>2</v>
      </c>
      <c r="J303" s="298" t="s">
        <v>328</v>
      </c>
      <c r="K303" s="298" t="s">
        <v>3</v>
      </c>
      <c r="L303" s="178" t="s">
        <v>281</v>
      </c>
      <c r="M303" s="171" t="s">
        <v>16</v>
      </c>
      <c r="N303" s="300" t="s">
        <v>4</v>
      </c>
      <c r="O303" s="301"/>
      <c r="P303" s="301"/>
      <c r="Q303" s="301"/>
      <c r="R303" s="301"/>
      <c r="S303" s="301"/>
      <c r="T303" s="301"/>
      <c r="U303" s="301"/>
      <c r="V303" s="301"/>
      <c r="W303" s="301"/>
      <c r="X303" s="301"/>
      <c r="Y303" s="301"/>
      <c r="Z303" s="301"/>
      <c r="AA303" s="301"/>
      <c r="AB303" s="302"/>
      <c r="AC303" s="173" t="s">
        <v>16</v>
      </c>
      <c r="AD303" s="303" t="s">
        <v>462</v>
      </c>
      <c r="AE303" s="304"/>
      <c r="AF303" s="304"/>
      <c r="AG303" s="304"/>
      <c r="AH303" s="304"/>
      <c r="AI303" s="304"/>
      <c r="AJ303" s="304"/>
      <c r="AK303" s="305"/>
      <c r="AL303" s="171" t="s">
        <v>16</v>
      </c>
      <c r="AM303" s="300" t="s">
        <v>459</v>
      </c>
      <c r="AN303" s="301"/>
      <c r="AO303" s="301"/>
      <c r="AP303" s="301"/>
      <c r="AQ303" s="301"/>
      <c r="AR303" s="301"/>
      <c r="AS303" s="301"/>
      <c r="AT303" s="306"/>
    </row>
    <row r="304" spans="1:64" ht="14.25" thickBot="1" x14ac:dyDescent="0.2">
      <c r="A304" s="314"/>
      <c r="B304" s="316"/>
      <c r="C304" s="318"/>
      <c r="D304" s="318"/>
      <c r="E304" s="189" t="s">
        <v>6</v>
      </c>
      <c r="F304" s="316"/>
      <c r="G304" s="7" t="s">
        <v>7</v>
      </c>
      <c r="H304" s="316"/>
      <c r="I304" s="297"/>
      <c r="J304" s="299"/>
      <c r="K304" s="299"/>
      <c r="L304" s="179"/>
      <c r="M304" s="172"/>
      <c r="N304" s="307" t="s">
        <v>8</v>
      </c>
      <c r="O304" s="308"/>
      <c r="P304" s="308"/>
      <c r="Q304" s="308"/>
      <c r="R304" s="308"/>
      <c r="S304" s="308"/>
      <c r="T304" s="309"/>
      <c r="U304" s="189" t="s">
        <v>9</v>
      </c>
      <c r="V304" s="175" t="s">
        <v>10</v>
      </c>
      <c r="W304" s="176"/>
      <c r="X304" s="176"/>
      <c r="Y304" s="176"/>
      <c r="Z304" s="176"/>
      <c r="AA304" s="177"/>
      <c r="AB304" s="119" t="s">
        <v>11</v>
      </c>
      <c r="AC304" s="174"/>
      <c r="AD304" s="310" t="s">
        <v>8</v>
      </c>
      <c r="AE304" s="311"/>
      <c r="AF304" s="311"/>
      <c r="AG304" s="311"/>
      <c r="AH304" s="311"/>
      <c r="AI304" s="311"/>
      <c r="AJ304" s="312"/>
      <c r="AK304" s="125" t="s">
        <v>9</v>
      </c>
      <c r="AL304" s="172"/>
      <c r="AM304" s="307" t="s">
        <v>8</v>
      </c>
      <c r="AN304" s="308"/>
      <c r="AO304" s="308"/>
      <c r="AP304" s="308"/>
      <c r="AQ304" s="308"/>
      <c r="AR304" s="308"/>
      <c r="AS304" s="309"/>
      <c r="AT304" s="120" t="s">
        <v>9</v>
      </c>
    </row>
    <row r="305" spans="1:64" x14ac:dyDescent="0.15">
      <c r="A305" s="289">
        <v>61</v>
      </c>
      <c r="B305" s="292"/>
      <c r="C305" s="294"/>
      <c r="D305" s="292"/>
      <c r="E305" s="186" t="str">
        <f>IF(C305="○",IF($D305&lt;&gt;"",VLOOKUP($D305,新規学連登録者入力シート!$A$2:$U$101,8,FALSE),""),IF($D305&lt;&gt;"",IF(VLOOKUP(記入方法!$D305,登録者リスト!$A$1:$F$43729,4,FALSE)=基本情報!$D$6,VLOOKUP(記入方法!$D305,登録者リスト!$A$1:$F$43729,3,FALSE),""),""))</f>
        <v/>
      </c>
      <c r="F305" s="283" t="str">
        <f>IF(C305="○",IF($D305&lt;&gt;"",VLOOKUP($D305,新規学連登録者入力シート!$A$2:$U$101,9,FALSE),""),IF($D305&lt;&gt;"",IF(VLOOKUP(記入方法!$D305,登録者リスト!$A$1:$G$43729,4,FALSE)=基本情報!$D$6,VLOOKUP(記入方法!$D305,登録者リスト!$A$1:$G$43729,7,FALSE),""),""))</f>
        <v/>
      </c>
      <c r="G305" s="187" t="str">
        <f>IF(C305="○",IF($D305&lt;&gt;"",VLOOKUP($D305,新規学連登録者入力シート!$A$2:$U$101,14,FALSE),""),IF($D305&lt;&gt;"",IF(VLOOKUP(記入方法!$D305,登録者リスト!$A$1:$F$43729,4,FALSE)=基本情報!$D$6,VLOOKUP(記入方法!$D305,登録者リスト!$A$1:$F$43729,5,FALSE),""),""))</f>
        <v/>
      </c>
      <c r="H305" s="281" t="str">
        <f>IF(C305="○",IF($D305&lt;&gt;"",VLOOKUP($D305,新規学連登録者入力シート!$A$2:$U$101,19,FALSE),""),IF($D305&lt;&gt;"",IF(VLOOKUP(記入方法!$D305,登録者リスト!$A$1:$H$43729,4,FALSE)=基本情報!$D$6,VLOOKUP(記入方法!$D305,登録者リスト!$A$1:$H$43729,8,FALSE),""),""))</f>
        <v/>
      </c>
      <c r="I305" s="285"/>
      <c r="J305" s="285"/>
      <c r="K305" s="287" t="str">
        <f>IFERROR(IF(I305="","",IF(AND(I305&lt;&gt;"107 ハーフマラソン",I305&lt;&gt;"062 10000mW"),IF(BD305="T",IF(VALUE(M305)&lt;=BB305,"A標準",IF(VALUE(M305)&lt;=BC305,"B標準","未突破")),IF(VALUE(M305)&gt;=BB305,"A標準",IF(VALUE(M305)&gt;=BC305,"B標準","未突破"))),IF(VALUE(M305)&lt;=BC305,"","未突破"))),"")</f>
        <v/>
      </c>
      <c r="L305" s="169"/>
      <c r="M305" s="13" t="str">
        <f>IF(U305="",ASC(N305&amp;IF(P305&lt;&gt;"",TEXT(P305,"00"),"")&amp;IF(R305&lt;&gt;"",TEXT(R305,"00"),"")&amp;IF(T305&lt;&gt;"",TEXT(T305,"00"),"")),ASC(U305))</f>
        <v/>
      </c>
      <c r="N305" s="281"/>
      <c r="O305" s="265" t="s">
        <v>275</v>
      </c>
      <c r="P305" s="275"/>
      <c r="Q305" s="265" t="s">
        <v>276</v>
      </c>
      <c r="R305" s="275"/>
      <c r="S305" s="277" t="s">
        <v>277</v>
      </c>
      <c r="T305" s="279"/>
      <c r="U305" s="281"/>
      <c r="V305" s="8"/>
      <c r="W305" s="9" t="s">
        <v>23</v>
      </c>
      <c r="X305" s="8"/>
      <c r="Y305" s="9" t="s">
        <v>24</v>
      </c>
      <c r="Z305" s="8"/>
      <c r="AA305" s="9" t="s">
        <v>26</v>
      </c>
      <c r="AB305" s="283"/>
      <c r="AC305" s="126" t="str">
        <f>IF(AK305="",ASC(AD305&amp;IF(AF305&lt;&gt;"",TEXT(AF305,"00"),"")&amp;IF(AH305&lt;&gt;"",TEXT(AH305,"00"),"")&amp;IF(AJ305&lt;&gt;"",TEXT(AJ305,"00"),"")),ASC(AK305))</f>
        <v/>
      </c>
      <c r="AD305" s="267" t="str">
        <f>IF(I305="","",IF(I305="201 十種競技","",VLOOKUP(I305,#REF!,2,FALSE)))</f>
        <v/>
      </c>
      <c r="AE305" s="269" t="s">
        <v>275</v>
      </c>
      <c r="AF305" s="271" t="str">
        <f>IF(I305="","",IF(I305="201 十種競技","",VLOOKUP(I305,#REF!,4,FALSE)))</f>
        <v/>
      </c>
      <c r="AG305" s="269" t="s">
        <v>276</v>
      </c>
      <c r="AH305" s="271" t="str">
        <f>IF(I305="","",IF(I305="201 十種競技","",VLOOKUP(I305,#REF!,6,FALSE)))</f>
        <v/>
      </c>
      <c r="AI305" s="273" t="s">
        <v>277</v>
      </c>
      <c r="AJ305" s="331" t="str">
        <f>IF(I305="","",IF(I305="201 十種競技","",VLOOKUP(I305,#REF!,8,FALSE)))</f>
        <v/>
      </c>
      <c r="AK305" s="267" t="str">
        <f>IF(I305="","",IF(I305="201 十種競技",#REF!,""))</f>
        <v/>
      </c>
      <c r="AL305" s="13" t="str">
        <f>IF(AT305="",ASC(AM305&amp;IF(AO305&lt;&gt;"",TEXT(AO305,"00"),"")&amp;IF(AQ305&lt;&gt;"",TEXT(AQ305,"00"),"")&amp;IF(AS305&lt;&gt;"",TEXT(AS305,"00"),"")),ASC(AT305))</f>
        <v/>
      </c>
      <c r="AM305" s="292"/>
      <c r="AN305" s="265" t="s">
        <v>275</v>
      </c>
      <c r="AO305" s="319"/>
      <c r="AP305" s="265" t="s">
        <v>276</v>
      </c>
      <c r="AQ305" s="319"/>
      <c r="AR305" s="277" t="s">
        <v>277</v>
      </c>
      <c r="AS305" s="321"/>
      <c r="AT305" s="323"/>
      <c r="AV305" s="6" t="str">
        <f>IF(AND(I305&lt;&gt;"107 ハーフマラソン",I305&lt;&gt;"062 10000mW"),D305 &amp; "-" &amp; I305,D305 &amp; "-" &amp; I305 &amp; J305)</f>
        <v>-</v>
      </c>
      <c r="AW305" s="6" t="str">
        <f>IF(ISERROR(VLOOKUP(記入方法!$AV305,登録者リスト!#REF!,4,FALSE)),"○","")</f>
        <v>○</v>
      </c>
      <c r="AX305" s="6" t="e">
        <f>IF(AND(I305&lt;&gt;"107 ハーフマラソン",I305&lt;&gt;"062 10000mW"),#REF! &amp; "-" &amp; I305,#REF! &amp; "-" &amp; I305 &amp; J305)</f>
        <v>#REF!</v>
      </c>
      <c r="AY305" s="6" t="str">
        <f>IF(ISERROR(VLOOKUP(AX305,突破者リスト外資格記録入力シート!$D$7:$M$106,2,FALSE)),"○","")</f>
        <v>○</v>
      </c>
      <c r="AZ305" s="6" t="str">
        <f>IF(C305="○","整理番号","登録番号")</f>
        <v>登録番号</v>
      </c>
      <c r="BA305" s="6" t="str">
        <f>IF(I305="107 ハーフマラソン","H",IF(I305="062 10000mW","W",""))</f>
        <v/>
      </c>
      <c r="BB305" s="6" t="e">
        <f>VLOOKUP($I305 &amp; $J305,標準記録!$A$1:$D$25,2,FALSE)</f>
        <v>#N/A</v>
      </c>
      <c r="BC305" s="6" t="e">
        <f>VLOOKUP($I305 &amp; $J305,標準記録!$A$1:$D$25,3,FALSE)</f>
        <v>#N/A</v>
      </c>
      <c r="BD305" s="6" t="e">
        <f>VLOOKUP($I305 &amp; $J305,標準記録!$A$1:$D$25,4,FALSE)</f>
        <v>#N/A</v>
      </c>
      <c r="BE305" s="6" t="str">
        <f>IF(BF305="","",A305)</f>
        <v/>
      </c>
      <c r="BF305" s="6" t="str">
        <f>IF(OR(I305="201 十種競技",I305="202 七種競技"),#REF!,"")</f>
        <v/>
      </c>
      <c r="BG305" s="6" t="str">
        <f>IF(I305="107 ハーフマラソン",#REF!,"")</f>
        <v/>
      </c>
      <c r="BH305" s="6" t="str">
        <f>I305 &amp; K305</f>
        <v/>
      </c>
      <c r="BI305" s="6">
        <f>I305</f>
        <v>0</v>
      </c>
      <c r="BJ305" s="6">
        <f>COUNTIF($BI$5:$BI$401,I305)</f>
        <v>160</v>
      </c>
      <c r="BK305" s="6">
        <f>COUNTIF($BH$5:$BH$401,I305 &amp; "B標準")</f>
        <v>0</v>
      </c>
      <c r="BL305" s="6" t="str">
        <f>D303 &amp; D305</f>
        <v>登録番号</v>
      </c>
    </row>
    <row r="306" spans="1:64" ht="14.25" thickBot="1" x14ac:dyDescent="0.2">
      <c r="A306" s="290"/>
      <c r="B306" s="293"/>
      <c r="C306" s="295"/>
      <c r="D306" s="293"/>
      <c r="E306" s="188" t="str">
        <f>IF(C305="○",IF($D305&lt;&gt;"",VLOOKUP($D305,新規学連登録者入力シート!$A$2:$U$101,7,FALSE),""),IF($D305&lt;&gt;"",IF(VLOOKUP(記入方法!$D305,登録者リスト!$A$1:$F$43729,4,FALSE)=基本情報!$D$6,VLOOKUP(記入方法!$D305,登録者リスト!$A$1:$F$43729,2,FALSE),""),""))</f>
        <v/>
      </c>
      <c r="F306" s="284"/>
      <c r="G306" s="188" t="str">
        <f>IF(C305="○",IF($D305&lt;&gt;"",VLOOKUP($D305,新規学連登録者入力シート!$A$2:$U$101,19,FALSE),""),IF($D305&lt;&gt;"",IF(VLOOKUP(記入方法!$D305,登録者リスト!$A$1:$F$43729,4,FALSE)=基本情報!$D$6,VLOOKUP(記入方法!$D305,登録者リスト!$A$1:$F$43729,6,FALSE),""),""))</f>
        <v/>
      </c>
      <c r="H306" s="282"/>
      <c r="I306" s="286"/>
      <c r="J306" s="286"/>
      <c r="K306" s="288"/>
      <c r="L306" s="170"/>
      <c r="M306" s="15" t="str">
        <f>IF(U306="",ASC(N306&amp;IF(P306&lt;&gt;"",TEXT(P306,"00"),"")&amp;IF(R306&lt;&gt;"",TEXT(R306,"00"),"")&amp;IF(T306&lt;&gt;"",TEXT(T306,"00"),"")),ASC(U306))</f>
        <v/>
      </c>
      <c r="N306" s="282"/>
      <c r="O306" s="266"/>
      <c r="P306" s="276"/>
      <c r="Q306" s="266"/>
      <c r="R306" s="276"/>
      <c r="S306" s="278"/>
      <c r="T306" s="280"/>
      <c r="U306" s="282"/>
      <c r="V306" s="10"/>
      <c r="W306" s="11" t="s">
        <v>23</v>
      </c>
      <c r="X306" s="10"/>
      <c r="Y306" s="11" t="s">
        <v>25</v>
      </c>
      <c r="Z306" s="10"/>
      <c r="AA306" s="11" t="s">
        <v>26</v>
      </c>
      <c r="AB306" s="284"/>
      <c r="AC306" s="127" t="str">
        <f>IF(AK306="",ASC(AD305&amp;IF(AF306&lt;&gt;"",TEXT(AF306,"00"),"")&amp;IF(AH306&lt;&gt;"",TEXT(AH306,"00"),"")&amp;IF(AJ306&lt;&gt;"",TEXT(AJ306,"00"),"")),ASC(AK306))</f>
        <v/>
      </c>
      <c r="AD306" s="268"/>
      <c r="AE306" s="270"/>
      <c r="AF306" s="272"/>
      <c r="AG306" s="270"/>
      <c r="AH306" s="272"/>
      <c r="AI306" s="274"/>
      <c r="AJ306" s="332"/>
      <c r="AK306" s="268"/>
      <c r="AL306" s="15" t="str">
        <f>IF(AT306="",ASC(AM306&amp;IF(AO306&lt;&gt;"",TEXT(AO306,"00"),"")&amp;IF(AQ306&lt;&gt;"",TEXT(AQ306,"00"),"")&amp;IF(AS306&lt;&gt;"",TEXT(AS306,"00"),"")),ASC(AT306))</f>
        <v/>
      </c>
      <c r="AM306" s="293"/>
      <c r="AN306" s="266"/>
      <c r="AO306" s="320"/>
      <c r="AP306" s="266"/>
      <c r="AQ306" s="320"/>
      <c r="AR306" s="278"/>
      <c r="AS306" s="322"/>
      <c r="AT306" s="324"/>
      <c r="AV306" s="6" t="str">
        <f>IF(AND(I306&lt;&gt;"107 ハーフマラソン",I306&lt;&gt;"062 10000mW"),D305 &amp; "-" &amp; I306,D305 &amp; "-" &amp; I306 &amp; J306)</f>
        <v>-</v>
      </c>
      <c r="AW306" s="6" t="str">
        <f>IF(ISERROR(VLOOKUP(記入方法!$AV306,登録者リスト!#REF!,4,FALSE)),"○","")</f>
        <v>○</v>
      </c>
      <c r="AX306" s="6" t="e">
        <f>IF(AND(I306&lt;&gt;"107 ハーフマラソン",I306&lt;&gt;"062 10000mW"),#REF! &amp; "-" &amp; I306,#REF! &amp; "-" &amp; I306 &amp; J306)</f>
        <v>#REF!</v>
      </c>
      <c r="AY306" s="6" t="str">
        <f>IF(ISERROR(VLOOKUP(AX306,突破者リスト外資格記録入力シート!$D$7:$M$106,2,FALSE)),"○","")</f>
        <v>○</v>
      </c>
      <c r="BA306" s="6" t="str">
        <f>IF(I306="107 ハーフマラソン","H",IF(I306="062 10000mW","W",""))</f>
        <v/>
      </c>
      <c r="BB306" s="6" t="e">
        <f>VLOOKUP($I306 &amp; $J306,標準記録!$A$1:$D$25,2,FALSE)</f>
        <v>#N/A</v>
      </c>
      <c r="BC306" s="6" t="e">
        <f>VLOOKUP($I306 &amp; $J306,標準記録!$A$1:$D$25,3,FALSE)</f>
        <v>#N/A</v>
      </c>
      <c r="BD306" s="6" t="e">
        <f>VLOOKUP($I306 &amp; $J306,標準記録!$A$1:$D$25,4,FALSE)</f>
        <v>#N/A</v>
      </c>
      <c r="BE306" s="6" t="str">
        <f>IF(BF306="","",A305)</f>
        <v/>
      </c>
      <c r="BF306" s="6" t="str">
        <f>IF(OR(I306="201 十種競技",I306="202 七種競技"),#REF!,"")</f>
        <v/>
      </c>
      <c r="BG306" s="6" t="str">
        <f>IF(I306="107 ハーフマラソン",#REF!,"")</f>
        <v/>
      </c>
      <c r="BH306" s="6" t="str">
        <f>I306 &amp; K306</f>
        <v/>
      </c>
      <c r="BI306" s="6">
        <f>I306</f>
        <v>0</v>
      </c>
      <c r="BJ306" s="6">
        <f>COUNTIF($BI$5:$BI$401,I306)</f>
        <v>160</v>
      </c>
      <c r="BK306" s="6">
        <f>COUNTIF($BH$5:$BH$401,I306 &amp; "B標準")</f>
        <v>0</v>
      </c>
    </row>
    <row r="307" spans="1:64" ht="15" thickTop="1" thickBot="1" x14ac:dyDescent="0.2">
      <c r="A307" s="291"/>
      <c r="B307" s="325" t="s">
        <v>164</v>
      </c>
      <c r="C307" s="326"/>
      <c r="D307" s="326"/>
      <c r="E307" s="326"/>
      <c r="F307" s="326"/>
      <c r="G307" s="327"/>
      <c r="H307" s="185"/>
      <c r="I307" s="328"/>
      <c r="J307" s="329"/>
      <c r="K307" s="329"/>
      <c r="L307" s="329"/>
      <c r="M307" s="329"/>
      <c r="N307" s="329"/>
      <c r="O307" s="329"/>
      <c r="P307" s="329"/>
      <c r="Q307" s="329"/>
      <c r="R307" s="329"/>
      <c r="S307" s="329"/>
      <c r="T307" s="329"/>
      <c r="U307" s="329"/>
      <c r="V307" s="329"/>
      <c r="W307" s="329"/>
      <c r="X307" s="329"/>
      <c r="Y307" s="329"/>
      <c r="Z307" s="329"/>
      <c r="AA307" s="329"/>
      <c r="AB307" s="329"/>
      <c r="AC307" s="329"/>
      <c r="AD307" s="329"/>
      <c r="AE307" s="329"/>
      <c r="AF307" s="329"/>
      <c r="AG307" s="329"/>
      <c r="AH307" s="329"/>
      <c r="AI307" s="329"/>
      <c r="AJ307" s="329"/>
      <c r="AK307" s="329"/>
      <c r="AL307" s="329"/>
      <c r="AM307" s="329"/>
      <c r="AN307" s="329"/>
      <c r="AO307" s="329"/>
      <c r="AP307" s="329"/>
      <c r="AQ307" s="329"/>
      <c r="AR307" s="329"/>
      <c r="AS307" s="329"/>
      <c r="AT307" s="330"/>
    </row>
    <row r="308" spans="1:64" ht="13.5" customHeight="1" x14ac:dyDescent="0.15">
      <c r="A308" s="313"/>
      <c r="B308" s="315" t="s">
        <v>0</v>
      </c>
      <c r="C308" s="317" t="s">
        <v>280</v>
      </c>
      <c r="D308" s="317" t="str">
        <f>IF(C310="○","整理番号","登録番号")</f>
        <v>登録番号</v>
      </c>
      <c r="E308" s="184" t="s">
        <v>1394</v>
      </c>
      <c r="F308" s="315" t="s">
        <v>319</v>
      </c>
      <c r="G308" s="168" t="s">
        <v>1</v>
      </c>
      <c r="H308" s="298" t="s">
        <v>1395</v>
      </c>
      <c r="I308" s="296" t="s">
        <v>2</v>
      </c>
      <c r="J308" s="298" t="s">
        <v>328</v>
      </c>
      <c r="K308" s="298" t="s">
        <v>3</v>
      </c>
      <c r="L308" s="178" t="s">
        <v>281</v>
      </c>
      <c r="M308" s="171" t="s">
        <v>16</v>
      </c>
      <c r="N308" s="300" t="s">
        <v>4</v>
      </c>
      <c r="O308" s="301"/>
      <c r="P308" s="301"/>
      <c r="Q308" s="301"/>
      <c r="R308" s="301"/>
      <c r="S308" s="301"/>
      <c r="T308" s="301"/>
      <c r="U308" s="301"/>
      <c r="V308" s="301"/>
      <c r="W308" s="301"/>
      <c r="X308" s="301"/>
      <c r="Y308" s="301"/>
      <c r="Z308" s="301"/>
      <c r="AA308" s="301"/>
      <c r="AB308" s="302"/>
      <c r="AC308" s="173" t="s">
        <v>16</v>
      </c>
      <c r="AD308" s="303" t="s">
        <v>462</v>
      </c>
      <c r="AE308" s="304"/>
      <c r="AF308" s="304"/>
      <c r="AG308" s="304"/>
      <c r="AH308" s="304"/>
      <c r="AI308" s="304"/>
      <c r="AJ308" s="304"/>
      <c r="AK308" s="305"/>
      <c r="AL308" s="171" t="s">
        <v>16</v>
      </c>
      <c r="AM308" s="300" t="s">
        <v>459</v>
      </c>
      <c r="AN308" s="301"/>
      <c r="AO308" s="301"/>
      <c r="AP308" s="301"/>
      <c r="AQ308" s="301"/>
      <c r="AR308" s="301"/>
      <c r="AS308" s="301"/>
      <c r="AT308" s="306"/>
    </row>
    <row r="309" spans="1:64" ht="14.25" thickBot="1" x14ac:dyDescent="0.2">
      <c r="A309" s="314"/>
      <c r="B309" s="316"/>
      <c r="C309" s="318"/>
      <c r="D309" s="318"/>
      <c r="E309" s="189" t="s">
        <v>6</v>
      </c>
      <c r="F309" s="316"/>
      <c r="G309" s="7" t="s">
        <v>7</v>
      </c>
      <c r="H309" s="316"/>
      <c r="I309" s="297"/>
      <c r="J309" s="299"/>
      <c r="K309" s="299"/>
      <c r="L309" s="179"/>
      <c r="M309" s="172"/>
      <c r="N309" s="307" t="s">
        <v>8</v>
      </c>
      <c r="O309" s="308"/>
      <c r="P309" s="308"/>
      <c r="Q309" s="308"/>
      <c r="R309" s="308"/>
      <c r="S309" s="308"/>
      <c r="T309" s="309"/>
      <c r="U309" s="189" t="s">
        <v>9</v>
      </c>
      <c r="V309" s="175" t="s">
        <v>10</v>
      </c>
      <c r="W309" s="176"/>
      <c r="X309" s="176"/>
      <c r="Y309" s="176"/>
      <c r="Z309" s="176"/>
      <c r="AA309" s="177"/>
      <c r="AB309" s="119" t="s">
        <v>11</v>
      </c>
      <c r="AC309" s="174"/>
      <c r="AD309" s="310" t="s">
        <v>8</v>
      </c>
      <c r="AE309" s="311"/>
      <c r="AF309" s="311"/>
      <c r="AG309" s="311"/>
      <c r="AH309" s="311"/>
      <c r="AI309" s="311"/>
      <c r="AJ309" s="312"/>
      <c r="AK309" s="125" t="s">
        <v>9</v>
      </c>
      <c r="AL309" s="172"/>
      <c r="AM309" s="307" t="s">
        <v>8</v>
      </c>
      <c r="AN309" s="308"/>
      <c r="AO309" s="308"/>
      <c r="AP309" s="308"/>
      <c r="AQ309" s="308"/>
      <c r="AR309" s="308"/>
      <c r="AS309" s="309"/>
      <c r="AT309" s="120" t="s">
        <v>9</v>
      </c>
    </row>
    <row r="310" spans="1:64" x14ac:dyDescent="0.15">
      <c r="A310" s="289">
        <v>62</v>
      </c>
      <c r="B310" s="292"/>
      <c r="C310" s="294"/>
      <c r="D310" s="292"/>
      <c r="E310" s="186" t="str">
        <f>IF(C310="○",IF($D310&lt;&gt;"",VLOOKUP($D310,新規学連登録者入力シート!$A$2:$U$101,8,FALSE),""),IF($D310&lt;&gt;"",IF(VLOOKUP(記入方法!$D310,登録者リスト!$A$1:$F$43729,4,FALSE)=基本情報!$D$6,VLOOKUP(記入方法!$D310,登録者リスト!$A$1:$F$43729,3,FALSE),""),""))</f>
        <v/>
      </c>
      <c r="F310" s="283" t="str">
        <f>IF(C310="○",IF($D310&lt;&gt;"",VLOOKUP($D310,新規学連登録者入力シート!$A$2:$U$101,9,FALSE),""),IF($D310&lt;&gt;"",IF(VLOOKUP(記入方法!$D310,登録者リスト!$A$1:$G$43729,4,FALSE)=基本情報!$D$6,VLOOKUP(記入方法!$D310,登録者リスト!$A$1:$G$43729,7,FALSE),""),""))</f>
        <v/>
      </c>
      <c r="G310" s="187" t="str">
        <f>IF(C310="○",IF($D310&lt;&gt;"",VLOOKUP($D310,新規学連登録者入力シート!$A$2:$U$101,14,FALSE),""),IF($D310&lt;&gt;"",IF(VLOOKUP(記入方法!$D310,登録者リスト!$A$1:$F$43729,4,FALSE)=基本情報!$D$6,VLOOKUP(記入方法!$D310,登録者リスト!$A$1:$F$43729,5,FALSE),""),""))</f>
        <v/>
      </c>
      <c r="H310" s="281" t="str">
        <f>IF(C310="○",IF($D310&lt;&gt;"",VLOOKUP($D310,新規学連登録者入力シート!$A$2:$U$101,19,FALSE),""),IF($D310&lt;&gt;"",IF(VLOOKUP(記入方法!$D310,登録者リスト!$A$1:$H$43729,4,FALSE)=基本情報!$D$6,VLOOKUP(記入方法!$D310,登録者リスト!$A$1:$H$43729,8,FALSE),""),""))</f>
        <v/>
      </c>
      <c r="I310" s="285"/>
      <c r="J310" s="285"/>
      <c r="K310" s="287" t="str">
        <f>IFERROR(IF(I310="","",IF(AND(I310&lt;&gt;"107 ハーフマラソン",I310&lt;&gt;"062 10000mW"),IF(BD310="T",IF(VALUE(M310)&lt;=BB310,"A標準",IF(VALUE(M310)&lt;=BC310,"B標準","未突破")),IF(VALUE(M310)&gt;=BB310,"A標準",IF(VALUE(M310)&gt;=BC310,"B標準","未突破"))),IF(VALUE(M310)&lt;=BC310,"","未突破"))),"")</f>
        <v/>
      </c>
      <c r="L310" s="169"/>
      <c r="M310" s="13" t="str">
        <f>IF(U310="",ASC(N310&amp;IF(P310&lt;&gt;"",TEXT(P310,"00"),"")&amp;IF(R310&lt;&gt;"",TEXT(R310,"00"),"")&amp;IF(T310&lt;&gt;"",TEXT(T310,"00"),"")),ASC(U310))</f>
        <v/>
      </c>
      <c r="N310" s="281"/>
      <c r="O310" s="265" t="s">
        <v>275</v>
      </c>
      <c r="P310" s="275"/>
      <c r="Q310" s="265" t="s">
        <v>276</v>
      </c>
      <c r="R310" s="275"/>
      <c r="S310" s="277" t="s">
        <v>277</v>
      </c>
      <c r="T310" s="279"/>
      <c r="U310" s="281"/>
      <c r="V310" s="8"/>
      <c r="W310" s="9" t="s">
        <v>23</v>
      </c>
      <c r="X310" s="8"/>
      <c r="Y310" s="9" t="s">
        <v>24</v>
      </c>
      <c r="Z310" s="8"/>
      <c r="AA310" s="9" t="s">
        <v>26</v>
      </c>
      <c r="AB310" s="283"/>
      <c r="AC310" s="126" t="str">
        <f>IF(AK310="",ASC(AD310&amp;IF(AF310&lt;&gt;"",TEXT(AF310,"00"),"")&amp;IF(AH310&lt;&gt;"",TEXT(AH310,"00"),"")&amp;IF(AJ310&lt;&gt;"",TEXT(AJ310,"00"),"")),ASC(AK310))</f>
        <v/>
      </c>
      <c r="AD310" s="267" t="str">
        <f>IF(I310="","",IF(I310="201 十種競技","",VLOOKUP(I310,#REF!,2,FALSE)))</f>
        <v/>
      </c>
      <c r="AE310" s="269" t="s">
        <v>275</v>
      </c>
      <c r="AF310" s="271" t="str">
        <f>IF(I310="","",IF(I310="201 十種競技","",VLOOKUP(I310,#REF!,4,FALSE)))</f>
        <v/>
      </c>
      <c r="AG310" s="269" t="s">
        <v>276</v>
      </c>
      <c r="AH310" s="271" t="str">
        <f>IF(I310="","",IF(I310="201 十種競技","",VLOOKUP(I310,#REF!,6,FALSE)))</f>
        <v/>
      </c>
      <c r="AI310" s="273" t="s">
        <v>277</v>
      </c>
      <c r="AJ310" s="331" t="str">
        <f>IF(I310="","",IF(I310="201 十種競技","",VLOOKUP(I310,#REF!,8,FALSE)))</f>
        <v/>
      </c>
      <c r="AK310" s="267" t="str">
        <f>IF(I310="","",IF(I310="201 十種競技",#REF!,""))</f>
        <v/>
      </c>
      <c r="AL310" s="13" t="str">
        <f>IF(AT310="",ASC(AM310&amp;IF(AO310&lt;&gt;"",TEXT(AO310,"00"),"")&amp;IF(AQ310&lt;&gt;"",TEXT(AQ310,"00"),"")&amp;IF(AS310&lt;&gt;"",TEXT(AS310,"00"),"")),ASC(AT310))</f>
        <v/>
      </c>
      <c r="AM310" s="292"/>
      <c r="AN310" s="265" t="s">
        <v>275</v>
      </c>
      <c r="AO310" s="319"/>
      <c r="AP310" s="265" t="s">
        <v>276</v>
      </c>
      <c r="AQ310" s="319"/>
      <c r="AR310" s="277" t="s">
        <v>277</v>
      </c>
      <c r="AS310" s="321"/>
      <c r="AT310" s="323"/>
      <c r="AV310" s="6" t="str">
        <f>IF(AND(I310&lt;&gt;"107 ハーフマラソン",I310&lt;&gt;"062 10000mW"),D310 &amp; "-" &amp; I310,D310 &amp; "-" &amp; I310 &amp; J310)</f>
        <v>-</v>
      </c>
      <c r="AW310" s="6" t="str">
        <f>IF(ISERROR(VLOOKUP(記入方法!$AV310,登録者リスト!#REF!,4,FALSE)),"○","")</f>
        <v>○</v>
      </c>
      <c r="AX310" s="6" t="e">
        <f>IF(AND(I310&lt;&gt;"107 ハーフマラソン",I310&lt;&gt;"062 10000mW"),#REF! &amp; "-" &amp; I310,#REF! &amp; "-" &amp; I310 &amp; J310)</f>
        <v>#REF!</v>
      </c>
      <c r="AY310" s="6" t="str">
        <f>IF(ISERROR(VLOOKUP(AX310,突破者リスト外資格記録入力シート!$D$7:$M$106,2,FALSE)),"○","")</f>
        <v>○</v>
      </c>
      <c r="AZ310" s="6" t="str">
        <f>IF(C310="○","整理番号","登録番号")</f>
        <v>登録番号</v>
      </c>
      <c r="BA310" s="6" t="str">
        <f>IF(I310="107 ハーフマラソン","H",IF(I310="062 10000mW","W",""))</f>
        <v/>
      </c>
      <c r="BB310" s="6" t="e">
        <f>VLOOKUP($I310 &amp; $J310,標準記録!$A$1:$D$25,2,FALSE)</f>
        <v>#N/A</v>
      </c>
      <c r="BC310" s="6" t="e">
        <f>VLOOKUP($I310 &amp; $J310,標準記録!$A$1:$D$25,3,FALSE)</f>
        <v>#N/A</v>
      </c>
      <c r="BD310" s="6" t="e">
        <f>VLOOKUP($I310 &amp; $J310,標準記録!$A$1:$D$25,4,FALSE)</f>
        <v>#N/A</v>
      </c>
      <c r="BE310" s="6" t="str">
        <f>IF(BF310="","",A310)</f>
        <v/>
      </c>
      <c r="BF310" s="6" t="str">
        <f>IF(OR(I310="201 十種競技",I310="202 七種競技"),#REF!,"")</f>
        <v/>
      </c>
      <c r="BG310" s="6" t="str">
        <f>IF(I310="107 ハーフマラソン",#REF!,"")</f>
        <v/>
      </c>
      <c r="BH310" s="6" t="str">
        <f>I310 &amp; K310</f>
        <v/>
      </c>
      <c r="BI310" s="6">
        <f>I310</f>
        <v>0</v>
      </c>
      <c r="BJ310" s="6">
        <f>COUNTIF($BI$5:$BI$401,I310)</f>
        <v>160</v>
      </c>
      <c r="BK310" s="6">
        <f>COUNTIF($BH$5:$BH$401,I310 &amp; "B標準")</f>
        <v>0</v>
      </c>
      <c r="BL310" s="6" t="str">
        <f>D308 &amp; D310</f>
        <v>登録番号</v>
      </c>
    </row>
    <row r="311" spans="1:64" ht="14.25" thickBot="1" x14ac:dyDescent="0.2">
      <c r="A311" s="290"/>
      <c r="B311" s="293"/>
      <c r="C311" s="295"/>
      <c r="D311" s="293"/>
      <c r="E311" s="188" t="str">
        <f>IF(C310="○",IF($D310&lt;&gt;"",VLOOKUP($D310,新規学連登録者入力シート!$A$2:$U$101,7,FALSE),""),IF($D310&lt;&gt;"",IF(VLOOKUP(記入方法!$D310,登録者リスト!$A$1:$F$43729,4,FALSE)=基本情報!$D$6,VLOOKUP(記入方法!$D310,登録者リスト!$A$1:$F$43729,2,FALSE),""),""))</f>
        <v/>
      </c>
      <c r="F311" s="284"/>
      <c r="G311" s="188" t="str">
        <f>IF(C310="○",IF($D310&lt;&gt;"",VLOOKUP($D310,新規学連登録者入力シート!$A$2:$U$101,19,FALSE),""),IF($D310&lt;&gt;"",IF(VLOOKUP(記入方法!$D310,登録者リスト!$A$1:$F$43729,4,FALSE)=基本情報!$D$6,VLOOKUP(記入方法!$D310,登録者リスト!$A$1:$F$43729,6,FALSE),""),""))</f>
        <v/>
      </c>
      <c r="H311" s="282"/>
      <c r="I311" s="286"/>
      <c r="J311" s="286"/>
      <c r="K311" s="288"/>
      <c r="L311" s="170"/>
      <c r="M311" s="15" t="str">
        <f>IF(U311="",ASC(N311&amp;IF(P311&lt;&gt;"",TEXT(P311,"00"),"")&amp;IF(R311&lt;&gt;"",TEXT(R311,"00"),"")&amp;IF(T311&lt;&gt;"",TEXT(T311,"00"),"")),ASC(U311))</f>
        <v/>
      </c>
      <c r="N311" s="282"/>
      <c r="O311" s="266"/>
      <c r="P311" s="276"/>
      <c r="Q311" s="266"/>
      <c r="R311" s="276"/>
      <c r="S311" s="278"/>
      <c r="T311" s="280"/>
      <c r="U311" s="282"/>
      <c r="V311" s="10"/>
      <c r="W311" s="11" t="s">
        <v>23</v>
      </c>
      <c r="X311" s="10"/>
      <c r="Y311" s="11" t="s">
        <v>25</v>
      </c>
      <c r="Z311" s="10"/>
      <c r="AA311" s="11" t="s">
        <v>26</v>
      </c>
      <c r="AB311" s="284"/>
      <c r="AC311" s="127" t="str">
        <f>IF(AK311="",ASC(AD310&amp;IF(AF311&lt;&gt;"",TEXT(AF311,"00"),"")&amp;IF(AH311&lt;&gt;"",TEXT(AH311,"00"),"")&amp;IF(AJ311&lt;&gt;"",TEXT(AJ311,"00"),"")),ASC(AK311))</f>
        <v/>
      </c>
      <c r="AD311" s="268"/>
      <c r="AE311" s="270"/>
      <c r="AF311" s="272"/>
      <c r="AG311" s="270"/>
      <c r="AH311" s="272"/>
      <c r="AI311" s="274"/>
      <c r="AJ311" s="332"/>
      <c r="AK311" s="268"/>
      <c r="AL311" s="15" t="str">
        <f>IF(AT311="",ASC(AM311&amp;IF(AO311&lt;&gt;"",TEXT(AO311,"00"),"")&amp;IF(AQ311&lt;&gt;"",TEXT(AQ311,"00"),"")&amp;IF(AS311&lt;&gt;"",TEXT(AS311,"00"),"")),ASC(AT311))</f>
        <v/>
      </c>
      <c r="AM311" s="293"/>
      <c r="AN311" s="266"/>
      <c r="AO311" s="320"/>
      <c r="AP311" s="266"/>
      <c r="AQ311" s="320"/>
      <c r="AR311" s="278"/>
      <c r="AS311" s="322"/>
      <c r="AT311" s="324"/>
      <c r="AV311" s="6" t="str">
        <f>IF(AND(I311&lt;&gt;"107 ハーフマラソン",I311&lt;&gt;"062 10000mW"),D310 &amp; "-" &amp; I311,D310 &amp; "-" &amp; I311 &amp; J311)</f>
        <v>-</v>
      </c>
      <c r="AW311" s="6" t="str">
        <f>IF(ISERROR(VLOOKUP(記入方法!$AV311,登録者リスト!#REF!,4,FALSE)),"○","")</f>
        <v>○</v>
      </c>
      <c r="AX311" s="6" t="e">
        <f>IF(AND(I311&lt;&gt;"107 ハーフマラソン",I311&lt;&gt;"062 10000mW"),#REF! &amp; "-" &amp; I311,#REF! &amp; "-" &amp; I311 &amp; J311)</f>
        <v>#REF!</v>
      </c>
      <c r="AY311" s="6" t="str">
        <f>IF(ISERROR(VLOOKUP(AX311,突破者リスト外資格記録入力シート!$D$7:$M$106,2,FALSE)),"○","")</f>
        <v>○</v>
      </c>
      <c r="BA311" s="6" t="str">
        <f>IF(I311="107 ハーフマラソン","H",IF(I311="062 10000mW","W",""))</f>
        <v/>
      </c>
      <c r="BB311" s="6" t="e">
        <f>VLOOKUP($I311 &amp; $J311,標準記録!$A$1:$D$25,2,FALSE)</f>
        <v>#N/A</v>
      </c>
      <c r="BC311" s="6" t="e">
        <f>VLOOKUP($I311 &amp; $J311,標準記録!$A$1:$D$25,3,FALSE)</f>
        <v>#N/A</v>
      </c>
      <c r="BD311" s="6" t="e">
        <f>VLOOKUP($I311 &amp; $J311,標準記録!$A$1:$D$25,4,FALSE)</f>
        <v>#N/A</v>
      </c>
      <c r="BE311" s="6" t="str">
        <f>IF(BF311="","",A310)</f>
        <v/>
      </c>
      <c r="BF311" s="6" t="str">
        <f>IF(OR(I311="201 十種競技",I311="202 七種競技"),#REF!,"")</f>
        <v/>
      </c>
      <c r="BG311" s="6" t="str">
        <f>IF(I311="107 ハーフマラソン",#REF!,"")</f>
        <v/>
      </c>
      <c r="BH311" s="6" t="str">
        <f>I311 &amp; K311</f>
        <v/>
      </c>
      <c r="BI311" s="6">
        <f>I311</f>
        <v>0</v>
      </c>
      <c r="BJ311" s="6">
        <f>COUNTIF($BI$5:$BI$401,I311)</f>
        <v>160</v>
      </c>
      <c r="BK311" s="6">
        <f>COUNTIF($BH$5:$BH$401,I311 &amp; "B標準")</f>
        <v>0</v>
      </c>
    </row>
    <row r="312" spans="1:64" ht="15" thickTop="1" thickBot="1" x14ac:dyDescent="0.2">
      <c r="A312" s="291"/>
      <c r="B312" s="325" t="s">
        <v>164</v>
      </c>
      <c r="C312" s="326"/>
      <c r="D312" s="326"/>
      <c r="E312" s="326"/>
      <c r="F312" s="326"/>
      <c r="G312" s="327"/>
      <c r="H312" s="185"/>
      <c r="I312" s="328"/>
      <c r="J312" s="329"/>
      <c r="K312" s="329"/>
      <c r="L312" s="329"/>
      <c r="M312" s="329"/>
      <c r="N312" s="329"/>
      <c r="O312" s="329"/>
      <c r="P312" s="329"/>
      <c r="Q312" s="329"/>
      <c r="R312" s="329"/>
      <c r="S312" s="329"/>
      <c r="T312" s="329"/>
      <c r="U312" s="329"/>
      <c r="V312" s="329"/>
      <c r="W312" s="329"/>
      <c r="X312" s="329"/>
      <c r="Y312" s="329"/>
      <c r="Z312" s="329"/>
      <c r="AA312" s="329"/>
      <c r="AB312" s="329"/>
      <c r="AC312" s="329"/>
      <c r="AD312" s="329"/>
      <c r="AE312" s="329"/>
      <c r="AF312" s="329"/>
      <c r="AG312" s="329"/>
      <c r="AH312" s="329"/>
      <c r="AI312" s="329"/>
      <c r="AJ312" s="329"/>
      <c r="AK312" s="329"/>
      <c r="AL312" s="329"/>
      <c r="AM312" s="329"/>
      <c r="AN312" s="329"/>
      <c r="AO312" s="329"/>
      <c r="AP312" s="329"/>
      <c r="AQ312" s="329"/>
      <c r="AR312" s="329"/>
      <c r="AS312" s="329"/>
      <c r="AT312" s="330"/>
    </row>
    <row r="313" spans="1:64" ht="13.5" customHeight="1" x14ac:dyDescent="0.15">
      <c r="A313" s="313"/>
      <c r="B313" s="315" t="s">
        <v>0</v>
      </c>
      <c r="C313" s="317" t="s">
        <v>280</v>
      </c>
      <c r="D313" s="317" t="str">
        <f>IF(C315="○","整理番号","登録番号")</f>
        <v>登録番号</v>
      </c>
      <c r="E313" s="184" t="s">
        <v>1394</v>
      </c>
      <c r="F313" s="315" t="s">
        <v>319</v>
      </c>
      <c r="G313" s="168" t="s">
        <v>1</v>
      </c>
      <c r="H313" s="298" t="s">
        <v>1395</v>
      </c>
      <c r="I313" s="296" t="s">
        <v>2</v>
      </c>
      <c r="J313" s="298" t="s">
        <v>328</v>
      </c>
      <c r="K313" s="298" t="s">
        <v>3</v>
      </c>
      <c r="L313" s="178" t="s">
        <v>281</v>
      </c>
      <c r="M313" s="171" t="s">
        <v>16</v>
      </c>
      <c r="N313" s="300" t="s">
        <v>4</v>
      </c>
      <c r="O313" s="301"/>
      <c r="P313" s="301"/>
      <c r="Q313" s="301"/>
      <c r="R313" s="301"/>
      <c r="S313" s="301"/>
      <c r="T313" s="301"/>
      <c r="U313" s="301"/>
      <c r="V313" s="301"/>
      <c r="W313" s="301"/>
      <c r="X313" s="301"/>
      <c r="Y313" s="301"/>
      <c r="Z313" s="301"/>
      <c r="AA313" s="301"/>
      <c r="AB313" s="302"/>
      <c r="AC313" s="173" t="s">
        <v>16</v>
      </c>
      <c r="AD313" s="303" t="s">
        <v>462</v>
      </c>
      <c r="AE313" s="304"/>
      <c r="AF313" s="304"/>
      <c r="AG313" s="304"/>
      <c r="AH313" s="304"/>
      <c r="AI313" s="304"/>
      <c r="AJ313" s="304"/>
      <c r="AK313" s="305"/>
      <c r="AL313" s="171" t="s">
        <v>16</v>
      </c>
      <c r="AM313" s="300" t="s">
        <v>459</v>
      </c>
      <c r="AN313" s="301"/>
      <c r="AO313" s="301"/>
      <c r="AP313" s="301"/>
      <c r="AQ313" s="301"/>
      <c r="AR313" s="301"/>
      <c r="AS313" s="301"/>
      <c r="AT313" s="306"/>
    </row>
    <row r="314" spans="1:64" ht="14.25" thickBot="1" x14ac:dyDescent="0.2">
      <c r="A314" s="314"/>
      <c r="B314" s="316"/>
      <c r="C314" s="318"/>
      <c r="D314" s="318"/>
      <c r="E314" s="189" t="s">
        <v>6</v>
      </c>
      <c r="F314" s="316"/>
      <c r="G314" s="7" t="s">
        <v>7</v>
      </c>
      <c r="H314" s="316"/>
      <c r="I314" s="297"/>
      <c r="J314" s="299"/>
      <c r="K314" s="299"/>
      <c r="L314" s="179"/>
      <c r="M314" s="172"/>
      <c r="N314" s="307" t="s">
        <v>8</v>
      </c>
      <c r="O314" s="308"/>
      <c r="P314" s="308"/>
      <c r="Q314" s="308"/>
      <c r="R314" s="308"/>
      <c r="S314" s="308"/>
      <c r="T314" s="309"/>
      <c r="U314" s="189" t="s">
        <v>9</v>
      </c>
      <c r="V314" s="175" t="s">
        <v>10</v>
      </c>
      <c r="W314" s="176"/>
      <c r="X314" s="176"/>
      <c r="Y314" s="176"/>
      <c r="Z314" s="176"/>
      <c r="AA314" s="177"/>
      <c r="AB314" s="119" t="s">
        <v>11</v>
      </c>
      <c r="AC314" s="174"/>
      <c r="AD314" s="310" t="s">
        <v>8</v>
      </c>
      <c r="AE314" s="311"/>
      <c r="AF314" s="311"/>
      <c r="AG314" s="311"/>
      <c r="AH314" s="311"/>
      <c r="AI314" s="311"/>
      <c r="AJ314" s="312"/>
      <c r="AK314" s="125" t="s">
        <v>9</v>
      </c>
      <c r="AL314" s="172"/>
      <c r="AM314" s="307" t="s">
        <v>8</v>
      </c>
      <c r="AN314" s="308"/>
      <c r="AO314" s="308"/>
      <c r="AP314" s="308"/>
      <c r="AQ314" s="308"/>
      <c r="AR314" s="308"/>
      <c r="AS314" s="309"/>
      <c r="AT314" s="120" t="s">
        <v>9</v>
      </c>
    </row>
    <row r="315" spans="1:64" x14ac:dyDescent="0.15">
      <c r="A315" s="289">
        <v>63</v>
      </c>
      <c r="B315" s="292"/>
      <c r="C315" s="294"/>
      <c r="D315" s="292"/>
      <c r="E315" s="186" t="str">
        <f>IF(C315="○",IF($D315&lt;&gt;"",VLOOKUP($D315,新規学連登録者入力シート!$A$2:$U$101,8,FALSE),""),IF($D315&lt;&gt;"",IF(VLOOKUP(記入方法!$D315,登録者リスト!$A$1:$F$43729,4,FALSE)=基本情報!$D$6,VLOOKUP(記入方法!$D315,登録者リスト!$A$1:$F$43729,3,FALSE),""),""))</f>
        <v/>
      </c>
      <c r="F315" s="283" t="str">
        <f>IF(C315="○",IF($D315&lt;&gt;"",VLOOKUP($D315,新規学連登録者入力シート!$A$2:$U$101,9,FALSE),""),IF($D315&lt;&gt;"",IF(VLOOKUP(記入方法!$D315,登録者リスト!$A$1:$G$43729,4,FALSE)=基本情報!$D$6,VLOOKUP(記入方法!$D315,登録者リスト!$A$1:$G$43729,7,FALSE),""),""))</f>
        <v/>
      </c>
      <c r="G315" s="187" t="str">
        <f>IF(C315="○",IF($D315&lt;&gt;"",VLOOKUP($D315,新規学連登録者入力シート!$A$2:$U$101,14,FALSE),""),IF($D315&lt;&gt;"",IF(VLOOKUP(記入方法!$D315,登録者リスト!$A$1:$F$43729,4,FALSE)=基本情報!$D$6,VLOOKUP(記入方法!$D315,登録者リスト!$A$1:$F$43729,5,FALSE),""),""))</f>
        <v/>
      </c>
      <c r="H315" s="281" t="str">
        <f>IF(C315="○",IF($D315&lt;&gt;"",VLOOKUP($D315,新規学連登録者入力シート!$A$2:$U$101,19,FALSE),""),IF($D315&lt;&gt;"",IF(VLOOKUP(記入方法!$D315,登録者リスト!$A$1:$H$43729,4,FALSE)=基本情報!$D$6,VLOOKUP(記入方法!$D315,登録者リスト!$A$1:$H$43729,8,FALSE),""),""))</f>
        <v/>
      </c>
      <c r="I315" s="285"/>
      <c r="J315" s="285"/>
      <c r="K315" s="287" t="str">
        <f>IFERROR(IF(I315="","",IF(AND(I315&lt;&gt;"107 ハーフマラソン",I315&lt;&gt;"062 10000mW"),IF(BD315="T",IF(VALUE(M315)&lt;=BB315,"A標準",IF(VALUE(M315)&lt;=BC315,"B標準","未突破")),IF(VALUE(M315)&gt;=BB315,"A標準",IF(VALUE(M315)&gt;=BC315,"B標準","未突破"))),IF(VALUE(M315)&lt;=BC315,"","未突破"))),"")</f>
        <v/>
      </c>
      <c r="L315" s="169"/>
      <c r="M315" s="13" t="str">
        <f>IF(U315="",ASC(N315&amp;IF(P315&lt;&gt;"",TEXT(P315,"00"),"")&amp;IF(R315&lt;&gt;"",TEXT(R315,"00"),"")&amp;IF(T315&lt;&gt;"",TEXT(T315,"00"),"")),ASC(U315))</f>
        <v/>
      </c>
      <c r="N315" s="281"/>
      <c r="O315" s="265" t="s">
        <v>275</v>
      </c>
      <c r="P315" s="275"/>
      <c r="Q315" s="265" t="s">
        <v>276</v>
      </c>
      <c r="R315" s="275"/>
      <c r="S315" s="277" t="s">
        <v>277</v>
      </c>
      <c r="T315" s="279"/>
      <c r="U315" s="281"/>
      <c r="V315" s="8"/>
      <c r="W315" s="9" t="s">
        <v>23</v>
      </c>
      <c r="X315" s="8"/>
      <c r="Y315" s="9" t="s">
        <v>24</v>
      </c>
      <c r="Z315" s="8"/>
      <c r="AA315" s="9" t="s">
        <v>26</v>
      </c>
      <c r="AB315" s="283"/>
      <c r="AC315" s="126" t="str">
        <f>IF(AK315="",ASC(AD315&amp;IF(AF315&lt;&gt;"",TEXT(AF315,"00"),"")&amp;IF(AH315&lt;&gt;"",TEXT(AH315,"00"),"")&amp;IF(AJ315&lt;&gt;"",TEXT(AJ315,"00"),"")),ASC(AK315))</f>
        <v/>
      </c>
      <c r="AD315" s="267" t="str">
        <f>IF(I315="","",IF(I315="201 十種競技","",VLOOKUP(I315,#REF!,2,FALSE)))</f>
        <v/>
      </c>
      <c r="AE315" s="269" t="s">
        <v>275</v>
      </c>
      <c r="AF315" s="271" t="str">
        <f>IF(I315="","",IF(I315="201 十種競技","",VLOOKUP(I315,#REF!,4,FALSE)))</f>
        <v/>
      </c>
      <c r="AG315" s="269" t="s">
        <v>276</v>
      </c>
      <c r="AH315" s="271" t="str">
        <f>IF(I315="","",IF(I315="201 十種競技","",VLOOKUP(I315,#REF!,6,FALSE)))</f>
        <v/>
      </c>
      <c r="AI315" s="273" t="s">
        <v>277</v>
      </c>
      <c r="AJ315" s="331" t="str">
        <f>IF(I315="","",IF(I315="201 十種競技","",VLOOKUP(I315,#REF!,8,FALSE)))</f>
        <v/>
      </c>
      <c r="AK315" s="267" t="str">
        <f>IF(I315="","",IF(I315="201 十種競技",#REF!,""))</f>
        <v/>
      </c>
      <c r="AL315" s="13" t="str">
        <f>IF(AT315="",ASC(AM315&amp;IF(AO315&lt;&gt;"",TEXT(AO315,"00"),"")&amp;IF(AQ315&lt;&gt;"",TEXT(AQ315,"00"),"")&amp;IF(AS315&lt;&gt;"",TEXT(AS315,"00"),"")),ASC(AT315))</f>
        <v/>
      </c>
      <c r="AM315" s="292"/>
      <c r="AN315" s="265" t="s">
        <v>275</v>
      </c>
      <c r="AO315" s="319"/>
      <c r="AP315" s="265" t="s">
        <v>276</v>
      </c>
      <c r="AQ315" s="319"/>
      <c r="AR315" s="277" t="s">
        <v>277</v>
      </c>
      <c r="AS315" s="321"/>
      <c r="AT315" s="323"/>
      <c r="AV315" s="6" t="str">
        <f>IF(AND(I315&lt;&gt;"107 ハーフマラソン",I315&lt;&gt;"062 10000mW"),D315 &amp; "-" &amp; I315,D315 &amp; "-" &amp; I315 &amp; J315)</f>
        <v>-</v>
      </c>
      <c r="AW315" s="6" t="str">
        <f>IF(ISERROR(VLOOKUP(記入方法!$AV315,登録者リスト!#REF!,4,FALSE)),"○","")</f>
        <v>○</v>
      </c>
      <c r="AX315" s="6" t="e">
        <f>IF(AND(I315&lt;&gt;"107 ハーフマラソン",I315&lt;&gt;"062 10000mW"),#REF! &amp; "-" &amp; I315,#REF! &amp; "-" &amp; I315 &amp; J315)</f>
        <v>#REF!</v>
      </c>
      <c r="AY315" s="6" t="str">
        <f>IF(ISERROR(VLOOKUP(AX315,突破者リスト外資格記録入力シート!$D$7:$M$106,2,FALSE)),"○","")</f>
        <v>○</v>
      </c>
      <c r="AZ315" s="6" t="str">
        <f>IF(C315="○","整理番号","登録番号")</f>
        <v>登録番号</v>
      </c>
      <c r="BA315" s="6" t="str">
        <f>IF(I315="107 ハーフマラソン","H",IF(I315="062 10000mW","W",""))</f>
        <v/>
      </c>
      <c r="BB315" s="6" t="e">
        <f>VLOOKUP($I315 &amp; $J315,標準記録!$A$1:$D$25,2,FALSE)</f>
        <v>#N/A</v>
      </c>
      <c r="BC315" s="6" t="e">
        <f>VLOOKUP($I315 &amp; $J315,標準記録!$A$1:$D$25,3,FALSE)</f>
        <v>#N/A</v>
      </c>
      <c r="BD315" s="6" t="e">
        <f>VLOOKUP($I315 &amp; $J315,標準記録!$A$1:$D$25,4,FALSE)</f>
        <v>#N/A</v>
      </c>
      <c r="BE315" s="6" t="str">
        <f>IF(BF315="","",A315)</f>
        <v/>
      </c>
      <c r="BF315" s="6" t="str">
        <f>IF(OR(I315="201 十種競技",I315="202 七種競技"),#REF!,"")</f>
        <v/>
      </c>
      <c r="BG315" s="6" t="str">
        <f>IF(I315="107 ハーフマラソン",#REF!,"")</f>
        <v/>
      </c>
      <c r="BH315" s="6" t="str">
        <f>I315 &amp; K315</f>
        <v/>
      </c>
      <c r="BI315" s="6">
        <f>I315</f>
        <v>0</v>
      </c>
      <c r="BJ315" s="6">
        <f>COUNTIF($BI$5:$BI$401,I315)</f>
        <v>160</v>
      </c>
      <c r="BK315" s="6">
        <f>COUNTIF($BH$5:$BH$401,I315 &amp; "B標準")</f>
        <v>0</v>
      </c>
      <c r="BL315" s="6" t="str">
        <f>D313 &amp; D315</f>
        <v>登録番号</v>
      </c>
    </row>
    <row r="316" spans="1:64" ht="14.25" thickBot="1" x14ac:dyDescent="0.2">
      <c r="A316" s="290"/>
      <c r="B316" s="293"/>
      <c r="C316" s="295"/>
      <c r="D316" s="293"/>
      <c r="E316" s="188" t="str">
        <f>IF(C315="○",IF($D315&lt;&gt;"",VLOOKUP($D315,新規学連登録者入力シート!$A$2:$U$101,7,FALSE),""),IF($D315&lt;&gt;"",IF(VLOOKUP(記入方法!$D315,登録者リスト!$A$1:$F$43729,4,FALSE)=基本情報!$D$6,VLOOKUP(記入方法!$D315,登録者リスト!$A$1:$F$43729,2,FALSE),""),""))</f>
        <v/>
      </c>
      <c r="F316" s="284"/>
      <c r="G316" s="188" t="str">
        <f>IF(C315="○",IF($D315&lt;&gt;"",VLOOKUP($D315,新規学連登録者入力シート!$A$2:$U$101,19,FALSE),""),IF($D315&lt;&gt;"",IF(VLOOKUP(記入方法!$D315,登録者リスト!$A$1:$F$43729,4,FALSE)=基本情報!$D$6,VLOOKUP(記入方法!$D315,登録者リスト!$A$1:$F$43729,6,FALSE),""),""))</f>
        <v/>
      </c>
      <c r="H316" s="282"/>
      <c r="I316" s="286"/>
      <c r="J316" s="286"/>
      <c r="K316" s="288"/>
      <c r="L316" s="170"/>
      <c r="M316" s="15" t="str">
        <f>IF(U316="",ASC(N316&amp;IF(P316&lt;&gt;"",TEXT(P316,"00"),"")&amp;IF(R316&lt;&gt;"",TEXT(R316,"00"),"")&amp;IF(T316&lt;&gt;"",TEXT(T316,"00"),"")),ASC(U316))</f>
        <v/>
      </c>
      <c r="N316" s="282"/>
      <c r="O316" s="266"/>
      <c r="P316" s="276"/>
      <c r="Q316" s="266"/>
      <c r="R316" s="276"/>
      <c r="S316" s="278"/>
      <c r="T316" s="280"/>
      <c r="U316" s="282"/>
      <c r="V316" s="10"/>
      <c r="W316" s="11" t="s">
        <v>23</v>
      </c>
      <c r="X316" s="10"/>
      <c r="Y316" s="11" t="s">
        <v>25</v>
      </c>
      <c r="Z316" s="10"/>
      <c r="AA316" s="11" t="s">
        <v>26</v>
      </c>
      <c r="AB316" s="284"/>
      <c r="AC316" s="127" t="str">
        <f>IF(AK316="",ASC(AD315&amp;IF(AF316&lt;&gt;"",TEXT(AF316,"00"),"")&amp;IF(AH316&lt;&gt;"",TEXT(AH316,"00"),"")&amp;IF(AJ316&lt;&gt;"",TEXT(AJ316,"00"),"")),ASC(AK316))</f>
        <v/>
      </c>
      <c r="AD316" s="268"/>
      <c r="AE316" s="270"/>
      <c r="AF316" s="272"/>
      <c r="AG316" s="270"/>
      <c r="AH316" s="272"/>
      <c r="AI316" s="274"/>
      <c r="AJ316" s="332"/>
      <c r="AK316" s="268"/>
      <c r="AL316" s="15" t="str">
        <f>IF(AT316="",ASC(AM316&amp;IF(AO316&lt;&gt;"",TEXT(AO316,"00"),"")&amp;IF(AQ316&lt;&gt;"",TEXT(AQ316,"00"),"")&amp;IF(AS316&lt;&gt;"",TEXT(AS316,"00"),"")),ASC(AT316))</f>
        <v/>
      </c>
      <c r="AM316" s="293"/>
      <c r="AN316" s="266"/>
      <c r="AO316" s="320"/>
      <c r="AP316" s="266"/>
      <c r="AQ316" s="320"/>
      <c r="AR316" s="278"/>
      <c r="AS316" s="322"/>
      <c r="AT316" s="324"/>
      <c r="AV316" s="6" t="str">
        <f>IF(AND(I316&lt;&gt;"107 ハーフマラソン",I316&lt;&gt;"062 10000mW"),D315 &amp; "-" &amp; I316,D315 &amp; "-" &amp; I316 &amp; J316)</f>
        <v>-</v>
      </c>
      <c r="AW316" s="6" t="str">
        <f>IF(ISERROR(VLOOKUP(記入方法!$AV316,登録者リスト!#REF!,4,FALSE)),"○","")</f>
        <v>○</v>
      </c>
      <c r="AX316" s="6" t="e">
        <f>IF(AND(I316&lt;&gt;"107 ハーフマラソン",I316&lt;&gt;"062 10000mW"),#REF! &amp; "-" &amp; I316,#REF! &amp; "-" &amp; I316 &amp; J316)</f>
        <v>#REF!</v>
      </c>
      <c r="AY316" s="6" t="str">
        <f>IF(ISERROR(VLOOKUP(AX316,突破者リスト外資格記録入力シート!$D$7:$M$106,2,FALSE)),"○","")</f>
        <v>○</v>
      </c>
      <c r="BA316" s="6" t="str">
        <f>IF(I316="107 ハーフマラソン","H",IF(I316="062 10000mW","W",""))</f>
        <v/>
      </c>
      <c r="BB316" s="6" t="e">
        <f>VLOOKUP($I316 &amp; $J316,標準記録!$A$1:$D$25,2,FALSE)</f>
        <v>#N/A</v>
      </c>
      <c r="BC316" s="6" t="e">
        <f>VLOOKUP($I316 &amp; $J316,標準記録!$A$1:$D$25,3,FALSE)</f>
        <v>#N/A</v>
      </c>
      <c r="BD316" s="6" t="e">
        <f>VLOOKUP($I316 &amp; $J316,標準記録!$A$1:$D$25,4,FALSE)</f>
        <v>#N/A</v>
      </c>
      <c r="BE316" s="6" t="str">
        <f>IF(BF316="","",A315)</f>
        <v/>
      </c>
      <c r="BF316" s="6" t="str">
        <f>IF(OR(I316="201 十種競技",I316="202 七種競技"),#REF!,"")</f>
        <v/>
      </c>
      <c r="BG316" s="6" t="str">
        <f>IF(I316="107 ハーフマラソン",#REF!,"")</f>
        <v/>
      </c>
      <c r="BH316" s="6" t="str">
        <f>I316 &amp; K316</f>
        <v/>
      </c>
      <c r="BI316" s="6">
        <f>I316</f>
        <v>0</v>
      </c>
      <c r="BJ316" s="6">
        <f>COUNTIF($BI$5:$BI$401,I316)</f>
        <v>160</v>
      </c>
      <c r="BK316" s="6">
        <f>COUNTIF($BH$5:$BH$401,I316 &amp; "B標準")</f>
        <v>0</v>
      </c>
    </row>
    <row r="317" spans="1:64" ht="15" thickTop="1" thickBot="1" x14ac:dyDescent="0.2">
      <c r="A317" s="291"/>
      <c r="B317" s="325" t="s">
        <v>164</v>
      </c>
      <c r="C317" s="326"/>
      <c r="D317" s="326"/>
      <c r="E317" s="326"/>
      <c r="F317" s="326"/>
      <c r="G317" s="327"/>
      <c r="H317" s="185"/>
      <c r="I317" s="328"/>
      <c r="J317" s="329"/>
      <c r="K317" s="329"/>
      <c r="L317" s="329"/>
      <c r="M317" s="329"/>
      <c r="N317" s="329"/>
      <c r="O317" s="329"/>
      <c r="P317" s="329"/>
      <c r="Q317" s="329"/>
      <c r="R317" s="329"/>
      <c r="S317" s="329"/>
      <c r="T317" s="329"/>
      <c r="U317" s="329"/>
      <c r="V317" s="329"/>
      <c r="W317" s="329"/>
      <c r="X317" s="329"/>
      <c r="Y317" s="329"/>
      <c r="Z317" s="329"/>
      <c r="AA317" s="329"/>
      <c r="AB317" s="329"/>
      <c r="AC317" s="329"/>
      <c r="AD317" s="329"/>
      <c r="AE317" s="329"/>
      <c r="AF317" s="329"/>
      <c r="AG317" s="329"/>
      <c r="AH317" s="329"/>
      <c r="AI317" s="329"/>
      <c r="AJ317" s="329"/>
      <c r="AK317" s="329"/>
      <c r="AL317" s="329"/>
      <c r="AM317" s="329"/>
      <c r="AN317" s="329"/>
      <c r="AO317" s="329"/>
      <c r="AP317" s="329"/>
      <c r="AQ317" s="329"/>
      <c r="AR317" s="329"/>
      <c r="AS317" s="329"/>
      <c r="AT317" s="330"/>
    </row>
    <row r="318" spans="1:64" ht="13.5" customHeight="1" x14ac:dyDescent="0.15">
      <c r="A318" s="313"/>
      <c r="B318" s="315" t="s">
        <v>0</v>
      </c>
      <c r="C318" s="317" t="s">
        <v>280</v>
      </c>
      <c r="D318" s="317" t="str">
        <f>IF(C320="○","整理番号","登録番号")</f>
        <v>登録番号</v>
      </c>
      <c r="E318" s="184" t="s">
        <v>1394</v>
      </c>
      <c r="F318" s="315" t="s">
        <v>319</v>
      </c>
      <c r="G318" s="168" t="s">
        <v>1</v>
      </c>
      <c r="H318" s="298" t="s">
        <v>1395</v>
      </c>
      <c r="I318" s="296" t="s">
        <v>2</v>
      </c>
      <c r="J318" s="298" t="s">
        <v>328</v>
      </c>
      <c r="K318" s="298" t="s">
        <v>3</v>
      </c>
      <c r="L318" s="178" t="s">
        <v>281</v>
      </c>
      <c r="M318" s="171" t="s">
        <v>16</v>
      </c>
      <c r="N318" s="300" t="s">
        <v>4</v>
      </c>
      <c r="O318" s="301"/>
      <c r="P318" s="301"/>
      <c r="Q318" s="301"/>
      <c r="R318" s="301"/>
      <c r="S318" s="301"/>
      <c r="T318" s="301"/>
      <c r="U318" s="301"/>
      <c r="V318" s="301"/>
      <c r="W318" s="301"/>
      <c r="X318" s="301"/>
      <c r="Y318" s="301"/>
      <c r="Z318" s="301"/>
      <c r="AA318" s="301"/>
      <c r="AB318" s="302"/>
      <c r="AC318" s="173" t="s">
        <v>16</v>
      </c>
      <c r="AD318" s="303" t="s">
        <v>462</v>
      </c>
      <c r="AE318" s="304"/>
      <c r="AF318" s="304"/>
      <c r="AG318" s="304"/>
      <c r="AH318" s="304"/>
      <c r="AI318" s="304"/>
      <c r="AJ318" s="304"/>
      <c r="AK318" s="305"/>
      <c r="AL318" s="171" t="s">
        <v>16</v>
      </c>
      <c r="AM318" s="300" t="s">
        <v>459</v>
      </c>
      <c r="AN318" s="301"/>
      <c r="AO318" s="301"/>
      <c r="AP318" s="301"/>
      <c r="AQ318" s="301"/>
      <c r="AR318" s="301"/>
      <c r="AS318" s="301"/>
      <c r="AT318" s="306"/>
    </row>
    <row r="319" spans="1:64" ht="14.25" thickBot="1" x14ac:dyDescent="0.2">
      <c r="A319" s="314"/>
      <c r="B319" s="316"/>
      <c r="C319" s="318"/>
      <c r="D319" s="318"/>
      <c r="E319" s="189" t="s">
        <v>6</v>
      </c>
      <c r="F319" s="316"/>
      <c r="G319" s="7" t="s">
        <v>7</v>
      </c>
      <c r="H319" s="316"/>
      <c r="I319" s="297"/>
      <c r="J319" s="299"/>
      <c r="K319" s="299"/>
      <c r="L319" s="179"/>
      <c r="M319" s="172"/>
      <c r="N319" s="307" t="s">
        <v>8</v>
      </c>
      <c r="O319" s="308"/>
      <c r="P319" s="308"/>
      <c r="Q319" s="308"/>
      <c r="R319" s="308"/>
      <c r="S319" s="308"/>
      <c r="T319" s="309"/>
      <c r="U319" s="189" t="s">
        <v>9</v>
      </c>
      <c r="V319" s="175" t="s">
        <v>10</v>
      </c>
      <c r="W319" s="176"/>
      <c r="X319" s="176"/>
      <c r="Y319" s="176"/>
      <c r="Z319" s="176"/>
      <c r="AA319" s="177"/>
      <c r="AB319" s="119" t="s">
        <v>11</v>
      </c>
      <c r="AC319" s="174"/>
      <c r="AD319" s="310" t="s">
        <v>8</v>
      </c>
      <c r="AE319" s="311"/>
      <c r="AF319" s="311"/>
      <c r="AG319" s="311"/>
      <c r="AH319" s="311"/>
      <c r="AI319" s="311"/>
      <c r="AJ319" s="312"/>
      <c r="AK319" s="125" t="s">
        <v>9</v>
      </c>
      <c r="AL319" s="172"/>
      <c r="AM319" s="307" t="s">
        <v>8</v>
      </c>
      <c r="AN319" s="308"/>
      <c r="AO319" s="308"/>
      <c r="AP319" s="308"/>
      <c r="AQ319" s="308"/>
      <c r="AR319" s="308"/>
      <c r="AS319" s="309"/>
      <c r="AT319" s="120" t="s">
        <v>9</v>
      </c>
    </row>
    <row r="320" spans="1:64" x14ac:dyDescent="0.15">
      <c r="A320" s="289">
        <v>64</v>
      </c>
      <c r="B320" s="292"/>
      <c r="C320" s="294"/>
      <c r="D320" s="292"/>
      <c r="E320" s="186" t="str">
        <f>IF(C320="○",IF($D320&lt;&gt;"",VLOOKUP($D320,新規学連登録者入力シート!$A$2:$U$101,8,FALSE),""),IF($D320&lt;&gt;"",IF(VLOOKUP(記入方法!$D320,登録者リスト!$A$1:$F$43729,4,FALSE)=基本情報!$D$6,VLOOKUP(記入方法!$D320,登録者リスト!$A$1:$F$43729,3,FALSE),""),""))</f>
        <v/>
      </c>
      <c r="F320" s="283" t="str">
        <f>IF(C320="○",IF($D320&lt;&gt;"",VLOOKUP($D320,新規学連登録者入力シート!$A$2:$U$101,9,FALSE),""),IF($D320&lt;&gt;"",IF(VLOOKUP(記入方法!$D320,登録者リスト!$A$1:$G$43729,4,FALSE)=基本情報!$D$6,VLOOKUP(記入方法!$D320,登録者リスト!$A$1:$G$43729,7,FALSE),""),""))</f>
        <v/>
      </c>
      <c r="G320" s="187" t="str">
        <f>IF(C320="○",IF($D320&lt;&gt;"",VLOOKUP($D320,新規学連登録者入力シート!$A$2:$U$101,14,FALSE),""),IF($D320&lt;&gt;"",IF(VLOOKUP(記入方法!$D320,登録者リスト!$A$1:$F$43729,4,FALSE)=基本情報!$D$6,VLOOKUP(記入方法!$D320,登録者リスト!$A$1:$F$43729,5,FALSE),""),""))</f>
        <v/>
      </c>
      <c r="H320" s="281" t="str">
        <f>IF(C320="○",IF($D320&lt;&gt;"",VLOOKUP($D320,新規学連登録者入力シート!$A$2:$U$101,19,FALSE),""),IF($D320&lt;&gt;"",IF(VLOOKUP(記入方法!$D320,登録者リスト!$A$1:$H$43729,4,FALSE)=基本情報!$D$6,VLOOKUP(記入方法!$D320,登録者リスト!$A$1:$H$43729,8,FALSE),""),""))</f>
        <v/>
      </c>
      <c r="I320" s="285"/>
      <c r="J320" s="285"/>
      <c r="K320" s="287" t="str">
        <f>IFERROR(IF(I320="","",IF(AND(I320&lt;&gt;"107 ハーフマラソン",I320&lt;&gt;"062 10000mW"),IF(BD320="T",IF(VALUE(M320)&lt;=BB320,"A標準",IF(VALUE(M320)&lt;=BC320,"B標準","未突破")),IF(VALUE(M320)&gt;=BB320,"A標準",IF(VALUE(M320)&gt;=BC320,"B標準","未突破"))),IF(VALUE(M320)&lt;=BC320,"","未突破"))),"")</f>
        <v/>
      </c>
      <c r="L320" s="169"/>
      <c r="M320" s="13" t="str">
        <f>IF(U320="",ASC(N320&amp;IF(P320&lt;&gt;"",TEXT(P320,"00"),"")&amp;IF(R320&lt;&gt;"",TEXT(R320,"00"),"")&amp;IF(T320&lt;&gt;"",TEXT(T320,"00"),"")),ASC(U320))</f>
        <v/>
      </c>
      <c r="N320" s="281"/>
      <c r="O320" s="265" t="s">
        <v>275</v>
      </c>
      <c r="P320" s="275"/>
      <c r="Q320" s="265" t="s">
        <v>276</v>
      </c>
      <c r="R320" s="275"/>
      <c r="S320" s="277" t="s">
        <v>277</v>
      </c>
      <c r="T320" s="279"/>
      <c r="U320" s="281"/>
      <c r="V320" s="8"/>
      <c r="W320" s="9" t="s">
        <v>23</v>
      </c>
      <c r="X320" s="8"/>
      <c r="Y320" s="9" t="s">
        <v>24</v>
      </c>
      <c r="Z320" s="8"/>
      <c r="AA320" s="9" t="s">
        <v>26</v>
      </c>
      <c r="AB320" s="283"/>
      <c r="AC320" s="126" t="str">
        <f>IF(AK320="",ASC(AD320&amp;IF(AF320&lt;&gt;"",TEXT(AF320,"00"),"")&amp;IF(AH320&lt;&gt;"",TEXT(AH320,"00"),"")&amp;IF(AJ320&lt;&gt;"",TEXT(AJ320,"00"),"")),ASC(AK320))</f>
        <v/>
      </c>
      <c r="AD320" s="267" t="str">
        <f>IF(I320="","",IF(I320="201 十種競技","",VLOOKUP(I320,#REF!,2,FALSE)))</f>
        <v/>
      </c>
      <c r="AE320" s="269" t="s">
        <v>275</v>
      </c>
      <c r="AF320" s="271" t="str">
        <f>IF(I320="","",IF(I320="201 十種競技","",VLOOKUP(I320,#REF!,4,FALSE)))</f>
        <v/>
      </c>
      <c r="AG320" s="269" t="s">
        <v>276</v>
      </c>
      <c r="AH320" s="271" t="str">
        <f>IF(I320="","",IF(I320="201 十種競技","",VLOOKUP(I320,#REF!,6,FALSE)))</f>
        <v/>
      </c>
      <c r="AI320" s="273" t="s">
        <v>277</v>
      </c>
      <c r="AJ320" s="331" t="str">
        <f>IF(I320="","",IF(I320="201 十種競技","",VLOOKUP(I320,#REF!,8,FALSE)))</f>
        <v/>
      </c>
      <c r="AK320" s="267" t="str">
        <f>IF(I320="","",IF(I320="201 十種競技",#REF!,""))</f>
        <v/>
      </c>
      <c r="AL320" s="13" t="str">
        <f>IF(AT320="",ASC(AM320&amp;IF(AO320&lt;&gt;"",TEXT(AO320,"00"),"")&amp;IF(AQ320&lt;&gt;"",TEXT(AQ320,"00"),"")&amp;IF(AS320&lt;&gt;"",TEXT(AS320,"00"),"")),ASC(AT320))</f>
        <v/>
      </c>
      <c r="AM320" s="292"/>
      <c r="AN320" s="265" t="s">
        <v>275</v>
      </c>
      <c r="AO320" s="319"/>
      <c r="AP320" s="265" t="s">
        <v>276</v>
      </c>
      <c r="AQ320" s="319"/>
      <c r="AR320" s="277" t="s">
        <v>277</v>
      </c>
      <c r="AS320" s="321"/>
      <c r="AT320" s="323"/>
      <c r="AV320" s="6" t="str">
        <f>IF(AND(I320&lt;&gt;"107 ハーフマラソン",I320&lt;&gt;"062 10000mW"),D320 &amp; "-" &amp; I320,D320 &amp; "-" &amp; I320 &amp; J320)</f>
        <v>-</v>
      </c>
      <c r="AW320" s="6" t="str">
        <f>IF(ISERROR(VLOOKUP(記入方法!$AV320,登録者リスト!#REF!,4,FALSE)),"○","")</f>
        <v>○</v>
      </c>
      <c r="AX320" s="6" t="e">
        <f>IF(AND(I320&lt;&gt;"107 ハーフマラソン",I320&lt;&gt;"062 10000mW"),#REF! &amp; "-" &amp; I320,#REF! &amp; "-" &amp; I320 &amp; J320)</f>
        <v>#REF!</v>
      </c>
      <c r="AY320" s="6" t="str">
        <f>IF(ISERROR(VLOOKUP(AX320,突破者リスト外資格記録入力シート!$D$7:$M$106,2,FALSE)),"○","")</f>
        <v>○</v>
      </c>
      <c r="AZ320" s="6" t="str">
        <f>IF(C320="○","整理番号","登録番号")</f>
        <v>登録番号</v>
      </c>
      <c r="BA320" s="6" t="str">
        <f>IF(I320="107 ハーフマラソン","H",IF(I320="062 10000mW","W",""))</f>
        <v/>
      </c>
      <c r="BB320" s="6" t="e">
        <f>VLOOKUP($I320 &amp; $J320,標準記録!$A$1:$D$25,2,FALSE)</f>
        <v>#N/A</v>
      </c>
      <c r="BC320" s="6" t="e">
        <f>VLOOKUP($I320 &amp; $J320,標準記録!$A$1:$D$25,3,FALSE)</f>
        <v>#N/A</v>
      </c>
      <c r="BD320" s="6" t="e">
        <f>VLOOKUP($I320 &amp; $J320,標準記録!$A$1:$D$25,4,FALSE)</f>
        <v>#N/A</v>
      </c>
      <c r="BE320" s="6" t="str">
        <f>IF(BF320="","",A320)</f>
        <v/>
      </c>
      <c r="BF320" s="6" t="str">
        <f>IF(OR(I320="201 十種競技",I320="202 七種競技"),#REF!,"")</f>
        <v/>
      </c>
      <c r="BG320" s="6" t="str">
        <f>IF(I320="107 ハーフマラソン",#REF!,"")</f>
        <v/>
      </c>
      <c r="BH320" s="6" t="str">
        <f>I320 &amp; K320</f>
        <v/>
      </c>
      <c r="BI320" s="6">
        <f>I320</f>
        <v>0</v>
      </c>
      <c r="BJ320" s="6">
        <f>COUNTIF($BI$5:$BI$401,I320)</f>
        <v>160</v>
      </c>
      <c r="BK320" s="6">
        <f>COUNTIF($BH$5:$BH$401,I320 &amp; "B標準")</f>
        <v>0</v>
      </c>
      <c r="BL320" s="6" t="str">
        <f>D318 &amp; D320</f>
        <v>登録番号</v>
      </c>
    </row>
    <row r="321" spans="1:64" ht="14.25" thickBot="1" x14ac:dyDescent="0.2">
      <c r="A321" s="290"/>
      <c r="B321" s="293"/>
      <c r="C321" s="295"/>
      <c r="D321" s="293"/>
      <c r="E321" s="188" t="str">
        <f>IF(C320="○",IF($D320&lt;&gt;"",VLOOKUP($D320,新規学連登録者入力シート!$A$2:$U$101,7,FALSE),""),IF($D320&lt;&gt;"",IF(VLOOKUP(記入方法!$D320,登録者リスト!$A$1:$F$43729,4,FALSE)=基本情報!$D$6,VLOOKUP(記入方法!$D320,登録者リスト!$A$1:$F$43729,2,FALSE),""),""))</f>
        <v/>
      </c>
      <c r="F321" s="284"/>
      <c r="G321" s="188" t="str">
        <f>IF(C320="○",IF($D320&lt;&gt;"",VLOOKUP($D320,新規学連登録者入力シート!$A$2:$U$101,19,FALSE),""),IF($D320&lt;&gt;"",IF(VLOOKUP(記入方法!$D320,登録者リスト!$A$1:$F$43729,4,FALSE)=基本情報!$D$6,VLOOKUP(記入方法!$D320,登録者リスト!$A$1:$F$43729,6,FALSE),""),""))</f>
        <v/>
      </c>
      <c r="H321" s="282"/>
      <c r="I321" s="286"/>
      <c r="J321" s="286"/>
      <c r="K321" s="288"/>
      <c r="L321" s="170"/>
      <c r="M321" s="15" t="str">
        <f>IF(U321="",ASC(N321&amp;IF(P321&lt;&gt;"",TEXT(P321,"00"),"")&amp;IF(R321&lt;&gt;"",TEXT(R321,"00"),"")&amp;IF(T321&lt;&gt;"",TEXT(T321,"00"),"")),ASC(U321))</f>
        <v/>
      </c>
      <c r="N321" s="282"/>
      <c r="O321" s="266"/>
      <c r="P321" s="276"/>
      <c r="Q321" s="266"/>
      <c r="R321" s="276"/>
      <c r="S321" s="278"/>
      <c r="T321" s="280"/>
      <c r="U321" s="282"/>
      <c r="V321" s="10"/>
      <c r="W321" s="11" t="s">
        <v>23</v>
      </c>
      <c r="X321" s="10"/>
      <c r="Y321" s="11" t="s">
        <v>25</v>
      </c>
      <c r="Z321" s="10"/>
      <c r="AA321" s="11" t="s">
        <v>26</v>
      </c>
      <c r="AB321" s="284"/>
      <c r="AC321" s="127" t="str">
        <f>IF(AK321="",ASC(AD320&amp;IF(AF321&lt;&gt;"",TEXT(AF321,"00"),"")&amp;IF(AH321&lt;&gt;"",TEXT(AH321,"00"),"")&amp;IF(AJ321&lt;&gt;"",TEXT(AJ321,"00"),"")),ASC(AK321))</f>
        <v/>
      </c>
      <c r="AD321" s="268"/>
      <c r="AE321" s="270"/>
      <c r="AF321" s="272"/>
      <c r="AG321" s="270"/>
      <c r="AH321" s="272"/>
      <c r="AI321" s="274"/>
      <c r="AJ321" s="332"/>
      <c r="AK321" s="268"/>
      <c r="AL321" s="15" t="str">
        <f>IF(AT321="",ASC(AM321&amp;IF(AO321&lt;&gt;"",TEXT(AO321,"00"),"")&amp;IF(AQ321&lt;&gt;"",TEXT(AQ321,"00"),"")&amp;IF(AS321&lt;&gt;"",TEXT(AS321,"00"),"")),ASC(AT321))</f>
        <v/>
      </c>
      <c r="AM321" s="293"/>
      <c r="AN321" s="266"/>
      <c r="AO321" s="320"/>
      <c r="AP321" s="266"/>
      <c r="AQ321" s="320"/>
      <c r="AR321" s="278"/>
      <c r="AS321" s="322"/>
      <c r="AT321" s="324"/>
      <c r="AV321" s="6" t="str">
        <f>IF(AND(I321&lt;&gt;"107 ハーフマラソン",I321&lt;&gt;"062 10000mW"),D320 &amp; "-" &amp; I321,D320 &amp; "-" &amp; I321 &amp; J321)</f>
        <v>-</v>
      </c>
      <c r="AW321" s="6" t="str">
        <f>IF(ISERROR(VLOOKUP(記入方法!$AV321,登録者リスト!#REF!,4,FALSE)),"○","")</f>
        <v>○</v>
      </c>
      <c r="AX321" s="6" t="e">
        <f>IF(AND(I321&lt;&gt;"107 ハーフマラソン",I321&lt;&gt;"062 10000mW"),#REF! &amp; "-" &amp; I321,#REF! &amp; "-" &amp; I321 &amp; J321)</f>
        <v>#REF!</v>
      </c>
      <c r="AY321" s="6" t="str">
        <f>IF(ISERROR(VLOOKUP(AX321,突破者リスト外資格記録入力シート!$D$7:$M$106,2,FALSE)),"○","")</f>
        <v>○</v>
      </c>
      <c r="BA321" s="6" t="str">
        <f>IF(I321="107 ハーフマラソン","H",IF(I321="062 10000mW","W",""))</f>
        <v/>
      </c>
      <c r="BB321" s="6" t="e">
        <f>VLOOKUP($I321 &amp; $J321,標準記録!$A$1:$D$25,2,FALSE)</f>
        <v>#N/A</v>
      </c>
      <c r="BC321" s="6" t="e">
        <f>VLOOKUP($I321 &amp; $J321,標準記録!$A$1:$D$25,3,FALSE)</f>
        <v>#N/A</v>
      </c>
      <c r="BD321" s="6" t="e">
        <f>VLOOKUP($I321 &amp; $J321,標準記録!$A$1:$D$25,4,FALSE)</f>
        <v>#N/A</v>
      </c>
      <c r="BE321" s="6" t="str">
        <f>IF(BF321="","",A320)</f>
        <v/>
      </c>
      <c r="BF321" s="6" t="str">
        <f>IF(OR(I321="201 十種競技",I321="202 七種競技"),#REF!,"")</f>
        <v/>
      </c>
      <c r="BG321" s="6" t="str">
        <f>IF(I321="107 ハーフマラソン",#REF!,"")</f>
        <v/>
      </c>
      <c r="BH321" s="6" t="str">
        <f>I321 &amp; K321</f>
        <v/>
      </c>
      <c r="BI321" s="6">
        <f>I321</f>
        <v>0</v>
      </c>
      <c r="BJ321" s="6">
        <f>COUNTIF($BI$5:$BI$401,I321)</f>
        <v>160</v>
      </c>
      <c r="BK321" s="6">
        <f>COUNTIF($BH$5:$BH$401,I321 &amp; "B標準")</f>
        <v>0</v>
      </c>
    </row>
    <row r="322" spans="1:64" ht="15" thickTop="1" thickBot="1" x14ac:dyDescent="0.2">
      <c r="A322" s="291"/>
      <c r="B322" s="325" t="s">
        <v>164</v>
      </c>
      <c r="C322" s="326"/>
      <c r="D322" s="326"/>
      <c r="E322" s="326"/>
      <c r="F322" s="326"/>
      <c r="G322" s="327"/>
      <c r="H322" s="185"/>
      <c r="I322" s="328"/>
      <c r="J322" s="329"/>
      <c r="K322" s="329"/>
      <c r="L322" s="329"/>
      <c r="M322" s="329"/>
      <c r="N322" s="329"/>
      <c r="O322" s="329"/>
      <c r="P322" s="329"/>
      <c r="Q322" s="329"/>
      <c r="R322" s="329"/>
      <c r="S322" s="329"/>
      <c r="T322" s="329"/>
      <c r="U322" s="329"/>
      <c r="V322" s="329"/>
      <c r="W322" s="329"/>
      <c r="X322" s="329"/>
      <c r="Y322" s="329"/>
      <c r="Z322" s="329"/>
      <c r="AA322" s="329"/>
      <c r="AB322" s="329"/>
      <c r="AC322" s="329"/>
      <c r="AD322" s="329"/>
      <c r="AE322" s="329"/>
      <c r="AF322" s="329"/>
      <c r="AG322" s="329"/>
      <c r="AH322" s="329"/>
      <c r="AI322" s="329"/>
      <c r="AJ322" s="329"/>
      <c r="AK322" s="329"/>
      <c r="AL322" s="329"/>
      <c r="AM322" s="329"/>
      <c r="AN322" s="329"/>
      <c r="AO322" s="329"/>
      <c r="AP322" s="329"/>
      <c r="AQ322" s="329"/>
      <c r="AR322" s="329"/>
      <c r="AS322" s="329"/>
      <c r="AT322" s="330"/>
    </row>
    <row r="323" spans="1:64" ht="13.5" customHeight="1" x14ac:dyDescent="0.15">
      <c r="A323" s="313"/>
      <c r="B323" s="315" t="s">
        <v>0</v>
      </c>
      <c r="C323" s="317" t="s">
        <v>280</v>
      </c>
      <c r="D323" s="317" t="str">
        <f>IF(C325="○","整理番号","登録番号")</f>
        <v>登録番号</v>
      </c>
      <c r="E323" s="184" t="s">
        <v>1394</v>
      </c>
      <c r="F323" s="315" t="s">
        <v>319</v>
      </c>
      <c r="G323" s="168" t="s">
        <v>1</v>
      </c>
      <c r="H323" s="298" t="s">
        <v>1395</v>
      </c>
      <c r="I323" s="296" t="s">
        <v>2</v>
      </c>
      <c r="J323" s="298" t="s">
        <v>328</v>
      </c>
      <c r="K323" s="298" t="s">
        <v>3</v>
      </c>
      <c r="L323" s="178" t="s">
        <v>281</v>
      </c>
      <c r="M323" s="171" t="s">
        <v>16</v>
      </c>
      <c r="N323" s="300" t="s">
        <v>4</v>
      </c>
      <c r="O323" s="301"/>
      <c r="P323" s="301"/>
      <c r="Q323" s="301"/>
      <c r="R323" s="301"/>
      <c r="S323" s="301"/>
      <c r="T323" s="301"/>
      <c r="U323" s="301"/>
      <c r="V323" s="301"/>
      <c r="W323" s="301"/>
      <c r="X323" s="301"/>
      <c r="Y323" s="301"/>
      <c r="Z323" s="301"/>
      <c r="AA323" s="301"/>
      <c r="AB323" s="302"/>
      <c r="AC323" s="173" t="s">
        <v>16</v>
      </c>
      <c r="AD323" s="303" t="s">
        <v>462</v>
      </c>
      <c r="AE323" s="304"/>
      <c r="AF323" s="304"/>
      <c r="AG323" s="304"/>
      <c r="AH323" s="304"/>
      <c r="AI323" s="304"/>
      <c r="AJ323" s="304"/>
      <c r="AK323" s="305"/>
      <c r="AL323" s="171" t="s">
        <v>16</v>
      </c>
      <c r="AM323" s="300" t="s">
        <v>459</v>
      </c>
      <c r="AN323" s="301"/>
      <c r="AO323" s="301"/>
      <c r="AP323" s="301"/>
      <c r="AQ323" s="301"/>
      <c r="AR323" s="301"/>
      <c r="AS323" s="301"/>
      <c r="AT323" s="306"/>
    </row>
    <row r="324" spans="1:64" ht="14.25" thickBot="1" x14ac:dyDescent="0.2">
      <c r="A324" s="314"/>
      <c r="B324" s="316"/>
      <c r="C324" s="318"/>
      <c r="D324" s="318"/>
      <c r="E324" s="189" t="s">
        <v>6</v>
      </c>
      <c r="F324" s="316"/>
      <c r="G324" s="7" t="s">
        <v>7</v>
      </c>
      <c r="H324" s="316"/>
      <c r="I324" s="297"/>
      <c r="J324" s="299"/>
      <c r="K324" s="299"/>
      <c r="L324" s="179"/>
      <c r="M324" s="172"/>
      <c r="N324" s="307" t="s">
        <v>8</v>
      </c>
      <c r="O324" s="308"/>
      <c r="P324" s="308"/>
      <c r="Q324" s="308"/>
      <c r="R324" s="308"/>
      <c r="S324" s="308"/>
      <c r="T324" s="309"/>
      <c r="U324" s="189" t="s">
        <v>9</v>
      </c>
      <c r="V324" s="175" t="s">
        <v>10</v>
      </c>
      <c r="W324" s="176"/>
      <c r="X324" s="176"/>
      <c r="Y324" s="176"/>
      <c r="Z324" s="176"/>
      <c r="AA324" s="177"/>
      <c r="AB324" s="119" t="s">
        <v>11</v>
      </c>
      <c r="AC324" s="174"/>
      <c r="AD324" s="310" t="s">
        <v>8</v>
      </c>
      <c r="AE324" s="311"/>
      <c r="AF324" s="311"/>
      <c r="AG324" s="311"/>
      <c r="AH324" s="311"/>
      <c r="AI324" s="311"/>
      <c r="AJ324" s="312"/>
      <c r="AK324" s="125" t="s">
        <v>9</v>
      </c>
      <c r="AL324" s="172"/>
      <c r="AM324" s="307" t="s">
        <v>8</v>
      </c>
      <c r="AN324" s="308"/>
      <c r="AO324" s="308"/>
      <c r="AP324" s="308"/>
      <c r="AQ324" s="308"/>
      <c r="AR324" s="308"/>
      <c r="AS324" s="309"/>
      <c r="AT324" s="120" t="s">
        <v>9</v>
      </c>
    </row>
    <row r="325" spans="1:64" x14ac:dyDescent="0.15">
      <c r="A325" s="289">
        <v>65</v>
      </c>
      <c r="B325" s="292"/>
      <c r="C325" s="294"/>
      <c r="D325" s="292"/>
      <c r="E325" s="186" t="str">
        <f>IF(C325="○",IF($D325&lt;&gt;"",VLOOKUP($D325,新規学連登録者入力シート!$A$2:$U$101,8,FALSE),""),IF($D325&lt;&gt;"",IF(VLOOKUP(記入方法!$D325,登録者リスト!$A$1:$F$43729,4,FALSE)=基本情報!$D$6,VLOOKUP(記入方法!$D325,登録者リスト!$A$1:$F$43729,3,FALSE),""),""))</f>
        <v/>
      </c>
      <c r="F325" s="283" t="str">
        <f>IF(C325="○",IF($D325&lt;&gt;"",VLOOKUP($D325,新規学連登録者入力シート!$A$2:$U$101,9,FALSE),""),IF($D325&lt;&gt;"",IF(VLOOKUP(記入方法!$D325,登録者リスト!$A$1:$G$43729,4,FALSE)=基本情報!$D$6,VLOOKUP(記入方法!$D325,登録者リスト!$A$1:$G$43729,7,FALSE),""),""))</f>
        <v/>
      </c>
      <c r="G325" s="187" t="str">
        <f>IF(C325="○",IF($D325&lt;&gt;"",VLOOKUP($D325,新規学連登録者入力シート!$A$2:$U$101,14,FALSE),""),IF($D325&lt;&gt;"",IF(VLOOKUP(記入方法!$D325,登録者リスト!$A$1:$F$43729,4,FALSE)=基本情報!$D$6,VLOOKUP(記入方法!$D325,登録者リスト!$A$1:$F$43729,5,FALSE),""),""))</f>
        <v/>
      </c>
      <c r="H325" s="281" t="str">
        <f>IF(C325="○",IF($D325&lt;&gt;"",VLOOKUP($D325,新規学連登録者入力シート!$A$2:$U$101,19,FALSE),""),IF($D325&lt;&gt;"",IF(VLOOKUP(記入方法!$D325,登録者リスト!$A$1:$H$43729,4,FALSE)=基本情報!$D$6,VLOOKUP(記入方法!$D325,登録者リスト!$A$1:$H$43729,8,FALSE),""),""))</f>
        <v/>
      </c>
      <c r="I325" s="285"/>
      <c r="J325" s="285"/>
      <c r="K325" s="287" t="str">
        <f>IFERROR(IF(I325="","",IF(AND(I325&lt;&gt;"107 ハーフマラソン",I325&lt;&gt;"062 10000mW"),IF(BD325="T",IF(VALUE(M325)&lt;=BB325,"A標準",IF(VALUE(M325)&lt;=BC325,"B標準","未突破")),IF(VALUE(M325)&gt;=BB325,"A標準",IF(VALUE(M325)&gt;=BC325,"B標準","未突破"))),IF(VALUE(M325)&lt;=BC325,"","未突破"))),"")</f>
        <v/>
      </c>
      <c r="L325" s="169"/>
      <c r="M325" s="13" t="str">
        <f>IF(U325="",ASC(N325&amp;IF(P325&lt;&gt;"",TEXT(P325,"00"),"")&amp;IF(R325&lt;&gt;"",TEXT(R325,"00"),"")&amp;IF(T325&lt;&gt;"",TEXT(T325,"00"),"")),ASC(U325))</f>
        <v/>
      </c>
      <c r="N325" s="281"/>
      <c r="O325" s="265" t="s">
        <v>275</v>
      </c>
      <c r="P325" s="275"/>
      <c r="Q325" s="265" t="s">
        <v>276</v>
      </c>
      <c r="R325" s="275"/>
      <c r="S325" s="277" t="s">
        <v>277</v>
      </c>
      <c r="T325" s="279"/>
      <c r="U325" s="281"/>
      <c r="V325" s="8"/>
      <c r="W325" s="9" t="s">
        <v>23</v>
      </c>
      <c r="X325" s="8"/>
      <c r="Y325" s="9" t="s">
        <v>24</v>
      </c>
      <c r="Z325" s="8"/>
      <c r="AA325" s="9" t="s">
        <v>26</v>
      </c>
      <c r="AB325" s="283"/>
      <c r="AC325" s="126" t="str">
        <f>IF(AK325="",ASC(AD325&amp;IF(AF325&lt;&gt;"",TEXT(AF325,"00"),"")&amp;IF(AH325&lt;&gt;"",TEXT(AH325,"00"),"")&amp;IF(AJ325&lt;&gt;"",TEXT(AJ325,"00"),"")),ASC(AK325))</f>
        <v/>
      </c>
      <c r="AD325" s="267" t="str">
        <f>IF(I325="","",IF(I325="201 十種競技","",VLOOKUP(I325,#REF!,2,FALSE)))</f>
        <v/>
      </c>
      <c r="AE325" s="269" t="s">
        <v>275</v>
      </c>
      <c r="AF325" s="271" t="str">
        <f>IF(I325="","",IF(I325="201 十種競技","",VLOOKUP(I325,#REF!,4,FALSE)))</f>
        <v/>
      </c>
      <c r="AG325" s="269" t="s">
        <v>276</v>
      </c>
      <c r="AH325" s="271" t="str">
        <f>IF(I325="","",IF(I325="201 十種競技","",VLOOKUP(I325,#REF!,6,FALSE)))</f>
        <v/>
      </c>
      <c r="AI325" s="273" t="s">
        <v>277</v>
      </c>
      <c r="AJ325" s="331" t="str">
        <f>IF(I325="","",IF(I325="201 十種競技","",VLOOKUP(I325,#REF!,8,FALSE)))</f>
        <v/>
      </c>
      <c r="AK325" s="267" t="str">
        <f>IF(I325="","",IF(I325="201 十種競技",#REF!,""))</f>
        <v/>
      </c>
      <c r="AL325" s="13" t="str">
        <f>IF(AT325="",ASC(AM325&amp;IF(AO325&lt;&gt;"",TEXT(AO325,"00"),"")&amp;IF(AQ325&lt;&gt;"",TEXT(AQ325,"00"),"")&amp;IF(AS325&lt;&gt;"",TEXT(AS325,"00"),"")),ASC(AT325))</f>
        <v/>
      </c>
      <c r="AM325" s="292"/>
      <c r="AN325" s="265" t="s">
        <v>275</v>
      </c>
      <c r="AO325" s="319"/>
      <c r="AP325" s="265" t="s">
        <v>276</v>
      </c>
      <c r="AQ325" s="319"/>
      <c r="AR325" s="277" t="s">
        <v>277</v>
      </c>
      <c r="AS325" s="321"/>
      <c r="AT325" s="323"/>
      <c r="AV325" s="6" t="str">
        <f>IF(AND(I325&lt;&gt;"107 ハーフマラソン",I325&lt;&gt;"062 10000mW"),D325 &amp; "-" &amp; I325,D325 &amp; "-" &amp; I325 &amp; J325)</f>
        <v>-</v>
      </c>
      <c r="AW325" s="6" t="str">
        <f>IF(ISERROR(VLOOKUP(記入方法!$AV325,登録者リスト!#REF!,4,FALSE)),"○","")</f>
        <v>○</v>
      </c>
      <c r="AX325" s="6" t="e">
        <f>IF(AND(I325&lt;&gt;"107 ハーフマラソン",I325&lt;&gt;"062 10000mW"),#REF! &amp; "-" &amp; I325,#REF! &amp; "-" &amp; I325 &amp; J325)</f>
        <v>#REF!</v>
      </c>
      <c r="AY325" s="6" t="str">
        <f>IF(ISERROR(VLOOKUP(AX325,突破者リスト外資格記録入力シート!$D$7:$M$106,2,FALSE)),"○","")</f>
        <v>○</v>
      </c>
      <c r="AZ325" s="6" t="str">
        <f>IF(C325="○","整理番号","登録番号")</f>
        <v>登録番号</v>
      </c>
      <c r="BA325" s="6" t="str">
        <f>IF(I325="107 ハーフマラソン","H",IF(I325="062 10000mW","W",""))</f>
        <v/>
      </c>
      <c r="BB325" s="6" t="e">
        <f>VLOOKUP($I325 &amp; $J325,標準記録!$A$1:$D$25,2,FALSE)</f>
        <v>#N/A</v>
      </c>
      <c r="BC325" s="6" t="e">
        <f>VLOOKUP($I325 &amp; $J325,標準記録!$A$1:$D$25,3,FALSE)</f>
        <v>#N/A</v>
      </c>
      <c r="BD325" s="6" t="e">
        <f>VLOOKUP($I325 &amp; $J325,標準記録!$A$1:$D$25,4,FALSE)</f>
        <v>#N/A</v>
      </c>
      <c r="BE325" s="6" t="str">
        <f>IF(BF325="","",A325)</f>
        <v/>
      </c>
      <c r="BF325" s="6" t="str">
        <f>IF(OR(I325="201 十種競技",I325="202 七種競技"),#REF!,"")</f>
        <v/>
      </c>
      <c r="BG325" s="6" t="str">
        <f>IF(I325="107 ハーフマラソン",#REF!,"")</f>
        <v/>
      </c>
      <c r="BH325" s="6" t="str">
        <f>I325 &amp; K325</f>
        <v/>
      </c>
      <c r="BI325" s="6">
        <f>I325</f>
        <v>0</v>
      </c>
      <c r="BJ325" s="6">
        <f>COUNTIF($BI$5:$BI$401,I325)</f>
        <v>160</v>
      </c>
      <c r="BK325" s="6">
        <f>COUNTIF($BH$5:$BH$401,I325 &amp; "B標準")</f>
        <v>0</v>
      </c>
      <c r="BL325" s="6" t="str">
        <f>D323 &amp; D325</f>
        <v>登録番号</v>
      </c>
    </row>
    <row r="326" spans="1:64" ht="14.25" thickBot="1" x14ac:dyDescent="0.2">
      <c r="A326" s="290"/>
      <c r="B326" s="293"/>
      <c r="C326" s="295"/>
      <c r="D326" s="293"/>
      <c r="E326" s="188" t="str">
        <f>IF(C325="○",IF($D325&lt;&gt;"",VLOOKUP($D325,新規学連登録者入力シート!$A$2:$U$101,7,FALSE),""),IF($D325&lt;&gt;"",IF(VLOOKUP(記入方法!$D325,登録者リスト!$A$1:$F$43729,4,FALSE)=基本情報!$D$6,VLOOKUP(記入方法!$D325,登録者リスト!$A$1:$F$43729,2,FALSE),""),""))</f>
        <v/>
      </c>
      <c r="F326" s="284"/>
      <c r="G326" s="188" t="str">
        <f>IF(C325="○",IF($D325&lt;&gt;"",VLOOKUP($D325,新規学連登録者入力シート!$A$2:$U$101,19,FALSE),""),IF($D325&lt;&gt;"",IF(VLOOKUP(記入方法!$D325,登録者リスト!$A$1:$F$43729,4,FALSE)=基本情報!$D$6,VLOOKUP(記入方法!$D325,登録者リスト!$A$1:$F$43729,6,FALSE),""),""))</f>
        <v/>
      </c>
      <c r="H326" s="282"/>
      <c r="I326" s="286"/>
      <c r="J326" s="286"/>
      <c r="K326" s="288"/>
      <c r="L326" s="170"/>
      <c r="M326" s="15" t="str">
        <f>IF(U326="",ASC(N326&amp;IF(P326&lt;&gt;"",TEXT(P326,"00"),"")&amp;IF(R326&lt;&gt;"",TEXT(R326,"00"),"")&amp;IF(T326&lt;&gt;"",TEXT(T326,"00"),"")),ASC(U326))</f>
        <v/>
      </c>
      <c r="N326" s="282"/>
      <c r="O326" s="266"/>
      <c r="P326" s="276"/>
      <c r="Q326" s="266"/>
      <c r="R326" s="276"/>
      <c r="S326" s="278"/>
      <c r="T326" s="280"/>
      <c r="U326" s="282"/>
      <c r="V326" s="10"/>
      <c r="W326" s="11" t="s">
        <v>23</v>
      </c>
      <c r="X326" s="10"/>
      <c r="Y326" s="11" t="s">
        <v>25</v>
      </c>
      <c r="Z326" s="10"/>
      <c r="AA326" s="11" t="s">
        <v>26</v>
      </c>
      <c r="AB326" s="284"/>
      <c r="AC326" s="127" t="str">
        <f>IF(AK326="",ASC(AD325&amp;IF(AF326&lt;&gt;"",TEXT(AF326,"00"),"")&amp;IF(AH326&lt;&gt;"",TEXT(AH326,"00"),"")&amp;IF(AJ326&lt;&gt;"",TEXT(AJ326,"00"),"")),ASC(AK326))</f>
        <v/>
      </c>
      <c r="AD326" s="268"/>
      <c r="AE326" s="270"/>
      <c r="AF326" s="272"/>
      <c r="AG326" s="270"/>
      <c r="AH326" s="272"/>
      <c r="AI326" s="274"/>
      <c r="AJ326" s="332"/>
      <c r="AK326" s="268"/>
      <c r="AL326" s="15" t="str">
        <f>IF(AT326="",ASC(AM326&amp;IF(AO326&lt;&gt;"",TEXT(AO326,"00"),"")&amp;IF(AQ326&lt;&gt;"",TEXT(AQ326,"00"),"")&amp;IF(AS326&lt;&gt;"",TEXT(AS326,"00"),"")),ASC(AT326))</f>
        <v/>
      </c>
      <c r="AM326" s="293"/>
      <c r="AN326" s="266"/>
      <c r="AO326" s="320"/>
      <c r="AP326" s="266"/>
      <c r="AQ326" s="320"/>
      <c r="AR326" s="278"/>
      <c r="AS326" s="322"/>
      <c r="AT326" s="324"/>
      <c r="AV326" s="6" t="str">
        <f>IF(AND(I326&lt;&gt;"107 ハーフマラソン",I326&lt;&gt;"062 10000mW"),D325 &amp; "-" &amp; I326,D325 &amp; "-" &amp; I326 &amp; J326)</f>
        <v>-</v>
      </c>
      <c r="AW326" s="6" t="str">
        <f>IF(ISERROR(VLOOKUP(記入方法!$AV326,登録者リスト!#REF!,4,FALSE)),"○","")</f>
        <v>○</v>
      </c>
      <c r="AX326" s="6" t="e">
        <f>IF(AND(I326&lt;&gt;"107 ハーフマラソン",I326&lt;&gt;"062 10000mW"),#REF! &amp; "-" &amp; I326,#REF! &amp; "-" &amp; I326 &amp; J326)</f>
        <v>#REF!</v>
      </c>
      <c r="AY326" s="6" t="str">
        <f>IF(ISERROR(VLOOKUP(AX326,突破者リスト外資格記録入力シート!$D$7:$M$106,2,FALSE)),"○","")</f>
        <v>○</v>
      </c>
      <c r="BA326" s="6" t="str">
        <f>IF(I326="107 ハーフマラソン","H",IF(I326="062 10000mW","W",""))</f>
        <v/>
      </c>
      <c r="BB326" s="6" t="e">
        <f>VLOOKUP($I326 &amp; $J326,標準記録!$A$1:$D$25,2,FALSE)</f>
        <v>#N/A</v>
      </c>
      <c r="BC326" s="6" t="e">
        <f>VLOOKUP($I326 &amp; $J326,標準記録!$A$1:$D$25,3,FALSE)</f>
        <v>#N/A</v>
      </c>
      <c r="BD326" s="6" t="e">
        <f>VLOOKUP($I326 &amp; $J326,標準記録!$A$1:$D$25,4,FALSE)</f>
        <v>#N/A</v>
      </c>
      <c r="BE326" s="6" t="str">
        <f>IF(BF326="","",A325)</f>
        <v/>
      </c>
      <c r="BF326" s="6" t="str">
        <f>IF(OR(I326="201 十種競技",I326="202 七種競技"),#REF!,"")</f>
        <v/>
      </c>
      <c r="BG326" s="6" t="str">
        <f>IF(I326="107 ハーフマラソン",#REF!,"")</f>
        <v/>
      </c>
      <c r="BH326" s="6" t="str">
        <f>I326 &amp; K326</f>
        <v/>
      </c>
      <c r="BI326" s="6">
        <f>I326</f>
        <v>0</v>
      </c>
      <c r="BJ326" s="6">
        <f>COUNTIF($BI$5:$BI$401,I326)</f>
        <v>160</v>
      </c>
      <c r="BK326" s="6">
        <f>COUNTIF($BH$5:$BH$401,I326 &amp; "B標準")</f>
        <v>0</v>
      </c>
    </row>
    <row r="327" spans="1:64" ht="15" thickTop="1" thickBot="1" x14ac:dyDescent="0.2">
      <c r="A327" s="291"/>
      <c r="B327" s="325" t="s">
        <v>164</v>
      </c>
      <c r="C327" s="326"/>
      <c r="D327" s="326"/>
      <c r="E327" s="326"/>
      <c r="F327" s="326"/>
      <c r="G327" s="327"/>
      <c r="H327" s="185"/>
      <c r="I327" s="328"/>
      <c r="J327" s="329"/>
      <c r="K327" s="329"/>
      <c r="L327" s="329"/>
      <c r="M327" s="329"/>
      <c r="N327" s="329"/>
      <c r="O327" s="329"/>
      <c r="P327" s="329"/>
      <c r="Q327" s="329"/>
      <c r="R327" s="329"/>
      <c r="S327" s="329"/>
      <c r="T327" s="329"/>
      <c r="U327" s="329"/>
      <c r="V327" s="329"/>
      <c r="W327" s="329"/>
      <c r="X327" s="329"/>
      <c r="Y327" s="329"/>
      <c r="Z327" s="329"/>
      <c r="AA327" s="329"/>
      <c r="AB327" s="329"/>
      <c r="AC327" s="329"/>
      <c r="AD327" s="329"/>
      <c r="AE327" s="329"/>
      <c r="AF327" s="329"/>
      <c r="AG327" s="329"/>
      <c r="AH327" s="329"/>
      <c r="AI327" s="329"/>
      <c r="AJ327" s="329"/>
      <c r="AK327" s="329"/>
      <c r="AL327" s="329"/>
      <c r="AM327" s="329"/>
      <c r="AN327" s="329"/>
      <c r="AO327" s="329"/>
      <c r="AP327" s="329"/>
      <c r="AQ327" s="329"/>
      <c r="AR327" s="329"/>
      <c r="AS327" s="329"/>
      <c r="AT327" s="330"/>
    </row>
    <row r="328" spans="1:64" ht="13.5" customHeight="1" x14ac:dyDescent="0.15">
      <c r="A328" s="313"/>
      <c r="B328" s="315" t="s">
        <v>0</v>
      </c>
      <c r="C328" s="317" t="s">
        <v>280</v>
      </c>
      <c r="D328" s="317" t="str">
        <f>IF(C330="○","整理番号","登録番号")</f>
        <v>登録番号</v>
      </c>
      <c r="E328" s="184" t="s">
        <v>1394</v>
      </c>
      <c r="F328" s="315" t="s">
        <v>319</v>
      </c>
      <c r="G328" s="168" t="s">
        <v>1</v>
      </c>
      <c r="H328" s="298" t="s">
        <v>1395</v>
      </c>
      <c r="I328" s="296" t="s">
        <v>2</v>
      </c>
      <c r="J328" s="298" t="s">
        <v>328</v>
      </c>
      <c r="K328" s="298" t="s">
        <v>3</v>
      </c>
      <c r="L328" s="178" t="s">
        <v>281</v>
      </c>
      <c r="M328" s="171" t="s">
        <v>16</v>
      </c>
      <c r="N328" s="300" t="s">
        <v>4</v>
      </c>
      <c r="O328" s="301"/>
      <c r="P328" s="301"/>
      <c r="Q328" s="301"/>
      <c r="R328" s="301"/>
      <c r="S328" s="301"/>
      <c r="T328" s="301"/>
      <c r="U328" s="301"/>
      <c r="V328" s="301"/>
      <c r="W328" s="301"/>
      <c r="X328" s="301"/>
      <c r="Y328" s="301"/>
      <c r="Z328" s="301"/>
      <c r="AA328" s="301"/>
      <c r="AB328" s="302"/>
      <c r="AC328" s="173" t="s">
        <v>16</v>
      </c>
      <c r="AD328" s="303" t="s">
        <v>462</v>
      </c>
      <c r="AE328" s="304"/>
      <c r="AF328" s="304"/>
      <c r="AG328" s="304"/>
      <c r="AH328" s="304"/>
      <c r="AI328" s="304"/>
      <c r="AJ328" s="304"/>
      <c r="AK328" s="305"/>
      <c r="AL328" s="171" t="s">
        <v>16</v>
      </c>
      <c r="AM328" s="300" t="s">
        <v>459</v>
      </c>
      <c r="AN328" s="301"/>
      <c r="AO328" s="301"/>
      <c r="AP328" s="301"/>
      <c r="AQ328" s="301"/>
      <c r="AR328" s="301"/>
      <c r="AS328" s="301"/>
      <c r="AT328" s="306"/>
    </row>
    <row r="329" spans="1:64" ht="14.25" thickBot="1" x14ac:dyDescent="0.2">
      <c r="A329" s="314"/>
      <c r="B329" s="316"/>
      <c r="C329" s="318"/>
      <c r="D329" s="318"/>
      <c r="E329" s="189" t="s">
        <v>6</v>
      </c>
      <c r="F329" s="316"/>
      <c r="G329" s="7" t="s">
        <v>7</v>
      </c>
      <c r="H329" s="316"/>
      <c r="I329" s="297"/>
      <c r="J329" s="299"/>
      <c r="K329" s="299"/>
      <c r="L329" s="179"/>
      <c r="M329" s="172"/>
      <c r="N329" s="307" t="s">
        <v>8</v>
      </c>
      <c r="O329" s="308"/>
      <c r="P329" s="308"/>
      <c r="Q329" s="308"/>
      <c r="R329" s="308"/>
      <c r="S329" s="308"/>
      <c r="T329" s="309"/>
      <c r="U329" s="189" t="s">
        <v>9</v>
      </c>
      <c r="V329" s="175" t="s">
        <v>10</v>
      </c>
      <c r="W329" s="176"/>
      <c r="X329" s="176"/>
      <c r="Y329" s="176"/>
      <c r="Z329" s="176"/>
      <c r="AA329" s="177"/>
      <c r="AB329" s="119" t="s">
        <v>11</v>
      </c>
      <c r="AC329" s="174"/>
      <c r="AD329" s="310" t="s">
        <v>8</v>
      </c>
      <c r="AE329" s="311"/>
      <c r="AF329" s="311"/>
      <c r="AG329" s="311"/>
      <c r="AH329" s="311"/>
      <c r="AI329" s="311"/>
      <c r="AJ329" s="312"/>
      <c r="AK329" s="125" t="s">
        <v>9</v>
      </c>
      <c r="AL329" s="172"/>
      <c r="AM329" s="307" t="s">
        <v>8</v>
      </c>
      <c r="AN329" s="308"/>
      <c r="AO329" s="308"/>
      <c r="AP329" s="308"/>
      <c r="AQ329" s="308"/>
      <c r="AR329" s="308"/>
      <c r="AS329" s="309"/>
      <c r="AT329" s="120" t="s">
        <v>9</v>
      </c>
    </row>
    <row r="330" spans="1:64" x14ac:dyDescent="0.15">
      <c r="A330" s="289">
        <v>66</v>
      </c>
      <c r="B330" s="292"/>
      <c r="C330" s="294"/>
      <c r="D330" s="292"/>
      <c r="E330" s="186" t="str">
        <f>IF(C330="○",IF($D330&lt;&gt;"",VLOOKUP($D330,新規学連登録者入力シート!$A$2:$U$101,8,FALSE),""),IF($D330&lt;&gt;"",IF(VLOOKUP(記入方法!$D330,登録者リスト!$A$1:$F$43729,4,FALSE)=基本情報!$D$6,VLOOKUP(記入方法!$D330,登録者リスト!$A$1:$F$43729,3,FALSE),""),""))</f>
        <v/>
      </c>
      <c r="F330" s="283" t="str">
        <f>IF(C330="○",IF($D330&lt;&gt;"",VLOOKUP($D330,新規学連登録者入力シート!$A$2:$U$101,9,FALSE),""),IF($D330&lt;&gt;"",IF(VLOOKUP(記入方法!$D330,登録者リスト!$A$1:$G$43729,4,FALSE)=基本情報!$D$6,VLOOKUP(記入方法!$D330,登録者リスト!$A$1:$G$43729,7,FALSE),""),""))</f>
        <v/>
      </c>
      <c r="G330" s="187" t="str">
        <f>IF(C330="○",IF($D330&lt;&gt;"",VLOOKUP($D330,新規学連登録者入力シート!$A$2:$U$101,14,FALSE),""),IF($D330&lt;&gt;"",IF(VLOOKUP(記入方法!$D330,登録者リスト!$A$1:$F$43729,4,FALSE)=基本情報!$D$6,VLOOKUP(記入方法!$D330,登録者リスト!$A$1:$F$43729,5,FALSE),""),""))</f>
        <v/>
      </c>
      <c r="H330" s="281" t="str">
        <f>IF(C330="○",IF($D330&lt;&gt;"",VLOOKUP($D330,新規学連登録者入力シート!$A$2:$U$101,19,FALSE),""),IF($D330&lt;&gt;"",IF(VLOOKUP(記入方法!$D330,登録者リスト!$A$1:$H$43729,4,FALSE)=基本情報!$D$6,VLOOKUP(記入方法!$D330,登録者リスト!$A$1:$H$43729,8,FALSE),""),""))</f>
        <v/>
      </c>
      <c r="I330" s="285"/>
      <c r="J330" s="285"/>
      <c r="K330" s="287" t="str">
        <f>IFERROR(IF(I330="","",IF(AND(I330&lt;&gt;"107 ハーフマラソン",I330&lt;&gt;"062 10000mW"),IF(BD330="T",IF(VALUE(M330)&lt;=BB330,"A標準",IF(VALUE(M330)&lt;=BC330,"B標準","未突破")),IF(VALUE(M330)&gt;=BB330,"A標準",IF(VALUE(M330)&gt;=BC330,"B標準","未突破"))),IF(VALUE(M330)&lt;=BC330,"","未突破"))),"")</f>
        <v/>
      </c>
      <c r="L330" s="169"/>
      <c r="M330" s="13" t="str">
        <f>IF(U330="",ASC(N330&amp;IF(P330&lt;&gt;"",TEXT(P330,"00"),"")&amp;IF(R330&lt;&gt;"",TEXT(R330,"00"),"")&amp;IF(T330&lt;&gt;"",TEXT(T330,"00"),"")),ASC(U330))</f>
        <v/>
      </c>
      <c r="N330" s="281"/>
      <c r="O330" s="265" t="s">
        <v>275</v>
      </c>
      <c r="P330" s="275"/>
      <c r="Q330" s="265" t="s">
        <v>276</v>
      </c>
      <c r="R330" s="275"/>
      <c r="S330" s="277" t="s">
        <v>277</v>
      </c>
      <c r="T330" s="279"/>
      <c r="U330" s="281"/>
      <c r="V330" s="8"/>
      <c r="W330" s="9" t="s">
        <v>23</v>
      </c>
      <c r="X330" s="8"/>
      <c r="Y330" s="9" t="s">
        <v>24</v>
      </c>
      <c r="Z330" s="8"/>
      <c r="AA330" s="9" t="s">
        <v>26</v>
      </c>
      <c r="AB330" s="283"/>
      <c r="AC330" s="126" t="str">
        <f>IF(AK330="",ASC(AD330&amp;IF(AF330&lt;&gt;"",TEXT(AF330,"00"),"")&amp;IF(AH330&lt;&gt;"",TEXT(AH330,"00"),"")&amp;IF(AJ330&lt;&gt;"",TEXT(AJ330,"00"),"")),ASC(AK330))</f>
        <v/>
      </c>
      <c r="AD330" s="267" t="str">
        <f>IF(I330="","",IF(I330="201 十種競技","",VLOOKUP(I330,#REF!,2,FALSE)))</f>
        <v/>
      </c>
      <c r="AE330" s="269" t="s">
        <v>275</v>
      </c>
      <c r="AF330" s="271" t="str">
        <f>IF(I330="","",IF(I330="201 十種競技","",VLOOKUP(I330,#REF!,4,FALSE)))</f>
        <v/>
      </c>
      <c r="AG330" s="269" t="s">
        <v>276</v>
      </c>
      <c r="AH330" s="271" t="str">
        <f>IF(I330="","",IF(I330="201 十種競技","",VLOOKUP(I330,#REF!,6,FALSE)))</f>
        <v/>
      </c>
      <c r="AI330" s="273" t="s">
        <v>277</v>
      </c>
      <c r="AJ330" s="331" t="str">
        <f>IF(I330="","",IF(I330="201 十種競技","",VLOOKUP(I330,#REF!,8,FALSE)))</f>
        <v/>
      </c>
      <c r="AK330" s="267" t="str">
        <f>IF(I330="","",IF(I330="201 十種競技",#REF!,""))</f>
        <v/>
      </c>
      <c r="AL330" s="13" t="str">
        <f>IF(AT330="",ASC(AM330&amp;IF(AO330&lt;&gt;"",TEXT(AO330,"00"),"")&amp;IF(AQ330&lt;&gt;"",TEXT(AQ330,"00"),"")&amp;IF(AS330&lt;&gt;"",TEXT(AS330,"00"),"")),ASC(AT330))</f>
        <v/>
      </c>
      <c r="AM330" s="292"/>
      <c r="AN330" s="265" t="s">
        <v>275</v>
      </c>
      <c r="AO330" s="319"/>
      <c r="AP330" s="265" t="s">
        <v>276</v>
      </c>
      <c r="AQ330" s="319"/>
      <c r="AR330" s="277" t="s">
        <v>277</v>
      </c>
      <c r="AS330" s="321"/>
      <c r="AT330" s="323"/>
      <c r="AV330" s="6" t="str">
        <f>IF(AND(I330&lt;&gt;"107 ハーフマラソン",I330&lt;&gt;"062 10000mW"),D330 &amp; "-" &amp; I330,D330 &amp; "-" &amp; I330 &amp; J330)</f>
        <v>-</v>
      </c>
      <c r="AW330" s="6" t="str">
        <f>IF(ISERROR(VLOOKUP(記入方法!$AV330,登録者リスト!#REF!,4,FALSE)),"○","")</f>
        <v>○</v>
      </c>
      <c r="AX330" s="6" t="e">
        <f>IF(AND(I330&lt;&gt;"107 ハーフマラソン",I330&lt;&gt;"062 10000mW"),#REF! &amp; "-" &amp; I330,#REF! &amp; "-" &amp; I330 &amp; J330)</f>
        <v>#REF!</v>
      </c>
      <c r="AY330" s="6" t="str">
        <f>IF(ISERROR(VLOOKUP(AX330,突破者リスト外資格記録入力シート!$D$7:$M$106,2,FALSE)),"○","")</f>
        <v>○</v>
      </c>
      <c r="AZ330" s="6" t="str">
        <f>IF(C330="○","整理番号","登録番号")</f>
        <v>登録番号</v>
      </c>
      <c r="BA330" s="6" t="str">
        <f>IF(I330="107 ハーフマラソン","H",IF(I330="062 10000mW","W",""))</f>
        <v/>
      </c>
      <c r="BB330" s="6" t="e">
        <f>VLOOKUP($I330 &amp; $J330,標準記録!$A$1:$D$25,2,FALSE)</f>
        <v>#N/A</v>
      </c>
      <c r="BC330" s="6" t="e">
        <f>VLOOKUP($I330 &amp; $J330,標準記録!$A$1:$D$25,3,FALSE)</f>
        <v>#N/A</v>
      </c>
      <c r="BD330" s="6" t="e">
        <f>VLOOKUP($I330 &amp; $J330,標準記録!$A$1:$D$25,4,FALSE)</f>
        <v>#N/A</v>
      </c>
      <c r="BE330" s="6" t="str">
        <f>IF(BF330="","",A330)</f>
        <v/>
      </c>
      <c r="BF330" s="6" t="str">
        <f>IF(OR(I330="201 十種競技",I330="202 七種競技"),#REF!,"")</f>
        <v/>
      </c>
      <c r="BG330" s="6" t="str">
        <f>IF(I330="107 ハーフマラソン",#REF!,"")</f>
        <v/>
      </c>
      <c r="BH330" s="6" t="str">
        <f>I330 &amp; K330</f>
        <v/>
      </c>
      <c r="BI330" s="6">
        <f>I330</f>
        <v>0</v>
      </c>
      <c r="BJ330" s="6">
        <f>COUNTIF($BI$5:$BI$401,I330)</f>
        <v>160</v>
      </c>
      <c r="BK330" s="6">
        <f>COUNTIF($BH$5:$BH$401,I330 &amp; "B標準")</f>
        <v>0</v>
      </c>
      <c r="BL330" s="6" t="str">
        <f>D328 &amp; D330</f>
        <v>登録番号</v>
      </c>
    </row>
    <row r="331" spans="1:64" ht="14.25" thickBot="1" x14ac:dyDescent="0.2">
      <c r="A331" s="290"/>
      <c r="B331" s="293"/>
      <c r="C331" s="295"/>
      <c r="D331" s="293"/>
      <c r="E331" s="188" t="str">
        <f>IF(C330="○",IF($D330&lt;&gt;"",VLOOKUP($D330,新規学連登録者入力シート!$A$2:$U$101,7,FALSE),""),IF($D330&lt;&gt;"",IF(VLOOKUP(記入方法!$D330,登録者リスト!$A$1:$F$43729,4,FALSE)=基本情報!$D$6,VLOOKUP(記入方法!$D330,登録者リスト!$A$1:$F$43729,2,FALSE),""),""))</f>
        <v/>
      </c>
      <c r="F331" s="284"/>
      <c r="G331" s="188" t="str">
        <f>IF(C330="○",IF($D330&lt;&gt;"",VLOOKUP($D330,新規学連登録者入力シート!$A$2:$U$101,19,FALSE),""),IF($D330&lt;&gt;"",IF(VLOOKUP(記入方法!$D330,登録者リスト!$A$1:$F$43729,4,FALSE)=基本情報!$D$6,VLOOKUP(記入方法!$D330,登録者リスト!$A$1:$F$43729,6,FALSE),""),""))</f>
        <v/>
      </c>
      <c r="H331" s="282"/>
      <c r="I331" s="286"/>
      <c r="J331" s="286"/>
      <c r="K331" s="288"/>
      <c r="L331" s="170"/>
      <c r="M331" s="15" t="str">
        <f>IF(U331="",ASC(N331&amp;IF(P331&lt;&gt;"",TEXT(P331,"00"),"")&amp;IF(R331&lt;&gt;"",TEXT(R331,"00"),"")&amp;IF(T331&lt;&gt;"",TEXT(T331,"00"),"")),ASC(U331))</f>
        <v/>
      </c>
      <c r="N331" s="282"/>
      <c r="O331" s="266"/>
      <c r="P331" s="276"/>
      <c r="Q331" s="266"/>
      <c r="R331" s="276"/>
      <c r="S331" s="278"/>
      <c r="T331" s="280"/>
      <c r="U331" s="282"/>
      <c r="V331" s="10"/>
      <c r="W331" s="11" t="s">
        <v>23</v>
      </c>
      <c r="X331" s="10"/>
      <c r="Y331" s="11" t="s">
        <v>25</v>
      </c>
      <c r="Z331" s="10"/>
      <c r="AA331" s="11" t="s">
        <v>26</v>
      </c>
      <c r="AB331" s="284"/>
      <c r="AC331" s="127" t="str">
        <f>IF(AK331="",ASC(AD330&amp;IF(AF331&lt;&gt;"",TEXT(AF331,"00"),"")&amp;IF(AH331&lt;&gt;"",TEXT(AH331,"00"),"")&amp;IF(AJ331&lt;&gt;"",TEXT(AJ331,"00"),"")),ASC(AK331))</f>
        <v/>
      </c>
      <c r="AD331" s="268"/>
      <c r="AE331" s="270"/>
      <c r="AF331" s="272"/>
      <c r="AG331" s="270"/>
      <c r="AH331" s="272"/>
      <c r="AI331" s="274"/>
      <c r="AJ331" s="332"/>
      <c r="AK331" s="268"/>
      <c r="AL331" s="15" t="str">
        <f>IF(AT331="",ASC(AM331&amp;IF(AO331&lt;&gt;"",TEXT(AO331,"00"),"")&amp;IF(AQ331&lt;&gt;"",TEXT(AQ331,"00"),"")&amp;IF(AS331&lt;&gt;"",TEXT(AS331,"00"),"")),ASC(AT331))</f>
        <v/>
      </c>
      <c r="AM331" s="293"/>
      <c r="AN331" s="266"/>
      <c r="AO331" s="320"/>
      <c r="AP331" s="266"/>
      <c r="AQ331" s="320"/>
      <c r="AR331" s="278"/>
      <c r="AS331" s="322"/>
      <c r="AT331" s="324"/>
      <c r="AV331" s="6" t="str">
        <f>IF(AND(I331&lt;&gt;"107 ハーフマラソン",I331&lt;&gt;"062 10000mW"),D330 &amp; "-" &amp; I331,D330 &amp; "-" &amp; I331 &amp; J331)</f>
        <v>-</v>
      </c>
      <c r="AW331" s="6" t="str">
        <f>IF(ISERROR(VLOOKUP(記入方法!$AV331,登録者リスト!#REF!,4,FALSE)),"○","")</f>
        <v>○</v>
      </c>
      <c r="AX331" s="6" t="e">
        <f>IF(AND(I331&lt;&gt;"107 ハーフマラソン",I331&lt;&gt;"062 10000mW"),#REF! &amp; "-" &amp; I331,#REF! &amp; "-" &amp; I331 &amp; J331)</f>
        <v>#REF!</v>
      </c>
      <c r="AY331" s="6" t="str">
        <f>IF(ISERROR(VLOOKUP(AX331,突破者リスト外資格記録入力シート!$D$7:$M$106,2,FALSE)),"○","")</f>
        <v>○</v>
      </c>
      <c r="BA331" s="6" t="str">
        <f>IF(I331="107 ハーフマラソン","H",IF(I331="062 10000mW","W",""))</f>
        <v/>
      </c>
      <c r="BB331" s="6" t="e">
        <f>VLOOKUP($I331 &amp; $J331,標準記録!$A$1:$D$25,2,FALSE)</f>
        <v>#N/A</v>
      </c>
      <c r="BC331" s="6" t="e">
        <f>VLOOKUP($I331 &amp; $J331,標準記録!$A$1:$D$25,3,FALSE)</f>
        <v>#N/A</v>
      </c>
      <c r="BD331" s="6" t="e">
        <f>VLOOKUP($I331 &amp; $J331,標準記録!$A$1:$D$25,4,FALSE)</f>
        <v>#N/A</v>
      </c>
      <c r="BE331" s="6" t="str">
        <f>IF(BF331="","",A330)</f>
        <v/>
      </c>
      <c r="BF331" s="6" t="str">
        <f>IF(OR(I331="201 十種競技",I331="202 七種競技"),#REF!,"")</f>
        <v/>
      </c>
      <c r="BG331" s="6" t="str">
        <f>IF(I331="107 ハーフマラソン",#REF!,"")</f>
        <v/>
      </c>
      <c r="BH331" s="6" t="str">
        <f>I331 &amp; K331</f>
        <v/>
      </c>
      <c r="BI331" s="6">
        <f>I331</f>
        <v>0</v>
      </c>
      <c r="BJ331" s="6">
        <f>COUNTIF($BI$5:$BI$401,I331)</f>
        <v>160</v>
      </c>
      <c r="BK331" s="6">
        <f>COUNTIF($BH$5:$BH$401,I331 &amp; "B標準")</f>
        <v>0</v>
      </c>
    </row>
    <row r="332" spans="1:64" ht="15" thickTop="1" thickBot="1" x14ac:dyDescent="0.2">
      <c r="A332" s="291"/>
      <c r="B332" s="325" t="s">
        <v>164</v>
      </c>
      <c r="C332" s="326"/>
      <c r="D332" s="326"/>
      <c r="E332" s="326"/>
      <c r="F332" s="326"/>
      <c r="G332" s="327"/>
      <c r="H332" s="185"/>
      <c r="I332" s="328"/>
      <c r="J332" s="329"/>
      <c r="K332" s="329"/>
      <c r="L332" s="329"/>
      <c r="M332" s="329"/>
      <c r="N332" s="329"/>
      <c r="O332" s="329"/>
      <c r="P332" s="329"/>
      <c r="Q332" s="329"/>
      <c r="R332" s="329"/>
      <c r="S332" s="329"/>
      <c r="T332" s="329"/>
      <c r="U332" s="329"/>
      <c r="V332" s="329"/>
      <c r="W332" s="329"/>
      <c r="X332" s="329"/>
      <c r="Y332" s="329"/>
      <c r="Z332" s="329"/>
      <c r="AA332" s="329"/>
      <c r="AB332" s="329"/>
      <c r="AC332" s="329"/>
      <c r="AD332" s="329"/>
      <c r="AE332" s="329"/>
      <c r="AF332" s="329"/>
      <c r="AG332" s="329"/>
      <c r="AH332" s="329"/>
      <c r="AI332" s="329"/>
      <c r="AJ332" s="329"/>
      <c r="AK332" s="329"/>
      <c r="AL332" s="329"/>
      <c r="AM332" s="329"/>
      <c r="AN332" s="329"/>
      <c r="AO332" s="329"/>
      <c r="AP332" s="329"/>
      <c r="AQ332" s="329"/>
      <c r="AR332" s="329"/>
      <c r="AS332" s="329"/>
      <c r="AT332" s="330"/>
    </row>
    <row r="333" spans="1:64" ht="13.5" customHeight="1" x14ac:dyDescent="0.15">
      <c r="A333" s="313"/>
      <c r="B333" s="315" t="s">
        <v>0</v>
      </c>
      <c r="C333" s="317" t="s">
        <v>280</v>
      </c>
      <c r="D333" s="317" t="str">
        <f>IF(C335="○","整理番号","登録番号")</f>
        <v>登録番号</v>
      </c>
      <c r="E333" s="184" t="s">
        <v>1394</v>
      </c>
      <c r="F333" s="315" t="s">
        <v>319</v>
      </c>
      <c r="G333" s="168" t="s">
        <v>1</v>
      </c>
      <c r="H333" s="298" t="s">
        <v>1395</v>
      </c>
      <c r="I333" s="296" t="s">
        <v>2</v>
      </c>
      <c r="J333" s="298" t="s">
        <v>328</v>
      </c>
      <c r="K333" s="298" t="s">
        <v>3</v>
      </c>
      <c r="L333" s="178" t="s">
        <v>281</v>
      </c>
      <c r="M333" s="171" t="s">
        <v>16</v>
      </c>
      <c r="N333" s="300" t="s">
        <v>4</v>
      </c>
      <c r="O333" s="301"/>
      <c r="P333" s="301"/>
      <c r="Q333" s="301"/>
      <c r="R333" s="301"/>
      <c r="S333" s="301"/>
      <c r="T333" s="301"/>
      <c r="U333" s="301"/>
      <c r="V333" s="301"/>
      <c r="W333" s="301"/>
      <c r="X333" s="301"/>
      <c r="Y333" s="301"/>
      <c r="Z333" s="301"/>
      <c r="AA333" s="301"/>
      <c r="AB333" s="302"/>
      <c r="AC333" s="173" t="s">
        <v>16</v>
      </c>
      <c r="AD333" s="303" t="s">
        <v>462</v>
      </c>
      <c r="AE333" s="304"/>
      <c r="AF333" s="304"/>
      <c r="AG333" s="304"/>
      <c r="AH333" s="304"/>
      <c r="AI333" s="304"/>
      <c r="AJ333" s="304"/>
      <c r="AK333" s="305"/>
      <c r="AL333" s="171" t="s">
        <v>16</v>
      </c>
      <c r="AM333" s="300" t="s">
        <v>459</v>
      </c>
      <c r="AN333" s="301"/>
      <c r="AO333" s="301"/>
      <c r="AP333" s="301"/>
      <c r="AQ333" s="301"/>
      <c r="AR333" s="301"/>
      <c r="AS333" s="301"/>
      <c r="AT333" s="306"/>
    </row>
    <row r="334" spans="1:64" ht="14.25" thickBot="1" x14ac:dyDescent="0.2">
      <c r="A334" s="314"/>
      <c r="B334" s="316"/>
      <c r="C334" s="318"/>
      <c r="D334" s="318"/>
      <c r="E334" s="189" t="s">
        <v>6</v>
      </c>
      <c r="F334" s="316"/>
      <c r="G334" s="7" t="s">
        <v>7</v>
      </c>
      <c r="H334" s="316"/>
      <c r="I334" s="297"/>
      <c r="J334" s="299"/>
      <c r="K334" s="299"/>
      <c r="L334" s="179"/>
      <c r="M334" s="172"/>
      <c r="N334" s="307" t="s">
        <v>8</v>
      </c>
      <c r="O334" s="308"/>
      <c r="P334" s="308"/>
      <c r="Q334" s="308"/>
      <c r="R334" s="308"/>
      <c r="S334" s="308"/>
      <c r="T334" s="309"/>
      <c r="U334" s="189" t="s">
        <v>9</v>
      </c>
      <c r="V334" s="175" t="s">
        <v>10</v>
      </c>
      <c r="W334" s="176"/>
      <c r="X334" s="176"/>
      <c r="Y334" s="176"/>
      <c r="Z334" s="176"/>
      <c r="AA334" s="177"/>
      <c r="AB334" s="119" t="s">
        <v>11</v>
      </c>
      <c r="AC334" s="174"/>
      <c r="AD334" s="310" t="s">
        <v>8</v>
      </c>
      <c r="AE334" s="311"/>
      <c r="AF334" s="311"/>
      <c r="AG334" s="311"/>
      <c r="AH334" s="311"/>
      <c r="AI334" s="311"/>
      <c r="AJ334" s="312"/>
      <c r="AK334" s="125" t="s">
        <v>9</v>
      </c>
      <c r="AL334" s="172"/>
      <c r="AM334" s="307" t="s">
        <v>8</v>
      </c>
      <c r="AN334" s="308"/>
      <c r="AO334" s="308"/>
      <c r="AP334" s="308"/>
      <c r="AQ334" s="308"/>
      <c r="AR334" s="308"/>
      <c r="AS334" s="309"/>
      <c r="AT334" s="120" t="s">
        <v>9</v>
      </c>
    </row>
    <row r="335" spans="1:64" x14ac:dyDescent="0.15">
      <c r="A335" s="289">
        <v>67</v>
      </c>
      <c r="B335" s="292"/>
      <c r="C335" s="294"/>
      <c r="D335" s="292"/>
      <c r="E335" s="186" t="str">
        <f>IF(C335="○",IF($D335&lt;&gt;"",VLOOKUP($D335,新規学連登録者入力シート!$A$2:$U$101,8,FALSE),""),IF($D335&lt;&gt;"",IF(VLOOKUP(記入方法!$D335,登録者リスト!$A$1:$F$43729,4,FALSE)=基本情報!$D$6,VLOOKUP(記入方法!$D335,登録者リスト!$A$1:$F$43729,3,FALSE),""),""))</f>
        <v/>
      </c>
      <c r="F335" s="283" t="str">
        <f>IF(C335="○",IF($D335&lt;&gt;"",VLOOKUP($D335,新規学連登録者入力シート!$A$2:$U$101,9,FALSE),""),IF($D335&lt;&gt;"",IF(VLOOKUP(記入方法!$D335,登録者リスト!$A$1:$G$43729,4,FALSE)=基本情報!$D$6,VLOOKUP(記入方法!$D335,登録者リスト!$A$1:$G$43729,7,FALSE),""),""))</f>
        <v/>
      </c>
      <c r="G335" s="187" t="str">
        <f>IF(C335="○",IF($D335&lt;&gt;"",VLOOKUP($D335,新規学連登録者入力シート!$A$2:$U$101,14,FALSE),""),IF($D335&lt;&gt;"",IF(VLOOKUP(記入方法!$D335,登録者リスト!$A$1:$F$43729,4,FALSE)=基本情報!$D$6,VLOOKUP(記入方法!$D335,登録者リスト!$A$1:$F$43729,5,FALSE),""),""))</f>
        <v/>
      </c>
      <c r="H335" s="281" t="str">
        <f>IF(C335="○",IF($D335&lt;&gt;"",VLOOKUP($D335,新規学連登録者入力シート!$A$2:$U$101,19,FALSE),""),IF($D335&lt;&gt;"",IF(VLOOKUP(記入方法!$D335,登録者リスト!$A$1:$H$43729,4,FALSE)=基本情報!$D$6,VLOOKUP(記入方法!$D335,登録者リスト!$A$1:$H$43729,8,FALSE),""),""))</f>
        <v/>
      </c>
      <c r="I335" s="285"/>
      <c r="J335" s="285"/>
      <c r="K335" s="287" t="str">
        <f>IFERROR(IF(I335="","",IF(AND(I335&lt;&gt;"107 ハーフマラソン",I335&lt;&gt;"062 10000mW"),IF(BD335="T",IF(VALUE(M335)&lt;=BB335,"A標準",IF(VALUE(M335)&lt;=BC335,"B標準","未突破")),IF(VALUE(M335)&gt;=BB335,"A標準",IF(VALUE(M335)&gt;=BC335,"B標準","未突破"))),IF(VALUE(M335)&lt;=BC335,"","未突破"))),"")</f>
        <v/>
      </c>
      <c r="L335" s="169"/>
      <c r="M335" s="13" t="str">
        <f>IF(U335="",ASC(N335&amp;IF(P335&lt;&gt;"",TEXT(P335,"00"),"")&amp;IF(R335&lt;&gt;"",TEXT(R335,"00"),"")&amp;IF(T335&lt;&gt;"",TEXT(T335,"00"),"")),ASC(U335))</f>
        <v/>
      </c>
      <c r="N335" s="281"/>
      <c r="O335" s="265" t="s">
        <v>275</v>
      </c>
      <c r="P335" s="275"/>
      <c r="Q335" s="265" t="s">
        <v>276</v>
      </c>
      <c r="R335" s="275"/>
      <c r="S335" s="277" t="s">
        <v>277</v>
      </c>
      <c r="T335" s="279"/>
      <c r="U335" s="281"/>
      <c r="V335" s="8"/>
      <c r="W335" s="9" t="s">
        <v>23</v>
      </c>
      <c r="X335" s="8"/>
      <c r="Y335" s="9" t="s">
        <v>24</v>
      </c>
      <c r="Z335" s="8"/>
      <c r="AA335" s="9" t="s">
        <v>26</v>
      </c>
      <c r="AB335" s="283"/>
      <c r="AC335" s="126" t="str">
        <f>IF(AK335="",ASC(AD335&amp;IF(AF335&lt;&gt;"",TEXT(AF335,"00"),"")&amp;IF(AH335&lt;&gt;"",TEXT(AH335,"00"),"")&amp;IF(AJ335&lt;&gt;"",TEXT(AJ335,"00"),"")),ASC(AK335))</f>
        <v/>
      </c>
      <c r="AD335" s="267" t="str">
        <f>IF(I335="","",IF(I335="201 十種競技","",VLOOKUP(I335,#REF!,2,FALSE)))</f>
        <v/>
      </c>
      <c r="AE335" s="269" t="s">
        <v>275</v>
      </c>
      <c r="AF335" s="271" t="str">
        <f>IF(I335="","",IF(I335="201 十種競技","",VLOOKUP(I335,#REF!,4,FALSE)))</f>
        <v/>
      </c>
      <c r="AG335" s="269" t="s">
        <v>276</v>
      </c>
      <c r="AH335" s="271" t="str">
        <f>IF(I335="","",IF(I335="201 十種競技","",VLOOKUP(I335,#REF!,6,FALSE)))</f>
        <v/>
      </c>
      <c r="AI335" s="273" t="s">
        <v>277</v>
      </c>
      <c r="AJ335" s="331" t="str">
        <f>IF(I335="","",IF(I335="201 十種競技","",VLOOKUP(I335,#REF!,8,FALSE)))</f>
        <v/>
      </c>
      <c r="AK335" s="267" t="str">
        <f>IF(I335="","",IF(I335="201 十種競技",#REF!,""))</f>
        <v/>
      </c>
      <c r="AL335" s="13" t="str">
        <f>IF(AT335="",ASC(AM335&amp;IF(AO335&lt;&gt;"",TEXT(AO335,"00"),"")&amp;IF(AQ335&lt;&gt;"",TEXT(AQ335,"00"),"")&amp;IF(AS335&lt;&gt;"",TEXT(AS335,"00"),"")),ASC(AT335))</f>
        <v/>
      </c>
      <c r="AM335" s="292"/>
      <c r="AN335" s="265" t="s">
        <v>275</v>
      </c>
      <c r="AO335" s="319"/>
      <c r="AP335" s="265" t="s">
        <v>276</v>
      </c>
      <c r="AQ335" s="319"/>
      <c r="AR335" s="277" t="s">
        <v>277</v>
      </c>
      <c r="AS335" s="321"/>
      <c r="AT335" s="323"/>
      <c r="AV335" s="6" t="str">
        <f>IF(AND(I335&lt;&gt;"107 ハーフマラソン",I335&lt;&gt;"062 10000mW"),D335 &amp; "-" &amp; I335,D335 &amp; "-" &amp; I335 &amp; J335)</f>
        <v>-</v>
      </c>
      <c r="AW335" s="6" t="str">
        <f>IF(ISERROR(VLOOKUP(記入方法!$AV335,登録者リスト!#REF!,4,FALSE)),"○","")</f>
        <v>○</v>
      </c>
      <c r="AX335" s="6" t="e">
        <f>IF(AND(I335&lt;&gt;"107 ハーフマラソン",I335&lt;&gt;"062 10000mW"),#REF! &amp; "-" &amp; I335,#REF! &amp; "-" &amp; I335 &amp; J335)</f>
        <v>#REF!</v>
      </c>
      <c r="AY335" s="6" t="str">
        <f>IF(ISERROR(VLOOKUP(AX335,突破者リスト外資格記録入力シート!$D$7:$M$106,2,FALSE)),"○","")</f>
        <v>○</v>
      </c>
      <c r="AZ335" s="6" t="str">
        <f>IF(C335="○","整理番号","登録番号")</f>
        <v>登録番号</v>
      </c>
      <c r="BA335" s="6" t="str">
        <f>IF(I335="107 ハーフマラソン","H",IF(I335="062 10000mW","W",""))</f>
        <v/>
      </c>
      <c r="BB335" s="6" t="e">
        <f>VLOOKUP($I335 &amp; $J335,標準記録!$A$1:$D$25,2,FALSE)</f>
        <v>#N/A</v>
      </c>
      <c r="BC335" s="6" t="e">
        <f>VLOOKUP($I335 &amp; $J335,標準記録!$A$1:$D$25,3,FALSE)</f>
        <v>#N/A</v>
      </c>
      <c r="BD335" s="6" t="e">
        <f>VLOOKUP($I335 &amp; $J335,標準記録!$A$1:$D$25,4,FALSE)</f>
        <v>#N/A</v>
      </c>
      <c r="BE335" s="6" t="str">
        <f>IF(BF335="","",A335)</f>
        <v/>
      </c>
      <c r="BF335" s="6" t="str">
        <f>IF(OR(I335="201 十種競技",I335="202 七種競技"),#REF!,"")</f>
        <v/>
      </c>
      <c r="BG335" s="6" t="str">
        <f>IF(I335="107 ハーフマラソン",#REF!,"")</f>
        <v/>
      </c>
      <c r="BH335" s="6" t="str">
        <f>I335 &amp; K335</f>
        <v/>
      </c>
      <c r="BI335" s="6">
        <f>I335</f>
        <v>0</v>
      </c>
      <c r="BJ335" s="6">
        <f>COUNTIF($BI$5:$BI$401,I335)</f>
        <v>160</v>
      </c>
      <c r="BK335" s="6">
        <f>COUNTIF($BH$5:$BH$401,I335 &amp; "B標準")</f>
        <v>0</v>
      </c>
      <c r="BL335" s="6" t="str">
        <f>D333 &amp; D335</f>
        <v>登録番号</v>
      </c>
    </row>
    <row r="336" spans="1:64" ht="14.25" thickBot="1" x14ac:dyDescent="0.2">
      <c r="A336" s="290"/>
      <c r="B336" s="293"/>
      <c r="C336" s="295"/>
      <c r="D336" s="293"/>
      <c r="E336" s="188" t="str">
        <f>IF(C335="○",IF($D335&lt;&gt;"",VLOOKUP($D335,新規学連登録者入力シート!$A$2:$U$101,7,FALSE),""),IF($D335&lt;&gt;"",IF(VLOOKUP(記入方法!$D335,登録者リスト!$A$1:$F$43729,4,FALSE)=基本情報!$D$6,VLOOKUP(記入方法!$D335,登録者リスト!$A$1:$F$43729,2,FALSE),""),""))</f>
        <v/>
      </c>
      <c r="F336" s="284"/>
      <c r="G336" s="188" t="str">
        <f>IF(C335="○",IF($D335&lt;&gt;"",VLOOKUP($D335,新規学連登録者入力シート!$A$2:$U$101,19,FALSE),""),IF($D335&lt;&gt;"",IF(VLOOKUP(記入方法!$D335,登録者リスト!$A$1:$F$43729,4,FALSE)=基本情報!$D$6,VLOOKUP(記入方法!$D335,登録者リスト!$A$1:$F$43729,6,FALSE),""),""))</f>
        <v/>
      </c>
      <c r="H336" s="282"/>
      <c r="I336" s="286"/>
      <c r="J336" s="286"/>
      <c r="K336" s="288"/>
      <c r="L336" s="170"/>
      <c r="M336" s="15" t="str">
        <f>IF(U336="",ASC(N336&amp;IF(P336&lt;&gt;"",TEXT(P336,"00"),"")&amp;IF(R336&lt;&gt;"",TEXT(R336,"00"),"")&amp;IF(T336&lt;&gt;"",TEXT(T336,"00"),"")),ASC(U336))</f>
        <v/>
      </c>
      <c r="N336" s="282"/>
      <c r="O336" s="266"/>
      <c r="P336" s="276"/>
      <c r="Q336" s="266"/>
      <c r="R336" s="276"/>
      <c r="S336" s="278"/>
      <c r="T336" s="280"/>
      <c r="U336" s="282"/>
      <c r="V336" s="10"/>
      <c r="W336" s="11" t="s">
        <v>23</v>
      </c>
      <c r="X336" s="10"/>
      <c r="Y336" s="11" t="s">
        <v>25</v>
      </c>
      <c r="Z336" s="10"/>
      <c r="AA336" s="11" t="s">
        <v>26</v>
      </c>
      <c r="AB336" s="284"/>
      <c r="AC336" s="127" t="str">
        <f>IF(AK336="",ASC(AD335&amp;IF(AF336&lt;&gt;"",TEXT(AF336,"00"),"")&amp;IF(AH336&lt;&gt;"",TEXT(AH336,"00"),"")&amp;IF(AJ336&lt;&gt;"",TEXT(AJ336,"00"),"")),ASC(AK336))</f>
        <v/>
      </c>
      <c r="AD336" s="268"/>
      <c r="AE336" s="270"/>
      <c r="AF336" s="272"/>
      <c r="AG336" s="270"/>
      <c r="AH336" s="272"/>
      <c r="AI336" s="274"/>
      <c r="AJ336" s="332"/>
      <c r="AK336" s="268"/>
      <c r="AL336" s="15" t="str">
        <f>IF(AT336="",ASC(AM336&amp;IF(AO336&lt;&gt;"",TEXT(AO336,"00"),"")&amp;IF(AQ336&lt;&gt;"",TEXT(AQ336,"00"),"")&amp;IF(AS336&lt;&gt;"",TEXT(AS336,"00"),"")),ASC(AT336))</f>
        <v/>
      </c>
      <c r="AM336" s="293"/>
      <c r="AN336" s="266"/>
      <c r="AO336" s="320"/>
      <c r="AP336" s="266"/>
      <c r="AQ336" s="320"/>
      <c r="AR336" s="278"/>
      <c r="AS336" s="322"/>
      <c r="AT336" s="324"/>
      <c r="AV336" s="6" t="str">
        <f>IF(AND(I336&lt;&gt;"107 ハーフマラソン",I336&lt;&gt;"062 10000mW"),D335 &amp; "-" &amp; I336,D335 &amp; "-" &amp; I336 &amp; J336)</f>
        <v>-</v>
      </c>
      <c r="AW336" s="6" t="str">
        <f>IF(ISERROR(VLOOKUP(記入方法!$AV336,登録者リスト!#REF!,4,FALSE)),"○","")</f>
        <v>○</v>
      </c>
      <c r="AX336" s="6" t="e">
        <f>IF(AND(I336&lt;&gt;"107 ハーフマラソン",I336&lt;&gt;"062 10000mW"),#REF! &amp; "-" &amp; I336,#REF! &amp; "-" &amp; I336 &amp; J336)</f>
        <v>#REF!</v>
      </c>
      <c r="AY336" s="6" t="str">
        <f>IF(ISERROR(VLOOKUP(AX336,突破者リスト外資格記録入力シート!$D$7:$M$106,2,FALSE)),"○","")</f>
        <v>○</v>
      </c>
      <c r="BA336" s="6" t="str">
        <f>IF(I336="107 ハーフマラソン","H",IF(I336="062 10000mW","W",""))</f>
        <v/>
      </c>
      <c r="BB336" s="6" t="e">
        <f>VLOOKUP($I336 &amp; $J336,標準記録!$A$1:$D$25,2,FALSE)</f>
        <v>#N/A</v>
      </c>
      <c r="BC336" s="6" t="e">
        <f>VLOOKUP($I336 &amp; $J336,標準記録!$A$1:$D$25,3,FALSE)</f>
        <v>#N/A</v>
      </c>
      <c r="BD336" s="6" t="e">
        <f>VLOOKUP($I336 &amp; $J336,標準記録!$A$1:$D$25,4,FALSE)</f>
        <v>#N/A</v>
      </c>
      <c r="BE336" s="6" t="str">
        <f>IF(BF336="","",A335)</f>
        <v/>
      </c>
      <c r="BF336" s="6" t="str">
        <f>IF(OR(I336="201 十種競技",I336="202 七種競技"),#REF!,"")</f>
        <v/>
      </c>
      <c r="BG336" s="6" t="str">
        <f>IF(I336="107 ハーフマラソン",#REF!,"")</f>
        <v/>
      </c>
      <c r="BH336" s="6" t="str">
        <f>I336 &amp; K336</f>
        <v/>
      </c>
      <c r="BI336" s="6">
        <f>I336</f>
        <v>0</v>
      </c>
      <c r="BJ336" s="6">
        <f>COUNTIF($BI$5:$BI$401,I336)</f>
        <v>160</v>
      </c>
      <c r="BK336" s="6">
        <f>COUNTIF($BH$5:$BH$401,I336 &amp; "B標準")</f>
        <v>0</v>
      </c>
    </row>
    <row r="337" spans="1:64" ht="15" thickTop="1" thickBot="1" x14ac:dyDescent="0.2">
      <c r="A337" s="291"/>
      <c r="B337" s="325" t="s">
        <v>164</v>
      </c>
      <c r="C337" s="326"/>
      <c r="D337" s="326"/>
      <c r="E337" s="326"/>
      <c r="F337" s="326"/>
      <c r="G337" s="327"/>
      <c r="H337" s="185"/>
      <c r="I337" s="328"/>
      <c r="J337" s="329"/>
      <c r="K337" s="329"/>
      <c r="L337" s="329"/>
      <c r="M337" s="329"/>
      <c r="N337" s="329"/>
      <c r="O337" s="329"/>
      <c r="P337" s="329"/>
      <c r="Q337" s="329"/>
      <c r="R337" s="329"/>
      <c r="S337" s="329"/>
      <c r="T337" s="329"/>
      <c r="U337" s="329"/>
      <c r="V337" s="329"/>
      <c r="W337" s="329"/>
      <c r="X337" s="329"/>
      <c r="Y337" s="329"/>
      <c r="Z337" s="329"/>
      <c r="AA337" s="329"/>
      <c r="AB337" s="329"/>
      <c r="AC337" s="329"/>
      <c r="AD337" s="329"/>
      <c r="AE337" s="329"/>
      <c r="AF337" s="329"/>
      <c r="AG337" s="329"/>
      <c r="AH337" s="329"/>
      <c r="AI337" s="329"/>
      <c r="AJ337" s="329"/>
      <c r="AK337" s="329"/>
      <c r="AL337" s="329"/>
      <c r="AM337" s="329"/>
      <c r="AN337" s="329"/>
      <c r="AO337" s="329"/>
      <c r="AP337" s="329"/>
      <c r="AQ337" s="329"/>
      <c r="AR337" s="329"/>
      <c r="AS337" s="329"/>
      <c r="AT337" s="330"/>
    </row>
    <row r="338" spans="1:64" ht="13.5" customHeight="1" x14ac:dyDescent="0.15">
      <c r="A338" s="313"/>
      <c r="B338" s="315" t="s">
        <v>0</v>
      </c>
      <c r="C338" s="317" t="s">
        <v>280</v>
      </c>
      <c r="D338" s="317" t="str">
        <f>IF(C340="○","整理番号","登録番号")</f>
        <v>登録番号</v>
      </c>
      <c r="E338" s="184" t="s">
        <v>1394</v>
      </c>
      <c r="F338" s="315" t="s">
        <v>319</v>
      </c>
      <c r="G338" s="168" t="s">
        <v>1</v>
      </c>
      <c r="H338" s="298" t="s">
        <v>1395</v>
      </c>
      <c r="I338" s="296" t="s">
        <v>2</v>
      </c>
      <c r="J338" s="298" t="s">
        <v>328</v>
      </c>
      <c r="K338" s="298" t="s">
        <v>3</v>
      </c>
      <c r="L338" s="178" t="s">
        <v>281</v>
      </c>
      <c r="M338" s="171" t="s">
        <v>16</v>
      </c>
      <c r="N338" s="300" t="s">
        <v>4</v>
      </c>
      <c r="O338" s="301"/>
      <c r="P338" s="301"/>
      <c r="Q338" s="301"/>
      <c r="R338" s="301"/>
      <c r="S338" s="301"/>
      <c r="T338" s="301"/>
      <c r="U338" s="301"/>
      <c r="V338" s="301"/>
      <c r="W338" s="301"/>
      <c r="X338" s="301"/>
      <c r="Y338" s="301"/>
      <c r="Z338" s="301"/>
      <c r="AA338" s="301"/>
      <c r="AB338" s="302"/>
      <c r="AC338" s="173" t="s">
        <v>16</v>
      </c>
      <c r="AD338" s="303" t="s">
        <v>462</v>
      </c>
      <c r="AE338" s="304"/>
      <c r="AF338" s="304"/>
      <c r="AG338" s="304"/>
      <c r="AH338" s="304"/>
      <c r="AI338" s="304"/>
      <c r="AJ338" s="304"/>
      <c r="AK338" s="305"/>
      <c r="AL338" s="171" t="s">
        <v>16</v>
      </c>
      <c r="AM338" s="300" t="s">
        <v>459</v>
      </c>
      <c r="AN338" s="301"/>
      <c r="AO338" s="301"/>
      <c r="AP338" s="301"/>
      <c r="AQ338" s="301"/>
      <c r="AR338" s="301"/>
      <c r="AS338" s="301"/>
      <c r="AT338" s="306"/>
    </row>
    <row r="339" spans="1:64" ht="14.25" thickBot="1" x14ac:dyDescent="0.2">
      <c r="A339" s="314"/>
      <c r="B339" s="316"/>
      <c r="C339" s="318"/>
      <c r="D339" s="318"/>
      <c r="E339" s="189" t="s">
        <v>6</v>
      </c>
      <c r="F339" s="316"/>
      <c r="G339" s="7" t="s">
        <v>7</v>
      </c>
      <c r="H339" s="316"/>
      <c r="I339" s="297"/>
      <c r="J339" s="299"/>
      <c r="K339" s="299"/>
      <c r="L339" s="179"/>
      <c r="M339" s="172"/>
      <c r="N339" s="307" t="s">
        <v>8</v>
      </c>
      <c r="O339" s="308"/>
      <c r="P339" s="308"/>
      <c r="Q339" s="308"/>
      <c r="R339" s="308"/>
      <c r="S339" s="308"/>
      <c r="T339" s="309"/>
      <c r="U339" s="189" t="s">
        <v>9</v>
      </c>
      <c r="V339" s="175" t="s">
        <v>10</v>
      </c>
      <c r="W339" s="176"/>
      <c r="X339" s="176"/>
      <c r="Y339" s="176"/>
      <c r="Z339" s="176"/>
      <c r="AA339" s="177"/>
      <c r="AB339" s="119" t="s">
        <v>11</v>
      </c>
      <c r="AC339" s="174"/>
      <c r="AD339" s="310" t="s">
        <v>8</v>
      </c>
      <c r="AE339" s="311"/>
      <c r="AF339" s="311"/>
      <c r="AG339" s="311"/>
      <c r="AH339" s="311"/>
      <c r="AI339" s="311"/>
      <c r="AJ339" s="312"/>
      <c r="AK339" s="125" t="s">
        <v>9</v>
      </c>
      <c r="AL339" s="172"/>
      <c r="AM339" s="307" t="s">
        <v>8</v>
      </c>
      <c r="AN339" s="308"/>
      <c r="AO339" s="308"/>
      <c r="AP339" s="308"/>
      <c r="AQ339" s="308"/>
      <c r="AR339" s="308"/>
      <c r="AS339" s="309"/>
      <c r="AT339" s="120" t="s">
        <v>9</v>
      </c>
    </row>
    <row r="340" spans="1:64" x14ac:dyDescent="0.15">
      <c r="A340" s="289">
        <v>68</v>
      </c>
      <c r="B340" s="292"/>
      <c r="C340" s="294"/>
      <c r="D340" s="292"/>
      <c r="E340" s="186" t="str">
        <f>IF(C340="○",IF($D340&lt;&gt;"",VLOOKUP($D340,新規学連登録者入力シート!$A$2:$U$101,8,FALSE),""),IF($D340&lt;&gt;"",IF(VLOOKUP(記入方法!$D340,登録者リスト!$A$1:$F$43729,4,FALSE)=基本情報!$D$6,VLOOKUP(記入方法!$D340,登録者リスト!$A$1:$F$43729,3,FALSE),""),""))</f>
        <v/>
      </c>
      <c r="F340" s="283" t="str">
        <f>IF(C340="○",IF($D340&lt;&gt;"",VLOOKUP($D340,新規学連登録者入力シート!$A$2:$U$101,9,FALSE),""),IF($D340&lt;&gt;"",IF(VLOOKUP(記入方法!$D340,登録者リスト!$A$1:$G$43729,4,FALSE)=基本情報!$D$6,VLOOKUP(記入方法!$D340,登録者リスト!$A$1:$G$43729,7,FALSE),""),""))</f>
        <v/>
      </c>
      <c r="G340" s="187" t="str">
        <f>IF(C340="○",IF($D340&lt;&gt;"",VLOOKUP($D340,新規学連登録者入力シート!$A$2:$U$101,14,FALSE),""),IF($D340&lt;&gt;"",IF(VLOOKUP(記入方法!$D340,登録者リスト!$A$1:$F$43729,4,FALSE)=基本情報!$D$6,VLOOKUP(記入方法!$D340,登録者リスト!$A$1:$F$43729,5,FALSE),""),""))</f>
        <v/>
      </c>
      <c r="H340" s="281" t="str">
        <f>IF(C340="○",IF($D340&lt;&gt;"",VLOOKUP($D340,新規学連登録者入力シート!$A$2:$U$101,19,FALSE),""),IF($D340&lt;&gt;"",IF(VLOOKUP(記入方法!$D340,登録者リスト!$A$1:$H$43729,4,FALSE)=基本情報!$D$6,VLOOKUP(記入方法!$D340,登録者リスト!$A$1:$H$43729,8,FALSE),""),""))</f>
        <v/>
      </c>
      <c r="I340" s="285"/>
      <c r="J340" s="285"/>
      <c r="K340" s="287" t="str">
        <f>IFERROR(IF(I340="","",IF(AND(I340&lt;&gt;"107 ハーフマラソン",I340&lt;&gt;"062 10000mW"),IF(BD340="T",IF(VALUE(M340)&lt;=BB340,"A標準",IF(VALUE(M340)&lt;=BC340,"B標準","未突破")),IF(VALUE(M340)&gt;=BB340,"A標準",IF(VALUE(M340)&gt;=BC340,"B標準","未突破"))),IF(VALUE(M340)&lt;=BC340,"","未突破"))),"")</f>
        <v/>
      </c>
      <c r="L340" s="169"/>
      <c r="M340" s="13" t="str">
        <f>IF(U340="",ASC(N340&amp;IF(P340&lt;&gt;"",TEXT(P340,"00"),"")&amp;IF(R340&lt;&gt;"",TEXT(R340,"00"),"")&amp;IF(T340&lt;&gt;"",TEXT(T340,"00"),"")),ASC(U340))</f>
        <v/>
      </c>
      <c r="N340" s="281"/>
      <c r="O340" s="265" t="s">
        <v>275</v>
      </c>
      <c r="P340" s="275"/>
      <c r="Q340" s="265" t="s">
        <v>276</v>
      </c>
      <c r="R340" s="275"/>
      <c r="S340" s="277" t="s">
        <v>277</v>
      </c>
      <c r="T340" s="279"/>
      <c r="U340" s="281"/>
      <c r="V340" s="8"/>
      <c r="W340" s="9" t="s">
        <v>23</v>
      </c>
      <c r="X340" s="8"/>
      <c r="Y340" s="9" t="s">
        <v>24</v>
      </c>
      <c r="Z340" s="8"/>
      <c r="AA340" s="9" t="s">
        <v>26</v>
      </c>
      <c r="AB340" s="283"/>
      <c r="AC340" s="126" t="str">
        <f>IF(AK340="",ASC(AD340&amp;IF(AF340&lt;&gt;"",TEXT(AF340,"00"),"")&amp;IF(AH340&lt;&gt;"",TEXT(AH340,"00"),"")&amp;IF(AJ340&lt;&gt;"",TEXT(AJ340,"00"),"")),ASC(AK340))</f>
        <v/>
      </c>
      <c r="AD340" s="267" t="str">
        <f>IF(I340="","",IF(I340="201 十種競技","",VLOOKUP(I340,#REF!,2,FALSE)))</f>
        <v/>
      </c>
      <c r="AE340" s="269" t="s">
        <v>275</v>
      </c>
      <c r="AF340" s="271" t="str">
        <f>IF(I340="","",IF(I340="201 十種競技","",VLOOKUP(I340,#REF!,4,FALSE)))</f>
        <v/>
      </c>
      <c r="AG340" s="269" t="s">
        <v>276</v>
      </c>
      <c r="AH340" s="271" t="str">
        <f>IF(I340="","",IF(I340="201 十種競技","",VLOOKUP(I340,#REF!,6,FALSE)))</f>
        <v/>
      </c>
      <c r="AI340" s="273" t="s">
        <v>277</v>
      </c>
      <c r="AJ340" s="331" t="str">
        <f>IF(I340="","",IF(I340="201 十種競技","",VLOOKUP(I340,#REF!,8,FALSE)))</f>
        <v/>
      </c>
      <c r="AK340" s="267" t="str">
        <f>IF(I340="","",IF(I340="201 十種競技",#REF!,""))</f>
        <v/>
      </c>
      <c r="AL340" s="13" t="str">
        <f>IF(AT340="",ASC(AM340&amp;IF(AO340&lt;&gt;"",TEXT(AO340,"00"),"")&amp;IF(AQ340&lt;&gt;"",TEXT(AQ340,"00"),"")&amp;IF(AS340&lt;&gt;"",TEXT(AS340,"00"),"")),ASC(AT340))</f>
        <v/>
      </c>
      <c r="AM340" s="292"/>
      <c r="AN340" s="265" t="s">
        <v>275</v>
      </c>
      <c r="AO340" s="319"/>
      <c r="AP340" s="265" t="s">
        <v>276</v>
      </c>
      <c r="AQ340" s="319"/>
      <c r="AR340" s="277" t="s">
        <v>277</v>
      </c>
      <c r="AS340" s="321"/>
      <c r="AT340" s="323"/>
      <c r="AV340" s="6" t="str">
        <f>IF(AND(I340&lt;&gt;"107 ハーフマラソン",I340&lt;&gt;"062 10000mW"),D340 &amp; "-" &amp; I340,D340 &amp; "-" &amp; I340 &amp; J340)</f>
        <v>-</v>
      </c>
      <c r="AW340" s="6" t="str">
        <f>IF(ISERROR(VLOOKUP(記入方法!$AV340,登録者リスト!#REF!,4,FALSE)),"○","")</f>
        <v>○</v>
      </c>
      <c r="AX340" s="6" t="e">
        <f>IF(AND(I340&lt;&gt;"107 ハーフマラソン",I340&lt;&gt;"062 10000mW"),#REF! &amp; "-" &amp; I340,#REF! &amp; "-" &amp; I340 &amp; J340)</f>
        <v>#REF!</v>
      </c>
      <c r="AY340" s="6" t="str">
        <f>IF(ISERROR(VLOOKUP(AX340,突破者リスト外資格記録入力シート!$D$7:$M$106,2,FALSE)),"○","")</f>
        <v>○</v>
      </c>
      <c r="AZ340" s="6" t="str">
        <f>IF(C340="○","整理番号","登録番号")</f>
        <v>登録番号</v>
      </c>
      <c r="BA340" s="6" t="str">
        <f>IF(I340="107 ハーフマラソン","H",IF(I340="062 10000mW","W",""))</f>
        <v/>
      </c>
      <c r="BB340" s="6" t="e">
        <f>VLOOKUP($I340 &amp; $J340,標準記録!$A$1:$D$25,2,FALSE)</f>
        <v>#N/A</v>
      </c>
      <c r="BC340" s="6" t="e">
        <f>VLOOKUP($I340 &amp; $J340,標準記録!$A$1:$D$25,3,FALSE)</f>
        <v>#N/A</v>
      </c>
      <c r="BD340" s="6" t="e">
        <f>VLOOKUP($I340 &amp; $J340,標準記録!$A$1:$D$25,4,FALSE)</f>
        <v>#N/A</v>
      </c>
      <c r="BE340" s="6" t="str">
        <f>IF(BF340="","",A340)</f>
        <v/>
      </c>
      <c r="BF340" s="6" t="str">
        <f>IF(OR(I340="201 十種競技",I340="202 七種競技"),#REF!,"")</f>
        <v/>
      </c>
      <c r="BG340" s="6" t="str">
        <f>IF(I340="107 ハーフマラソン",#REF!,"")</f>
        <v/>
      </c>
      <c r="BH340" s="6" t="str">
        <f>I340 &amp; K340</f>
        <v/>
      </c>
      <c r="BI340" s="6">
        <f>I340</f>
        <v>0</v>
      </c>
      <c r="BJ340" s="6">
        <f>COUNTIF($BI$5:$BI$401,I340)</f>
        <v>160</v>
      </c>
      <c r="BK340" s="6">
        <f>COUNTIF($BH$5:$BH$401,I340 &amp; "B標準")</f>
        <v>0</v>
      </c>
      <c r="BL340" s="6" t="str">
        <f>D338 &amp; D340</f>
        <v>登録番号</v>
      </c>
    </row>
    <row r="341" spans="1:64" ht="14.25" thickBot="1" x14ac:dyDescent="0.2">
      <c r="A341" s="290"/>
      <c r="B341" s="293"/>
      <c r="C341" s="295"/>
      <c r="D341" s="293"/>
      <c r="E341" s="188" t="str">
        <f>IF(C340="○",IF($D340&lt;&gt;"",VLOOKUP($D340,新規学連登録者入力シート!$A$2:$U$101,7,FALSE),""),IF($D340&lt;&gt;"",IF(VLOOKUP(記入方法!$D340,登録者リスト!$A$1:$F$43729,4,FALSE)=基本情報!$D$6,VLOOKUP(記入方法!$D340,登録者リスト!$A$1:$F$43729,2,FALSE),""),""))</f>
        <v/>
      </c>
      <c r="F341" s="284"/>
      <c r="G341" s="188" t="str">
        <f>IF(C340="○",IF($D340&lt;&gt;"",VLOOKUP($D340,新規学連登録者入力シート!$A$2:$U$101,19,FALSE),""),IF($D340&lt;&gt;"",IF(VLOOKUP(記入方法!$D340,登録者リスト!$A$1:$F$43729,4,FALSE)=基本情報!$D$6,VLOOKUP(記入方法!$D340,登録者リスト!$A$1:$F$43729,6,FALSE),""),""))</f>
        <v/>
      </c>
      <c r="H341" s="282"/>
      <c r="I341" s="286"/>
      <c r="J341" s="286"/>
      <c r="K341" s="288"/>
      <c r="L341" s="170"/>
      <c r="M341" s="15" t="str">
        <f>IF(U341="",ASC(N341&amp;IF(P341&lt;&gt;"",TEXT(P341,"00"),"")&amp;IF(R341&lt;&gt;"",TEXT(R341,"00"),"")&amp;IF(T341&lt;&gt;"",TEXT(T341,"00"),"")),ASC(U341))</f>
        <v/>
      </c>
      <c r="N341" s="282"/>
      <c r="O341" s="266"/>
      <c r="P341" s="276"/>
      <c r="Q341" s="266"/>
      <c r="R341" s="276"/>
      <c r="S341" s="278"/>
      <c r="T341" s="280"/>
      <c r="U341" s="282"/>
      <c r="V341" s="10"/>
      <c r="W341" s="11" t="s">
        <v>23</v>
      </c>
      <c r="X341" s="10"/>
      <c r="Y341" s="11" t="s">
        <v>25</v>
      </c>
      <c r="Z341" s="10"/>
      <c r="AA341" s="11" t="s">
        <v>26</v>
      </c>
      <c r="AB341" s="284"/>
      <c r="AC341" s="127" t="str">
        <f>IF(AK341="",ASC(AD340&amp;IF(AF341&lt;&gt;"",TEXT(AF341,"00"),"")&amp;IF(AH341&lt;&gt;"",TEXT(AH341,"00"),"")&amp;IF(AJ341&lt;&gt;"",TEXT(AJ341,"00"),"")),ASC(AK341))</f>
        <v/>
      </c>
      <c r="AD341" s="268"/>
      <c r="AE341" s="270"/>
      <c r="AF341" s="272"/>
      <c r="AG341" s="270"/>
      <c r="AH341" s="272"/>
      <c r="AI341" s="274"/>
      <c r="AJ341" s="332"/>
      <c r="AK341" s="268"/>
      <c r="AL341" s="15" t="str">
        <f>IF(AT341="",ASC(AM341&amp;IF(AO341&lt;&gt;"",TEXT(AO341,"00"),"")&amp;IF(AQ341&lt;&gt;"",TEXT(AQ341,"00"),"")&amp;IF(AS341&lt;&gt;"",TEXT(AS341,"00"),"")),ASC(AT341))</f>
        <v/>
      </c>
      <c r="AM341" s="293"/>
      <c r="AN341" s="266"/>
      <c r="AO341" s="320"/>
      <c r="AP341" s="266"/>
      <c r="AQ341" s="320"/>
      <c r="AR341" s="278"/>
      <c r="AS341" s="322"/>
      <c r="AT341" s="324"/>
      <c r="AV341" s="6" t="str">
        <f>IF(AND(I341&lt;&gt;"107 ハーフマラソン",I341&lt;&gt;"062 10000mW"),D340 &amp; "-" &amp; I341,D340 &amp; "-" &amp; I341 &amp; J341)</f>
        <v>-</v>
      </c>
      <c r="AW341" s="6" t="str">
        <f>IF(ISERROR(VLOOKUP(記入方法!$AV341,登録者リスト!#REF!,4,FALSE)),"○","")</f>
        <v>○</v>
      </c>
      <c r="AX341" s="6" t="e">
        <f>IF(AND(I341&lt;&gt;"107 ハーフマラソン",I341&lt;&gt;"062 10000mW"),#REF! &amp; "-" &amp; I341,#REF! &amp; "-" &amp; I341 &amp; J341)</f>
        <v>#REF!</v>
      </c>
      <c r="AY341" s="6" t="str">
        <f>IF(ISERROR(VLOOKUP(AX341,突破者リスト外資格記録入力シート!$D$7:$M$106,2,FALSE)),"○","")</f>
        <v>○</v>
      </c>
      <c r="BA341" s="6" t="str">
        <f>IF(I341="107 ハーフマラソン","H",IF(I341="062 10000mW","W",""))</f>
        <v/>
      </c>
      <c r="BB341" s="6" t="e">
        <f>VLOOKUP($I341 &amp; $J341,標準記録!$A$1:$D$25,2,FALSE)</f>
        <v>#N/A</v>
      </c>
      <c r="BC341" s="6" t="e">
        <f>VLOOKUP($I341 &amp; $J341,標準記録!$A$1:$D$25,3,FALSE)</f>
        <v>#N/A</v>
      </c>
      <c r="BD341" s="6" t="e">
        <f>VLOOKUP($I341 &amp; $J341,標準記録!$A$1:$D$25,4,FALSE)</f>
        <v>#N/A</v>
      </c>
      <c r="BE341" s="6" t="str">
        <f>IF(BF341="","",A340)</f>
        <v/>
      </c>
      <c r="BF341" s="6" t="str">
        <f>IF(OR(I341="201 十種競技",I341="202 七種競技"),#REF!,"")</f>
        <v/>
      </c>
      <c r="BG341" s="6" t="str">
        <f>IF(I341="107 ハーフマラソン",#REF!,"")</f>
        <v/>
      </c>
      <c r="BH341" s="6" t="str">
        <f>I341 &amp; K341</f>
        <v/>
      </c>
      <c r="BI341" s="6">
        <f>I341</f>
        <v>0</v>
      </c>
      <c r="BJ341" s="6">
        <f>COUNTIF($BI$5:$BI$401,I341)</f>
        <v>160</v>
      </c>
      <c r="BK341" s="6">
        <f>COUNTIF($BH$5:$BH$401,I341 &amp; "B標準")</f>
        <v>0</v>
      </c>
    </row>
    <row r="342" spans="1:64" ht="15" thickTop="1" thickBot="1" x14ac:dyDescent="0.2">
      <c r="A342" s="291"/>
      <c r="B342" s="325" t="s">
        <v>164</v>
      </c>
      <c r="C342" s="326"/>
      <c r="D342" s="326"/>
      <c r="E342" s="326"/>
      <c r="F342" s="326"/>
      <c r="G342" s="327"/>
      <c r="H342" s="185"/>
      <c r="I342" s="328"/>
      <c r="J342" s="329"/>
      <c r="K342" s="329"/>
      <c r="L342" s="329"/>
      <c r="M342" s="329"/>
      <c r="N342" s="329"/>
      <c r="O342" s="329"/>
      <c r="P342" s="329"/>
      <c r="Q342" s="329"/>
      <c r="R342" s="329"/>
      <c r="S342" s="329"/>
      <c r="T342" s="329"/>
      <c r="U342" s="329"/>
      <c r="V342" s="329"/>
      <c r="W342" s="329"/>
      <c r="X342" s="329"/>
      <c r="Y342" s="329"/>
      <c r="Z342" s="329"/>
      <c r="AA342" s="329"/>
      <c r="AB342" s="329"/>
      <c r="AC342" s="329"/>
      <c r="AD342" s="329"/>
      <c r="AE342" s="329"/>
      <c r="AF342" s="329"/>
      <c r="AG342" s="329"/>
      <c r="AH342" s="329"/>
      <c r="AI342" s="329"/>
      <c r="AJ342" s="329"/>
      <c r="AK342" s="329"/>
      <c r="AL342" s="329"/>
      <c r="AM342" s="329"/>
      <c r="AN342" s="329"/>
      <c r="AO342" s="329"/>
      <c r="AP342" s="329"/>
      <c r="AQ342" s="329"/>
      <c r="AR342" s="329"/>
      <c r="AS342" s="329"/>
      <c r="AT342" s="330"/>
    </row>
    <row r="343" spans="1:64" ht="13.5" customHeight="1" x14ac:dyDescent="0.15">
      <c r="A343" s="313"/>
      <c r="B343" s="315" t="s">
        <v>0</v>
      </c>
      <c r="C343" s="317" t="s">
        <v>280</v>
      </c>
      <c r="D343" s="317" t="str">
        <f>IF(C345="○","整理番号","登録番号")</f>
        <v>登録番号</v>
      </c>
      <c r="E343" s="184" t="s">
        <v>1394</v>
      </c>
      <c r="F343" s="315" t="s">
        <v>319</v>
      </c>
      <c r="G343" s="168" t="s">
        <v>1</v>
      </c>
      <c r="H343" s="298" t="s">
        <v>1395</v>
      </c>
      <c r="I343" s="296" t="s">
        <v>2</v>
      </c>
      <c r="J343" s="298" t="s">
        <v>328</v>
      </c>
      <c r="K343" s="298" t="s">
        <v>3</v>
      </c>
      <c r="L343" s="178" t="s">
        <v>281</v>
      </c>
      <c r="M343" s="171" t="s">
        <v>16</v>
      </c>
      <c r="N343" s="300" t="s">
        <v>4</v>
      </c>
      <c r="O343" s="301"/>
      <c r="P343" s="301"/>
      <c r="Q343" s="301"/>
      <c r="R343" s="301"/>
      <c r="S343" s="301"/>
      <c r="T343" s="301"/>
      <c r="U343" s="301"/>
      <c r="V343" s="301"/>
      <c r="W343" s="301"/>
      <c r="X343" s="301"/>
      <c r="Y343" s="301"/>
      <c r="Z343" s="301"/>
      <c r="AA343" s="301"/>
      <c r="AB343" s="302"/>
      <c r="AC343" s="173" t="s">
        <v>16</v>
      </c>
      <c r="AD343" s="303" t="s">
        <v>462</v>
      </c>
      <c r="AE343" s="304"/>
      <c r="AF343" s="304"/>
      <c r="AG343" s="304"/>
      <c r="AH343" s="304"/>
      <c r="AI343" s="304"/>
      <c r="AJ343" s="304"/>
      <c r="AK343" s="305"/>
      <c r="AL343" s="171" t="s">
        <v>16</v>
      </c>
      <c r="AM343" s="300" t="s">
        <v>459</v>
      </c>
      <c r="AN343" s="301"/>
      <c r="AO343" s="301"/>
      <c r="AP343" s="301"/>
      <c r="AQ343" s="301"/>
      <c r="AR343" s="301"/>
      <c r="AS343" s="301"/>
      <c r="AT343" s="306"/>
    </row>
    <row r="344" spans="1:64" ht="14.25" thickBot="1" x14ac:dyDescent="0.2">
      <c r="A344" s="314"/>
      <c r="B344" s="316"/>
      <c r="C344" s="318"/>
      <c r="D344" s="318"/>
      <c r="E344" s="189" t="s">
        <v>6</v>
      </c>
      <c r="F344" s="316"/>
      <c r="G344" s="7" t="s">
        <v>7</v>
      </c>
      <c r="H344" s="316"/>
      <c r="I344" s="297"/>
      <c r="J344" s="299"/>
      <c r="K344" s="299"/>
      <c r="L344" s="179"/>
      <c r="M344" s="172"/>
      <c r="N344" s="307" t="s">
        <v>8</v>
      </c>
      <c r="O344" s="308"/>
      <c r="P344" s="308"/>
      <c r="Q344" s="308"/>
      <c r="R344" s="308"/>
      <c r="S344" s="308"/>
      <c r="T344" s="309"/>
      <c r="U344" s="189" t="s">
        <v>9</v>
      </c>
      <c r="V344" s="175" t="s">
        <v>10</v>
      </c>
      <c r="W344" s="176"/>
      <c r="X344" s="176"/>
      <c r="Y344" s="176"/>
      <c r="Z344" s="176"/>
      <c r="AA344" s="177"/>
      <c r="AB344" s="119" t="s">
        <v>11</v>
      </c>
      <c r="AC344" s="174"/>
      <c r="AD344" s="310" t="s">
        <v>8</v>
      </c>
      <c r="AE344" s="311"/>
      <c r="AF344" s="311"/>
      <c r="AG344" s="311"/>
      <c r="AH344" s="311"/>
      <c r="AI344" s="311"/>
      <c r="AJ344" s="312"/>
      <c r="AK344" s="125" t="s">
        <v>9</v>
      </c>
      <c r="AL344" s="172"/>
      <c r="AM344" s="307" t="s">
        <v>8</v>
      </c>
      <c r="AN344" s="308"/>
      <c r="AO344" s="308"/>
      <c r="AP344" s="308"/>
      <c r="AQ344" s="308"/>
      <c r="AR344" s="308"/>
      <c r="AS344" s="309"/>
      <c r="AT344" s="120" t="s">
        <v>9</v>
      </c>
    </row>
    <row r="345" spans="1:64" x14ac:dyDescent="0.15">
      <c r="A345" s="289">
        <v>69</v>
      </c>
      <c r="B345" s="292"/>
      <c r="C345" s="294"/>
      <c r="D345" s="292"/>
      <c r="E345" s="186" t="str">
        <f>IF(C345="○",IF($D345&lt;&gt;"",VLOOKUP($D345,新規学連登録者入力シート!$A$2:$U$101,8,FALSE),""),IF($D345&lt;&gt;"",IF(VLOOKUP(記入方法!$D345,登録者リスト!$A$1:$F$43729,4,FALSE)=基本情報!$D$6,VLOOKUP(記入方法!$D345,登録者リスト!$A$1:$F$43729,3,FALSE),""),""))</f>
        <v/>
      </c>
      <c r="F345" s="283" t="str">
        <f>IF(C345="○",IF($D345&lt;&gt;"",VLOOKUP($D345,新規学連登録者入力シート!$A$2:$U$101,9,FALSE),""),IF($D345&lt;&gt;"",IF(VLOOKUP(記入方法!$D345,登録者リスト!$A$1:$G$43729,4,FALSE)=基本情報!$D$6,VLOOKUP(記入方法!$D345,登録者リスト!$A$1:$G$43729,7,FALSE),""),""))</f>
        <v/>
      </c>
      <c r="G345" s="187" t="str">
        <f>IF(C345="○",IF($D345&lt;&gt;"",VLOOKUP($D345,新規学連登録者入力シート!$A$2:$U$101,14,FALSE),""),IF($D345&lt;&gt;"",IF(VLOOKUP(記入方法!$D345,登録者リスト!$A$1:$F$43729,4,FALSE)=基本情報!$D$6,VLOOKUP(記入方法!$D345,登録者リスト!$A$1:$F$43729,5,FALSE),""),""))</f>
        <v/>
      </c>
      <c r="H345" s="281" t="str">
        <f>IF(C345="○",IF($D345&lt;&gt;"",VLOOKUP($D345,新規学連登録者入力シート!$A$2:$U$101,19,FALSE),""),IF($D345&lt;&gt;"",IF(VLOOKUP(記入方法!$D345,登録者リスト!$A$1:$H$43729,4,FALSE)=基本情報!$D$6,VLOOKUP(記入方法!$D345,登録者リスト!$A$1:$H$43729,8,FALSE),""),""))</f>
        <v/>
      </c>
      <c r="I345" s="285"/>
      <c r="J345" s="285"/>
      <c r="K345" s="287" t="str">
        <f>IFERROR(IF(I345="","",IF(AND(I345&lt;&gt;"107 ハーフマラソン",I345&lt;&gt;"062 10000mW"),IF(BD345="T",IF(VALUE(M345)&lt;=BB345,"A標準",IF(VALUE(M345)&lt;=BC345,"B標準","未突破")),IF(VALUE(M345)&gt;=BB345,"A標準",IF(VALUE(M345)&gt;=BC345,"B標準","未突破"))),IF(VALUE(M345)&lt;=BC345,"","未突破"))),"")</f>
        <v/>
      </c>
      <c r="L345" s="169"/>
      <c r="M345" s="13" t="str">
        <f>IF(U345="",ASC(N345&amp;IF(P345&lt;&gt;"",TEXT(P345,"00"),"")&amp;IF(R345&lt;&gt;"",TEXT(R345,"00"),"")&amp;IF(T345&lt;&gt;"",TEXT(T345,"00"),"")),ASC(U345))</f>
        <v/>
      </c>
      <c r="N345" s="281"/>
      <c r="O345" s="265" t="s">
        <v>275</v>
      </c>
      <c r="P345" s="275"/>
      <c r="Q345" s="265" t="s">
        <v>276</v>
      </c>
      <c r="R345" s="275"/>
      <c r="S345" s="277" t="s">
        <v>277</v>
      </c>
      <c r="T345" s="279"/>
      <c r="U345" s="281"/>
      <c r="V345" s="8"/>
      <c r="W345" s="9" t="s">
        <v>23</v>
      </c>
      <c r="X345" s="8"/>
      <c r="Y345" s="9" t="s">
        <v>24</v>
      </c>
      <c r="Z345" s="8"/>
      <c r="AA345" s="9" t="s">
        <v>26</v>
      </c>
      <c r="AB345" s="283"/>
      <c r="AC345" s="126" t="str">
        <f>IF(AK345="",ASC(AD345&amp;IF(AF345&lt;&gt;"",TEXT(AF345,"00"),"")&amp;IF(AH345&lt;&gt;"",TEXT(AH345,"00"),"")&amp;IF(AJ345&lt;&gt;"",TEXT(AJ345,"00"),"")),ASC(AK345))</f>
        <v/>
      </c>
      <c r="AD345" s="267" t="str">
        <f>IF(I345="","",IF(I345="201 十種競技","",VLOOKUP(I345,#REF!,2,FALSE)))</f>
        <v/>
      </c>
      <c r="AE345" s="269" t="s">
        <v>275</v>
      </c>
      <c r="AF345" s="271" t="str">
        <f>IF(I345="","",IF(I345="201 十種競技","",VLOOKUP(I345,#REF!,4,FALSE)))</f>
        <v/>
      </c>
      <c r="AG345" s="269" t="s">
        <v>276</v>
      </c>
      <c r="AH345" s="271" t="str">
        <f>IF(I345="","",IF(I345="201 十種競技","",VLOOKUP(I345,#REF!,6,FALSE)))</f>
        <v/>
      </c>
      <c r="AI345" s="273" t="s">
        <v>277</v>
      </c>
      <c r="AJ345" s="331" t="str">
        <f>IF(I345="","",IF(I345="201 十種競技","",VLOOKUP(I345,#REF!,8,FALSE)))</f>
        <v/>
      </c>
      <c r="AK345" s="267" t="str">
        <f>IF(I345="","",IF(I345="201 十種競技",#REF!,""))</f>
        <v/>
      </c>
      <c r="AL345" s="13" t="str">
        <f>IF(AT345="",ASC(AM345&amp;IF(AO345&lt;&gt;"",TEXT(AO345,"00"),"")&amp;IF(AQ345&lt;&gt;"",TEXT(AQ345,"00"),"")&amp;IF(AS345&lt;&gt;"",TEXT(AS345,"00"),"")),ASC(AT345))</f>
        <v/>
      </c>
      <c r="AM345" s="292"/>
      <c r="AN345" s="265" t="s">
        <v>275</v>
      </c>
      <c r="AO345" s="319"/>
      <c r="AP345" s="265" t="s">
        <v>276</v>
      </c>
      <c r="AQ345" s="319"/>
      <c r="AR345" s="277" t="s">
        <v>277</v>
      </c>
      <c r="AS345" s="321"/>
      <c r="AT345" s="323"/>
      <c r="AV345" s="6" t="str">
        <f>IF(AND(I345&lt;&gt;"107 ハーフマラソン",I345&lt;&gt;"062 10000mW"),D345 &amp; "-" &amp; I345,D345 &amp; "-" &amp; I345 &amp; J345)</f>
        <v>-</v>
      </c>
      <c r="AW345" s="6" t="str">
        <f>IF(ISERROR(VLOOKUP(記入方法!$AV345,登録者リスト!#REF!,4,FALSE)),"○","")</f>
        <v>○</v>
      </c>
      <c r="AX345" s="6" t="e">
        <f>IF(AND(I345&lt;&gt;"107 ハーフマラソン",I345&lt;&gt;"062 10000mW"),#REF! &amp; "-" &amp; I345,#REF! &amp; "-" &amp; I345 &amp; J345)</f>
        <v>#REF!</v>
      </c>
      <c r="AY345" s="6" t="str">
        <f>IF(ISERROR(VLOOKUP(AX345,突破者リスト外資格記録入力シート!$D$7:$M$106,2,FALSE)),"○","")</f>
        <v>○</v>
      </c>
      <c r="AZ345" s="6" t="str">
        <f>IF(C345="○","整理番号","登録番号")</f>
        <v>登録番号</v>
      </c>
      <c r="BA345" s="6" t="str">
        <f>IF(I345="107 ハーフマラソン","H",IF(I345="062 10000mW","W",""))</f>
        <v/>
      </c>
      <c r="BB345" s="6" t="e">
        <f>VLOOKUP($I345 &amp; $J345,標準記録!$A$1:$D$25,2,FALSE)</f>
        <v>#N/A</v>
      </c>
      <c r="BC345" s="6" t="e">
        <f>VLOOKUP($I345 &amp; $J345,標準記録!$A$1:$D$25,3,FALSE)</f>
        <v>#N/A</v>
      </c>
      <c r="BD345" s="6" t="e">
        <f>VLOOKUP($I345 &amp; $J345,標準記録!$A$1:$D$25,4,FALSE)</f>
        <v>#N/A</v>
      </c>
      <c r="BE345" s="6" t="str">
        <f>IF(BF345="","",A345)</f>
        <v/>
      </c>
      <c r="BF345" s="6" t="str">
        <f>IF(OR(I345="201 十種競技",I345="202 七種競技"),#REF!,"")</f>
        <v/>
      </c>
      <c r="BG345" s="6" t="str">
        <f>IF(I345="107 ハーフマラソン",#REF!,"")</f>
        <v/>
      </c>
      <c r="BH345" s="6" t="str">
        <f>I345 &amp; K345</f>
        <v/>
      </c>
      <c r="BI345" s="6">
        <f>I345</f>
        <v>0</v>
      </c>
      <c r="BJ345" s="6">
        <f>COUNTIF($BI$5:$BI$401,I345)</f>
        <v>160</v>
      </c>
      <c r="BK345" s="6">
        <f>COUNTIF($BH$5:$BH$401,I345 &amp; "B標準")</f>
        <v>0</v>
      </c>
      <c r="BL345" s="6" t="str">
        <f>D343 &amp; D345</f>
        <v>登録番号</v>
      </c>
    </row>
    <row r="346" spans="1:64" ht="14.25" thickBot="1" x14ac:dyDescent="0.2">
      <c r="A346" s="290"/>
      <c r="B346" s="293"/>
      <c r="C346" s="295"/>
      <c r="D346" s="293"/>
      <c r="E346" s="188" t="str">
        <f>IF(C345="○",IF($D345&lt;&gt;"",VLOOKUP($D345,新規学連登録者入力シート!$A$2:$U$101,7,FALSE),""),IF($D345&lt;&gt;"",IF(VLOOKUP(記入方法!$D345,登録者リスト!$A$1:$F$43729,4,FALSE)=基本情報!$D$6,VLOOKUP(記入方法!$D345,登録者リスト!$A$1:$F$43729,2,FALSE),""),""))</f>
        <v/>
      </c>
      <c r="F346" s="284"/>
      <c r="G346" s="188" t="str">
        <f>IF(C345="○",IF($D345&lt;&gt;"",VLOOKUP($D345,新規学連登録者入力シート!$A$2:$U$101,19,FALSE),""),IF($D345&lt;&gt;"",IF(VLOOKUP(記入方法!$D345,登録者リスト!$A$1:$F$43729,4,FALSE)=基本情報!$D$6,VLOOKUP(記入方法!$D345,登録者リスト!$A$1:$F$43729,6,FALSE),""),""))</f>
        <v/>
      </c>
      <c r="H346" s="282"/>
      <c r="I346" s="286"/>
      <c r="J346" s="286"/>
      <c r="K346" s="288"/>
      <c r="L346" s="170"/>
      <c r="M346" s="15" t="str">
        <f>IF(U346="",ASC(N346&amp;IF(P346&lt;&gt;"",TEXT(P346,"00"),"")&amp;IF(R346&lt;&gt;"",TEXT(R346,"00"),"")&amp;IF(T346&lt;&gt;"",TEXT(T346,"00"),"")),ASC(U346))</f>
        <v/>
      </c>
      <c r="N346" s="282"/>
      <c r="O346" s="266"/>
      <c r="P346" s="276"/>
      <c r="Q346" s="266"/>
      <c r="R346" s="276"/>
      <c r="S346" s="278"/>
      <c r="T346" s="280"/>
      <c r="U346" s="282"/>
      <c r="V346" s="10"/>
      <c r="W346" s="11" t="s">
        <v>23</v>
      </c>
      <c r="X346" s="10"/>
      <c r="Y346" s="11" t="s">
        <v>25</v>
      </c>
      <c r="Z346" s="10"/>
      <c r="AA346" s="11" t="s">
        <v>26</v>
      </c>
      <c r="AB346" s="284"/>
      <c r="AC346" s="127" t="str">
        <f>IF(AK346="",ASC(AD345&amp;IF(AF346&lt;&gt;"",TEXT(AF346,"00"),"")&amp;IF(AH346&lt;&gt;"",TEXT(AH346,"00"),"")&amp;IF(AJ346&lt;&gt;"",TEXT(AJ346,"00"),"")),ASC(AK346))</f>
        <v/>
      </c>
      <c r="AD346" s="268"/>
      <c r="AE346" s="270"/>
      <c r="AF346" s="272"/>
      <c r="AG346" s="270"/>
      <c r="AH346" s="272"/>
      <c r="AI346" s="274"/>
      <c r="AJ346" s="332"/>
      <c r="AK346" s="268"/>
      <c r="AL346" s="15" t="str">
        <f>IF(AT346="",ASC(AM346&amp;IF(AO346&lt;&gt;"",TEXT(AO346,"00"),"")&amp;IF(AQ346&lt;&gt;"",TEXT(AQ346,"00"),"")&amp;IF(AS346&lt;&gt;"",TEXT(AS346,"00"),"")),ASC(AT346))</f>
        <v/>
      </c>
      <c r="AM346" s="293"/>
      <c r="AN346" s="266"/>
      <c r="AO346" s="320"/>
      <c r="AP346" s="266"/>
      <c r="AQ346" s="320"/>
      <c r="AR346" s="278"/>
      <c r="AS346" s="322"/>
      <c r="AT346" s="324"/>
      <c r="AV346" s="6" t="str">
        <f>IF(AND(I346&lt;&gt;"107 ハーフマラソン",I346&lt;&gt;"062 10000mW"),D345 &amp; "-" &amp; I346,D345 &amp; "-" &amp; I346 &amp; J346)</f>
        <v>-</v>
      </c>
      <c r="AW346" s="6" t="str">
        <f>IF(ISERROR(VLOOKUP(記入方法!$AV346,登録者リスト!#REF!,4,FALSE)),"○","")</f>
        <v>○</v>
      </c>
      <c r="AX346" s="6" t="e">
        <f>IF(AND(I346&lt;&gt;"107 ハーフマラソン",I346&lt;&gt;"062 10000mW"),#REF! &amp; "-" &amp; I346,#REF! &amp; "-" &amp; I346 &amp; J346)</f>
        <v>#REF!</v>
      </c>
      <c r="AY346" s="6" t="str">
        <f>IF(ISERROR(VLOOKUP(AX346,突破者リスト外資格記録入力シート!$D$7:$M$106,2,FALSE)),"○","")</f>
        <v>○</v>
      </c>
      <c r="BA346" s="6" t="str">
        <f>IF(I346="107 ハーフマラソン","H",IF(I346="062 10000mW","W",""))</f>
        <v/>
      </c>
      <c r="BB346" s="6" t="e">
        <f>VLOOKUP($I346 &amp; $J346,標準記録!$A$1:$D$25,2,FALSE)</f>
        <v>#N/A</v>
      </c>
      <c r="BC346" s="6" t="e">
        <f>VLOOKUP($I346 &amp; $J346,標準記録!$A$1:$D$25,3,FALSE)</f>
        <v>#N/A</v>
      </c>
      <c r="BD346" s="6" t="e">
        <f>VLOOKUP($I346 &amp; $J346,標準記録!$A$1:$D$25,4,FALSE)</f>
        <v>#N/A</v>
      </c>
      <c r="BE346" s="6" t="str">
        <f>IF(BF346="","",A345)</f>
        <v/>
      </c>
      <c r="BF346" s="6" t="str">
        <f>IF(OR(I346="201 十種競技",I346="202 七種競技"),#REF!,"")</f>
        <v/>
      </c>
      <c r="BG346" s="6" t="str">
        <f>IF(I346="107 ハーフマラソン",#REF!,"")</f>
        <v/>
      </c>
      <c r="BH346" s="6" t="str">
        <f>I346 &amp; K346</f>
        <v/>
      </c>
      <c r="BI346" s="6">
        <f>I346</f>
        <v>0</v>
      </c>
      <c r="BJ346" s="6">
        <f>COUNTIF($BI$5:$BI$401,I346)</f>
        <v>160</v>
      </c>
      <c r="BK346" s="6">
        <f>COUNTIF($BH$5:$BH$401,I346 &amp; "B標準")</f>
        <v>0</v>
      </c>
    </row>
    <row r="347" spans="1:64" ht="15" thickTop="1" thickBot="1" x14ac:dyDescent="0.2">
      <c r="A347" s="291"/>
      <c r="B347" s="325" t="s">
        <v>164</v>
      </c>
      <c r="C347" s="326"/>
      <c r="D347" s="326"/>
      <c r="E347" s="326"/>
      <c r="F347" s="326"/>
      <c r="G347" s="327"/>
      <c r="H347" s="185"/>
      <c r="I347" s="328"/>
      <c r="J347" s="329"/>
      <c r="K347" s="329"/>
      <c r="L347" s="329"/>
      <c r="M347" s="329"/>
      <c r="N347" s="329"/>
      <c r="O347" s="329"/>
      <c r="P347" s="329"/>
      <c r="Q347" s="329"/>
      <c r="R347" s="329"/>
      <c r="S347" s="329"/>
      <c r="T347" s="329"/>
      <c r="U347" s="329"/>
      <c r="V347" s="329"/>
      <c r="W347" s="329"/>
      <c r="X347" s="329"/>
      <c r="Y347" s="329"/>
      <c r="Z347" s="329"/>
      <c r="AA347" s="329"/>
      <c r="AB347" s="329"/>
      <c r="AC347" s="329"/>
      <c r="AD347" s="329"/>
      <c r="AE347" s="329"/>
      <c r="AF347" s="329"/>
      <c r="AG347" s="329"/>
      <c r="AH347" s="329"/>
      <c r="AI347" s="329"/>
      <c r="AJ347" s="329"/>
      <c r="AK347" s="329"/>
      <c r="AL347" s="329"/>
      <c r="AM347" s="329"/>
      <c r="AN347" s="329"/>
      <c r="AO347" s="329"/>
      <c r="AP347" s="329"/>
      <c r="AQ347" s="329"/>
      <c r="AR347" s="329"/>
      <c r="AS347" s="329"/>
      <c r="AT347" s="330"/>
    </row>
    <row r="348" spans="1:64" ht="13.5" customHeight="1" x14ac:dyDescent="0.15">
      <c r="A348" s="313"/>
      <c r="B348" s="315" t="s">
        <v>0</v>
      </c>
      <c r="C348" s="317" t="s">
        <v>280</v>
      </c>
      <c r="D348" s="317" t="str">
        <f>IF(C350="○","整理番号","登録番号")</f>
        <v>登録番号</v>
      </c>
      <c r="E348" s="184" t="s">
        <v>1394</v>
      </c>
      <c r="F348" s="315" t="s">
        <v>319</v>
      </c>
      <c r="G348" s="168" t="s">
        <v>1</v>
      </c>
      <c r="H348" s="298" t="s">
        <v>1395</v>
      </c>
      <c r="I348" s="296" t="s">
        <v>2</v>
      </c>
      <c r="J348" s="298" t="s">
        <v>328</v>
      </c>
      <c r="K348" s="298" t="s">
        <v>3</v>
      </c>
      <c r="L348" s="178" t="s">
        <v>281</v>
      </c>
      <c r="M348" s="171" t="s">
        <v>16</v>
      </c>
      <c r="N348" s="300" t="s">
        <v>4</v>
      </c>
      <c r="O348" s="301"/>
      <c r="P348" s="301"/>
      <c r="Q348" s="301"/>
      <c r="R348" s="301"/>
      <c r="S348" s="301"/>
      <c r="T348" s="301"/>
      <c r="U348" s="301"/>
      <c r="V348" s="301"/>
      <c r="W348" s="301"/>
      <c r="X348" s="301"/>
      <c r="Y348" s="301"/>
      <c r="Z348" s="301"/>
      <c r="AA348" s="301"/>
      <c r="AB348" s="302"/>
      <c r="AC348" s="173" t="s">
        <v>16</v>
      </c>
      <c r="AD348" s="303" t="s">
        <v>462</v>
      </c>
      <c r="AE348" s="304"/>
      <c r="AF348" s="304"/>
      <c r="AG348" s="304"/>
      <c r="AH348" s="304"/>
      <c r="AI348" s="304"/>
      <c r="AJ348" s="304"/>
      <c r="AK348" s="305"/>
      <c r="AL348" s="171" t="s">
        <v>16</v>
      </c>
      <c r="AM348" s="300" t="s">
        <v>459</v>
      </c>
      <c r="AN348" s="301"/>
      <c r="AO348" s="301"/>
      <c r="AP348" s="301"/>
      <c r="AQ348" s="301"/>
      <c r="AR348" s="301"/>
      <c r="AS348" s="301"/>
      <c r="AT348" s="306"/>
    </row>
    <row r="349" spans="1:64" ht="14.25" thickBot="1" x14ac:dyDescent="0.2">
      <c r="A349" s="314"/>
      <c r="B349" s="316"/>
      <c r="C349" s="318"/>
      <c r="D349" s="318"/>
      <c r="E349" s="189" t="s">
        <v>6</v>
      </c>
      <c r="F349" s="316"/>
      <c r="G349" s="7" t="s">
        <v>7</v>
      </c>
      <c r="H349" s="316"/>
      <c r="I349" s="297"/>
      <c r="J349" s="299"/>
      <c r="K349" s="299"/>
      <c r="L349" s="179"/>
      <c r="M349" s="172"/>
      <c r="N349" s="307" t="s">
        <v>8</v>
      </c>
      <c r="O349" s="308"/>
      <c r="P349" s="308"/>
      <c r="Q349" s="308"/>
      <c r="R349" s="308"/>
      <c r="S349" s="308"/>
      <c r="T349" s="309"/>
      <c r="U349" s="189" t="s">
        <v>9</v>
      </c>
      <c r="V349" s="175" t="s">
        <v>10</v>
      </c>
      <c r="W349" s="176"/>
      <c r="X349" s="176"/>
      <c r="Y349" s="176"/>
      <c r="Z349" s="176"/>
      <c r="AA349" s="177"/>
      <c r="AB349" s="119" t="s">
        <v>11</v>
      </c>
      <c r="AC349" s="174"/>
      <c r="AD349" s="310" t="s">
        <v>8</v>
      </c>
      <c r="AE349" s="311"/>
      <c r="AF349" s="311"/>
      <c r="AG349" s="311"/>
      <c r="AH349" s="311"/>
      <c r="AI349" s="311"/>
      <c r="AJ349" s="312"/>
      <c r="AK349" s="125" t="s">
        <v>9</v>
      </c>
      <c r="AL349" s="172"/>
      <c r="AM349" s="307" t="s">
        <v>8</v>
      </c>
      <c r="AN349" s="308"/>
      <c r="AO349" s="308"/>
      <c r="AP349" s="308"/>
      <c r="AQ349" s="308"/>
      <c r="AR349" s="308"/>
      <c r="AS349" s="309"/>
      <c r="AT349" s="120" t="s">
        <v>9</v>
      </c>
    </row>
    <row r="350" spans="1:64" x14ac:dyDescent="0.15">
      <c r="A350" s="289">
        <v>70</v>
      </c>
      <c r="B350" s="292"/>
      <c r="C350" s="294"/>
      <c r="D350" s="292"/>
      <c r="E350" s="186" t="str">
        <f>IF(C350="○",IF($D350&lt;&gt;"",VLOOKUP($D350,新規学連登録者入力シート!$A$2:$U$101,8,FALSE),""),IF($D350&lt;&gt;"",IF(VLOOKUP(記入方法!$D350,登録者リスト!$A$1:$F$43729,4,FALSE)=基本情報!$D$6,VLOOKUP(記入方法!$D350,登録者リスト!$A$1:$F$43729,3,FALSE),""),""))</f>
        <v/>
      </c>
      <c r="F350" s="283" t="str">
        <f>IF(C350="○",IF($D350&lt;&gt;"",VLOOKUP($D350,新規学連登録者入力シート!$A$2:$U$101,9,FALSE),""),IF($D350&lt;&gt;"",IF(VLOOKUP(記入方法!$D350,登録者リスト!$A$1:$G$43729,4,FALSE)=基本情報!$D$6,VLOOKUP(記入方法!$D350,登録者リスト!$A$1:$G$43729,7,FALSE),""),""))</f>
        <v/>
      </c>
      <c r="G350" s="187" t="str">
        <f>IF(C350="○",IF($D350&lt;&gt;"",VLOOKUP($D350,新規学連登録者入力シート!$A$2:$U$101,14,FALSE),""),IF($D350&lt;&gt;"",IF(VLOOKUP(記入方法!$D350,登録者リスト!$A$1:$F$43729,4,FALSE)=基本情報!$D$6,VLOOKUP(記入方法!$D350,登録者リスト!$A$1:$F$43729,5,FALSE),""),""))</f>
        <v/>
      </c>
      <c r="H350" s="281" t="str">
        <f>IF(C350="○",IF($D350&lt;&gt;"",VLOOKUP($D350,新規学連登録者入力シート!$A$2:$U$101,19,FALSE),""),IF($D350&lt;&gt;"",IF(VLOOKUP(記入方法!$D350,登録者リスト!$A$1:$H$43729,4,FALSE)=基本情報!$D$6,VLOOKUP(記入方法!$D350,登録者リスト!$A$1:$H$43729,8,FALSE),""),""))</f>
        <v/>
      </c>
      <c r="I350" s="285"/>
      <c r="J350" s="285"/>
      <c r="K350" s="287" t="str">
        <f>IFERROR(IF(I350="","",IF(AND(I350&lt;&gt;"107 ハーフマラソン",I350&lt;&gt;"062 10000mW"),IF(BD350="T",IF(VALUE(M350)&lt;=BB350,"A標準",IF(VALUE(M350)&lt;=BC350,"B標準","未突破")),IF(VALUE(M350)&gt;=BB350,"A標準",IF(VALUE(M350)&gt;=BC350,"B標準","未突破"))),IF(VALUE(M350)&lt;=BC350,"","未突破"))),"")</f>
        <v/>
      </c>
      <c r="L350" s="169"/>
      <c r="M350" s="13" t="str">
        <f>IF(U350="",ASC(N350&amp;IF(P350&lt;&gt;"",TEXT(P350,"00"),"")&amp;IF(R350&lt;&gt;"",TEXT(R350,"00"),"")&amp;IF(T350&lt;&gt;"",TEXT(T350,"00"),"")),ASC(U350))</f>
        <v/>
      </c>
      <c r="N350" s="281"/>
      <c r="O350" s="265" t="s">
        <v>275</v>
      </c>
      <c r="P350" s="275"/>
      <c r="Q350" s="265" t="s">
        <v>276</v>
      </c>
      <c r="R350" s="275"/>
      <c r="S350" s="277" t="s">
        <v>277</v>
      </c>
      <c r="T350" s="279"/>
      <c r="U350" s="281"/>
      <c r="V350" s="8"/>
      <c r="W350" s="9" t="s">
        <v>23</v>
      </c>
      <c r="X350" s="8"/>
      <c r="Y350" s="9" t="s">
        <v>24</v>
      </c>
      <c r="Z350" s="8"/>
      <c r="AA350" s="9" t="s">
        <v>26</v>
      </c>
      <c r="AB350" s="283"/>
      <c r="AC350" s="126" t="str">
        <f>IF(AK350="",ASC(AD350&amp;IF(AF350&lt;&gt;"",TEXT(AF350,"00"),"")&amp;IF(AH350&lt;&gt;"",TEXT(AH350,"00"),"")&amp;IF(AJ350&lt;&gt;"",TEXT(AJ350,"00"),"")),ASC(AK350))</f>
        <v/>
      </c>
      <c r="AD350" s="267" t="str">
        <f>IF(I350="","",IF(I350="201 十種競技","",VLOOKUP(I350,#REF!,2,FALSE)))</f>
        <v/>
      </c>
      <c r="AE350" s="269" t="s">
        <v>275</v>
      </c>
      <c r="AF350" s="271" t="str">
        <f>IF(I350="","",IF(I350="201 十種競技","",VLOOKUP(I350,#REF!,4,FALSE)))</f>
        <v/>
      </c>
      <c r="AG350" s="269" t="s">
        <v>276</v>
      </c>
      <c r="AH350" s="271" t="str">
        <f>IF(I350="","",IF(I350="201 十種競技","",VLOOKUP(I350,#REF!,6,FALSE)))</f>
        <v/>
      </c>
      <c r="AI350" s="273" t="s">
        <v>277</v>
      </c>
      <c r="AJ350" s="331" t="str">
        <f>IF(I350="","",IF(I350="201 十種競技","",VLOOKUP(I350,#REF!,8,FALSE)))</f>
        <v/>
      </c>
      <c r="AK350" s="267" t="str">
        <f>IF(I350="","",IF(I350="201 十種競技",#REF!,""))</f>
        <v/>
      </c>
      <c r="AL350" s="13" t="str">
        <f>IF(AT350="",ASC(AM350&amp;IF(AO350&lt;&gt;"",TEXT(AO350,"00"),"")&amp;IF(AQ350&lt;&gt;"",TEXT(AQ350,"00"),"")&amp;IF(AS350&lt;&gt;"",TEXT(AS350,"00"),"")),ASC(AT350))</f>
        <v/>
      </c>
      <c r="AM350" s="292"/>
      <c r="AN350" s="265" t="s">
        <v>275</v>
      </c>
      <c r="AO350" s="319"/>
      <c r="AP350" s="265" t="s">
        <v>276</v>
      </c>
      <c r="AQ350" s="319"/>
      <c r="AR350" s="277" t="s">
        <v>277</v>
      </c>
      <c r="AS350" s="321"/>
      <c r="AT350" s="323"/>
      <c r="AV350" s="6" t="str">
        <f>IF(AND(I350&lt;&gt;"107 ハーフマラソン",I350&lt;&gt;"062 10000mW"),D350 &amp; "-" &amp; I350,D350 &amp; "-" &amp; I350 &amp; J350)</f>
        <v>-</v>
      </c>
      <c r="AW350" s="6" t="str">
        <f>IF(ISERROR(VLOOKUP(記入方法!$AV350,登録者リスト!#REF!,4,FALSE)),"○","")</f>
        <v>○</v>
      </c>
      <c r="AX350" s="6" t="e">
        <f>IF(AND(I350&lt;&gt;"107 ハーフマラソン",I350&lt;&gt;"062 10000mW"),#REF! &amp; "-" &amp; I350,#REF! &amp; "-" &amp; I350 &amp; J350)</f>
        <v>#REF!</v>
      </c>
      <c r="AY350" s="6" t="str">
        <f>IF(ISERROR(VLOOKUP(AX350,突破者リスト外資格記録入力シート!$D$7:$M$106,2,FALSE)),"○","")</f>
        <v>○</v>
      </c>
      <c r="AZ350" s="6" t="str">
        <f>IF(C350="○","整理番号","登録番号")</f>
        <v>登録番号</v>
      </c>
      <c r="BA350" s="6" t="str">
        <f>IF(I350="107 ハーフマラソン","H",IF(I350="062 10000mW","W",""))</f>
        <v/>
      </c>
      <c r="BB350" s="6" t="e">
        <f>VLOOKUP($I350 &amp; $J350,標準記録!$A$1:$D$25,2,FALSE)</f>
        <v>#N/A</v>
      </c>
      <c r="BC350" s="6" t="e">
        <f>VLOOKUP($I350 &amp; $J350,標準記録!$A$1:$D$25,3,FALSE)</f>
        <v>#N/A</v>
      </c>
      <c r="BD350" s="6" t="e">
        <f>VLOOKUP($I350 &amp; $J350,標準記録!$A$1:$D$25,4,FALSE)</f>
        <v>#N/A</v>
      </c>
      <c r="BE350" s="6" t="str">
        <f>IF(BF350="","",A350)</f>
        <v/>
      </c>
      <c r="BF350" s="6" t="str">
        <f>IF(OR(I350="201 十種競技",I350="202 七種競技"),#REF!,"")</f>
        <v/>
      </c>
      <c r="BG350" s="6" t="str">
        <f>IF(I350="107 ハーフマラソン",#REF!,"")</f>
        <v/>
      </c>
      <c r="BH350" s="6" t="str">
        <f>I350 &amp; K350</f>
        <v/>
      </c>
      <c r="BI350" s="6">
        <f>I350</f>
        <v>0</v>
      </c>
      <c r="BJ350" s="6">
        <f>COUNTIF($BI$5:$BI$401,I350)</f>
        <v>160</v>
      </c>
      <c r="BK350" s="6">
        <f>COUNTIF($BH$5:$BH$401,I350 &amp; "B標準")</f>
        <v>0</v>
      </c>
      <c r="BL350" s="6" t="str">
        <f>D348 &amp; D350</f>
        <v>登録番号</v>
      </c>
    </row>
    <row r="351" spans="1:64" ht="14.25" thickBot="1" x14ac:dyDescent="0.2">
      <c r="A351" s="290"/>
      <c r="B351" s="293"/>
      <c r="C351" s="295"/>
      <c r="D351" s="293"/>
      <c r="E351" s="188" t="str">
        <f>IF(C350="○",IF($D350&lt;&gt;"",VLOOKUP($D350,新規学連登録者入力シート!$A$2:$U$101,7,FALSE),""),IF($D350&lt;&gt;"",IF(VLOOKUP(記入方法!$D350,登録者リスト!$A$1:$F$43729,4,FALSE)=基本情報!$D$6,VLOOKUP(記入方法!$D350,登録者リスト!$A$1:$F$43729,2,FALSE),""),""))</f>
        <v/>
      </c>
      <c r="F351" s="284"/>
      <c r="G351" s="188" t="str">
        <f>IF(C350="○",IF($D350&lt;&gt;"",VLOOKUP($D350,新規学連登録者入力シート!$A$2:$U$101,19,FALSE),""),IF($D350&lt;&gt;"",IF(VLOOKUP(記入方法!$D350,登録者リスト!$A$1:$F$43729,4,FALSE)=基本情報!$D$6,VLOOKUP(記入方法!$D350,登録者リスト!$A$1:$F$43729,6,FALSE),""),""))</f>
        <v/>
      </c>
      <c r="H351" s="282"/>
      <c r="I351" s="286"/>
      <c r="J351" s="286"/>
      <c r="K351" s="288"/>
      <c r="L351" s="170"/>
      <c r="M351" s="15" t="str">
        <f>IF(U351="",ASC(N351&amp;IF(P351&lt;&gt;"",TEXT(P351,"00"),"")&amp;IF(R351&lt;&gt;"",TEXT(R351,"00"),"")&amp;IF(T351&lt;&gt;"",TEXT(T351,"00"),"")),ASC(U351))</f>
        <v/>
      </c>
      <c r="N351" s="282"/>
      <c r="O351" s="266"/>
      <c r="P351" s="276"/>
      <c r="Q351" s="266"/>
      <c r="R351" s="276"/>
      <c r="S351" s="278"/>
      <c r="T351" s="280"/>
      <c r="U351" s="282"/>
      <c r="V351" s="10"/>
      <c r="W351" s="11" t="s">
        <v>23</v>
      </c>
      <c r="X351" s="10"/>
      <c r="Y351" s="11" t="s">
        <v>25</v>
      </c>
      <c r="Z351" s="10"/>
      <c r="AA351" s="11" t="s">
        <v>26</v>
      </c>
      <c r="AB351" s="284"/>
      <c r="AC351" s="127" t="str">
        <f>IF(AK351="",ASC(AD350&amp;IF(AF351&lt;&gt;"",TEXT(AF351,"00"),"")&amp;IF(AH351&lt;&gt;"",TEXT(AH351,"00"),"")&amp;IF(AJ351&lt;&gt;"",TEXT(AJ351,"00"),"")),ASC(AK351))</f>
        <v/>
      </c>
      <c r="AD351" s="268"/>
      <c r="AE351" s="270"/>
      <c r="AF351" s="272"/>
      <c r="AG351" s="270"/>
      <c r="AH351" s="272"/>
      <c r="AI351" s="274"/>
      <c r="AJ351" s="332"/>
      <c r="AK351" s="268"/>
      <c r="AL351" s="15" t="str">
        <f>IF(AT351="",ASC(AM351&amp;IF(AO351&lt;&gt;"",TEXT(AO351,"00"),"")&amp;IF(AQ351&lt;&gt;"",TEXT(AQ351,"00"),"")&amp;IF(AS351&lt;&gt;"",TEXT(AS351,"00"),"")),ASC(AT351))</f>
        <v/>
      </c>
      <c r="AM351" s="293"/>
      <c r="AN351" s="266"/>
      <c r="AO351" s="320"/>
      <c r="AP351" s="266"/>
      <c r="AQ351" s="320"/>
      <c r="AR351" s="278"/>
      <c r="AS351" s="322"/>
      <c r="AT351" s="324"/>
      <c r="AV351" s="6" t="str">
        <f>IF(AND(I351&lt;&gt;"107 ハーフマラソン",I351&lt;&gt;"062 10000mW"),D350 &amp; "-" &amp; I351,D350 &amp; "-" &amp; I351 &amp; J351)</f>
        <v>-</v>
      </c>
      <c r="AW351" s="6" t="str">
        <f>IF(ISERROR(VLOOKUP(記入方法!$AV351,登録者リスト!#REF!,4,FALSE)),"○","")</f>
        <v>○</v>
      </c>
      <c r="AX351" s="6" t="e">
        <f>IF(AND(I351&lt;&gt;"107 ハーフマラソン",I351&lt;&gt;"062 10000mW"),#REF! &amp; "-" &amp; I351,#REF! &amp; "-" &amp; I351 &amp; J351)</f>
        <v>#REF!</v>
      </c>
      <c r="AY351" s="6" t="str">
        <f>IF(ISERROR(VLOOKUP(AX351,突破者リスト外資格記録入力シート!$D$7:$M$106,2,FALSE)),"○","")</f>
        <v>○</v>
      </c>
      <c r="BA351" s="6" t="str">
        <f>IF(I351="107 ハーフマラソン","H",IF(I351="062 10000mW","W",""))</f>
        <v/>
      </c>
      <c r="BB351" s="6" t="e">
        <f>VLOOKUP($I351 &amp; $J351,標準記録!$A$1:$D$25,2,FALSE)</f>
        <v>#N/A</v>
      </c>
      <c r="BC351" s="6" t="e">
        <f>VLOOKUP($I351 &amp; $J351,標準記録!$A$1:$D$25,3,FALSE)</f>
        <v>#N/A</v>
      </c>
      <c r="BD351" s="6" t="e">
        <f>VLOOKUP($I351 &amp; $J351,標準記録!$A$1:$D$25,4,FALSE)</f>
        <v>#N/A</v>
      </c>
      <c r="BE351" s="6" t="str">
        <f>IF(BF351="","",A350)</f>
        <v/>
      </c>
      <c r="BF351" s="6" t="str">
        <f>IF(OR(I351="201 十種競技",I351="202 七種競技"),#REF!,"")</f>
        <v/>
      </c>
      <c r="BG351" s="6" t="str">
        <f>IF(I351="107 ハーフマラソン",#REF!,"")</f>
        <v/>
      </c>
      <c r="BH351" s="6" t="str">
        <f>I351 &amp; K351</f>
        <v/>
      </c>
      <c r="BI351" s="6">
        <f>I351</f>
        <v>0</v>
      </c>
      <c r="BJ351" s="6">
        <f>COUNTIF($BI$5:$BI$401,I351)</f>
        <v>160</v>
      </c>
      <c r="BK351" s="6">
        <f>COUNTIF($BH$5:$BH$401,I351 &amp; "B標準")</f>
        <v>0</v>
      </c>
    </row>
    <row r="352" spans="1:64" ht="15" thickTop="1" thickBot="1" x14ac:dyDescent="0.2">
      <c r="A352" s="291"/>
      <c r="B352" s="325" t="s">
        <v>164</v>
      </c>
      <c r="C352" s="326"/>
      <c r="D352" s="326"/>
      <c r="E352" s="326"/>
      <c r="F352" s="326"/>
      <c r="G352" s="327"/>
      <c r="H352" s="185"/>
      <c r="I352" s="328"/>
      <c r="J352" s="329"/>
      <c r="K352" s="329"/>
      <c r="L352" s="329"/>
      <c r="M352" s="329"/>
      <c r="N352" s="329"/>
      <c r="O352" s="329"/>
      <c r="P352" s="329"/>
      <c r="Q352" s="329"/>
      <c r="R352" s="329"/>
      <c r="S352" s="329"/>
      <c r="T352" s="329"/>
      <c r="U352" s="329"/>
      <c r="V352" s="329"/>
      <c r="W352" s="329"/>
      <c r="X352" s="329"/>
      <c r="Y352" s="329"/>
      <c r="Z352" s="329"/>
      <c r="AA352" s="329"/>
      <c r="AB352" s="329"/>
      <c r="AC352" s="329"/>
      <c r="AD352" s="329"/>
      <c r="AE352" s="329"/>
      <c r="AF352" s="329"/>
      <c r="AG352" s="329"/>
      <c r="AH352" s="329"/>
      <c r="AI352" s="329"/>
      <c r="AJ352" s="329"/>
      <c r="AK352" s="329"/>
      <c r="AL352" s="329"/>
      <c r="AM352" s="329"/>
      <c r="AN352" s="329"/>
      <c r="AO352" s="329"/>
      <c r="AP352" s="329"/>
      <c r="AQ352" s="329"/>
      <c r="AR352" s="329"/>
      <c r="AS352" s="329"/>
      <c r="AT352" s="330"/>
    </row>
    <row r="353" spans="1:64" ht="13.5" customHeight="1" x14ac:dyDescent="0.15">
      <c r="A353" s="313"/>
      <c r="B353" s="315" t="s">
        <v>0</v>
      </c>
      <c r="C353" s="317" t="s">
        <v>280</v>
      </c>
      <c r="D353" s="317" t="str">
        <f>IF(C355="○","整理番号","登録番号")</f>
        <v>登録番号</v>
      </c>
      <c r="E353" s="184" t="s">
        <v>1394</v>
      </c>
      <c r="F353" s="315" t="s">
        <v>319</v>
      </c>
      <c r="G353" s="168" t="s">
        <v>1</v>
      </c>
      <c r="H353" s="298" t="s">
        <v>1395</v>
      </c>
      <c r="I353" s="296" t="s">
        <v>2</v>
      </c>
      <c r="J353" s="298" t="s">
        <v>328</v>
      </c>
      <c r="K353" s="298" t="s">
        <v>3</v>
      </c>
      <c r="L353" s="178" t="s">
        <v>281</v>
      </c>
      <c r="M353" s="171" t="s">
        <v>16</v>
      </c>
      <c r="N353" s="300" t="s">
        <v>4</v>
      </c>
      <c r="O353" s="301"/>
      <c r="P353" s="301"/>
      <c r="Q353" s="301"/>
      <c r="R353" s="301"/>
      <c r="S353" s="301"/>
      <c r="T353" s="301"/>
      <c r="U353" s="301"/>
      <c r="V353" s="301"/>
      <c r="W353" s="301"/>
      <c r="X353" s="301"/>
      <c r="Y353" s="301"/>
      <c r="Z353" s="301"/>
      <c r="AA353" s="301"/>
      <c r="AB353" s="302"/>
      <c r="AC353" s="173" t="s">
        <v>16</v>
      </c>
      <c r="AD353" s="303" t="s">
        <v>462</v>
      </c>
      <c r="AE353" s="304"/>
      <c r="AF353" s="304"/>
      <c r="AG353" s="304"/>
      <c r="AH353" s="304"/>
      <c r="AI353" s="304"/>
      <c r="AJ353" s="304"/>
      <c r="AK353" s="305"/>
      <c r="AL353" s="171" t="s">
        <v>16</v>
      </c>
      <c r="AM353" s="300" t="s">
        <v>459</v>
      </c>
      <c r="AN353" s="301"/>
      <c r="AO353" s="301"/>
      <c r="AP353" s="301"/>
      <c r="AQ353" s="301"/>
      <c r="AR353" s="301"/>
      <c r="AS353" s="301"/>
      <c r="AT353" s="306"/>
    </row>
    <row r="354" spans="1:64" ht="14.25" thickBot="1" x14ac:dyDescent="0.2">
      <c r="A354" s="314"/>
      <c r="B354" s="316"/>
      <c r="C354" s="318"/>
      <c r="D354" s="318"/>
      <c r="E354" s="189" t="s">
        <v>6</v>
      </c>
      <c r="F354" s="316"/>
      <c r="G354" s="7" t="s">
        <v>7</v>
      </c>
      <c r="H354" s="316"/>
      <c r="I354" s="297"/>
      <c r="J354" s="299"/>
      <c r="K354" s="299"/>
      <c r="L354" s="179"/>
      <c r="M354" s="172"/>
      <c r="N354" s="307" t="s">
        <v>8</v>
      </c>
      <c r="O354" s="308"/>
      <c r="P354" s="308"/>
      <c r="Q354" s="308"/>
      <c r="R354" s="308"/>
      <c r="S354" s="308"/>
      <c r="T354" s="309"/>
      <c r="U354" s="189" t="s">
        <v>9</v>
      </c>
      <c r="V354" s="175" t="s">
        <v>10</v>
      </c>
      <c r="W354" s="176"/>
      <c r="X354" s="176"/>
      <c r="Y354" s="176"/>
      <c r="Z354" s="176"/>
      <c r="AA354" s="177"/>
      <c r="AB354" s="119" t="s">
        <v>11</v>
      </c>
      <c r="AC354" s="174"/>
      <c r="AD354" s="310" t="s">
        <v>8</v>
      </c>
      <c r="AE354" s="311"/>
      <c r="AF354" s="311"/>
      <c r="AG354" s="311"/>
      <c r="AH354" s="311"/>
      <c r="AI354" s="311"/>
      <c r="AJ354" s="312"/>
      <c r="AK354" s="125" t="s">
        <v>9</v>
      </c>
      <c r="AL354" s="172"/>
      <c r="AM354" s="307" t="s">
        <v>8</v>
      </c>
      <c r="AN354" s="308"/>
      <c r="AO354" s="308"/>
      <c r="AP354" s="308"/>
      <c r="AQ354" s="308"/>
      <c r="AR354" s="308"/>
      <c r="AS354" s="309"/>
      <c r="AT354" s="120" t="s">
        <v>9</v>
      </c>
    </row>
    <row r="355" spans="1:64" x14ac:dyDescent="0.15">
      <c r="A355" s="289">
        <v>71</v>
      </c>
      <c r="B355" s="292"/>
      <c r="C355" s="294"/>
      <c r="D355" s="292"/>
      <c r="E355" s="186" t="str">
        <f>IF(C355="○",IF($D355&lt;&gt;"",VLOOKUP($D355,新規学連登録者入力シート!$A$2:$U$101,8,FALSE),""),IF($D355&lt;&gt;"",IF(VLOOKUP(記入方法!$D355,登録者リスト!$A$1:$F$43729,4,FALSE)=基本情報!$D$6,VLOOKUP(記入方法!$D355,登録者リスト!$A$1:$F$43729,3,FALSE),""),""))</f>
        <v/>
      </c>
      <c r="F355" s="283" t="str">
        <f>IF(C355="○",IF($D355&lt;&gt;"",VLOOKUP($D355,新規学連登録者入力シート!$A$2:$U$101,9,FALSE),""),IF($D355&lt;&gt;"",IF(VLOOKUP(記入方法!$D355,登録者リスト!$A$1:$G$43729,4,FALSE)=基本情報!$D$6,VLOOKUP(記入方法!$D355,登録者リスト!$A$1:$G$43729,7,FALSE),""),""))</f>
        <v/>
      </c>
      <c r="G355" s="187" t="str">
        <f>IF(C355="○",IF($D355&lt;&gt;"",VLOOKUP($D355,新規学連登録者入力シート!$A$2:$U$101,14,FALSE),""),IF($D355&lt;&gt;"",IF(VLOOKUP(記入方法!$D355,登録者リスト!$A$1:$F$43729,4,FALSE)=基本情報!$D$6,VLOOKUP(記入方法!$D355,登録者リスト!$A$1:$F$43729,5,FALSE),""),""))</f>
        <v/>
      </c>
      <c r="H355" s="281" t="str">
        <f>IF(C355="○",IF($D355&lt;&gt;"",VLOOKUP($D355,新規学連登録者入力シート!$A$2:$U$101,19,FALSE),""),IF($D355&lt;&gt;"",IF(VLOOKUP(記入方法!$D355,登録者リスト!$A$1:$H$43729,4,FALSE)=基本情報!$D$6,VLOOKUP(記入方法!$D355,登録者リスト!$A$1:$H$43729,8,FALSE),""),""))</f>
        <v/>
      </c>
      <c r="I355" s="285"/>
      <c r="J355" s="285"/>
      <c r="K355" s="287" t="str">
        <f>IFERROR(IF(I355="","",IF(AND(I355&lt;&gt;"107 ハーフマラソン",I355&lt;&gt;"062 10000mW"),IF(BD355="T",IF(VALUE(M355)&lt;=BB355,"A標準",IF(VALUE(M355)&lt;=BC355,"B標準","未突破")),IF(VALUE(M355)&gt;=BB355,"A標準",IF(VALUE(M355)&gt;=BC355,"B標準","未突破"))),IF(VALUE(M355)&lt;=BC355,"","未突破"))),"")</f>
        <v/>
      </c>
      <c r="L355" s="169"/>
      <c r="M355" s="13" t="str">
        <f>IF(U355="",ASC(N355&amp;IF(P355&lt;&gt;"",TEXT(P355,"00"),"")&amp;IF(R355&lt;&gt;"",TEXT(R355,"00"),"")&amp;IF(T355&lt;&gt;"",TEXT(T355,"00"),"")),ASC(U355))</f>
        <v/>
      </c>
      <c r="N355" s="281"/>
      <c r="O355" s="265" t="s">
        <v>275</v>
      </c>
      <c r="P355" s="275"/>
      <c r="Q355" s="265" t="s">
        <v>276</v>
      </c>
      <c r="R355" s="275"/>
      <c r="S355" s="277" t="s">
        <v>277</v>
      </c>
      <c r="T355" s="279"/>
      <c r="U355" s="281"/>
      <c r="V355" s="8"/>
      <c r="W355" s="9" t="s">
        <v>23</v>
      </c>
      <c r="X355" s="8"/>
      <c r="Y355" s="9" t="s">
        <v>24</v>
      </c>
      <c r="Z355" s="8"/>
      <c r="AA355" s="9" t="s">
        <v>26</v>
      </c>
      <c r="AB355" s="283"/>
      <c r="AC355" s="126" t="str">
        <f>IF(AK355="",ASC(AD355&amp;IF(AF355&lt;&gt;"",TEXT(AF355,"00"),"")&amp;IF(AH355&lt;&gt;"",TEXT(AH355,"00"),"")&amp;IF(AJ355&lt;&gt;"",TEXT(AJ355,"00"),"")),ASC(AK355))</f>
        <v/>
      </c>
      <c r="AD355" s="267" t="str">
        <f>IF(I355="","",IF(I355="201 十種競技","",VLOOKUP(I355,#REF!,2,FALSE)))</f>
        <v/>
      </c>
      <c r="AE355" s="269" t="s">
        <v>275</v>
      </c>
      <c r="AF355" s="271" t="str">
        <f>IF(I355="","",IF(I355="201 十種競技","",VLOOKUP(I355,#REF!,4,FALSE)))</f>
        <v/>
      </c>
      <c r="AG355" s="269" t="s">
        <v>276</v>
      </c>
      <c r="AH355" s="271" t="str">
        <f>IF(I355="","",IF(I355="201 十種競技","",VLOOKUP(I355,#REF!,6,FALSE)))</f>
        <v/>
      </c>
      <c r="AI355" s="273" t="s">
        <v>277</v>
      </c>
      <c r="AJ355" s="331" t="str">
        <f>IF(I355="","",IF(I355="201 十種競技","",VLOOKUP(I355,#REF!,8,FALSE)))</f>
        <v/>
      </c>
      <c r="AK355" s="267" t="str">
        <f>IF(I355="","",IF(I355="201 十種競技",#REF!,""))</f>
        <v/>
      </c>
      <c r="AL355" s="13" t="str">
        <f>IF(AT355="",ASC(AM355&amp;IF(AO355&lt;&gt;"",TEXT(AO355,"00"),"")&amp;IF(AQ355&lt;&gt;"",TEXT(AQ355,"00"),"")&amp;IF(AS355&lt;&gt;"",TEXT(AS355,"00"),"")),ASC(AT355))</f>
        <v/>
      </c>
      <c r="AM355" s="292"/>
      <c r="AN355" s="265" t="s">
        <v>275</v>
      </c>
      <c r="AO355" s="319"/>
      <c r="AP355" s="265" t="s">
        <v>276</v>
      </c>
      <c r="AQ355" s="319"/>
      <c r="AR355" s="277" t="s">
        <v>277</v>
      </c>
      <c r="AS355" s="321"/>
      <c r="AT355" s="323"/>
      <c r="AV355" s="6" t="str">
        <f>IF(AND(I355&lt;&gt;"107 ハーフマラソン",I355&lt;&gt;"062 10000mW"),D355 &amp; "-" &amp; I355,D355 &amp; "-" &amp; I355 &amp; J355)</f>
        <v>-</v>
      </c>
      <c r="AW355" s="6" t="str">
        <f>IF(ISERROR(VLOOKUP(記入方法!$AV355,登録者リスト!#REF!,4,FALSE)),"○","")</f>
        <v>○</v>
      </c>
      <c r="AX355" s="6" t="e">
        <f>IF(AND(I355&lt;&gt;"107 ハーフマラソン",I355&lt;&gt;"062 10000mW"),#REF! &amp; "-" &amp; I355,#REF! &amp; "-" &amp; I355 &amp; J355)</f>
        <v>#REF!</v>
      </c>
      <c r="AY355" s="6" t="str">
        <f>IF(ISERROR(VLOOKUP(AX355,突破者リスト外資格記録入力シート!$D$7:$M$106,2,FALSE)),"○","")</f>
        <v>○</v>
      </c>
      <c r="AZ355" s="6" t="str">
        <f>IF(C355="○","整理番号","登録番号")</f>
        <v>登録番号</v>
      </c>
      <c r="BA355" s="6" t="str">
        <f>IF(I355="107 ハーフマラソン","H",IF(I355="062 10000mW","W",""))</f>
        <v/>
      </c>
      <c r="BB355" s="6" t="e">
        <f>VLOOKUP($I355 &amp; $J355,標準記録!$A$1:$D$25,2,FALSE)</f>
        <v>#N/A</v>
      </c>
      <c r="BC355" s="6" t="e">
        <f>VLOOKUP($I355 &amp; $J355,標準記録!$A$1:$D$25,3,FALSE)</f>
        <v>#N/A</v>
      </c>
      <c r="BD355" s="6" t="e">
        <f>VLOOKUP($I355 &amp; $J355,標準記録!$A$1:$D$25,4,FALSE)</f>
        <v>#N/A</v>
      </c>
      <c r="BE355" s="6" t="str">
        <f>IF(BF355="","",A355)</f>
        <v/>
      </c>
      <c r="BF355" s="6" t="str">
        <f>IF(OR(I355="201 十種競技",I355="202 七種競技"),#REF!,"")</f>
        <v/>
      </c>
      <c r="BG355" s="6" t="str">
        <f>IF(I355="107 ハーフマラソン",#REF!,"")</f>
        <v/>
      </c>
      <c r="BH355" s="6" t="str">
        <f>I355 &amp; K355</f>
        <v/>
      </c>
      <c r="BI355" s="6">
        <f>I355</f>
        <v>0</v>
      </c>
      <c r="BJ355" s="6">
        <f>COUNTIF($BI$5:$BI$401,I355)</f>
        <v>160</v>
      </c>
      <c r="BK355" s="6">
        <f>COUNTIF($BH$5:$BH$401,I355 &amp; "B標準")</f>
        <v>0</v>
      </c>
      <c r="BL355" s="6" t="str">
        <f>D353 &amp; D355</f>
        <v>登録番号</v>
      </c>
    </row>
    <row r="356" spans="1:64" ht="14.25" thickBot="1" x14ac:dyDescent="0.2">
      <c r="A356" s="290"/>
      <c r="B356" s="293"/>
      <c r="C356" s="295"/>
      <c r="D356" s="293"/>
      <c r="E356" s="188" t="str">
        <f>IF(C355="○",IF($D355&lt;&gt;"",VLOOKUP($D355,新規学連登録者入力シート!$A$2:$U$101,7,FALSE),""),IF($D355&lt;&gt;"",IF(VLOOKUP(記入方法!$D355,登録者リスト!$A$1:$F$43729,4,FALSE)=基本情報!$D$6,VLOOKUP(記入方法!$D355,登録者リスト!$A$1:$F$43729,2,FALSE),""),""))</f>
        <v/>
      </c>
      <c r="F356" s="284"/>
      <c r="G356" s="188" t="str">
        <f>IF(C355="○",IF($D355&lt;&gt;"",VLOOKUP($D355,新規学連登録者入力シート!$A$2:$U$101,19,FALSE),""),IF($D355&lt;&gt;"",IF(VLOOKUP(記入方法!$D355,登録者リスト!$A$1:$F$43729,4,FALSE)=基本情報!$D$6,VLOOKUP(記入方法!$D355,登録者リスト!$A$1:$F$43729,6,FALSE),""),""))</f>
        <v/>
      </c>
      <c r="H356" s="282"/>
      <c r="I356" s="286"/>
      <c r="J356" s="286"/>
      <c r="K356" s="288"/>
      <c r="L356" s="170"/>
      <c r="M356" s="15" t="str">
        <f>IF(U356="",ASC(N356&amp;IF(P356&lt;&gt;"",TEXT(P356,"00"),"")&amp;IF(R356&lt;&gt;"",TEXT(R356,"00"),"")&amp;IF(T356&lt;&gt;"",TEXT(T356,"00"),"")),ASC(U356))</f>
        <v/>
      </c>
      <c r="N356" s="282"/>
      <c r="O356" s="266"/>
      <c r="P356" s="276"/>
      <c r="Q356" s="266"/>
      <c r="R356" s="276"/>
      <c r="S356" s="278"/>
      <c r="T356" s="280"/>
      <c r="U356" s="282"/>
      <c r="V356" s="10"/>
      <c r="W356" s="11" t="s">
        <v>23</v>
      </c>
      <c r="X356" s="10"/>
      <c r="Y356" s="11" t="s">
        <v>25</v>
      </c>
      <c r="Z356" s="10"/>
      <c r="AA356" s="11" t="s">
        <v>26</v>
      </c>
      <c r="AB356" s="284"/>
      <c r="AC356" s="127" t="str">
        <f>IF(AK356="",ASC(AD355&amp;IF(AF356&lt;&gt;"",TEXT(AF356,"00"),"")&amp;IF(AH356&lt;&gt;"",TEXT(AH356,"00"),"")&amp;IF(AJ356&lt;&gt;"",TEXT(AJ356,"00"),"")),ASC(AK356))</f>
        <v/>
      </c>
      <c r="AD356" s="268"/>
      <c r="AE356" s="270"/>
      <c r="AF356" s="272"/>
      <c r="AG356" s="270"/>
      <c r="AH356" s="272"/>
      <c r="AI356" s="274"/>
      <c r="AJ356" s="332"/>
      <c r="AK356" s="268"/>
      <c r="AL356" s="15" t="str">
        <f>IF(AT356="",ASC(AM356&amp;IF(AO356&lt;&gt;"",TEXT(AO356,"00"),"")&amp;IF(AQ356&lt;&gt;"",TEXT(AQ356,"00"),"")&amp;IF(AS356&lt;&gt;"",TEXT(AS356,"00"),"")),ASC(AT356))</f>
        <v/>
      </c>
      <c r="AM356" s="293"/>
      <c r="AN356" s="266"/>
      <c r="AO356" s="320"/>
      <c r="AP356" s="266"/>
      <c r="AQ356" s="320"/>
      <c r="AR356" s="278"/>
      <c r="AS356" s="322"/>
      <c r="AT356" s="324"/>
      <c r="AV356" s="6" t="str">
        <f>IF(AND(I356&lt;&gt;"107 ハーフマラソン",I356&lt;&gt;"062 10000mW"),D355 &amp; "-" &amp; I356,D355 &amp; "-" &amp; I356 &amp; J356)</f>
        <v>-</v>
      </c>
      <c r="AW356" s="6" t="str">
        <f>IF(ISERROR(VLOOKUP(記入方法!$AV356,登録者リスト!#REF!,4,FALSE)),"○","")</f>
        <v>○</v>
      </c>
      <c r="AX356" s="6" t="e">
        <f>IF(AND(I356&lt;&gt;"107 ハーフマラソン",I356&lt;&gt;"062 10000mW"),#REF! &amp; "-" &amp; I356,#REF! &amp; "-" &amp; I356 &amp; J356)</f>
        <v>#REF!</v>
      </c>
      <c r="AY356" s="6" t="str">
        <f>IF(ISERROR(VLOOKUP(AX356,突破者リスト外資格記録入力シート!$D$7:$M$106,2,FALSE)),"○","")</f>
        <v>○</v>
      </c>
      <c r="BA356" s="6" t="str">
        <f>IF(I356="107 ハーフマラソン","H",IF(I356="062 10000mW","W",""))</f>
        <v/>
      </c>
      <c r="BB356" s="6" t="e">
        <f>VLOOKUP($I356 &amp; $J356,標準記録!$A$1:$D$25,2,FALSE)</f>
        <v>#N/A</v>
      </c>
      <c r="BC356" s="6" t="e">
        <f>VLOOKUP($I356 &amp; $J356,標準記録!$A$1:$D$25,3,FALSE)</f>
        <v>#N/A</v>
      </c>
      <c r="BD356" s="6" t="e">
        <f>VLOOKUP($I356 &amp; $J356,標準記録!$A$1:$D$25,4,FALSE)</f>
        <v>#N/A</v>
      </c>
      <c r="BE356" s="6" t="str">
        <f>IF(BF356="","",A355)</f>
        <v/>
      </c>
      <c r="BF356" s="6" t="str">
        <f>IF(OR(I356="201 十種競技",I356="202 七種競技"),#REF!,"")</f>
        <v/>
      </c>
      <c r="BG356" s="6" t="str">
        <f>IF(I356="107 ハーフマラソン",#REF!,"")</f>
        <v/>
      </c>
      <c r="BH356" s="6" t="str">
        <f>I356 &amp; K356</f>
        <v/>
      </c>
      <c r="BI356" s="6">
        <f>I356</f>
        <v>0</v>
      </c>
      <c r="BJ356" s="6">
        <f>COUNTIF($BI$5:$BI$401,I356)</f>
        <v>160</v>
      </c>
      <c r="BK356" s="6">
        <f>COUNTIF($BH$5:$BH$401,I356 &amp; "B標準")</f>
        <v>0</v>
      </c>
    </row>
    <row r="357" spans="1:64" ht="15" thickTop="1" thickBot="1" x14ac:dyDescent="0.2">
      <c r="A357" s="291"/>
      <c r="B357" s="325" t="s">
        <v>164</v>
      </c>
      <c r="C357" s="326"/>
      <c r="D357" s="326"/>
      <c r="E357" s="326"/>
      <c r="F357" s="326"/>
      <c r="G357" s="327"/>
      <c r="H357" s="185"/>
      <c r="I357" s="328"/>
      <c r="J357" s="329"/>
      <c r="K357" s="329"/>
      <c r="L357" s="329"/>
      <c r="M357" s="329"/>
      <c r="N357" s="329"/>
      <c r="O357" s="329"/>
      <c r="P357" s="329"/>
      <c r="Q357" s="329"/>
      <c r="R357" s="329"/>
      <c r="S357" s="329"/>
      <c r="T357" s="329"/>
      <c r="U357" s="329"/>
      <c r="V357" s="329"/>
      <c r="W357" s="329"/>
      <c r="X357" s="329"/>
      <c r="Y357" s="329"/>
      <c r="Z357" s="329"/>
      <c r="AA357" s="329"/>
      <c r="AB357" s="329"/>
      <c r="AC357" s="329"/>
      <c r="AD357" s="329"/>
      <c r="AE357" s="329"/>
      <c r="AF357" s="329"/>
      <c r="AG357" s="329"/>
      <c r="AH357" s="329"/>
      <c r="AI357" s="329"/>
      <c r="AJ357" s="329"/>
      <c r="AK357" s="329"/>
      <c r="AL357" s="329"/>
      <c r="AM357" s="329"/>
      <c r="AN357" s="329"/>
      <c r="AO357" s="329"/>
      <c r="AP357" s="329"/>
      <c r="AQ357" s="329"/>
      <c r="AR357" s="329"/>
      <c r="AS357" s="329"/>
      <c r="AT357" s="330"/>
    </row>
    <row r="358" spans="1:64" ht="13.5" customHeight="1" x14ac:dyDescent="0.15">
      <c r="A358" s="313"/>
      <c r="B358" s="315" t="s">
        <v>0</v>
      </c>
      <c r="C358" s="317" t="s">
        <v>280</v>
      </c>
      <c r="D358" s="317" t="str">
        <f>IF(C360="○","整理番号","登録番号")</f>
        <v>登録番号</v>
      </c>
      <c r="E358" s="184" t="s">
        <v>1394</v>
      </c>
      <c r="F358" s="315" t="s">
        <v>319</v>
      </c>
      <c r="G358" s="168" t="s">
        <v>1</v>
      </c>
      <c r="H358" s="298" t="s">
        <v>1395</v>
      </c>
      <c r="I358" s="296" t="s">
        <v>2</v>
      </c>
      <c r="J358" s="298" t="s">
        <v>328</v>
      </c>
      <c r="K358" s="298" t="s">
        <v>3</v>
      </c>
      <c r="L358" s="178" t="s">
        <v>281</v>
      </c>
      <c r="M358" s="171" t="s">
        <v>16</v>
      </c>
      <c r="N358" s="300" t="s">
        <v>4</v>
      </c>
      <c r="O358" s="301"/>
      <c r="P358" s="301"/>
      <c r="Q358" s="301"/>
      <c r="R358" s="301"/>
      <c r="S358" s="301"/>
      <c r="T358" s="301"/>
      <c r="U358" s="301"/>
      <c r="V358" s="301"/>
      <c r="W358" s="301"/>
      <c r="X358" s="301"/>
      <c r="Y358" s="301"/>
      <c r="Z358" s="301"/>
      <c r="AA358" s="301"/>
      <c r="AB358" s="302"/>
      <c r="AC358" s="173" t="s">
        <v>16</v>
      </c>
      <c r="AD358" s="303" t="s">
        <v>462</v>
      </c>
      <c r="AE358" s="304"/>
      <c r="AF358" s="304"/>
      <c r="AG358" s="304"/>
      <c r="AH358" s="304"/>
      <c r="AI358" s="304"/>
      <c r="AJ358" s="304"/>
      <c r="AK358" s="305"/>
      <c r="AL358" s="171" t="s">
        <v>16</v>
      </c>
      <c r="AM358" s="300" t="s">
        <v>459</v>
      </c>
      <c r="AN358" s="301"/>
      <c r="AO358" s="301"/>
      <c r="AP358" s="301"/>
      <c r="AQ358" s="301"/>
      <c r="AR358" s="301"/>
      <c r="AS358" s="301"/>
      <c r="AT358" s="306"/>
    </row>
    <row r="359" spans="1:64" ht="14.25" thickBot="1" x14ac:dyDescent="0.2">
      <c r="A359" s="314"/>
      <c r="B359" s="316"/>
      <c r="C359" s="318"/>
      <c r="D359" s="318"/>
      <c r="E359" s="189" t="s">
        <v>6</v>
      </c>
      <c r="F359" s="316"/>
      <c r="G359" s="7" t="s">
        <v>7</v>
      </c>
      <c r="H359" s="316"/>
      <c r="I359" s="297"/>
      <c r="J359" s="299"/>
      <c r="K359" s="299"/>
      <c r="L359" s="179"/>
      <c r="M359" s="172"/>
      <c r="N359" s="307" t="s">
        <v>8</v>
      </c>
      <c r="O359" s="308"/>
      <c r="P359" s="308"/>
      <c r="Q359" s="308"/>
      <c r="R359" s="308"/>
      <c r="S359" s="308"/>
      <c r="T359" s="309"/>
      <c r="U359" s="189" t="s">
        <v>9</v>
      </c>
      <c r="V359" s="175" t="s">
        <v>10</v>
      </c>
      <c r="W359" s="176"/>
      <c r="X359" s="176"/>
      <c r="Y359" s="176"/>
      <c r="Z359" s="176"/>
      <c r="AA359" s="177"/>
      <c r="AB359" s="119" t="s">
        <v>11</v>
      </c>
      <c r="AC359" s="174"/>
      <c r="AD359" s="310" t="s">
        <v>8</v>
      </c>
      <c r="AE359" s="311"/>
      <c r="AF359" s="311"/>
      <c r="AG359" s="311"/>
      <c r="AH359" s="311"/>
      <c r="AI359" s="311"/>
      <c r="AJ359" s="312"/>
      <c r="AK359" s="125" t="s">
        <v>9</v>
      </c>
      <c r="AL359" s="172"/>
      <c r="AM359" s="307" t="s">
        <v>8</v>
      </c>
      <c r="AN359" s="308"/>
      <c r="AO359" s="308"/>
      <c r="AP359" s="308"/>
      <c r="AQ359" s="308"/>
      <c r="AR359" s="308"/>
      <c r="AS359" s="309"/>
      <c r="AT359" s="120" t="s">
        <v>9</v>
      </c>
    </row>
    <row r="360" spans="1:64" x14ac:dyDescent="0.15">
      <c r="A360" s="289">
        <v>72</v>
      </c>
      <c r="B360" s="292"/>
      <c r="C360" s="294"/>
      <c r="D360" s="292"/>
      <c r="E360" s="186" t="str">
        <f>IF(C360="○",IF($D360&lt;&gt;"",VLOOKUP($D360,新規学連登録者入力シート!$A$2:$U$101,8,FALSE),""),IF($D360&lt;&gt;"",IF(VLOOKUP(記入方法!$D360,登録者リスト!$A$1:$F$43729,4,FALSE)=基本情報!$D$6,VLOOKUP(記入方法!$D360,登録者リスト!$A$1:$F$43729,3,FALSE),""),""))</f>
        <v/>
      </c>
      <c r="F360" s="283" t="str">
        <f>IF(C360="○",IF($D360&lt;&gt;"",VLOOKUP($D360,新規学連登録者入力シート!$A$2:$U$101,9,FALSE),""),IF($D360&lt;&gt;"",IF(VLOOKUP(記入方法!$D360,登録者リスト!$A$1:$G$43729,4,FALSE)=基本情報!$D$6,VLOOKUP(記入方法!$D360,登録者リスト!$A$1:$G$43729,7,FALSE),""),""))</f>
        <v/>
      </c>
      <c r="G360" s="187" t="str">
        <f>IF(C360="○",IF($D360&lt;&gt;"",VLOOKUP($D360,新規学連登録者入力シート!$A$2:$U$101,14,FALSE),""),IF($D360&lt;&gt;"",IF(VLOOKUP(記入方法!$D360,登録者リスト!$A$1:$F$43729,4,FALSE)=基本情報!$D$6,VLOOKUP(記入方法!$D360,登録者リスト!$A$1:$F$43729,5,FALSE),""),""))</f>
        <v/>
      </c>
      <c r="H360" s="281" t="str">
        <f>IF(C360="○",IF($D360&lt;&gt;"",VLOOKUP($D360,新規学連登録者入力シート!$A$2:$U$101,19,FALSE),""),IF($D360&lt;&gt;"",IF(VLOOKUP(記入方法!$D360,登録者リスト!$A$1:$H$43729,4,FALSE)=基本情報!$D$6,VLOOKUP(記入方法!$D360,登録者リスト!$A$1:$H$43729,8,FALSE),""),""))</f>
        <v/>
      </c>
      <c r="I360" s="285"/>
      <c r="J360" s="285"/>
      <c r="K360" s="287" t="str">
        <f>IFERROR(IF(I360="","",IF(AND(I360&lt;&gt;"107 ハーフマラソン",I360&lt;&gt;"062 10000mW"),IF(BD360="T",IF(VALUE(M360)&lt;=BB360,"A標準",IF(VALUE(M360)&lt;=BC360,"B標準","未突破")),IF(VALUE(M360)&gt;=BB360,"A標準",IF(VALUE(M360)&gt;=BC360,"B標準","未突破"))),IF(VALUE(M360)&lt;=BC360,"","未突破"))),"")</f>
        <v/>
      </c>
      <c r="L360" s="169"/>
      <c r="M360" s="13" t="str">
        <f>IF(U360="",ASC(N360&amp;IF(P360&lt;&gt;"",TEXT(P360,"00"),"")&amp;IF(R360&lt;&gt;"",TEXT(R360,"00"),"")&amp;IF(T360&lt;&gt;"",TEXT(T360,"00"),"")),ASC(U360))</f>
        <v/>
      </c>
      <c r="N360" s="281"/>
      <c r="O360" s="265" t="s">
        <v>275</v>
      </c>
      <c r="P360" s="275"/>
      <c r="Q360" s="265" t="s">
        <v>276</v>
      </c>
      <c r="R360" s="275"/>
      <c r="S360" s="277" t="s">
        <v>277</v>
      </c>
      <c r="T360" s="279"/>
      <c r="U360" s="281"/>
      <c r="V360" s="8"/>
      <c r="W360" s="9" t="s">
        <v>23</v>
      </c>
      <c r="X360" s="8"/>
      <c r="Y360" s="9" t="s">
        <v>24</v>
      </c>
      <c r="Z360" s="8"/>
      <c r="AA360" s="9" t="s">
        <v>26</v>
      </c>
      <c r="AB360" s="283"/>
      <c r="AC360" s="126" t="str">
        <f>IF(AK360="",ASC(AD360&amp;IF(AF360&lt;&gt;"",TEXT(AF360,"00"),"")&amp;IF(AH360&lt;&gt;"",TEXT(AH360,"00"),"")&amp;IF(AJ360&lt;&gt;"",TEXT(AJ360,"00"),"")),ASC(AK360))</f>
        <v/>
      </c>
      <c r="AD360" s="267" t="str">
        <f>IF(I360="","",IF(I360="201 十種競技","",VLOOKUP(I360,#REF!,2,FALSE)))</f>
        <v/>
      </c>
      <c r="AE360" s="269" t="s">
        <v>275</v>
      </c>
      <c r="AF360" s="271" t="str">
        <f>IF(I360="","",IF(I360="201 十種競技","",VLOOKUP(I360,#REF!,4,FALSE)))</f>
        <v/>
      </c>
      <c r="AG360" s="269" t="s">
        <v>276</v>
      </c>
      <c r="AH360" s="271" t="str">
        <f>IF(I360="","",IF(I360="201 十種競技","",VLOOKUP(I360,#REF!,6,FALSE)))</f>
        <v/>
      </c>
      <c r="AI360" s="273" t="s">
        <v>277</v>
      </c>
      <c r="AJ360" s="331" t="str">
        <f>IF(I360="","",IF(I360="201 十種競技","",VLOOKUP(I360,#REF!,8,FALSE)))</f>
        <v/>
      </c>
      <c r="AK360" s="267" t="str">
        <f>IF(I360="","",IF(I360="201 十種競技",#REF!,""))</f>
        <v/>
      </c>
      <c r="AL360" s="13" t="str">
        <f>IF(AT360="",ASC(AM360&amp;IF(AO360&lt;&gt;"",TEXT(AO360,"00"),"")&amp;IF(AQ360&lt;&gt;"",TEXT(AQ360,"00"),"")&amp;IF(AS360&lt;&gt;"",TEXT(AS360,"00"),"")),ASC(AT360))</f>
        <v/>
      </c>
      <c r="AM360" s="292"/>
      <c r="AN360" s="265" t="s">
        <v>275</v>
      </c>
      <c r="AO360" s="319"/>
      <c r="AP360" s="265" t="s">
        <v>276</v>
      </c>
      <c r="AQ360" s="319"/>
      <c r="AR360" s="277" t="s">
        <v>277</v>
      </c>
      <c r="AS360" s="321"/>
      <c r="AT360" s="323"/>
      <c r="AV360" s="6" t="str">
        <f>IF(AND(I360&lt;&gt;"107 ハーフマラソン",I360&lt;&gt;"062 10000mW"),D360 &amp; "-" &amp; I360,D360 &amp; "-" &amp; I360 &amp; J360)</f>
        <v>-</v>
      </c>
      <c r="AW360" s="6" t="str">
        <f>IF(ISERROR(VLOOKUP(記入方法!$AV360,登録者リスト!#REF!,4,FALSE)),"○","")</f>
        <v>○</v>
      </c>
      <c r="AX360" s="6" t="e">
        <f>IF(AND(I360&lt;&gt;"107 ハーフマラソン",I360&lt;&gt;"062 10000mW"),#REF! &amp; "-" &amp; I360,#REF! &amp; "-" &amp; I360 &amp; J360)</f>
        <v>#REF!</v>
      </c>
      <c r="AY360" s="6" t="str">
        <f>IF(ISERROR(VLOOKUP(AX360,突破者リスト外資格記録入力シート!$D$7:$M$106,2,FALSE)),"○","")</f>
        <v>○</v>
      </c>
      <c r="AZ360" s="6" t="str">
        <f>IF(C360="○","整理番号","登録番号")</f>
        <v>登録番号</v>
      </c>
      <c r="BA360" s="6" t="str">
        <f>IF(I360="107 ハーフマラソン","H",IF(I360="062 10000mW","W",""))</f>
        <v/>
      </c>
      <c r="BB360" s="6" t="e">
        <f>VLOOKUP($I360 &amp; $J360,標準記録!$A$1:$D$25,2,FALSE)</f>
        <v>#N/A</v>
      </c>
      <c r="BC360" s="6" t="e">
        <f>VLOOKUP($I360 &amp; $J360,標準記録!$A$1:$D$25,3,FALSE)</f>
        <v>#N/A</v>
      </c>
      <c r="BD360" s="6" t="e">
        <f>VLOOKUP($I360 &amp; $J360,標準記録!$A$1:$D$25,4,FALSE)</f>
        <v>#N/A</v>
      </c>
      <c r="BE360" s="6" t="str">
        <f>IF(BF360="","",A360)</f>
        <v/>
      </c>
      <c r="BF360" s="6" t="str">
        <f>IF(OR(I360="201 十種競技",I360="202 七種競技"),#REF!,"")</f>
        <v/>
      </c>
      <c r="BG360" s="6" t="str">
        <f>IF(I360="107 ハーフマラソン",#REF!,"")</f>
        <v/>
      </c>
      <c r="BH360" s="6" t="str">
        <f>I360 &amp; K360</f>
        <v/>
      </c>
      <c r="BI360" s="6">
        <f>I360</f>
        <v>0</v>
      </c>
      <c r="BJ360" s="6">
        <f>COUNTIF($BI$5:$BI$401,I360)</f>
        <v>160</v>
      </c>
      <c r="BK360" s="6">
        <f>COUNTIF($BH$5:$BH$401,I360 &amp; "B標準")</f>
        <v>0</v>
      </c>
      <c r="BL360" s="6" t="str">
        <f>D358 &amp; D360</f>
        <v>登録番号</v>
      </c>
    </row>
    <row r="361" spans="1:64" ht="14.25" thickBot="1" x14ac:dyDescent="0.2">
      <c r="A361" s="290"/>
      <c r="B361" s="293"/>
      <c r="C361" s="295"/>
      <c r="D361" s="293"/>
      <c r="E361" s="188" t="str">
        <f>IF(C360="○",IF($D360&lt;&gt;"",VLOOKUP($D360,新規学連登録者入力シート!$A$2:$U$101,7,FALSE),""),IF($D360&lt;&gt;"",IF(VLOOKUP(記入方法!$D360,登録者リスト!$A$1:$F$43729,4,FALSE)=基本情報!$D$6,VLOOKUP(記入方法!$D360,登録者リスト!$A$1:$F$43729,2,FALSE),""),""))</f>
        <v/>
      </c>
      <c r="F361" s="284"/>
      <c r="G361" s="188" t="str">
        <f>IF(C360="○",IF($D360&lt;&gt;"",VLOOKUP($D360,新規学連登録者入力シート!$A$2:$U$101,19,FALSE),""),IF($D360&lt;&gt;"",IF(VLOOKUP(記入方法!$D360,登録者リスト!$A$1:$F$43729,4,FALSE)=基本情報!$D$6,VLOOKUP(記入方法!$D360,登録者リスト!$A$1:$F$43729,6,FALSE),""),""))</f>
        <v/>
      </c>
      <c r="H361" s="282"/>
      <c r="I361" s="286"/>
      <c r="J361" s="286"/>
      <c r="K361" s="288"/>
      <c r="L361" s="170"/>
      <c r="M361" s="15" t="str">
        <f>IF(U361="",ASC(N361&amp;IF(P361&lt;&gt;"",TEXT(P361,"00"),"")&amp;IF(R361&lt;&gt;"",TEXT(R361,"00"),"")&amp;IF(T361&lt;&gt;"",TEXT(T361,"00"),"")),ASC(U361))</f>
        <v/>
      </c>
      <c r="N361" s="282"/>
      <c r="O361" s="266"/>
      <c r="P361" s="276"/>
      <c r="Q361" s="266"/>
      <c r="R361" s="276"/>
      <c r="S361" s="278"/>
      <c r="T361" s="280"/>
      <c r="U361" s="282"/>
      <c r="V361" s="10"/>
      <c r="W361" s="11" t="s">
        <v>23</v>
      </c>
      <c r="X361" s="10"/>
      <c r="Y361" s="11" t="s">
        <v>25</v>
      </c>
      <c r="Z361" s="10"/>
      <c r="AA361" s="11" t="s">
        <v>26</v>
      </c>
      <c r="AB361" s="284"/>
      <c r="AC361" s="127" t="str">
        <f>IF(AK361="",ASC(AD360&amp;IF(AF361&lt;&gt;"",TEXT(AF361,"00"),"")&amp;IF(AH361&lt;&gt;"",TEXT(AH361,"00"),"")&amp;IF(AJ361&lt;&gt;"",TEXT(AJ361,"00"),"")),ASC(AK361))</f>
        <v/>
      </c>
      <c r="AD361" s="268"/>
      <c r="AE361" s="270"/>
      <c r="AF361" s="272"/>
      <c r="AG361" s="270"/>
      <c r="AH361" s="272"/>
      <c r="AI361" s="274"/>
      <c r="AJ361" s="332"/>
      <c r="AK361" s="268"/>
      <c r="AL361" s="15" t="str">
        <f>IF(AT361="",ASC(AM361&amp;IF(AO361&lt;&gt;"",TEXT(AO361,"00"),"")&amp;IF(AQ361&lt;&gt;"",TEXT(AQ361,"00"),"")&amp;IF(AS361&lt;&gt;"",TEXT(AS361,"00"),"")),ASC(AT361))</f>
        <v/>
      </c>
      <c r="AM361" s="293"/>
      <c r="AN361" s="266"/>
      <c r="AO361" s="320"/>
      <c r="AP361" s="266"/>
      <c r="AQ361" s="320"/>
      <c r="AR361" s="278"/>
      <c r="AS361" s="322"/>
      <c r="AT361" s="324"/>
      <c r="AV361" s="6" t="str">
        <f>IF(AND(I361&lt;&gt;"107 ハーフマラソン",I361&lt;&gt;"062 10000mW"),D360 &amp; "-" &amp; I361,D360 &amp; "-" &amp; I361 &amp; J361)</f>
        <v>-</v>
      </c>
      <c r="AW361" s="6" t="str">
        <f>IF(ISERROR(VLOOKUP(記入方法!$AV361,登録者リスト!#REF!,4,FALSE)),"○","")</f>
        <v>○</v>
      </c>
      <c r="AX361" s="6" t="e">
        <f>IF(AND(I361&lt;&gt;"107 ハーフマラソン",I361&lt;&gt;"062 10000mW"),#REF! &amp; "-" &amp; I361,#REF! &amp; "-" &amp; I361 &amp; J361)</f>
        <v>#REF!</v>
      </c>
      <c r="AY361" s="6" t="str">
        <f>IF(ISERROR(VLOOKUP(AX361,突破者リスト外資格記録入力シート!$D$7:$M$106,2,FALSE)),"○","")</f>
        <v>○</v>
      </c>
      <c r="BA361" s="6" t="str">
        <f>IF(I361="107 ハーフマラソン","H",IF(I361="062 10000mW","W",""))</f>
        <v/>
      </c>
      <c r="BB361" s="6" t="e">
        <f>VLOOKUP($I361 &amp; $J361,標準記録!$A$1:$D$25,2,FALSE)</f>
        <v>#N/A</v>
      </c>
      <c r="BC361" s="6" t="e">
        <f>VLOOKUP($I361 &amp; $J361,標準記録!$A$1:$D$25,3,FALSE)</f>
        <v>#N/A</v>
      </c>
      <c r="BD361" s="6" t="e">
        <f>VLOOKUP($I361 &amp; $J361,標準記録!$A$1:$D$25,4,FALSE)</f>
        <v>#N/A</v>
      </c>
      <c r="BE361" s="6" t="str">
        <f>IF(BF361="","",A360)</f>
        <v/>
      </c>
      <c r="BF361" s="6" t="str">
        <f>IF(OR(I361="201 十種競技",I361="202 七種競技"),#REF!,"")</f>
        <v/>
      </c>
      <c r="BG361" s="6" t="str">
        <f>IF(I361="107 ハーフマラソン",#REF!,"")</f>
        <v/>
      </c>
      <c r="BH361" s="6" t="str">
        <f>I361 &amp; K361</f>
        <v/>
      </c>
      <c r="BI361" s="6">
        <f>I361</f>
        <v>0</v>
      </c>
      <c r="BJ361" s="6">
        <f>COUNTIF($BI$5:$BI$401,I361)</f>
        <v>160</v>
      </c>
      <c r="BK361" s="6">
        <f>COUNTIF($BH$5:$BH$401,I361 &amp; "B標準")</f>
        <v>0</v>
      </c>
    </row>
    <row r="362" spans="1:64" ht="15" thickTop="1" thickBot="1" x14ac:dyDescent="0.2">
      <c r="A362" s="291"/>
      <c r="B362" s="325" t="s">
        <v>164</v>
      </c>
      <c r="C362" s="326"/>
      <c r="D362" s="326"/>
      <c r="E362" s="326"/>
      <c r="F362" s="326"/>
      <c r="G362" s="327"/>
      <c r="H362" s="185"/>
      <c r="I362" s="328"/>
      <c r="J362" s="329"/>
      <c r="K362" s="329"/>
      <c r="L362" s="329"/>
      <c r="M362" s="329"/>
      <c r="N362" s="329"/>
      <c r="O362" s="329"/>
      <c r="P362" s="329"/>
      <c r="Q362" s="329"/>
      <c r="R362" s="329"/>
      <c r="S362" s="329"/>
      <c r="T362" s="329"/>
      <c r="U362" s="329"/>
      <c r="V362" s="329"/>
      <c r="W362" s="329"/>
      <c r="X362" s="329"/>
      <c r="Y362" s="329"/>
      <c r="Z362" s="329"/>
      <c r="AA362" s="329"/>
      <c r="AB362" s="329"/>
      <c r="AC362" s="329"/>
      <c r="AD362" s="329"/>
      <c r="AE362" s="329"/>
      <c r="AF362" s="329"/>
      <c r="AG362" s="329"/>
      <c r="AH362" s="329"/>
      <c r="AI362" s="329"/>
      <c r="AJ362" s="329"/>
      <c r="AK362" s="329"/>
      <c r="AL362" s="329"/>
      <c r="AM362" s="329"/>
      <c r="AN362" s="329"/>
      <c r="AO362" s="329"/>
      <c r="AP362" s="329"/>
      <c r="AQ362" s="329"/>
      <c r="AR362" s="329"/>
      <c r="AS362" s="329"/>
      <c r="AT362" s="330"/>
    </row>
    <row r="363" spans="1:64" ht="13.5" customHeight="1" x14ac:dyDescent="0.15">
      <c r="A363" s="313"/>
      <c r="B363" s="315" t="s">
        <v>0</v>
      </c>
      <c r="C363" s="317" t="s">
        <v>280</v>
      </c>
      <c r="D363" s="317" t="str">
        <f>IF(C365="○","整理番号","登録番号")</f>
        <v>登録番号</v>
      </c>
      <c r="E363" s="184" t="s">
        <v>1394</v>
      </c>
      <c r="F363" s="315" t="s">
        <v>319</v>
      </c>
      <c r="G363" s="168" t="s">
        <v>1</v>
      </c>
      <c r="H363" s="298" t="s">
        <v>1395</v>
      </c>
      <c r="I363" s="296" t="s">
        <v>2</v>
      </c>
      <c r="J363" s="298" t="s">
        <v>328</v>
      </c>
      <c r="K363" s="298" t="s">
        <v>3</v>
      </c>
      <c r="L363" s="178" t="s">
        <v>281</v>
      </c>
      <c r="M363" s="171" t="s">
        <v>16</v>
      </c>
      <c r="N363" s="300" t="s">
        <v>4</v>
      </c>
      <c r="O363" s="301"/>
      <c r="P363" s="301"/>
      <c r="Q363" s="301"/>
      <c r="R363" s="301"/>
      <c r="S363" s="301"/>
      <c r="T363" s="301"/>
      <c r="U363" s="301"/>
      <c r="V363" s="301"/>
      <c r="W363" s="301"/>
      <c r="X363" s="301"/>
      <c r="Y363" s="301"/>
      <c r="Z363" s="301"/>
      <c r="AA363" s="301"/>
      <c r="AB363" s="302"/>
      <c r="AC363" s="173" t="s">
        <v>16</v>
      </c>
      <c r="AD363" s="303" t="s">
        <v>462</v>
      </c>
      <c r="AE363" s="304"/>
      <c r="AF363" s="304"/>
      <c r="AG363" s="304"/>
      <c r="AH363" s="304"/>
      <c r="AI363" s="304"/>
      <c r="AJ363" s="304"/>
      <c r="AK363" s="305"/>
      <c r="AL363" s="171" t="s">
        <v>16</v>
      </c>
      <c r="AM363" s="300" t="s">
        <v>459</v>
      </c>
      <c r="AN363" s="301"/>
      <c r="AO363" s="301"/>
      <c r="AP363" s="301"/>
      <c r="AQ363" s="301"/>
      <c r="AR363" s="301"/>
      <c r="AS363" s="301"/>
      <c r="AT363" s="306"/>
    </row>
    <row r="364" spans="1:64" ht="14.25" thickBot="1" x14ac:dyDescent="0.2">
      <c r="A364" s="314"/>
      <c r="B364" s="316"/>
      <c r="C364" s="318"/>
      <c r="D364" s="318"/>
      <c r="E364" s="189" t="s">
        <v>6</v>
      </c>
      <c r="F364" s="316"/>
      <c r="G364" s="7" t="s">
        <v>7</v>
      </c>
      <c r="H364" s="316"/>
      <c r="I364" s="297"/>
      <c r="J364" s="299"/>
      <c r="K364" s="299"/>
      <c r="L364" s="179"/>
      <c r="M364" s="172"/>
      <c r="N364" s="307" t="s">
        <v>8</v>
      </c>
      <c r="O364" s="308"/>
      <c r="P364" s="308"/>
      <c r="Q364" s="308"/>
      <c r="R364" s="308"/>
      <c r="S364" s="308"/>
      <c r="T364" s="309"/>
      <c r="U364" s="189" t="s">
        <v>9</v>
      </c>
      <c r="V364" s="175" t="s">
        <v>10</v>
      </c>
      <c r="W364" s="176"/>
      <c r="X364" s="176"/>
      <c r="Y364" s="176"/>
      <c r="Z364" s="176"/>
      <c r="AA364" s="177"/>
      <c r="AB364" s="119" t="s">
        <v>11</v>
      </c>
      <c r="AC364" s="174"/>
      <c r="AD364" s="310" t="s">
        <v>8</v>
      </c>
      <c r="AE364" s="311"/>
      <c r="AF364" s="311"/>
      <c r="AG364" s="311"/>
      <c r="AH364" s="311"/>
      <c r="AI364" s="311"/>
      <c r="AJ364" s="312"/>
      <c r="AK364" s="125" t="s">
        <v>9</v>
      </c>
      <c r="AL364" s="172"/>
      <c r="AM364" s="307" t="s">
        <v>8</v>
      </c>
      <c r="AN364" s="308"/>
      <c r="AO364" s="308"/>
      <c r="AP364" s="308"/>
      <c r="AQ364" s="308"/>
      <c r="AR364" s="308"/>
      <c r="AS364" s="309"/>
      <c r="AT364" s="120" t="s">
        <v>9</v>
      </c>
    </row>
    <row r="365" spans="1:64" x14ac:dyDescent="0.15">
      <c r="A365" s="289">
        <v>73</v>
      </c>
      <c r="B365" s="292"/>
      <c r="C365" s="294"/>
      <c r="D365" s="292"/>
      <c r="E365" s="186" t="str">
        <f>IF(C365="○",IF($D365&lt;&gt;"",VLOOKUP($D365,新規学連登録者入力シート!$A$2:$U$101,8,FALSE),""),IF($D365&lt;&gt;"",IF(VLOOKUP(記入方法!$D365,登録者リスト!$A$1:$F$43729,4,FALSE)=基本情報!$D$6,VLOOKUP(記入方法!$D365,登録者リスト!$A$1:$F$43729,3,FALSE),""),""))</f>
        <v/>
      </c>
      <c r="F365" s="283" t="str">
        <f>IF(C365="○",IF($D365&lt;&gt;"",VLOOKUP($D365,新規学連登録者入力シート!$A$2:$U$101,9,FALSE),""),IF($D365&lt;&gt;"",IF(VLOOKUP(記入方法!$D365,登録者リスト!$A$1:$G$43729,4,FALSE)=基本情報!$D$6,VLOOKUP(記入方法!$D365,登録者リスト!$A$1:$G$43729,7,FALSE),""),""))</f>
        <v/>
      </c>
      <c r="G365" s="187" t="str">
        <f>IF(C365="○",IF($D365&lt;&gt;"",VLOOKUP($D365,新規学連登録者入力シート!$A$2:$U$101,14,FALSE),""),IF($D365&lt;&gt;"",IF(VLOOKUP(記入方法!$D365,登録者リスト!$A$1:$F$43729,4,FALSE)=基本情報!$D$6,VLOOKUP(記入方法!$D365,登録者リスト!$A$1:$F$43729,5,FALSE),""),""))</f>
        <v/>
      </c>
      <c r="H365" s="281" t="str">
        <f>IF(C365="○",IF($D365&lt;&gt;"",VLOOKUP($D365,新規学連登録者入力シート!$A$2:$U$101,19,FALSE),""),IF($D365&lt;&gt;"",IF(VLOOKUP(記入方法!$D365,登録者リスト!$A$1:$H$43729,4,FALSE)=基本情報!$D$6,VLOOKUP(記入方法!$D365,登録者リスト!$A$1:$H$43729,8,FALSE),""),""))</f>
        <v/>
      </c>
      <c r="I365" s="285"/>
      <c r="J365" s="285"/>
      <c r="K365" s="287" t="str">
        <f>IFERROR(IF(I365="","",IF(AND(I365&lt;&gt;"107 ハーフマラソン",I365&lt;&gt;"062 10000mW"),IF(BD365="T",IF(VALUE(M365)&lt;=BB365,"A標準",IF(VALUE(M365)&lt;=BC365,"B標準","未突破")),IF(VALUE(M365)&gt;=BB365,"A標準",IF(VALUE(M365)&gt;=BC365,"B標準","未突破"))),IF(VALUE(M365)&lt;=BC365,"","未突破"))),"")</f>
        <v/>
      </c>
      <c r="L365" s="169"/>
      <c r="M365" s="13" t="str">
        <f>IF(U365="",ASC(N365&amp;IF(P365&lt;&gt;"",TEXT(P365,"00"),"")&amp;IF(R365&lt;&gt;"",TEXT(R365,"00"),"")&amp;IF(T365&lt;&gt;"",TEXT(T365,"00"),"")),ASC(U365))</f>
        <v/>
      </c>
      <c r="N365" s="281"/>
      <c r="O365" s="265" t="s">
        <v>275</v>
      </c>
      <c r="P365" s="275"/>
      <c r="Q365" s="265" t="s">
        <v>276</v>
      </c>
      <c r="R365" s="275"/>
      <c r="S365" s="277" t="s">
        <v>277</v>
      </c>
      <c r="T365" s="279"/>
      <c r="U365" s="281"/>
      <c r="V365" s="8"/>
      <c r="W365" s="9" t="s">
        <v>23</v>
      </c>
      <c r="X365" s="8"/>
      <c r="Y365" s="9" t="s">
        <v>24</v>
      </c>
      <c r="Z365" s="8"/>
      <c r="AA365" s="9" t="s">
        <v>26</v>
      </c>
      <c r="AB365" s="283"/>
      <c r="AC365" s="126" t="str">
        <f>IF(AK365="",ASC(AD365&amp;IF(AF365&lt;&gt;"",TEXT(AF365,"00"),"")&amp;IF(AH365&lt;&gt;"",TEXT(AH365,"00"),"")&amp;IF(AJ365&lt;&gt;"",TEXT(AJ365,"00"),"")),ASC(AK365))</f>
        <v/>
      </c>
      <c r="AD365" s="267" t="str">
        <f>IF(I365="","",IF(I365="201 十種競技","",VLOOKUP(I365,#REF!,2,FALSE)))</f>
        <v/>
      </c>
      <c r="AE365" s="269" t="s">
        <v>275</v>
      </c>
      <c r="AF365" s="271" t="str">
        <f>IF(I365="","",IF(I365="201 十種競技","",VLOOKUP(I365,#REF!,4,FALSE)))</f>
        <v/>
      </c>
      <c r="AG365" s="269" t="s">
        <v>276</v>
      </c>
      <c r="AH365" s="271" t="str">
        <f>IF(I365="","",IF(I365="201 十種競技","",VLOOKUP(I365,#REF!,6,FALSE)))</f>
        <v/>
      </c>
      <c r="AI365" s="273" t="s">
        <v>277</v>
      </c>
      <c r="AJ365" s="331" t="str">
        <f>IF(I365="","",IF(I365="201 十種競技","",VLOOKUP(I365,#REF!,8,FALSE)))</f>
        <v/>
      </c>
      <c r="AK365" s="267" t="str">
        <f>IF(I365="","",IF(I365="201 十種競技",#REF!,""))</f>
        <v/>
      </c>
      <c r="AL365" s="13" t="str">
        <f>IF(AT365="",ASC(AM365&amp;IF(AO365&lt;&gt;"",TEXT(AO365,"00"),"")&amp;IF(AQ365&lt;&gt;"",TEXT(AQ365,"00"),"")&amp;IF(AS365&lt;&gt;"",TEXT(AS365,"00"),"")),ASC(AT365))</f>
        <v/>
      </c>
      <c r="AM365" s="292"/>
      <c r="AN365" s="265" t="s">
        <v>275</v>
      </c>
      <c r="AO365" s="319"/>
      <c r="AP365" s="265" t="s">
        <v>276</v>
      </c>
      <c r="AQ365" s="319"/>
      <c r="AR365" s="277" t="s">
        <v>277</v>
      </c>
      <c r="AS365" s="321"/>
      <c r="AT365" s="323"/>
      <c r="AV365" s="6" t="str">
        <f>IF(AND(I365&lt;&gt;"107 ハーフマラソン",I365&lt;&gt;"062 10000mW"),D365 &amp; "-" &amp; I365,D365 &amp; "-" &amp; I365 &amp; J365)</f>
        <v>-</v>
      </c>
      <c r="AW365" s="6" t="str">
        <f>IF(ISERROR(VLOOKUP(記入方法!$AV365,登録者リスト!#REF!,4,FALSE)),"○","")</f>
        <v>○</v>
      </c>
      <c r="AX365" s="6" t="e">
        <f>IF(AND(I365&lt;&gt;"107 ハーフマラソン",I365&lt;&gt;"062 10000mW"),#REF! &amp; "-" &amp; I365,#REF! &amp; "-" &amp; I365 &amp; J365)</f>
        <v>#REF!</v>
      </c>
      <c r="AY365" s="6" t="str">
        <f>IF(ISERROR(VLOOKUP(AX365,突破者リスト外資格記録入力シート!$D$7:$M$106,2,FALSE)),"○","")</f>
        <v>○</v>
      </c>
      <c r="AZ365" s="6" t="str">
        <f>IF(C365="○","整理番号","登録番号")</f>
        <v>登録番号</v>
      </c>
      <c r="BA365" s="6" t="str">
        <f>IF(I365="107 ハーフマラソン","H",IF(I365="062 10000mW","W",""))</f>
        <v/>
      </c>
      <c r="BB365" s="6" t="e">
        <f>VLOOKUP($I365 &amp; $J365,標準記録!$A$1:$D$25,2,FALSE)</f>
        <v>#N/A</v>
      </c>
      <c r="BC365" s="6" t="e">
        <f>VLOOKUP($I365 &amp; $J365,標準記録!$A$1:$D$25,3,FALSE)</f>
        <v>#N/A</v>
      </c>
      <c r="BD365" s="6" t="e">
        <f>VLOOKUP($I365 &amp; $J365,標準記録!$A$1:$D$25,4,FALSE)</f>
        <v>#N/A</v>
      </c>
      <c r="BE365" s="6" t="str">
        <f>IF(BF365="","",A365)</f>
        <v/>
      </c>
      <c r="BF365" s="6" t="str">
        <f>IF(OR(I365="201 十種競技",I365="202 七種競技"),#REF!,"")</f>
        <v/>
      </c>
      <c r="BG365" s="6" t="str">
        <f>IF(I365="107 ハーフマラソン",#REF!,"")</f>
        <v/>
      </c>
      <c r="BH365" s="6" t="str">
        <f>I365 &amp; K365</f>
        <v/>
      </c>
      <c r="BI365" s="6">
        <f>I365</f>
        <v>0</v>
      </c>
      <c r="BJ365" s="6">
        <f>COUNTIF($BI$5:$BI$401,I365)</f>
        <v>160</v>
      </c>
      <c r="BK365" s="6">
        <f>COUNTIF($BH$5:$BH$401,I365 &amp; "B標準")</f>
        <v>0</v>
      </c>
      <c r="BL365" s="6" t="str">
        <f>D363 &amp; D365</f>
        <v>登録番号</v>
      </c>
    </row>
    <row r="366" spans="1:64" ht="14.25" thickBot="1" x14ac:dyDescent="0.2">
      <c r="A366" s="290"/>
      <c r="B366" s="293"/>
      <c r="C366" s="295"/>
      <c r="D366" s="293"/>
      <c r="E366" s="188" t="str">
        <f>IF(C365="○",IF($D365&lt;&gt;"",VLOOKUP($D365,新規学連登録者入力シート!$A$2:$U$101,7,FALSE),""),IF($D365&lt;&gt;"",IF(VLOOKUP(記入方法!$D365,登録者リスト!$A$1:$F$43729,4,FALSE)=基本情報!$D$6,VLOOKUP(記入方法!$D365,登録者リスト!$A$1:$F$43729,2,FALSE),""),""))</f>
        <v/>
      </c>
      <c r="F366" s="284"/>
      <c r="G366" s="188" t="str">
        <f>IF(C365="○",IF($D365&lt;&gt;"",VLOOKUP($D365,新規学連登録者入力シート!$A$2:$U$101,19,FALSE),""),IF($D365&lt;&gt;"",IF(VLOOKUP(記入方法!$D365,登録者リスト!$A$1:$F$43729,4,FALSE)=基本情報!$D$6,VLOOKUP(記入方法!$D365,登録者リスト!$A$1:$F$43729,6,FALSE),""),""))</f>
        <v/>
      </c>
      <c r="H366" s="282"/>
      <c r="I366" s="286"/>
      <c r="J366" s="286"/>
      <c r="K366" s="288"/>
      <c r="L366" s="170"/>
      <c r="M366" s="15" t="str">
        <f>IF(U366="",ASC(N366&amp;IF(P366&lt;&gt;"",TEXT(P366,"00"),"")&amp;IF(R366&lt;&gt;"",TEXT(R366,"00"),"")&amp;IF(T366&lt;&gt;"",TEXT(T366,"00"),"")),ASC(U366))</f>
        <v/>
      </c>
      <c r="N366" s="282"/>
      <c r="O366" s="266"/>
      <c r="P366" s="276"/>
      <c r="Q366" s="266"/>
      <c r="R366" s="276"/>
      <c r="S366" s="278"/>
      <c r="T366" s="280"/>
      <c r="U366" s="282"/>
      <c r="V366" s="10"/>
      <c r="W366" s="11" t="s">
        <v>23</v>
      </c>
      <c r="X366" s="10"/>
      <c r="Y366" s="11" t="s">
        <v>25</v>
      </c>
      <c r="Z366" s="10"/>
      <c r="AA366" s="11" t="s">
        <v>26</v>
      </c>
      <c r="AB366" s="284"/>
      <c r="AC366" s="127" t="str">
        <f>IF(AK366="",ASC(AD365&amp;IF(AF366&lt;&gt;"",TEXT(AF366,"00"),"")&amp;IF(AH366&lt;&gt;"",TEXT(AH366,"00"),"")&amp;IF(AJ366&lt;&gt;"",TEXT(AJ366,"00"),"")),ASC(AK366))</f>
        <v/>
      </c>
      <c r="AD366" s="268"/>
      <c r="AE366" s="270"/>
      <c r="AF366" s="272"/>
      <c r="AG366" s="270"/>
      <c r="AH366" s="272"/>
      <c r="AI366" s="274"/>
      <c r="AJ366" s="332"/>
      <c r="AK366" s="268"/>
      <c r="AL366" s="15" t="str">
        <f>IF(AT366="",ASC(AM366&amp;IF(AO366&lt;&gt;"",TEXT(AO366,"00"),"")&amp;IF(AQ366&lt;&gt;"",TEXT(AQ366,"00"),"")&amp;IF(AS366&lt;&gt;"",TEXT(AS366,"00"),"")),ASC(AT366))</f>
        <v/>
      </c>
      <c r="AM366" s="293"/>
      <c r="AN366" s="266"/>
      <c r="AO366" s="320"/>
      <c r="AP366" s="266"/>
      <c r="AQ366" s="320"/>
      <c r="AR366" s="278"/>
      <c r="AS366" s="322"/>
      <c r="AT366" s="324"/>
      <c r="AV366" s="6" t="str">
        <f>IF(AND(I366&lt;&gt;"107 ハーフマラソン",I366&lt;&gt;"062 10000mW"),D365 &amp; "-" &amp; I366,D365 &amp; "-" &amp; I366 &amp; J366)</f>
        <v>-</v>
      </c>
      <c r="AW366" s="6" t="str">
        <f>IF(ISERROR(VLOOKUP(記入方法!$AV366,登録者リスト!#REF!,4,FALSE)),"○","")</f>
        <v>○</v>
      </c>
      <c r="AX366" s="6" t="e">
        <f>IF(AND(I366&lt;&gt;"107 ハーフマラソン",I366&lt;&gt;"062 10000mW"),#REF! &amp; "-" &amp; I366,#REF! &amp; "-" &amp; I366 &amp; J366)</f>
        <v>#REF!</v>
      </c>
      <c r="AY366" s="6" t="str">
        <f>IF(ISERROR(VLOOKUP(AX366,突破者リスト外資格記録入力シート!$D$7:$M$106,2,FALSE)),"○","")</f>
        <v>○</v>
      </c>
      <c r="BA366" s="6" t="str">
        <f>IF(I366="107 ハーフマラソン","H",IF(I366="062 10000mW","W",""))</f>
        <v/>
      </c>
      <c r="BB366" s="6" t="e">
        <f>VLOOKUP($I366 &amp; $J366,標準記録!$A$1:$D$25,2,FALSE)</f>
        <v>#N/A</v>
      </c>
      <c r="BC366" s="6" t="e">
        <f>VLOOKUP($I366 &amp; $J366,標準記録!$A$1:$D$25,3,FALSE)</f>
        <v>#N/A</v>
      </c>
      <c r="BD366" s="6" t="e">
        <f>VLOOKUP($I366 &amp; $J366,標準記録!$A$1:$D$25,4,FALSE)</f>
        <v>#N/A</v>
      </c>
      <c r="BE366" s="6" t="str">
        <f>IF(BF366="","",A365)</f>
        <v/>
      </c>
      <c r="BF366" s="6" t="str">
        <f>IF(OR(I366="201 十種競技",I366="202 七種競技"),#REF!,"")</f>
        <v/>
      </c>
      <c r="BG366" s="6" t="str">
        <f>IF(I366="107 ハーフマラソン",#REF!,"")</f>
        <v/>
      </c>
      <c r="BH366" s="6" t="str">
        <f>I366 &amp; K366</f>
        <v/>
      </c>
      <c r="BI366" s="6">
        <f>I366</f>
        <v>0</v>
      </c>
      <c r="BJ366" s="6">
        <f>COUNTIF($BI$5:$BI$401,I366)</f>
        <v>160</v>
      </c>
      <c r="BK366" s="6">
        <f>COUNTIF($BH$5:$BH$401,I366 &amp; "B標準")</f>
        <v>0</v>
      </c>
    </row>
    <row r="367" spans="1:64" ht="15" thickTop="1" thickBot="1" x14ac:dyDescent="0.2">
      <c r="A367" s="291"/>
      <c r="B367" s="325" t="s">
        <v>164</v>
      </c>
      <c r="C367" s="326"/>
      <c r="D367" s="326"/>
      <c r="E367" s="326"/>
      <c r="F367" s="326"/>
      <c r="G367" s="327"/>
      <c r="H367" s="185"/>
      <c r="I367" s="328"/>
      <c r="J367" s="329"/>
      <c r="K367" s="329"/>
      <c r="L367" s="329"/>
      <c r="M367" s="329"/>
      <c r="N367" s="329"/>
      <c r="O367" s="329"/>
      <c r="P367" s="329"/>
      <c r="Q367" s="329"/>
      <c r="R367" s="329"/>
      <c r="S367" s="329"/>
      <c r="T367" s="329"/>
      <c r="U367" s="329"/>
      <c r="V367" s="329"/>
      <c r="W367" s="329"/>
      <c r="X367" s="329"/>
      <c r="Y367" s="329"/>
      <c r="Z367" s="329"/>
      <c r="AA367" s="329"/>
      <c r="AB367" s="329"/>
      <c r="AC367" s="329"/>
      <c r="AD367" s="329"/>
      <c r="AE367" s="329"/>
      <c r="AF367" s="329"/>
      <c r="AG367" s="329"/>
      <c r="AH367" s="329"/>
      <c r="AI367" s="329"/>
      <c r="AJ367" s="329"/>
      <c r="AK367" s="329"/>
      <c r="AL367" s="329"/>
      <c r="AM367" s="329"/>
      <c r="AN367" s="329"/>
      <c r="AO367" s="329"/>
      <c r="AP367" s="329"/>
      <c r="AQ367" s="329"/>
      <c r="AR367" s="329"/>
      <c r="AS367" s="329"/>
      <c r="AT367" s="330"/>
    </row>
    <row r="368" spans="1:64" ht="13.5" customHeight="1" x14ac:dyDescent="0.15">
      <c r="A368" s="313"/>
      <c r="B368" s="315" t="s">
        <v>0</v>
      </c>
      <c r="C368" s="317" t="s">
        <v>280</v>
      </c>
      <c r="D368" s="317" t="str">
        <f>IF(C370="○","整理番号","登録番号")</f>
        <v>登録番号</v>
      </c>
      <c r="E368" s="184" t="s">
        <v>1394</v>
      </c>
      <c r="F368" s="315" t="s">
        <v>319</v>
      </c>
      <c r="G368" s="168" t="s">
        <v>1</v>
      </c>
      <c r="H368" s="298" t="s">
        <v>1395</v>
      </c>
      <c r="I368" s="296" t="s">
        <v>2</v>
      </c>
      <c r="J368" s="298" t="s">
        <v>328</v>
      </c>
      <c r="K368" s="298" t="s">
        <v>3</v>
      </c>
      <c r="L368" s="178" t="s">
        <v>281</v>
      </c>
      <c r="M368" s="171" t="s">
        <v>16</v>
      </c>
      <c r="N368" s="300" t="s">
        <v>4</v>
      </c>
      <c r="O368" s="301"/>
      <c r="P368" s="301"/>
      <c r="Q368" s="301"/>
      <c r="R368" s="301"/>
      <c r="S368" s="301"/>
      <c r="T368" s="301"/>
      <c r="U368" s="301"/>
      <c r="V368" s="301"/>
      <c r="W368" s="301"/>
      <c r="X368" s="301"/>
      <c r="Y368" s="301"/>
      <c r="Z368" s="301"/>
      <c r="AA368" s="301"/>
      <c r="AB368" s="302"/>
      <c r="AC368" s="173" t="s">
        <v>16</v>
      </c>
      <c r="AD368" s="303" t="s">
        <v>462</v>
      </c>
      <c r="AE368" s="304"/>
      <c r="AF368" s="304"/>
      <c r="AG368" s="304"/>
      <c r="AH368" s="304"/>
      <c r="AI368" s="304"/>
      <c r="AJ368" s="304"/>
      <c r="AK368" s="305"/>
      <c r="AL368" s="171" t="s">
        <v>16</v>
      </c>
      <c r="AM368" s="300" t="s">
        <v>459</v>
      </c>
      <c r="AN368" s="301"/>
      <c r="AO368" s="301"/>
      <c r="AP368" s="301"/>
      <c r="AQ368" s="301"/>
      <c r="AR368" s="301"/>
      <c r="AS368" s="301"/>
      <c r="AT368" s="306"/>
    </row>
    <row r="369" spans="1:64" ht="14.25" thickBot="1" x14ac:dyDescent="0.2">
      <c r="A369" s="314"/>
      <c r="B369" s="316"/>
      <c r="C369" s="318"/>
      <c r="D369" s="318"/>
      <c r="E369" s="189" t="s">
        <v>6</v>
      </c>
      <c r="F369" s="316"/>
      <c r="G369" s="7" t="s">
        <v>7</v>
      </c>
      <c r="H369" s="316"/>
      <c r="I369" s="297"/>
      <c r="J369" s="299"/>
      <c r="K369" s="299"/>
      <c r="L369" s="179"/>
      <c r="M369" s="172"/>
      <c r="N369" s="307" t="s">
        <v>8</v>
      </c>
      <c r="O369" s="308"/>
      <c r="P369" s="308"/>
      <c r="Q369" s="308"/>
      <c r="R369" s="308"/>
      <c r="S369" s="308"/>
      <c r="T369" s="309"/>
      <c r="U369" s="189" t="s">
        <v>9</v>
      </c>
      <c r="V369" s="175" t="s">
        <v>10</v>
      </c>
      <c r="W369" s="176"/>
      <c r="X369" s="176"/>
      <c r="Y369" s="176"/>
      <c r="Z369" s="176"/>
      <c r="AA369" s="177"/>
      <c r="AB369" s="119" t="s">
        <v>11</v>
      </c>
      <c r="AC369" s="174"/>
      <c r="AD369" s="310" t="s">
        <v>8</v>
      </c>
      <c r="AE369" s="311"/>
      <c r="AF369" s="311"/>
      <c r="AG369" s="311"/>
      <c r="AH369" s="311"/>
      <c r="AI369" s="311"/>
      <c r="AJ369" s="312"/>
      <c r="AK369" s="125" t="s">
        <v>9</v>
      </c>
      <c r="AL369" s="172"/>
      <c r="AM369" s="307" t="s">
        <v>8</v>
      </c>
      <c r="AN369" s="308"/>
      <c r="AO369" s="308"/>
      <c r="AP369" s="308"/>
      <c r="AQ369" s="308"/>
      <c r="AR369" s="308"/>
      <c r="AS369" s="309"/>
      <c r="AT369" s="120" t="s">
        <v>9</v>
      </c>
    </row>
    <row r="370" spans="1:64" x14ac:dyDescent="0.15">
      <c r="A370" s="289">
        <v>74</v>
      </c>
      <c r="B370" s="292"/>
      <c r="C370" s="294"/>
      <c r="D370" s="292"/>
      <c r="E370" s="186" t="str">
        <f>IF(C370="○",IF($D370&lt;&gt;"",VLOOKUP($D370,新規学連登録者入力シート!$A$2:$U$101,8,FALSE),""),IF($D370&lt;&gt;"",IF(VLOOKUP(記入方法!$D370,登録者リスト!$A$1:$F$43729,4,FALSE)=基本情報!$D$6,VLOOKUP(記入方法!$D370,登録者リスト!$A$1:$F$43729,3,FALSE),""),""))</f>
        <v/>
      </c>
      <c r="F370" s="283" t="str">
        <f>IF(C370="○",IF($D370&lt;&gt;"",VLOOKUP($D370,新規学連登録者入力シート!$A$2:$U$101,9,FALSE),""),IF($D370&lt;&gt;"",IF(VLOOKUP(記入方法!$D370,登録者リスト!$A$1:$G$43729,4,FALSE)=基本情報!$D$6,VLOOKUP(記入方法!$D370,登録者リスト!$A$1:$G$43729,7,FALSE),""),""))</f>
        <v/>
      </c>
      <c r="G370" s="187" t="str">
        <f>IF(C370="○",IF($D370&lt;&gt;"",VLOOKUP($D370,新規学連登録者入力シート!$A$2:$U$101,14,FALSE),""),IF($D370&lt;&gt;"",IF(VLOOKUP(記入方法!$D370,登録者リスト!$A$1:$F$43729,4,FALSE)=基本情報!$D$6,VLOOKUP(記入方法!$D370,登録者リスト!$A$1:$F$43729,5,FALSE),""),""))</f>
        <v/>
      </c>
      <c r="H370" s="281" t="str">
        <f>IF(C370="○",IF($D370&lt;&gt;"",VLOOKUP($D370,新規学連登録者入力シート!$A$2:$U$101,19,FALSE),""),IF($D370&lt;&gt;"",IF(VLOOKUP(記入方法!$D370,登録者リスト!$A$1:$H$43729,4,FALSE)=基本情報!$D$6,VLOOKUP(記入方法!$D370,登録者リスト!$A$1:$H$43729,8,FALSE),""),""))</f>
        <v/>
      </c>
      <c r="I370" s="285"/>
      <c r="J370" s="285"/>
      <c r="K370" s="287" t="str">
        <f>IFERROR(IF(I370="","",IF(AND(I370&lt;&gt;"107 ハーフマラソン",I370&lt;&gt;"062 10000mW"),IF(BD370="T",IF(VALUE(M370)&lt;=BB370,"A標準",IF(VALUE(M370)&lt;=BC370,"B標準","未突破")),IF(VALUE(M370)&gt;=BB370,"A標準",IF(VALUE(M370)&gt;=BC370,"B標準","未突破"))),IF(VALUE(M370)&lt;=BC370,"","未突破"))),"")</f>
        <v/>
      </c>
      <c r="L370" s="169"/>
      <c r="M370" s="13" t="str">
        <f>IF(U370="",ASC(N370&amp;IF(P370&lt;&gt;"",TEXT(P370,"00"),"")&amp;IF(R370&lt;&gt;"",TEXT(R370,"00"),"")&amp;IF(T370&lt;&gt;"",TEXT(T370,"00"),"")),ASC(U370))</f>
        <v/>
      </c>
      <c r="N370" s="281"/>
      <c r="O370" s="265" t="s">
        <v>275</v>
      </c>
      <c r="P370" s="275"/>
      <c r="Q370" s="265" t="s">
        <v>276</v>
      </c>
      <c r="R370" s="275"/>
      <c r="S370" s="277" t="s">
        <v>277</v>
      </c>
      <c r="T370" s="279"/>
      <c r="U370" s="281"/>
      <c r="V370" s="8"/>
      <c r="W370" s="9" t="s">
        <v>23</v>
      </c>
      <c r="X370" s="8"/>
      <c r="Y370" s="9" t="s">
        <v>24</v>
      </c>
      <c r="Z370" s="8"/>
      <c r="AA370" s="9" t="s">
        <v>26</v>
      </c>
      <c r="AB370" s="283"/>
      <c r="AC370" s="126" t="str">
        <f>IF(AK370="",ASC(AD370&amp;IF(AF370&lt;&gt;"",TEXT(AF370,"00"),"")&amp;IF(AH370&lt;&gt;"",TEXT(AH370,"00"),"")&amp;IF(AJ370&lt;&gt;"",TEXT(AJ370,"00"),"")),ASC(AK370))</f>
        <v/>
      </c>
      <c r="AD370" s="267" t="str">
        <f>IF(I370="","",IF(I370="201 十種競技","",VLOOKUP(I370,#REF!,2,FALSE)))</f>
        <v/>
      </c>
      <c r="AE370" s="269" t="s">
        <v>275</v>
      </c>
      <c r="AF370" s="271" t="str">
        <f>IF(I370="","",IF(I370="201 十種競技","",VLOOKUP(I370,#REF!,4,FALSE)))</f>
        <v/>
      </c>
      <c r="AG370" s="269" t="s">
        <v>276</v>
      </c>
      <c r="AH370" s="271" t="str">
        <f>IF(I370="","",IF(I370="201 十種競技","",VLOOKUP(I370,#REF!,6,FALSE)))</f>
        <v/>
      </c>
      <c r="AI370" s="273" t="s">
        <v>277</v>
      </c>
      <c r="AJ370" s="331" t="str">
        <f>IF(I370="","",IF(I370="201 十種競技","",VLOOKUP(I370,#REF!,8,FALSE)))</f>
        <v/>
      </c>
      <c r="AK370" s="267" t="str">
        <f>IF(I370="","",IF(I370="201 十種競技",#REF!,""))</f>
        <v/>
      </c>
      <c r="AL370" s="13" t="str">
        <f>IF(AT370="",ASC(AM370&amp;IF(AO370&lt;&gt;"",TEXT(AO370,"00"),"")&amp;IF(AQ370&lt;&gt;"",TEXT(AQ370,"00"),"")&amp;IF(AS370&lt;&gt;"",TEXT(AS370,"00"),"")),ASC(AT370))</f>
        <v/>
      </c>
      <c r="AM370" s="292"/>
      <c r="AN370" s="265" t="s">
        <v>275</v>
      </c>
      <c r="AO370" s="319"/>
      <c r="AP370" s="265" t="s">
        <v>276</v>
      </c>
      <c r="AQ370" s="319"/>
      <c r="AR370" s="277" t="s">
        <v>277</v>
      </c>
      <c r="AS370" s="321"/>
      <c r="AT370" s="323"/>
      <c r="AV370" s="6" t="str">
        <f>IF(AND(I370&lt;&gt;"107 ハーフマラソン",I370&lt;&gt;"062 10000mW"),D370 &amp; "-" &amp; I370,D370 &amp; "-" &amp; I370 &amp; J370)</f>
        <v>-</v>
      </c>
      <c r="AW370" s="6" t="str">
        <f>IF(ISERROR(VLOOKUP(記入方法!$AV370,登録者リスト!#REF!,4,FALSE)),"○","")</f>
        <v>○</v>
      </c>
      <c r="AX370" s="6" t="e">
        <f>IF(AND(I370&lt;&gt;"107 ハーフマラソン",I370&lt;&gt;"062 10000mW"),#REF! &amp; "-" &amp; I370,#REF! &amp; "-" &amp; I370 &amp; J370)</f>
        <v>#REF!</v>
      </c>
      <c r="AY370" s="6" t="str">
        <f>IF(ISERROR(VLOOKUP(AX370,突破者リスト外資格記録入力シート!$D$7:$M$106,2,FALSE)),"○","")</f>
        <v>○</v>
      </c>
      <c r="AZ370" s="6" t="str">
        <f>IF(C370="○","整理番号","登録番号")</f>
        <v>登録番号</v>
      </c>
      <c r="BA370" s="6" t="str">
        <f>IF(I370="107 ハーフマラソン","H",IF(I370="062 10000mW","W",""))</f>
        <v/>
      </c>
      <c r="BB370" s="6" t="e">
        <f>VLOOKUP($I370 &amp; $J370,標準記録!$A$1:$D$25,2,FALSE)</f>
        <v>#N/A</v>
      </c>
      <c r="BC370" s="6" t="e">
        <f>VLOOKUP($I370 &amp; $J370,標準記録!$A$1:$D$25,3,FALSE)</f>
        <v>#N/A</v>
      </c>
      <c r="BD370" s="6" t="e">
        <f>VLOOKUP($I370 &amp; $J370,標準記録!$A$1:$D$25,4,FALSE)</f>
        <v>#N/A</v>
      </c>
      <c r="BE370" s="6" t="str">
        <f>IF(BF370="","",A370)</f>
        <v/>
      </c>
      <c r="BF370" s="6" t="str">
        <f>IF(OR(I370="201 十種競技",I370="202 七種競技"),#REF!,"")</f>
        <v/>
      </c>
      <c r="BG370" s="6" t="str">
        <f>IF(I370="107 ハーフマラソン",#REF!,"")</f>
        <v/>
      </c>
      <c r="BH370" s="6" t="str">
        <f>I370 &amp; K370</f>
        <v/>
      </c>
      <c r="BI370" s="6">
        <f>I370</f>
        <v>0</v>
      </c>
      <c r="BJ370" s="6">
        <f>COUNTIF($BI$5:$BI$401,I370)</f>
        <v>160</v>
      </c>
      <c r="BK370" s="6">
        <f>COUNTIF($BH$5:$BH$401,I370 &amp; "B標準")</f>
        <v>0</v>
      </c>
      <c r="BL370" s="6" t="str">
        <f>D368 &amp; D370</f>
        <v>登録番号</v>
      </c>
    </row>
    <row r="371" spans="1:64" ht="14.25" thickBot="1" x14ac:dyDescent="0.2">
      <c r="A371" s="290"/>
      <c r="B371" s="293"/>
      <c r="C371" s="295"/>
      <c r="D371" s="293"/>
      <c r="E371" s="188" t="str">
        <f>IF(C370="○",IF($D370&lt;&gt;"",VLOOKUP($D370,新規学連登録者入力シート!$A$2:$U$101,7,FALSE),""),IF($D370&lt;&gt;"",IF(VLOOKUP(記入方法!$D370,登録者リスト!$A$1:$F$43729,4,FALSE)=基本情報!$D$6,VLOOKUP(記入方法!$D370,登録者リスト!$A$1:$F$43729,2,FALSE),""),""))</f>
        <v/>
      </c>
      <c r="F371" s="284"/>
      <c r="G371" s="188" t="str">
        <f>IF(C370="○",IF($D370&lt;&gt;"",VLOOKUP($D370,新規学連登録者入力シート!$A$2:$U$101,19,FALSE),""),IF($D370&lt;&gt;"",IF(VLOOKUP(記入方法!$D370,登録者リスト!$A$1:$F$43729,4,FALSE)=基本情報!$D$6,VLOOKUP(記入方法!$D370,登録者リスト!$A$1:$F$43729,6,FALSE),""),""))</f>
        <v/>
      </c>
      <c r="H371" s="282"/>
      <c r="I371" s="286"/>
      <c r="J371" s="286"/>
      <c r="K371" s="288"/>
      <c r="L371" s="170"/>
      <c r="M371" s="15" t="str">
        <f>IF(U371="",ASC(N371&amp;IF(P371&lt;&gt;"",TEXT(P371,"00"),"")&amp;IF(R371&lt;&gt;"",TEXT(R371,"00"),"")&amp;IF(T371&lt;&gt;"",TEXT(T371,"00"),"")),ASC(U371))</f>
        <v/>
      </c>
      <c r="N371" s="282"/>
      <c r="O371" s="266"/>
      <c r="P371" s="276"/>
      <c r="Q371" s="266"/>
      <c r="R371" s="276"/>
      <c r="S371" s="278"/>
      <c r="T371" s="280"/>
      <c r="U371" s="282"/>
      <c r="V371" s="10"/>
      <c r="W371" s="11" t="s">
        <v>23</v>
      </c>
      <c r="X371" s="10"/>
      <c r="Y371" s="11" t="s">
        <v>25</v>
      </c>
      <c r="Z371" s="10"/>
      <c r="AA371" s="11" t="s">
        <v>26</v>
      </c>
      <c r="AB371" s="284"/>
      <c r="AC371" s="127" t="str">
        <f>IF(AK371="",ASC(AD370&amp;IF(AF371&lt;&gt;"",TEXT(AF371,"00"),"")&amp;IF(AH371&lt;&gt;"",TEXT(AH371,"00"),"")&amp;IF(AJ371&lt;&gt;"",TEXT(AJ371,"00"),"")),ASC(AK371))</f>
        <v/>
      </c>
      <c r="AD371" s="268"/>
      <c r="AE371" s="270"/>
      <c r="AF371" s="272"/>
      <c r="AG371" s="270"/>
      <c r="AH371" s="272"/>
      <c r="AI371" s="274"/>
      <c r="AJ371" s="332"/>
      <c r="AK371" s="268"/>
      <c r="AL371" s="15" t="str">
        <f>IF(AT371="",ASC(AM371&amp;IF(AO371&lt;&gt;"",TEXT(AO371,"00"),"")&amp;IF(AQ371&lt;&gt;"",TEXT(AQ371,"00"),"")&amp;IF(AS371&lt;&gt;"",TEXT(AS371,"00"),"")),ASC(AT371))</f>
        <v/>
      </c>
      <c r="AM371" s="293"/>
      <c r="AN371" s="266"/>
      <c r="AO371" s="320"/>
      <c r="AP371" s="266"/>
      <c r="AQ371" s="320"/>
      <c r="AR371" s="278"/>
      <c r="AS371" s="322"/>
      <c r="AT371" s="324"/>
      <c r="AV371" s="6" t="str">
        <f>IF(AND(I371&lt;&gt;"107 ハーフマラソン",I371&lt;&gt;"062 10000mW"),D370 &amp; "-" &amp; I371,D370 &amp; "-" &amp; I371 &amp; J371)</f>
        <v>-</v>
      </c>
      <c r="AW371" s="6" t="str">
        <f>IF(ISERROR(VLOOKUP(記入方法!$AV371,登録者リスト!#REF!,4,FALSE)),"○","")</f>
        <v>○</v>
      </c>
      <c r="AX371" s="6" t="e">
        <f>IF(AND(I371&lt;&gt;"107 ハーフマラソン",I371&lt;&gt;"062 10000mW"),#REF! &amp; "-" &amp; I371,#REF! &amp; "-" &amp; I371 &amp; J371)</f>
        <v>#REF!</v>
      </c>
      <c r="AY371" s="6" t="str">
        <f>IF(ISERROR(VLOOKUP(AX371,突破者リスト外資格記録入力シート!$D$7:$M$106,2,FALSE)),"○","")</f>
        <v>○</v>
      </c>
      <c r="BA371" s="6" t="str">
        <f>IF(I371="107 ハーフマラソン","H",IF(I371="062 10000mW","W",""))</f>
        <v/>
      </c>
      <c r="BB371" s="6" t="e">
        <f>VLOOKUP($I371 &amp; $J371,標準記録!$A$1:$D$25,2,FALSE)</f>
        <v>#N/A</v>
      </c>
      <c r="BC371" s="6" t="e">
        <f>VLOOKUP($I371 &amp; $J371,標準記録!$A$1:$D$25,3,FALSE)</f>
        <v>#N/A</v>
      </c>
      <c r="BD371" s="6" t="e">
        <f>VLOOKUP($I371 &amp; $J371,標準記録!$A$1:$D$25,4,FALSE)</f>
        <v>#N/A</v>
      </c>
      <c r="BE371" s="6" t="str">
        <f>IF(BF371="","",A370)</f>
        <v/>
      </c>
      <c r="BF371" s="6" t="str">
        <f>IF(OR(I371="201 十種競技",I371="202 七種競技"),#REF!,"")</f>
        <v/>
      </c>
      <c r="BG371" s="6" t="str">
        <f>IF(I371="107 ハーフマラソン",#REF!,"")</f>
        <v/>
      </c>
      <c r="BH371" s="6" t="str">
        <f>I371 &amp; K371</f>
        <v/>
      </c>
      <c r="BI371" s="6">
        <f>I371</f>
        <v>0</v>
      </c>
      <c r="BJ371" s="6">
        <f>COUNTIF($BI$5:$BI$401,I371)</f>
        <v>160</v>
      </c>
      <c r="BK371" s="6">
        <f>COUNTIF($BH$5:$BH$401,I371 &amp; "B標準")</f>
        <v>0</v>
      </c>
    </row>
    <row r="372" spans="1:64" ht="15" thickTop="1" thickBot="1" x14ac:dyDescent="0.2">
      <c r="A372" s="291"/>
      <c r="B372" s="325" t="s">
        <v>164</v>
      </c>
      <c r="C372" s="326"/>
      <c r="D372" s="326"/>
      <c r="E372" s="326"/>
      <c r="F372" s="326"/>
      <c r="G372" s="327"/>
      <c r="H372" s="185"/>
      <c r="I372" s="328"/>
      <c r="J372" s="329"/>
      <c r="K372" s="329"/>
      <c r="L372" s="329"/>
      <c r="M372" s="329"/>
      <c r="N372" s="329"/>
      <c r="O372" s="329"/>
      <c r="P372" s="329"/>
      <c r="Q372" s="329"/>
      <c r="R372" s="329"/>
      <c r="S372" s="329"/>
      <c r="T372" s="329"/>
      <c r="U372" s="329"/>
      <c r="V372" s="329"/>
      <c r="W372" s="329"/>
      <c r="X372" s="329"/>
      <c r="Y372" s="329"/>
      <c r="Z372" s="329"/>
      <c r="AA372" s="329"/>
      <c r="AB372" s="329"/>
      <c r="AC372" s="329"/>
      <c r="AD372" s="329"/>
      <c r="AE372" s="329"/>
      <c r="AF372" s="329"/>
      <c r="AG372" s="329"/>
      <c r="AH372" s="329"/>
      <c r="AI372" s="329"/>
      <c r="AJ372" s="329"/>
      <c r="AK372" s="329"/>
      <c r="AL372" s="329"/>
      <c r="AM372" s="329"/>
      <c r="AN372" s="329"/>
      <c r="AO372" s="329"/>
      <c r="AP372" s="329"/>
      <c r="AQ372" s="329"/>
      <c r="AR372" s="329"/>
      <c r="AS372" s="329"/>
      <c r="AT372" s="330"/>
    </row>
    <row r="373" spans="1:64" ht="13.5" customHeight="1" x14ac:dyDescent="0.15">
      <c r="A373" s="313"/>
      <c r="B373" s="315" t="s">
        <v>0</v>
      </c>
      <c r="C373" s="317" t="s">
        <v>280</v>
      </c>
      <c r="D373" s="317" t="str">
        <f>IF(C375="○","整理番号","登録番号")</f>
        <v>登録番号</v>
      </c>
      <c r="E373" s="184" t="s">
        <v>1394</v>
      </c>
      <c r="F373" s="315" t="s">
        <v>319</v>
      </c>
      <c r="G373" s="168" t="s">
        <v>1</v>
      </c>
      <c r="H373" s="298" t="s">
        <v>1395</v>
      </c>
      <c r="I373" s="296" t="s">
        <v>2</v>
      </c>
      <c r="J373" s="298" t="s">
        <v>328</v>
      </c>
      <c r="K373" s="298" t="s">
        <v>3</v>
      </c>
      <c r="L373" s="178" t="s">
        <v>281</v>
      </c>
      <c r="M373" s="171" t="s">
        <v>16</v>
      </c>
      <c r="N373" s="300" t="s">
        <v>4</v>
      </c>
      <c r="O373" s="301"/>
      <c r="P373" s="301"/>
      <c r="Q373" s="301"/>
      <c r="R373" s="301"/>
      <c r="S373" s="301"/>
      <c r="T373" s="301"/>
      <c r="U373" s="301"/>
      <c r="V373" s="301"/>
      <c r="W373" s="301"/>
      <c r="X373" s="301"/>
      <c r="Y373" s="301"/>
      <c r="Z373" s="301"/>
      <c r="AA373" s="301"/>
      <c r="AB373" s="302"/>
      <c r="AC373" s="173" t="s">
        <v>16</v>
      </c>
      <c r="AD373" s="303" t="s">
        <v>462</v>
      </c>
      <c r="AE373" s="304"/>
      <c r="AF373" s="304"/>
      <c r="AG373" s="304"/>
      <c r="AH373" s="304"/>
      <c r="AI373" s="304"/>
      <c r="AJ373" s="304"/>
      <c r="AK373" s="305"/>
      <c r="AL373" s="171" t="s">
        <v>16</v>
      </c>
      <c r="AM373" s="300" t="s">
        <v>459</v>
      </c>
      <c r="AN373" s="301"/>
      <c r="AO373" s="301"/>
      <c r="AP373" s="301"/>
      <c r="AQ373" s="301"/>
      <c r="AR373" s="301"/>
      <c r="AS373" s="301"/>
      <c r="AT373" s="306"/>
    </row>
    <row r="374" spans="1:64" ht="14.25" thickBot="1" x14ac:dyDescent="0.2">
      <c r="A374" s="314"/>
      <c r="B374" s="316"/>
      <c r="C374" s="318"/>
      <c r="D374" s="318"/>
      <c r="E374" s="189" t="s">
        <v>6</v>
      </c>
      <c r="F374" s="316"/>
      <c r="G374" s="7" t="s">
        <v>7</v>
      </c>
      <c r="H374" s="316"/>
      <c r="I374" s="297"/>
      <c r="J374" s="299"/>
      <c r="K374" s="299"/>
      <c r="L374" s="179"/>
      <c r="M374" s="172"/>
      <c r="N374" s="307" t="s">
        <v>8</v>
      </c>
      <c r="O374" s="308"/>
      <c r="P374" s="308"/>
      <c r="Q374" s="308"/>
      <c r="R374" s="308"/>
      <c r="S374" s="308"/>
      <c r="T374" s="309"/>
      <c r="U374" s="189" t="s">
        <v>9</v>
      </c>
      <c r="V374" s="175" t="s">
        <v>10</v>
      </c>
      <c r="W374" s="176"/>
      <c r="X374" s="176"/>
      <c r="Y374" s="176"/>
      <c r="Z374" s="176"/>
      <c r="AA374" s="177"/>
      <c r="AB374" s="119" t="s">
        <v>11</v>
      </c>
      <c r="AC374" s="174"/>
      <c r="AD374" s="310" t="s">
        <v>8</v>
      </c>
      <c r="AE374" s="311"/>
      <c r="AF374" s="311"/>
      <c r="AG374" s="311"/>
      <c r="AH374" s="311"/>
      <c r="AI374" s="311"/>
      <c r="AJ374" s="312"/>
      <c r="AK374" s="125" t="s">
        <v>9</v>
      </c>
      <c r="AL374" s="172"/>
      <c r="AM374" s="307" t="s">
        <v>8</v>
      </c>
      <c r="AN374" s="308"/>
      <c r="AO374" s="308"/>
      <c r="AP374" s="308"/>
      <c r="AQ374" s="308"/>
      <c r="AR374" s="308"/>
      <c r="AS374" s="309"/>
      <c r="AT374" s="120" t="s">
        <v>9</v>
      </c>
    </row>
    <row r="375" spans="1:64" x14ac:dyDescent="0.15">
      <c r="A375" s="289">
        <v>75</v>
      </c>
      <c r="B375" s="292"/>
      <c r="C375" s="294"/>
      <c r="D375" s="292"/>
      <c r="E375" s="186" t="str">
        <f>IF(C375="○",IF($D375&lt;&gt;"",VLOOKUP($D375,新規学連登録者入力シート!$A$2:$U$101,8,FALSE),""),IF($D375&lt;&gt;"",IF(VLOOKUP(記入方法!$D375,登録者リスト!$A$1:$F$43729,4,FALSE)=基本情報!$D$6,VLOOKUP(記入方法!$D375,登録者リスト!$A$1:$F$43729,3,FALSE),""),""))</f>
        <v/>
      </c>
      <c r="F375" s="283" t="str">
        <f>IF(C375="○",IF($D375&lt;&gt;"",VLOOKUP($D375,新規学連登録者入力シート!$A$2:$U$101,9,FALSE),""),IF($D375&lt;&gt;"",IF(VLOOKUP(記入方法!$D375,登録者リスト!$A$1:$G$43729,4,FALSE)=基本情報!$D$6,VLOOKUP(記入方法!$D375,登録者リスト!$A$1:$G$43729,7,FALSE),""),""))</f>
        <v/>
      </c>
      <c r="G375" s="187" t="str">
        <f>IF(C375="○",IF($D375&lt;&gt;"",VLOOKUP($D375,新規学連登録者入力シート!$A$2:$U$101,14,FALSE),""),IF($D375&lt;&gt;"",IF(VLOOKUP(記入方法!$D375,登録者リスト!$A$1:$F$43729,4,FALSE)=基本情報!$D$6,VLOOKUP(記入方法!$D375,登録者リスト!$A$1:$F$43729,5,FALSE),""),""))</f>
        <v/>
      </c>
      <c r="H375" s="281" t="str">
        <f>IF(C375="○",IF($D375&lt;&gt;"",VLOOKUP($D375,新規学連登録者入力シート!$A$2:$U$101,19,FALSE),""),IF($D375&lt;&gt;"",IF(VLOOKUP(記入方法!$D375,登録者リスト!$A$1:$H$43729,4,FALSE)=基本情報!$D$6,VLOOKUP(記入方法!$D375,登録者リスト!$A$1:$H$43729,8,FALSE),""),""))</f>
        <v/>
      </c>
      <c r="I375" s="285"/>
      <c r="J375" s="285"/>
      <c r="K375" s="287" t="str">
        <f>IFERROR(IF(I375="","",IF(AND(I375&lt;&gt;"107 ハーフマラソン",I375&lt;&gt;"062 10000mW"),IF(BD375="T",IF(VALUE(M375)&lt;=BB375,"A標準",IF(VALUE(M375)&lt;=BC375,"B標準","未突破")),IF(VALUE(M375)&gt;=BB375,"A標準",IF(VALUE(M375)&gt;=BC375,"B標準","未突破"))),IF(VALUE(M375)&lt;=BC375,"","未突破"))),"")</f>
        <v/>
      </c>
      <c r="L375" s="169"/>
      <c r="M375" s="13" t="str">
        <f>IF(U375="",ASC(N375&amp;IF(P375&lt;&gt;"",TEXT(P375,"00"),"")&amp;IF(R375&lt;&gt;"",TEXT(R375,"00"),"")&amp;IF(T375&lt;&gt;"",TEXT(T375,"00"),"")),ASC(U375))</f>
        <v/>
      </c>
      <c r="N375" s="281"/>
      <c r="O375" s="265" t="s">
        <v>275</v>
      </c>
      <c r="P375" s="275"/>
      <c r="Q375" s="265" t="s">
        <v>276</v>
      </c>
      <c r="R375" s="275"/>
      <c r="S375" s="277" t="s">
        <v>277</v>
      </c>
      <c r="T375" s="279"/>
      <c r="U375" s="281"/>
      <c r="V375" s="8"/>
      <c r="W375" s="9" t="s">
        <v>23</v>
      </c>
      <c r="X375" s="8"/>
      <c r="Y375" s="9" t="s">
        <v>24</v>
      </c>
      <c r="Z375" s="8"/>
      <c r="AA375" s="9" t="s">
        <v>26</v>
      </c>
      <c r="AB375" s="283"/>
      <c r="AC375" s="126" t="str">
        <f>IF(AK375="",ASC(AD375&amp;IF(AF375&lt;&gt;"",TEXT(AF375,"00"),"")&amp;IF(AH375&lt;&gt;"",TEXT(AH375,"00"),"")&amp;IF(AJ375&lt;&gt;"",TEXT(AJ375,"00"),"")),ASC(AK375))</f>
        <v/>
      </c>
      <c r="AD375" s="267" t="str">
        <f>IF(I375="","",IF(I375="201 十種競技","",VLOOKUP(I375,#REF!,2,FALSE)))</f>
        <v/>
      </c>
      <c r="AE375" s="269" t="s">
        <v>275</v>
      </c>
      <c r="AF375" s="271" t="str">
        <f>IF(I375="","",IF(I375="201 十種競技","",VLOOKUP(I375,#REF!,4,FALSE)))</f>
        <v/>
      </c>
      <c r="AG375" s="269" t="s">
        <v>276</v>
      </c>
      <c r="AH375" s="271" t="str">
        <f>IF(I375="","",IF(I375="201 十種競技","",VLOOKUP(I375,#REF!,6,FALSE)))</f>
        <v/>
      </c>
      <c r="AI375" s="273" t="s">
        <v>277</v>
      </c>
      <c r="AJ375" s="331" t="str">
        <f>IF(I375="","",IF(I375="201 十種競技","",VLOOKUP(I375,#REF!,8,FALSE)))</f>
        <v/>
      </c>
      <c r="AK375" s="267" t="str">
        <f>IF(I375="","",IF(I375="201 十種競技",#REF!,""))</f>
        <v/>
      </c>
      <c r="AL375" s="13" t="str">
        <f>IF(AT375="",ASC(AM375&amp;IF(AO375&lt;&gt;"",TEXT(AO375,"00"),"")&amp;IF(AQ375&lt;&gt;"",TEXT(AQ375,"00"),"")&amp;IF(AS375&lt;&gt;"",TEXT(AS375,"00"),"")),ASC(AT375))</f>
        <v/>
      </c>
      <c r="AM375" s="292"/>
      <c r="AN375" s="265" t="s">
        <v>275</v>
      </c>
      <c r="AO375" s="319"/>
      <c r="AP375" s="265" t="s">
        <v>276</v>
      </c>
      <c r="AQ375" s="319"/>
      <c r="AR375" s="277" t="s">
        <v>277</v>
      </c>
      <c r="AS375" s="321"/>
      <c r="AT375" s="323"/>
      <c r="AV375" s="6" t="str">
        <f>IF(AND(I375&lt;&gt;"107 ハーフマラソン",I375&lt;&gt;"062 10000mW"),D375 &amp; "-" &amp; I375,D375 &amp; "-" &amp; I375 &amp; J375)</f>
        <v>-</v>
      </c>
      <c r="AW375" s="6" t="str">
        <f>IF(ISERROR(VLOOKUP(記入方法!$AV375,登録者リスト!#REF!,4,FALSE)),"○","")</f>
        <v>○</v>
      </c>
      <c r="AX375" s="6" t="e">
        <f>IF(AND(I375&lt;&gt;"107 ハーフマラソン",I375&lt;&gt;"062 10000mW"),#REF! &amp; "-" &amp; I375,#REF! &amp; "-" &amp; I375 &amp; J375)</f>
        <v>#REF!</v>
      </c>
      <c r="AY375" s="6" t="str">
        <f>IF(ISERROR(VLOOKUP(AX375,突破者リスト外資格記録入力シート!$D$7:$M$106,2,FALSE)),"○","")</f>
        <v>○</v>
      </c>
      <c r="AZ375" s="6" t="str">
        <f>IF(C375="○","整理番号","登録番号")</f>
        <v>登録番号</v>
      </c>
      <c r="BA375" s="6" t="str">
        <f>IF(I375="107 ハーフマラソン","H",IF(I375="062 10000mW","W",""))</f>
        <v/>
      </c>
      <c r="BB375" s="6" t="e">
        <f>VLOOKUP($I375 &amp; $J375,標準記録!$A$1:$D$25,2,FALSE)</f>
        <v>#N/A</v>
      </c>
      <c r="BC375" s="6" t="e">
        <f>VLOOKUP($I375 &amp; $J375,標準記録!$A$1:$D$25,3,FALSE)</f>
        <v>#N/A</v>
      </c>
      <c r="BD375" s="6" t="e">
        <f>VLOOKUP($I375 &amp; $J375,標準記録!$A$1:$D$25,4,FALSE)</f>
        <v>#N/A</v>
      </c>
      <c r="BE375" s="6" t="str">
        <f>IF(BF375="","",A375)</f>
        <v/>
      </c>
      <c r="BF375" s="6" t="str">
        <f>IF(OR(I375="201 十種競技",I375="202 七種競技"),#REF!,"")</f>
        <v/>
      </c>
      <c r="BG375" s="6" t="str">
        <f>IF(I375="107 ハーフマラソン",#REF!,"")</f>
        <v/>
      </c>
      <c r="BH375" s="6" t="str">
        <f>I375 &amp; K375</f>
        <v/>
      </c>
      <c r="BI375" s="6">
        <f>I375</f>
        <v>0</v>
      </c>
      <c r="BJ375" s="6">
        <f>COUNTIF($BI$5:$BI$401,I375)</f>
        <v>160</v>
      </c>
      <c r="BK375" s="6">
        <f>COUNTIF($BH$5:$BH$401,I375 &amp; "B標準")</f>
        <v>0</v>
      </c>
      <c r="BL375" s="6" t="str">
        <f>D373 &amp; D375</f>
        <v>登録番号</v>
      </c>
    </row>
    <row r="376" spans="1:64" ht="14.25" thickBot="1" x14ac:dyDescent="0.2">
      <c r="A376" s="290"/>
      <c r="B376" s="293"/>
      <c r="C376" s="295"/>
      <c r="D376" s="293"/>
      <c r="E376" s="188" t="str">
        <f>IF(C375="○",IF($D375&lt;&gt;"",VLOOKUP($D375,新規学連登録者入力シート!$A$2:$U$101,7,FALSE),""),IF($D375&lt;&gt;"",IF(VLOOKUP(記入方法!$D375,登録者リスト!$A$1:$F$43729,4,FALSE)=基本情報!$D$6,VLOOKUP(記入方法!$D375,登録者リスト!$A$1:$F$43729,2,FALSE),""),""))</f>
        <v/>
      </c>
      <c r="F376" s="284"/>
      <c r="G376" s="188" t="str">
        <f>IF(C375="○",IF($D375&lt;&gt;"",VLOOKUP($D375,新規学連登録者入力シート!$A$2:$U$101,19,FALSE),""),IF($D375&lt;&gt;"",IF(VLOOKUP(記入方法!$D375,登録者リスト!$A$1:$F$43729,4,FALSE)=基本情報!$D$6,VLOOKUP(記入方法!$D375,登録者リスト!$A$1:$F$43729,6,FALSE),""),""))</f>
        <v/>
      </c>
      <c r="H376" s="282"/>
      <c r="I376" s="286"/>
      <c r="J376" s="286"/>
      <c r="K376" s="288"/>
      <c r="L376" s="170"/>
      <c r="M376" s="15" t="str">
        <f>IF(U376="",ASC(N376&amp;IF(P376&lt;&gt;"",TEXT(P376,"00"),"")&amp;IF(R376&lt;&gt;"",TEXT(R376,"00"),"")&amp;IF(T376&lt;&gt;"",TEXT(T376,"00"),"")),ASC(U376))</f>
        <v/>
      </c>
      <c r="N376" s="282"/>
      <c r="O376" s="266"/>
      <c r="P376" s="276"/>
      <c r="Q376" s="266"/>
      <c r="R376" s="276"/>
      <c r="S376" s="278"/>
      <c r="T376" s="280"/>
      <c r="U376" s="282"/>
      <c r="V376" s="10"/>
      <c r="W376" s="11" t="s">
        <v>23</v>
      </c>
      <c r="X376" s="10"/>
      <c r="Y376" s="11" t="s">
        <v>25</v>
      </c>
      <c r="Z376" s="10"/>
      <c r="AA376" s="11" t="s">
        <v>26</v>
      </c>
      <c r="AB376" s="284"/>
      <c r="AC376" s="127" t="str">
        <f>IF(AK376="",ASC(AD375&amp;IF(AF376&lt;&gt;"",TEXT(AF376,"00"),"")&amp;IF(AH376&lt;&gt;"",TEXT(AH376,"00"),"")&amp;IF(AJ376&lt;&gt;"",TEXT(AJ376,"00"),"")),ASC(AK376))</f>
        <v/>
      </c>
      <c r="AD376" s="268"/>
      <c r="AE376" s="270"/>
      <c r="AF376" s="272"/>
      <c r="AG376" s="270"/>
      <c r="AH376" s="272"/>
      <c r="AI376" s="274"/>
      <c r="AJ376" s="332"/>
      <c r="AK376" s="268"/>
      <c r="AL376" s="15" t="str">
        <f>IF(AT376="",ASC(AM376&amp;IF(AO376&lt;&gt;"",TEXT(AO376,"00"),"")&amp;IF(AQ376&lt;&gt;"",TEXT(AQ376,"00"),"")&amp;IF(AS376&lt;&gt;"",TEXT(AS376,"00"),"")),ASC(AT376))</f>
        <v/>
      </c>
      <c r="AM376" s="293"/>
      <c r="AN376" s="266"/>
      <c r="AO376" s="320"/>
      <c r="AP376" s="266"/>
      <c r="AQ376" s="320"/>
      <c r="AR376" s="278"/>
      <c r="AS376" s="322"/>
      <c r="AT376" s="324"/>
      <c r="AV376" s="6" t="str">
        <f>IF(AND(I376&lt;&gt;"107 ハーフマラソン",I376&lt;&gt;"062 10000mW"),D375 &amp; "-" &amp; I376,D375 &amp; "-" &amp; I376 &amp; J376)</f>
        <v>-</v>
      </c>
      <c r="AW376" s="6" t="str">
        <f>IF(ISERROR(VLOOKUP(記入方法!$AV376,登録者リスト!#REF!,4,FALSE)),"○","")</f>
        <v>○</v>
      </c>
      <c r="AX376" s="6" t="e">
        <f>IF(AND(I376&lt;&gt;"107 ハーフマラソン",I376&lt;&gt;"062 10000mW"),#REF! &amp; "-" &amp; I376,#REF! &amp; "-" &amp; I376 &amp; J376)</f>
        <v>#REF!</v>
      </c>
      <c r="AY376" s="6" t="str">
        <f>IF(ISERROR(VLOOKUP(AX376,突破者リスト外資格記録入力シート!$D$7:$M$106,2,FALSE)),"○","")</f>
        <v>○</v>
      </c>
      <c r="BA376" s="6" t="str">
        <f>IF(I376="107 ハーフマラソン","H",IF(I376="062 10000mW","W",""))</f>
        <v/>
      </c>
      <c r="BB376" s="6" t="e">
        <f>VLOOKUP($I376 &amp; $J376,標準記録!$A$1:$D$25,2,FALSE)</f>
        <v>#N/A</v>
      </c>
      <c r="BC376" s="6" t="e">
        <f>VLOOKUP($I376 &amp; $J376,標準記録!$A$1:$D$25,3,FALSE)</f>
        <v>#N/A</v>
      </c>
      <c r="BD376" s="6" t="e">
        <f>VLOOKUP($I376 &amp; $J376,標準記録!$A$1:$D$25,4,FALSE)</f>
        <v>#N/A</v>
      </c>
      <c r="BE376" s="6" t="str">
        <f>IF(BF376="","",A375)</f>
        <v/>
      </c>
      <c r="BF376" s="6" t="str">
        <f>IF(OR(I376="201 十種競技",I376="202 七種競技"),#REF!,"")</f>
        <v/>
      </c>
      <c r="BG376" s="6" t="str">
        <f>IF(I376="107 ハーフマラソン",#REF!,"")</f>
        <v/>
      </c>
      <c r="BH376" s="6" t="str">
        <f>I376 &amp; K376</f>
        <v/>
      </c>
      <c r="BI376" s="6">
        <f>I376</f>
        <v>0</v>
      </c>
      <c r="BJ376" s="6">
        <f>COUNTIF($BI$5:$BI$401,I376)</f>
        <v>160</v>
      </c>
      <c r="BK376" s="6">
        <f>COUNTIF($BH$5:$BH$401,I376 &amp; "B標準")</f>
        <v>0</v>
      </c>
    </row>
    <row r="377" spans="1:64" ht="15" thickTop="1" thickBot="1" x14ac:dyDescent="0.2">
      <c r="A377" s="291"/>
      <c r="B377" s="325" t="s">
        <v>164</v>
      </c>
      <c r="C377" s="326"/>
      <c r="D377" s="326"/>
      <c r="E377" s="326"/>
      <c r="F377" s="326"/>
      <c r="G377" s="327"/>
      <c r="H377" s="185"/>
      <c r="I377" s="328"/>
      <c r="J377" s="329"/>
      <c r="K377" s="329"/>
      <c r="L377" s="329"/>
      <c r="M377" s="329"/>
      <c r="N377" s="329"/>
      <c r="O377" s="329"/>
      <c r="P377" s="329"/>
      <c r="Q377" s="329"/>
      <c r="R377" s="329"/>
      <c r="S377" s="329"/>
      <c r="T377" s="329"/>
      <c r="U377" s="329"/>
      <c r="V377" s="329"/>
      <c r="W377" s="329"/>
      <c r="X377" s="329"/>
      <c r="Y377" s="329"/>
      <c r="Z377" s="329"/>
      <c r="AA377" s="329"/>
      <c r="AB377" s="329"/>
      <c r="AC377" s="329"/>
      <c r="AD377" s="329"/>
      <c r="AE377" s="329"/>
      <c r="AF377" s="329"/>
      <c r="AG377" s="329"/>
      <c r="AH377" s="329"/>
      <c r="AI377" s="329"/>
      <c r="AJ377" s="329"/>
      <c r="AK377" s="329"/>
      <c r="AL377" s="329"/>
      <c r="AM377" s="329"/>
      <c r="AN377" s="329"/>
      <c r="AO377" s="329"/>
      <c r="AP377" s="329"/>
      <c r="AQ377" s="329"/>
      <c r="AR377" s="329"/>
      <c r="AS377" s="329"/>
      <c r="AT377" s="330"/>
    </row>
    <row r="378" spans="1:64" ht="13.5" customHeight="1" x14ac:dyDescent="0.15">
      <c r="A378" s="313"/>
      <c r="B378" s="315" t="s">
        <v>0</v>
      </c>
      <c r="C378" s="317" t="s">
        <v>280</v>
      </c>
      <c r="D378" s="317" t="str">
        <f>IF(C380="○","整理番号","登録番号")</f>
        <v>登録番号</v>
      </c>
      <c r="E378" s="184" t="s">
        <v>1394</v>
      </c>
      <c r="F378" s="315" t="s">
        <v>319</v>
      </c>
      <c r="G378" s="168" t="s">
        <v>1</v>
      </c>
      <c r="H378" s="298" t="s">
        <v>1395</v>
      </c>
      <c r="I378" s="296" t="s">
        <v>2</v>
      </c>
      <c r="J378" s="298" t="s">
        <v>328</v>
      </c>
      <c r="K378" s="298" t="s">
        <v>3</v>
      </c>
      <c r="L378" s="178" t="s">
        <v>281</v>
      </c>
      <c r="M378" s="171" t="s">
        <v>16</v>
      </c>
      <c r="N378" s="300" t="s">
        <v>4</v>
      </c>
      <c r="O378" s="301"/>
      <c r="P378" s="301"/>
      <c r="Q378" s="301"/>
      <c r="R378" s="301"/>
      <c r="S378" s="301"/>
      <c r="T378" s="301"/>
      <c r="U378" s="301"/>
      <c r="V378" s="301"/>
      <c r="W378" s="301"/>
      <c r="X378" s="301"/>
      <c r="Y378" s="301"/>
      <c r="Z378" s="301"/>
      <c r="AA378" s="301"/>
      <c r="AB378" s="302"/>
      <c r="AC378" s="173" t="s">
        <v>16</v>
      </c>
      <c r="AD378" s="303" t="s">
        <v>462</v>
      </c>
      <c r="AE378" s="304"/>
      <c r="AF378" s="304"/>
      <c r="AG378" s="304"/>
      <c r="AH378" s="304"/>
      <c r="AI378" s="304"/>
      <c r="AJ378" s="304"/>
      <c r="AK378" s="305"/>
      <c r="AL378" s="171" t="s">
        <v>16</v>
      </c>
      <c r="AM378" s="300" t="s">
        <v>459</v>
      </c>
      <c r="AN378" s="301"/>
      <c r="AO378" s="301"/>
      <c r="AP378" s="301"/>
      <c r="AQ378" s="301"/>
      <c r="AR378" s="301"/>
      <c r="AS378" s="301"/>
      <c r="AT378" s="306"/>
    </row>
    <row r="379" spans="1:64" ht="14.25" thickBot="1" x14ac:dyDescent="0.2">
      <c r="A379" s="314"/>
      <c r="B379" s="316"/>
      <c r="C379" s="318"/>
      <c r="D379" s="318"/>
      <c r="E379" s="189" t="s">
        <v>6</v>
      </c>
      <c r="F379" s="316"/>
      <c r="G379" s="7" t="s">
        <v>7</v>
      </c>
      <c r="H379" s="316"/>
      <c r="I379" s="297"/>
      <c r="J379" s="299"/>
      <c r="K379" s="299"/>
      <c r="L379" s="179"/>
      <c r="M379" s="172"/>
      <c r="N379" s="307" t="s">
        <v>8</v>
      </c>
      <c r="O379" s="308"/>
      <c r="P379" s="308"/>
      <c r="Q379" s="308"/>
      <c r="R379" s="308"/>
      <c r="S379" s="308"/>
      <c r="T379" s="309"/>
      <c r="U379" s="189" t="s">
        <v>9</v>
      </c>
      <c r="V379" s="175" t="s">
        <v>10</v>
      </c>
      <c r="W379" s="176"/>
      <c r="X379" s="176"/>
      <c r="Y379" s="176"/>
      <c r="Z379" s="176"/>
      <c r="AA379" s="177"/>
      <c r="AB379" s="119" t="s">
        <v>11</v>
      </c>
      <c r="AC379" s="174"/>
      <c r="AD379" s="310" t="s">
        <v>8</v>
      </c>
      <c r="AE379" s="311"/>
      <c r="AF379" s="311"/>
      <c r="AG379" s="311"/>
      <c r="AH379" s="311"/>
      <c r="AI379" s="311"/>
      <c r="AJ379" s="312"/>
      <c r="AK379" s="125" t="s">
        <v>9</v>
      </c>
      <c r="AL379" s="172"/>
      <c r="AM379" s="307" t="s">
        <v>8</v>
      </c>
      <c r="AN379" s="308"/>
      <c r="AO379" s="308"/>
      <c r="AP379" s="308"/>
      <c r="AQ379" s="308"/>
      <c r="AR379" s="308"/>
      <c r="AS379" s="309"/>
      <c r="AT379" s="120" t="s">
        <v>9</v>
      </c>
    </row>
    <row r="380" spans="1:64" x14ac:dyDescent="0.15">
      <c r="A380" s="289">
        <v>76</v>
      </c>
      <c r="B380" s="292"/>
      <c r="C380" s="294"/>
      <c r="D380" s="292"/>
      <c r="E380" s="186" t="str">
        <f>IF(C380="○",IF($D380&lt;&gt;"",VLOOKUP($D380,新規学連登録者入力シート!$A$2:$U$101,8,FALSE),""),IF($D380&lt;&gt;"",IF(VLOOKUP(記入方法!$D380,登録者リスト!$A$1:$F$43729,4,FALSE)=基本情報!$D$6,VLOOKUP(記入方法!$D380,登録者リスト!$A$1:$F$43729,3,FALSE),""),""))</f>
        <v/>
      </c>
      <c r="F380" s="283" t="str">
        <f>IF(C380="○",IF($D380&lt;&gt;"",VLOOKUP($D380,新規学連登録者入力シート!$A$2:$U$101,9,FALSE),""),IF($D380&lt;&gt;"",IF(VLOOKUP(記入方法!$D380,登録者リスト!$A$1:$G$43729,4,FALSE)=基本情報!$D$6,VLOOKUP(記入方法!$D380,登録者リスト!$A$1:$G$43729,7,FALSE),""),""))</f>
        <v/>
      </c>
      <c r="G380" s="187" t="str">
        <f>IF(C380="○",IF($D380&lt;&gt;"",VLOOKUP($D380,新規学連登録者入力シート!$A$2:$U$101,14,FALSE),""),IF($D380&lt;&gt;"",IF(VLOOKUP(記入方法!$D380,登録者リスト!$A$1:$F$43729,4,FALSE)=基本情報!$D$6,VLOOKUP(記入方法!$D380,登録者リスト!$A$1:$F$43729,5,FALSE),""),""))</f>
        <v/>
      </c>
      <c r="H380" s="281" t="str">
        <f>IF(C380="○",IF($D380&lt;&gt;"",VLOOKUP($D380,新規学連登録者入力シート!$A$2:$U$101,19,FALSE),""),IF($D380&lt;&gt;"",IF(VLOOKUP(記入方法!$D380,登録者リスト!$A$1:$H$43729,4,FALSE)=基本情報!$D$6,VLOOKUP(記入方法!$D380,登録者リスト!$A$1:$H$43729,8,FALSE),""),""))</f>
        <v/>
      </c>
      <c r="I380" s="285"/>
      <c r="J380" s="285"/>
      <c r="K380" s="287" t="str">
        <f>IFERROR(IF(I380="","",IF(AND(I380&lt;&gt;"107 ハーフマラソン",I380&lt;&gt;"062 10000mW"),IF(BD380="T",IF(VALUE(M380)&lt;=BB380,"A標準",IF(VALUE(M380)&lt;=BC380,"B標準","未突破")),IF(VALUE(M380)&gt;=BB380,"A標準",IF(VALUE(M380)&gt;=BC380,"B標準","未突破"))),IF(VALUE(M380)&lt;=BC380,"","未突破"))),"")</f>
        <v/>
      </c>
      <c r="L380" s="169"/>
      <c r="M380" s="13" t="str">
        <f>IF(U380="",ASC(N380&amp;IF(P380&lt;&gt;"",TEXT(P380,"00"),"")&amp;IF(R380&lt;&gt;"",TEXT(R380,"00"),"")&amp;IF(T380&lt;&gt;"",TEXT(T380,"00"),"")),ASC(U380))</f>
        <v/>
      </c>
      <c r="N380" s="281"/>
      <c r="O380" s="265" t="s">
        <v>275</v>
      </c>
      <c r="P380" s="275"/>
      <c r="Q380" s="265" t="s">
        <v>276</v>
      </c>
      <c r="R380" s="275"/>
      <c r="S380" s="277" t="s">
        <v>277</v>
      </c>
      <c r="T380" s="279"/>
      <c r="U380" s="281"/>
      <c r="V380" s="8"/>
      <c r="W380" s="9" t="s">
        <v>23</v>
      </c>
      <c r="X380" s="8"/>
      <c r="Y380" s="9" t="s">
        <v>24</v>
      </c>
      <c r="Z380" s="8"/>
      <c r="AA380" s="9" t="s">
        <v>26</v>
      </c>
      <c r="AB380" s="283"/>
      <c r="AC380" s="126" t="str">
        <f>IF(AK380="",ASC(AD380&amp;IF(AF380&lt;&gt;"",TEXT(AF380,"00"),"")&amp;IF(AH380&lt;&gt;"",TEXT(AH380,"00"),"")&amp;IF(AJ380&lt;&gt;"",TEXT(AJ380,"00"),"")),ASC(AK380))</f>
        <v/>
      </c>
      <c r="AD380" s="267" t="str">
        <f>IF(I380="","",IF(I380="201 十種競技","",VLOOKUP(I380,#REF!,2,FALSE)))</f>
        <v/>
      </c>
      <c r="AE380" s="269" t="s">
        <v>275</v>
      </c>
      <c r="AF380" s="271" t="str">
        <f>IF(I380="","",IF(I380="201 十種競技","",VLOOKUP(I380,#REF!,4,FALSE)))</f>
        <v/>
      </c>
      <c r="AG380" s="269" t="s">
        <v>276</v>
      </c>
      <c r="AH380" s="271" t="str">
        <f>IF(I380="","",IF(I380="201 十種競技","",VLOOKUP(I380,#REF!,6,FALSE)))</f>
        <v/>
      </c>
      <c r="AI380" s="273" t="s">
        <v>277</v>
      </c>
      <c r="AJ380" s="331" t="str">
        <f>IF(I380="","",IF(I380="201 十種競技","",VLOOKUP(I380,#REF!,8,FALSE)))</f>
        <v/>
      </c>
      <c r="AK380" s="267" t="str">
        <f>IF(I380="","",IF(I380="201 十種競技",#REF!,""))</f>
        <v/>
      </c>
      <c r="AL380" s="13" t="str">
        <f>IF(AT380="",ASC(AM380&amp;IF(AO380&lt;&gt;"",TEXT(AO380,"00"),"")&amp;IF(AQ380&lt;&gt;"",TEXT(AQ380,"00"),"")&amp;IF(AS380&lt;&gt;"",TEXT(AS380,"00"),"")),ASC(AT380))</f>
        <v/>
      </c>
      <c r="AM380" s="292"/>
      <c r="AN380" s="265" t="s">
        <v>275</v>
      </c>
      <c r="AO380" s="319"/>
      <c r="AP380" s="265" t="s">
        <v>276</v>
      </c>
      <c r="AQ380" s="319"/>
      <c r="AR380" s="277" t="s">
        <v>277</v>
      </c>
      <c r="AS380" s="321"/>
      <c r="AT380" s="323"/>
      <c r="AV380" s="6" t="str">
        <f>IF(AND(I380&lt;&gt;"107 ハーフマラソン",I380&lt;&gt;"062 10000mW"),D380 &amp; "-" &amp; I380,D380 &amp; "-" &amp; I380 &amp; J380)</f>
        <v>-</v>
      </c>
      <c r="AW380" s="6" t="str">
        <f>IF(ISERROR(VLOOKUP(記入方法!$AV380,登録者リスト!#REF!,4,FALSE)),"○","")</f>
        <v>○</v>
      </c>
      <c r="AX380" s="6" t="e">
        <f>IF(AND(I380&lt;&gt;"107 ハーフマラソン",I380&lt;&gt;"062 10000mW"),#REF! &amp; "-" &amp; I380,#REF! &amp; "-" &amp; I380 &amp; J380)</f>
        <v>#REF!</v>
      </c>
      <c r="AY380" s="6" t="str">
        <f>IF(ISERROR(VLOOKUP(AX380,突破者リスト外資格記録入力シート!$D$7:$M$106,2,FALSE)),"○","")</f>
        <v>○</v>
      </c>
      <c r="AZ380" s="6" t="str">
        <f>IF(C380="○","整理番号","登録番号")</f>
        <v>登録番号</v>
      </c>
      <c r="BA380" s="6" t="str">
        <f>IF(I380="107 ハーフマラソン","H",IF(I380="062 10000mW","W",""))</f>
        <v/>
      </c>
      <c r="BB380" s="6" t="e">
        <f>VLOOKUP($I380 &amp; $J380,標準記録!$A$1:$D$25,2,FALSE)</f>
        <v>#N/A</v>
      </c>
      <c r="BC380" s="6" t="e">
        <f>VLOOKUP($I380 &amp; $J380,標準記録!$A$1:$D$25,3,FALSE)</f>
        <v>#N/A</v>
      </c>
      <c r="BD380" s="6" t="e">
        <f>VLOOKUP($I380 &amp; $J380,標準記録!$A$1:$D$25,4,FALSE)</f>
        <v>#N/A</v>
      </c>
      <c r="BE380" s="6" t="str">
        <f>IF(BF380="","",A380)</f>
        <v/>
      </c>
      <c r="BF380" s="6" t="str">
        <f>IF(OR(I380="201 十種競技",I380="202 七種競技"),#REF!,"")</f>
        <v/>
      </c>
      <c r="BG380" s="6" t="str">
        <f>IF(I380="107 ハーフマラソン",#REF!,"")</f>
        <v/>
      </c>
      <c r="BH380" s="6" t="str">
        <f>I380 &amp; K380</f>
        <v/>
      </c>
      <c r="BI380" s="6">
        <f>I380</f>
        <v>0</v>
      </c>
      <c r="BJ380" s="6">
        <f>COUNTIF($BI$5:$BI$401,I380)</f>
        <v>160</v>
      </c>
      <c r="BK380" s="6">
        <f>COUNTIF($BH$5:$BH$401,I380 &amp; "B標準")</f>
        <v>0</v>
      </c>
      <c r="BL380" s="6" t="str">
        <f>D378 &amp; D380</f>
        <v>登録番号</v>
      </c>
    </row>
    <row r="381" spans="1:64" ht="14.25" thickBot="1" x14ac:dyDescent="0.2">
      <c r="A381" s="290"/>
      <c r="B381" s="293"/>
      <c r="C381" s="295"/>
      <c r="D381" s="293"/>
      <c r="E381" s="188" t="str">
        <f>IF(C380="○",IF($D380&lt;&gt;"",VLOOKUP($D380,新規学連登録者入力シート!$A$2:$U$101,7,FALSE),""),IF($D380&lt;&gt;"",IF(VLOOKUP(記入方法!$D380,登録者リスト!$A$1:$F$43729,4,FALSE)=基本情報!$D$6,VLOOKUP(記入方法!$D380,登録者リスト!$A$1:$F$43729,2,FALSE),""),""))</f>
        <v/>
      </c>
      <c r="F381" s="284"/>
      <c r="G381" s="188" t="str">
        <f>IF(C380="○",IF($D380&lt;&gt;"",VLOOKUP($D380,新規学連登録者入力シート!$A$2:$U$101,19,FALSE),""),IF($D380&lt;&gt;"",IF(VLOOKUP(記入方法!$D380,登録者リスト!$A$1:$F$43729,4,FALSE)=基本情報!$D$6,VLOOKUP(記入方法!$D380,登録者リスト!$A$1:$F$43729,6,FALSE),""),""))</f>
        <v/>
      </c>
      <c r="H381" s="282"/>
      <c r="I381" s="286"/>
      <c r="J381" s="286"/>
      <c r="K381" s="288"/>
      <c r="L381" s="170"/>
      <c r="M381" s="15" t="str">
        <f>IF(U381="",ASC(N381&amp;IF(P381&lt;&gt;"",TEXT(P381,"00"),"")&amp;IF(R381&lt;&gt;"",TEXT(R381,"00"),"")&amp;IF(T381&lt;&gt;"",TEXT(T381,"00"),"")),ASC(U381))</f>
        <v/>
      </c>
      <c r="N381" s="282"/>
      <c r="O381" s="266"/>
      <c r="P381" s="276"/>
      <c r="Q381" s="266"/>
      <c r="R381" s="276"/>
      <c r="S381" s="278"/>
      <c r="T381" s="280"/>
      <c r="U381" s="282"/>
      <c r="V381" s="10"/>
      <c r="W381" s="11" t="s">
        <v>23</v>
      </c>
      <c r="X381" s="10"/>
      <c r="Y381" s="11" t="s">
        <v>25</v>
      </c>
      <c r="Z381" s="10"/>
      <c r="AA381" s="11" t="s">
        <v>26</v>
      </c>
      <c r="AB381" s="284"/>
      <c r="AC381" s="127" t="str">
        <f>IF(AK381="",ASC(AD380&amp;IF(AF381&lt;&gt;"",TEXT(AF381,"00"),"")&amp;IF(AH381&lt;&gt;"",TEXT(AH381,"00"),"")&amp;IF(AJ381&lt;&gt;"",TEXT(AJ381,"00"),"")),ASC(AK381))</f>
        <v/>
      </c>
      <c r="AD381" s="268"/>
      <c r="AE381" s="270"/>
      <c r="AF381" s="272"/>
      <c r="AG381" s="270"/>
      <c r="AH381" s="272"/>
      <c r="AI381" s="274"/>
      <c r="AJ381" s="332"/>
      <c r="AK381" s="268"/>
      <c r="AL381" s="15" t="str">
        <f>IF(AT381="",ASC(AM381&amp;IF(AO381&lt;&gt;"",TEXT(AO381,"00"),"")&amp;IF(AQ381&lt;&gt;"",TEXT(AQ381,"00"),"")&amp;IF(AS381&lt;&gt;"",TEXT(AS381,"00"),"")),ASC(AT381))</f>
        <v/>
      </c>
      <c r="AM381" s="293"/>
      <c r="AN381" s="266"/>
      <c r="AO381" s="320"/>
      <c r="AP381" s="266"/>
      <c r="AQ381" s="320"/>
      <c r="AR381" s="278"/>
      <c r="AS381" s="322"/>
      <c r="AT381" s="324"/>
      <c r="AV381" s="6" t="str">
        <f>IF(AND(I381&lt;&gt;"107 ハーフマラソン",I381&lt;&gt;"062 10000mW"),D380 &amp; "-" &amp; I381,D380 &amp; "-" &amp; I381 &amp; J381)</f>
        <v>-</v>
      </c>
      <c r="AW381" s="6" t="str">
        <f>IF(ISERROR(VLOOKUP(記入方法!$AV381,登録者リスト!#REF!,4,FALSE)),"○","")</f>
        <v>○</v>
      </c>
      <c r="AX381" s="6" t="e">
        <f>IF(AND(I381&lt;&gt;"107 ハーフマラソン",I381&lt;&gt;"062 10000mW"),#REF! &amp; "-" &amp; I381,#REF! &amp; "-" &amp; I381 &amp; J381)</f>
        <v>#REF!</v>
      </c>
      <c r="AY381" s="6" t="str">
        <f>IF(ISERROR(VLOOKUP(AX381,突破者リスト外資格記録入力シート!$D$7:$M$106,2,FALSE)),"○","")</f>
        <v>○</v>
      </c>
      <c r="BA381" s="6" t="str">
        <f>IF(I381="107 ハーフマラソン","H",IF(I381="062 10000mW","W",""))</f>
        <v/>
      </c>
      <c r="BB381" s="6" t="e">
        <f>VLOOKUP($I381 &amp; $J381,標準記録!$A$1:$D$25,2,FALSE)</f>
        <v>#N/A</v>
      </c>
      <c r="BC381" s="6" t="e">
        <f>VLOOKUP($I381 &amp; $J381,標準記録!$A$1:$D$25,3,FALSE)</f>
        <v>#N/A</v>
      </c>
      <c r="BD381" s="6" t="e">
        <f>VLOOKUP($I381 &amp; $J381,標準記録!$A$1:$D$25,4,FALSE)</f>
        <v>#N/A</v>
      </c>
      <c r="BE381" s="6" t="str">
        <f>IF(BF381="","",A380)</f>
        <v/>
      </c>
      <c r="BF381" s="6" t="str">
        <f>IF(OR(I381="201 十種競技",I381="202 七種競技"),#REF!,"")</f>
        <v/>
      </c>
      <c r="BG381" s="6" t="str">
        <f>IF(I381="107 ハーフマラソン",#REF!,"")</f>
        <v/>
      </c>
      <c r="BH381" s="6" t="str">
        <f>I381 &amp; K381</f>
        <v/>
      </c>
      <c r="BI381" s="6">
        <f>I381</f>
        <v>0</v>
      </c>
      <c r="BJ381" s="6">
        <f>COUNTIF($BI$5:$BI$401,I381)</f>
        <v>160</v>
      </c>
      <c r="BK381" s="6">
        <f>COUNTIF($BH$5:$BH$401,I381 &amp; "B標準")</f>
        <v>0</v>
      </c>
    </row>
    <row r="382" spans="1:64" ht="15" thickTop="1" thickBot="1" x14ac:dyDescent="0.2">
      <c r="A382" s="291"/>
      <c r="B382" s="325" t="s">
        <v>164</v>
      </c>
      <c r="C382" s="326"/>
      <c r="D382" s="326"/>
      <c r="E382" s="326"/>
      <c r="F382" s="326"/>
      <c r="G382" s="327"/>
      <c r="H382" s="185"/>
      <c r="I382" s="328"/>
      <c r="J382" s="329"/>
      <c r="K382" s="329"/>
      <c r="L382" s="329"/>
      <c r="M382" s="329"/>
      <c r="N382" s="329"/>
      <c r="O382" s="329"/>
      <c r="P382" s="329"/>
      <c r="Q382" s="329"/>
      <c r="R382" s="329"/>
      <c r="S382" s="329"/>
      <c r="T382" s="329"/>
      <c r="U382" s="329"/>
      <c r="V382" s="329"/>
      <c r="W382" s="329"/>
      <c r="X382" s="329"/>
      <c r="Y382" s="329"/>
      <c r="Z382" s="329"/>
      <c r="AA382" s="329"/>
      <c r="AB382" s="329"/>
      <c r="AC382" s="329"/>
      <c r="AD382" s="329"/>
      <c r="AE382" s="329"/>
      <c r="AF382" s="329"/>
      <c r="AG382" s="329"/>
      <c r="AH382" s="329"/>
      <c r="AI382" s="329"/>
      <c r="AJ382" s="329"/>
      <c r="AK382" s="329"/>
      <c r="AL382" s="329"/>
      <c r="AM382" s="329"/>
      <c r="AN382" s="329"/>
      <c r="AO382" s="329"/>
      <c r="AP382" s="329"/>
      <c r="AQ382" s="329"/>
      <c r="AR382" s="329"/>
      <c r="AS382" s="329"/>
      <c r="AT382" s="330"/>
    </row>
    <row r="383" spans="1:64" ht="13.5" customHeight="1" x14ac:dyDescent="0.15">
      <c r="A383" s="313"/>
      <c r="B383" s="315" t="s">
        <v>0</v>
      </c>
      <c r="C383" s="317" t="s">
        <v>280</v>
      </c>
      <c r="D383" s="317" t="str">
        <f>IF(C385="○","整理番号","登録番号")</f>
        <v>登録番号</v>
      </c>
      <c r="E383" s="184" t="s">
        <v>1394</v>
      </c>
      <c r="F383" s="315" t="s">
        <v>319</v>
      </c>
      <c r="G383" s="168" t="s">
        <v>1</v>
      </c>
      <c r="H383" s="298" t="s">
        <v>1395</v>
      </c>
      <c r="I383" s="296" t="s">
        <v>2</v>
      </c>
      <c r="J383" s="298" t="s">
        <v>328</v>
      </c>
      <c r="K383" s="298" t="s">
        <v>3</v>
      </c>
      <c r="L383" s="178" t="s">
        <v>281</v>
      </c>
      <c r="M383" s="171" t="s">
        <v>16</v>
      </c>
      <c r="N383" s="300" t="s">
        <v>4</v>
      </c>
      <c r="O383" s="301"/>
      <c r="P383" s="301"/>
      <c r="Q383" s="301"/>
      <c r="R383" s="301"/>
      <c r="S383" s="301"/>
      <c r="T383" s="301"/>
      <c r="U383" s="301"/>
      <c r="V383" s="301"/>
      <c r="W383" s="301"/>
      <c r="X383" s="301"/>
      <c r="Y383" s="301"/>
      <c r="Z383" s="301"/>
      <c r="AA383" s="301"/>
      <c r="AB383" s="302"/>
      <c r="AC383" s="173" t="s">
        <v>16</v>
      </c>
      <c r="AD383" s="303" t="s">
        <v>462</v>
      </c>
      <c r="AE383" s="304"/>
      <c r="AF383" s="304"/>
      <c r="AG383" s="304"/>
      <c r="AH383" s="304"/>
      <c r="AI383" s="304"/>
      <c r="AJ383" s="304"/>
      <c r="AK383" s="305"/>
      <c r="AL383" s="171" t="s">
        <v>16</v>
      </c>
      <c r="AM383" s="300" t="s">
        <v>459</v>
      </c>
      <c r="AN383" s="301"/>
      <c r="AO383" s="301"/>
      <c r="AP383" s="301"/>
      <c r="AQ383" s="301"/>
      <c r="AR383" s="301"/>
      <c r="AS383" s="301"/>
      <c r="AT383" s="306"/>
    </row>
    <row r="384" spans="1:64" ht="14.25" thickBot="1" x14ac:dyDescent="0.2">
      <c r="A384" s="314"/>
      <c r="B384" s="316"/>
      <c r="C384" s="318"/>
      <c r="D384" s="318"/>
      <c r="E384" s="189" t="s">
        <v>6</v>
      </c>
      <c r="F384" s="316"/>
      <c r="G384" s="7" t="s">
        <v>7</v>
      </c>
      <c r="H384" s="316"/>
      <c r="I384" s="297"/>
      <c r="J384" s="299"/>
      <c r="K384" s="299"/>
      <c r="L384" s="179"/>
      <c r="M384" s="172"/>
      <c r="N384" s="307" t="s">
        <v>8</v>
      </c>
      <c r="O384" s="308"/>
      <c r="P384" s="308"/>
      <c r="Q384" s="308"/>
      <c r="R384" s="308"/>
      <c r="S384" s="308"/>
      <c r="T384" s="309"/>
      <c r="U384" s="189" t="s">
        <v>9</v>
      </c>
      <c r="V384" s="175" t="s">
        <v>10</v>
      </c>
      <c r="W384" s="176"/>
      <c r="X384" s="176"/>
      <c r="Y384" s="176"/>
      <c r="Z384" s="176"/>
      <c r="AA384" s="177"/>
      <c r="AB384" s="119" t="s">
        <v>11</v>
      </c>
      <c r="AC384" s="174"/>
      <c r="AD384" s="310" t="s">
        <v>8</v>
      </c>
      <c r="AE384" s="311"/>
      <c r="AF384" s="311"/>
      <c r="AG384" s="311"/>
      <c r="AH384" s="311"/>
      <c r="AI384" s="311"/>
      <c r="AJ384" s="312"/>
      <c r="AK384" s="125" t="s">
        <v>9</v>
      </c>
      <c r="AL384" s="172"/>
      <c r="AM384" s="307" t="s">
        <v>8</v>
      </c>
      <c r="AN384" s="308"/>
      <c r="AO384" s="308"/>
      <c r="AP384" s="308"/>
      <c r="AQ384" s="308"/>
      <c r="AR384" s="308"/>
      <c r="AS384" s="309"/>
      <c r="AT384" s="120" t="s">
        <v>9</v>
      </c>
    </row>
    <row r="385" spans="1:64" x14ac:dyDescent="0.15">
      <c r="A385" s="289">
        <v>77</v>
      </c>
      <c r="B385" s="292"/>
      <c r="C385" s="294"/>
      <c r="D385" s="292"/>
      <c r="E385" s="186" t="str">
        <f>IF(C385="○",IF($D385&lt;&gt;"",VLOOKUP($D385,新規学連登録者入力シート!$A$2:$U$101,8,FALSE),""),IF($D385&lt;&gt;"",IF(VLOOKUP(記入方法!$D385,登録者リスト!$A$1:$F$43729,4,FALSE)=基本情報!$D$6,VLOOKUP(記入方法!$D385,登録者リスト!$A$1:$F$43729,3,FALSE),""),""))</f>
        <v/>
      </c>
      <c r="F385" s="283" t="str">
        <f>IF(C385="○",IF($D385&lt;&gt;"",VLOOKUP($D385,新規学連登録者入力シート!$A$2:$U$101,9,FALSE),""),IF($D385&lt;&gt;"",IF(VLOOKUP(記入方法!$D385,登録者リスト!$A$1:$G$43729,4,FALSE)=基本情報!$D$6,VLOOKUP(記入方法!$D385,登録者リスト!$A$1:$G$43729,7,FALSE),""),""))</f>
        <v/>
      </c>
      <c r="G385" s="187" t="str">
        <f>IF(C385="○",IF($D385&lt;&gt;"",VLOOKUP($D385,新規学連登録者入力シート!$A$2:$U$101,14,FALSE),""),IF($D385&lt;&gt;"",IF(VLOOKUP(記入方法!$D385,登録者リスト!$A$1:$F$43729,4,FALSE)=基本情報!$D$6,VLOOKUP(記入方法!$D385,登録者リスト!$A$1:$F$43729,5,FALSE),""),""))</f>
        <v/>
      </c>
      <c r="H385" s="281" t="str">
        <f>IF(C385="○",IF($D385&lt;&gt;"",VLOOKUP($D385,新規学連登録者入力シート!$A$2:$U$101,19,FALSE),""),IF($D385&lt;&gt;"",IF(VLOOKUP(記入方法!$D385,登録者リスト!$A$1:$H$43729,4,FALSE)=基本情報!$D$6,VLOOKUP(記入方法!$D385,登録者リスト!$A$1:$H$43729,8,FALSE),""),""))</f>
        <v/>
      </c>
      <c r="I385" s="285"/>
      <c r="J385" s="285"/>
      <c r="K385" s="287" t="str">
        <f>IFERROR(IF(I385="","",IF(AND(I385&lt;&gt;"107 ハーフマラソン",I385&lt;&gt;"062 10000mW"),IF(BD385="T",IF(VALUE(M385)&lt;=BB385,"A標準",IF(VALUE(M385)&lt;=BC385,"B標準","未突破")),IF(VALUE(M385)&gt;=BB385,"A標準",IF(VALUE(M385)&gt;=BC385,"B標準","未突破"))),IF(VALUE(M385)&lt;=BC385,"","未突破"))),"")</f>
        <v/>
      </c>
      <c r="L385" s="169"/>
      <c r="M385" s="13" t="str">
        <f>IF(U385="",ASC(N385&amp;IF(P385&lt;&gt;"",TEXT(P385,"00"),"")&amp;IF(R385&lt;&gt;"",TEXT(R385,"00"),"")&amp;IF(T385&lt;&gt;"",TEXT(T385,"00"),"")),ASC(U385))</f>
        <v/>
      </c>
      <c r="N385" s="281"/>
      <c r="O385" s="265" t="s">
        <v>275</v>
      </c>
      <c r="P385" s="275"/>
      <c r="Q385" s="265" t="s">
        <v>276</v>
      </c>
      <c r="R385" s="275"/>
      <c r="S385" s="277" t="s">
        <v>277</v>
      </c>
      <c r="T385" s="279"/>
      <c r="U385" s="281"/>
      <c r="V385" s="8"/>
      <c r="W385" s="9" t="s">
        <v>23</v>
      </c>
      <c r="X385" s="8"/>
      <c r="Y385" s="9" t="s">
        <v>24</v>
      </c>
      <c r="Z385" s="8"/>
      <c r="AA385" s="9" t="s">
        <v>26</v>
      </c>
      <c r="AB385" s="283"/>
      <c r="AC385" s="126" t="str">
        <f>IF(AK385="",ASC(AD385&amp;IF(AF385&lt;&gt;"",TEXT(AF385,"00"),"")&amp;IF(AH385&lt;&gt;"",TEXT(AH385,"00"),"")&amp;IF(AJ385&lt;&gt;"",TEXT(AJ385,"00"),"")),ASC(AK385))</f>
        <v/>
      </c>
      <c r="AD385" s="267" t="str">
        <f>IF(I385="","",IF(I385="201 十種競技","",VLOOKUP(I385,#REF!,2,FALSE)))</f>
        <v/>
      </c>
      <c r="AE385" s="269" t="s">
        <v>275</v>
      </c>
      <c r="AF385" s="271" t="str">
        <f>IF(I385="","",IF(I385="201 十種競技","",VLOOKUP(I385,#REF!,4,FALSE)))</f>
        <v/>
      </c>
      <c r="AG385" s="269" t="s">
        <v>276</v>
      </c>
      <c r="AH385" s="271" t="str">
        <f>IF(I385="","",IF(I385="201 十種競技","",VLOOKUP(I385,#REF!,6,FALSE)))</f>
        <v/>
      </c>
      <c r="AI385" s="273" t="s">
        <v>277</v>
      </c>
      <c r="AJ385" s="331" t="str">
        <f>IF(I385="","",IF(I385="201 十種競技","",VLOOKUP(I385,#REF!,8,FALSE)))</f>
        <v/>
      </c>
      <c r="AK385" s="267" t="str">
        <f>IF(I385="","",IF(I385="201 十種競技",#REF!,""))</f>
        <v/>
      </c>
      <c r="AL385" s="13" t="str">
        <f>IF(AT385="",ASC(AM385&amp;IF(AO385&lt;&gt;"",TEXT(AO385,"00"),"")&amp;IF(AQ385&lt;&gt;"",TEXT(AQ385,"00"),"")&amp;IF(AS385&lt;&gt;"",TEXT(AS385,"00"),"")),ASC(AT385))</f>
        <v/>
      </c>
      <c r="AM385" s="292"/>
      <c r="AN385" s="265" t="s">
        <v>275</v>
      </c>
      <c r="AO385" s="319"/>
      <c r="AP385" s="265" t="s">
        <v>276</v>
      </c>
      <c r="AQ385" s="319"/>
      <c r="AR385" s="277" t="s">
        <v>277</v>
      </c>
      <c r="AS385" s="321"/>
      <c r="AT385" s="323"/>
      <c r="AV385" s="6" t="str">
        <f>IF(AND(I385&lt;&gt;"107 ハーフマラソン",I385&lt;&gt;"062 10000mW"),D385 &amp; "-" &amp; I385,D385 &amp; "-" &amp; I385 &amp; J385)</f>
        <v>-</v>
      </c>
      <c r="AW385" s="6" t="str">
        <f>IF(ISERROR(VLOOKUP(記入方法!$AV385,登録者リスト!#REF!,4,FALSE)),"○","")</f>
        <v>○</v>
      </c>
      <c r="AX385" s="6" t="e">
        <f>IF(AND(I385&lt;&gt;"107 ハーフマラソン",I385&lt;&gt;"062 10000mW"),#REF! &amp; "-" &amp; I385,#REF! &amp; "-" &amp; I385 &amp; J385)</f>
        <v>#REF!</v>
      </c>
      <c r="AY385" s="6" t="str">
        <f>IF(ISERROR(VLOOKUP(AX385,突破者リスト外資格記録入力シート!$D$7:$M$106,2,FALSE)),"○","")</f>
        <v>○</v>
      </c>
      <c r="AZ385" s="6" t="str">
        <f>IF(C385="○","整理番号","登録番号")</f>
        <v>登録番号</v>
      </c>
      <c r="BA385" s="6" t="str">
        <f>IF(I385="107 ハーフマラソン","H",IF(I385="062 10000mW","W",""))</f>
        <v/>
      </c>
      <c r="BB385" s="6" t="e">
        <f>VLOOKUP($I385 &amp; $J385,標準記録!$A$1:$D$25,2,FALSE)</f>
        <v>#N/A</v>
      </c>
      <c r="BC385" s="6" t="e">
        <f>VLOOKUP($I385 &amp; $J385,標準記録!$A$1:$D$25,3,FALSE)</f>
        <v>#N/A</v>
      </c>
      <c r="BD385" s="6" t="e">
        <f>VLOOKUP($I385 &amp; $J385,標準記録!$A$1:$D$25,4,FALSE)</f>
        <v>#N/A</v>
      </c>
      <c r="BE385" s="6" t="str">
        <f>IF(BF385="","",A385)</f>
        <v/>
      </c>
      <c r="BF385" s="6" t="str">
        <f>IF(OR(I385="201 十種競技",I385="202 七種競技"),#REF!,"")</f>
        <v/>
      </c>
      <c r="BG385" s="6" t="str">
        <f>IF(I385="107 ハーフマラソン",#REF!,"")</f>
        <v/>
      </c>
      <c r="BH385" s="6" t="str">
        <f>I385 &amp; K385</f>
        <v/>
      </c>
      <c r="BI385" s="6">
        <f>I385</f>
        <v>0</v>
      </c>
      <c r="BJ385" s="6">
        <f>COUNTIF($BI$5:$BI$401,I385)</f>
        <v>160</v>
      </c>
      <c r="BK385" s="6">
        <f>COUNTIF($BH$5:$BH$401,I385 &amp; "B標準")</f>
        <v>0</v>
      </c>
      <c r="BL385" s="6" t="str">
        <f>D383 &amp; D385</f>
        <v>登録番号</v>
      </c>
    </row>
    <row r="386" spans="1:64" ht="14.25" thickBot="1" x14ac:dyDescent="0.2">
      <c r="A386" s="290"/>
      <c r="B386" s="293"/>
      <c r="C386" s="295"/>
      <c r="D386" s="293"/>
      <c r="E386" s="188" t="str">
        <f>IF(C385="○",IF($D385&lt;&gt;"",VLOOKUP($D385,新規学連登録者入力シート!$A$2:$U$101,7,FALSE),""),IF($D385&lt;&gt;"",IF(VLOOKUP(記入方法!$D385,登録者リスト!$A$1:$F$43729,4,FALSE)=基本情報!$D$6,VLOOKUP(記入方法!$D385,登録者リスト!$A$1:$F$43729,2,FALSE),""),""))</f>
        <v/>
      </c>
      <c r="F386" s="284"/>
      <c r="G386" s="188" t="str">
        <f>IF(C385="○",IF($D385&lt;&gt;"",VLOOKUP($D385,新規学連登録者入力シート!$A$2:$U$101,19,FALSE),""),IF($D385&lt;&gt;"",IF(VLOOKUP(記入方法!$D385,登録者リスト!$A$1:$F$43729,4,FALSE)=基本情報!$D$6,VLOOKUP(記入方法!$D385,登録者リスト!$A$1:$F$43729,6,FALSE),""),""))</f>
        <v/>
      </c>
      <c r="H386" s="282"/>
      <c r="I386" s="286"/>
      <c r="J386" s="286"/>
      <c r="K386" s="288"/>
      <c r="L386" s="170"/>
      <c r="M386" s="15" t="str">
        <f>IF(U386="",ASC(N386&amp;IF(P386&lt;&gt;"",TEXT(P386,"00"),"")&amp;IF(R386&lt;&gt;"",TEXT(R386,"00"),"")&amp;IF(T386&lt;&gt;"",TEXT(T386,"00"),"")),ASC(U386))</f>
        <v/>
      </c>
      <c r="N386" s="282"/>
      <c r="O386" s="266"/>
      <c r="P386" s="276"/>
      <c r="Q386" s="266"/>
      <c r="R386" s="276"/>
      <c r="S386" s="278"/>
      <c r="T386" s="280"/>
      <c r="U386" s="282"/>
      <c r="V386" s="10"/>
      <c r="W386" s="11" t="s">
        <v>23</v>
      </c>
      <c r="X386" s="10"/>
      <c r="Y386" s="11" t="s">
        <v>25</v>
      </c>
      <c r="Z386" s="10"/>
      <c r="AA386" s="11" t="s">
        <v>26</v>
      </c>
      <c r="AB386" s="284"/>
      <c r="AC386" s="127" t="str">
        <f>IF(AK386="",ASC(AD385&amp;IF(AF386&lt;&gt;"",TEXT(AF386,"00"),"")&amp;IF(AH386&lt;&gt;"",TEXT(AH386,"00"),"")&amp;IF(AJ386&lt;&gt;"",TEXT(AJ386,"00"),"")),ASC(AK386))</f>
        <v/>
      </c>
      <c r="AD386" s="268"/>
      <c r="AE386" s="270"/>
      <c r="AF386" s="272"/>
      <c r="AG386" s="270"/>
      <c r="AH386" s="272"/>
      <c r="AI386" s="274"/>
      <c r="AJ386" s="332"/>
      <c r="AK386" s="268"/>
      <c r="AL386" s="15" t="str">
        <f>IF(AT386="",ASC(AM386&amp;IF(AO386&lt;&gt;"",TEXT(AO386,"00"),"")&amp;IF(AQ386&lt;&gt;"",TEXT(AQ386,"00"),"")&amp;IF(AS386&lt;&gt;"",TEXT(AS386,"00"),"")),ASC(AT386))</f>
        <v/>
      </c>
      <c r="AM386" s="293"/>
      <c r="AN386" s="266"/>
      <c r="AO386" s="320"/>
      <c r="AP386" s="266"/>
      <c r="AQ386" s="320"/>
      <c r="AR386" s="278"/>
      <c r="AS386" s="322"/>
      <c r="AT386" s="324"/>
      <c r="AV386" s="6" t="str">
        <f>IF(AND(I386&lt;&gt;"107 ハーフマラソン",I386&lt;&gt;"062 10000mW"),D385 &amp; "-" &amp; I386,D385 &amp; "-" &amp; I386 &amp; J386)</f>
        <v>-</v>
      </c>
      <c r="AW386" s="6" t="str">
        <f>IF(ISERROR(VLOOKUP(記入方法!$AV386,登録者リスト!#REF!,4,FALSE)),"○","")</f>
        <v>○</v>
      </c>
      <c r="AX386" s="6" t="e">
        <f>IF(AND(I386&lt;&gt;"107 ハーフマラソン",I386&lt;&gt;"062 10000mW"),#REF! &amp; "-" &amp; I386,#REF! &amp; "-" &amp; I386 &amp; J386)</f>
        <v>#REF!</v>
      </c>
      <c r="AY386" s="6" t="str">
        <f>IF(ISERROR(VLOOKUP(AX386,突破者リスト外資格記録入力シート!$D$7:$M$106,2,FALSE)),"○","")</f>
        <v>○</v>
      </c>
      <c r="BA386" s="6" t="str">
        <f>IF(I386="107 ハーフマラソン","H",IF(I386="062 10000mW","W",""))</f>
        <v/>
      </c>
      <c r="BB386" s="6" t="e">
        <f>VLOOKUP($I386 &amp; $J386,標準記録!$A$1:$D$25,2,FALSE)</f>
        <v>#N/A</v>
      </c>
      <c r="BC386" s="6" t="e">
        <f>VLOOKUP($I386 &amp; $J386,標準記録!$A$1:$D$25,3,FALSE)</f>
        <v>#N/A</v>
      </c>
      <c r="BD386" s="6" t="e">
        <f>VLOOKUP($I386 &amp; $J386,標準記録!$A$1:$D$25,4,FALSE)</f>
        <v>#N/A</v>
      </c>
      <c r="BE386" s="6" t="str">
        <f>IF(BF386="","",A385)</f>
        <v/>
      </c>
      <c r="BF386" s="6" t="str">
        <f>IF(OR(I386="201 十種競技",I386="202 七種競技"),#REF!,"")</f>
        <v/>
      </c>
      <c r="BG386" s="6" t="str">
        <f>IF(I386="107 ハーフマラソン",#REF!,"")</f>
        <v/>
      </c>
      <c r="BH386" s="6" t="str">
        <f>I386 &amp; K386</f>
        <v/>
      </c>
      <c r="BI386" s="6">
        <f>I386</f>
        <v>0</v>
      </c>
      <c r="BJ386" s="6">
        <f>COUNTIF($BI$5:$BI$401,I386)</f>
        <v>160</v>
      </c>
      <c r="BK386" s="6">
        <f>COUNTIF($BH$5:$BH$401,I386 &amp; "B標準")</f>
        <v>0</v>
      </c>
    </row>
    <row r="387" spans="1:64" ht="15" thickTop="1" thickBot="1" x14ac:dyDescent="0.2">
      <c r="A387" s="291"/>
      <c r="B387" s="325" t="s">
        <v>164</v>
      </c>
      <c r="C387" s="326"/>
      <c r="D387" s="326"/>
      <c r="E387" s="326"/>
      <c r="F387" s="326"/>
      <c r="G387" s="327"/>
      <c r="H387" s="185"/>
      <c r="I387" s="328"/>
      <c r="J387" s="329"/>
      <c r="K387" s="329"/>
      <c r="L387" s="329"/>
      <c r="M387" s="329"/>
      <c r="N387" s="329"/>
      <c r="O387" s="329"/>
      <c r="P387" s="329"/>
      <c r="Q387" s="329"/>
      <c r="R387" s="329"/>
      <c r="S387" s="329"/>
      <c r="T387" s="329"/>
      <c r="U387" s="329"/>
      <c r="V387" s="329"/>
      <c r="W387" s="329"/>
      <c r="X387" s="329"/>
      <c r="Y387" s="329"/>
      <c r="Z387" s="329"/>
      <c r="AA387" s="329"/>
      <c r="AB387" s="329"/>
      <c r="AC387" s="329"/>
      <c r="AD387" s="329"/>
      <c r="AE387" s="329"/>
      <c r="AF387" s="329"/>
      <c r="AG387" s="329"/>
      <c r="AH387" s="329"/>
      <c r="AI387" s="329"/>
      <c r="AJ387" s="329"/>
      <c r="AK387" s="329"/>
      <c r="AL387" s="329"/>
      <c r="AM387" s="329"/>
      <c r="AN387" s="329"/>
      <c r="AO387" s="329"/>
      <c r="AP387" s="329"/>
      <c r="AQ387" s="329"/>
      <c r="AR387" s="329"/>
      <c r="AS387" s="329"/>
      <c r="AT387" s="330"/>
    </row>
    <row r="388" spans="1:64" ht="13.5" customHeight="1" x14ac:dyDescent="0.15">
      <c r="A388" s="313"/>
      <c r="B388" s="315" t="s">
        <v>0</v>
      </c>
      <c r="C388" s="317" t="s">
        <v>280</v>
      </c>
      <c r="D388" s="317" t="str">
        <f>IF(C390="○","整理番号","登録番号")</f>
        <v>登録番号</v>
      </c>
      <c r="E388" s="184" t="s">
        <v>1394</v>
      </c>
      <c r="F388" s="315" t="s">
        <v>319</v>
      </c>
      <c r="G388" s="168" t="s">
        <v>1</v>
      </c>
      <c r="H388" s="298" t="s">
        <v>1395</v>
      </c>
      <c r="I388" s="296" t="s">
        <v>2</v>
      </c>
      <c r="J388" s="298" t="s">
        <v>328</v>
      </c>
      <c r="K388" s="298" t="s">
        <v>3</v>
      </c>
      <c r="L388" s="178" t="s">
        <v>281</v>
      </c>
      <c r="M388" s="171" t="s">
        <v>16</v>
      </c>
      <c r="N388" s="300" t="s">
        <v>4</v>
      </c>
      <c r="O388" s="301"/>
      <c r="P388" s="301"/>
      <c r="Q388" s="301"/>
      <c r="R388" s="301"/>
      <c r="S388" s="301"/>
      <c r="T388" s="301"/>
      <c r="U388" s="301"/>
      <c r="V388" s="301"/>
      <c r="W388" s="301"/>
      <c r="X388" s="301"/>
      <c r="Y388" s="301"/>
      <c r="Z388" s="301"/>
      <c r="AA388" s="301"/>
      <c r="AB388" s="302"/>
      <c r="AC388" s="173" t="s">
        <v>16</v>
      </c>
      <c r="AD388" s="303" t="s">
        <v>462</v>
      </c>
      <c r="AE388" s="304"/>
      <c r="AF388" s="304"/>
      <c r="AG388" s="304"/>
      <c r="AH388" s="304"/>
      <c r="AI388" s="304"/>
      <c r="AJ388" s="304"/>
      <c r="AK388" s="305"/>
      <c r="AL388" s="171" t="s">
        <v>16</v>
      </c>
      <c r="AM388" s="300" t="s">
        <v>459</v>
      </c>
      <c r="AN388" s="301"/>
      <c r="AO388" s="301"/>
      <c r="AP388" s="301"/>
      <c r="AQ388" s="301"/>
      <c r="AR388" s="301"/>
      <c r="AS388" s="301"/>
      <c r="AT388" s="306"/>
    </row>
    <row r="389" spans="1:64" ht="14.25" thickBot="1" x14ac:dyDescent="0.2">
      <c r="A389" s="314"/>
      <c r="B389" s="316"/>
      <c r="C389" s="318"/>
      <c r="D389" s="318"/>
      <c r="E389" s="189" t="s">
        <v>6</v>
      </c>
      <c r="F389" s="316"/>
      <c r="G389" s="7" t="s">
        <v>7</v>
      </c>
      <c r="H389" s="316"/>
      <c r="I389" s="297"/>
      <c r="J389" s="299"/>
      <c r="K389" s="299"/>
      <c r="L389" s="179"/>
      <c r="M389" s="172"/>
      <c r="N389" s="307" t="s">
        <v>8</v>
      </c>
      <c r="O389" s="308"/>
      <c r="P389" s="308"/>
      <c r="Q389" s="308"/>
      <c r="R389" s="308"/>
      <c r="S389" s="308"/>
      <c r="T389" s="309"/>
      <c r="U389" s="189" t="s">
        <v>9</v>
      </c>
      <c r="V389" s="175" t="s">
        <v>10</v>
      </c>
      <c r="W389" s="176"/>
      <c r="X389" s="176"/>
      <c r="Y389" s="176"/>
      <c r="Z389" s="176"/>
      <c r="AA389" s="177"/>
      <c r="AB389" s="119" t="s">
        <v>11</v>
      </c>
      <c r="AC389" s="174"/>
      <c r="AD389" s="310" t="s">
        <v>8</v>
      </c>
      <c r="AE389" s="311"/>
      <c r="AF389" s="311"/>
      <c r="AG389" s="311"/>
      <c r="AH389" s="311"/>
      <c r="AI389" s="311"/>
      <c r="AJ389" s="312"/>
      <c r="AK389" s="125" t="s">
        <v>9</v>
      </c>
      <c r="AL389" s="172"/>
      <c r="AM389" s="307" t="s">
        <v>8</v>
      </c>
      <c r="AN389" s="308"/>
      <c r="AO389" s="308"/>
      <c r="AP389" s="308"/>
      <c r="AQ389" s="308"/>
      <c r="AR389" s="308"/>
      <c r="AS389" s="309"/>
      <c r="AT389" s="120" t="s">
        <v>9</v>
      </c>
    </row>
    <row r="390" spans="1:64" x14ac:dyDescent="0.15">
      <c r="A390" s="289">
        <v>78</v>
      </c>
      <c r="B390" s="292"/>
      <c r="C390" s="294"/>
      <c r="D390" s="292"/>
      <c r="E390" s="186" t="str">
        <f>IF(C390="○",IF($D390&lt;&gt;"",VLOOKUP($D390,新規学連登録者入力シート!$A$2:$U$101,8,FALSE),""),IF($D390&lt;&gt;"",IF(VLOOKUP(記入方法!$D390,登録者リスト!$A$1:$F$43729,4,FALSE)=基本情報!$D$6,VLOOKUP(記入方法!$D390,登録者リスト!$A$1:$F$43729,3,FALSE),""),""))</f>
        <v/>
      </c>
      <c r="F390" s="283" t="str">
        <f>IF(C390="○",IF($D390&lt;&gt;"",VLOOKUP($D390,新規学連登録者入力シート!$A$2:$U$101,9,FALSE),""),IF($D390&lt;&gt;"",IF(VLOOKUP(記入方法!$D390,登録者リスト!$A$1:$G$43729,4,FALSE)=基本情報!$D$6,VLOOKUP(記入方法!$D390,登録者リスト!$A$1:$G$43729,7,FALSE),""),""))</f>
        <v/>
      </c>
      <c r="G390" s="187" t="str">
        <f>IF(C390="○",IF($D390&lt;&gt;"",VLOOKUP($D390,新規学連登録者入力シート!$A$2:$U$101,14,FALSE),""),IF($D390&lt;&gt;"",IF(VLOOKUP(記入方法!$D390,登録者リスト!$A$1:$F$43729,4,FALSE)=基本情報!$D$6,VLOOKUP(記入方法!$D390,登録者リスト!$A$1:$F$43729,5,FALSE),""),""))</f>
        <v/>
      </c>
      <c r="H390" s="281" t="str">
        <f>IF(C390="○",IF($D390&lt;&gt;"",VLOOKUP($D390,新規学連登録者入力シート!$A$2:$U$101,19,FALSE),""),IF($D390&lt;&gt;"",IF(VLOOKUP(記入方法!$D390,登録者リスト!$A$1:$H$43729,4,FALSE)=基本情報!$D$6,VLOOKUP(記入方法!$D390,登録者リスト!$A$1:$H$43729,8,FALSE),""),""))</f>
        <v/>
      </c>
      <c r="I390" s="285"/>
      <c r="J390" s="285"/>
      <c r="K390" s="287" t="str">
        <f>IFERROR(IF(I390="","",IF(AND(I390&lt;&gt;"107 ハーフマラソン",I390&lt;&gt;"062 10000mW"),IF(BD390="T",IF(VALUE(M390)&lt;=BB390,"A標準",IF(VALUE(M390)&lt;=BC390,"B標準","未突破")),IF(VALUE(M390)&gt;=BB390,"A標準",IF(VALUE(M390)&gt;=BC390,"B標準","未突破"))),IF(VALUE(M390)&lt;=BC390,"","未突破"))),"")</f>
        <v/>
      </c>
      <c r="L390" s="169"/>
      <c r="M390" s="13" t="str">
        <f>IF(U390="",ASC(N390&amp;IF(P390&lt;&gt;"",TEXT(P390,"00"),"")&amp;IF(R390&lt;&gt;"",TEXT(R390,"00"),"")&amp;IF(T390&lt;&gt;"",TEXT(T390,"00"),"")),ASC(U390))</f>
        <v/>
      </c>
      <c r="N390" s="281"/>
      <c r="O390" s="265" t="s">
        <v>275</v>
      </c>
      <c r="P390" s="275"/>
      <c r="Q390" s="265" t="s">
        <v>276</v>
      </c>
      <c r="R390" s="275"/>
      <c r="S390" s="277" t="s">
        <v>277</v>
      </c>
      <c r="T390" s="279"/>
      <c r="U390" s="281"/>
      <c r="V390" s="8"/>
      <c r="W390" s="9" t="s">
        <v>23</v>
      </c>
      <c r="X390" s="8"/>
      <c r="Y390" s="9" t="s">
        <v>24</v>
      </c>
      <c r="Z390" s="8"/>
      <c r="AA390" s="9" t="s">
        <v>26</v>
      </c>
      <c r="AB390" s="283"/>
      <c r="AC390" s="126" t="str">
        <f>IF(AK390="",ASC(AD390&amp;IF(AF390&lt;&gt;"",TEXT(AF390,"00"),"")&amp;IF(AH390&lt;&gt;"",TEXT(AH390,"00"),"")&amp;IF(AJ390&lt;&gt;"",TEXT(AJ390,"00"),"")),ASC(AK390))</f>
        <v/>
      </c>
      <c r="AD390" s="267" t="str">
        <f>IF(I390="","",IF(I390="201 十種競技","",VLOOKUP(I390,#REF!,2,FALSE)))</f>
        <v/>
      </c>
      <c r="AE390" s="269" t="s">
        <v>275</v>
      </c>
      <c r="AF390" s="271" t="str">
        <f>IF(I390="","",IF(I390="201 十種競技","",VLOOKUP(I390,#REF!,4,FALSE)))</f>
        <v/>
      </c>
      <c r="AG390" s="269" t="s">
        <v>276</v>
      </c>
      <c r="AH390" s="271" t="str">
        <f>IF(I390="","",IF(I390="201 十種競技","",VLOOKUP(I390,#REF!,6,FALSE)))</f>
        <v/>
      </c>
      <c r="AI390" s="273" t="s">
        <v>277</v>
      </c>
      <c r="AJ390" s="331" t="str">
        <f>IF(I390="","",IF(I390="201 十種競技","",VLOOKUP(I390,#REF!,8,FALSE)))</f>
        <v/>
      </c>
      <c r="AK390" s="267" t="str">
        <f>IF(I390="","",IF(I390="201 十種競技",#REF!,""))</f>
        <v/>
      </c>
      <c r="AL390" s="13" t="str">
        <f>IF(AT390="",ASC(AM390&amp;IF(AO390&lt;&gt;"",TEXT(AO390,"00"),"")&amp;IF(AQ390&lt;&gt;"",TEXT(AQ390,"00"),"")&amp;IF(AS390&lt;&gt;"",TEXT(AS390,"00"),"")),ASC(AT390))</f>
        <v/>
      </c>
      <c r="AM390" s="292"/>
      <c r="AN390" s="265" t="s">
        <v>275</v>
      </c>
      <c r="AO390" s="319"/>
      <c r="AP390" s="265" t="s">
        <v>276</v>
      </c>
      <c r="AQ390" s="319"/>
      <c r="AR390" s="277" t="s">
        <v>277</v>
      </c>
      <c r="AS390" s="321"/>
      <c r="AT390" s="323"/>
      <c r="AV390" s="6" t="str">
        <f>IF(AND(I390&lt;&gt;"107 ハーフマラソン",I390&lt;&gt;"062 10000mW"),D390 &amp; "-" &amp; I390,D390 &amp; "-" &amp; I390 &amp; J390)</f>
        <v>-</v>
      </c>
      <c r="AW390" s="6" t="str">
        <f>IF(ISERROR(VLOOKUP(記入方法!$AV390,登録者リスト!#REF!,4,FALSE)),"○","")</f>
        <v>○</v>
      </c>
      <c r="AX390" s="6" t="e">
        <f>IF(AND(I390&lt;&gt;"107 ハーフマラソン",I390&lt;&gt;"062 10000mW"),#REF! &amp; "-" &amp; I390,#REF! &amp; "-" &amp; I390 &amp; J390)</f>
        <v>#REF!</v>
      </c>
      <c r="AY390" s="6" t="str">
        <f>IF(ISERROR(VLOOKUP(AX390,突破者リスト外資格記録入力シート!$D$7:$M$106,2,FALSE)),"○","")</f>
        <v>○</v>
      </c>
      <c r="AZ390" s="6" t="str">
        <f>IF(C390="○","整理番号","登録番号")</f>
        <v>登録番号</v>
      </c>
      <c r="BA390" s="6" t="str">
        <f>IF(I390="107 ハーフマラソン","H",IF(I390="062 10000mW","W",""))</f>
        <v/>
      </c>
      <c r="BB390" s="6" t="e">
        <f>VLOOKUP($I390 &amp; $J390,標準記録!$A$1:$D$25,2,FALSE)</f>
        <v>#N/A</v>
      </c>
      <c r="BC390" s="6" t="e">
        <f>VLOOKUP($I390 &amp; $J390,標準記録!$A$1:$D$25,3,FALSE)</f>
        <v>#N/A</v>
      </c>
      <c r="BD390" s="6" t="e">
        <f>VLOOKUP($I390 &amp; $J390,標準記録!$A$1:$D$25,4,FALSE)</f>
        <v>#N/A</v>
      </c>
      <c r="BE390" s="6" t="str">
        <f>IF(BF390="","",A390)</f>
        <v/>
      </c>
      <c r="BF390" s="6" t="str">
        <f>IF(OR(I390="201 十種競技",I390="202 七種競技"),#REF!,"")</f>
        <v/>
      </c>
      <c r="BG390" s="6" t="str">
        <f>IF(I390="107 ハーフマラソン",#REF!,"")</f>
        <v/>
      </c>
      <c r="BH390" s="6" t="str">
        <f>I390 &amp; K390</f>
        <v/>
      </c>
      <c r="BI390" s="6">
        <f>I390</f>
        <v>0</v>
      </c>
      <c r="BJ390" s="6">
        <f>COUNTIF($BI$5:$BI$401,I390)</f>
        <v>160</v>
      </c>
      <c r="BK390" s="6">
        <f>COUNTIF($BH$5:$BH$401,I390 &amp; "B標準")</f>
        <v>0</v>
      </c>
      <c r="BL390" s="6" t="str">
        <f>D388 &amp; D390</f>
        <v>登録番号</v>
      </c>
    </row>
    <row r="391" spans="1:64" ht="14.25" thickBot="1" x14ac:dyDescent="0.2">
      <c r="A391" s="290"/>
      <c r="B391" s="293"/>
      <c r="C391" s="295"/>
      <c r="D391" s="293"/>
      <c r="E391" s="188" t="str">
        <f>IF(C390="○",IF($D390&lt;&gt;"",VLOOKUP($D390,新規学連登録者入力シート!$A$2:$U$101,7,FALSE),""),IF($D390&lt;&gt;"",IF(VLOOKUP(記入方法!$D390,登録者リスト!$A$1:$F$43729,4,FALSE)=基本情報!$D$6,VLOOKUP(記入方法!$D390,登録者リスト!$A$1:$F$43729,2,FALSE),""),""))</f>
        <v/>
      </c>
      <c r="F391" s="284"/>
      <c r="G391" s="188" t="str">
        <f>IF(C390="○",IF($D390&lt;&gt;"",VLOOKUP($D390,新規学連登録者入力シート!$A$2:$U$101,19,FALSE),""),IF($D390&lt;&gt;"",IF(VLOOKUP(記入方法!$D390,登録者リスト!$A$1:$F$43729,4,FALSE)=基本情報!$D$6,VLOOKUP(記入方法!$D390,登録者リスト!$A$1:$F$43729,6,FALSE),""),""))</f>
        <v/>
      </c>
      <c r="H391" s="282"/>
      <c r="I391" s="286"/>
      <c r="J391" s="286"/>
      <c r="K391" s="288"/>
      <c r="L391" s="170"/>
      <c r="M391" s="15" t="str">
        <f>IF(U391="",ASC(N391&amp;IF(P391&lt;&gt;"",TEXT(P391,"00"),"")&amp;IF(R391&lt;&gt;"",TEXT(R391,"00"),"")&amp;IF(T391&lt;&gt;"",TEXT(T391,"00"),"")),ASC(U391))</f>
        <v/>
      </c>
      <c r="N391" s="282"/>
      <c r="O391" s="266"/>
      <c r="P391" s="276"/>
      <c r="Q391" s="266"/>
      <c r="R391" s="276"/>
      <c r="S391" s="278"/>
      <c r="T391" s="280"/>
      <c r="U391" s="282"/>
      <c r="V391" s="10"/>
      <c r="W391" s="11" t="s">
        <v>23</v>
      </c>
      <c r="X391" s="10"/>
      <c r="Y391" s="11" t="s">
        <v>25</v>
      </c>
      <c r="Z391" s="10"/>
      <c r="AA391" s="11" t="s">
        <v>26</v>
      </c>
      <c r="AB391" s="284"/>
      <c r="AC391" s="127" t="str">
        <f>IF(AK391="",ASC(AD390&amp;IF(AF391&lt;&gt;"",TEXT(AF391,"00"),"")&amp;IF(AH391&lt;&gt;"",TEXT(AH391,"00"),"")&amp;IF(AJ391&lt;&gt;"",TEXT(AJ391,"00"),"")),ASC(AK391))</f>
        <v/>
      </c>
      <c r="AD391" s="268"/>
      <c r="AE391" s="270"/>
      <c r="AF391" s="272"/>
      <c r="AG391" s="270"/>
      <c r="AH391" s="272"/>
      <c r="AI391" s="274"/>
      <c r="AJ391" s="332"/>
      <c r="AK391" s="268"/>
      <c r="AL391" s="15" t="str">
        <f>IF(AT391="",ASC(AM391&amp;IF(AO391&lt;&gt;"",TEXT(AO391,"00"),"")&amp;IF(AQ391&lt;&gt;"",TEXT(AQ391,"00"),"")&amp;IF(AS391&lt;&gt;"",TEXT(AS391,"00"),"")),ASC(AT391))</f>
        <v/>
      </c>
      <c r="AM391" s="293"/>
      <c r="AN391" s="266"/>
      <c r="AO391" s="320"/>
      <c r="AP391" s="266"/>
      <c r="AQ391" s="320"/>
      <c r="AR391" s="278"/>
      <c r="AS391" s="322"/>
      <c r="AT391" s="324"/>
      <c r="AV391" s="6" t="str">
        <f>IF(AND(I391&lt;&gt;"107 ハーフマラソン",I391&lt;&gt;"062 10000mW"),D390 &amp; "-" &amp; I391,D390 &amp; "-" &amp; I391 &amp; J391)</f>
        <v>-</v>
      </c>
      <c r="AW391" s="6" t="str">
        <f>IF(ISERROR(VLOOKUP(記入方法!$AV391,登録者リスト!#REF!,4,FALSE)),"○","")</f>
        <v>○</v>
      </c>
      <c r="AX391" s="6" t="e">
        <f>IF(AND(I391&lt;&gt;"107 ハーフマラソン",I391&lt;&gt;"062 10000mW"),#REF! &amp; "-" &amp; I391,#REF! &amp; "-" &amp; I391 &amp; J391)</f>
        <v>#REF!</v>
      </c>
      <c r="AY391" s="6" t="str">
        <f>IF(ISERROR(VLOOKUP(AX391,突破者リスト外資格記録入力シート!$D$7:$M$106,2,FALSE)),"○","")</f>
        <v>○</v>
      </c>
      <c r="BA391" s="6" t="str">
        <f>IF(I391="107 ハーフマラソン","H",IF(I391="062 10000mW","W",""))</f>
        <v/>
      </c>
      <c r="BB391" s="6" t="e">
        <f>VLOOKUP($I391 &amp; $J391,標準記録!$A$1:$D$25,2,FALSE)</f>
        <v>#N/A</v>
      </c>
      <c r="BC391" s="6" t="e">
        <f>VLOOKUP($I391 &amp; $J391,標準記録!$A$1:$D$25,3,FALSE)</f>
        <v>#N/A</v>
      </c>
      <c r="BD391" s="6" t="e">
        <f>VLOOKUP($I391 &amp; $J391,標準記録!$A$1:$D$25,4,FALSE)</f>
        <v>#N/A</v>
      </c>
      <c r="BE391" s="6" t="str">
        <f>IF(BF391="","",A390)</f>
        <v/>
      </c>
      <c r="BF391" s="6" t="str">
        <f>IF(OR(I391="201 十種競技",I391="202 七種競技"),#REF!,"")</f>
        <v/>
      </c>
      <c r="BG391" s="6" t="str">
        <f>IF(I391="107 ハーフマラソン",#REF!,"")</f>
        <v/>
      </c>
      <c r="BH391" s="6" t="str">
        <f>I391 &amp; K391</f>
        <v/>
      </c>
      <c r="BI391" s="6">
        <f>I391</f>
        <v>0</v>
      </c>
      <c r="BJ391" s="6">
        <f>COUNTIF($BI$5:$BI$401,I391)</f>
        <v>160</v>
      </c>
      <c r="BK391" s="6">
        <f>COUNTIF($BH$5:$BH$401,I391 &amp; "B標準")</f>
        <v>0</v>
      </c>
    </row>
    <row r="392" spans="1:64" ht="15" thickTop="1" thickBot="1" x14ac:dyDescent="0.2">
      <c r="A392" s="291"/>
      <c r="B392" s="325" t="s">
        <v>164</v>
      </c>
      <c r="C392" s="326"/>
      <c r="D392" s="326"/>
      <c r="E392" s="326"/>
      <c r="F392" s="326"/>
      <c r="G392" s="327"/>
      <c r="H392" s="185"/>
      <c r="I392" s="328"/>
      <c r="J392" s="329"/>
      <c r="K392" s="329"/>
      <c r="L392" s="329"/>
      <c r="M392" s="329"/>
      <c r="N392" s="329"/>
      <c r="O392" s="329"/>
      <c r="P392" s="329"/>
      <c r="Q392" s="329"/>
      <c r="R392" s="329"/>
      <c r="S392" s="329"/>
      <c r="T392" s="329"/>
      <c r="U392" s="329"/>
      <c r="V392" s="329"/>
      <c r="W392" s="329"/>
      <c r="X392" s="329"/>
      <c r="Y392" s="329"/>
      <c r="Z392" s="329"/>
      <c r="AA392" s="329"/>
      <c r="AB392" s="329"/>
      <c r="AC392" s="329"/>
      <c r="AD392" s="329"/>
      <c r="AE392" s="329"/>
      <c r="AF392" s="329"/>
      <c r="AG392" s="329"/>
      <c r="AH392" s="329"/>
      <c r="AI392" s="329"/>
      <c r="AJ392" s="329"/>
      <c r="AK392" s="329"/>
      <c r="AL392" s="329"/>
      <c r="AM392" s="329"/>
      <c r="AN392" s="329"/>
      <c r="AO392" s="329"/>
      <c r="AP392" s="329"/>
      <c r="AQ392" s="329"/>
      <c r="AR392" s="329"/>
      <c r="AS392" s="329"/>
      <c r="AT392" s="330"/>
    </row>
    <row r="393" spans="1:64" ht="13.5" customHeight="1" x14ac:dyDescent="0.15">
      <c r="A393" s="313"/>
      <c r="B393" s="315" t="s">
        <v>0</v>
      </c>
      <c r="C393" s="317" t="s">
        <v>280</v>
      </c>
      <c r="D393" s="317" t="str">
        <f>IF(C395="○","整理番号","登録番号")</f>
        <v>登録番号</v>
      </c>
      <c r="E393" s="184" t="s">
        <v>1394</v>
      </c>
      <c r="F393" s="315" t="s">
        <v>319</v>
      </c>
      <c r="G393" s="168" t="s">
        <v>1</v>
      </c>
      <c r="H393" s="298" t="s">
        <v>1395</v>
      </c>
      <c r="I393" s="296" t="s">
        <v>2</v>
      </c>
      <c r="J393" s="298" t="s">
        <v>328</v>
      </c>
      <c r="K393" s="298" t="s">
        <v>3</v>
      </c>
      <c r="L393" s="178" t="s">
        <v>281</v>
      </c>
      <c r="M393" s="171" t="s">
        <v>16</v>
      </c>
      <c r="N393" s="300" t="s">
        <v>4</v>
      </c>
      <c r="O393" s="301"/>
      <c r="P393" s="301"/>
      <c r="Q393" s="301"/>
      <c r="R393" s="301"/>
      <c r="S393" s="301"/>
      <c r="T393" s="301"/>
      <c r="U393" s="301"/>
      <c r="V393" s="301"/>
      <c r="W393" s="301"/>
      <c r="X393" s="301"/>
      <c r="Y393" s="301"/>
      <c r="Z393" s="301"/>
      <c r="AA393" s="301"/>
      <c r="AB393" s="302"/>
      <c r="AC393" s="173" t="s">
        <v>16</v>
      </c>
      <c r="AD393" s="303" t="s">
        <v>462</v>
      </c>
      <c r="AE393" s="304"/>
      <c r="AF393" s="304"/>
      <c r="AG393" s="304"/>
      <c r="AH393" s="304"/>
      <c r="AI393" s="304"/>
      <c r="AJ393" s="304"/>
      <c r="AK393" s="305"/>
      <c r="AL393" s="171" t="s">
        <v>16</v>
      </c>
      <c r="AM393" s="300" t="s">
        <v>459</v>
      </c>
      <c r="AN393" s="301"/>
      <c r="AO393" s="301"/>
      <c r="AP393" s="301"/>
      <c r="AQ393" s="301"/>
      <c r="AR393" s="301"/>
      <c r="AS393" s="301"/>
      <c r="AT393" s="306"/>
    </row>
    <row r="394" spans="1:64" ht="14.25" thickBot="1" x14ac:dyDescent="0.2">
      <c r="A394" s="314"/>
      <c r="B394" s="316"/>
      <c r="C394" s="318"/>
      <c r="D394" s="318"/>
      <c r="E394" s="189" t="s">
        <v>6</v>
      </c>
      <c r="F394" s="316"/>
      <c r="G394" s="7" t="s">
        <v>7</v>
      </c>
      <c r="H394" s="316"/>
      <c r="I394" s="297"/>
      <c r="J394" s="299"/>
      <c r="K394" s="299"/>
      <c r="L394" s="179"/>
      <c r="M394" s="172"/>
      <c r="N394" s="307" t="s">
        <v>8</v>
      </c>
      <c r="O394" s="308"/>
      <c r="P394" s="308"/>
      <c r="Q394" s="308"/>
      <c r="R394" s="308"/>
      <c r="S394" s="308"/>
      <c r="T394" s="309"/>
      <c r="U394" s="189" t="s">
        <v>9</v>
      </c>
      <c r="V394" s="175" t="s">
        <v>10</v>
      </c>
      <c r="W394" s="176"/>
      <c r="X394" s="176"/>
      <c r="Y394" s="176"/>
      <c r="Z394" s="176"/>
      <c r="AA394" s="177"/>
      <c r="AB394" s="119" t="s">
        <v>11</v>
      </c>
      <c r="AC394" s="174"/>
      <c r="AD394" s="310" t="s">
        <v>8</v>
      </c>
      <c r="AE394" s="311"/>
      <c r="AF394" s="311"/>
      <c r="AG394" s="311"/>
      <c r="AH394" s="311"/>
      <c r="AI394" s="311"/>
      <c r="AJ394" s="312"/>
      <c r="AK394" s="125" t="s">
        <v>9</v>
      </c>
      <c r="AL394" s="172"/>
      <c r="AM394" s="307" t="s">
        <v>8</v>
      </c>
      <c r="AN394" s="308"/>
      <c r="AO394" s="308"/>
      <c r="AP394" s="308"/>
      <c r="AQ394" s="308"/>
      <c r="AR394" s="308"/>
      <c r="AS394" s="309"/>
      <c r="AT394" s="120" t="s">
        <v>9</v>
      </c>
    </row>
    <row r="395" spans="1:64" x14ac:dyDescent="0.15">
      <c r="A395" s="289">
        <v>79</v>
      </c>
      <c r="B395" s="292"/>
      <c r="C395" s="294"/>
      <c r="D395" s="292"/>
      <c r="E395" s="186" t="str">
        <f>IF(C395="○",IF($D395&lt;&gt;"",VLOOKUP($D395,新規学連登録者入力シート!$A$2:$U$101,8,FALSE),""),IF($D395&lt;&gt;"",IF(VLOOKUP(記入方法!$D395,登録者リスト!$A$1:$F$43729,4,FALSE)=基本情報!$D$6,VLOOKUP(記入方法!$D395,登録者リスト!$A$1:$F$43729,3,FALSE),""),""))</f>
        <v/>
      </c>
      <c r="F395" s="283" t="str">
        <f>IF(C395="○",IF($D395&lt;&gt;"",VLOOKUP($D395,新規学連登録者入力シート!$A$2:$U$101,9,FALSE),""),IF($D395&lt;&gt;"",IF(VLOOKUP(記入方法!$D395,登録者リスト!$A$1:$G$43729,4,FALSE)=基本情報!$D$6,VLOOKUP(記入方法!$D395,登録者リスト!$A$1:$G$43729,7,FALSE),""),""))</f>
        <v/>
      </c>
      <c r="G395" s="187" t="str">
        <f>IF(C395="○",IF($D395&lt;&gt;"",VLOOKUP($D395,新規学連登録者入力シート!$A$2:$U$101,14,FALSE),""),IF($D395&lt;&gt;"",IF(VLOOKUP(記入方法!$D395,登録者リスト!$A$1:$F$43729,4,FALSE)=基本情報!$D$6,VLOOKUP(記入方法!$D395,登録者リスト!$A$1:$F$43729,5,FALSE),""),""))</f>
        <v/>
      </c>
      <c r="H395" s="281" t="str">
        <f>IF(C395="○",IF($D395&lt;&gt;"",VLOOKUP($D395,新規学連登録者入力シート!$A$2:$U$101,19,FALSE),""),IF($D395&lt;&gt;"",IF(VLOOKUP(記入方法!$D395,登録者リスト!$A$1:$H$43729,4,FALSE)=基本情報!$D$6,VLOOKUP(記入方法!$D395,登録者リスト!$A$1:$H$43729,8,FALSE),""),""))</f>
        <v/>
      </c>
      <c r="I395" s="285"/>
      <c r="J395" s="285"/>
      <c r="K395" s="287" t="str">
        <f>IFERROR(IF(I395="","",IF(AND(I395&lt;&gt;"107 ハーフマラソン",I395&lt;&gt;"062 10000mW"),IF(BD395="T",IF(VALUE(M395)&lt;=BB395,"A標準",IF(VALUE(M395)&lt;=BC395,"B標準","未突破")),IF(VALUE(M395)&gt;=BB395,"A標準",IF(VALUE(M395)&gt;=BC395,"B標準","未突破"))),IF(VALUE(M395)&lt;=BC395,"","未突破"))),"")</f>
        <v/>
      </c>
      <c r="L395" s="169"/>
      <c r="M395" s="13" t="str">
        <f>IF(U395="",ASC(N395&amp;IF(P395&lt;&gt;"",TEXT(P395,"00"),"")&amp;IF(R395&lt;&gt;"",TEXT(R395,"00"),"")&amp;IF(T395&lt;&gt;"",TEXT(T395,"00"),"")),ASC(U395))</f>
        <v/>
      </c>
      <c r="N395" s="281"/>
      <c r="O395" s="265" t="s">
        <v>275</v>
      </c>
      <c r="P395" s="275"/>
      <c r="Q395" s="265" t="s">
        <v>276</v>
      </c>
      <c r="R395" s="275"/>
      <c r="S395" s="277" t="s">
        <v>277</v>
      </c>
      <c r="T395" s="279"/>
      <c r="U395" s="281"/>
      <c r="V395" s="8"/>
      <c r="W395" s="9" t="s">
        <v>23</v>
      </c>
      <c r="X395" s="8"/>
      <c r="Y395" s="9" t="s">
        <v>24</v>
      </c>
      <c r="Z395" s="8"/>
      <c r="AA395" s="9" t="s">
        <v>26</v>
      </c>
      <c r="AB395" s="283"/>
      <c r="AC395" s="126" t="str">
        <f>IF(AK395="",ASC(AD395&amp;IF(AF395&lt;&gt;"",TEXT(AF395,"00"),"")&amp;IF(AH395&lt;&gt;"",TEXT(AH395,"00"),"")&amp;IF(AJ395&lt;&gt;"",TEXT(AJ395,"00"),"")),ASC(AK395))</f>
        <v/>
      </c>
      <c r="AD395" s="267" t="str">
        <f>IF(I395="","",IF(I395="201 十種競技","",VLOOKUP(I395,#REF!,2,FALSE)))</f>
        <v/>
      </c>
      <c r="AE395" s="269" t="s">
        <v>275</v>
      </c>
      <c r="AF395" s="271" t="str">
        <f>IF(I395="","",IF(I395="201 十種競技","",VLOOKUP(I395,#REF!,4,FALSE)))</f>
        <v/>
      </c>
      <c r="AG395" s="269" t="s">
        <v>276</v>
      </c>
      <c r="AH395" s="271" t="str">
        <f>IF(I395="","",IF(I395="201 十種競技","",VLOOKUP(I395,#REF!,6,FALSE)))</f>
        <v/>
      </c>
      <c r="AI395" s="273" t="s">
        <v>277</v>
      </c>
      <c r="AJ395" s="331" t="str">
        <f>IF(I395="","",IF(I395="201 十種競技","",VLOOKUP(I395,#REF!,8,FALSE)))</f>
        <v/>
      </c>
      <c r="AK395" s="267" t="str">
        <f>IF(I395="","",IF(I395="201 十種競技",#REF!,""))</f>
        <v/>
      </c>
      <c r="AL395" s="13" t="str">
        <f>IF(AT395="",ASC(AM395&amp;IF(AO395&lt;&gt;"",TEXT(AO395,"00"),"")&amp;IF(AQ395&lt;&gt;"",TEXT(AQ395,"00"),"")&amp;IF(AS395&lt;&gt;"",TEXT(AS395,"00"),"")),ASC(AT395))</f>
        <v/>
      </c>
      <c r="AM395" s="292"/>
      <c r="AN395" s="265" t="s">
        <v>275</v>
      </c>
      <c r="AO395" s="319"/>
      <c r="AP395" s="265" t="s">
        <v>276</v>
      </c>
      <c r="AQ395" s="319"/>
      <c r="AR395" s="277" t="s">
        <v>277</v>
      </c>
      <c r="AS395" s="321"/>
      <c r="AT395" s="323"/>
      <c r="AV395" s="6" t="str">
        <f>IF(AND(I395&lt;&gt;"107 ハーフマラソン",I395&lt;&gt;"062 10000mW"),D395 &amp; "-" &amp; I395,D395 &amp; "-" &amp; I395 &amp; J395)</f>
        <v>-</v>
      </c>
      <c r="AW395" s="6" t="str">
        <f>IF(ISERROR(VLOOKUP(記入方法!$AV395,登録者リスト!#REF!,4,FALSE)),"○","")</f>
        <v>○</v>
      </c>
      <c r="AX395" s="6" t="e">
        <f>IF(AND(I395&lt;&gt;"107 ハーフマラソン",I395&lt;&gt;"062 10000mW"),#REF! &amp; "-" &amp; I395,#REF! &amp; "-" &amp; I395 &amp; J395)</f>
        <v>#REF!</v>
      </c>
      <c r="AY395" s="6" t="str">
        <f>IF(ISERROR(VLOOKUP(AX395,突破者リスト外資格記録入力シート!$D$7:$M$106,2,FALSE)),"○","")</f>
        <v>○</v>
      </c>
      <c r="AZ395" s="6" t="str">
        <f>IF(C395="○","整理番号","登録番号")</f>
        <v>登録番号</v>
      </c>
      <c r="BA395" s="6" t="str">
        <f>IF(I395="107 ハーフマラソン","H",IF(I395="062 10000mW","W",""))</f>
        <v/>
      </c>
      <c r="BB395" s="6" t="e">
        <f>VLOOKUP($I395 &amp; $J395,標準記録!$A$1:$D$25,2,FALSE)</f>
        <v>#N/A</v>
      </c>
      <c r="BC395" s="6" t="e">
        <f>VLOOKUP($I395 &amp; $J395,標準記録!$A$1:$D$25,3,FALSE)</f>
        <v>#N/A</v>
      </c>
      <c r="BD395" s="6" t="e">
        <f>VLOOKUP($I395 &amp; $J395,標準記録!$A$1:$D$25,4,FALSE)</f>
        <v>#N/A</v>
      </c>
      <c r="BE395" s="6" t="str">
        <f>IF(BF395="","",A395)</f>
        <v/>
      </c>
      <c r="BF395" s="6" t="str">
        <f>IF(OR(I395="201 十種競技",I395="202 七種競技"),#REF!,"")</f>
        <v/>
      </c>
      <c r="BG395" s="6" t="str">
        <f>IF(I395="107 ハーフマラソン",#REF!,"")</f>
        <v/>
      </c>
      <c r="BH395" s="6" t="str">
        <f>I395 &amp; K395</f>
        <v/>
      </c>
      <c r="BI395" s="6">
        <f>I395</f>
        <v>0</v>
      </c>
      <c r="BJ395" s="6">
        <f>COUNTIF($BI$5:$BI$401,I395)</f>
        <v>160</v>
      </c>
      <c r="BK395" s="6">
        <f>COUNTIF($BH$5:$BH$401,I395 &amp; "B標準")</f>
        <v>0</v>
      </c>
      <c r="BL395" s="6" t="str">
        <f>D393 &amp; D395</f>
        <v>登録番号</v>
      </c>
    </row>
    <row r="396" spans="1:64" ht="14.25" thickBot="1" x14ac:dyDescent="0.2">
      <c r="A396" s="290"/>
      <c r="B396" s="293"/>
      <c r="C396" s="295"/>
      <c r="D396" s="293"/>
      <c r="E396" s="188" t="str">
        <f>IF(C395="○",IF($D395&lt;&gt;"",VLOOKUP($D395,新規学連登録者入力シート!$A$2:$U$101,7,FALSE),""),IF($D395&lt;&gt;"",IF(VLOOKUP(記入方法!$D395,登録者リスト!$A$1:$F$43729,4,FALSE)=基本情報!$D$6,VLOOKUP(記入方法!$D395,登録者リスト!$A$1:$F$43729,2,FALSE),""),""))</f>
        <v/>
      </c>
      <c r="F396" s="284"/>
      <c r="G396" s="188" t="str">
        <f>IF(C395="○",IF($D395&lt;&gt;"",VLOOKUP($D395,新規学連登録者入力シート!$A$2:$U$101,19,FALSE),""),IF($D395&lt;&gt;"",IF(VLOOKUP(記入方法!$D395,登録者リスト!$A$1:$F$43729,4,FALSE)=基本情報!$D$6,VLOOKUP(記入方法!$D395,登録者リスト!$A$1:$F$43729,6,FALSE),""),""))</f>
        <v/>
      </c>
      <c r="H396" s="282"/>
      <c r="I396" s="286"/>
      <c r="J396" s="286"/>
      <c r="K396" s="288"/>
      <c r="L396" s="170"/>
      <c r="M396" s="15" t="str">
        <f>IF(U396="",ASC(N396&amp;IF(P396&lt;&gt;"",TEXT(P396,"00"),"")&amp;IF(R396&lt;&gt;"",TEXT(R396,"00"),"")&amp;IF(T396&lt;&gt;"",TEXT(T396,"00"),"")),ASC(U396))</f>
        <v/>
      </c>
      <c r="N396" s="282"/>
      <c r="O396" s="266"/>
      <c r="P396" s="276"/>
      <c r="Q396" s="266"/>
      <c r="R396" s="276"/>
      <c r="S396" s="278"/>
      <c r="T396" s="280"/>
      <c r="U396" s="282"/>
      <c r="V396" s="10"/>
      <c r="W396" s="11" t="s">
        <v>23</v>
      </c>
      <c r="X396" s="10"/>
      <c r="Y396" s="11" t="s">
        <v>25</v>
      </c>
      <c r="Z396" s="10"/>
      <c r="AA396" s="11" t="s">
        <v>26</v>
      </c>
      <c r="AB396" s="284"/>
      <c r="AC396" s="127" t="str">
        <f>IF(AK396="",ASC(AD395&amp;IF(AF396&lt;&gt;"",TEXT(AF396,"00"),"")&amp;IF(AH396&lt;&gt;"",TEXT(AH396,"00"),"")&amp;IF(AJ396&lt;&gt;"",TEXT(AJ396,"00"),"")),ASC(AK396))</f>
        <v/>
      </c>
      <c r="AD396" s="268"/>
      <c r="AE396" s="270"/>
      <c r="AF396" s="272"/>
      <c r="AG396" s="270"/>
      <c r="AH396" s="272"/>
      <c r="AI396" s="274"/>
      <c r="AJ396" s="332"/>
      <c r="AK396" s="268"/>
      <c r="AL396" s="15" t="str">
        <f>IF(AT396="",ASC(AM396&amp;IF(AO396&lt;&gt;"",TEXT(AO396,"00"),"")&amp;IF(AQ396&lt;&gt;"",TEXT(AQ396,"00"),"")&amp;IF(AS396&lt;&gt;"",TEXT(AS396,"00"),"")),ASC(AT396))</f>
        <v/>
      </c>
      <c r="AM396" s="293"/>
      <c r="AN396" s="266"/>
      <c r="AO396" s="320"/>
      <c r="AP396" s="266"/>
      <c r="AQ396" s="320"/>
      <c r="AR396" s="278"/>
      <c r="AS396" s="322"/>
      <c r="AT396" s="324"/>
      <c r="AV396" s="6" t="str">
        <f>IF(AND(I396&lt;&gt;"107 ハーフマラソン",I396&lt;&gt;"062 10000mW"),D395 &amp; "-" &amp; I396,D395 &amp; "-" &amp; I396 &amp; J396)</f>
        <v>-</v>
      </c>
      <c r="AW396" s="6" t="str">
        <f>IF(ISERROR(VLOOKUP(記入方法!$AV396,登録者リスト!#REF!,4,FALSE)),"○","")</f>
        <v>○</v>
      </c>
      <c r="AX396" s="6" t="e">
        <f>IF(AND(I396&lt;&gt;"107 ハーフマラソン",I396&lt;&gt;"062 10000mW"),#REF! &amp; "-" &amp; I396,#REF! &amp; "-" &amp; I396 &amp; J396)</f>
        <v>#REF!</v>
      </c>
      <c r="AY396" s="6" t="str">
        <f>IF(ISERROR(VLOOKUP(AX396,突破者リスト外資格記録入力シート!$D$7:$M$106,2,FALSE)),"○","")</f>
        <v>○</v>
      </c>
      <c r="BA396" s="6" t="str">
        <f>IF(I396="107 ハーフマラソン","H",IF(I396="062 10000mW","W",""))</f>
        <v/>
      </c>
      <c r="BB396" s="6" t="e">
        <f>VLOOKUP($I396 &amp; $J396,標準記録!$A$1:$D$25,2,FALSE)</f>
        <v>#N/A</v>
      </c>
      <c r="BC396" s="6" t="e">
        <f>VLOOKUP($I396 &amp; $J396,標準記録!$A$1:$D$25,3,FALSE)</f>
        <v>#N/A</v>
      </c>
      <c r="BD396" s="6" t="e">
        <f>VLOOKUP($I396 &amp; $J396,標準記録!$A$1:$D$25,4,FALSE)</f>
        <v>#N/A</v>
      </c>
      <c r="BE396" s="6" t="str">
        <f>IF(BF396="","",A395)</f>
        <v/>
      </c>
      <c r="BF396" s="6" t="str">
        <f>IF(OR(I396="201 十種競技",I396="202 七種競技"),#REF!,"")</f>
        <v/>
      </c>
      <c r="BG396" s="6" t="str">
        <f>IF(I396="107 ハーフマラソン",#REF!,"")</f>
        <v/>
      </c>
      <c r="BH396" s="6" t="str">
        <f>I396 &amp; K396</f>
        <v/>
      </c>
      <c r="BI396" s="6">
        <f>I396</f>
        <v>0</v>
      </c>
      <c r="BJ396" s="6">
        <f>COUNTIF($BI$5:$BI$401,I396)</f>
        <v>160</v>
      </c>
      <c r="BK396" s="6">
        <f>COUNTIF($BH$5:$BH$401,I396 &amp; "B標準")</f>
        <v>0</v>
      </c>
    </row>
    <row r="397" spans="1:64" ht="15" thickTop="1" thickBot="1" x14ac:dyDescent="0.2">
      <c r="A397" s="291"/>
      <c r="B397" s="325" t="s">
        <v>164</v>
      </c>
      <c r="C397" s="326"/>
      <c r="D397" s="326"/>
      <c r="E397" s="326"/>
      <c r="F397" s="326"/>
      <c r="G397" s="327"/>
      <c r="H397" s="185"/>
      <c r="I397" s="328"/>
      <c r="J397" s="329"/>
      <c r="K397" s="329"/>
      <c r="L397" s="329"/>
      <c r="M397" s="329"/>
      <c r="N397" s="329"/>
      <c r="O397" s="329"/>
      <c r="P397" s="329"/>
      <c r="Q397" s="329"/>
      <c r="R397" s="329"/>
      <c r="S397" s="329"/>
      <c r="T397" s="329"/>
      <c r="U397" s="329"/>
      <c r="V397" s="329"/>
      <c r="W397" s="329"/>
      <c r="X397" s="329"/>
      <c r="Y397" s="329"/>
      <c r="Z397" s="329"/>
      <c r="AA397" s="329"/>
      <c r="AB397" s="329"/>
      <c r="AC397" s="329"/>
      <c r="AD397" s="329"/>
      <c r="AE397" s="329"/>
      <c r="AF397" s="329"/>
      <c r="AG397" s="329"/>
      <c r="AH397" s="329"/>
      <c r="AI397" s="329"/>
      <c r="AJ397" s="329"/>
      <c r="AK397" s="329"/>
      <c r="AL397" s="329"/>
      <c r="AM397" s="329"/>
      <c r="AN397" s="329"/>
      <c r="AO397" s="329"/>
      <c r="AP397" s="329"/>
      <c r="AQ397" s="329"/>
      <c r="AR397" s="329"/>
      <c r="AS397" s="329"/>
      <c r="AT397" s="330"/>
    </row>
    <row r="398" spans="1:64" ht="13.5" customHeight="1" x14ac:dyDescent="0.15">
      <c r="A398" s="313"/>
      <c r="B398" s="315" t="s">
        <v>0</v>
      </c>
      <c r="C398" s="317" t="s">
        <v>280</v>
      </c>
      <c r="D398" s="317" t="str">
        <f>IF(C400="○","整理番号","登録番号")</f>
        <v>登録番号</v>
      </c>
      <c r="E398" s="184" t="s">
        <v>1394</v>
      </c>
      <c r="F398" s="315" t="s">
        <v>319</v>
      </c>
      <c r="G398" s="168" t="s">
        <v>1</v>
      </c>
      <c r="H398" s="298" t="s">
        <v>1395</v>
      </c>
      <c r="I398" s="296" t="s">
        <v>2</v>
      </c>
      <c r="J398" s="298" t="s">
        <v>328</v>
      </c>
      <c r="K398" s="298" t="s">
        <v>3</v>
      </c>
      <c r="L398" s="178" t="s">
        <v>281</v>
      </c>
      <c r="M398" s="171" t="s">
        <v>16</v>
      </c>
      <c r="N398" s="300" t="s">
        <v>4</v>
      </c>
      <c r="O398" s="301"/>
      <c r="P398" s="301"/>
      <c r="Q398" s="301"/>
      <c r="R398" s="301"/>
      <c r="S398" s="301"/>
      <c r="T398" s="301"/>
      <c r="U398" s="301"/>
      <c r="V398" s="301"/>
      <c r="W398" s="301"/>
      <c r="X398" s="301"/>
      <c r="Y398" s="301"/>
      <c r="Z398" s="301"/>
      <c r="AA398" s="301"/>
      <c r="AB398" s="302"/>
      <c r="AC398" s="173" t="s">
        <v>16</v>
      </c>
      <c r="AD398" s="303" t="s">
        <v>462</v>
      </c>
      <c r="AE398" s="304"/>
      <c r="AF398" s="304"/>
      <c r="AG398" s="304"/>
      <c r="AH398" s="304"/>
      <c r="AI398" s="304"/>
      <c r="AJ398" s="304"/>
      <c r="AK398" s="305"/>
      <c r="AL398" s="171" t="s">
        <v>16</v>
      </c>
      <c r="AM398" s="300" t="s">
        <v>459</v>
      </c>
      <c r="AN398" s="301"/>
      <c r="AO398" s="301"/>
      <c r="AP398" s="301"/>
      <c r="AQ398" s="301"/>
      <c r="AR398" s="301"/>
      <c r="AS398" s="301"/>
      <c r="AT398" s="306"/>
    </row>
    <row r="399" spans="1:64" ht="14.25" thickBot="1" x14ac:dyDescent="0.2">
      <c r="A399" s="314"/>
      <c r="B399" s="316"/>
      <c r="C399" s="318"/>
      <c r="D399" s="318"/>
      <c r="E399" s="189" t="s">
        <v>6</v>
      </c>
      <c r="F399" s="316"/>
      <c r="G399" s="7" t="s">
        <v>7</v>
      </c>
      <c r="H399" s="316"/>
      <c r="I399" s="297"/>
      <c r="J399" s="299"/>
      <c r="K399" s="299"/>
      <c r="L399" s="179"/>
      <c r="M399" s="172"/>
      <c r="N399" s="307" t="s">
        <v>8</v>
      </c>
      <c r="O399" s="308"/>
      <c r="P399" s="308"/>
      <c r="Q399" s="308"/>
      <c r="R399" s="308"/>
      <c r="S399" s="308"/>
      <c r="T399" s="309"/>
      <c r="U399" s="189" t="s">
        <v>9</v>
      </c>
      <c r="V399" s="175" t="s">
        <v>10</v>
      </c>
      <c r="W399" s="176"/>
      <c r="X399" s="176"/>
      <c r="Y399" s="176"/>
      <c r="Z399" s="176"/>
      <c r="AA399" s="177"/>
      <c r="AB399" s="119" t="s">
        <v>11</v>
      </c>
      <c r="AC399" s="174"/>
      <c r="AD399" s="310" t="s">
        <v>8</v>
      </c>
      <c r="AE399" s="311"/>
      <c r="AF399" s="311"/>
      <c r="AG399" s="311"/>
      <c r="AH399" s="311"/>
      <c r="AI399" s="311"/>
      <c r="AJ399" s="312"/>
      <c r="AK399" s="125" t="s">
        <v>9</v>
      </c>
      <c r="AL399" s="172"/>
      <c r="AM399" s="307" t="s">
        <v>8</v>
      </c>
      <c r="AN399" s="308"/>
      <c r="AO399" s="308"/>
      <c r="AP399" s="308"/>
      <c r="AQ399" s="308"/>
      <c r="AR399" s="308"/>
      <c r="AS399" s="309"/>
      <c r="AT399" s="120" t="s">
        <v>9</v>
      </c>
    </row>
    <row r="400" spans="1:64" x14ac:dyDescent="0.15">
      <c r="A400" s="289">
        <v>80</v>
      </c>
      <c r="B400" s="292"/>
      <c r="C400" s="294"/>
      <c r="D400" s="292"/>
      <c r="E400" s="186" t="str">
        <f>IF(C400="○",IF($D400&lt;&gt;"",VLOOKUP($D400,新規学連登録者入力シート!$A$2:$U$101,8,FALSE),""),IF($D400&lt;&gt;"",IF(VLOOKUP(記入方法!$D400,登録者リスト!$A$1:$F$43729,4,FALSE)=基本情報!$D$6,VLOOKUP(記入方法!$D400,登録者リスト!$A$1:$F$43729,3,FALSE),""),""))</f>
        <v/>
      </c>
      <c r="F400" s="283" t="str">
        <f>IF(C400="○",IF($D400&lt;&gt;"",VLOOKUP($D400,新規学連登録者入力シート!$A$2:$U$101,9,FALSE),""),IF($D400&lt;&gt;"",IF(VLOOKUP(記入方法!$D400,登録者リスト!$A$1:$G$43729,4,FALSE)=基本情報!$D$6,VLOOKUP(記入方法!$D400,登録者リスト!$A$1:$G$43729,7,FALSE),""),""))</f>
        <v/>
      </c>
      <c r="G400" s="187" t="str">
        <f>IF(C400="○",IF($D400&lt;&gt;"",VLOOKUP($D400,新規学連登録者入力シート!$A$2:$U$101,14,FALSE),""),IF($D400&lt;&gt;"",IF(VLOOKUP(記入方法!$D400,登録者リスト!$A$1:$F$43729,4,FALSE)=基本情報!$D$6,VLOOKUP(記入方法!$D400,登録者リスト!$A$1:$F$43729,5,FALSE),""),""))</f>
        <v/>
      </c>
      <c r="H400" s="281" t="str">
        <f>IF(C400="○",IF($D400&lt;&gt;"",VLOOKUP($D400,新規学連登録者入力シート!$A$2:$U$101,19,FALSE),""),IF($D400&lt;&gt;"",IF(VLOOKUP(記入方法!$D400,登録者リスト!$A$1:$H$43729,4,FALSE)=基本情報!$D$6,VLOOKUP(記入方法!$D400,登録者リスト!$A$1:$H$43729,8,FALSE),""),""))</f>
        <v/>
      </c>
      <c r="I400" s="285"/>
      <c r="J400" s="285"/>
      <c r="K400" s="287" t="str">
        <f>IFERROR(IF(I400="","",IF(AND(I400&lt;&gt;"107 ハーフマラソン",I400&lt;&gt;"062 10000mW"),IF(BD400="T",IF(VALUE(M400)&lt;=BB400,"A標準",IF(VALUE(M400)&lt;=BC400,"B標準","未突破")),IF(VALUE(M400)&gt;=BB400,"A標準",IF(VALUE(M400)&gt;=BC400,"B標準","未突破"))),IF(VALUE(M400)&lt;=BC400,"","未突破"))),"")</f>
        <v/>
      </c>
      <c r="L400" s="169"/>
      <c r="M400" s="13" t="str">
        <f>IF(U400="",ASC(N400&amp;IF(P400&lt;&gt;"",TEXT(P400,"00"),"")&amp;IF(R400&lt;&gt;"",TEXT(R400,"00"),"")&amp;IF(T400&lt;&gt;"",TEXT(T400,"00"),"")),ASC(U400))</f>
        <v/>
      </c>
      <c r="N400" s="281"/>
      <c r="O400" s="265" t="s">
        <v>275</v>
      </c>
      <c r="P400" s="275"/>
      <c r="Q400" s="265" t="s">
        <v>276</v>
      </c>
      <c r="R400" s="275"/>
      <c r="S400" s="277" t="s">
        <v>277</v>
      </c>
      <c r="T400" s="279"/>
      <c r="U400" s="281"/>
      <c r="V400" s="8"/>
      <c r="W400" s="9" t="s">
        <v>23</v>
      </c>
      <c r="X400" s="8"/>
      <c r="Y400" s="9" t="s">
        <v>24</v>
      </c>
      <c r="Z400" s="8"/>
      <c r="AA400" s="9" t="s">
        <v>26</v>
      </c>
      <c r="AB400" s="283"/>
      <c r="AC400" s="126" t="str">
        <f>IF(AK400="",ASC(AD400&amp;IF(AF400&lt;&gt;"",TEXT(AF400,"00"),"")&amp;IF(AH400&lt;&gt;"",TEXT(AH400,"00"),"")&amp;IF(AJ400&lt;&gt;"",TEXT(AJ400,"00"),"")),ASC(AK400))</f>
        <v/>
      </c>
      <c r="AD400" s="267" t="str">
        <f>IF(I400="","",IF(I400="201 十種競技","",VLOOKUP(I400,#REF!,2,FALSE)))</f>
        <v/>
      </c>
      <c r="AE400" s="269" t="s">
        <v>275</v>
      </c>
      <c r="AF400" s="271" t="str">
        <f>IF(I400="","",IF(I400="201 十種競技","",VLOOKUP(I400,#REF!,4,FALSE)))</f>
        <v/>
      </c>
      <c r="AG400" s="269" t="s">
        <v>276</v>
      </c>
      <c r="AH400" s="271" t="str">
        <f>IF(I400="","",IF(I400="201 十種競技","",VLOOKUP(I400,#REF!,6,FALSE)))</f>
        <v/>
      </c>
      <c r="AI400" s="273" t="s">
        <v>277</v>
      </c>
      <c r="AJ400" s="331" t="str">
        <f>IF(I400="","",IF(I400="201 十種競技","",VLOOKUP(I400,#REF!,8,FALSE)))</f>
        <v/>
      </c>
      <c r="AK400" s="267" t="str">
        <f>IF(I400="","",IF(I400="201 十種競技",#REF!,""))</f>
        <v/>
      </c>
      <c r="AL400" s="13" t="str">
        <f>IF(AT400="",ASC(AM400&amp;IF(AO400&lt;&gt;"",TEXT(AO400,"00"),"")&amp;IF(AQ400&lt;&gt;"",TEXT(AQ400,"00"),"")&amp;IF(AS400&lt;&gt;"",TEXT(AS400,"00"),"")),ASC(AT400))</f>
        <v/>
      </c>
      <c r="AM400" s="292"/>
      <c r="AN400" s="265" t="s">
        <v>275</v>
      </c>
      <c r="AO400" s="319"/>
      <c r="AP400" s="265" t="s">
        <v>276</v>
      </c>
      <c r="AQ400" s="319"/>
      <c r="AR400" s="277" t="s">
        <v>277</v>
      </c>
      <c r="AS400" s="321"/>
      <c r="AT400" s="323"/>
      <c r="AV400" s="6" t="str">
        <f>IF(AND(I400&lt;&gt;"107 ハーフマラソン",I400&lt;&gt;"062 10000mW"),D400 &amp; "-" &amp; I400,D400 &amp; "-" &amp; I400 &amp; J400)</f>
        <v>-</v>
      </c>
      <c r="AW400" s="6" t="str">
        <f>IF(ISERROR(VLOOKUP(記入方法!$AV400,登録者リスト!#REF!,4,FALSE)),"○","")</f>
        <v>○</v>
      </c>
      <c r="AX400" s="6" t="e">
        <f>IF(AND(I400&lt;&gt;"107 ハーフマラソン",I400&lt;&gt;"062 10000mW"),#REF! &amp; "-" &amp; I400,#REF! &amp; "-" &amp; I400 &amp; J400)</f>
        <v>#REF!</v>
      </c>
      <c r="AY400" s="6" t="str">
        <f>IF(ISERROR(VLOOKUP(AX400,突破者リスト外資格記録入力シート!$D$7:$M$106,2,FALSE)),"○","")</f>
        <v>○</v>
      </c>
      <c r="AZ400" s="6" t="str">
        <f>IF(C400="○","整理番号","登録番号")</f>
        <v>登録番号</v>
      </c>
      <c r="BA400" s="6" t="str">
        <f>IF(I400="107 ハーフマラソン","H",IF(I400="062 10000mW","W",""))</f>
        <v/>
      </c>
      <c r="BB400" s="6" t="e">
        <f>VLOOKUP($I400 &amp; $J400,標準記録!$A$1:$D$25,2,FALSE)</f>
        <v>#N/A</v>
      </c>
      <c r="BC400" s="6" t="e">
        <f>VLOOKUP($I400 &amp; $J400,標準記録!$A$1:$D$25,3,FALSE)</f>
        <v>#N/A</v>
      </c>
      <c r="BD400" s="6" t="e">
        <f>VLOOKUP($I400 &amp; $J400,標準記録!$A$1:$D$25,4,FALSE)</f>
        <v>#N/A</v>
      </c>
      <c r="BE400" s="6" t="str">
        <f>IF(BF400="","",A400)</f>
        <v/>
      </c>
      <c r="BF400" s="6" t="str">
        <f>IF(OR(I400="201 十種競技",I400="202 七種競技"),#REF!,"")</f>
        <v/>
      </c>
      <c r="BG400" s="6" t="str">
        <f>IF(I400="107 ハーフマラソン",#REF!,"")</f>
        <v/>
      </c>
      <c r="BH400" s="6" t="str">
        <f>I400 &amp; K400</f>
        <v/>
      </c>
      <c r="BI400" s="6">
        <f>I400</f>
        <v>0</v>
      </c>
      <c r="BJ400" s="6">
        <f>COUNTIF($BI$5:$BI$401,I400)</f>
        <v>160</v>
      </c>
      <c r="BK400" s="6">
        <f>COUNTIF($BH$5:$BH$401,I400 &amp; "B標準")</f>
        <v>0</v>
      </c>
      <c r="BL400" s="6" t="str">
        <f>D398 &amp; D400</f>
        <v>登録番号</v>
      </c>
    </row>
    <row r="401" spans="1:63" ht="14.25" thickBot="1" x14ac:dyDescent="0.2">
      <c r="A401" s="290"/>
      <c r="B401" s="293"/>
      <c r="C401" s="295"/>
      <c r="D401" s="293"/>
      <c r="E401" s="188" t="str">
        <f>IF(C400="○",IF($D400&lt;&gt;"",VLOOKUP($D400,新規学連登録者入力シート!$A$2:$U$101,7,FALSE),""),IF($D400&lt;&gt;"",IF(VLOOKUP(記入方法!$D400,登録者リスト!$A$1:$F$43729,4,FALSE)=基本情報!$D$6,VLOOKUP(記入方法!$D400,登録者リスト!$A$1:$F$43729,2,FALSE),""),""))</f>
        <v/>
      </c>
      <c r="F401" s="284"/>
      <c r="G401" s="188" t="str">
        <f>IF(C400="○",IF($D400&lt;&gt;"",VLOOKUP($D400,新規学連登録者入力シート!$A$2:$U$101,19,FALSE),""),IF($D400&lt;&gt;"",IF(VLOOKUP(記入方法!$D400,登録者リスト!$A$1:$F$43729,4,FALSE)=基本情報!$D$6,VLOOKUP(記入方法!$D400,登録者リスト!$A$1:$F$43729,6,FALSE),""),""))</f>
        <v/>
      </c>
      <c r="H401" s="282"/>
      <c r="I401" s="286"/>
      <c r="J401" s="286"/>
      <c r="K401" s="288"/>
      <c r="L401" s="170"/>
      <c r="M401" s="15" t="str">
        <f>IF(U401="",ASC(N401&amp;IF(P401&lt;&gt;"",TEXT(P401,"00"),"")&amp;IF(R401&lt;&gt;"",TEXT(R401,"00"),"")&amp;IF(T401&lt;&gt;"",TEXT(T401,"00"),"")),ASC(U401))</f>
        <v/>
      </c>
      <c r="N401" s="282"/>
      <c r="O401" s="266"/>
      <c r="P401" s="276"/>
      <c r="Q401" s="266"/>
      <c r="R401" s="276"/>
      <c r="S401" s="278"/>
      <c r="T401" s="280"/>
      <c r="U401" s="282"/>
      <c r="V401" s="10"/>
      <c r="W401" s="11" t="s">
        <v>23</v>
      </c>
      <c r="X401" s="10"/>
      <c r="Y401" s="11" t="s">
        <v>25</v>
      </c>
      <c r="Z401" s="10"/>
      <c r="AA401" s="11" t="s">
        <v>26</v>
      </c>
      <c r="AB401" s="284"/>
      <c r="AC401" s="127" t="str">
        <f>IF(AK401="",ASC(AD400&amp;IF(AF401&lt;&gt;"",TEXT(AF401,"00"),"")&amp;IF(AH401&lt;&gt;"",TEXT(AH401,"00"),"")&amp;IF(AJ401&lt;&gt;"",TEXT(AJ401,"00"),"")),ASC(AK401))</f>
        <v/>
      </c>
      <c r="AD401" s="268"/>
      <c r="AE401" s="270"/>
      <c r="AF401" s="272"/>
      <c r="AG401" s="270"/>
      <c r="AH401" s="272"/>
      <c r="AI401" s="274"/>
      <c r="AJ401" s="332"/>
      <c r="AK401" s="268"/>
      <c r="AL401" s="15" t="str">
        <f>IF(AT401="",ASC(AM401&amp;IF(AO401&lt;&gt;"",TEXT(AO401,"00"),"")&amp;IF(AQ401&lt;&gt;"",TEXT(AQ401,"00"),"")&amp;IF(AS401&lt;&gt;"",TEXT(AS401,"00"),"")),ASC(AT401))</f>
        <v/>
      </c>
      <c r="AM401" s="293"/>
      <c r="AN401" s="266"/>
      <c r="AO401" s="320"/>
      <c r="AP401" s="266"/>
      <c r="AQ401" s="320"/>
      <c r="AR401" s="278"/>
      <c r="AS401" s="322"/>
      <c r="AT401" s="324"/>
      <c r="AV401" s="6" t="str">
        <f>IF(AND(I401&lt;&gt;"107 ハーフマラソン",I401&lt;&gt;"062 10000mW"),D400 &amp; "-" &amp; I401,D400 &amp; "-" &amp; I401 &amp; J401)</f>
        <v>-</v>
      </c>
      <c r="AW401" s="6" t="str">
        <f>IF(ISERROR(VLOOKUP(記入方法!$AV401,登録者リスト!#REF!,4,FALSE)),"○","")</f>
        <v>○</v>
      </c>
      <c r="AX401" s="6" t="e">
        <f>IF(AND(I401&lt;&gt;"107 ハーフマラソン",I401&lt;&gt;"062 10000mW"),#REF! &amp; "-" &amp; I401,#REF! &amp; "-" &amp; I401 &amp; J401)</f>
        <v>#REF!</v>
      </c>
      <c r="AY401" s="6" t="str">
        <f>IF(ISERROR(VLOOKUP(AX401,突破者リスト外資格記録入力シート!$D$7:$M$106,2,FALSE)),"○","")</f>
        <v>○</v>
      </c>
      <c r="BA401" s="6" t="str">
        <f t="shared" ref="BA401" si="0">IF(I401="107 ハーフマラソン","H",IF(I401="062 10000mW","W",""))</f>
        <v/>
      </c>
      <c r="BB401" s="6" t="e">
        <f>VLOOKUP($I401 &amp; $J401,標準記録!$A$1:$D$25,2,FALSE)</f>
        <v>#N/A</v>
      </c>
      <c r="BC401" s="6" t="e">
        <f>VLOOKUP($I401 &amp; $J401,標準記録!$A$1:$D$25,3,FALSE)</f>
        <v>#N/A</v>
      </c>
      <c r="BD401" s="6" t="e">
        <f>VLOOKUP($I401 &amp; $J401,標準記録!$A$1:$D$25,4,FALSE)</f>
        <v>#N/A</v>
      </c>
      <c r="BE401" s="6" t="str">
        <f>IF(BF401="","",A400)</f>
        <v/>
      </c>
      <c r="BF401" s="6" t="str">
        <f>IF(OR(I401="201 十種競技",I401="202 七種競技"),#REF!,"")</f>
        <v/>
      </c>
      <c r="BG401" s="6" t="str">
        <f>IF(I401="107 ハーフマラソン",#REF!,"")</f>
        <v/>
      </c>
      <c r="BH401" s="6" t="str">
        <f t="shared" ref="BH401" si="1">I401 &amp; K401</f>
        <v/>
      </c>
      <c r="BI401" s="6">
        <f t="shared" ref="BI401" si="2">I401</f>
        <v>0</v>
      </c>
      <c r="BJ401" s="6">
        <f>COUNTIF($BI$5:$BI$401,I401)</f>
        <v>160</v>
      </c>
      <c r="BK401" s="6">
        <f>COUNTIF($BH$5:$BH$401,I401 &amp; "B標準")</f>
        <v>0</v>
      </c>
    </row>
    <row r="402" spans="1:63" ht="15" thickTop="1" thickBot="1" x14ac:dyDescent="0.2">
      <c r="A402" s="291"/>
      <c r="B402" s="325" t="s">
        <v>164</v>
      </c>
      <c r="C402" s="326"/>
      <c r="D402" s="326"/>
      <c r="E402" s="326"/>
      <c r="F402" s="326"/>
      <c r="G402" s="327"/>
      <c r="H402" s="185"/>
      <c r="I402" s="328"/>
      <c r="J402" s="329"/>
      <c r="K402" s="329"/>
      <c r="L402" s="329"/>
      <c r="M402" s="329"/>
      <c r="N402" s="329"/>
      <c r="O402" s="329"/>
      <c r="P402" s="329"/>
      <c r="Q402" s="329"/>
      <c r="R402" s="329"/>
      <c r="S402" s="329"/>
      <c r="T402" s="329"/>
      <c r="U402" s="329"/>
      <c r="V402" s="329"/>
      <c r="W402" s="329"/>
      <c r="X402" s="329"/>
      <c r="Y402" s="329"/>
      <c r="Z402" s="329"/>
      <c r="AA402" s="329"/>
      <c r="AB402" s="329"/>
      <c r="AC402" s="329"/>
      <c r="AD402" s="329"/>
      <c r="AE402" s="329"/>
      <c r="AF402" s="329"/>
      <c r="AG402" s="329"/>
      <c r="AH402" s="329"/>
      <c r="AI402" s="329"/>
      <c r="AJ402" s="329"/>
      <c r="AK402" s="329"/>
      <c r="AL402" s="329"/>
      <c r="AM402" s="329"/>
      <c r="AN402" s="329"/>
      <c r="AO402" s="329"/>
      <c r="AP402" s="329"/>
      <c r="AQ402" s="329"/>
      <c r="AR402" s="329"/>
      <c r="AS402" s="329"/>
      <c r="AT402" s="330"/>
    </row>
    <row r="404" spans="1:63" x14ac:dyDescent="0.15">
      <c r="E404" s="180"/>
      <c r="G404" s="180"/>
    </row>
    <row r="405" spans="1:63" x14ac:dyDescent="0.15">
      <c r="E405" s="180"/>
      <c r="G405" s="180"/>
    </row>
    <row r="411" spans="1:63" x14ac:dyDescent="0.15">
      <c r="E411" s="180"/>
      <c r="G411" s="180"/>
    </row>
    <row r="412" spans="1:63" x14ac:dyDescent="0.15">
      <c r="E412" s="180"/>
      <c r="G412" s="180"/>
    </row>
    <row r="418" spans="5:7" ht="13.5" customHeight="1" x14ac:dyDescent="0.15">
      <c r="E418" s="180"/>
      <c r="G418" s="180"/>
    </row>
    <row r="419" spans="5:7" x14ac:dyDescent="0.15">
      <c r="E419" s="180"/>
      <c r="G419" s="180"/>
    </row>
    <row r="425" spans="5:7" x14ac:dyDescent="0.15">
      <c r="E425" s="180"/>
      <c r="G425" s="180"/>
    </row>
    <row r="426" spans="5:7" x14ac:dyDescent="0.15">
      <c r="E426" s="180"/>
      <c r="G426" s="180"/>
    </row>
    <row r="432" spans="5:7" x14ac:dyDescent="0.15">
      <c r="E432" s="180"/>
      <c r="G432" s="180"/>
    </row>
    <row r="433" spans="5:7" ht="13.5" customHeight="1" x14ac:dyDescent="0.15">
      <c r="E433" s="180"/>
      <c r="G433" s="180"/>
    </row>
    <row r="439" spans="5:7" x14ac:dyDescent="0.15">
      <c r="E439" s="180"/>
      <c r="G439" s="180"/>
    </row>
    <row r="440" spans="5:7" x14ac:dyDescent="0.15">
      <c r="E440" s="180"/>
      <c r="G440" s="180"/>
    </row>
    <row r="446" spans="5:7" x14ac:dyDescent="0.15">
      <c r="E446" s="180"/>
      <c r="G446" s="180"/>
    </row>
    <row r="447" spans="5:7" x14ac:dyDescent="0.15">
      <c r="E447" s="180"/>
      <c r="G447" s="180"/>
    </row>
    <row r="451" spans="5:7" x14ac:dyDescent="0.15">
      <c r="E451" s="180"/>
      <c r="G451" s="180"/>
    </row>
    <row r="452" spans="5:7" x14ac:dyDescent="0.15">
      <c r="E452" s="180"/>
      <c r="G452" s="180"/>
    </row>
    <row r="453" spans="5:7" ht="13.5" customHeight="1" x14ac:dyDescent="0.15">
      <c r="E453" s="180"/>
      <c r="G453" s="180"/>
    </row>
    <row r="454" spans="5:7" x14ac:dyDescent="0.15">
      <c r="E454" s="180"/>
      <c r="G454" s="180"/>
    </row>
    <row r="460" spans="5:7" x14ac:dyDescent="0.15">
      <c r="E460" s="180"/>
      <c r="G460" s="180"/>
    </row>
    <row r="461" spans="5:7" x14ac:dyDescent="0.15">
      <c r="E461" s="180"/>
      <c r="G461" s="180"/>
    </row>
  </sheetData>
  <sheetProtection algorithmName="SHA-512" hashValue="skJRL1X9GYUX18PZqqDMYjGqR+Aw/uEw6cBGuLRIQyX9VpbhxSekGqD2WRx/8RpgBIXYwndQ+KRIDYpeabUO1Q==" saltValue="K822EUHNzwtaAhrrmuOMJA==" spinCount="100000" sheet="1" objects="1" scenarios="1" selectLockedCells="1" selectUnlockedCells="1"/>
  <mergeCells count="4081">
    <mergeCell ref="A5:A7"/>
    <mergeCell ref="B5:B6"/>
    <mergeCell ref="C5:C6"/>
    <mergeCell ref="D5:D6"/>
    <mergeCell ref="F5:F6"/>
    <mergeCell ref="H5:H6"/>
    <mergeCell ref="N3:AB3"/>
    <mergeCell ref="AD3:AK3"/>
    <mergeCell ref="AM3:AT3"/>
    <mergeCell ref="N4:T4"/>
    <mergeCell ref="AD4:AJ4"/>
    <mergeCell ref="AM4:AS4"/>
    <mergeCell ref="A1:AT1"/>
    <mergeCell ref="A3:A4"/>
    <mergeCell ref="B3:B4"/>
    <mergeCell ref="C3:C4"/>
    <mergeCell ref="D3:D4"/>
    <mergeCell ref="F3:F4"/>
    <mergeCell ref="H3:H4"/>
    <mergeCell ref="I3:I4"/>
    <mergeCell ref="J3:J4"/>
    <mergeCell ref="K3:K4"/>
    <mergeCell ref="AQ5:AQ6"/>
    <mergeCell ref="AR5:AR6"/>
    <mergeCell ref="AS5:AS6"/>
    <mergeCell ref="AT5:AT6"/>
    <mergeCell ref="B7:G7"/>
    <mergeCell ref="I7:AT7"/>
    <mergeCell ref="AJ5:AJ6"/>
    <mergeCell ref="AK5:AK6"/>
    <mergeCell ref="AM5:AM6"/>
    <mergeCell ref="AN5:AN6"/>
    <mergeCell ref="AO5:AO6"/>
    <mergeCell ref="AP5:AP6"/>
    <mergeCell ref="AD5:AD6"/>
    <mergeCell ref="AE5:AE6"/>
    <mergeCell ref="AF5:AF6"/>
    <mergeCell ref="AG5:AG6"/>
    <mergeCell ref="AH5:AH6"/>
    <mergeCell ref="AI5:AI6"/>
    <mergeCell ref="Q5:Q6"/>
    <mergeCell ref="R5:R6"/>
    <mergeCell ref="S5:S6"/>
    <mergeCell ref="T5:T6"/>
    <mergeCell ref="U5:U6"/>
    <mergeCell ref="AB5:AB6"/>
    <mergeCell ref="I5:I6"/>
    <mergeCell ref="J5:J6"/>
    <mergeCell ref="K5:K6"/>
    <mergeCell ref="N5:N6"/>
    <mergeCell ref="O5:O6"/>
    <mergeCell ref="P5:P6"/>
    <mergeCell ref="A10:A12"/>
    <mergeCell ref="B10:B11"/>
    <mergeCell ref="C10:C11"/>
    <mergeCell ref="D10:D11"/>
    <mergeCell ref="F10:F11"/>
    <mergeCell ref="H10:H11"/>
    <mergeCell ref="I8:I9"/>
    <mergeCell ref="J8:J9"/>
    <mergeCell ref="K8:K9"/>
    <mergeCell ref="N8:AB8"/>
    <mergeCell ref="AD8:AK8"/>
    <mergeCell ref="AM8:AT8"/>
    <mergeCell ref="N9:T9"/>
    <mergeCell ref="AD9:AJ9"/>
    <mergeCell ref="AM9:AS9"/>
    <mergeCell ref="A8:A9"/>
    <mergeCell ref="B8:B9"/>
    <mergeCell ref="C8:C9"/>
    <mergeCell ref="D8:D9"/>
    <mergeCell ref="F8:F9"/>
    <mergeCell ref="H8:H9"/>
    <mergeCell ref="AQ10:AQ11"/>
    <mergeCell ref="AR10:AR11"/>
    <mergeCell ref="AS10:AS11"/>
    <mergeCell ref="AT10:AT11"/>
    <mergeCell ref="B12:G12"/>
    <mergeCell ref="I12:AT12"/>
    <mergeCell ref="AJ10:AJ11"/>
    <mergeCell ref="AK10:AK11"/>
    <mergeCell ref="AM10:AM11"/>
    <mergeCell ref="AN10:AN11"/>
    <mergeCell ref="AO10:AO11"/>
    <mergeCell ref="AP10:AP11"/>
    <mergeCell ref="AD10:AD11"/>
    <mergeCell ref="AE10:AE11"/>
    <mergeCell ref="AF10:AF11"/>
    <mergeCell ref="AG10:AG11"/>
    <mergeCell ref="AH10:AH11"/>
    <mergeCell ref="AI10:AI11"/>
    <mergeCell ref="Q10:Q11"/>
    <mergeCell ref="R10:R11"/>
    <mergeCell ref="S10:S11"/>
    <mergeCell ref="T10:T11"/>
    <mergeCell ref="U10:U11"/>
    <mergeCell ref="AB10:AB11"/>
    <mergeCell ref="I10:I11"/>
    <mergeCell ref="J10:J11"/>
    <mergeCell ref="K10:K11"/>
    <mergeCell ref="N10:N11"/>
    <mergeCell ref="O10:O11"/>
    <mergeCell ref="P10:P11"/>
    <mergeCell ref="A15:A17"/>
    <mergeCell ref="B15:B16"/>
    <mergeCell ref="C15:C16"/>
    <mergeCell ref="D15:D16"/>
    <mergeCell ref="F15:F16"/>
    <mergeCell ref="H15:H16"/>
    <mergeCell ref="I13:I14"/>
    <mergeCell ref="J13:J14"/>
    <mergeCell ref="K13:K14"/>
    <mergeCell ref="N13:AB13"/>
    <mergeCell ref="AD13:AK13"/>
    <mergeCell ref="AM13:AT13"/>
    <mergeCell ref="N14:T14"/>
    <mergeCell ref="AD14:AJ14"/>
    <mergeCell ref="AM14:AS14"/>
    <mergeCell ref="A13:A14"/>
    <mergeCell ref="B13:B14"/>
    <mergeCell ref="C13:C14"/>
    <mergeCell ref="D13:D14"/>
    <mergeCell ref="F13:F14"/>
    <mergeCell ref="H13:H14"/>
    <mergeCell ref="AQ15:AQ16"/>
    <mergeCell ref="AR15:AR16"/>
    <mergeCell ref="AS15:AS16"/>
    <mergeCell ref="AT15:AT16"/>
    <mergeCell ref="B17:G17"/>
    <mergeCell ref="I17:AT17"/>
    <mergeCell ref="AJ15:AJ16"/>
    <mergeCell ref="AK15:AK16"/>
    <mergeCell ref="AM15:AM16"/>
    <mergeCell ref="AN15:AN16"/>
    <mergeCell ref="AO15:AO16"/>
    <mergeCell ref="AP15:AP16"/>
    <mergeCell ref="AD15:AD16"/>
    <mergeCell ref="AE15:AE16"/>
    <mergeCell ref="AF15:AF16"/>
    <mergeCell ref="AG15:AG16"/>
    <mergeCell ref="AH15:AH16"/>
    <mergeCell ref="AI15:AI16"/>
    <mergeCell ref="Q15:Q16"/>
    <mergeCell ref="R15:R16"/>
    <mergeCell ref="S15:S16"/>
    <mergeCell ref="T15:T16"/>
    <mergeCell ref="U15:U16"/>
    <mergeCell ref="AB15:AB16"/>
    <mergeCell ref="I15:I16"/>
    <mergeCell ref="J15:J16"/>
    <mergeCell ref="K15:K16"/>
    <mergeCell ref="N15:N16"/>
    <mergeCell ref="O15:O16"/>
    <mergeCell ref="P15:P16"/>
    <mergeCell ref="A20:A22"/>
    <mergeCell ref="B20:B21"/>
    <mergeCell ref="C20:C21"/>
    <mergeCell ref="D20:D21"/>
    <mergeCell ref="F20:F21"/>
    <mergeCell ref="H20:H21"/>
    <mergeCell ref="I18:I19"/>
    <mergeCell ref="J18:J19"/>
    <mergeCell ref="K18:K19"/>
    <mergeCell ref="N18:AB18"/>
    <mergeCell ref="AD18:AK18"/>
    <mergeCell ref="AM18:AT18"/>
    <mergeCell ref="N19:T19"/>
    <mergeCell ref="AD19:AJ19"/>
    <mergeCell ref="AM19:AS19"/>
    <mergeCell ref="A18:A19"/>
    <mergeCell ref="B18:B19"/>
    <mergeCell ref="C18:C19"/>
    <mergeCell ref="D18:D19"/>
    <mergeCell ref="F18:F19"/>
    <mergeCell ref="H18:H19"/>
    <mergeCell ref="AQ20:AQ21"/>
    <mergeCell ref="AR20:AR21"/>
    <mergeCell ref="AS20:AS21"/>
    <mergeCell ref="AT20:AT21"/>
    <mergeCell ref="B22:G22"/>
    <mergeCell ref="I22:AT22"/>
    <mergeCell ref="AJ20:AJ21"/>
    <mergeCell ref="AK20:AK21"/>
    <mergeCell ref="AM20:AM21"/>
    <mergeCell ref="AN20:AN21"/>
    <mergeCell ref="AO20:AO21"/>
    <mergeCell ref="AP20:AP21"/>
    <mergeCell ref="AD20:AD21"/>
    <mergeCell ref="AE20:AE21"/>
    <mergeCell ref="AF20:AF21"/>
    <mergeCell ref="AG20:AG21"/>
    <mergeCell ref="AH20:AH21"/>
    <mergeCell ref="AI20:AI21"/>
    <mergeCell ref="Q20:Q21"/>
    <mergeCell ref="R20:R21"/>
    <mergeCell ref="S20:S21"/>
    <mergeCell ref="T20:T21"/>
    <mergeCell ref="U20:U21"/>
    <mergeCell ref="AB20:AB21"/>
    <mergeCell ref="I20:I21"/>
    <mergeCell ref="J20:J21"/>
    <mergeCell ref="K20:K21"/>
    <mergeCell ref="N20:N21"/>
    <mergeCell ref="O20:O21"/>
    <mergeCell ref="P20:P21"/>
    <mergeCell ref="A25:A27"/>
    <mergeCell ref="B25:B26"/>
    <mergeCell ref="C25:C26"/>
    <mergeCell ref="D25:D26"/>
    <mergeCell ref="F25:F26"/>
    <mergeCell ref="H25:H26"/>
    <mergeCell ref="I23:I24"/>
    <mergeCell ref="J23:J24"/>
    <mergeCell ref="K23:K24"/>
    <mergeCell ref="N23:AB23"/>
    <mergeCell ref="AD23:AK23"/>
    <mergeCell ref="AM23:AT23"/>
    <mergeCell ref="N24:T24"/>
    <mergeCell ref="AD24:AJ24"/>
    <mergeCell ref="AM24:AS24"/>
    <mergeCell ref="A23:A24"/>
    <mergeCell ref="B23:B24"/>
    <mergeCell ref="C23:C24"/>
    <mergeCell ref="D23:D24"/>
    <mergeCell ref="F23:F24"/>
    <mergeCell ref="H23:H24"/>
    <mergeCell ref="AQ25:AQ26"/>
    <mergeCell ref="AR25:AR26"/>
    <mergeCell ref="AS25:AS26"/>
    <mergeCell ref="AT25:AT26"/>
    <mergeCell ref="B27:G27"/>
    <mergeCell ref="I27:AT27"/>
    <mergeCell ref="AJ25:AJ26"/>
    <mergeCell ref="AK25:AK26"/>
    <mergeCell ref="AM25:AM26"/>
    <mergeCell ref="AN25:AN26"/>
    <mergeCell ref="AO25:AO26"/>
    <mergeCell ref="AP25:AP26"/>
    <mergeCell ref="AD25:AD26"/>
    <mergeCell ref="AE25:AE26"/>
    <mergeCell ref="AF25:AF26"/>
    <mergeCell ref="AG25:AG26"/>
    <mergeCell ref="AH25:AH26"/>
    <mergeCell ref="AI25:AI26"/>
    <mergeCell ref="Q25:Q26"/>
    <mergeCell ref="R25:R26"/>
    <mergeCell ref="S25:S26"/>
    <mergeCell ref="T25:T26"/>
    <mergeCell ref="U25:U26"/>
    <mergeCell ref="AB25:AB26"/>
    <mergeCell ref="I25:I26"/>
    <mergeCell ref="J25:J26"/>
    <mergeCell ref="K25:K26"/>
    <mergeCell ref="N25:N26"/>
    <mergeCell ref="O25:O26"/>
    <mergeCell ref="P25:P26"/>
    <mergeCell ref="A30:A32"/>
    <mergeCell ref="B30:B31"/>
    <mergeCell ref="C30:C31"/>
    <mergeCell ref="D30:D31"/>
    <mergeCell ref="F30:F31"/>
    <mergeCell ref="H30:H31"/>
    <mergeCell ref="I28:I29"/>
    <mergeCell ref="J28:J29"/>
    <mergeCell ref="K28:K29"/>
    <mergeCell ref="N28:AB28"/>
    <mergeCell ref="AD28:AK28"/>
    <mergeCell ref="AM28:AT28"/>
    <mergeCell ref="N29:T29"/>
    <mergeCell ref="AD29:AJ29"/>
    <mergeCell ref="AM29:AS29"/>
    <mergeCell ref="A28:A29"/>
    <mergeCell ref="B28:B29"/>
    <mergeCell ref="C28:C29"/>
    <mergeCell ref="D28:D29"/>
    <mergeCell ref="F28:F29"/>
    <mergeCell ref="H28:H29"/>
    <mergeCell ref="AQ30:AQ31"/>
    <mergeCell ref="AR30:AR31"/>
    <mergeCell ref="AS30:AS31"/>
    <mergeCell ref="AT30:AT31"/>
    <mergeCell ref="B32:G32"/>
    <mergeCell ref="I32:AT32"/>
    <mergeCell ref="AJ30:AJ31"/>
    <mergeCell ref="AK30:AK31"/>
    <mergeCell ref="AM30:AM31"/>
    <mergeCell ref="AN30:AN31"/>
    <mergeCell ref="AO30:AO31"/>
    <mergeCell ref="AP30:AP31"/>
    <mergeCell ref="AD30:AD31"/>
    <mergeCell ref="AE30:AE31"/>
    <mergeCell ref="AF30:AF31"/>
    <mergeCell ref="AG30:AG31"/>
    <mergeCell ref="AH30:AH31"/>
    <mergeCell ref="AI30:AI31"/>
    <mergeCell ref="Q30:Q31"/>
    <mergeCell ref="R30:R31"/>
    <mergeCell ref="S30:S31"/>
    <mergeCell ref="T30:T31"/>
    <mergeCell ref="U30:U31"/>
    <mergeCell ref="AB30:AB31"/>
    <mergeCell ref="I30:I31"/>
    <mergeCell ref="J30:J31"/>
    <mergeCell ref="K30:K31"/>
    <mergeCell ref="N30:N31"/>
    <mergeCell ref="O30:O31"/>
    <mergeCell ref="P30:P31"/>
    <mergeCell ref="A35:A37"/>
    <mergeCell ref="B35:B36"/>
    <mergeCell ref="C35:C36"/>
    <mergeCell ref="D35:D36"/>
    <mergeCell ref="F35:F36"/>
    <mergeCell ref="H35:H36"/>
    <mergeCell ref="I33:I34"/>
    <mergeCell ref="J33:J34"/>
    <mergeCell ref="K33:K34"/>
    <mergeCell ref="N33:AB33"/>
    <mergeCell ref="AD33:AK33"/>
    <mergeCell ref="AM33:AT33"/>
    <mergeCell ref="N34:T34"/>
    <mergeCell ref="AD34:AJ34"/>
    <mergeCell ref="AM34:AS34"/>
    <mergeCell ref="A33:A34"/>
    <mergeCell ref="B33:B34"/>
    <mergeCell ref="C33:C34"/>
    <mergeCell ref="D33:D34"/>
    <mergeCell ref="F33:F34"/>
    <mergeCell ref="H33:H34"/>
    <mergeCell ref="AQ35:AQ36"/>
    <mergeCell ref="AR35:AR36"/>
    <mergeCell ref="AS35:AS36"/>
    <mergeCell ref="AT35:AT36"/>
    <mergeCell ref="B37:G37"/>
    <mergeCell ref="I37:AT37"/>
    <mergeCell ref="AJ35:AJ36"/>
    <mergeCell ref="AK35:AK36"/>
    <mergeCell ref="AM35:AM36"/>
    <mergeCell ref="AN35:AN36"/>
    <mergeCell ref="AO35:AO36"/>
    <mergeCell ref="AP35:AP36"/>
    <mergeCell ref="AD35:AD36"/>
    <mergeCell ref="AE35:AE36"/>
    <mergeCell ref="AF35:AF36"/>
    <mergeCell ref="AG35:AG36"/>
    <mergeCell ref="AH35:AH36"/>
    <mergeCell ref="AI35:AI36"/>
    <mergeCell ref="Q35:Q36"/>
    <mergeCell ref="R35:R36"/>
    <mergeCell ref="S35:S36"/>
    <mergeCell ref="T35:T36"/>
    <mergeCell ref="U35:U36"/>
    <mergeCell ref="AB35:AB36"/>
    <mergeCell ref="I35:I36"/>
    <mergeCell ref="J35:J36"/>
    <mergeCell ref="K35:K36"/>
    <mergeCell ref="N35:N36"/>
    <mergeCell ref="O35:O36"/>
    <mergeCell ref="P35:P36"/>
    <mergeCell ref="A40:A42"/>
    <mergeCell ref="B40:B41"/>
    <mergeCell ref="C40:C41"/>
    <mergeCell ref="D40:D41"/>
    <mergeCell ref="F40:F41"/>
    <mergeCell ref="H40:H41"/>
    <mergeCell ref="I38:I39"/>
    <mergeCell ref="J38:J39"/>
    <mergeCell ref="K38:K39"/>
    <mergeCell ref="N38:AB38"/>
    <mergeCell ref="AD38:AK38"/>
    <mergeCell ref="AM38:AT38"/>
    <mergeCell ref="N39:T39"/>
    <mergeCell ref="AD39:AJ39"/>
    <mergeCell ref="AM39:AS39"/>
    <mergeCell ref="A38:A39"/>
    <mergeCell ref="B38:B39"/>
    <mergeCell ref="C38:C39"/>
    <mergeCell ref="D38:D39"/>
    <mergeCell ref="F38:F39"/>
    <mergeCell ref="H38:H39"/>
    <mergeCell ref="AQ40:AQ41"/>
    <mergeCell ref="AR40:AR41"/>
    <mergeCell ref="AS40:AS41"/>
    <mergeCell ref="AT40:AT41"/>
    <mergeCell ref="B42:G42"/>
    <mergeCell ref="I42:AT42"/>
    <mergeCell ref="AJ40:AJ41"/>
    <mergeCell ref="AK40:AK41"/>
    <mergeCell ref="AM40:AM41"/>
    <mergeCell ref="AN40:AN41"/>
    <mergeCell ref="AO40:AO41"/>
    <mergeCell ref="AP40:AP41"/>
    <mergeCell ref="AD40:AD41"/>
    <mergeCell ref="AE40:AE41"/>
    <mergeCell ref="AF40:AF41"/>
    <mergeCell ref="AG40:AG41"/>
    <mergeCell ref="AH40:AH41"/>
    <mergeCell ref="AI40:AI41"/>
    <mergeCell ref="Q40:Q41"/>
    <mergeCell ref="R40:R41"/>
    <mergeCell ref="S40:S41"/>
    <mergeCell ref="T40:T41"/>
    <mergeCell ref="U40:U41"/>
    <mergeCell ref="AB40:AB41"/>
    <mergeCell ref="I40:I41"/>
    <mergeCell ref="J40:J41"/>
    <mergeCell ref="K40:K41"/>
    <mergeCell ref="N40:N41"/>
    <mergeCell ref="O40:O41"/>
    <mergeCell ref="P40:P41"/>
    <mergeCell ref="A45:A47"/>
    <mergeCell ref="B45:B46"/>
    <mergeCell ref="C45:C46"/>
    <mergeCell ref="D45:D46"/>
    <mergeCell ref="F45:F46"/>
    <mergeCell ref="H45:H46"/>
    <mergeCell ref="I43:I44"/>
    <mergeCell ref="J43:J44"/>
    <mergeCell ref="K43:K44"/>
    <mergeCell ref="N43:AB43"/>
    <mergeCell ref="AD43:AK43"/>
    <mergeCell ref="AM43:AT43"/>
    <mergeCell ref="N44:T44"/>
    <mergeCell ref="AD44:AJ44"/>
    <mergeCell ref="AM44:AS44"/>
    <mergeCell ref="A43:A44"/>
    <mergeCell ref="B43:B44"/>
    <mergeCell ref="C43:C44"/>
    <mergeCell ref="D43:D44"/>
    <mergeCell ref="F43:F44"/>
    <mergeCell ref="H43:H44"/>
    <mergeCell ref="AQ45:AQ46"/>
    <mergeCell ref="AR45:AR46"/>
    <mergeCell ref="AS45:AS46"/>
    <mergeCell ref="AT45:AT46"/>
    <mergeCell ref="B47:G47"/>
    <mergeCell ref="I47:AT47"/>
    <mergeCell ref="AJ45:AJ46"/>
    <mergeCell ref="AK45:AK46"/>
    <mergeCell ref="AM45:AM46"/>
    <mergeCell ref="AN45:AN46"/>
    <mergeCell ref="AO45:AO46"/>
    <mergeCell ref="AP45:AP46"/>
    <mergeCell ref="AD45:AD46"/>
    <mergeCell ref="AE45:AE46"/>
    <mergeCell ref="AF45:AF46"/>
    <mergeCell ref="AG45:AG46"/>
    <mergeCell ref="AH45:AH46"/>
    <mergeCell ref="AI45:AI46"/>
    <mergeCell ref="Q45:Q46"/>
    <mergeCell ref="R45:R46"/>
    <mergeCell ref="S45:S46"/>
    <mergeCell ref="T45:T46"/>
    <mergeCell ref="U45:U46"/>
    <mergeCell ref="AB45:AB46"/>
    <mergeCell ref="I45:I46"/>
    <mergeCell ref="J45:J46"/>
    <mergeCell ref="K45:K46"/>
    <mergeCell ref="N45:N46"/>
    <mergeCell ref="O45:O46"/>
    <mergeCell ref="P45:P46"/>
    <mergeCell ref="A50:A52"/>
    <mergeCell ref="B50:B51"/>
    <mergeCell ref="C50:C51"/>
    <mergeCell ref="D50:D51"/>
    <mergeCell ref="F50:F51"/>
    <mergeCell ref="H50:H51"/>
    <mergeCell ref="I48:I49"/>
    <mergeCell ref="J48:J49"/>
    <mergeCell ref="K48:K49"/>
    <mergeCell ref="N48:AB48"/>
    <mergeCell ref="AD48:AK48"/>
    <mergeCell ref="AM48:AT48"/>
    <mergeCell ref="N49:T49"/>
    <mergeCell ref="AD49:AJ49"/>
    <mergeCell ref="AM49:AS49"/>
    <mergeCell ref="A48:A49"/>
    <mergeCell ref="B48:B49"/>
    <mergeCell ref="C48:C49"/>
    <mergeCell ref="D48:D49"/>
    <mergeCell ref="F48:F49"/>
    <mergeCell ref="H48:H49"/>
    <mergeCell ref="AQ50:AQ51"/>
    <mergeCell ref="AR50:AR51"/>
    <mergeCell ref="AS50:AS51"/>
    <mergeCell ref="AT50:AT51"/>
    <mergeCell ref="B52:G52"/>
    <mergeCell ref="I52:AT52"/>
    <mergeCell ref="AJ50:AJ51"/>
    <mergeCell ref="AK50:AK51"/>
    <mergeCell ref="AM50:AM51"/>
    <mergeCell ref="AN50:AN51"/>
    <mergeCell ref="AO50:AO51"/>
    <mergeCell ref="AP50:AP51"/>
    <mergeCell ref="AD50:AD51"/>
    <mergeCell ref="AE50:AE51"/>
    <mergeCell ref="AF50:AF51"/>
    <mergeCell ref="AG50:AG51"/>
    <mergeCell ref="AH50:AH51"/>
    <mergeCell ref="AI50:AI51"/>
    <mergeCell ref="Q50:Q51"/>
    <mergeCell ref="R50:R51"/>
    <mergeCell ref="S50:S51"/>
    <mergeCell ref="T50:T51"/>
    <mergeCell ref="U50:U51"/>
    <mergeCell ref="AB50:AB51"/>
    <mergeCell ref="I50:I51"/>
    <mergeCell ref="J50:J51"/>
    <mergeCell ref="K50:K51"/>
    <mergeCell ref="N50:N51"/>
    <mergeCell ref="O50:O51"/>
    <mergeCell ref="P50:P51"/>
    <mergeCell ref="A55:A57"/>
    <mergeCell ref="B55:B56"/>
    <mergeCell ref="C55:C56"/>
    <mergeCell ref="D55:D56"/>
    <mergeCell ref="F55:F56"/>
    <mergeCell ref="H55:H56"/>
    <mergeCell ref="I53:I54"/>
    <mergeCell ref="J53:J54"/>
    <mergeCell ref="K53:K54"/>
    <mergeCell ref="N53:AB53"/>
    <mergeCell ref="AD53:AK53"/>
    <mergeCell ref="AM53:AT53"/>
    <mergeCell ref="N54:T54"/>
    <mergeCell ref="AD54:AJ54"/>
    <mergeCell ref="AM54:AS54"/>
    <mergeCell ref="A53:A54"/>
    <mergeCell ref="B53:B54"/>
    <mergeCell ref="C53:C54"/>
    <mergeCell ref="D53:D54"/>
    <mergeCell ref="F53:F54"/>
    <mergeCell ref="H53:H54"/>
    <mergeCell ref="AQ55:AQ56"/>
    <mergeCell ref="AR55:AR56"/>
    <mergeCell ref="AS55:AS56"/>
    <mergeCell ref="AT55:AT56"/>
    <mergeCell ref="B57:G57"/>
    <mergeCell ref="I57:AT57"/>
    <mergeCell ref="AJ55:AJ56"/>
    <mergeCell ref="AK55:AK56"/>
    <mergeCell ref="AM55:AM56"/>
    <mergeCell ref="AN55:AN56"/>
    <mergeCell ref="AO55:AO56"/>
    <mergeCell ref="AP55:AP56"/>
    <mergeCell ref="AD55:AD56"/>
    <mergeCell ref="AE55:AE56"/>
    <mergeCell ref="AF55:AF56"/>
    <mergeCell ref="AG55:AG56"/>
    <mergeCell ref="AH55:AH56"/>
    <mergeCell ref="AI55:AI56"/>
    <mergeCell ref="Q55:Q56"/>
    <mergeCell ref="R55:R56"/>
    <mergeCell ref="S55:S56"/>
    <mergeCell ref="T55:T56"/>
    <mergeCell ref="U55:U56"/>
    <mergeCell ref="AB55:AB56"/>
    <mergeCell ref="I55:I56"/>
    <mergeCell ref="J55:J56"/>
    <mergeCell ref="K55:K56"/>
    <mergeCell ref="N55:N56"/>
    <mergeCell ref="O55:O56"/>
    <mergeCell ref="P55:P56"/>
    <mergeCell ref="A60:A62"/>
    <mergeCell ref="B60:B61"/>
    <mergeCell ref="C60:C61"/>
    <mergeCell ref="D60:D61"/>
    <mergeCell ref="F60:F61"/>
    <mergeCell ref="H60:H61"/>
    <mergeCell ref="I58:I59"/>
    <mergeCell ref="J58:J59"/>
    <mergeCell ref="K58:K59"/>
    <mergeCell ref="N58:AB58"/>
    <mergeCell ref="AD58:AK58"/>
    <mergeCell ref="AM58:AT58"/>
    <mergeCell ref="N59:T59"/>
    <mergeCell ref="AD59:AJ59"/>
    <mergeCell ref="AM59:AS59"/>
    <mergeCell ref="A58:A59"/>
    <mergeCell ref="B58:B59"/>
    <mergeCell ref="C58:C59"/>
    <mergeCell ref="D58:D59"/>
    <mergeCell ref="F58:F59"/>
    <mergeCell ref="H58:H59"/>
    <mergeCell ref="AQ60:AQ61"/>
    <mergeCell ref="AR60:AR61"/>
    <mergeCell ref="AS60:AS61"/>
    <mergeCell ref="AT60:AT61"/>
    <mergeCell ref="B62:G62"/>
    <mergeCell ref="I62:AT62"/>
    <mergeCell ref="AJ60:AJ61"/>
    <mergeCell ref="AK60:AK61"/>
    <mergeCell ref="AM60:AM61"/>
    <mergeCell ref="AN60:AN61"/>
    <mergeCell ref="AO60:AO61"/>
    <mergeCell ref="AP60:AP61"/>
    <mergeCell ref="AD60:AD61"/>
    <mergeCell ref="AE60:AE61"/>
    <mergeCell ref="AF60:AF61"/>
    <mergeCell ref="AG60:AG61"/>
    <mergeCell ref="AH60:AH61"/>
    <mergeCell ref="AI60:AI61"/>
    <mergeCell ref="Q60:Q61"/>
    <mergeCell ref="R60:R61"/>
    <mergeCell ref="S60:S61"/>
    <mergeCell ref="T60:T61"/>
    <mergeCell ref="U60:U61"/>
    <mergeCell ref="AB60:AB61"/>
    <mergeCell ref="I60:I61"/>
    <mergeCell ref="J60:J61"/>
    <mergeCell ref="K60:K61"/>
    <mergeCell ref="N60:N61"/>
    <mergeCell ref="O60:O61"/>
    <mergeCell ref="P60:P61"/>
    <mergeCell ref="A65:A67"/>
    <mergeCell ref="B65:B66"/>
    <mergeCell ref="C65:C66"/>
    <mergeCell ref="D65:D66"/>
    <mergeCell ref="F65:F66"/>
    <mergeCell ref="H65:H66"/>
    <mergeCell ref="I63:I64"/>
    <mergeCell ref="J63:J64"/>
    <mergeCell ref="K63:K64"/>
    <mergeCell ref="N63:AB63"/>
    <mergeCell ref="AD63:AK63"/>
    <mergeCell ref="AM63:AT63"/>
    <mergeCell ref="N64:T64"/>
    <mergeCell ref="AD64:AJ64"/>
    <mergeCell ref="AM64:AS64"/>
    <mergeCell ref="A63:A64"/>
    <mergeCell ref="B63:B64"/>
    <mergeCell ref="C63:C64"/>
    <mergeCell ref="D63:D64"/>
    <mergeCell ref="F63:F64"/>
    <mergeCell ref="H63:H64"/>
    <mergeCell ref="AQ65:AQ66"/>
    <mergeCell ref="AR65:AR66"/>
    <mergeCell ref="AS65:AS66"/>
    <mergeCell ref="AT65:AT66"/>
    <mergeCell ref="B67:G67"/>
    <mergeCell ref="I67:AT67"/>
    <mergeCell ref="AJ65:AJ66"/>
    <mergeCell ref="AK65:AK66"/>
    <mergeCell ref="AM65:AM66"/>
    <mergeCell ref="AN65:AN66"/>
    <mergeCell ref="AO65:AO66"/>
    <mergeCell ref="AP65:AP66"/>
    <mergeCell ref="AD65:AD66"/>
    <mergeCell ref="AE65:AE66"/>
    <mergeCell ref="AF65:AF66"/>
    <mergeCell ref="AG65:AG66"/>
    <mergeCell ref="AH65:AH66"/>
    <mergeCell ref="AI65:AI66"/>
    <mergeCell ref="Q65:Q66"/>
    <mergeCell ref="R65:R66"/>
    <mergeCell ref="S65:S66"/>
    <mergeCell ref="T65:T66"/>
    <mergeCell ref="U65:U66"/>
    <mergeCell ref="AB65:AB66"/>
    <mergeCell ref="I65:I66"/>
    <mergeCell ref="J65:J66"/>
    <mergeCell ref="K65:K66"/>
    <mergeCell ref="N65:N66"/>
    <mergeCell ref="O65:O66"/>
    <mergeCell ref="P65:P66"/>
    <mergeCell ref="A70:A72"/>
    <mergeCell ref="B70:B71"/>
    <mergeCell ref="C70:C71"/>
    <mergeCell ref="D70:D71"/>
    <mergeCell ref="F70:F71"/>
    <mergeCell ref="H70:H71"/>
    <mergeCell ref="I68:I69"/>
    <mergeCell ref="J68:J69"/>
    <mergeCell ref="K68:K69"/>
    <mergeCell ref="N68:AB68"/>
    <mergeCell ref="AD68:AK68"/>
    <mergeCell ref="AM68:AT68"/>
    <mergeCell ref="N69:T69"/>
    <mergeCell ref="AD69:AJ69"/>
    <mergeCell ref="AM69:AS69"/>
    <mergeCell ref="A68:A69"/>
    <mergeCell ref="B68:B69"/>
    <mergeCell ref="C68:C69"/>
    <mergeCell ref="D68:D69"/>
    <mergeCell ref="F68:F69"/>
    <mergeCell ref="H68:H69"/>
    <mergeCell ref="AQ70:AQ71"/>
    <mergeCell ref="AR70:AR71"/>
    <mergeCell ref="AS70:AS71"/>
    <mergeCell ref="AT70:AT71"/>
    <mergeCell ref="B72:G72"/>
    <mergeCell ref="I72:AT72"/>
    <mergeCell ref="AJ70:AJ71"/>
    <mergeCell ref="AK70:AK71"/>
    <mergeCell ref="AM70:AM71"/>
    <mergeCell ref="AN70:AN71"/>
    <mergeCell ref="AO70:AO71"/>
    <mergeCell ref="AP70:AP71"/>
    <mergeCell ref="AD70:AD71"/>
    <mergeCell ref="AE70:AE71"/>
    <mergeCell ref="AF70:AF71"/>
    <mergeCell ref="AG70:AG71"/>
    <mergeCell ref="AH70:AH71"/>
    <mergeCell ref="AI70:AI71"/>
    <mergeCell ref="Q70:Q71"/>
    <mergeCell ref="R70:R71"/>
    <mergeCell ref="S70:S71"/>
    <mergeCell ref="T70:T71"/>
    <mergeCell ref="U70:U71"/>
    <mergeCell ref="AB70:AB71"/>
    <mergeCell ref="I70:I71"/>
    <mergeCell ref="J70:J71"/>
    <mergeCell ref="K70:K71"/>
    <mergeCell ref="N70:N71"/>
    <mergeCell ref="O70:O71"/>
    <mergeCell ref="P70:P71"/>
    <mergeCell ref="A75:A77"/>
    <mergeCell ref="B75:B76"/>
    <mergeCell ref="C75:C76"/>
    <mergeCell ref="D75:D76"/>
    <mergeCell ref="F75:F76"/>
    <mergeCell ref="H75:H76"/>
    <mergeCell ref="I73:I74"/>
    <mergeCell ref="J73:J74"/>
    <mergeCell ref="K73:K74"/>
    <mergeCell ref="N73:AB73"/>
    <mergeCell ref="AD73:AK73"/>
    <mergeCell ref="AM73:AT73"/>
    <mergeCell ref="N74:T74"/>
    <mergeCell ref="AD74:AJ74"/>
    <mergeCell ref="AM74:AS74"/>
    <mergeCell ref="A73:A74"/>
    <mergeCell ref="B73:B74"/>
    <mergeCell ref="C73:C74"/>
    <mergeCell ref="D73:D74"/>
    <mergeCell ref="F73:F74"/>
    <mergeCell ref="H73:H74"/>
    <mergeCell ref="AQ75:AQ76"/>
    <mergeCell ref="AR75:AR76"/>
    <mergeCell ref="AS75:AS76"/>
    <mergeCell ref="AT75:AT76"/>
    <mergeCell ref="B77:G77"/>
    <mergeCell ref="I77:AT77"/>
    <mergeCell ref="AJ75:AJ76"/>
    <mergeCell ref="AK75:AK76"/>
    <mergeCell ref="AM75:AM76"/>
    <mergeCell ref="AN75:AN76"/>
    <mergeCell ref="AO75:AO76"/>
    <mergeCell ref="AP75:AP76"/>
    <mergeCell ref="AD75:AD76"/>
    <mergeCell ref="AE75:AE76"/>
    <mergeCell ref="AF75:AF76"/>
    <mergeCell ref="AG75:AG76"/>
    <mergeCell ref="AH75:AH76"/>
    <mergeCell ref="AI75:AI76"/>
    <mergeCell ref="Q75:Q76"/>
    <mergeCell ref="R75:R76"/>
    <mergeCell ref="S75:S76"/>
    <mergeCell ref="T75:T76"/>
    <mergeCell ref="U75:U76"/>
    <mergeCell ref="AB75:AB76"/>
    <mergeCell ref="I75:I76"/>
    <mergeCell ref="J75:J76"/>
    <mergeCell ref="K75:K76"/>
    <mergeCell ref="N75:N76"/>
    <mergeCell ref="O75:O76"/>
    <mergeCell ref="P75:P76"/>
    <mergeCell ref="A80:A82"/>
    <mergeCell ref="B80:B81"/>
    <mergeCell ref="C80:C81"/>
    <mergeCell ref="D80:D81"/>
    <mergeCell ref="F80:F81"/>
    <mergeCell ref="H80:H81"/>
    <mergeCell ref="I78:I79"/>
    <mergeCell ref="J78:J79"/>
    <mergeCell ref="K78:K79"/>
    <mergeCell ref="N78:AB78"/>
    <mergeCell ref="AD78:AK78"/>
    <mergeCell ref="AM78:AT78"/>
    <mergeCell ref="N79:T79"/>
    <mergeCell ref="AD79:AJ79"/>
    <mergeCell ref="AM79:AS79"/>
    <mergeCell ref="A78:A79"/>
    <mergeCell ref="B78:B79"/>
    <mergeCell ref="C78:C79"/>
    <mergeCell ref="D78:D79"/>
    <mergeCell ref="F78:F79"/>
    <mergeCell ref="H78:H79"/>
    <mergeCell ref="AQ80:AQ81"/>
    <mergeCell ref="AR80:AR81"/>
    <mergeCell ref="AS80:AS81"/>
    <mergeCell ref="AT80:AT81"/>
    <mergeCell ref="B82:G82"/>
    <mergeCell ref="I82:AT82"/>
    <mergeCell ref="AJ80:AJ81"/>
    <mergeCell ref="AK80:AK81"/>
    <mergeCell ref="AM80:AM81"/>
    <mergeCell ref="AN80:AN81"/>
    <mergeCell ref="AO80:AO81"/>
    <mergeCell ref="AP80:AP81"/>
    <mergeCell ref="AD80:AD81"/>
    <mergeCell ref="AE80:AE81"/>
    <mergeCell ref="AF80:AF81"/>
    <mergeCell ref="AG80:AG81"/>
    <mergeCell ref="AH80:AH81"/>
    <mergeCell ref="AI80:AI81"/>
    <mergeCell ref="Q80:Q81"/>
    <mergeCell ref="R80:R81"/>
    <mergeCell ref="S80:S81"/>
    <mergeCell ref="T80:T81"/>
    <mergeCell ref="U80:U81"/>
    <mergeCell ref="AB80:AB81"/>
    <mergeCell ref="I80:I81"/>
    <mergeCell ref="J80:J81"/>
    <mergeCell ref="K80:K81"/>
    <mergeCell ref="N80:N81"/>
    <mergeCell ref="O80:O81"/>
    <mergeCell ref="P80:P81"/>
    <mergeCell ref="A85:A87"/>
    <mergeCell ref="B85:B86"/>
    <mergeCell ref="C85:C86"/>
    <mergeCell ref="D85:D86"/>
    <mergeCell ref="F85:F86"/>
    <mergeCell ref="H85:H86"/>
    <mergeCell ref="I83:I84"/>
    <mergeCell ref="J83:J84"/>
    <mergeCell ref="K83:K84"/>
    <mergeCell ref="N83:AB83"/>
    <mergeCell ref="AD83:AK83"/>
    <mergeCell ref="AM83:AT83"/>
    <mergeCell ref="N84:T84"/>
    <mergeCell ref="AD84:AJ84"/>
    <mergeCell ref="AM84:AS84"/>
    <mergeCell ref="A83:A84"/>
    <mergeCell ref="B83:B84"/>
    <mergeCell ref="C83:C84"/>
    <mergeCell ref="D83:D84"/>
    <mergeCell ref="F83:F84"/>
    <mergeCell ref="H83:H84"/>
    <mergeCell ref="AQ85:AQ86"/>
    <mergeCell ref="AR85:AR86"/>
    <mergeCell ref="AS85:AS86"/>
    <mergeCell ref="AT85:AT86"/>
    <mergeCell ref="B87:G87"/>
    <mergeCell ref="I87:AT87"/>
    <mergeCell ref="AJ85:AJ86"/>
    <mergeCell ref="AK85:AK86"/>
    <mergeCell ref="AM85:AM86"/>
    <mergeCell ref="AN85:AN86"/>
    <mergeCell ref="AO85:AO86"/>
    <mergeCell ref="AP85:AP86"/>
    <mergeCell ref="AD85:AD86"/>
    <mergeCell ref="AE85:AE86"/>
    <mergeCell ref="AF85:AF86"/>
    <mergeCell ref="AG85:AG86"/>
    <mergeCell ref="AH85:AH86"/>
    <mergeCell ref="AI85:AI86"/>
    <mergeCell ref="Q85:Q86"/>
    <mergeCell ref="R85:R86"/>
    <mergeCell ref="S85:S86"/>
    <mergeCell ref="T85:T86"/>
    <mergeCell ref="U85:U86"/>
    <mergeCell ref="AB85:AB86"/>
    <mergeCell ref="I85:I86"/>
    <mergeCell ref="J85:J86"/>
    <mergeCell ref="K85:K86"/>
    <mergeCell ref="N85:N86"/>
    <mergeCell ref="O85:O86"/>
    <mergeCell ref="P85:P86"/>
    <mergeCell ref="A90:A92"/>
    <mergeCell ref="B90:B91"/>
    <mergeCell ref="C90:C91"/>
    <mergeCell ref="D90:D91"/>
    <mergeCell ref="F90:F91"/>
    <mergeCell ref="H90:H91"/>
    <mergeCell ref="I88:I89"/>
    <mergeCell ref="J88:J89"/>
    <mergeCell ref="K88:K89"/>
    <mergeCell ref="N88:AB88"/>
    <mergeCell ref="AD88:AK88"/>
    <mergeCell ref="AM88:AT88"/>
    <mergeCell ref="N89:T89"/>
    <mergeCell ref="AD89:AJ89"/>
    <mergeCell ref="AM89:AS89"/>
    <mergeCell ref="A88:A89"/>
    <mergeCell ref="B88:B89"/>
    <mergeCell ref="C88:C89"/>
    <mergeCell ref="D88:D89"/>
    <mergeCell ref="F88:F89"/>
    <mergeCell ref="H88:H89"/>
    <mergeCell ref="AQ90:AQ91"/>
    <mergeCell ref="AR90:AR91"/>
    <mergeCell ref="AS90:AS91"/>
    <mergeCell ref="AT90:AT91"/>
    <mergeCell ref="B92:G92"/>
    <mergeCell ref="I92:AT92"/>
    <mergeCell ref="AJ90:AJ91"/>
    <mergeCell ref="AK90:AK91"/>
    <mergeCell ref="AM90:AM91"/>
    <mergeCell ref="AN90:AN91"/>
    <mergeCell ref="AO90:AO91"/>
    <mergeCell ref="AP90:AP91"/>
    <mergeCell ref="AD90:AD91"/>
    <mergeCell ref="AE90:AE91"/>
    <mergeCell ref="AF90:AF91"/>
    <mergeCell ref="AG90:AG91"/>
    <mergeCell ref="AH90:AH91"/>
    <mergeCell ref="AI90:AI91"/>
    <mergeCell ref="Q90:Q91"/>
    <mergeCell ref="R90:R91"/>
    <mergeCell ref="S90:S91"/>
    <mergeCell ref="T90:T91"/>
    <mergeCell ref="U90:U91"/>
    <mergeCell ref="AB90:AB91"/>
    <mergeCell ref="I90:I91"/>
    <mergeCell ref="J90:J91"/>
    <mergeCell ref="K90:K91"/>
    <mergeCell ref="N90:N91"/>
    <mergeCell ref="O90:O91"/>
    <mergeCell ref="P90:P91"/>
    <mergeCell ref="A95:A97"/>
    <mergeCell ref="B95:B96"/>
    <mergeCell ref="C95:C96"/>
    <mergeCell ref="D95:D96"/>
    <mergeCell ref="F95:F96"/>
    <mergeCell ref="H95:H96"/>
    <mergeCell ref="I93:I94"/>
    <mergeCell ref="J93:J94"/>
    <mergeCell ref="K93:K94"/>
    <mergeCell ref="N93:AB93"/>
    <mergeCell ref="AD93:AK93"/>
    <mergeCell ref="AM93:AT93"/>
    <mergeCell ref="N94:T94"/>
    <mergeCell ref="AD94:AJ94"/>
    <mergeCell ref="AM94:AS94"/>
    <mergeCell ref="A93:A94"/>
    <mergeCell ref="B93:B94"/>
    <mergeCell ref="C93:C94"/>
    <mergeCell ref="D93:D94"/>
    <mergeCell ref="F93:F94"/>
    <mergeCell ref="H93:H94"/>
    <mergeCell ref="AQ95:AQ96"/>
    <mergeCell ref="AR95:AR96"/>
    <mergeCell ref="AS95:AS96"/>
    <mergeCell ref="AT95:AT96"/>
    <mergeCell ref="B97:G97"/>
    <mergeCell ref="I97:AT97"/>
    <mergeCell ref="AJ95:AJ96"/>
    <mergeCell ref="AK95:AK96"/>
    <mergeCell ref="AM95:AM96"/>
    <mergeCell ref="AN95:AN96"/>
    <mergeCell ref="AO95:AO96"/>
    <mergeCell ref="AP95:AP96"/>
    <mergeCell ref="AD95:AD96"/>
    <mergeCell ref="AE95:AE96"/>
    <mergeCell ref="AF95:AF96"/>
    <mergeCell ref="AG95:AG96"/>
    <mergeCell ref="AH95:AH96"/>
    <mergeCell ref="AI95:AI96"/>
    <mergeCell ref="Q95:Q96"/>
    <mergeCell ref="R95:R96"/>
    <mergeCell ref="S95:S96"/>
    <mergeCell ref="T95:T96"/>
    <mergeCell ref="U95:U96"/>
    <mergeCell ref="AB95:AB96"/>
    <mergeCell ref="I95:I96"/>
    <mergeCell ref="J95:J96"/>
    <mergeCell ref="K95:K96"/>
    <mergeCell ref="N95:N96"/>
    <mergeCell ref="O95:O96"/>
    <mergeCell ref="P95:P96"/>
    <mergeCell ref="A100:A102"/>
    <mergeCell ref="B100:B101"/>
    <mergeCell ref="C100:C101"/>
    <mergeCell ref="D100:D101"/>
    <mergeCell ref="F100:F101"/>
    <mergeCell ref="H100:H101"/>
    <mergeCell ref="I98:I99"/>
    <mergeCell ref="J98:J99"/>
    <mergeCell ref="K98:K99"/>
    <mergeCell ref="N98:AB98"/>
    <mergeCell ref="AD98:AK98"/>
    <mergeCell ref="AM98:AT98"/>
    <mergeCell ref="N99:T99"/>
    <mergeCell ref="AD99:AJ99"/>
    <mergeCell ref="AM99:AS99"/>
    <mergeCell ref="A98:A99"/>
    <mergeCell ref="B98:B99"/>
    <mergeCell ref="C98:C99"/>
    <mergeCell ref="D98:D99"/>
    <mergeCell ref="F98:F99"/>
    <mergeCell ref="H98:H99"/>
    <mergeCell ref="AQ100:AQ101"/>
    <mergeCell ref="AR100:AR101"/>
    <mergeCell ref="AS100:AS101"/>
    <mergeCell ref="AT100:AT101"/>
    <mergeCell ref="B102:G102"/>
    <mergeCell ref="I102:AT102"/>
    <mergeCell ref="AJ100:AJ101"/>
    <mergeCell ref="AK100:AK101"/>
    <mergeCell ref="AM100:AM101"/>
    <mergeCell ref="AN100:AN101"/>
    <mergeCell ref="AO100:AO101"/>
    <mergeCell ref="AP100:AP101"/>
    <mergeCell ref="AD100:AD101"/>
    <mergeCell ref="AE100:AE101"/>
    <mergeCell ref="AF100:AF101"/>
    <mergeCell ref="AG100:AG101"/>
    <mergeCell ref="AH100:AH101"/>
    <mergeCell ref="AI100:AI101"/>
    <mergeCell ref="Q100:Q101"/>
    <mergeCell ref="R100:R101"/>
    <mergeCell ref="S100:S101"/>
    <mergeCell ref="T100:T101"/>
    <mergeCell ref="U100:U101"/>
    <mergeCell ref="AB100:AB101"/>
    <mergeCell ref="I100:I101"/>
    <mergeCell ref="J100:J101"/>
    <mergeCell ref="K100:K101"/>
    <mergeCell ref="N100:N101"/>
    <mergeCell ref="O100:O101"/>
    <mergeCell ref="P100:P101"/>
    <mergeCell ref="A105:A107"/>
    <mergeCell ref="B105:B106"/>
    <mergeCell ref="C105:C106"/>
    <mergeCell ref="D105:D106"/>
    <mergeCell ref="F105:F106"/>
    <mergeCell ref="H105:H106"/>
    <mergeCell ref="I103:I104"/>
    <mergeCell ref="J103:J104"/>
    <mergeCell ref="K103:K104"/>
    <mergeCell ref="N103:AB103"/>
    <mergeCell ref="AD103:AK103"/>
    <mergeCell ref="AM103:AT103"/>
    <mergeCell ref="N104:T104"/>
    <mergeCell ref="AD104:AJ104"/>
    <mergeCell ref="AM104:AS104"/>
    <mergeCell ref="A103:A104"/>
    <mergeCell ref="B103:B104"/>
    <mergeCell ref="C103:C104"/>
    <mergeCell ref="D103:D104"/>
    <mergeCell ref="F103:F104"/>
    <mergeCell ref="H103:H104"/>
    <mergeCell ref="AQ105:AQ106"/>
    <mergeCell ref="AR105:AR106"/>
    <mergeCell ref="AS105:AS106"/>
    <mergeCell ref="AT105:AT106"/>
    <mergeCell ref="B107:G107"/>
    <mergeCell ref="I107:AT107"/>
    <mergeCell ref="AJ105:AJ106"/>
    <mergeCell ref="AK105:AK106"/>
    <mergeCell ref="AM105:AM106"/>
    <mergeCell ref="AN105:AN106"/>
    <mergeCell ref="AO105:AO106"/>
    <mergeCell ref="AP105:AP106"/>
    <mergeCell ref="AD105:AD106"/>
    <mergeCell ref="AE105:AE106"/>
    <mergeCell ref="AF105:AF106"/>
    <mergeCell ref="AG105:AG106"/>
    <mergeCell ref="AH105:AH106"/>
    <mergeCell ref="AI105:AI106"/>
    <mergeCell ref="Q105:Q106"/>
    <mergeCell ref="R105:R106"/>
    <mergeCell ref="S105:S106"/>
    <mergeCell ref="T105:T106"/>
    <mergeCell ref="U105:U106"/>
    <mergeCell ref="AB105:AB106"/>
    <mergeCell ref="I105:I106"/>
    <mergeCell ref="J105:J106"/>
    <mergeCell ref="K105:K106"/>
    <mergeCell ref="N105:N106"/>
    <mergeCell ref="O105:O106"/>
    <mergeCell ref="P105:P106"/>
    <mergeCell ref="A110:A112"/>
    <mergeCell ref="B110:B111"/>
    <mergeCell ref="C110:C111"/>
    <mergeCell ref="D110:D111"/>
    <mergeCell ref="F110:F111"/>
    <mergeCell ref="H110:H111"/>
    <mergeCell ref="I108:I109"/>
    <mergeCell ref="J108:J109"/>
    <mergeCell ref="K108:K109"/>
    <mergeCell ref="N108:AB108"/>
    <mergeCell ref="AD108:AK108"/>
    <mergeCell ref="AM108:AT108"/>
    <mergeCell ref="N109:T109"/>
    <mergeCell ref="AD109:AJ109"/>
    <mergeCell ref="AM109:AS109"/>
    <mergeCell ref="A108:A109"/>
    <mergeCell ref="B108:B109"/>
    <mergeCell ref="C108:C109"/>
    <mergeCell ref="D108:D109"/>
    <mergeCell ref="F108:F109"/>
    <mergeCell ref="H108:H109"/>
    <mergeCell ref="AQ110:AQ111"/>
    <mergeCell ref="AR110:AR111"/>
    <mergeCell ref="AS110:AS111"/>
    <mergeCell ref="AT110:AT111"/>
    <mergeCell ref="B112:G112"/>
    <mergeCell ref="I112:AT112"/>
    <mergeCell ref="AJ110:AJ111"/>
    <mergeCell ref="AK110:AK111"/>
    <mergeCell ref="AM110:AM111"/>
    <mergeCell ref="AN110:AN111"/>
    <mergeCell ref="AO110:AO111"/>
    <mergeCell ref="AP110:AP111"/>
    <mergeCell ref="AD110:AD111"/>
    <mergeCell ref="AE110:AE111"/>
    <mergeCell ref="AF110:AF111"/>
    <mergeCell ref="AG110:AG111"/>
    <mergeCell ref="AH110:AH111"/>
    <mergeCell ref="AI110:AI111"/>
    <mergeCell ref="Q110:Q111"/>
    <mergeCell ref="R110:R111"/>
    <mergeCell ref="S110:S111"/>
    <mergeCell ref="T110:T111"/>
    <mergeCell ref="U110:U111"/>
    <mergeCell ref="AB110:AB111"/>
    <mergeCell ref="I110:I111"/>
    <mergeCell ref="J110:J111"/>
    <mergeCell ref="K110:K111"/>
    <mergeCell ref="N110:N111"/>
    <mergeCell ref="O110:O111"/>
    <mergeCell ref="P110:P111"/>
    <mergeCell ref="A115:A117"/>
    <mergeCell ref="B115:B116"/>
    <mergeCell ref="C115:C116"/>
    <mergeCell ref="D115:D116"/>
    <mergeCell ref="F115:F116"/>
    <mergeCell ref="H115:H116"/>
    <mergeCell ref="I113:I114"/>
    <mergeCell ref="J113:J114"/>
    <mergeCell ref="K113:K114"/>
    <mergeCell ref="N113:AB113"/>
    <mergeCell ref="AD113:AK113"/>
    <mergeCell ref="AM113:AT113"/>
    <mergeCell ref="N114:T114"/>
    <mergeCell ref="AD114:AJ114"/>
    <mergeCell ref="AM114:AS114"/>
    <mergeCell ref="A113:A114"/>
    <mergeCell ref="B113:B114"/>
    <mergeCell ref="C113:C114"/>
    <mergeCell ref="D113:D114"/>
    <mergeCell ref="F113:F114"/>
    <mergeCell ref="H113:H114"/>
    <mergeCell ref="AQ115:AQ116"/>
    <mergeCell ref="AR115:AR116"/>
    <mergeCell ref="AS115:AS116"/>
    <mergeCell ref="AT115:AT116"/>
    <mergeCell ref="B117:G117"/>
    <mergeCell ref="I117:AT117"/>
    <mergeCell ref="AJ115:AJ116"/>
    <mergeCell ref="AK115:AK116"/>
    <mergeCell ref="AM115:AM116"/>
    <mergeCell ref="AN115:AN116"/>
    <mergeCell ref="AO115:AO116"/>
    <mergeCell ref="AP115:AP116"/>
    <mergeCell ref="AD115:AD116"/>
    <mergeCell ref="AE115:AE116"/>
    <mergeCell ref="AF115:AF116"/>
    <mergeCell ref="AG115:AG116"/>
    <mergeCell ref="AH115:AH116"/>
    <mergeCell ref="AI115:AI116"/>
    <mergeCell ref="Q115:Q116"/>
    <mergeCell ref="R115:R116"/>
    <mergeCell ref="S115:S116"/>
    <mergeCell ref="T115:T116"/>
    <mergeCell ref="U115:U116"/>
    <mergeCell ref="AB115:AB116"/>
    <mergeCell ref="I115:I116"/>
    <mergeCell ref="J115:J116"/>
    <mergeCell ref="K115:K116"/>
    <mergeCell ref="N115:N116"/>
    <mergeCell ref="O115:O116"/>
    <mergeCell ref="P115:P116"/>
    <mergeCell ref="A120:A122"/>
    <mergeCell ref="B120:B121"/>
    <mergeCell ref="C120:C121"/>
    <mergeCell ref="D120:D121"/>
    <mergeCell ref="F120:F121"/>
    <mergeCell ref="H120:H121"/>
    <mergeCell ref="I118:I119"/>
    <mergeCell ref="J118:J119"/>
    <mergeCell ref="K118:K119"/>
    <mergeCell ref="N118:AB118"/>
    <mergeCell ref="AD118:AK118"/>
    <mergeCell ref="AM118:AT118"/>
    <mergeCell ref="N119:T119"/>
    <mergeCell ref="AD119:AJ119"/>
    <mergeCell ref="AM119:AS119"/>
    <mergeCell ref="A118:A119"/>
    <mergeCell ref="B118:B119"/>
    <mergeCell ref="C118:C119"/>
    <mergeCell ref="D118:D119"/>
    <mergeCell ref="F118:F119"/>
    <mergeCell ref="H118:H119"/>
    <mergeCell ref="AQ120:AQ121"/>
    <mergeCell ref="AR120:AR121"/>
    <mergeCell ref="AS120:AS121"/>
    <mergeCell ref="AT120:AT121"/>
    <mergeCell ref="B122:G122"/>
    <mergeCell ref="I122:AT122"/>
    <mergeCell ref="AJ120:AJ121"/>
    <mergeCell ref="AK120:AK121"/>
    <mergeCell ref="AM120:AM121"/>
    <mergeCell ref="AN120:AN121"/>
    <mergeCell ref="AO120:AO121"/>
    <mergeCell ref="AP120:AP121"/>
    <mergeCell ref="AD120:AD121"/>
    <mergeCell ref="AE120:AE121"/>
    <mergeCell ref="AF120:AF121"/>
    <mergeCell ref="AG120:AG121"/>
    <mergeCell ref="AH120:AH121"/>
    <mergeCell ref="AI120:AI121"/>
    <mergeCell ref="Q120:Q121"/>
    <mergeCell ref="R120:R121"/>
    <mergeCell ref="S120:S121"/>
    <mergeCell ref="T120:T121"/>
    <mergeCell ref="U120:U121"/>
    <mergeCell ref="AB120:AB121"/>
    <mergeCell ref="I120:I121"/>
    <mergeCell ref="J120:J121"/>
    <mergeCell ref="K120:K121"/>
    <mergeCell ref="N120:N121"/>
    <mergeCell ref="O120:O121"/>
    <mergeCell ref="P120:P121"/>
    <mergeCell ref="A125:A127"/>
    <mergeCell ref="B125:B126"/>
    <mergeCell ref="C125:C126"/>
    <mergeCell ref="D125:D126"/>
    <mergeCell ref="F125:F126"/>
    <mergeCell ref="H125:H126"/>
    <mergeCell ref="I123:I124"/>
    <mergeCell ref="J123:J124"/>
    <mergeCell ref="K123:K124"/>
    <mergeCell ref="N123:AB123"/>
    <mergeCell ref="AD123:AK123"/>
    <mergeCell ref="AM123:AT123"/>
    <mergeCell ref="N124:T124"/>
    <mergeCell ref="AD124:AJ124"/>
    <mergeCell ref="AM124:AS124"/>
    <mergeCell ref="A123:A124"/>
    <mergeCell ref="B123:B124"/>
    <mergeCell ref="C123:C124"/>
    <mergeCell ref="D123:D124"/>
    <mergeCell ref="F123:F124"/>
    <mergeCell ref="H123:H124"/>
    <mergeCell ref="AQ125:AQ126"/>
    <mergeCell ref="AR125:AR126"/>
    <mergeCell ref="AS125:AS126"/>
    <mergeCell ref="AT125:AT126"/>
    <mergeCell ref="B127:G127"/>
    <mergeCell ref="I127:AT127"/>
    <mergeCell ref="AJ125:AJ126"/>
    <mergeCell ref="AK125:AK126"/>
    <mergeCell ref="AM125:AM126"/>
    <mergeCell ref="AN125:AN126"/>
    <mergeCell ref="AO125:AO126"/>
    <mergeCell ref="AP125:AP126"/>
    <mergeCell ref="AD125:AD126"/>
    <mergeCell ref="AE125:AE126"/>
    <mergeCell ref="AF125:AF126"/>
    <mergeCell ref="AG125:AG126"/>
    <mergeCell ref="AH125:AH126"/>
    <mergeCell ref="AI125:AI126"/>
    <mergeCell ref="Q125:Q126"/>
    <mergeCell ref="R125:R126"/>
    <mergeCell ref="S125:S126"/>
    <mergeCell ref="T125:T126"/>
    <mergeCell ref="U125:U126"/>
    <mergeCell ref="AB125:AB126"/>
    <mergeCell ref="I125:I126"/>
    <mergeCell ref="J125:J126"/>
    <mergeCell ref="K125:K126"/>
    <mergeCell ref="N125:N126"/>
    <mergeCell ref="O125:O126"/>
    <mergeCell ref="P125:P126"/>
    <mergeCell ref="A130:A132"/>
    <mergeCell ref="B130:B131"/>
    <mergeCell ref="C130:C131"/>
    <mergeCell ref="D130:D131"/>
    <mergeCell ref="F130:F131"/>
    <mergeCell ref="H130:H131"/>
    <mergeCell ref="I128:I129"/>
    <mergeCell ref="J128:J129"/>
    <mergeCell ref="K128:K129"/>
    <mergeCell ref="N128:AB128"/>
    <mergeCell ref="AD128:AK128"/>
    <mergeCell ref="AM128:AT128"/>
    <mergeCell ref="N129:T129"/>
    <mergeCell ref="AD129:AJ129"/>
    <mergeCell ref="AM129:AS129"/>
    <mergeCell ref="A128:A129"/>
    <mergeCell ref="B128:B129"/>
    <mergeCell ref="C128:C129"/>
    <mergeCell ref="D128:D129"/>
    <mergeCell ref="F128:F129"/>
    <mergeCell ref="H128:H129"/>
    <mergeCell ref="AQ130:AQ131"/>
    <mergeCell ref="AR130:AR131"/>
    <mergeCell ref="AS130:AS131"/>
    <mergeCell ref="AT130:AT131"/>
    <mergeCell ref="B132:G132"/>
    <mergeCell ref="I132:AT132"/>
    <mergeCell ref="AJ130:AJ131"/>
    <mergeCell ref="AK130:AK131"/>
    <mergeCell ref="AM130:AM131"/>
    <mergeCell ref="AN130:AN131"/>
    <mergeCell ref="AO130:AO131"/>
    <mergeCell ref="AP130:AP131"/>
    <mergeCell ref="AD130:AD131"/>
    <mergeCell ref="AE130:AE131"/>
    <mergeCell ref="AF130:AF131"/>
    <mergeCell ref="AG130:AG131"/>
    <mergeCell ref="AH130:AH131"/>
    <mergeCell ref="AI130:AI131"/>
    <mergeCell ref="Q130:Q131"/>
    <mergeCell ref="R130:R131"/>
    <mergeCell ref="S130:S131"/>
    <mergeCell ref="T130:T131"/>
    <mergeCell ref="U130:U131"/>
    <mergeCell ref="AB130:AB131"/>
    <mergeCell ref="I130:I131"/>
    <mergeCell ref="J130:J131"/>
    <mergeCell ref="K130:K131"/>
    <mergeCell ref="N130:N131"/>
    <mergeCell ref="O130:O131"/>
    <mergeCell ref="P130:P131"/>
    <mergeCell ref="A135:A137"/>
    <mergeCell ref="B135:B136"/>
    <mergeCell ref="C135:C136"/>
    <mergeCell ref="D135:D136"/>
    <mergeCell ref="F135:F136"/>
    <mergeCell ref="H135:H136"/>
    <mergeCell ref="I133:I134"/>
    <mergeCell ref="J133:J134"/>
    <mergeCell ref="K133:K134"/>
    <mergeCell ref="N133:AB133"/>
    <mergeCell ref="AD133:AK133"/>
    <mergeCell ref="AM133:AT133"/>
    <mergeCell ref="N134:T134"/>
    <mergeCell ref="AD134:AJ134"/>
    <mergeCell ref="AM134:AS134"/>
    <mergeCell ref="A133:A134"/>
    <mergeCell ref="B133:B134"/>
    <mergeCell ref="C133:C134"/>
    <mergeCell ref="D133:D134"/>
    <mergeCell ref="F133:F134"/>
    <mergeCell ref="H133:H134"/>
    <mergeCell ref="AQ135:AQ136"/>
    <mergeCell ref="AR135:AR136"/>
    <mergeCell ref="AS135:AS136"/>
    <mergeCell ref="AT135:AT136"/>
    <mergeCell ref="B137:G137"/>
    <mergeCell ref="I137:AT137"/>
    <mergeCell ref="AJ135:AJ136"/>
    <mergeCell ref="AK135:AK136"/>
    <mergeCell ref="AM135:AM136"/>
    <mergeCell ref="AN135:AN136"/>
    <mergeCell ref="AO135:AO136"/>
    <mergeCell ref="AP135:AP136"/>
    <mergeCell ref="AD135:AD136"/>
    <mergeCell ref="AE135:AE136"/>
    <mergeCell ref="AF135:AF136"/>
    <mergeCell ref="AG135:AG136"/>
    <mergeCell ref="AH135:AH136"/>
    <mergeCell ref="AI135:AI136"/>
    <mergeCell ref="Q135:Q136"/>
    <mergeCell ref="R135:R136"/>
    <mergeCell ref="S135:S136"/>
    <mergeCell ref="T135:T136"/>
    <mergeCell ref="U135:U136"/>
    <mergeCell ref="AB135:AB136"/>
    <mergeCell ref="I135:I136"/>
    <mergeCell ref="J135:J136"/>
    <mergeCell ref="K135:K136"/>
    <mergeCell ref="N135:N136"/>
    <mergeCell ref="O135:O136"/>
    <mergeCell ref="P135:P136"/>
    <mergeCell ref="A140:A142"/>
    <mergeCell ref="B140:B141"/>
    <mergeCell ref="C140:C141"/>
    <mergeCell ref="D140:D141"/>
    <mergeCell ref="F140:F141"/>
    <mergeCell ref="H140:H141"/>
    <mergeCell ref="I138:I139"/>
    <mergeCell ref="J138:J139"/>
    <mergeCell ref="K138:K139"/>
    <mergeCell ref="N138:AB138"/>
    <mergeCell ref="AD138:AK138"/>
    <mergeCell ref="AM138:AT138"/>
    <mergeCell ref="N139:T139"/>
    <mergeCell ref="AD139:AJ139"/>
    <mergeCell ref="AM139:AS139"/>
    <mergeCell ref="A138:A139"/>
    <mergeCell ref="B138:B139"/>
    <mergeCell ref="C138:C139"/>
    <mergeCell ref="D138:D139"/>
    <mergeCell ref="F138:F139"/>
    <mergeCell ref="H138:H139"/>
    <mergeCell ref="AQ140:AQ141"/>
    <mergeCell ref="AR140:AR141"/>
    <mergeCell ref="AS140:AS141"/>
    <mergeCell ref="AT140:AT141"/>
    <mergeCell ref="B142:G142"/>
    <mergeCell ref="I142:AT142"/>
    <mergeCell ref="AJ140:AJ141"/>
    <mergeCell ref="AK140:AK141"/>
    <mergeCell ref="AM140:AM141"/>
    <mergeCell ref="AN140:AN141"/>
    <mergeCell ref="AO140:AO141"/>
    <mergeCell ref="AP140:AP141"/>
    <mergeCell ref="AD140:AD141"/>
    <mergeCell ref="AE140:AE141"/>
    <mergeCell ref="AF140:AF141"/>
    <mergeCell ref="AG140:AG141"/>
    <mergeCell ref="AH140:AH141"/>
    <mergeCell ref="AI140:AI141"/>
    <mergeCell ref="Q140:Q141"/>
    <mergeCell ref="R140:R141"/>
    <mergeCell ref="S140:S141"/>
    <mergeCell ref="T140:T141"/>
    <mergeCell ref="U140:U141"/>
    <mergeCell ref="AB140:AB141"/>
    <mergeCell ref="I140:I141"/>
    <mergeCell ref="J140:J141"/>
    <mergeCell ref="K140:K141"/>
    <mergeCell ref="N140:N141"/>
    <mergeCell ref="O140:O141"/>
    <mergeCell ref="P140:P141"/>
    <mergeCell ref="A145:A147"/>
    <mergeCell ref="B145:B146"/>
    <mergeCell ref="C145:C146"/>
    <mergeCell ref="D145:D146"/>
    <mergeCell ref="F145:F146"/>
    <mergeCell ref="H145:H146"/>
    <mergeCell ref="I143:I144"/>
    <mergeCell ref="J143:J144"/>
    <mergeCell ref="K143:K144"/>
    <mergeCell ref="N143:AB143"/>
    <mergeCell ref="AD143:AK143"/>
    <mergeCell ref="AM143:AT143"/>
    <mergeCell ref="N144:T144"/>
    <mergeCell ref="AD144:AJ144"/>
    <mergeCell ref="AM144:AS144"/>
    <mergeCell ref="A143:A144"/>
    <mergeCell ref="B143:B144"/>
    <mergeCell ref="C143:C144"/>
    <mergeCell ref="D143:D144"/>
    <mergeCell ref="F143:F144"/>
    <mergeCell ref="H143:H144"/>
    <mergeCell ref="AQ145:AQ146"/>
    <mergeCell ref="AR145:AR146"/>
    <mergeCell ref="AS145:AS146"/>
    <mergeCell ref="AT145:AT146"/>
    <mergeCell ref="B147:G147"/>
    <mergeCell ref="I147:AT147"/>
    <mergeCell ref="AJ145:AJ146"/>
    <mergeCell ref="AK145:AK146"/>
    <mergeCell ref="AM145:AM146"/>
    <mergeCell ref="AN145:AN146"/>
    <mergeCell ref="AO145:AO146"/>
    <mergeCell ref="AP145:AP146"/>
    <mergeCell ref="AD145:AD146"/>
    <mergeCell ref="AE145:AE146"/>
    <mergeCell ref="AF145:AF146"/>
    <mergeCell ref="AG145:AG146"/>
    <mergeCell ref="AH145:AH146"/>
    <mergeCell ref="AI145:AI146"/>
    <mergeCell ref="Q145:Q146"/>
    <mergeCell ref="R145:R146"/>
    <mergeCell ref="S145:S146"/>
    <mergeCell ref="T145:T146"/>
    <mergeCell ref="U145:U146"/>
    <mergeCell ref="AB145:AB146"/>
    <mergeCell ref="I145:I146"/>
    <mergeCell ref="J145:J146"/>
    <mergeCell ref="K145:K146"/>
    <mergeCell ref="N145:N146"/>
    <mergeCell ref="O145:O146"/>
    <mergeCell ref="P145:P146"/>
    <mergeCell ref="A150:A152"/>
    <mergeCell ref="B150:B151"/>
    <mergeCell ref="C150:C151"/>
    <mergeCell ref="D150:D151"/>
    <mergeCell ref="F150:F151"/>
    <mergeCell ref="H150:H151"/>
    <mergeCell ref="I148:I149"/>
    <mergeCell ref="J148:J149"/>
    <mergeCell ref="K148:K149"/>
    <mergeCell ref="N148:AB148"/>
    <mergeCell ref="AD148:AK148"/>
    <mergeCell ref="AM148:AT148"/>
    <mergeCell ref="N149:T149"/>
    <mergeCell ref="AD149:AJ149"/>
    <mergeCell ref="AM149:AS149"/>
    <mergeCell ref="A148:A149"/>
    <mergeCell ref="B148:B149"/>
    <mergeCell ref="C148:C149"/>
    <mergeCell ref="D148:D149"/>
    <mergeCell ref="F148:F149"/>
    <mergeCell ref="H148:H149"/>
    <mergeCell ref="AQ150:AQ151"/>
    <mergeCell ref="AR150:AR151"/>
    <mergeCell ref="AS150:AS151"/>
    <mergeCell ref="AT150:AT151"/>
    <mergeCell ref="B152:G152"/>
    <mergeCell ref="I152:AT152"/>
    <mergeCell ref="AJ150:AJ151"/>
    <mergeCell ref="AK150:AK151"/>
    <mergeCell ref="AM150:AM151"/>
    <mergeCell ref="AN150:AN151"/>
    <mergeCell ref="AO150:AO151"/>
    <mergeCell ref="AP150:AP151"/>
    <mergeCell ref="AD150:AD151"/>
    <mergeCell ref="AE150:AE151"/>
    <mergeCell ref="AF150:AF151"/>
    <mergeCell ref="AG150:AG151"/>
    <mergeCell ref="AH150:AH151"/>
    <mergeCell ref="AI150:AI151"/>
    <mergeCell ref="Q150:Q151"/>
    <mergeCell ref="R150:R151"/>
    <mergeCell ref="S150:S151"/>
    <mergeCell ref="T150:T151"/>
    <mergeCell ref="U150:U151"/>
    <mergeCell ref="AB150:AB151"/>
    <mergeCell ref="I150:I151"/>
    <mergeCell ref="J150:J151"/>
    <mergeCell ref="K150:K151"/>
    <mergeCell ref="N150:N151"/>
    <mergeCell ref="O150:O151"/>
    <mergeCell ref="P150:P151"/>
    <mergeCell ref="A155:A157"/>
    <mergeCell ref="B155:B156"/>
    <mergeCell ref="C155:C156"/>
    <mergeCell ref="D155:D156"/>
    <mergeCell ref="F155:F156"/>
    <mergeCell ref="H155:H156"/>
    <mergeCell ref="I153:I154"/>
    <mergeCell ref="J153:J154"/>
    <mergeCell ref="K153:K154"/>
    <mergeCell ref="N153:AB153"/>
    <mergeCell ref="AD153:AK153"/>
    <mergeCell ref="AM153:AT153"/>
    <mergeCell ref="N154:T154"/>
    <mergeCell ref="AD154:AJ154"/>
    <mergeCell ref="AM154:AS154"/>
    <mergeCell ref="A153:A154"/>
    <mergeCell ref="B153:B154"/>
    <mergeCell ref="C153:C154"/>
    <mergeCell ref="D153:D154"/>
    <mergeCell ref="F153:F154"/>
    <mergeCell ref="H153:H154"/>
    <mergeCell ref="AQ155:AQ156"/>
    <mergeCell ref="AR155:AR156"/>
    <mergeCell ref="AS155:AS156"/>
    <mergeCell ref="AT155:AT156"/>
    <mergeCell ref="B157:G157"/>
    <mergeCell ref="I157:AT157"/>
    <mergeCell ref="AJ155:AJ156"/>
    <mergeCell ref="AK155:AK156"/>
    <mergeCell ref="AM155:AM156"/>
    <mergeCell ref="AN155:AN156"/>
    <mergeCell ref="AO155:AO156"/>
    <mergeCell ref="AP155:AP156"/>
    <mergeCell ref="AD155:AD156"/>
    <mergeCell ref="AE155:AE156"/>
    <mergeCell ref="AF155:AF156"/>
    <mergeCell ref="AG155:AG156"/>
    <mergeCell ref="AH155:AH156"/>
    <mergeCell ref="AI155:AI156"/>
    <mergeCell ref="Q155:Q156"/>
    <mergeCell ref="R155:R156"/>
    <mergeCell ref="S155:S156"/>
    <mergeCell ref="T155:T156"/>
    <mergeCell ref="U155:U156"/>
    <mergeCell ref="AB155:AB156"/>
    <mergeCell ref="I155:I156"/>
    <mergeCell ref="J155:J156"/>
    <mergeCell ref="K155:K156"/>
    <mergeCell ref="N155:N156"/>
    <mergeCell ref="O155:O156"/>
    <mergeCell ref="P155:P156"/>
    <mergeCell ref="A160:A162"/>
    <mergeCell ref="B160:B161"/>
    <mergeCell ref="C160:C161"/>
    <mergeCell ref="D160:D161"/>
    <mergeCell ref="F160:F161"/>
    <mergeCell ref="H160:H161"/>
    <mergeCell ref="I158:I159"/>
    <mergeCell ref="J158:J159"/>
    <mergeCell ref="K158:K159"/>
    <mergeCell ref="N158:AB158"/>
    <mergeCell ref="AD158:AK158"/>
    <mergeCell ref="AM158:AT158"/>
    <mergeCell ref="N159:T159"/>
    <mergeCell ref="AD159:AJ159"/>
    <mergeCell ref="AM159:AS159"/>
    <mergeCell ref="A158:A159"/>
    <mergeCell ref="B158:B159"/>
    <mergeCell ref="C158:C159"/>
    <mergeCell ref="D158:D159"/>
    <mergeCell ref="F158:F159"/>
    <mergeCell ref="H158:H159"/>
    <mergeCell ref="AQ160:AQ161"/>
    <mergeCell ref="AR160:AR161"/>
    <mergeCell ref="AS160:AS161"/>
    <mergeCell ref="AT160:AT161"/>
    <mergeCell ref="B162:G162"/>
    <mergeCell ref="I162:AT162"/>
    <mergeCell ref="AJ160:AJ161"/>
    <mergeCell ref="AK160:AK161"/>
    <mergeCell ref="AM160:AM161"/>
    <mergeCell ref="AN160:AN161"/>
    <mergeCell ref="AO160:AO161"/>
    <mergeCell ref="AP160:AP161"/>
    <mergeCell ref="AD160:AD161"/>
    <mergeCell ref="AE160:AE161"/>
    <mergeCell ref="AF160:AF161"/>
    <mergeCell ref="AG160:AG161"/>
    <mergeCell ref="AH160:AH161"/>
    <mergeCell ref="AI160:AI161"/>
    <mergeCell ref="Q160:Q161"/>
    <mergeCell ref="R160:R161"/>
    <mergeCell ref="S160:S161"/>
    <mergeCell ref="T160:T161"/>
    <mergeCell ref="U160:U161"/>
    <mergeCell ref="AB160:AB161"/>
    <mergeCell ref="I160:I161"/>
    <mergeCell ref="J160:J161"/>
    <mergeCell ref="K160:K161"/>
    <mergeCell ref="N160:N161"/>
    <mergeCell ref="O160:O161"/>
    <mergeCell ref="P160:P161"/>
    <mergeCell ref="A165:A167"/>
    <mergeCell ref="B165:B166"/>
    <mergeCell ref="C165:C166"/>
    <mergeCell ref="D165:D166"/>
    <mergeCell ref="F165:F166"/>
    <mergeCell ref="H165:H166"/>
    <mergeCell ref="I163:I164"/>
    <mergeCell ref="J163:J164"/>
    <mergeCell ref="K163:K164"/>
    <mergeCell ref="N163:AB163"/>
    <mergeCell ref="AD163:AK163"/>
    <mergeCell ref="AM163:AT163"/>
    <mergeCell ref="N164:T164"/>
    <mergeCell ref="AD164:AJ164"/>
    <mergeCell ref="AM164:AS164"/>
    <mergeCell ref="A163:A164"/>
    <mergeCell ref="B163:B164"/>
    <mergeCell ref="C163:C164"/>
    <mergeCell ref="D163:D164"/>
    <mergeCell ref="F163:F164"/>
    <mergeCell ref="H163:H164"/>
    <mergeCell ref="AQ165:AQ166"/>
    <mergeCell ref="AR165:AR166"/>
    <mergeCell ref="AS165:AS166"/>
    <mergeCell ref="AT165:AT166"/>
    <mergeCell ref="B167:G167"/>
    <mergeCell ref="I167:AT167"/>
    <mergeCell ref="AJ165:AJ166"/>
    <mergeCell ref="AK165:AK166"/>
    <mergeCell ref="AM165:AM166"/>
    <mergeCell ref="AN165:AN166"/>
    <mergeCell ref="AO165:AO166"/>
    <mergeCell ref="AP165:AP166"/>
    <mergeCell ref="AD165:AD166"/>
    <mergeCell ref="AE165:AE166"/>
    <mergeCell ref="AF165:AF166"/>
    <mergeCell ref="AG165:AG166"/>
    <mergeCell ref="AH165:AH166"/>
    <mergeCell ref="AI165:AI166"/>
    <mergeCell ref="Q165:Q166"/>
    <mergeCell ref="R165:R166"/>
    <mergeCell ref="S165:S166"/>
    <mergeCell ref="T165:T166"/>
    <mergeCell ref="U165:U166"/>
    <mergeCell ref="AB165:AB166"/>
    <mergeCell ref="I165:I166"/>
    <mergeCell ref="J165:J166"/>
    <mergeCell ref="K165:K166"/>
    <mergeCell ref="N165:N166"/>
    <mergeCell ref="O165:O166"/>
    <mergeCell ref="P165:P166"/>
    <mergeCell ref="A170:A172"/>
    <mergeCell ref="B170:B171"/>
    <mergeCell ref="C170:C171"/>
    <mergeCell ref="D170:D171"/>
    <mergeCell ref="F170:F171"/>
    <mergeCell ref="H170:H171"/>
    <mergeCell ref="I168:I169"/>
    <mergeCell ref="J168:J169"/>
    <mergeCell ref="K168:K169"/>
    <mergeCell ref="N168:AB168"/>
    <mergeCell ref="AD168:AK168"/>
    <mergeCell ref="AM168:AT168"/>
    <mergeCell ref="N169:T169"/>
    <mergeCell ref="AD169:AJ169"/>
    <mergeCell ref="AM169:AS169"/>
    <mergeCell ref="A168:A169"/>
    <mergeCell ref="B168:B169"/>
    <mergeCell ref="C168:C169"/>
    <mergeCell ref="D168:D169"/>
    <mergeCell ref="F168:F169"/>
    <mergeCell ref="H168:H169"/>
    <mergeCell ref="AQ170:AQ171"/>
    <mergeCell ref="AR170:AR171"/>
    <mergeCell ref="AS170:AS171"/>
    <mergeCell ref="AT170:AT171"/>
    <mergeCell ref="B172:G172"/>
    <mergeCell ref="I172:AT172"/>
    <mergeCell ref="AJ170:AJ171"/>
    <mergeCell ref="AK170:AK171"/>
    <mergeCell ref="AM170:AM171"/>
    <mergeCell ref="AN170:AN171"/>
    <mergeCell ref="AO170:AO171"/>
    <mergeCell ref="AP170:AP171"/>
    <mergeCell ref="AD170:AD171"/>
    <mergeCell ref="AE170:AE171"/>
    <mergeCell ref="AF170:AF171"/>
    <mergeCell ref="AG170:AG171"/>
    <mergeCell ref="AH170:AH171"/>
    <mergeCell ref="AI170:AI171"/>
    <mergeCell ref="Q170:Q171"/>
    <mergeCell ref="R170:R171"/>
    <mergeCell ref="S170:S171"/>
    <mergeCell ref="T170:T171"/>
    <mergeCell ref="U170:U171"/>
    <mergeCell ref="AB170:AB171"/>
    <mergeCell ref="I170:I171"/>
    <mergeCell ref="J170:J171"/>
    <mergeCell ref="K170:K171"/>
    <mergeCell ref="N170:N171"/>
    <mergeCell ref="O170:O171"/>
    <mergeCell ref="P170:P171"/>
    <mergeCell ref="A175:A177"/>
    <mergeCell ref="B175:B176"/>
    <mergeCell ref="C175:C176"/>
    <mergeCell ref="D175:D176"/>
    <mergeCell ref="F175:F176"/>
    <mergeCell ref="H175:H176"/>
    <mergeCell ref="I173:I174"/>
    <mergeCell ref="J173:J174"/>
    <mergeCell ref="K173:K174"/>
    <mergeCell ref="N173:AB173"/>
    <mergeCell ref="AD173:AK173"/>
    <mergeCell ref="AM173:AT173"/>
    <mergeCell ref="N174:T174"/>
    <mergeCell ref="AD174:AJ174"/>
    <mergeCell ref="AM174:AS174"/>
    <mergeCell ref="A173:A174"/>
    <mergeCell ref="B173:B174"/>
    <mergeCell ref="C173:C174"/>
    <mergeCell ref="D173:D174"/>
    <mergeCell ref="F173:F174"/>
    <mergeCell ref="H173:H174"/>
    <mergeCell ref="AQ175:AQ176"/>
    <mergeCell ref="AR175:AR176"/>
    <mergeCell ref="AS175:AS176"/>
    <mergeCell ref="AT175:AT176"/>
    <mergeCell ref="B177:G177"/>
    <mergeCell ref="I177:AT177"/>
    <mergeCell ref="AJ175:AJ176"/>
    <mergeCell ref="AK175:AK176"/>
    <mergeCell ref="AM175:AM176"/>
    <mergeCell ref="AN175:AN176"/>
    <mergeCell ref="AO175:AO176"/>
    <mergeCell ref="AP175:AP176"/>
    <mergeCell ref="AD175:AD176"/>
    <mergeCell ref="AE175:AE176"/>
    <mergeCell ref="AF175:AF176"/>
    <mergeCell ref="AG175:AG176"/>
    <mergeCell ref="AH175:AH176"/>
    <mergeCell ref="AI175:AI176"/>
    <mergeCell ref="Q175:Q176"/>
    <mergeCell ref="R175:R176"/>
    <mergeCell ref="S175:S176"/>
    <mergeCell ref="T175:T176"/>
    <mergeCell ref="U175:U176"/>
    <mergeCell ref="AB175:AB176"/>
    <mergeCell ref="I175:I176"/>
    <mergeCell ref="J175:J176"/>
    <mergeCell ref="K175:K176"/>
    <mergeCell ref="N175:N176"/>
    <mergeCell ref="O175:O176"/>
    <mergeCell ref="P175:P176"/>
    <mergeCell ref="A180:A182"/>
    <mergeCell ref="B180:B181"/>
    <mergeCell ref="C180:C181"/>
    <mergeCell ref="D180:D181"/>
    <mergeCell ref="F180:F181"/>
    <mergeCell ref="H180:H181"/>
    <mergeCell ref="I178:I179"/>
    <mergeCell ref="J178:J179"/>
    <mergeCell ref="K178:K179"/>
    <mergeCell ref="N178:AB178"/>
    <mergeCell ref="AD178:AK178"/>
    <mergeCell ref="AM178:AT178"/>
    <mergeCell ref="N179:T179"/>
    <mergeCell ref="AD179:AJ179"/>
    <mergeCell ref="AM179:AS179"/>
    <mergeCell ref="A178:A179"/>
    <mergeCell ref="B178:B179"/>
    <mergeCell ref="C178:C179"/>
    <mergeCell ref="D178:D179"/>
    <mergeCell ref="F178:F179"/>
    <mergeCell ref="H178:H179"/>
    <mergeCell ref="AQ180:AQ181"/>
    <mergeCell ref="AR180:AR181"/>
    <mergeCell ref="AS180:AS181"/>
    <mergeCell ref="AT180:AT181"/>
    <mergeCell ref="B182:G182"/>
    <mergeCell ref="I182:AT182"/>
    <mergeCell ref="AJ180:AJ181"/>
    <mergeCell ref="AK180:AK181"/>
    <mergeCell ref="AM180:AM181"/>
    <mergeCell ref="AN180:AN181"/>
    <mergeCell ref="AO180:AO181"/>
    <mergeCell ref="AP180:AP181"/>
    <mergeCell ref="AD180:AD181"/>
    <mergeCell ref="AE180:AE181"/>
    <mergeCell ref="AF180:AF181"/>
    <mergeCell ref="AG180:AG181"/>
    <mergeCell ref="AH180:AH181"/>
    <mergeCell ref="AI180:AI181"/>
    <mergeCell ref="Q180:Q181"/>
    <mergeCell ref="R180:R181"/>
    <mergeCell ref="S180:S181"/>
    <mergeCell ref="T180:T181"/>
    <mergeCell ref="U180:U181"/>
    <mergeCell ref="AB180:AB181"/>
    <mergeCell ref="I180:I181"/>
    <mergeCell ref="J180:J181"/>
    <mergeCell ref="K180:K181"/>
    <mergeCell ref="N180:N181"/>
    <mergeCell ref="O180:O181"/>
    <mergeCell ref="P180:P181"/>
    <mergeCell ref="A185:A187"/>
    <mergeCell ref="B185:B186"/>
    <mergeCell ref="C185:C186"/>
    <mergeCell ref="D185:D186"/>
    <mergeCell ref="F185:F186"/>
    <mergeCell ref="H185:H186"/>
    <mergeCell ref="I183:I184"/>
    <mergeCell ref="J183:J184"/>
    <mergeCell ref="K183:K184"/>
    <mergeCell ref="N183:AB183"/>
    <mergeCell ref="AD183:AK183"/>
    <mergeCell ref="AM183:AT183"/>
    <mergeCell ref="N184:T184"/>
    <mergeCell ref="AD184:AJ184"/>
    <mergeCell ref="AM184:AS184"/>
    <mergeCell ref="A183:A184"/>
    <mergeCell ref="B183:B184"/>
    <mergeCell ref="C183:C184"/>
    <mergeCell ref="D183:D184"/>
    <mergeCell ref="F183:F184"/>
    <mergeCell ref="H183:H184"/>
    <mergeCell ref="AQ185:AQ186"/>
    <mergeCell ref="AR185:AR186"/>
    <mergeCell ref="AS185:AS186"/>
    <mergeCell ref="AT185:AT186"/>
    <mergeCell ref="B187:G187"/>
    <mergeCell ref="I187:AT187"/>
    <mergeCell ref="AJ185:AJ186"/>
    <mergeCell ref="AK185:AK186"/>
    <mergeCell ref="AM185:AM186"/>
    <mergeCell ref="AN185:AN186"/>
    <mergeCell ref="AO185:AO186"/>
    <mergeCell ref="AP185:AP186"/>
    <mergeCell ref="AD185:AD186"/>
    <mergeCell ref="AE185:AE186"/>
    <mergeCell ref="AF185:AF186"/>
    <mergeCell ref="AG185:AG186"/>
    <mergeCell ref="AH185:AH186"/>
    <mergeCell ref="AI185:AI186"/>
    <mergeCell ref="Q185:Q186"/>
    <mergeCell ref="R185:R186"/>
    <mergeCell ref="S185:S186"/>
    <mergeCell ref="T185:T186"/>
    <mergeCell ref="U185:U186"/>
    <mergeCell ref="AB185:AB186"/>
    <mergeCell ref="I185:I186"/>
    <mergeCell ref="J185:J186"/>
    <mergeCell ref="K185:K186"/>
    <mergeCell ref="N185:N186"/>
    <mergeCell ref="O185:O186"/>
    <mergeCell ref="P185:P186"/>
    <mergeCell ref="A190:A192"/>
    <mergeCell ref="B190:B191"/>
    <mergeCell ref="C190:C191"/>
    <mergeCell ref="D190:D191"/>
    <mergeCell ref="F190:F191"/>
    <mergeCell ref="H190:H191"/>
    <mergeCell ref="I188:I189"/>
    <mergeCell ref="J188:J189"/>
    <mergeCell ref="K188:K189"/>
    <mergeCell ref="N188:AB188"/>
    <mergeCell ref="AD188:AK188"/>
    <mergeCell ref="AM188:AT188"/>
    <mergeCell ref="N189:T189"/>
    <mergeCell ref="AD189:AJ189"/>
    <mergeCell ref="AM189:AS189"/>
    <mergeCell ref="A188:A189"/>
    <mergeCell ref="B188:B189"/>
    <mergeCell ref="C188:C189"/>
    <mergeCell ref="D188:D189"/>
    <mergeCell ref="F188:F189"/>
    <mergeCell ref="H188:H189"/>
    <mergeCell ref="AQ190:AQ191"/>
    <mergeCell ref="AR190:AR191"/>
    <mergeCell ref="AS190:AS191"/>
    <mergeCell ref="AT190:AT191"/>
    <mergeCell ref="B192:G192"/>
    <mergeCell ref="I192:AT192"/>
    <mergeCell ref="AJ190:AJ191"/>
    <mergeCell ref="AK190:AK191"/>
    <mergeCell ref="AM190:AM191"/>
    <mergeCell ref="AN190:AN191"/>
    <mergeCell ref="AO190:AO191"/>
    <mergeCell ref="AP190:AP191"/>
    <mergeCell ref="AD190:AD191"/>
    <mergeCell ref="AE190:AE191"/>
    <mergeCell ref="AF190:AF191"/>
    <mergeCell ref="AG190:AG191"/>
    <mergeCell ref="AH190:AH191"/>
    <mergeCell ref="AI190:AI191"/>
    <mergeCell ref="Q190:Q191"/>
    <mergeCell ref="R190:R191"/>
    <mergeCell ref="S190:S191"/>
    <mergeCell ref="T190:T191"/>
    <mergeCell ref="U190:U191"/>
    <mergeCell ref="AB190:AB191"/>
    <mergeCell ref="I190:I191"/>
    <mergeCell ref="J190:J191"/>
    <mergeCell ref="K190:K191"/>
    <mergeCell ref="N190:N191"/>
    <mergeCell ref="O190:O191"/>
    <mergeCell ref="P190:P191"/>
    <mergeCell ref="A195:A197"/>
    <mergeCell ref="B195:B196"/>
    <mergeCell ref="C195:C196"/>
    <mergeCell ref="D195:D196"/>
    <mergeCell ref="F195:F196"/>
    <mergeCell ref="H195:H196"/>
    <mergeCell ref="I193:I194"/>
    <mergeCell ref="J193:J194"/>
    <mergeCell ref="K193:K194"/>
    <mergeCell ref="N193:AB193"/>
    <mergeCell ref="AD193:AK193"/>
    <mergeCell ref="AM193:AT193"/>
    <mergeCell ref="N194:T194"/>
    <mergeCell ref="AD194:AJ194"/>
    <mergeCell ref="AM194:AS194"/>
    <mergeCell ref="A193:A194"/>
    <mergeCell ref="B193:B194"/>
    <mergeCell ref="C193:C194"/>
    <mergeCell ref="D193:D194"/>
    <mergeCell ref="F193:F194"/>
    <mergeCell ref="H193:H194"/>
    <mergeCell ref="AQ195:AQ196"/>
    <mergeCell ref="AR195:AR196"/>
    <mergeCell ref="AS195:AS196"/>
    <mergeCell ref="AT195:AT196"/>
    <mergeCell ref="B197:G197"/>
    <mergeCell ref="I197:AT197"/>
    <mergeCell ref="AJ195:AJ196"/>
    <mergeCell ref="AK195:AK196"/>
    <mergeCell ref="AM195:AM196"/>
    <mergeCell ref="AN195:AN196"/>
    <mergeCell ref="AO195:AO196"/>
    <mergeCell ref="AP195:AP196"/>
    <mergeCell ref="AD195:AD196"/>
    <mergeCell ref="AE195:AE196"/>
    <mergeCell ref="AF195:AF196"/>
    <mergeCell ref="AG195:AG196"/>
    <mergeCell ref="AH195:AH196"/>
    <mergeCell ref="AI195:AI196"/>
    <mergeCell ref="Q195:Q196"/>
    <mergeCell ref="R195:R196"/>
    <mergeCell ref="S195:S196"/>
    <mergeCell ref="T195:T196"/>
    <mergeCell ref="U195:U196"/>
    <mergeCell ref="AB195:AB196"/>
    <mergeCell ref="I195:I196"/>
    <mergeCell ref="J195:J196"/>
    <mergeCell ref="K195:K196"/>
    <mergeCell ref="N195:N196"/>
    <mergeCell ref="O195:O196"/>
    <mergeCell ref="P195:P196"/>
    <mergeCell ref="A200:A202"/>
    <mergeCell ref="B200:B201"/>
    <mergeCell ref="C200:C201"/>
    <mergeCell ref="D200:D201"/>
    <mergeCell ref="F200:F201"/>
    <mergeCell ref="H200:H201"/>
    <mergeCell ref="I198:I199"/>
    <mergeCell ref="J198:J199"/>
    <mergeCell ref="K198:K199"/>
    <mergeCell ref="N198:AB198"/>
    <mergeCell ref="AD198:AK198"/>
    <mergeCell ref="AM198:AT198"/>
    <mergeCell ref="N199:T199"/>
    <mergeCell ref="AD199:AJ199"/>
    <mergeCell ref="AM199:AS199"/>
    <mergeCell ref="A198:A199"/>
    <mergeCell ref="B198:B199"/>
    <mergeCell ref="C198:C199"/>
    <mergeCell ref="D198:D199"/>
    <mergeCell ref="F198:F199"/>
    <mergeCell ref="H198:H199"/>
    <mergeCell ref="AQ200:AQ201"/>
    <mergeCell ref="AR200:AR201"/>
    <mergeCell ref="AS200:AS201"/>
    <mergeCell ref="AT200:AT201"/>
    <mergeCell ref="B202:G202"/>
    <mergeCell ref="I202:AT202"/>
    <mergeCell ref="AJ200:AJ201"/>
    <mergeCell ref="AK200:AK201"/>
    <mergeCell ref="AM200:AM201"/>
    <mergeCell ref="AN200:AN201"/>
    <mergeCell ref="AO200:AO201"/>
    <mergeCell ref="AP200:AP201"/>
    <mergeCell ref="AD200:AD201"/>
    <mergeCell ref="AE200:AE201"/>
    <mergeCell ref="AF200:AF201"/>
    <mergeCell ref="AG200:AG201"/>
    <mergeCell ref="AH200:AH201"/>
    <mergeCell ref="AI200:AI201"/>
    <mergeCell ref="Q200:Q201"/>
    <mergeCell ref="R200:R201"/>
    <mergeCell ref="S200:S201"/>
    <mergeCell ref="T200:T201"/>
    <mergeCell ref="U200:U201"/>
    <mergeCell ref="AB200:AB201"/>
    <mergeCell ref="I200:I201"/>
    <mergeCell ref="J200:J201"/>
    <mergeCell ref="K200:K201"/>
    <mergeCell ref="N200:N201"/>
    <mergeCell ref="O200:O201"/>
    <mergeCell ref="P200:P201"/>
    <mergeCell ref="A205:A207"/>
    <mergeCell ref="B205:B206"/>
    <mergeCell ref="C205:C206"/>
    <mergeCell ref="D205:D206"/>
    <mergeCell ref="F205:F206"/>
    <mergeCell ref="H205:H206"/>
    <mergeCell ref="I203:I204"/>
    <mergeCell ref="J203:J204"/>
    <mergeCell ref="K203:K204"/>
    <mergeCell ref="N203:AB203"/>
    <mergeCell ref="AD203:AK203"/>
    <mergeCell ref="AM203:AT203"/>
    <mergeCell ref="N204:T204"/>
    <mergeCell ref="AD204:AJ204"/>
    <mergeCell ref="AM204:AS204"/>
    <mergeCell ref="A203:A204"/>
    <mergeCell ref="B203:B204"/>
    <mergeCell ref="C203:C204"/>
    <mergeCell ref="D203:D204"/>
    <mergeCell ref="F203:F204"/>
    <mergeCell ref="H203:H204"/>
    <mergeCell ref="AQ205:AQ206"/>
    <mergeCell ref="AR205:AR206"/>
    <mergeCell ref="AS205:AS206"/>
    <mergeCell ref="AT205:AT206"/>
    <mergeCell ref="B207:G207"/>
    <mergeCell ref="I207:AT207"/>
    <mergeCell ref="AJ205:AJ206"/>
    <mergeCell ref="AK205:AK206"/>
    <mergeCell ref="AM205:AM206"/>
    <mergeCell ref="AN205:AN206"/>
    <mergeCell ref="AO205:AO206"/>
    <mergeCell ref="AP205:AP206"/>
    <mergeCell ref="AD205:AD206"/>
    <mergeCell ref="AE205:AE206"/>
    <mergeCell ref="AF205:AF206"/>
    <mergeCell ref="AG205:AG206"/>
    <mergeCell ref="AH205:AH206"/>
    <mergeCell ref="AI205:AI206"/>
    <mergeCell ref="Q205:Q206"/>
    <mergeCell ref="R205:R206"/>
    <mergeCell ref="S205:S206"/>
    <mergeCell ref="T205:T206"/>
    <mergeCell ref="U205:U206"/>
    <mergeCell ref="AB205:AB206"/>
    <mergeCell ref="I205:I206"/>
    <mergeCell ref="J205:J206"/>
    <mergeCell ref="K205:K206"/>
    <mergeCell ref="N205:N206"/>
    <mergeCell ref="O205:O206"/>
    <mergeCell ref="P205:P206"/>
    <mergeCell ref="A210:A212"/>
    <mergeCell ref="B210:B211"/>
    <mergeCell ref="C210:C211"/>
    <mergeCell ref="D210:D211"/>
    <mergeCell ref="F210:F211"/>
    <mergeCell ref="H210:H211"/>
    <mergeCell ref="I208:I209"/>
    <mergeCell ref="J208:J209"/>
    <mergeCell ref="K208:K209"/>
    <mergeCell ref="N208:AB208"/>
    <mergeCell ref="AD208:AK208"/>
    <mergeCell ref="AM208:AT208"/>
    <mergeCell ref="N209:T209"/>
    <mergeCell ref="AD209:AJ209"/>
    <mergeCell ref="AM209:AS209"/>
    <mergeCell ref="A208:A209"/>
    <mergeCell ref="B208:B209"/>
    <mergeCell ref="C208:C209"/>
    <mergeCell ref="D208:D209"/>
    <mergeCell ref="F208:F209"/>
    <mergeCell ref="H208:H209"/>
    <mergeCell ref="AQ210:AQ211"/>
    <mergeCell ref="AR210:AR211"/>
    <mergeCell ref="AS210:AS211"/>
    <mergeCell ref="AT210:AT211"/>
    <mergeCell ref="B212:G212"/>
    <mergeCell ref="I212:AT212"/>
    <mergeCell ref="AJ210:AJ211"/>
    <mergeCell ref="AK210:AK211"/>
    <mergeCell ref="AM210:AM211"/>
    <mergeCell ref="AN210:AN211"/>
    <mergeCell ref="AO210:AO211"/>
    <mergeCell ref="AP210:AP211"/>
    <mergeCell ref="AD210:AD211"/>
    <mergeCell ref="AE210:AE211"/>
    <mergeCell ref="AF210:AF211"/>
    <mergeCell ref="AG210:AG211"/>
    <mergeCell ref="AH210:AH211"/>
    <mergeCell ref="AI210:AI211"/>
    <mergeCell ref="Q210:Q211"/>
    <mergeCell ref="R210:R211"/>
    <mergeCell ref="S210:S211"/>
    <mergeCell ref="T210:T211"/>
    <mergeCell ref="U210:U211"/>
    <mergeCell ref="AB210:AB211"/>
    <mergeCell ref="I210:I211"/>
    <mergeCell ref="J210:J211"/>
    <mergeCell ref="K210:K211"/>
    <mergeCell ref="N210:N211"/>
    <mergeCell ref="O210:O211"/>
    <mergeCell ref="P210:P211"/>
    <mergeCell ref="A215:A217"/>
    <mergeCell ref="B215:B216"/>
    <mergeCell ref="C215:C216"/>
    <mergeCell ref="D215:D216"/>
    <mergeCell ref="F215:F216"/>
    <mergeCell ref="H215:H216"/>
    <mergeCell ref="I213:I214"/>
    <mergeCell ref="J213:J214"/>
    <mergeCell ref="K213:K214"/>
    <mergeCell ref="N213:AB213"/>
    <mergeCell ref="AD213:AK213"/>
    <mergeCell ref="AM213:AT213"/>
    <mergeCell ref="N214:T214"/>
    <mergeCell ref="AD214:AJ214"/>
    <mergeCell ref="AM214:AS214"/>
    <mergeCell ref="A213:A214"/>
    <mergeCell ref="B213:B214"/>
    <mergeCell ref="C213:C214"/>
    <mergeCell ref="D213:D214"/>
    <mergeCell ref="F213:F214"/>
    <mergeCell ref="H213:H214"/>
    <mergeCell ref="AQ215:AQ216"/>
    <mergeCell ref="AR215:AR216"/>
    <mergeCell ref="AS215:AS216"/>
    <mergeCell ref="AT215:AT216"/>
    <mergeCell ref="B217:G217"/>
    <mergeCell ref="I217:AT217"/>
    <mergeCell ref="AJ215:AJ216"/>
    <mergeCell ref="AK215:AK216"/>
    <mergeCell ref="AM215:AM216"/>
    <mergeCell ref="AN215:AN216"/>
    <mergeCell ref="AO215:AO216"/>
    <mergeCell ref="AP215:AP216"/>
    <mergeCell ref="AD215:AD216"/>
    <mergeCell ref="AE215:AE216"/>
    <mergeCell ref="AF215:AF216"/>
    <mergeCell ref="AG215:AG216"/>
    <mergeCell ref="AH215:AH216"/>
    <mergeCell ref="AI215:AI216"/>
    <mergeCell ref="Q215:Q216"/>
    <mergeCell ref="R215:R216"/>
    <mergeCell ref="S215:S216"/>
    <mergeCell ref="T215:T216"/>
    <mergeCell ref="U215:U216"/>
    <mergeCell ref="AB215:AB216"/>
    <mergeCell ref="I215:I216"/>
    <mergeCell ref="J215:J216"/>
    <mergeCell ref="K215:K216"/>
    <mergeCell ref="N215:N216"/>
    <mergeCell ref="O215:O216"/>
    <mergeCell ref="P215:P216"/>
    <mergeCell ref="A220:A222"/>
    <mergeCell ref="B220:B221"/>
    <mergeCell ref="C220:C221"/>
    <mergeCell ref="D220:D221"/>
    <mergeCell ref="F220:F221"/>
    <mergeCell ref="H220:H221"/>
    <mergeCell ref="I218:I219"/>
    <mergeCell ref="J218:J219"/>
    <mergeCell ref="K218:K219"/>
    <mergeCell ref="N218:AB218"/>
    <mergeCell ref="AD218:AK218"/>
    <mergeCell ref="AM218:AT218"/>
    <mergeCell ref="N219:T219"/>
    <mergeCell ref="AD219:AJ219"/>
    <mergeCell ref="AM219:AS219"/>
    <mergeCell ref="A218:A219"/>
    <mergeCell ref="B218:B219"/>
    <mergeCell ref="C218:C219"/>
    <mergeCell ref="D218:D219"/>
    <mergeCell ref="F218:F219"/>
    <mergeCell ref="H218:H219"/>
    <mergeCell ref="AQ220:AQ221"/>
    <mergeCell ref="AR220:AR221"/>
    <mergeCell ref="AS220:AS221"/>
    <mergeCell ref="AT220:AT221"/>
    <mergeCell ref="B222:G222"/>
    <mergeCell ref="I222:AT222"/>
    <mergeCell ref="AJ220:AJ221"/>
    <mergeCell ref="AK220:AK221"/>
    <mergeCell ref="AM220:AM221"/>
    <mergeCell ref="AN220:AN221"/>
    <mergeCell ref="AO220:AO221"/>
    <mergeCell ref="AP220:AP221"/>
    <mergeCell ref="AD220:AD221"/>
    <mergeCell ref="AE220:AE221"/>
    <mergeCell ref="AF220:AF221"/>
    <mergeCell ref="AG220:AG221"/>
    <mergeCell ref="AH220:AH221"/>
    <mergeCell ref="AI220:AI221"/>
    <mergeCell ref="Q220:Q221"/>
    <mergeCell ref="R220:R221"/>
    <mergeCell ref="S220:S221"/>
    <mergeCell ref="T220:T221"/>
    <mergeCell ref="U220:U221"/>
    <mergeCell ref="AB220:AB221"/>
    <mergeCell ref="I220:I221"/>
    <mergeCell ref="J220:J221"/>
    <mergeCell ref="K220:K221"/>
    <mergeCell ref="N220:N221"/>
    <mergeCell ref="O220:O221"/>
    <mergeCell ref="P220:P221"/>
    <mergeCell ref="A225:A227"/>
    <mergeCell ref="B225:B226"/>
    <mergeCell ref="C225:C226"/>
    <mergeCell ref="D225:D226"/>
    <mergeCell ref="F225:F226"/>
    <mergeCell ref="H225:H226"/>
    <mergeCell ref="I223:I224"/>
    <mergeCell ref="J223:J224"/>
    <mergeCell ref="K223:K224"/>
    <mergeCell ref="N223:AB223"/>
    <mergeCell ref="AD223:AK223"/>
    <mergeCell ref="AM223:AT223"/>
    <mergeCell ref="N224:T224"/>
    <mergeCell ref="AD224:AJ224"/>
    <mergeCell ref="AM224:AS224"/>
    <mergeCell ref="A223:A224"/>
    <mergeCell ref="B223:B224"/>
    <mergeCell ref="C223:C224"/>
    <mergeCell ref="D223:D224"/>
    <mergeCell ref="F223:F224"/>
    <mergeCell ref="H223:H224"/>
    <mergeCell ref="AQ225:AQ226"/>
    <mergeCell ref="AR225:AR226"/>
    <mergeCell ref="AS225:AS226"/>
    <mergeCell ref="AT225:AT226"/>
    <mergeCell ref="B227:G227"/>
    <mergeCell ref="I227:AT227"/>
    <mergeCell ref="AJ225:AJ226"/>
    <mergeCell ref="AK225:AK226"/>
    <mergeCell ref="AM225:AM226"/>
    <mergeCell ref="AN225:AN226"/>
    <mergeCell ref="AO225:AO226"/>
    <mergeCell ref="AP225:AP226"/>
    <mergeCell ref="AD225:AD226"/>
    <mergeCell ref="AE225:AE226"/>
    <mergeCell ref="AF225:AF226"/>
    <mergeCell ref="AG225:AG226"/>
    <mergeCell ref="AH225:AH226"/>
    <mergeCell ref="AI225:AI226"/>
    <mergeCell ref="Q225:Q226"/>
    <mergeCell ref="R225:R226"/>
    <mergeCell ref="S225:S226"/>
    <mergeCell ref="T225:T226"/>
    <mergeCell ref="U225:U226"/>
    <mergeCell ref="AB225:AB226"/>
    <mergeCell ref="I225:I226"/>
    <mergeCell ref="J225:J226"/>
    <mergeCell ref="K225:K226"/>
    <mergeCell ref="N225:N226"/>
    <mergeCell ref="O225:O226"/>
    <mergeCell ref="P225:P226"/>
    <mergeCell ref="A230:A232"/>
    <mergeCell ref="B230:B231"/>
    <mergeCell ref="C230:C231"/>
    <mergeCell ref="D230:D231"/>
    <mergeCell ref="F230:F231"/>
    <mergeCell ref="H230:H231"/>
    <mergeCell ref="I228:I229"/>
    <mergeCell ref="J228:J229"/>
    <mergeCell ref="K228:K229"/>
    <mergeCell ref="N228:AB228"/>
    <mergeCell ref="AD228:AK228"/>
    <mergeCell ref="AM228:AT228"/>
    <mergeCell ref="N229:T229"/>
    <mergeCell ref="AD229:AJ229"/>
    <mergeCell ref="AM229:AS229"/>
    <mergeCell ref="A228:A229"/>
    <mergeCell ref="B228:B229"/>
    <mergeCell ref="C228:C229"/>
    <mergeCell ref="D228:D229"/>
    <mergeCell ref="F228:F229"/>
    <mergeCell ref="H228:H229"/>
    <mergeCell ref="AQ230:AQ231"/>
    <mergeCell ref="AR230:AR231"/>
    <mergeCell ref="AS230:AS231"/>
    <mergeCell ref="AT230:AT231"/>
    <mergeCell ref="B232:G232"/>
    <mergeCell ref="I232:AT232"/>
    <mergeCell ref="AJ230:AJ231"/>
    <mergeCell ref="AK230:AK231"/>
    <mergeCell ref="AM230:AM231"/>
    <mergeCell ref="AN230:AN231"/>
    <mergeCell ref="AO230:AO231"/>
    <mergeCell ref="AP230:AP231"/>
    <mergeCell ref="AD230:AD231"/>
    <mergeCell ref="AE230:AE231"/>
    <mergeCell ref="AF230:AF231"/>
    <mergeCell ref="AG230:AG231"/>
    <mergeCell ref="AH230:AH231"/>
    <mergeCell ref="AI230:AI231"/>
    <mergeCell ref="Q230:Q231"/>
    <mergeCell ref="R230:R231"/>
    <mergeCell ref="S230:S231"/>
    <mergeCell ref="T230:T231"/>
    <mergeCell ref="U230:U231"/>
    <mergeCell ref="AB230:AB231"/>
    <mergeCell ref="I230:I231"/>
    <mergeCell ref="J230:J231"/>
    <mergeCell ref="K230:K231"/>
    <mergeCell ref="N230:N231"/>
    <mergeCell ref="O230:O231"/>
    <mergeCell ref="P230:P231"/>
    <mergeCell ref="A235:A237"/>
    <mergeCell ref="B235:B236"/>
    <mergeCell ref="C235:C236"/>
    <mergeCell ref="D235:D236"/>
    <mergeCell ref="F235:F236"/>
    <mergeCell ref="H235:H236"/>
    <mergeCell ref="I233:I234"/>
    <mergeCell ref="J233:J234"/>
    <mergeCell ref="K233:K234"/>
    <mergeCell ref="N233:AB233"/>
    <mergeCell ref="AD233:AK233"/>
    <mergeCell ref="AM233:AT233"/>
    <mergeCell ref="N234:T234"/>
    <mergeCell ref="AD234:AJ234"/>
    <mergeCell ref="AM234:AS234"/>
    <mergeCell ref="A233:A234"/>
    <mergeCell ref="B233:B234"/>
    <mergeCell ref="C233:C234"/>
    <mergeCell ref="D233:D234"/>
    <mergeCell ref="F233:F234"/>
    <mergeCell ref="H233:H234"/>
    <mergeCell ref="AQ235:AQ236"/>
    <mergeCell ref="AR235:AR236"/>
    <mergeCell ref="AS235:AS236"/>
    <mergeCell ref="AT235:AT236"/>
    <mergeCell ref="B237:G237"/>
    <mergeCell ref="I237:AT237"/>
    <mergeCell ref="AJ235:AJ236"/>
    <mergeCell ref="AK235:AK236"/>
    <mergeCell ref="AM235:AM236"/>
    <mergeCell ref="AN235:AN236"/>
    <mergeCell ref="AO235:AO236"/>
    <mergeCell ref="AP235:AP236"/>
    <mergeCell ref="AD235:AD236"/>
    <mergeCell ref="AE235:AE236"/>
    <mergeCell ref="AF235:AF236"/>
    <mergeCell ref="AG235:AG236"/>
    <mergeCell ref="AH235:AH236"/>
    <mergeCell ref="AI235:AI236"/>
    <mergeCell ref="Q235:Q236"/>
    <mergeCell ref="R235:R236"/>
    <mergeCell ref="S235:S236"/>
    <mergeCell ref="T235:T236"/>
    <mergeCell ref="U235:U236"/>
    <mergeCell ref="AB235:AB236"/>
    <mergeCell ref="I235:I236"/>
    <mergeCell ref="J235:J236"/>
    <mergeCell ref="K235:K236"/>
    <mergeCell ref="N235:N236"/>
    <mergeCell ref="O235:O236"/>
    <mergeCell ref="P235:P236"/>
    <mergeCell ref="A240:A242"/>
    <mergeCell ref="B240:B241"/>
    <mergeCell ref="C240:C241"/>
    <mergeCell ref="D240:D241"/>
    <mergeCell ref="F240:F241"/>
    <mergeCell ref="H240:H241"/>
    <mergeCell ref="I238:I239"/>
    <mergeCell ref="J238:J239"/>
    <mergeCell ref="K238:K239"/>
    <mergeCell ref="N238:AB238"/>
    <mergeCell ref="AD238:AK238"/>
    <mergeCell ref="AM238:AT238"/>
    <mergeCell ref="N239:T239"/>
    <mergeCell ref="AD239:AJ239"/>
    <mergeCell ref="AM239:AS239"/>
    <mergeCell ref="A238:A239"/>
    <mergeCell ref="B238:B239"/>
    <mergeCell ref="C238:C239"/>
    <mergeCell ref="D238:D239"/>
    <mergeCell ref="F238:F239"/>
    <mergeCell ref="H238:H239"/>
    <mergeCell ref="AQ240:AQ241"/>
    <mergeCell ref="AR240:AR241"/>
    <mergeCell ref="AS240:AS241"/>
    <mergeCell ref="AT240:AT241"/>
    <mergeCell ref="B242:G242"/>
    <mergeCell ref="I242:AT242"/>
    <mergeCell ref="AJ240:AJ241"/>
    <mergeCell ref="AK240:AK241"/>
    <mergeCell ref="AM240:AM241"/>
    <mergeCell ref="AN240:AN241"/>
    <mergeCell ref="AO240:AO241"/>
    <mergeCell ref="AP240:AP241"/>
    <mergeCell ref="AD240:AD241"/>
    <mergeCell ref="AE240:AE241"/>
    <mergeCell ref="AF240:AF241"/>
    <mergeCell ref="AG240:AG241"/>
    <mergeCell ref="AH240:AH241"/>
    <mergeCell ref="AI240:AI241"/>
    <mergeCell ref="Q240:Q241"/>
    <mergeCell ref="R240:R241"/>
    <mergeCell ref="S240:S241"/>
    <mergeCell ref="T240:T241"/>
    <mergeCell ref="U240:U241"/>
    <mergeCell ref="AB240:AB241"/>
    <mergeCell ref="I240:I241"/>
    <mergeCell ref="J240:J241"/>
    <mergeCell ref="K240:K241"/>
    <mergeCell ref="N240:N241"/>
    <mergeCell ref="O240:O241"/>
    <mergeCell ref="P240:P241"/>
    <mergeCell ref="A245:A247"/>
    <mergeCell ref="B245:B246"/>
    <mergeCell ref="C245:C246"/>
    <mergeCell ref="D245:D246"/>
    <mergeCell ref="F245:F246"/>
    <mergeCell ref="H245:H246"/>
    <mergeCell ref="I243:I244"/>
    <mergeCell ref="J243:J244"/>
    <mergeCell ref="K243:K244"/>
    <mergeCell ref="N243:AB243"/>
    <mergeCell ref="AD243:AK243"/>
    <mergeCell ref="AM243:AT243"/>
    <mergeCell ref="N244:T244"/>
    <mergeCell ref="AD244:AJ244"/>
    <mergeCell ref="AM244:AS244"/>
    <mergeCell ref="A243:A244"/>
    <mergeCell ref="B243:B244"/>
    <mergeCell ref="C243:C244"/>
    <mergeCell ref="D243:D244"/>
    <mergeCell ref="F243:F244"/>
    <mergeCell ref="H243:H244"/>
    <mergeCell ref="AQ245:AQ246"/>
    <mergeCell ref="AR245:AR246"/>
    <mergeCell ref="AS245:AS246"/>
    <mergeCell ref="AT245:AT246"/>
    <mergeCell ref="B247:G247"/>
    <mergeCell ref="I247:AT247"/>
    <mergeCell ref="AJ245:AJ246"/>
    <mergeCell ref="AK245:AK246"/>
    <mergeCell ref="AM245:AM246"/>
    <mergeCell ref="AN245:AN246"/>
    <mergeCell ref="AO245:AO246"/>
    <mergeCell ref="AP245:AP246"/>
    <mergeCell ref="AD245:AD246"/>
    <mergeCell ref="AE245:AE246"/>
    <mergeCell ref="AF245:AF246"/>
    <mergeCell ref="AG245:AG246"/>
    <mergeCell ref="AH245:AH246"/>
    <mergeCell ref="AI245:AI246"/>
    <mergeCell ref="Q245:Q246"/>
    <mergeCell ref="R245:R246"/>
    <mergeCell ref="S245:S246"/>
    <mergeCell ref="T245:T246"/>
    <mergeCell ref="U245:U246"/>
    <mergeCell ref="AB245:AB246"/>
    <mergeCell ref="I245:I246"/>
    <mergeCell ref="J245:J246"/>
    <mergeCell ref="K245:K246"/>
    <mergeCell ref="N245:N246"/>
    <mergeCell ref="O245:O246"/>
    <mergeCell ref="P245:P246"/>
    <mergeCell ref="A250:A252"/>
    <mergeCell ref="B250:B251"/>
    <mergeCell ref="C250:C251"/>
    <mergeCell ref="D250:D251"/>
    <mergeCell ref="F250:F251"/>
    <mergeCell ref="H250:H251"/>
    <mergeCell ref="I248:I249"/>
    <mergeCell ref="J248:J249"/>
    <mergeCell ref="K248:K249"/>
    <mergeCell ref="N248:AB248"/>
    <mergeCell ref="AD248:AK248"/>
    <mergeCell ref="AM248:AT248"/>
    <mergeCell ref="N249:T249"/>
    <mergeCell ref="AD249:AJ249"/>
    <mergeCell ref="AM249:AS249"/>
    <mergeCell ref="A248:A249"/>
    <mergeCell ref="B248:B249"/>
    <mergeCell ref="C248:C249"/>
    <mergeCell ref="D248:D249"/>
    <mergeCell ref="F248:F249"/>
    <mergeCell ref="H248:H249"/>
    <mergeCell ref="AQ250:AQ251"/>
    <mergeCell ref="AR250:AR251"/>
    <mergeCell ref="AS250:AS251"/>
    <mergeCell ref="AT250:AT251"/>
    <mergeCell ref="B252:G252"/>
    <mergeCell ref="I252:AT252"/>
    <mergeCell ref="AJ250:AJ251"/>
    <mergeCell ref="AK250:AK251"/>
    <mergeCell ref="AM250:AM251"/>
    <mergeCell ref="AN250:AN251"/>
    <mergeCell ref="AO250:AO251"/>
    <mergeCell ref="AP250:AP251"/>
    <mergeCell ref="AD250:AD251"/>
    <mergeCell ref="AE250:AE251"/>
    <mergeCell ref="AF250:AF251"/>
    <mergeCell ref="AG250:AG251"/>
    <mergeCell ref="AH250:AH251"/>
    <mergeCell ref="AI250:AI251"/>
    <mergeCell ref="Q250:Q251"/>
    <mergeCell ref="R250:R251"/>
    <mergeCell ref="S250:S251"/>
    <mergeCell ref="T250:T251"/>
    <mergeCell ref="U250:U251"/>
    <mergeCell ref="AB250:AB251"/>
    <mergeCell ref="I250:I251"/>
    <mergeCell ref="J250:J251"/>
    <mergeCell ref="K250:K251"/>
    <mergeCell ref="N250:N251"/>
    <mergeCell ref="O250:O251"/>
    <mergeCell ref="P250:P251"/>
    <mergeCell ref="A255:A257"/>
    <mergeCell ref="B255:B256"/>
    <mergeCell ref="C255:C256"/>
    <mergeCell ref="D255:D256"/>
    <mergeCell ref="F255:F256"/>
    <mergeCell ref="H255:H256"/>
    <mergeCell ref="I253:I254"/>
    <mergeCell ref="J253:J254"/>
    <mergeCell ref="K253:K254"/>
    <mergeCell ref="N253:AB253"/>
    <mergeCell ref="AD253:AK253"/>
    <mergeCell ref="AM253:AT253"/>
    <mergeCell ref="N254:T254"/>
    <mergeCell ref="AD254:AJ254"/>
    <mergeCell ref="AM254:AS254"/>
    <mergeCell ref="A253:A254"/>
    <mergeCell ref="B253:B254"/>
    <mergeCell ref="C253:C254"/>
    <mergeCell ref="D253:D254"/>
    <mergeCell ref="F253:F254"/>
    <mergeCell ref="H253:H254"/>
    <mergeCell ref="AQ255:AQ256"/>
    <mergeCell ref="AR255:AR256"/>
    <mergeCell ref="AS255:AS256"/>
    <mergeCell ref="AT255:AT256"/>
    <mergeCell ref="B257:G257"/>
    <mergeCell ref="I257:AT257"/>
    <mergeCell ref="AJ255:AJ256"/>
    <mergeCell ref="AK255:AK256"/>
    <mergeCell ref="AM255:AM256"/>
    <mergeCell ref="AN255:AN256"/>
    <mergeCell ref="AO255:AO256"/>
    <mergeCell ref="AP255:AP256"/>
    <mergeCell ref="AD255:AD256"/>
    <mergeCell ref="AE255:AE256"/>
    <mergeCell ref="AF255:AF256"/>
    <mergeCell ref="AG255:AG256"/>
    <mergeCell ref="AH255:AH256"/>
    <mergeCell ref="AI255:AI256"/>
    <mergeCell ref="Q255:Q256"/>
    <mergeCell ref="R255:R256"/>
    <mergeCell ref="S255:S256"/>
    <mergeCell ref="T255:T256"/>
    <mergeCell ref="U255:U256"/>
    <mergeCell ref="AB255:AB256"/>
    <mergeCell ref="I255:I256"/>
    <mergeCell ref="J255:J256"/>
    <mergeCell ref="K255:K256"/>
    <mergeCell ref="N255:N256"/>
    <mergeCell ref="O255:O256"/>
    <mergeCell ref="P255:P256"/>
    <mergeCell ref="A260:A262"/>
    <mergeCell ref="B260:B261"/>
    <mergeCell ref="C260:C261"/>
    <mergeCell ref="D260:D261"/>
    <mergeCell ref="F260:F261"/>
    <mergeCell ref="H260:H261"/>
    <mergeCell ref="I258:I259"/>
    <mergeCell ref="J258:J259"/>
    <mergeCell ref="K258:K259"/>
    <mergeCell ref="N258:AB258"/>
    <mergeCell ref="AD258:AK258"/>
    <mergeCell ref="AM258:AT258"/>
    <mergeCell ref="N259:T259"/>
    <mergeCell ref="AD259:AJ259"/>
    <mergeCell ref="AM259:AS259"/>
    <mergeCell ref="A258:A259"/>
    <mergeCell ref="B258:B259"/>
    <mergeCell ref="C258:C259"/>
    <mergeCell ref="D258:D259"/>
    <mergeCell ref="F258:F259"/>
    <mergeCell ref="H258:H259"/>
    <mergeCell ref="AQ260:AQ261"/>
    <mergeCell ref="AR260:AR261"/>
    <mergeCell ref="AS260:AS261"/>
    <mergeCell ref="AT260:AT261"/>
    <mergeCell ref="B262:G262"/>
    <mergeCell ref="I262:AT262"/>
    <mergeCell ref="AJ260:AJ261"/>
    <mergeCell ref="AK260:AK261"/>
    <mergeCell ref="AM260:AM261"/>
    <mergeCell ref="AN260:AN261"/>
    <mergeCell ref="AO260:AO261"/>
    <mergeCell ref="AP260:AP261"/>
    <mergeCell ref="AD260:AD261"/>
    <mergeCell ref="AE260:AE261"/>
    <mergeCell ref="AF260:AF261"/>
    <mergeCell ref="AG260:AG261"/>
    <mergeCell ref="AH260:AH261"/>
    <mergeCell ref="AI260:AI261"/>
    <mergeCell ref="Q260:Q261"/>
    <mergeCell ref="R260:R261"/>
    <mergeCell ref="S260:S261"/>
    <mergeCell ref="T260:T261"/>
    <mergeCell ref="U260:U261"/>
    <mergeCell ref="AB260:AB261"/>
    <mergeCell ref="I260:I261"/>
    <mergeCell ref="J260:J261"/>
    <mergeCell ref="K260:K261"/>
    <mergeCell ref="N260:N261"/>
    <mergeCell ref="O260:O261"/>
    <mergeCell ref="P260:P261"/>
    <mergeCell ref="A265:A267"/>
    <mergeCell ref="B265:B266"/>
    <mergeCell ref="C265:C266"/>
    <mergeCell ref="D265:D266"/>
    <mergeCell ref="F265:F266"/>
    <mergeCell ref="H265:H266"/>
    <mergeCell ref="I263:I264"/>
    <mergeCell ref="J263:J264"/>
    <mergeCell ref="K263:K264"/>
    <mergeCell ref="N263:AB263"/>
    <mergeCell ref="AD263:AK263"/>
    <mergeCell ref="AM263:AT263"/>
    <mergeCell ref="N264:T264"/>
    <mergeCell ref="AD264:AJ264"/>
    <mergeCell ref="AM264:AS264"/>
    <mergeCell ref="A263:A264"/>
    <mergeCell ref="B263:B264"/>
    <mergeCell ref="C263:C264"/>
    <mergeCell ref="D263:D264"/>
    <mergeCell ref="F263:F264"/>
    <mergeCell ref="H263:H264"/>
    <mergeCell ref="AQ265:AQ266"/>
    <mergeCell ref="AR265:AR266"/>
    <mergeCell ref="AS265:AS266"/>
    <mergeCell ref="AT265:AT266"/>
    <mergeCell ref="B267:G267"/>
    <mergeCell ref="I267:AT267"/>
    <mergeCell ref="AJ265:AJ266"/>
    <mergeCell ref="AK265:AK266"/>
    <mergeCell ref="AM265:AM266"/>
    <mergeCell ref="AN265:AN266"/>
    <mergeCell ref="AO265:AO266"/>
    <mergeCell ref="AP265:AP266"/>
    <mergeCell ref="AD265:AD266"/>
    <mergeCell ref="AE265:AE266"/>
    <mergeCell ref="AF265:AF266"/>
    <mergeCell ref="AG265:AG266"/>
    <mergeCell ref="AH265:AH266"/>
    <mergeCell ref="AI265:AI266"/>
    <mergeCell ref="Q265:Q266"/>
    <mergeCell ref="R265:R266"/>
    <mergeCell ref="S265:S266"/>
    <mergeCell ref="T265:T266"/>
    <mergeCell ref="U265:U266"/>
    <mergeCell ref="AB265:AB266"/>
    <mergeCell ref="I265:I266"/>
    <mergeCell ref="J265:J266"/>
    <mergeCell ref="K265:K266"/>
    <mergeCell ref="N265:N266"/>
    <mergeCell ref="O265:O266"/>
    <mergeCell ref="P265:P266"/>
    <mergeCell ref="A270:A272"/>
    <mergeCell ref="B270:B271"/>
    <mergeCell ref="C270:C271"/>
    <mergeCell ref="D270:D271"/>
    <mergeCell ref="F270:F271"/>
    <mergeCell ref="H270:H271"/>
    <mergeCell ref="I268:I269"/>
    <mergeCell ref="J268:J269"/>
    <mergeCell ref="K268:K269"/>
    <mergeCell ref="N268:AB268"/>
    <mergeCell ref="AD268:AK268"/>
    <mergeCell ref="AM268:AT268"/>
    <mergeCell ref="N269:T269"/>
    <mergeCell ref="AD269:AJ269"/>
    <mergeCell ref="AM269:AS269"/>
    <mergeCell ref="A268:A269"/>
    <mergeCell ref="B268:B269"/>
    <mergeCell ref="C268:C269"/>
    <mergeCell ref="D268:D269"/>
    <mergeCell ref="F268:F269"/>
    <mergeCell ref="H268:H269"/>
    <mergeCell ref="AQ270:AQ271"/>
    <mergeCell ref="AR270:AR271"/>
    <mergeCell ref="AS270:AS271"/>
    <mergeCell ref="AT270:AT271"/>
    <mergeCell ref="B272:G272"/>
    <mergeCell ref="I272:AT272"/>
    <mergeCell ref="AJ270:AJ271"/>
    <mergeCell ref="AK270:AK271"/>
    <mergeCell ref="AM270:AM271"/>
    <mergeCell ref="AN270:AN271"/>
    <mergeCell ref="AO270:AO271"/>
    <mergeCell ref="AP270:AP271"/>
    <mergeCell ref="AD270:AD271"/>
    <mergeCell ref="AE270:AE271"/>
    <mergeCell ref="AF270:AF271"/>
    <mergeCell ref="AG270:AG271"/>
    <mergeCell ref="AH270:AH271"/>
    <mergeCell ref="AI270:AI271"/>
    <mergeCell ref="Q270:Q271"/>
    <mergeCell ref="R270:R271"/>
    <mergeCell ref="S270:S271"/>
    <mergeCell ref="T270:T271"/>
    <mergeCell ref="U270:U271"/>
    <mergeCell ref="AB270:AB271"/>
    <mergeCell ref="I270:I271"/>
    <mergeCell ref="J270:J271"/>
    <mergeCell ref="K270:K271"/>
    <mergeCell ref="N270:N271"/>
    <mergeCell ref="O270:O271"/>
    <mergeCell ref="P270:P271"/>
    <mergeCell ref="A275:A277"/>
    <mergeCell ref="B275:B276"/>
    <mergeCell ref="C275:C276"/>
    <mergeCell ref="D275:D276"/>
    <mergeCell ref="F275:F276"/>
    <mergeCell ref="H275:H276"/>
    <mergeCell ref="I273:I274"/>
    <mergeCell ref="J273:J274"/>
    <mergeCell ref="K273:K274"/>
    <mergeCell ref="N273:AB273"/>
    <mergeCell ref="AD273:AK273"/>
    <mergeCell ref="AM273:AT273"/>
    <mergeCell ref="N274:T274"/>
    <mergeCell ref="AD274:AJ274"/>
    <mergeCell ref="AM274:AS274"/>
    <mergeCell ref="A273:A274"/>
    <mergeCell ref="B273:B274"/>
    <mergeCell ref="C273:C274"/>
    <mergeCell ref="D273:D274"/>
    <mergeCell ref="F273:F274"/>
    <mergeCell ref="H273:H274"/>
    <mergeCell ref="AQ275:AQ276"/>
    <mergeCell ref="AR275:AR276"/>
    <mergeCell ref="AS275:AS276"/>
    <mergeCell ref="AT275:AT276"/>
    <mergeCell ref="B277:G277"/>
    <mergeCell ref="I277:AT277"/>
    <mergeCell ref="AJ275:AJ276"/>
    <mergeCell ref="AK275:AK276"/>
    <mergeCell ref="AM275:AM276"/>
    <mergeCell ref="AN275:AN276"/>
    <mergeCell ref="AO275:AO276"/>
    <mergeCell ref="AP275:AP276"/>
    <mergeCell ref="AD275:AD276"/>
    <mergeCell ref="AE275:AE276"/>
    <mergeCell ref="AF275:AF276"/>
    <mergeCell ref="AG275:AG276"/>
    <mergeCell ref="AH275:AH276"/>
    <mergeCell ref="AI275:AI276"/>
    <mergeCell ref="Q275:Q276"/>
    <mergeCell ref="R275:R276"/>
    <mergeCell ref="S275:S276"/>
    <mergeCell ref="T275:T276"/>
    <mergeCell ref="U275:U276"/>
    <mergeCell ref="AB275:AB276"/>
    <mergeCell ref="I275:I276"/>
    <mergeCell ref="J275:J276"/>
    <mergeCell ref="K275:K276"/>
    <mergeCell ref="N275:N276"/>
    <mergeCell ref="O275:O276"/>
    <mergeCell ref="P275:P276"/>
    <mergeCell ref="A280:A282"/>
    <mergeCell ref="B280:B281"/>
    <mergeCell ref="C280:C281"/>
    <mergeCell ref="D280:D281"/>
    <mergeCell ref="F280:F281"/>
    <mergeCell ref="H280:H281"/>
    <mergeCell ref="I278:I279"/>
    <mergeCell ref="J278:J279"/>
    <mergeCell ref="K278:K279"/>
    <mergeCell ref="N278:AB278"/>
    <mergeCell ref="AD278:AK278"/>
    <mergeCell ref="AM278:AT278"/>
    <mergeCell ref="N279:T279"/>
    <mergeCell ref="AD279:AJ279"/>
    <mergeCell ref="AM279:AS279"/>
    <mergeCell ref="A278:A279"/>
    <mergeCell ref="B278:B279"/>
    <mergeCell ref="C278:C279"/>
    <mergeCell ref="D278:D279"/>
    <mergeCell ref="F278:F279"/>
    <mergeCell ref="H278:H279"/>
    <mergeCell ref="AQ280:AQ281"/>
    <mergeCell ref="AR280:AR281"/>
    <mergeCell ref="AS280:AS281"/>
    <mergeCell ref="AT280:AT281"/>
    <mergeCell ref="B282:G282"/>
    <mergeCell ref="I282:AT282"/>
    <mergeCell ref="AJ280:AJ281"/>
    <mergeCell ref="AK280:AK281"/>
    <mergeCell ref="AM280:AM281"/>
    <mergeCell ref="AN280:AN281"/>
    <mergeCell ref="AO280:AO281"/>
    <mergeCell ref="AP280:AP281"/>
    <mergeCell ref="AD280:AD281"/>
    <mergeCell ref="AE280:AE281"/>
    <mergeCell ref="AF280:AF281"/>
    <mergeCell ref="AG280:AG281"/>
    <mergeCell ref="AH280:AH281"/>
    <mergeCell ref="AI280:AI281"/>
    <mergeCell ref="Q280:Q281"/>
    <mergeCell ref="R280:R281"/>
    <mergeCell ref="S280:S281"/>
    <mergeCell ref="T280:T281"/>
    <mergeCell ref="U280:U281"/>
    <mergeCell ref="AB280:AB281"/>
    <mergeCell ref="I280:I281"/>
    <mergeCell ref="J280:J281"/>
    <mergeCell ref="K280:K281"/>
    <mergeCell ref="N280:N281"/>
    <mergeCell ref="O280:O281"/>
    <mergeCell ref="P280:P281"/>
    <mergeCell ref="A285:A287"/>
    <mergeCell ref="B285:B286"/>
    <mergeCell ref="C285:C286"/>
    <mergeCell ref="D285:D286"/>
    <mergeCell ref="F285:F286"/>
    <mergeCell ref="H285:H286"/>
    <mergeCell ref="I283:I284"/>
    <mergeCell ref="J283:J284"/>
    <mergeCell ref="K283:K284"/>
    <mergeCell ref="N283:AB283"/>
    <mergeCell ref="AD283:AK283"/>
    <mergeCell ref="AM283:AT283"/>
    <mergeCell ref="N284:T284"/>
    <mergeCell ref="AD284:AJ284"/>
    <mergeCell ref="AM284:AS284"/>
    <mergeCell ref="A283:A284"/>
    <mergeCell ref="B283:B284"/>
    <mergeCell ref="C283:C284"/>
    <mergeCell ref="D283:D284"/>
    <mergeCell ref="F283:F284"/>
    <mergeCell ref="H283:H284"/>
    <mergeCell ref="AQ285:AQ286"/>
    <mergeCell ref="AR285:AR286"/>
    <mergeCell ref="AS285:AS286"/>
    <mergeCell ref="AT285:AT286"/>
    <mergeCell ref="B287:G287"/>
    <mergeCell ref="I287:AT287"/>
    <mergeCell ref="AJ285:AJ286"/>
    <mergeCell ref="AK285:AK286"/>
    <mergeCell ref="AM285:AM286"/>
    <mergeCell ref="AN285:AN286"/>
    <mergeCell ref="AO285:AO286"/>
    <mergeCell ref="AP285:AP286"/>
    <mergeCell ref="AD285:AD286"/>
    <mergeCell ref="AE285:AE286"/>
    <mergeCell ref="AF285:AF286"/>
    <mergeCell ref="AG285:AG286"/>
    <mergeCell ref="AH285:AH286"/>
    <mergeCell ref="AI285:AI286"/>
    <mergeCell ref="Q285:Q286"/>
    <mergeCell ref="R285:R286"/>
    <mergeCell ref="S285:S286"/>
    <mergeCell ref="T285:T286"/>
    <mergeCell ref="U285:U286"/>
    <mergeCell ref="AB285:AB286"/>
    <mergeCell ref="I285:I286"/>
    <mergeCell ref="J285:J286"/>
    <mergeCell ref="K285:K286"/>
    <mergeCell ref="N285:N286"/>
    <mergeCell ref="O285:O286"/>
    <mergeCell ref="P285:P286"/>
    <mergeCell ref="A290:A292"/>
    <mergeCell ref="B290:B291"/>
    <mergeCell ref="C290:C291"/>
    <mergeCell ref="D290:D291"/>
    <mergeCell ref="F290:F291"/>
    <mergeCell ref="H290:H291"/>
    <mergeCell ref="I288:I289"/>
    <mergeCell ref="J288:J289"/>
    <mergeCell ref="K288:K289"/>
    <mergeCell ref="N288:AB288"/>
    <mergeCell ref="AD288:AK288"/>
    <mergeCell ref="AM288:AT288"/>
    <mergeCell ref="N289:T289"/>
    <mergeCell ref="AD289:AJ289"/>
    <mergeCell ref="AM289:AS289"/>
    <mergeCell ref="A288:A289"/>
    <mergeCell ref="B288:B289"/>
    <mergeCell ref="C288:C289"/>
    <mergeCell ref="D288:D289"/>
    <mergeCell ref="F288:F289"/>
    <mergeCell ref="H288:H289"/>
    <mergeCell ref="AQ290:AQ291"/>
    <mergeCell ref="AR290:AR291"/>
    <mergeCell ref="AS290:AS291"/>
    <mergeCell ref="AT290:AT291"/>
    <mergeCell ref="B292:G292"/>
    <mergeCell ref="I292:AT292"/>
    <mergeCell ref="AJ290:AJ291"/>
    <mergeCell ref="AK290:AK291"/>
    <mergeCell ref="AM290:AM291"/>
    <mergeCell ref="AN290:AN291"/>
    <mergeCell ref="AO290:AO291"/>
    <mergeCell ref="AP290:AP291"/>
    <mergeCell ref="AD290:AD291"/>
    <mergeCell ref="AE290:AE291"/>
    <mergeCell ref="AF290:AF291"/>
    <mergeCell ref="AG290:AG291"/>
    <mergeCell ref="AH290:AH291"/>
    <mergeCell ref="AI290:AI291"/>
    <mergeCell ref="Q290:Q291"/>
    <mergeCell ref="R290:R291"/>
    <mergeCell ref="S290:S291"/>
    <mergeCell ref="T290:T291"/>
    <mergeCell ref="U290:U291"/>
    <mergeCell ref="AB290:AB291"/>
    <mergeCell ref="I290:I291"/>
    <mergeCell ref="J290:J291"/>
    <mergeCell ref="K290:K291"/>
    <mergeCell ref="N290:N291"/>
    <mergeCell ref="O290:O291"/>
    <mergeCell ref="P290:P291"/>
    <mergeCell ref="A295:A297"/>
    <mergeCell ref="B295:B296"/>
    <mergeCell ref="C295:C296"/>
    <mergeCell ref="D295:D296"/>
    <mergeCell ref="F295:F296"/>
    <mergeCell ref="H295:H296"/>
    <mergeCell ref="I293:I294"/>
    <mergeCell ref="J293:J294"/>
    <mergeCell ref="K293:K294"/>
    <mergeCell ref="N293:AB293"/>
    <mergeCell ref="AD293:AK293"/>
    <mergeCell ref="AM293:AT293"/>
    <mergeCell ref="N294:T294"/>
    <mergeCell ref="AD294:AJ294"/>
    <mergeCell ref="AM294:AS294"/>
    <mergeCell ref="A293:A294"/>
    <mergeCell ref="B293:B294"/>
    <mergeCell ref="C293:C294"/>
    <mergeCell ref="D293:D294"/>
    <mergeCell ref="F293:F294"/>
    <mergeCell ref="H293:H294"/>
    <mergeCell ref="AQ295:AQ296"/>
    <mergeCell ref="AR295:AR296"/>
    <mergeCell ref="AS295:AS296"/>
    <mergeCell ref="AT295:AT296"/>
    <mergeCell ref="B297:G297"/>
    <mergeCell ref="I297:AT297"/>
    <mergeCell ref="AJ295:AJ296"/>
    <mergeCell ref="AK295:AK296"/>
    <mergeCell ref="AM295:AM296"/>
    <mergeCell ref="AN295:AN296"/>
    <mergeCell ref="AO295:AO296"/>
    <mergeCell ref="AP295:AP296"/>
    <mergeCell ref="AD295:AD296"/>
    <mergeCell ref="AE295:AE296"/>
    <mergeCell ref="AF295:AF296"/>
    <mergeCell ref="AG295:AG296"/>
    <mergeCell ref="AH295:AH296"/>
    <mergeCell ref="AI295:AI296"/>
    <mergeCell ref="Q295:Q296"/>
    <mergeCell ref="R295:R296"/>
    <mergeCell ref="S295:S296"/>
    <mergeCell ref="T295:T296"/>
    <mergeCell ref="U295:U296"/>
    <mergeCell ref="AB295:AB296"/>
    <mergeCell ref="I295:I296"/>
    <mergeCell ref="J295:J296"/>
    <mergeCell ref="K295:K296"/>
    <mergeCell ref="N295:N296"/>
    <mergeCell ref="O295:O296"/>
    <mergeCell ref="P295:P296"/>
    <mergeCell ref="A300:A302"/>
    <mergeCell ref="B300:B301"/>
    <mergeCell ref="C300:C301"/>
    <mergeCell ref="D300:D301"/>
    <mergeCell ref="F300:F301"/>
    <mergeCell ref="H300:H301"/>
    <mergeCell ref="I298:I299"/>
    <mergeCell ref="J298:J299"/>
    <mergeCell ref="K298:K299"/>
    <mergeCell ref="N298:AB298"/>
    <mergeCell ref="AD298:AK298"/>
    <mergeCell ref="AM298:AT298"/>
    <mergeCell ref="N299:T299"/>
    <mergeCell ref="AD299:AJ299"/>
    <mergeCell ref="AM299:AS299"/>
    <mergeCell ref="A298:A299"/>
    <mergeCell ref="B298:B299"/>
    <mergeCell ref="C298:C299"/>
    <mergeCell ref="D298:D299"/>
    <mergeCell ref="F298:F299"/>
    <mergeCell ref="H298:H299"/>
    <mergeCell ref="AQ300:AQ301"/>
    <mergeCell ref="AR300:AR301"/>
    <mergeCell ref="AS300:AS301"/>
    <mergeCell ref="AT300:AT301"/>
    <mergeCell ref="B302:G302"/>
    <mergeCell ref="I302:AT302"/>
    <mergeCell ref="AJ300:AJ301"/>
    <mergeCell ref="AK300:AK301"/>
    <mergeCell ref="AM300:AM301"/>
    <mergeCell ref="AN300:AN301"/>
    <mergeCell ref="AO300:AO301"/>
    <mergeCell ref="AP300:AP301"/>
    <mergeCell ref="AD300:AD301"/>
    <mergeCell ref="AE300:AE301"/>
    <mergeCell ref="AF300:AF301"/>
    <mergeCell ref="AG300:AG301"/>
    <mergeCell ref="AH300:AH301"/>
    <mergeCell ref="AI300:AI301"/>
    <mergeCell ref="Q300:Q301"/>
    <mergeCell ref="R300:R301"/>
    <mergeCell ref="S300:S301"/>
    <mergeCell ref="T300:T301"/>
    <mergeCell ref="U300:U301"/>
    <mergeCell ref="AB300:AB301"/>
    <mergeCell ref="I300:I301"/>
    <mergeCell ref="J300:J301"/>
    <mergeCell ref="K300:K301"/>
    <mergeCell ref="N300:N301"/>
    <mergeCell ref="O300:O301"/>
    <mergeCell ref="P300:P301"/>
    <mergeCell ref="A305:A307"/>
    <mergeCell ref="B305:B306"/>
    <mergeCell ref="C305:C306"/>
    <mergeCell ref="D305:D306"/>
    <mergeCell ref="F305:F306"/>
    <mergeCell ref="H305:H306"/>
    <mergeCell ref="I303:I304"/>
    <mergeCell ref="J303:J304"/>
    <mergeCell ref="K303:K304"/>
    <mergeCell ref="N303:AB303"/>
    <mergeCell ref="AD303:AK303"/>
    <mergeCell ref="AM303:AT303"/>
    <mergeCell ref="N304:T304"/>
    <mergeCell ref="AD304:AJ304"/>
    <mergeCell ref="AM304:AS304"/>
    <mergeCell ref="A303:A304"/>
    <mergeCell ref="B303:B304"/>
    <mergeCell ref="C303:C304"/>
    <mergeCell ref="D303:D304"/>
    <mergeCell ref="F303:F304"/>
    <mergeCell ref="H303:H304"/>
    <mergeCell ref="AQ305:AQ306"/>
    <mergeCell ref="AR305:AR306"/>
    <mergeCell ref="AS305:AS306"/>
    <mergeCell ref="AT305:AT306"/>
    <mergeCell ref="B307:G307"/>
    <mergeCell ref="I307:AT307"/>
    <mergeCell ref="AJ305:AJ306"/>
    <mergeCell ref="AK305:AK306"/>
    <mergeCell ref="AM305:AM306"/>
    <mergeCell ref="AN305:AN306"/>
    <mergeCell ref="AO305:AO306"/>
    <mergeCell ref="AP305:AP306"/>
    <mergeCell ref="AD305:AD306"/>
    <mergeCell ref="AE305:AE306"/>
    <mergeCell ref="AF305:AF306"/>
    <mergeCell ref="AG305:AG306"/>
    <mergeCell ref="AH305:AH306"/>
    <mergeCell ref="AI305:AI306"/>
    <mergeCell ref="Q305:Q306"/>
    <mergeCell ref="R305:R306"/>
    <mergeCell ref="S305:S306"/>
    <mergeCell ref="T305:T306"/>
    <mergeCell ref="U305:U306"/>
    <mergeCell ref="AB305:AB306"/>
    <mergeCell ref="I305:I306"/>
    <mergeCell ref="J305:J306"/>
    <mergeCell ref="K305:K306"/>
    <mergeCell ref="N305:N306"/>
    <mergeCell ref="O305:O306"/>
    <mergeCell ref="P305:P306"/>
    <mergeCell ref="A310:A312"/>
    <mergeCell ref="B310:B311"/>
    <mergeCell ref="C310:C311"/>
    <mergeCell ref="D310:D311"/>
    <mergeCell ref="F310:F311"/>
    <mergeCell ref="H310:H311"/>
    <mergeCell ref="I308:I309"/>
    <mergeCell ref="J308:J309"/>
    <mergeCell ref="K308:K309"/>
    <mergeCell ref="N308:AB308"/>
    <mergeCell ref="AD308:AK308"/>
    <mergeCell ref="AM308:AT308"/>
    <mergeCell ref="N309:T309"/>
    <mergeCell ref="AD309:AJ309"/>
    <mergeCell ref="AM309:AS309"/>
    <mergeCell ref="A308:A309"/>
    <mergeCell ref="B308:B309"/>
    <mergeCell ref="C308:C309"/>
    <mergeCell ref="D308:D309"/>
    <mergeCell ref="F308:F309"/>
    <mergeCell ref="H308:H309"/>
    <mergeCell ref="AQ310:AQ311"/>
    <mergeCell ref="AR310:AR311"/>
    <mergeCell ref="AS310:AS311"/>
    <mergeCell ref="AT310:AT311"/>
    <mergeCell ref="B312:G312"/>
    <mergeCell ref="I312:AT312"/>
    <mergeCell ref="AJ310:AJ311"/>
    <mergeCell ref="AK310:AK311"/>
    <mergeCell ref="AM310:AM311"/>
    <mergeCell ref="AN310:AN311"/>
    <mergeCell ref="AO310:AO311"/>
    <mergeCell ref="AP310:AP311"/>
    <mergeCell ref="AD310:AD311"/>
    <mergeCell ref="AE310:AE311"/>
    <mergeCell ref="AF310:AF311"/>
    <mergeCell ref="AG310:AG311"/>
    <mergeCell ref="AH310:AH311"/>
    <mergeCell ref="AI310:AI311"/>
    <mergeCell ref="Q310:Q311"/>
    <mergeCell ref="R310:R311"/>
    <mergeCell ref="S310:S311"/>
    <mergeCell ref="T310:T311"/>
    <mergeCell ref="U310:U311"/>
    <mergeCell ref="AB310:AB311"/>
    <mergeCell ref="I310:I311"/>
    <mergeCell ref="J310:J311"/>
    <mergeCell ref="K310:K311"/>
    <mergeCell ref="N310:N311"/>
    <mergeCell ref="O310:O311"/>
    <mergeCell ref="P310:P311"/>
    <mergeCell ref="A315:A317"/>
    <mergeCell ref="B315:B316"/>
    <mergeCell ref="C315:C316"/>
    <mergeCell ref="D315:D316"/>
    <mergeCell ref="F315:F316"/>
    <mergeCell ref="H315:H316"/>
    <mergeCell ref="I313:I314"/>
    <mergeCell ref="J313:J314"/>
    <mergeCell ref="K313:K314"/>
    <mergeCell ref="N313:AB313"/>
    <mergeCell ref="AD313:AK313"/>
    <mergeCell ref="AM313:AT313"/>
    <mergeCell ref="N314:T314"/>
    <mergeCell ref="AD314:AJ314"/>
    <mergeCell ref="AM314:AS314"/>
    <mergeCell ref="A313:A314"/>
    <mergeCell ref="B313:B314"/>
    <mergeCell ref="C313:C314"/>
    <mergeCell ref="D313:D314"/>
    <mergeCell ref="F313:F314"/>
    <mergeCell ref="H313:H314"/>
    <mergeCell ref="AQ315:AQ316"/>
    <mergeCell ref="AR315:AR316"/>
    <mergeCell ref="AS315:AS316"/>
    <mergeCell ref="AT315:AT316"/>
    <mergeCell ref="B317:G317"/>
    <mergeCell ref="I317:AT317"/>
    <mergeCell ref="AJ315:AJ316"/>
    <mergeCell ref="AK315:AK316"/>
    <mergeCell ref="AM315:AM316"/>
    <mergeCell ref="AN315:AN316"/>
    <mergeCell ref="AO315:AO316"/>
    <mergeCell ref="AP315:AP316"/>
    <mergeCell ref="AD315:AD316"/>
    <mergeCell ref="AE315:AE316"/>
    <mergeCell ref="AF315:AF316"/>
    <mergeCell ref="AG315:AG316"/>
    <mergeCell ref="AH315:AH316"/>
    <mergeCell ref="AI315:AI316"/>
    <mergeCell ref="Q315:Q316"/>
    <mergeCell ref="R315:R316"/>
    <mergeCell ref="S315:S316"/>
    <mergeCell ref="T315:T316"/>
    <mergeCell ref="U315:U316"/>
    <mergeCell ref="AB315:AB316"/>
    <mergeCell ref="I315:I316"/>
    <mergeCell ref="J315:J316"/>
    <mergeCell ref="K315:K316"/>
    <mergeCell ref="N315:N316"/>
    <mergeCell ref="O315:O316"/>
    <mergeCell ref="P315:P316"/>
    <mergeCell ref="A320:A322"/>
    <mergeCell ref="B320:B321"/>
    <mergeCell ref="C320:C321"/>
    <mergeCell ref="D320:D321"/>
    <mergeCell ref="F320:F321"/>
    <mergeCell ref="H320:H321"/>
    <mergeCell ref="I318:I319"/>
    <mergeCell ref="J318:J319"/>
    <mergeCell ref="K318:K319"/>
    <mergeCell ref="N318:AB318"/>
    <mergeCell ref="AD318:AK318"/>
    <mergeCell ref="AM318:AT318"/>
    <mergeCell ref="N319:T319"/>
    <mergeCell ref="AD319:AJ319"/>
    <mergeCell ref="AM319:AS319"/>
    <mergeCell ref="A318:A319"/>
    <mergeCell ref="B318:B319"/>
    <mergeCell ref="C318:C319"/>
    <mergeCell ref="D318:D319"/>
    <mergeCell ref="F318:F319"/>
    <mergeCell ref="H318:H319"/>
    <mergeCell ref="AQ320:AQ321"/>
    <mergeCell ref="AR320:AR321"/>
    <mergeCell ref="AS320:AS321"/>
    <mergeCell ref="AT320:AT321"/>
    <mergeCell ref="B322:G322"/>
    <mergeCell ref="I322:AT322"/>
    <mergeCell ref="AJ320:AJ321"/>
    <mergeCell ref="AK320:AK321"/>
    <mergeCell ref="AM320:AM321"/>
    <mergeCell ref="AN320:AN321"/>
    <mergeCell ref="AO320:AO321"/>
    <mergeCell ref="AP320:AP321"/>
    <mergeCell ref="AD320:AD321"/>
    <mergeCell ref="AE320:AE321"/>
    <mergeCell ref="AF320:AF321"/>
    <mergeCell ref="AG320:AG321"/>
    <mergeCell ref="AH320:AH321"/>
    <mergeCell ref="AI320:AI321"/>
    <mergeCell ref="Q320:Q321"/>
    <mergeCell ref="R320:R321"/>
    <mergeCell ref="S320:S321"/>
    <mergeCell ref="T320:T321"/>
    <mergeCell ref="U320:U321"/>
    <mergeCell ref="AB320:AB321"/>
    <mergeCell ref="I320:I321"/>
    <mergeCell ref="J320:J321"/>
    <mergeCell ref="K320:K321"/>
    <mergeCell ref="N320:N321"/>
    <mergeCell ref="O320:O321"/>
    <mergeCell ref="P320:P321"/>
    <mergeCell ref="A325:A327"/>
    <mergeCell ref="B325:B326"/>
    <mergeCell ref="C325:C326"/>
    <mergeCell ref="D325:D326"/>
    <mergeCell ref="F325:F326"/>
    <mergeCell ref="H325:H326"/>
    <mergeCell ref="I323:I324"/>
    <mergeCell ref="J323:J324"/>
    <mergeCell ref="K323:K324"/>
    <mergeCell ref="N323:AB323"/>
    <mergeCell ref="AD323:AK323"/>
    <mergeCell ref="AM323:AT323"/>
    <mergeCell ref="N324:T324"/>
    <mergeCell ref="AD324:AJ324"/>
    <mergeCell ref="AM324:AS324"/>
    <mergeCell ref="A323:A324"/>
    <mergeCell ref="B323:B324"/>
    <mergeCell ref="C323:C324"/>
    <mergeCell ref="D323:D324"/>
    <mergeCell ref="F323:F324"/>
    <mergeCell ref="H323:H324"/>
    <mergeCell ref="AQ325:AQ326"/>
    <mergeCell ref="AR325:AR326"/>
    <mergeCell ref="AS325:AS326"/>
    <mergeCell ref="AT325:AT326"/>
    <mergeCell ref="B327:G327"/>
    <mergeCell ref="I327:AT327"/>
    <mergeCell ref="AJ325:AJ326"/>
    <mergeCell ref="AK325:AK326"/>
    <mergeCell ref="AM325:AM326"/>
    <mergeCell ref="AN325:AN326"/>
    <mergeCell ref="AO325:AO326"/>
    <mergeCell ref="AP325:AP326"/>
    <mergeCell ref="AD325:AD326"/>
    <mergeCell ref="AE325:AE326"/>
    <mergeCell ref="AF325:AF326"/>
    <mergeCell ref="AG325:AG326"/>
    <mergeCell ref="AH325:AH326"/>
    <mergeCell ref="AI325:AI326"/>
    <mergeCell ref="Q325:Q326"/>
    <mergeCell ref="R325:R326"/>
    <mergeCell ref="S325:S326"/>
    <mergeCell ref="T325:T326"/>
    <mergeCell ref="U325:U326"/>
    <mergeCell ref="AB325:AB326"/>
    <mergeCell ref="I325:I326"/>
    <mergeCell ref="J325:J326"/>
    <mergeCell ref="K325:K326"/>
    <mergeCell ref="N325:N326"/>
    <mergeCell ref="O325:O326"/>
    <mergeCell ref="P325:P326"/>
    <mergeCell ref="A330:A332"/>
    <mergeCell ref="B330:B331"/>
    <mergeCell ref="C330:C331"/>
    <mergeCell ref="D330:D331"/>
    <mergeCell ref="F330:F331"/>
    <mergeCell ref="H330:H331"/>
    <mergeCell ref="I328:I329"/>
    <mergeCell ref="J328:J329"/>
    <mergeCell ref="K328:K329"/>
    <mergeCell ref="N328:AB328"/>
    <mergeCell ref="AD328:AK328"/>
    <mergeCell ref="AM328:AT328"/>
    <mergeCell ref="N329:T329"/>
    <mergeCell ref="AD329:AJ329"/>
    <mergeCell ref="AM329:AS329"/>
    <mergeCell ref="A328:A329"/>
    <mergeCell ref="B328:B329"/>
    <mergeCell ref="C328:C329"/>
    <mergeCell ref="D328:D329"/>
    <mergeCell ref="F328:F329"/>
    <mergeCell ref="H328:H329"/>
    <mergeCell ref="AQ330:AQ331"/>
    <mergeCell ref="AR330:AR331"/>
    <mergeCell ref="AS330:AS331"/>
    <mergeCell ref="AT330:AT331"/>
    <mergeCell ref="B332:G332"/>
    <mergeCell ref="I332:AT332"/>
    <mergeCell ref="AJ330:AJ331"/>
    <mergeCell ref="AK330:AK331"/>
    <mergeCell ref="AM330:AM331"/>
    <mergeCell ref="AN330:AN331"/>
    <mergeCell ref="AO330:AO331"/>
    <mergeCell ref="AP330:AP331"/>
    <mergeCell ref="AD330:AD331"/>
    <mergeCell ref="AE330:AE331"/>
    <mergeCell ref="AF330:AF331"/>
    <mergeCell ref="AG330:AG331"/>
    <mergeCell ref="AH330:AH331"/>
    <mergeCell ref="AI330:AI331"/>
    <mergeCell ref="Q330:Q331"/>
    <mergeCell ref="R330:R331"/>
    <mergeCell ref="S330:S331"/>
    <mergeCell ref="T330:T331"/>
    <mergeCell ref="U330:U331"/>
    <mergeCell ref="AB330:AB331"/>
    <mergeCell ref="I330:I331"/>
    <mergeCell ref="J330:J331"/>
    <mergeCell ref="K330:K331"/>
    <mergeCell ref="N330:N331"/>
    <mergeCell ref="O330:O331"/>
    <mergeCell ref="P330:P331"/>
    <mergeCell ref="A335:A337"/>
    <mergeCell ref="B335:B336"/>
    <mergeCell ref="C335:C336"/>
    <mergeCell ref="D335:D336"/>
    <mergeCell ref="F335:F336"/>
    <mergeCell ref="H335:H336"/>
    <mergeCell ref="I333:I334"/>
    <mergeCell ref="J333:J334"/>
    <mergeCell ref="K333:K334"/>
    <mergeCell ref="N333:AB333"/>
    <mergeCell ref="AD333:AK333"/>
    <mergeCell ref="AM333:AT333"/>
    <mergeCell ref="N334:T334"/>
    <mergeCell ref="AD334:AJ334"/>
    <mergeCell ref="AM334:AS334"/>
    <mergeCell ref="A333:A334"/>
    <mergeCell ref="B333:B334"/>
    <mergeCell ref="C333:C334"/>
    <mergeCell ref="D333:D334"/>
    <mergeCell ref="F333:F334"/>
    <mergeCell ref="H333:H334"/>
    <mergeCell ref="AQ335:AQ336"/>
    <mergeCell ref="AR335:AR336"/>
    <mergeCell ref="AS335:AS336"/>
    <mergeCell ref="AT335:AT336"/>
    <mergeCell ref="B337:G337"/>
    <mergeCell ref="I337:AT337"/>
    <mergeCell ref="AJ335:AJ336"/>
    <mergeCell ref="AK335:AK336"/>
    <mergeCell ref="AM335:AM336"/>
    <mergeCell ref="AN335:AN336"/>
    <mergeCell ref="AO335:AO336"/>
    <mergeCell ref="AP335:AP336"/>
    <mergeCell ref="AD335:AD336"/>
    <mergeCell ref="AE335:AE336"/>
    <mergeCell ref="AF335:AF336"/>
    <mergeCell ref="AG335:AG336"/>
    <mergeCell ref="AH335:AH336"/>
    <mergeCell ref="AI335:AI336"/>
    <mergeCell ref="Q335:Q336"/>
    <mergeCell ref="R335:R336"/>
    <mergeCell ref="S335:S336"/>
    <mergeCell ref="T335:T336"/>
    <mergeCell ref="U335:U336"/>
    <mergeCell ref="AB335:AB336"/>
    <mergeCell ref="I335:I336"/>
    <mergeCell ref="J335:J336"/>
    <mergeCell ref="K335:K336"/>
    <mergeCell ref="N335:N336"/>
    <mergeCell ref="O335:O336"/>
    <mergeCell ref="P335:P336"/>
    <mergeCell ref="A340:A342"/>
    <mergeCell ref="B340:B341"/>
    <mergeCell ref="C340:C341"/>
    <mergeCell ref="D340:D341"/>
    <mergeCell ref="F340:F341"/>
    <mergeCell ref="H340:H341"/>
    <mergeCell ref="I338:I339"/>
    <mergeCell ref="J338:J339"/>
    <mergeCell ref="K338:K339"/>
    <mergeCell ref="N338:AB338"/>
    <mergeCell ref="AD338:AK338"/>
    <mergeCell ref="AM338:AT338"/>
    <mergeCell ref="N339:T339"/>
    <mergeCell ref="AD339:AJ339"/>
    <mergeCell ref="AM339:AS339"/>
    <mergeCell ref="A338:A339"/>
    <mergeCell ref="B338:B339"/>
    <mergeCell ref="C338:C339"/>
    <mergeCell ref="D338:D339"/>
    <mergeCell ref="F338:F339"/>
    <mergeCell ref="H338:H339"/>
    <mergeCell ref="AQ340:AQ341"/>
    <mergeCell ref="AR340:AR341"/>
    <mergeCell ref="AS340:AS341"/>
    <mergeCell ref="AT340:AT341"/>
    <mergeCell ref="B342:G342"/>
    <mergeCell ref="I342:AT342"/>
    <mergeCell ref="AJ340:AJ341"/>
    <mergeCell ref="AK340:AK341"/>
    <mergeCell ref="AM340:AM341"/>
    <mergeCell ref="AN340:AN341"/>
    <mergeCell ref="AO340:AO341"/>
    <mergeCell ref="AP340:AP341"/>
    <mergeCell ref="AD340:AD341"/>
    <mergeCell ref="AE340:AE341"/>
    <mergeCell ref="AF340:AF341"/>
    <mergeCell ref="AG340:AG341"/>
    <mergeCell ref="AH340:AH341"/>
    <mergeCell ref="AI340:AI341"/>
    <mergeCell ref="Q340:Q341"/>
    <mergeCell ref="R340:R341"/>
    <mergeCell ref="S340:S341"/>
    <mergeCell ref="T340:T341"/>
    <mergeCell ref="U340:U341"/>
    <mergeCell ref="AB340:AB341"/>
    <mergeCell ref="I340:I341"/>
    <mergeCell ref="J340:J341"/>
    <mergeCell ref="K340:K341"/>
    <mergeCell ref="N340:N341"/>
    <mergeCell ref="O340:O341"/>
    <mergeCell ref="P340:P341"/>
    <mergeCell ref="A345:A347"/>
    <mergeCell ref="B345:B346"/>
    <mergeCell ref="C345:C346"/>
    <mergeCell ref="D345:D346"/>
    <mergeCell ref="F345:F346"/>
    <mergeCell ref="H345:H346"/>
    <mergeCell ref="I343:I344"/>
    <mergeCell ref="J343:J344"/>
    <mergeCell ref="K343:K344"/>
    <mergeCell ref="N343:AB343"/>
    <mergeCell ref="AD343:AK343"/>
    <mergeCell ref="AM343:AT343"/>
    <mergeCell ref="N344:T344"/>
    <mergeCell ref="AD344:AJ344"/>
    <mergeCell ref="AM344:AS344"/>
    <mergeCell ref="A343:A344"/>
    <mergeCell ref="B343:B344"/>
    <mergeCell ref="C343:C344"/>
    <mergeCell ref="D343:D344"/>
    <mergeCell ref="F343:F344"/>
    <mergeCell ref="H343:H344"/>
    <mergeCell ref="AQ345:AQ346"/>
    <mergeCell ref="AR345:AR346"/>
    <mergeCell ref="AS345:AS346"/>
    <mergeCell ref="AT345:AT346"/>
    <mergeCell ref="B347:G347"/>
    <mergeCell ref="I347:AT347"/>
    <mergeCell ref="AJ345:AJ346"/>
    <mergeCell ref="AK345:AK346"/>
    <mergeCell ref="AM345:AM346"/>
    <mergeCell ref="AN345:AN346"/>
    <mergeCell ref="AO345:AO346"/>
    <mergeCell ref="AP345:AP346"/>
    <mergeCell ref="AD345:AD346"/>
    <mergeCell ref="AE345:AE346"/>
    <mergeCell ref="AF345:AF346"/>
    <mergeCell ref="AG345:AG346"/>
    <mergeCell ref="AH345:AH346"/>
    <mergeCell ref="AI345:AI346"/>
    <mergeCell ref="Q345:Q346"/>
    <mergeCell ref="R345:R346"/>
    <mergeCell ref="S345:S346"/>
    <mergeCell ref="T345:T346"/>
    <mergeCell ref="U345:U346"/>
    <mergeCell ref="AB345:AB346"/>
    <mergeCell ref="I345:I346"/>
    <mergeCell ref="J345:J346"/>
    <mergeCell ref="K345:K346"/>
    <mergeCell ref="N345:N346"/>
    <mergeCell ref="O345:O346"/>
    <mergeCell ref="P345:P346"/>
    <mergeCell ref="A350:A352"/>
    <mergeCell ref="B350:B351"/>
    <mergeCell ref="C350:C351"/>
    <mergeCell ref="D350:D351"/>
    <mergeCell ref="F350:F351"/>
    <mergeCell ref="H350:H351"/>
    <mergeCell ref="I348:I349"/>
    <mergeCell ref="J348:J349"/>
    <mergeCell ref="K348:K349"/>
    <mergeCell ref="N348:AB348"/>
    <mergeCell ref="AD348:AK348"/>
    <mergeCell ref="AM348:AT348"/>
    <mergeCell ref="N349:T349"/>
    <mergeCell ref="AD349:AJ349"/>
    <mergeCell ref="AM349:AS349"/>
    <mergeCell ref="A348:A349"/>
    <mergeCell ref="B348:B349"/>
    <mergeCell ref="C348:C349"/>
    <mergeCell ref="D348:D349"/>
    <mergeCell ref="F348:F349"/>
    <mergeCell ref="H348:H349"/>
    <mergeCell ref="AQ350:AQ351"/>
    <mergeCell ref="AR350:AR351"/>
    <mergeCell ref="AS350:AS351"/>
    <mergeCell ref="AT350:AT351"/>
    <mergeCell ref="B352:G352"/>
    <mergeCell ref="I352:AT352"/>
    <mergeCell ref="AJ350:AJ351"/>
    <mergeCell ref="AK350:AK351"/>
    <mergeCell ref="AM350:AM351"/>
    <mergeCell ref="AN350:AN351"/>
    <mergeCell ref="AO350:AO351"/>
    <mergeCell ref="AP350:AP351"/>
    <mergeCell ref="AD350:AD351"/>
    <mergeCell ref="AE350:AE351"/>
    <mergeCell ref="AF350:AF351"/>
    <mergeCell ref="AG350:AG351"/>
    <mergeCell ref="AH350:AH351"/>
    <mergeCell ref="AI350:AI351"/>
    <mergeCell ref="Q350:Q351"/>
    <mergeCell ref="R350:R351"/>
    <mergeCell ref="S350:S351"/>
    <mergeCell ref="T350:T351"/>
    <mergeCell ref="U350:U351"/>
    <mergeCell ref="AB350:AB351"/>
    <mergeCell ref="I350:I351"/>
    <mergeCell ref="J350:J351"/>
    <mergeCell ref="K350:K351"/>
    <mergeCell ref="N350:N351"/>
    <mergeCell ref="O350:O351"/>
    <mergeCell ref="P350:P351"/>
    <mergeCell ref="A355:A357"/>
    <mergeCell ref="B355:B356"/>
    <mergeCell ref="C355:C356"/>
    <mergeCell ref="D355:D356"/>
    <mergeCell ref="F355:F356"/>
    <mergeCell ref="H355:H356"/>
    <mergeCell ref="I353:I354"/>
    <mergeCell ref="J353:J354"/>
    <mergeCell ref="K353:K354"/>
    <mergeCell ref="N353:AB353"/>
    <mergeCell ref="AD353:AK353"/>
    <mergeCell ref="AM353:AT353"/>
    <mergeCell ref="N354:T354"/>
    <mergeCell ref="AD354:AJ354"/>
    <mergeCell ref="AM354:AS354"/>
    <mergeCell ref="A353:A354"/>
    <mergeCell ref="B353:B354"/>
    <mergeCell ref="C353:C354"/>
    <mergeCell ref="D353:D354"/>
    <mergeCell ref="F353:F354"/>
    <mergeCell ref="H353:H354"/>
    <mergeCell ref="AQ355:AQ356"/>
    <mergeCell ref="AR355:AR356"/>
    <mergeCell ref="AS355:AS356"/>
    <mergeCell ref="AT355:AT356"/>
    <mergeCell ref="B357:G357"/>
    <mergeCell ref="I357:AT357"/>
    <mergeCell ref="AJ355:AJ356"/>
    <mergeCell ref="AK355:AK356"/>
    <mergeCell ref="AM355:AM356"/>
    <mergeCell ref="AN355:AN356"/>
    <mergeCell ref="AO355:AO356"/>
    <mergeCell ref="AP355:AP356"/>
    <mergeCell ref="AD355:AD356"/>
    <mergeCell ref="AE355:AE356"/>
    <mergeCell ref="AF355:AF356"/>
    <mergeCell ref="AG355:AG356"/>
    <mergeCell ref="AH355:AH356"/>
    <mergeCell ref="AI355:AI356"/>
    <mergeCell ref="Q355:Q356"/>
    <mergeCell ref="R355:R356"/>
    <mergeCell ref="S355:S356"/>
    <mergeCell ref="T355:T356"/>
    <mergeCell ref="U355:U356"/>
    <mergeCell ref="AB355:AB356"/>
    <mergeCell ref="I355:I356"/>
    <mergeCell ref="J355:J356"/>
    <mergeCell ref="K355:K356"/>
    <mergeCell ref="N355:N356"/>
    <mergeCell ref="O355:O356"/>
    <mergeCell ref="P355:P356"/>
    <mergeCell ref="A360:A362"/>
    <mergeCell ref="B360:B361"/>
    <mergeCell ref="C360:C361"/>
    <mergeCell ref="D360:D361"/>
    <mergeCell ref="F360:F361"/>
    <mergeCell ref="H360:H361"/>
    <mergeCell ref="I358:I359"/>
    <mergeCell ref="J358:J359"/>
    <mergeCell ref="K358:K359"/>
    <mergeCell ref="N358:AB358"/>
    <mergeCell ref="AD358:AK358"/>
    <mergeCell ref="AM358:AT358"/>
    <mergeCell ref="N359:T359"/>
    <mergeCell ref="AD359:AJ359"/>
    <mergeCell ref="AM359:AS359"/>
    <mergeCell ref="A358:A359"/>
    <mergeCell ref="B358:B359"/>
    <mergeCell ref="C358:C359"/>
    <mergeCell ref="D358:D359"/>
    <mergeCell ref="F358:F359"/>
    <mergeCell ref="H358:H359"/>
    <mergeCell ref="AQ360:AQ361"/>
    <mergeCell ref="AR360:AR361"/>
    <mergeCell ref="AS360:AS361"/>
    <mergeCell ref="AT360:AT361"/>
    <mergeCell ref="B362:G362"/>
    <mergeCell ref="I362:AT362"/>
    <mergeCell ref="AJ360:AJ361"/>
    <mergeCell ref="AK360:AK361"/>
    <mergeCell ref="AM360:AM361"/>
    <mergeCell ref="AN360:AN361"/>
    <mergeCell ref="AO360:AO361"/>
    <mergeCell ref="AP360:AP361"/>
    <mergeCell ref="AD360:AD361"/>
    <mergeCell ref="AE360:AE361"/>
    <mergeCell ref="AF360:AF361"/>
    <mergeCell ref="AG360:AG361"/>
    <mergeCell ref="AH360:AH361"/>
    <mergeCell ref="AI360:AI361"/>
    <mergeCell ref="Q360:Q361"/>
    <mergeCell ref="R360:R361"/>
    <mergeCell ref="S360:S361"/>
    <mergeCell ref="T360:T361"/>
    <mergeCell ref="U360:U361"/>
    <mergeCell ref="AB360:AB361"/>
    <mergeCell ref="I360:I361"/>
    <mergeCell ref="J360:J361"/>
    <mergeCell ref="K360:K361"/>
    <mergeCell ref="N360:N361"/>
    <mergeCell ref="O360:O361"/>
    <mergeCell ref="P360:P361"/>
    <mergeCell ref="A365:A367"/>
    <mergeCell ref="B365:B366"/>
    <mergeCell ref="C365:C366"/>
    <mergeCell ref="D365:D366"/>
    <mergeCell ref="F365:F366"/>
    <mergeCell ref="H365:H366"/>
    <mergeCell ref="I363:I364"/>
    <mergeCell ref="J363:J364"/>
    <mergeCell ref="K363:K364"/>
    <mergeCell ref="N363:AB363"/>
    <mergeCell ref="AD363:AK363"/>
    <mergeCell ref="AM363:AT363"/>
    <mergeCell ref="N364:T364"/>
    <mergeCell ref="AD364:AJ364"/>
    <mergeCell ref="AM364:AS364"/>
    <mergeCell ref="A363:A364"/>
    <mergeCell ref="B363:B364"/>
    <mergeCell ref="C363:C364"/>
    <mergeCell ref="D363:D364"/>
    <mergeCell ref="F363:F364"/>
    <mergeCell ref="H363:H364"/>
    <mergeCell ref="AQ365:AQ366"/>
    <mergeCell ref="AR365:AR366"/>
    <mergeCell ref="AS365:AS366"/>
    <mergeCell ref="AT365:AT366"/>
    <mergeCell ref="B367:G367"/>
    <mergeCell ref="I367:AT367"/>
    <mergeCell ref="AJ365:AJ366"/>
    <mergeCell ref="AK365:AK366"/>
    <mergeCell ref="AM365:AM366"/>
    <mergeCell ref="AN365:AN366"/>
    <mergeCell ref="AO365:AO366"/>
    <mergeCell ref="AP365:AP366"/>
    <mergeCell ref="AD365:AD366"/>
    <mergeCell ref="AE365:AE366"/>
    <mergeCell ref="AF365:AF366"/>
    <mergeCell ref="AG365:AG366"/>
    <mergeCell ref="AH365:AH366"/>
    <mergeCell ref="AI365:AI366"/>
    <mergeCell ref="Q365:Q366"/>
    <mergeCell ref="R365:R366"/>
    <mergeCell ref="S365:S366"/>
    <mergeCell ref="T365:T366"/>
    <mergeCell ref="U365:U366"/>
    <mergeCell ref="AB365:AB366"/>
    <mergeCell ref="I365:I366"/>
    <mergeCell ref="J365:J366"/>
    <mergeCell ref="K365:K366"/>
    <mergeCell ref="N365:N366"/>
    <mergeCell ref="O365:O366"/>
    <mergeCell ref="P365:P366"/>
    <mergeCell ref="A370:A372"/>
    <mergeCell ref="B370:B371"/>
    <mergeCell ref="C370:C371"/>
    <mergeCell ref="D370:D371"/>
    <mergeCell ref="F370:F371"/>
    <mergeCell ref="H370:H371"/>
    <mergeCell ref="I368:I369"/>
    <mergeCell ref="J368:J369"/>
    <mergeCell ref="K368:K369"/>
    <mergeCell ref="N368:AB368"/>
    <mergeCell ref="AD368:AK368"/>
    <mergeCell ref="AM368:AT368"/>
    <mergeCell ref="N369:T369"/>
    <mergeCell ref="AD369:AJ369"/>
    <mergeCell ref="AM369:AS369"/>
    <mergeCell ref="A368:A369"/>
    <mergeCell ref="B368:B369"/>
    <mergeCell ref="C368:C369"/>
    <mergeCell ref="D368:D369"/>
    <mergeCell ref="F368:F369"/>
    <mergeCell ref="H368:H369"/>
    <mergeCell ref="AQ370:AQ371"/>
    <mergeCell ref="AR370:AR371"/>
    <mergeCell ref="AS370:AS371"/>
    <mergeCell ref="AT370:AT371"/>
    <mergeCell ref="B372:G372"/>
    <mergeCell ref="I372:AT372"/>
    <mergeCell ref="AJ370:AJ371"/>
    <mergeCell ref="AK370:AK371"/>
    <mergeCell ref="AM370:AM371"/>
    <mergeCell ref="AN370:AN371"/>
    <mergeCell ref="AO370:AO371"/>
    <mergeCell ref="AP370:AP371"/>
    <mergeCell ref="AD370:AD371"/>
    <mergeCell ref="AE370:AE371"/>
    <mergeCell ref="AF370:AF371"/>
    <mergeCell ref="AG370:AG371"/>
    <mergeCell ref="AH370:AH371"/>
    <mergeCell ref="AI370:AI371"/>
    <mergeCell ref="Q370:Q371"/>
    <mergeCell ref="R370:R371"/>
    <mergeCell ref="S370:S371"/>
    <mergeCell ref="T370:T371"/>
    <mergeCell ref="U370:U371"/>
    <mergeCell ref="AB370:AB371"/>
    <mergeCell ref="I370:I371"/>
    <mergeCell ref="J370:J371"/>
    <mergeCell ref="K370:K371"/>
    <mergeCell ref="N370:N371"/>
    <mergeCell ref="O370:O371"/>
    <mergeCell ref="P370:P371"/>
    <mergeCell ref="A375:A377"/>
    <mergeCell ref="B375:B376"/>
    <mergeCell ref="C375:C376"/>
    <mergeCell ref="D375:D376"/>
    <mergeCell ref="F375:F376"/>
    <mergeCell ref="H375:H376"/>
    <mergeCell ref="I373:I374"/>
    <mergeCell ref="J373:J374"/>
    <mergeCell ref="K373:K374"/>
    <mergeCell ref="N373:AB373"/>
    <mergeCell ref="AD373:AK373"/>
    <mergeCell ref="AM373:AT373"/>
    <mergeCell ref="N374:T374"/>
    <mergeCell ref="AD374:AJ374"/>
    <mergeCell ref="AM374:AS374"/>
    <mergeCell ref="A373:A374"/>
    <mergeCell ref="B373:B374"/>
    <mergeCell ref="C373:C374"/>
    <mergeCell ref="D373:D374"/>
    <mergeCell ref="F373:F374"/>
    <mergeCell ref="H373:H374"/>
    <mergeCell ref="AQ375:AQ376"/>
    <mergeCell ref="AR375:AR376"/>
    <mergeCell ref="AS375:AS376"/>
    <mergeCell ref="AT375:AT376"/>
    <mergeCell ref="B377:G377"/>
    <mergeCell ref="I377:AT377"/>
    <mergeCell ref="AJ375:AJ376"/>
    <mergeCell ref="AK375:AK376"/>
    <mergeCell ref="AM375:AM376"/>
    <mergeCell ref="AN375:AN376"/>
    <mergeCell ref="AO375:AO376"/>
    <mergeCell ref="AP375:AP376"/>
    <mergeCell ref="AD375:AD376"/>
    <mergeCell ref="AE375:AE376"/>
    <mergeCell ref="AF375:AF376"/>
    <mergeCell ref="AG375:AG376"/>
    <mergeCell ref="AH375:AH376"/>
    <mergeCell ref="AI375:AI376"/>
    <mergeCell ref="Q375:Q376"/>
    <mergeCell ref="R375:R376"/>
    <mergeCell ref="S375:S376"/>
    <mergeCell ref="T375:T376"/>
    <mergeCell ref="U375:U376"/>
    <mergeCell ref="AB375:AB376"/>
    <mergeCell ref="I375:I376"/>
    <mergeCell ref="J375:J376"/>
    <mergeCell ref="K375:K376"/>
    <mergeCell ref="N375:N376"/>
    <mergeCell ref="O375:O376"/>
    <mergeCell ref="P375:P376"/>
    <mergeCell ref="A380:A382"/>
    <mergeCell ref="B380:B381"/>
    <mergeCell ref="C380:C381"/>
    <mergeCell ref="D380:D381"/>
    <mergeCell ref="F380:F381"/>
    <mergeCell ref="H380:H381"/>
    <mergeCell ref="I378:I379"/>
    <mergeCell ref="J378:J379"/>
    <mergeCell ref="K378:K379"/>
    <mergeCell ref="N378:AB378"/>
    <mergeCell ref="AD378:AK378"/>
    <mergeCell ref="AM378:AT378"/>
    <mergeCell ref="N379:T379"/>
    <mergeCell ref="AD379:AJ379"/>
    <mergeCell ref="AM379:AS379"/>
    <mergeCell ref="A378:A379"/>
    <mergeCell ref="B378:B379"/>
    <mergeCell ref="C378:C379"/>
    <mergeCell ref="D378:D379"/>
    <mergeCell ref="F378:F379"/>
    <mergeCell ref="H378:H379"/>
    <mergeCell ref="AQ380:AQ381"/>
    <mergeCell ref="AR380:AR381"/>
    <mergeCell ref="AS380:AS381"/>
    <mergeCell ref="AT380:AT381"/>
    <mergeCell ref="B382:G382"/>
    <mergeCell ref="I382:AT382"/>
    <mergeCell ref="AJ380:AJ381"/>
    <mergeCell ref="AK380:AK381"/>
    <mergeCell ref="AM380:AM381"/>
    <mergeCell ref="AN380:AN381"/>
    <mergeCell ref="AO380:AO381"/>
    <mergeCell ref="AP380:AP381"/>
    <mergeCell ref="AD380:AD381"/>
    <mergeCell ref="AE380:AE381"/>
    <mergeCell ref="AF380:AF381"/>
    <mergeCell ref="AG380:AG381"/>
    <mergeCell ref="AH380:AH381"/>
    <mergeCell ref="AI380:AI381"/>
    <mergeCell ref="Q380:Q381"/>
    <mergeCell ref="R380:R381"/>
    <mergeCell ref="S380:S381"/>
    <mergeCell ref="T380:T381"/>
    <mergeCell ref="U380:U381"/>
    <mergeCell ref="AB380:AB381"/>
    <mergeCell ref="I380:I381"/>
    <mergeCell ref="J380:J381"/>
    <mergeCell ref="K380:K381"/>
    <mergeCell ref="N380:N381"/>
    <mergeCell ref="O380:O381"/>
    <mergeCell ref="P380:P381"/>
    <mergeCell ref="A385:A387"/>
    <mergeCell ref="B385:B386"/>
    <mergeCell ref="C385:C386"/>
    <mergeCell ref="D385:D386"/>
    <mergeCell ref="F385:F386"/>
    <mergeCell ref="H385:H386"/>
    <mergeCell ref="I383:I384"/>
    <mergeCell ref="J383:J384"/>
    <mergeCell ref="K383:K384"/>
    <mergeCell ref="N383:AB383"/>
    <mergeCell ref="AD383:AK383"/>
    <mergeCell ref="AM383:AT383"/>
    <mergeCell ref="N384:T384"/>
    <mergeCell ref="AD384:AJ384"/>
    <mergeCell ref="AM384:AS384"/>
    <mergeCell ref="A383:A384"/>
    <mergeCell ref="B383:B384"/>
    <mergeCell ref="C383:C384"/>
    <mergeCell ref="D383:D384"/>
    <mergeCell ref="F383:F384"/>
    <mergeCell ref="H383:H384"/>
    <mergeCell ref="AQ385:AQ386"/>
    <mergeCell ref="AR385:AR386"/>
    <mergeCell ref="AS385:AS386"/>
    <mergeCell ref="AT385:AT386"/>
    <mergeCell ref="B387:G387"/>
    <mergeCell ref="I387:AT387"/>
    <mergeCell ref="AJ385:AJ386"/>
    <mergeCell ref="AK385:AK386"/>
    <mergeCell ref="AM385:AM386"/>
    <mergeCell ref="AN385:AN386"/>
    <mergeCell ref="AO385:AO386"/>
    <mergeCell ref="AP385:AP386"/>
    <mergeCell ref="AD385:AD386"/>
    <mergeCell ref="AE385:AE386"/>
    <mergeCell ref="AF385:AF386"/>
    <mergeCell ref="AG385:AG386"/>
    <mergeCell ref="AH385:AH386"/>
    <mergeCell ref="AI385:AI386"/>
    <mergeCell ref="Q385:Q386"/>
    <mergeCell ref="R385:R386"/>
    <mergeCell ref="S385:S386"/>
    <mergeCell ref="T385:T386"/>
    <mergeCell ref="U385:U386"/>
    <mergeCell ref="AB385:AB386"/>
    <mergeCell ref="I385:I386"/>
    <mergeCell ref="J385:J386"/>
    <mergeCell ref="K385:K386"/>
    <mergeCell ref="N385:N386"/>
    <mergeCell ref="O385:O386"/>
    <mergeCell ref="P385:P386"/>
    <mergeCell ref="A390:A392"/>
    <mergeCell ref="B390:B391"/>
    <mergeCell ref="C390:C391"/>
    <mergeCell ref="D390:D391"/>
    <mergeCell ref="F390:F391"/>
    <mergeCell ref="H390:H391"/>
    <mergeCell ref="I388:I389"/>
    <mergeCell ref="J388:J389"/>
    <mergeCell ref="K388:K389"/>
    <mergeCell ref="N388:AB388"/>
    <mergeCell ref="AD388:AK388"/>
    <mergeCell ref="AM388:AT388"/>
    <mergeCell ref="N389:T389"/>
    <mergeCell ref="AD389:AJ389"/>
    <mergeCell ref="AM389:AS389"/>
    <mergeCell ref="A388:A389"/>
    <mergeCell ref="B388:B389"/>
    <mergeCell ref="C388:C389"/>
    <mergeCell ref="D388:D389"/>
    <mergeCell ref="F388:F389"/>
    <mergeCell ref="H388:H389"/>
    <mergeCell ref="AQ390:AQ391"/>
    <mergeCell ref="AR390:AR391"/>
    <mergeCell ref="AS390:AS391"/>
    <mergeCell ref="AT390:AT391"/>
    <mergeCell ref="B392:G392"/>
    <mergeCell ref="I392:AT392"/>
    <mergeCell ref="AJ390:AJ391"/>
    <mergeCell ref="AK390:AK391"/>
    <mergeCell ref="AM390:AM391"/>
    <mergeCell ref="AN390:AN391"/>
    <mergeCell ref="AO390:AO391"/>
    <mergeCell ref="AP390:AP391"/>
    <mergeCell ref="AD390:AD391"/>
    <mergeCell ref="AE390:AE391"/>
    <mergeCell ref="AF390:AF391"/>
    <mergeCell ref="AG390:AG391"/>
    <mergeCell ref="AH390:AH391"/>
    <mergeCell ref="AI390:AI391"/>
    <mergeCell ref="Q390:Q391"/>
    <mergeCell ref="R390:R391"/>
    <mergeCell ref="S390:S391"/>
    <mergeCell ref="T390:T391"/>
    <mergeCell ref="U390:U391"/>
    <mergeCell ref="AB390:AB391"/>
    <mergeCell ref="I390:I391"/>
    <mergeCell ref="J390:J391"/>
    <mergeCell ref="K390:K391"/>
    <mergeCell ref="N390:N391"/>
    <mergeCell ref="O390:O391"/>
    <mergeCell ref="P390:P391"/>
    <mergeCell ref="A395:A397"/>
    <mergeCell ref="B395:B396"/>
    <mergeCell ref="C395:C396"/>
    <mergeCell ref="D395:D396"/>
    <mergeCell ref="F395:F396"/>
    <mergeCell ref="H395:H396"/>
    <mergeCell ref="I393:I394"/>
    <mergeCell ref="J393:J394"/>
    <mergeCell ref="K393:K394"/>
    <mergeCell ref="N393:AB393"/>
    <mergeCell ref="AD393:AK393"/>
    <mergeCell ref="AM393:AT393"/>
    <mergeCell ref="N394:T394"/>
    <mergeCell ref="AD394:AJ394"/>
    <mergeCell ref="AM394:AS394"/>
    <mergeCell ref="A393:A394"/>
    <mergeCell ref="B393:B394"/>
    <mergeCell ref="C393:C394"/>
    <mergeCell ref="D393:D394"/>
    <mergeCell ref="F393:F394"/>
    <mergeCell ref="H393:H394"/>
    <mergeCell ref="AQ395:AQ396"/>
    <mergeCell ref="AR395:AR396"/>
    <mergeCell ref="AS395:AS396"/>
    <mergeCell ref="AT395:AT396"/>
    <mergeCell ref="B397:G397"/>
    <mergeCell ref="I397:AT397"/>
    <mergeCell ref="AJ395:AJ396"/>
    <mergeCell ref="AK395:AK396"/>
    <mergeCell ref="AM395:AM396"/>
    <mergeCell ref="AN395:AN396"/>
    <mergeCell ref="AO395:AO396"/>
    <mergeCell ref="AP395:AP396"/>
    <mergeCell ref="AD395:AD396"/>
    <mergeCell ref="AE395:AE396"/>
    <mergeCell ref="AF395:AF396"/>
    <mergeCell ref="AG395:AG396"/>
    <mergeCell ref="AH395:AH396"/>
    <mergeCell ref="AI395:AI396"/>
    <mergeCell ref="Q395:Q396"/>
    <mergeCell ref="R395:R396"/>
    <mergeCell ref="S395:S396"/>
    <mergeCell ref="T395:T396"/>
    <mergeCell ref="U395:U396"/>
    <mergeCell ref="AB395:AB396"/>
    <mergeCell ref="I395:I396"/>
    <mergeCell ref="J395:J396"/>
    <mergeCell ref="K395:K396"/>
    <mergeCell ref="N395:N396"/>
    <mergeCell ref="O395:O396"/>
    <mergeCell ref="P395:P396"/>
    <mergeCell ref="A400:A402"/>
    <mergeCell ref="B400:B401"/>
    <mergeCell ref="C400:C401"/>
    <mergeCell ref="D400:D401"/>
    <mergeCell ref="F400:F401"/>
    <mergeCell ref="H400:H401"/>
    <mergeCell ref="I398:I399"/>
    <mergeCell ref="J398:J399"/>
    <mergeCell ref="K398:K399"/>
    <mergeCell ref="N398:AB398"/>
    <mergeCell ref="AD398:AK398"/>
    <mergeCell ref="AM398:AT398"/>
    <mergeCell ref="N399:T399"/>
    <mergeCell ref="AD399:AJ399"/>
    <mergeCell ref="AM399:AS399"/>
    <mergeCell ref="A398:A399"/>
    <mergeCell ref="B398:B399"/>
    <mergeCell ref="C398:C399"/>
    <mergeCell ref="D398:D399"/>
    <mergeCell ref="F398:F399"/>
    <mergeCell ref="H398:H399"/>
    <mergeCell ref="AQ400:AQ401"/>
    <mergeCell ref="AR400:AR401"/>
    <mergeCell ref="AS400:AS401"/>
    <mergeCell ref="AT400:AT401"/>
    <mergeCell ref="B402:G402"/>
    <mergeCell ref="I402:AT402"/>
    <mergeCell ref="AJ400:AJ401"/>
    <mergeCell ref="AK400:AK401"/>
    <mergeCell ref="AM400:AM401"/>
    <mergeCell ref="AN400:AN401"/>
    <mergeCell ref="AO400:AO401"/>
    <mergeCell ref="AP400:AP401"/>
    <mergeCell ref="AD400:AD401"/>
    <mergeCell ref="AE400:AE401"/>
    <mergeCell ref="AF400:AF401"/>
    <mergeCell ref="AG400:AG401"/>
    <mergeCell ref="AH400:AH401"/>
    <mergeCell ref="AI400:AI401"/>
    <mergeCell ref="Q400:Q401"/>
    <mergeCell ref="R400:R401"/>
    <mergeCell ref="S400:S401"/>
    <mergeCell ref="T400:T401"/>
    <mergeCell ref="U400:U401"/>
    <mergeCell ref="AB400:AB401"/>
    <mergeCell ref="I400:I401"/>
    <mergeCell ref="J400:J401"/>
    <mergeCell ref="K400:K401"/>
    <mergeCell ref="N400:N401"/>
    <mergeCell ref="O400:O401"/>
    <mergeCell ref="P400:P401"/>
  </mergeCells>
  <phoneticPr fontId="19"/>
  <conditionalFormatting sqref="J5">
    <cfRule type="expression" dxfId="485" priority="478">
      <formula>AND($I5&lt;&gt;"107 ハーフマラソン",$I5&lt;&gt;"062 10000mW")</formula>
    </cfRule>
  </conditionalFormatting>
  <conditionalFormatting sqref="K5">
    <cfRule type="containsText" dxfId="484" priority="475" operator="containsText" text="B標準">
      <formula>NOT(ISERROR(SEARCH("B標準",K5)))</formula>
    </cfRule>
    <cfRule type="containsText" dxfId="483" priority="476" operator="containsText" text="A標準">
      <formula>NOT(ISERROR(SEARCH("A標準",K5)))</formula>
    </cfRule>
    <cfRule type="containsText" dxfId="482" priority="477" operator="containsText" text="未突破">
      <formula>NOT(ISERROR(SEARCH("未突破",K5)))</formula>
    </cfRule>
  </conditionalFormatting>
  <conditionalFormatting sqref="I5">
    <cfRule type="expression" dxfId="481" priority="479">
      <formula>AND($I5&lt;&gt;"",OR($BJ5&gt;=4,$BK5&gt;=2))</formula>
    </cfRule>
  </conditionalFormatting>
  <conditionalFormatting sqref="I5:J5">
    <cfRule type="expression" dxfId="480" priority="480" stopIfTrue="1">
      <formula>AND($I5&lt;&gt;"",OR($I5=#REF!,$I5=$I6,$I5=#REF!))</formula>
    </cfRule>
  </conditionalFormatting>
  <conditionalFormatting sqref="K10">
    <cfRule type="containsText" dxfId="479" priority="469" operator="containsText" text="B標準">
      <formula>NOT(ISERROR(SEARCH("B標準",K10)))</formula>
    </cfRule>
    <cfRule type="containsText" dxfId="478" priority="470" operator="containsText" text="A標準">
      <formula>NOT(ISERROR(SEARCH("A標準",K10)))</formula>
    </cfRule>
    <cfRule type="containsText" dxfId="477" priority="471" operator="containsText" text="未突破">
      <formula>NOT(ISERROR(SEARCH("未突破",K10)))</formula>
    </cfRule>
  </conditionalFormatting>
  <conditionalFormatting sqref="K400">
    <cfRule type="containsText" dxfId="476" priority="1" operator="containsText" text="B標準">
      <formula>NOT(ISERROR(SEARCH("B標準",K400)))</formula>
    </cfRule>
    <cfRule type="containsText" dxfId="475" priority="2" operator="containsText" text="A標準">
      <formula>NOT(ISERROR(SEARCH("A標準",K400)))</formula>
    </cfRule>
    <cfRule type="containsText" dxfId="474" priority="3" operator="containsText" text="未突破">
      <formula>NOT(ISERROR(SEARCH("未突破",K400)))</formula>
    </cfRule>
  </conditionalFormatting>
  <conditionalFormatting sqref="J10">
    <cfRule type="expression" dxfId="473" priority="472">
      <formula>AND($I10&lt;&gt;"107 ハーフマラソン",$I10&lt;&gt;"062 10000mW")</formula>
    </cfRule>
  </conditionalFormatting>
  <conditionalFormatting sqref="I10">
    <cfRule type="expression" dxfId="472" priority="473">
      <formula>AND($I10&lt;&gt;"",OR($BJ10&gt;=4,$BK10&gt;=2))</formula>
    </cfRule>
  </conditionalFormatting>
  <conditionalFormatting sqref="I10:J10">
    <cfRule type="expression" dxfId="471" priority="474" stopIfTrue="1">
      <formula>AND($I10&lt;&gt;"",OR($I10=#REF!,$I10=$I11,$I10=#REF!))</formula>
    </cfRule>
  </conditionalFormatting>
  <conditionalFormatting sqref="J15">
    <cfRule type="expression" dxfId="470" priority="466">
      <formula>AND($I15&lt;&gt;"107 ハーフマラソン",$I15&lt;&gt;"062 10000mW")</formula>
    </cfRule>
  </conditionalFormatting>
  <conditionalFormatting sqref="K15">
    <cfRule type="containsText" dxfId="469" priority="463" operator="containsText" text="B標準">
      <formula>NOT(ISERROR(SEARCH("B標準",K15)))</formula>
    </cfRule>
    <cfRule type="containsText" dxfId="468" priority="464" operator="containsText" text="A標準">
      <formula>NOT(ISERROR(SEARCH("A標準",K15)))</formula>
    </cfRule>
    <cfRule type="containsText" dxfId="467" priority="465" operator="containsText" text="未突破">
      <formula>NOT(ISERROR(SEARCH("未突破",K15)))</formula>
    </cfRule>
  </conditionalFormatting>
  <conditionalFormatting sqref="I15">
    <cfRule type="expression" dxfId="466" priority="467">
      <formula>AND($I15&lt;&gt;"",OR($BJ15&gt;=4,$BK15&gt;=2))</formula>
    </cfRule>
  </conditionalFormatting>
  <conditionalFormatting sqref="I15:J15">
    <cfRule type="expression" dxfId="465" priority="468" stopIfTrue="1">
      <formula>AND($I15&lt;&gt;"",OR($I15=#REF!,$I15=$I16,$I15=#REF!))</formula>
    </cfRule>
  </conditionalFormatting>
  <conditionalFormatting sqref="J20">
    <cfRule type="expression" dxfId="464" priority="460">
      <formula>AND($I20&lt;&gt;"107 ハーフマラソン",$I20&lt;&gt;"062 10000mW")</formula>
    </cfRule>
  </conditionalFormatting>
  <conditionalFormatting sqref="K20">
    <cfRule type="containsText" dxfId="463" priority="457" operator="containsText" text="B標準">
      <formula>NOT(ISERROR(SEARCH("B標準",K20)))</formula>
    </cfRule>
    <cfRule type="containsText" dxfId="462" priority="458" operator="containsText" text="A標準">
      <formula>NOT(ISERROR(SEARCH("A標準",K20)))</formula>
    </cfRule>
    <cfRule type="containsText" dxfId="461" priority="459" operator="containsText" text="未突破">
      <formula>NOT(ISERROR(SEARCH("未突破",K20)))</formula>
    </cfRule>
  </conditionalFormatting>
  <conditionalFormatting sqref="I20">
    <cfRule type="expression" dxfId="460" priority="461">
      <formula>AND($I20&lt;&gt;"",OR($BJ20&gt;=4,$BK20&gt;=2))</formula>
    </cfRule>
  </conditionalFormatting>
  <conditionalFormatting sqref="I20:J20">
    <cfRule type="expression" dxfId="459" priority="462" stopIfTrue="1">
      <formula>AND($I20&lt;&gt;"",OR($I20=#REF!,$I20=$I21,$I20=#REF!))</formula>
    </cfRule>
  </conditionalFormatting>
  <conditionalFormatting sqref="J25">
    <cfRule type="expression" dxfId="458" priority="454">
      <formula>AND($I25&lt;&gt;"107 ハーフマラソン",$I25&lt;&gt;"062 10000mW")</formula>
    </cfRule>
  </conditionalFormatting>
  <conditionalFormatting sqref="K25">
    <cfRule type="containsText" dxfId="457" priority="451" operator="containsText" text="B標準">
      <formula>NOT(ISERROR(SEARCH("B標準",K25)))</formula>
    </cfRule>
    <cfRule type="containsText" dxfId="456" priority="452" operator="containsText" text="A標準">
      <formula>NOT(ISERROR(SEARCH("A標準",K25)))</formula>
    </cfRule>
    <cfRule type="containsText" dxfId="455" priority="453" operator="containsText" text="未突破">
      <formula>NOT(ISERROR(SEARCH("未突破",K25)))</formula>
    </cfRule>
  </conditionalFormatting>
  <conditionalFormatting sqref="I25">
    <cfRule type="expression" dxfId="454" priority="455">
      <formula>AND($I25&lt;&gt;"",OR($BJ25&gt;=4,$BK25&gt;=2))</formula>
    </cfRule>
  </conditionalFormatting>
  <conditionalFormatting sqref="I25:J25">
    <cfRule type="expression" dxfId="453" priority="456" stopIfTrue="1">
      <formula>AND($I25&lt;&gt;"",OR($I25=#REF!,$I25=$I26,$I25=#REF!))</formula>
    </cfRule>
  </conditionalFormatting>
  <conditionalFormatting sqref="J30">
    <cfRule type="expression" dxfId="452" priority="448">
      <formula>AND($I30&lt;&gt;"107 ハーフマラソン",$I30&lt;&gt;"062 10000mW")</formula>
    </cfRule>
  </conditionalFormatting>
  <conditionalFormatting sqref="K30">
    <cfRule type="containsText" dxfId="451" priority="445" operator="containsText" text="B標準">
      <formula>NOT(ISERROR(SEARCH("B標準",K30)))</formula>
    </cfRule>
    <cfRule type="containsText" dxfId="450" priority="446" operator="containsText" text="A標準">
      <formula>NOT(ISERROR(SEARCH("A標準",K30)))</formula>
    </cfRule>
    <cfRule type="containsText" dxfId="449" priority="447" operator="containsText" text="未突破">
      <formula>NOT(ISERROR(SEARCH("未突破",K30)))</formula>
    </cfRule>
  </conditionalFormatting>
  <conditionalFormatting sqref="I30">
    <cfRule type="expression" dxfId="448" priority="449">
      <formula>AND($I30&lt;&gt;"",OR($BJ30&gt;=4,$BK30&gt;=2))</formula>
    </cfRule>
  </conditionalFormatting>
  <conditionalFormatting sqref="I30:J30">
    <cfRule type="expression" dxfId="447" priority="450" stopIfTrue="1">
      <formula>AND($I30&lt;&gt;"",OR($I30=#REF!,$I30=$I31,$I30=#REF!))</formula>
    </cfRule>
  </conditionalFormatting>
  <conditionalFormatting sqref="J35">
    <cfRule type="expression" dxfId="446" priority="442">
      <formula>AND($I35&lt;&gt;"107 ハーフマラソン",$I35&lt;&gt;"062 10000mW")</formula>
    </cfRule>
  </conditionalFormatting>
  <conditionalFormatting sqref="K35">
    <cfRule type="containsText" dxfId="445" priority="439" operator="containsText" text="B標準">
      <formula>NOT(ISERROR(SEARCH("B標準",K35)))</formula>
    </cfRule>
    <cfRule type="containsText" dxfId="444" priority="440" operator="containsText" text="A標準">
      <formula>NOT(ISERROR(SEARCH("A標準",K35)))</formula>
    </cfRule>
    <cfRule type="containsText" dxfId="443" priority="441" operator="containsText" text="未突破">
      <formula>NOT(ISERROR(SEARCH("未突破",K35)))</formula>
    </cfRule>
  </conditionalFormatting>
  <conditionalFormatting sqref="I35">
    <cfRule type="expression" dxfId="442" priority="443">
      <formula>AND($I35&lt;&gt;"",OR($BJ35&gt;=4,$BK35&gt;=2))</formula>
    </cfRule>
  </conditionalFormatting>
  <conditionalFormatting sqref="I35:J35">
    <cfRule type="expression" dxfId="441" priority="444" stopIfTrue="1">
      <formula>AND($I35&lt;&gt;"",OR($I35=#REF!,$I35=$I36,$I35=#REF!))</formula>
    </cfRule>
  </conditionalFormatting>
  <conditionalFormatting sqref="J40">
    <cfRule type="expression" dxfId="440" priority="436">
      <formula>AND($I40&lt;&gt;"107 ハーフマラソン",$I40&lt;&gt;"062 10000mW")</formula>
    </cfRule>
  </conditionalFormatting>
  <conditionalFormatting sqref="K40">
    <cfRule type="containsText" dxfId="439" priority="433" operator="containsText" text="B標準">
      <formula>NOT(ISERROR(SEARCH("B標準",K40)))</formula>
    </cfRule>
    <cfRule type="containsText" dxfId="438" priority="434" operator="containsText" text="A標準">
      <formula>NOT(ISERROR(SEARCH("A標準",K40)))</formula>
    </cfRule>
    <cfRule type="containsText" dxfId="437" priority="435" operator="containsText" text="未突破">
      <formula>NOT(ISERROR(SEARCH("未突破",K40)))</formula>
    </cfRule>
  </conditionalFormatting>
  <conditionalFormatting sqref="I40">
    <cfRule type="expression" dxfId="436" priority="437">
      <formula>AND($I40&lt;&gt;"",OR($BJ40&gt;=4,$BK40&gt;=2))</formula>
    </cfRule>
  </conditionalFormatting>
  <conditionalFormatting sqref="I40:J40">
    <cfRule type="expression" dxfId="435" priority="438" stopIfTrue="1">
      <formula>AND($I40&lt;&gt;"",OR($I40=#REF!,$I40=$I41,$I40=#REF!))</formula>
    </cfRule>
  </conditionalFormatting>
  <conditionalFormatting sqref="J45">
    <cfRule type="expression" dxfId="434" priority="430">
      <formula>AND($I45&lt;&gt;"107 ハーフマラソン",$I45&lt;&gt;"062 10000mW")</formula>
    </cfRule>
  </conditionalFormatting>
  <conditionalFormatting sqref="K45">
    <cfRule type="containsText" dxfId="433" priority="427" operator="containsText" text="B標準">
      <formula>NOT(ISERROR(SEARCH("B標準",K45)))</formula>
    </cfRule>
    <cfRule type="containsText" dxfId="432" priority="428" operator="containsText" text="A標準">
      <formula>NOT(ISERROR(SEARCH("A標準",K45)))</formula>
    </cfRule>
    <cfRule type="containsText" dxfId="431" priority="429" operator="containsText" text="未突破">
      <formula>NOT(ISERROR(SEARCH("未突破",K45)))</formula>
    </cfRule>
  </conditionalFormatting>
  <conditionalFormatting sqref="I45">
    <cfRule type="expression" dxfId="430" priority="431">
      <formula>AND($I45&lt;&gt;"",OR($BJ45&gt;=4,$BK45&gt;=2))</formula>
    </cfRule>
  </conditionalFormatting>
  <conditionalFormatting sqref="I45:J45">
    <cfRule type="expression" dxfId="429" priority="432" stopIfTrue="1">
      <formula>AND($I45&lt;&gt;"",OR($I45=#REF!,$I45=$I46,$I45=#REF!))</formula>
    </cfRule>
  </conditionalFormatting>
  <conditionalFormatting sqref="J50">
    <cfRule type="expression" dxfId="428" priority="424">
      <formula>AND($I50&lt;&gt;"107 ハーフマラソン",$I50&lt;&gt;"062 10000mW")</formula>
    </cfRule>
  </conditionalFormatting>
  <conditionalFormatting sqref="K50">
    <cfRule type="containsText" dxfId="427" priority="421" operator="containsText" text="B標準">
      <formula>NOT(ISERROR(SEARCH("B標準",K50)))</formula>
    </cfRule>
    <cfRule type="containsText" dxfId="426" priority="422" operator="containsText" text="A標準">
      <formula>NOT(ISERROR(SEARCH("A標準",K50)))</formula>
    </cfRule>
    <cfRule type="containsText" dxfId="425" priority="423" operator="containsText" text="未突破">
      <formula>NOT(ISERROR(SEARCH("未突破",K50)))</formula>
    </cfRule>
  </conditionalFormatting>
  <conditionalFormatting sqref="I50">
    <cfRule type="expression" dxfId="424" priority="425">
      <formula>AND($I50&lt;&gt;"",OR($BJ50&gt;=4,$BK50&gt;=2))</formula>
    </cfRule>
  </conditionalFormatting>
  <conditionalFormatting sqref="I50:J50">
    <cfRule type="expression" dxfId="423" priority="426" stopIfTrue="1">
      <formula>AND($I50&lt;&gt;"",OR($I50=#REF!,$I50=$I51,$I50=#REF!))</formula>
    </cfRule>
  </conditionalFormatting>
  <conditionalFormatting sqref="J55">
    <cfRule type="expression" dxfId="422" priority="418">
      <formula>AND($I55&lt;&gt;"107 ハーフマラソン",$I55&lt;&gt;"062 10000mW")</formula>
    </cfRule>
  </conditionalFormatting>
  <conditionalFormatting sqref="K55">
    <cfRule type="containsText" dxfId="421" priority="415" operator="containsText" text="B標準">
      <formula>NOT(ISERROR(SEARCH("B標準",K55)))</formula>
    </cfRule>
    <cfRule type="containsText" dxfId="420" priority="416" operator="containsText" text="A標準">
      <formula>NOT(ISERROR(SEARCH("A標準",K55)))</formula>
    </cfRule>
    <cfRule type="containsText" dxfId="419" priority="417" operator="containsText" text="未突破">
      <formula>NOT(ISERROR(SEARCH("未突破",K55)))</formula>
    </cfRule>
  </conditionalFormatting>
  <conditionalFormatting sqref="I55">
    <cfRule type="expression" dxfId="418" priority="419">
      <formula>AND($I55&lt;&gt;"",OR($BJ55&gt;=4,$BK55&gt;=2))</formula>
    </cfRule>
  </conditionalFormatting>
  <conditionalFormatting sqref="I55:J55">
    <cfRule type="expression" dxfId="417" priority="420" stopIfTrue="1">
      <formula>AND($I55&lt;&gt;"",OR($I55=#REF!,$I55=$I56,$I55=#REF!))</formula>
    </cfRule>
  </conditionalFormatting>
  <conditionalFormatting sqref="J60">
    <cfRule type="expression" dxfId="416" priority="412">
      <formula>AND($I60&lt;&gt;"107 ハーフマラソン",$I60&lt;&gt;"062 10000mW")</formula>
    </cfRule>
  </conditionalFormatting>
  <conditionalFormatting sqref="K60">
    <cfRule type="containsText" dxfId="415" priority="409" operator="containsText" text="B標準">
      <formula>NOT(ISERROR(SEARCH("B標準",K60)))</formula>
    </cfRule>
    <cfRule type="containsText" dxfId="414" priority="410" operator="containsText" text="A標準">
      <formula>NOT(ISERROR(SEARCH("A標準",K60)))</formula>
    </cfRule>
    <cfRule type="containsText" dxfId="413" priority="411" operator="containsText" text="未突破">
      <formula>NOT(ISERROR(SEARCH("未突破",K60)))</formula>
    </cfRule>
  </conditionalFormatting>
  <conditionalFormatting sqref="I60">
    <cfRule type="expression" dxfId="412" priority="413">
      <formula>AND($I60&lt;&gt;"",OR($BJ60&gt;=4,$BK60&gt;=2))</formula>
    </cfRule>
  </conditionalFormatting>
  <conditionalFormatting sqref="I60:J60">
    <cfRule type="expression" dxfId="411" priority="414" stopIfTrue="1">
      <formula>AND($I60&lt;&gt;"",OR($I60=#REF!,$I60=$I61,$I60=#REF!))</formula>
    </cfRule>
  </conditionalFormatting>
  <conditionalFormatting sqref="J65">
    <cfRule type="expression" dxfId="410" priority="406">
      <formula>AND($I65&lt;&gt;"107 ハーフマラソン",$I65&lt;&gt;"062 10000mW")</formula>
    </cfRule>
  </conditionalFormatting>
  <conditionalFormatting sqref="K65">
    <cfRule type="containsText" dxfId="409" priority="403" operator="containsText" text="B標準">
      <formula>NOT(ISERROR(SEARCH("B標準",K65)))</formula>
    </cfRule>
    <cfRule type="containsText" dxfId="408" priority="404" operator="containsText" text="A標準">
      <formula>NOT(ISERROR(SEARCH("A標準",K65)))</formula>
    </cfRule>
    <cfRule type="containsText" dxfId="407" priority="405" operator="containsText" text="未突破">
      <formula>NOT(ISERROR(SEARCH("未突破",K65)))</formula>
    </cfRule>
  </conditionalFormatting>
  <conditionalFormatting sqref="I65">
    <cfRule type="expression" dxfId="406" priority="407">
      <formula>AND($I65&lt;&gt;"",OR($BJ65&gt;=4,$BK65&gt;=2))</formula>
    </cfRule>
  </conditionalFormatting>
  <conditionalFormatting sqref="I65:J65">
    <cfRule type="expression" dxfId="405" priority="408" stopIfTrue="1">
      <formula>AND($I65&lt;&gt;"",OR($I65=#REF!,$I65=$I66,$I65=#REF!))</formula>
    </cfRule>
  </conditionalFormatting>
  <conditionalFormatting sqref="J70">
    <cfRule type="expression" dxfId="404" priority="400">
      <formula>AND($I70&lt;&gt;"107 ハーフマラソン",$I70&lt;&gt;"062 10000mW")</formula>
    </cfRule>
  </conditionalFormatting>
  <conditionalFormatting sqref="K70">
    <cfRule type="containsText" dxfId="403" priority="397" operator="containsText" text="B標準">
      <formula>NOT(ISERROR(SEARCH("B標準",K70)))</formula>
    </cfRule>
    <cfRule type="containsText" dxfId="402" priority="398" operator="containsText" text="A標準">
      <formula>NOT(ISERROR(SEARCH("A標準",K70)))</formula>
    </cfRule>
    <cfRule type="containsText" dxfId="401" priority="399" operator="containsText" text="未突破">
      <formula>NOT(ISERROR(SEARCH("未突破",K70)))</formula>
    </cfRule>
  </conditionalFormatting>
  <conditionalFormatting sqref="I70">
    <cfRule type="expression" dxfId="400" priority="401">
      <formula>AND($I70&lt;&gt;"",OR($BJ70&gt;=4,$BK70&gt;=2))</formula>
    </cfRule>
  </conditionalFormatting>
  <conditionalFormatting sqref="I70:J70">
    <cfRule type="expression" dxfId="399" priority="402" stopIfTrue="1">
      <formula>AND($I70&lt;&gt;"",OR($I70=#REF!,$I70=$I71,$I70=#REF!))</formula>
    </cfRule>
  </conditionalFormatting>
  <conditionalFormatting sqref="J75">
    <cfRule type="expression" dxfId="398" priority="394">
      <formula>AND($I75&lt;&gt;"107 ハーフマラソン",$I75&lt;&gt;"062 10000mW")</formula>
    </cfRule>
  </conditionalFormatting>
  <conditionalFormatting sqref="K75">
    <cfRule type="containsText" dxfId="397" priority="391" operator="containsText" text="B標準">
      <formula>NOT(ISERROR(SEARCH("B標準",K75)))</formula>
    </cfRule>
    <cfRule type="containsText" dxfId="396" priority="392" operator="containsText" text="A標準">
      <formula>NOT(ISERROR(SEARCH("A標準",K75)))</formula>
    </cfRule>
    <cfRule type="containsText" dxfId="395" priority="393" operator="containsText" text="未突破">
      <formula>NOT(ISERROR(SEARCH("未突破",K75)))</formula>
    </cfRule>
  </conditionalFormatting>
  <conditionalFormatting sqref="I75">
    <cfRule type="expression" dxfId="394" priority="395">
      <formula>AND($I75&lt;&gt;"",OR($BJ75&gt;=4,$BK75&gt;=2))</formula>
    </cfRule>
  </conditionalFormatting>
  <conditionalFormatting sqref="I75:J75">
    <cfRule type="expression" dxfId="393" priority="396" stopIfTrue="1">
      <formula>AND($I75&lt;&gt;"",OR($I75=#REF!,$I75=$I76,$I75=#REF!))</formula>
    </cfRule>
  </conditionalFormatting>
  <conditionalFormatting sqref="J80">
    <cfRule type="expression" dxfId="392" priority="388">
      <formula>AND($I80&lt;&gt;"107 ハーフマラソン",$I80&lt;&gt;"062 10000mW")</formula>
    </cfRule>
  </conditionalFormatting>
  <conditionalFormatting sqref="K80">
    <cfRule type="containsText" dxfId="391" priority="385" operator="containsText" text="B標準">
      <formula>NOT(ISERROR(SEARCH("B標準",K80)))</formula>
    </cfRule>
    <cfRule type="containsText" dxfId="390" priority="386" operator="containsText" text="A標準">
      <formula>NOT(ISERROR(SEARCH("A標準",K80)))</formula>
    </cfRule>
    <cfRule type="containsText" dxfId="389" priority="387" operator="containsText" text="未突破">
      <formula>NOT(ISERROR(SEARCH("未突破",K80)))</formula>
    </cfRule>
  </conditionalFormatting>
  <conditionalFormatting sqref="I80">
    <cfRule type="expression" dxfId="388" priority="389">
      <formula>AND($I80&lt;&gt;"",OR($BJ80&gt;=4,$BK80&gt;=2))</formula>
    </cfRule>
  </conditionalFormatting>
  <conditionalFormatting sqref="I80:J80">
    <cfRule type="expression" dxfId="387" priority="390" stopIfTrue="1">
      <formula>AND($I80&lt;&gt;"",OR($I80=#REF!,$I80=$I81,$I80=#REF!))</formula>
    </cfRule>
  </conditionalFormatting>
  <conditionalFormatting sqref="J85">
    <cfRule type="expression" dxfId="386" priority="382">
      <formula>AND($I85&lt;&gt;"107 ハーフマラソン",$I85&lt;&gt;"062 10000mW")</formula>
    </cfRule>
  </conditionalFormatting>
  <conditionalFormatting sqref="K85">
    <cfRule type="containsText" dxfId="385" priority="379" operator="containsText" text="B標準">
      <formula>NOT(ISERROR(SEARCH("B標準",K85)))</formula>
    </cfRule>
    <cfRule type="containsText" dxfId="384" priority="380" operator="containsText" text="A標準">
      <formula>NOT(ISERROR(SEARCH("A標準",K85)))</formula>
    </cfRule>
    <cfRule type="containsText" dxfId="383" priority="381" operator="containsText" text="未突破">
      <formula>NOT(ISERROR(SEARCH("未突破",K85)))</formula>
    </cfRule>
  </conditionalFormatting>
  <conditionalFormatting sqref="I85">
    <cfRule type="expression" dxfId="382" priority="383">
      <formula>AND($I85&lt;&gt;"",OR($BJ85&gt;=4,$BK85&gt;=2))</formula>
    </cfRule>
  </conditionalFormatting>
  <conditionalFormatting sqref="I85:J85">
    <cfRule type="expression" dxfId="381" priority="384" stopIfTrue="1">
      <formula>AND($I85&lt;&gt;"",OR($I85=#REF!,$I85=$I86,$I85=#REF!))</formula>
    </cfRule>
  </conditionalFormatting>
  <conditionalFormatting sqref="J90">
    <cfRule type="expression" dxfId="380" priority="376">
      <formula>AND($I90&lt;&gt;"107 ハーフマラソン",$I90&lt;&gt;"062 10000mW")</formula>
    </cfRule>
  </conditionalFormatting>
  <conditionalFormatting sqref="K90">
    <cfRule type="containsText" dxfId="379" priority="373" operator="containsText" text="B標準">
      <formula>NOT(ISERROR(SEARCH("B標準",K90)))</formula>
    </cfRule>
    <cfRule type="containsText" dxfId="378" priority="374" operator="containsText" text="A標準">
      <formula>NOT(ISERROR(SEARCH("A標準",K90)))</formula>
    </cfRule>
    <cfRule type="containsText" dxfId="377" priority="375" operator="containsText" text="未突破">
      <formula>NOT(ISERROR(SEARCH("未突破",K90)))</formula>
    </cfRule>
  </conditionalFormatting>
  <conditionalFormatting sqref="I90">
    <cfRule type="expression" dxfId="376" priority="377">
      <formula>AND($I90&lt;&gt;"",OR($BJ90&gt;=4,$BK90&gt;=2))</formula>
    </cfRule>
  </conditionalFormatting>
  <conditionalFormatting sqref="I90:J90">
    <cfRule type="expression" dxfId="375" priority="378" stopIfTrue="1">
      <formula>AND($I90&lt;&gt;"",OR($I90=#REF!,$I90=$I91,$I90=#REF!))</formula>
    </cfRule>
  </conditionalFormatting>
  <conditionalFormatting sqref="J95">
    <cfRule type="expression" dxfId="374" priority="370">
      <formula>AND($I95&lt;&gt;"107 ハーフマラソン",$I95&lt;&gt;"062 10000mW")</formula>
    </cfRule>
  </conditionalFormatting>
  <conditionalFormatting sqref="K95">
    <cfRule type="containsText" dxfId="373" priority="367" operator="containsText" text="B標準">
      <formula>NOT(ISERROR(SEARCH("B標準",K95)))</formula>
    </cfRule>
    <cfRule type="containsText" dxfId="372" priority="368" operator="containsText" text="A標準">
      <formula>NOT(ISERROR(SEARCH("A標準",K95)))</formula>
    </cfRule>
    <cfRule type="containsText" dxfId="371" priority="369" operator="containsText" text="未突破">
      <formula>NOT(ISERROR(SEARCH("未突破",K95)))</formula>
    </cfRule>
  </conditionalFormatting>
  <conditionalFormatting sqref="I95">
    <cfRule type="expression" dxfId="370" priority="371">
      <formula>AND($I95&lt;&gt;"",OR($BJ95&gt;=4,$BK95&gt;=2))</formula>
    </cfRule>
  </conditionalFormatting>
  <conditionalFormatting sqref="I95:J95">
    <cfRule type="expression" dxfId="369" priority="372" stopIfTrue="1">
      <formula>AND($I95&lt;&gt;"",OR($I95=#REF!,$I95=$I96,$I95=#REF!))</formula>
    </cfRule>
  </conditionalFormatting>
  <conditionalFormatting sqref="J100">
    <cfRule type="expression" dxfId="368" priority="364">
      <formula>AND($I100&lt;&gt;"107 ハーフマラソン",$I100&lt;&gt;"062 10000mW")</formula>
    </cfRule>
  </conditionalFormatting>
  <conditionalFormatting sqref="K100">
    <cfRule type="containsText" dxfId="367" priority="361" operator="containsText" text="B標準">
      <formula>NOT(ISERROR(SEARCH("B標準",K100)))</formula>
    </cfRule>
    <cfRule type="containsText" dxfId="366" priority="362" operator="containsText" text="A標準">
      <formula>NOT(ISERROR(SEARCH("A標準",K100)))</formula>
    </cfRule>
    <cfRule type="containsText" dxfId="365" priority="363" operator="containsText" text="未突破">
      <formula>NOT(ISERROR(SEARCH("未突破",K100)))</formula>
    </cfRule>
  </conditionalFormatting>
  <conditionalFormatting sqref="I100">
    <cfRule type="expression" dxfId="364" priority="365">
      <formula>AND($I100&lt;&gt;"",OR($BJ100&gt;=4,$BK100&gt;=2))</formula>
    </cfRule>
  </conditionalFormatting>
  <conditionalFormatting sqref="I100:J100">
    <cfRule type="expression" dxfId="363" priority="366" stopIfTrue="1">
      <formula>AND($I100&lt;&gt;"",OR($I100=#REF!,$I100=$I101,$I100=#REF!))</formula>
    </cfRule>
  </conditionalFormatting>
  <conditionalFormatting sqref="J105">
    <cfRule type="expression" dxfId="362" priority="358">
      <formula>AND($I105&lt;&gt;"107 ハーフマラソン",$I105&lt;&gt;"062 10000mW")</formula>
    </cfRule>
  </conditionalFormatting>
  <conditionalFormatting sqref="K105">
    <cfRule type="containsText" dxfId="361" priority="355" operator="containsText" text="B標準">
      <formula>NOT(ISERROR(SEARCH("B標準",K105)))</formula>
    </cfRule>
    <cfRule type="containsText" dxfId="360" priority="356" operator="containsText" text="A標準">
      <formula>NOT(ISERROR(SEARCH("A標準",K105)))</formula>
    </cfRule>
    <cfRule type="containsText" dxfId="359" priority="357" operator="containsText" text="未突破">
      <formula>NOT(ISERROR(SEARCH("未突破",K105)))</formula>
    </cfRule>
  </conditionalFormatting>
  <conditionalFormatting sqref="I105">
    <cfRule type="expression" dxfId="358" priority="359">
      <formula>AND($I105&lt;&gt;"",OR($BJ105&gt;=4,$BK105&gt;=2))</formula>
    </cfRule>
  </conditionalFormatting>
  <conditionalFormatting sqref="I105:J105">
    <cfRule type="expression" dxfId="357" priority="360" stopIfTrue="1">
      <formula>AND($I105&lt;&gt;"",OR($I105=#REF!,$I105=$I106,$I105=#REF!))</formula>
    </cfRule>
  </conditionalFormatting>
  <conditionalFormatting sqref="J110">
    <cfRule type="expression" dxfId="356" priority="352">
      <formula>AND($I110&lt;&gt;"107 ハーフマラソン",$I110&lt;&gt;"062 10000mW")</formula>
    </cfRule>
  </conditionalFormatting>
  <conditionalFormatting sqref="K110">
    <cfRule type="containsText" dxfId="355" priority="349" operator="containsText" text="B標準">
      <formula>NOT(ISERROR(SEARCH("B標準",K110)))</formula>
    </cfRule>
    <cfRule type="containsText" dxfId="354" priority="350" operator="containsText" text="A標準">
      <formula>NOT(ISERROR(SEARCH("A標準",K110)))</formula>
    </cfRule>
    <cfRule type="containsText" dxfId="353" priority="351" operator="containsText" text="未突破">
      <formula>NOT(ISERROR(SEARCH("未突破",K110)))</formula>
    </cfRule>
  </conditionalFormatting>
  <conditionalFormatting sqref="I110">
    <cfRule type="expression" dxfId="352" priority="353">
      <formula>AND($I110&lt;&gt;"",OR($BJ110&gt;=4,$BK110&gt;=2))</formula>
    </cfRule>
  </conditionalFormatting>
  <conditionalFormatting sqref="I110:J110">
    <cfRule type="expression" dxfId="351" priority="354" stopIfTrue="1">
      <formula>AND($I110&lt;&gt;"",OR($I110=#REF!,$I110=$I111,$I110=#REF!))</formula>
    </cfRule>
  </conditionalFormatting>
  <conditionalFormatting sqref="J115">
    <cfRule type="expression" dxfId="350" priority="346">
      <formula>AND($I115&lt;&gt;"107 ハーフマラソン",$I115&lt;&gt;"062 10000mW")</formula>
    </cfRule>
  </conditionalFormatting>
  <conditionalFormatting sqref="K115">
    <cfRule type="containsText" dxfId="349" priority="343" operator="containsText" text="B標準">
      <formula>NOT(ISERROR(SEARCH("B標準",K115)))</formula>
    </cfRule>
    <cfRule type="containsText" dxfId="348" priority="344" operator="containsText" text="A標準">
      <formula>NOT(ISERROR(SEARCH("A標準",K115)))</formula>
    </cfRule>
    <cfRule type="containsText" dxfId="347" priority="345" operator="containsText" text="未突破">
      <formula>NOT(ISERROR(SEARCH("未突破",K115)))</formula>
    </cfRule>
  </conditionalFormatting>
  <conditionalFormatting sqref="I115">
    <cfRule type="expression" dxfId="346" priority="347">
      <formula>AND($I115&lt;&gt;"",OR($BJ115&gt;=4,$BK115&gt;=2))</formula>
    </cfRule>
  </conditionalFormatting>
  <conditionalFormatting sqref="I115:J115">
    <cfRule type="expression" dxfId="345" priority="348" stopIfTrue="1">
      <formula>AND($I115&lt;&gt;"",OR($I115=#REF!,$I115=$I116,$I115=#REF!))</formula>
    </cfRule>
  </conditionalFormatting>
  <conditionalFormatting sqref="J120">
    <cfRule type="expression" dxfId="344" priority="340">
      <formula>AND($I120&lt;&gt;"107 ハーフマラソン",$I120&lt;&gt;"062 10000mW")</formula>
    </cfRule>
  </conditionalFormatting>
  <conditionalFormatting sqref="K120">
    <cfRule type="containsText" dxfId="343" priority="337" operator="containsText" text="B標準">
      <formula>NOT(ISERROR(SEARCH("B標準",K120)))</formula>
    </cfRule>
    <cfRule type="containsText" dxfId="342" priority="338" operator="containsText" text="A標準">
      <formula>NOT(ISERROR(SEARCH("A標準",K120)))</formula>
    </cfRule>
    <cfRule type="containsText" dxfId="341" priority="339" operator="containsText" text="未突破">
      <formula>NOT(ISERROR(SEARCH("未突破",K120)))</formula>
    </cfRule>
  </conditionalFormatting>
  <conditionalFormatting sqref="I120">
    <cfRule type="expression" dxfId="340" priority="341">
      <formula>AND($I120&lt;&gt;"",OR($BJ120&gt;=4,$BK120&gt;=2))</formula>
    </cfRule>
  </conditionalFormatting>
  <conditionalFormatting sqref="I120:J120">
    <cfRule type="expression" dxfId="339" priority="342" stopIfTrue="1">
      <formula>AND($I120&lt;&gt;"",OR($I120=#REF!,$I120=$I121,$I120=#REF!))</formula>
    </cfRule>
  </conditionalFormatting>
  <conditionalFormatting sqref="J125">
    <cfRule type="expression" dxfId="338" priority="334">
      <formula>AND($I125&lt;&gt;"107 ハーフマラソン",$I125&lt;&gt;"062 10000mW")</formula>
    </cfRule>
  </conditionalFormatting>
  <conditionalFormatting sqref="K125">
    <cfRule type="containsText" dxfId="337" priority="331" operator="containsText" text="B標準">
      <formula>NOT(ISERROR(SEARCH("B標準",K125)))</formula>
    </cfRule>
    <cfRule type="containsText" dxfId="336" priority="332" operator="containsText" text="A標準">
      <formula>NOT(ISERROR(SEARCH("A標準",K125)))</formula>
    </cfRule>
    <cfRule type="containsText" dxfId="335" priority="333" operator="containsText" text="未突破">
      <formula>NOT(ISERROR(SEARCH("未突破",K125)))</formula>
    </cfRule>
  </conditionalFormatting>
  <conditionalFormatting sqref="I125">
    <cfRule type="expression" dxfId="334" priority="335">
      <formula>AND($I125&lt;&gt;"",OR($BJ125&gt;=4,$BK125&gt;=2))</formula>
    </cfRule>
  </conditionalFormatting>
  <conditionalFormatting sqref="I125:J125">
    <cfRule type="expression" dxfId="333" priority="336" stopIfTrue="1">
      <formula>AND($I125&lt;&gt;"",OR($I125=#REF!,$I125=$I126,$I125=#REF!))</formula>
    </cfRule>
  </conditionalFormatting>
  <conditionalFormatting sqref="J130">
    <cfRule type="expression" dxfId="332" priority="328">
      <formula>AND($I130&lt;&gt;"107 ハーフマラソン",$I130&lt;&gt;"062 10000mW")</formula>
    </cfRule>
  </conditionalFormatting>
  <conditionalFormatting sqref="K130">
    <cfRule type="containsText" dxfId="331" priority="325" operator="containsText" text="B標準">
      <formula>NOT(ISERROR(SEARCH("B標準",K130)))</formula>
    </cfRule>
    <cfRule type="containsText" dxfId="330" priority="326" operator="containsText" text="A標準">
      <formula>NOT(ISERROR(SEARCH("A標準",K130)))</formula>
    </cfRule>
    <cfRule type="containsText" dxfId="329" priority="327" operator="containsText" text="未突破">
      <formula>NOT(ISERROR(SEARCH("未突破",K130)))</formula>
    </cfRule>
  </conditionalFormatting>
  <conditionalFormatting sqref="I130">
    <cfRule type="expression" dxfId="328" priority="329">
      <formula>AND($I130&lt;&gt;"",OR($BJ130&gt;=4,$BK130&gt;=2))</formula>
    </cfRule>
  </conditionalFormatting>
  <conditionalFormatting sqref="I130:J130">
    <cfRule type="expression" dxfId="327" priority="330" stopIfTrue="1">
      <formula>AND($I130&lt;&gt;"",OR($I130=#REF!,$I130=$I131,$I130=#REF!))</formula>
    </cfRule>
  </conditionalFormatting>
  <conditionalFormatting sqref="J135">
    <cfRule type="expression" dxfId="326" priority="322">
      <formula>AND($I135&lt;&gt;"107 ハーフマラソン",$I135&lt;&gt;"062 10000mW")</formula>
    </cfRule>
  </conditionalFormatting>
  <conditionalFormatting sqref="K135">
    <cfRule type="containsText" dxfId="325" priority="319" operator="containsText" text="B標準">
      <formula>NOT(ISERROR(SEARCH("B標準",K135)))</formula>
    </cfRule>
    <cfRule type="containsText" dxfId="324" priority="320" operator="containsText" text="A標準">
      <formula>NOT(ISERROR(SEARCH("A標準",K135)))</formula>
    </cfRule>
    <cfRule type="containsText" dxfId="323" priority="321" operator="containsText" text="未突破">
      <formula>NOT(ISERROR(SEARCH("未突破",K135)))</formula>
    </cfRule>
  </conditionalFormatting>
  <conditionalFormatting sqref="I135">
    <cfRule type="expression" dxfId="322" priority="323">
      <formula>AND($I135&lt;&gt;"",OR($BJ135&gt;=4,$BK135&gt;=2))</formula>
    </cfRule>
  </conditionalFormatting>
  <conditionalFormatting sqref="I135:J135">
    <cfRule type="expression" dxfId="321" priority="324" stopIfTrue="1">
      <formula>AND($I135&lt;&gt;"",OR($I135=#REF!,$I135=$I136,$I135=#REF!))</formula>
    </cfRule>
  </conditionalFormatting>
  <conditionalFormatting sqref="J140">
    <cfRule type="expression" dxfId="320" priority="316">
      <formula>AND($I140&lt;&gt;"107 ハーフマラソン",$I140&lt;&gt;"062 10000mW")</formula>
    </cfRule>
  </conditionalFormatting>
  <conditionalFormatting sqref="K140">
    <cfRule type="containsText" dxfId="319" priority="313" operator="containsText" text="B標準">
      <formula>NOT(ISERROR(SEARCH("B標準",K140)))</formula>
    </cfRule>
    <cfRule type="containsText" dxfId="318" priority="314" operator="containsText" text="A標準">
      <formula>NOT(ISERROR(SEARCH("A標準",K140)))</formula>
    </cfRule>
    <cfRule type="containsText" dxfId="317" priority="315" operator="containsText" text="未突破">
      <formula>NOT(ISERROR(SEARCH("未突破",K140)))</formula>
    </cfRule>
  </conditionalFormatting>
  <conditionalFormatting sqref="I140">
    <cfRule type="expression" dxfId="316" priority="317">
      <formula>AND($I140&lt;&gt;"",OR($BJ140&gt;=4,$BK140&gt;=2))</formula>
    </cfRule>
  </conditionalFormatting>
  <conditionalFormatting sqref="I140:J140">
    <cfRule type="expression" dxfId="315" priority="318" stopIfTrue="1">
      <formula>AND($I140&lt;&gt;"",OR($I140=#REF!,$I140=$I141,$I140=#REF!))</formula>
    </cfRule>
  </conditionalFormatting>
  <conditionalFormatting sqref="J145">
    <cfRule type="expression" dxfId="314" priority="310">
      <formula>AND($I145&lt;&gt;"107 ハーフマラソン",$I145&lt;&gt;"062 10000mW")</formula>
    </cfRule>
  </conditionalFormatting>
  <conditionalFormatting sqref="K145">
    <cfRule type="containsText" dxfId="313" priority="307" operator="containsText" text="B標準">
      <formula>NOT(ISERROR(SEARCH("B標準",K145)))</formula>
    </cfRule>
    <cfRule type="containsText" dxfId="312" priority="308" operator="containsText" text="A標準">
      <formula>NOT(ISERROR(SEARCH("A標準",K145)))</formula>
    </cfRule>
    <cfRule type="containsText" dxfId="311" priority="309" operator="containsText" text="未突破">
      <formula>NOT(ISERROR(SEARCH("未突破",K145)))</formula>
    </cfRule>
  </conditionalFormatting>
  <conditionalFormatting sqref="I145">
    <cfRule type="expression" dxfId="310" priority="311">
      <formula>AND($I145&lt;&gt;"",OR($BJ145&gt;=4,$BK145&gt;=2))</formula>
    </cfRule>
  </conditionalFormatting>
  <conditionalFormatting sqref="I145:J145">
    <cfRule type="expression" dxfId="309" priority="312" stopIfTrue="1">
      <formula>AND($I145&lt;&gt;"",OR($I145=#REF!,$I145=$I146,$I145=#REF!))</formula>
    </cfRule>
  </conditionalFormatting>
  <conditionalFormatting sqref="J150">
    <cfRule type="expression" dxfId="308" priority="304">
      <formula>AND($I150&lt;&gt;"107 ハーフマラソン",$I150&lt;&gt;"062 10000mW")</formula>
    </cfRule>
  </conditionalFormatting>
  <conditionalFormatting sqref="K150">
    <cfRule type="containsText" dxfId="307" priority="301" operator="containsText" text="B標準">
      <formula>NOT(ISERROR(SEARCH("B標準",K150)))</formula>
    </cfRule>
    <cfRule type="containsText" dxfId="306" priority="302" operator="containsText" text="A標準">
      <formula>NOT(ISERROR(SEARCH("A標準",K150)))</formula>
    </cfRule>
    <cfRule type="containsText" dxfId="305" priority="303" operator="containsText" text="未突破">
      <formula>NOT(ISERROR(SEARCH("未突破",K150)))</formula>
    </cfRule>
  </conditionalFormatting>
  <conditionalFormatting sqref="I150">
    <cfRule type="expression" dxfId="304" priority="305">
      <formula>AND($I150&lt;&gt;"",OR($BJ150&gt;=4,$BK150&gt;=2))</formula>
    </cfRule>
  </conditionalFormatting>
  <conditionalFormatting sqref="I150:J150">
    <cfRule type="expression" dxfId="303" priority="306" stopIfTrue="1">
      <formula>AND($I150&lt;&gt;"",OR($I150=#REF!,$I150=$I151,$I150=#REF!))</formula>
    </cfRule>
  </conditionalFormatting>
  <conditionalFormatting sqref="J155">
    <cfRule type="expression" dxfId="302" priority="298">
      <formula>AND($I155&lt;&gt;"107 ハーフマラソン",$I155&lt;&gt;"062 10000mW")</formula>
    </cfRule>
  </conditionalFormatting>
  <conditionalFormatting sqref="K155">
    <cfRule type="containsText" dxfId="301" priority="295" operator="containsText" text="B標準">
      <formula>NOT(ISERROR(SEARCH("B標準",K155)))</formula>
    </cfRule>
    <cfRule type="containsText" dxfId="300" priority="296" operator="containsText" text="A標準">
      <formula>NOT(ISERROR(SEARCH("A標準",K155)))</formula>
    </cfRule>
    <cfRule type="containsText" dxfId="299" priority="297" operator="containsText" text="未突破">
      <formula>NOT(ISERROR(SEARCH("未突破",K155)))</formula>
    </cfRule>
  </conditionalFormatting>
  <conditionalFormatting sqref="I155">
    <cfRule type="expression" dxfId="298" priority="299">
      <formula>AND($I155&lt;&gt;"",OR($BJ155&gt;=4,$BK155&gt;=2))</formula>
    </cfRule>
  </conditionalFormatting>
  <conditionalFormatting sqref="I155:J155">
    <cfRule type="expression" dxfId="297" priority="300" stopIfTrue="1">
      <formula>AND($I155&lt;&gt;"",OR($I155=#REF!,$I155=$I156,$I155=#REF!))</formula>
    </cfRule>
  </conditionalFormatting>
  <conditionalFormatting sqref="J160">
    <cfRule type="expression" dxfId="296" priority="292">
      <formula>AND($I160&lt;&gt;"107 ハーフマラソン",$I160&lt;&gt;"062 10000mW")</formula>
    </cfRule>
  </conditionalFormatting>
  <conditionalFormatting sqref="K160">
    <cfRule type="containsText" dxfId="295" priority="289" operator="containsText" text="B標準">
      <formula>NOT(ISERROR(SEARCH("B標準",K160)))</formula>
    </cfRule>
    <cfRule type="containsText" dxfId="294" priority="290" operator="containsText" text="A標準">
      <formula>NOT(ISERROR(SEARCH("A標準",K160)))</formula>
    </cfRule>
    <cfRule type="containsText" dxfId="293" priority="291" operator="containsText" text="未突破">
      <formula>NOT(ISERROR(SEARCH("未突破",K160)))</formula>
    </cfRule>
  </conditionalFormatting>
  <conditionalFormatting sqref="I160">
    <cfRule type="expression" dxfId="292" priority="293">
      <formula>AND($I160&lt;&gt;"",OR($BJ160&gt;=4,$BK160&gt;=2))</formula>
    </cfRule>
  </conditionalFormatting>
  <conditionalFormatting sqref="I160:J160">
    <cfRule type="expression" dxfId="291" priority="294" stopIfTrue="1">
      <formula>AND($I160&lt;&gt;"",OR($I160=#REF!,$I160=$I161,$I160=#REF!))</formula>
    </cfRule>
  </conditionalFormatting>
  <conditionalFormatting sqref="J165">
    <cfRule type="expression" dxfId="290" priority="286">
      <formula>AND($I165&lt;&gt;"107 ハーフマラソン",$I165&lt;&gt;"062 10000mW")</formula>
    </cfRule>
  </conditionalFormatting>
  <conditionalFormatting sqref="K165">
    <cfRule type="containsText" dxfId="289" priority="283" operator="containsText" text="B標準">
      <formula>NOT(ISERROR(SEARCH("B標準",K165)))</formula>
    </cfRule>
    <cfRule type="containsText" dxfId="288" priority="284" operator="containsText" text="A標準">
      <formula>NOT(ISERROR(SEARCH("A標準",K165)))</formula>
    </cfRule>
    <cfRule type="containsText" dxfId="287" priority="285" operator="containsText" text="未突破">
      <formula>NOT(ISERROR(SEARCH("未突破",K165)))</formula>
    </cfRule>
  </conditionalFormatting>
  <conditionalFormatting sqref="I165">
    <cfRule type="expression" dxfId="286" priority="287">
      <formula>AND($I165&lt;&gt;"",OR($BJ165&gt;=4,$BK165&gt;=2))</formula>
    </cfRule>
  </conditionalFormatting>
  <conditionalFormatting sqref="I165:J165">
    <cfRule type="expression" dxfId="285" priority="288" stopIfTrue="1">
      <formula>AND($I165&lt;&gt;"",OR($I165=#REF!,$I165=$I166,$I165=#REF!))</formula>
    </cfRule>
  </conditionalFormatting>
  <conditionalFormatting sqref="J170">
    <cfRule type="expression" dxfId="284" priority="280">
      <formula>AND($I170&lt;&gt;"107 ハーフマラソン",$I170&lt;&gt;"062 10000mW")</formula>
    </cfRule>
  </conditionalFormatting>
  <conditionalFormatting sqref="K170">
    <cfRule type="containsText" dxfId="283" priority="277" operator="containsText" text="B標準">
      <formula>NOT(ISERROR(SEARCH("B標準",K170)))</formula>
    </cfRule>
    <cfRule type="containsText" dxfId="282" priority="278" operator="containsText" text="A標準">
      <formula>NOT(ISERROR(SEARCH("A標準",K170)))</formula>
    </cfRule>
    <cfRule type="containsText" dxfId="281" priority="279" operator="containsText" text="未突破">
      <formula>NOT(ISERROR(SEARCH("未突破",K170)))</formula>
    </cfRule>
  </conditionalFormatting>
  <conditionalFormatting sqref="I170">
    <cfRule type="expression" dxfId="280" priority="281">
      <formula>AND($I170&lt;&gt;"",OR($BJ170&gt;=4,$BK170&gt;=2))</formula>
    </cfRule>
  </conditionalFormatting>
  <conditionalFormatting sqref="I170:J170">
    <cfRule type="expression" dxfId="279" priority="282" stopIfTrue="1">
      <formula>AND($I170&lt;&gt;"",OR($I170=#REF!,$I170=$I171,$I170=#REF!))</formula>
    </cfRule>
  </conditionalFormatting>
  <conditionalFormatting sqref="J175">
    <cfRule type="expression" dxfId="278" priority="274">
      <formula>AND($I175&lt;&gt;"107 ハーフマラソン",$I175&lt;&gt;"062 10000mW")</formula>
    </cfRule>
  </conditionalFormatting>
  <conditionalFormatting sqref="K175">
    <cfRule type="containsText" dxfId="277" priority="271" operator="containsText" text="B標準">
      <formula>NOT(ISERROR(SEARCH("B標準",K175)))</formula>
    </cfRule>
    <cfRule type="containsText" dxfId="276" priority="272" operator="containsText" text="A標準">
      <formula>NOT(ISERROR(SEARCH("A標準",K175)))</formula>
    </cfRule>
    <cfRule type="containsText" dxfId="275" priority="273" operator="containsText" text="未突破">
      <formula>NOT(ISERROR(SEARCH("未突破",K175)))</formula>
    </cfRule>
  </conditionalFormatting>
  <conditionalFormatting sqref="I175">
    <cfRule type="expression" dxfId="274" priority="275">
      <formula>AND($I175&lt;&gt;"",OR($BJ175&gt;=4,$BK175&gt;=2))</formula>
    </cfRule>
  </conditionalFormatting>
  <conditionalFormatting sqref="I175:J175">
    <cfRule type="expression" dxfId="273" priority="276" stopIfTrue="1">
      <formula>AND($I175&lt;&gt;"",OR($I175=#REF!,$I175=$I176,$I175=#REF!))</formula>
    </cfRule>
  </conditionalFormatting>
  <conditionalFormatting sqref="J180">
    <cfRule type="expression" dxfId="272" priority="268">
      <formula>AND($I180&lt;&gt;"107 ハーフマラソン",$I180&lt;&gt;"062 10000mW")</formula>
    </cfRule>
  </conditionalFormatting>
  <conditionalFormatting sqref="K180">
    <cfRule type="containsText" dxfId="271" priority="265" operator="containsText" text="B標準">
      <formula>NOT(ISERROR(SEARCH("B標準",K180)))</formula>
    </cfRule>
    <cfRule type="containsText" dxfId="270" priority="266" operator="containsText" text="A標準">
      <formula>NOT(ISERROR(SEARCH("A標準",K180)))</formula>
    </cfRule>
    <cfRule type="containsText" dxfId="269" priority="267" operator="containsText" text="未突破">
      <formula>NOT(ISERROR(SEARCH("未突破",K180)))</formula>
    </cfRule>
  </conditionalFormatting>
  <conditionalFormatting sqref="I180">
    <cfRule type="expression" dxfId="268" priority="269">
      <formula>AND($I180&lt;&gt;"",OR($BJ180&gt;=4,$BK180&gt;=2))</formula>
    </cfRule>
  </conditionalFormatting>
  <conditionalFormatting sqref="I180:J180">
    <cfRule type="expression" dxfId="267" priority="270" stopIfTrue="1">
      <formula>AND($I180&lt;&gt;"",OR($I180=#REF!,$I180=$I181,$I180=#REF!))</formula>
    </cfRule>
  </conditionalFormatting>
  <conditionalFormatting sqref="J185">
    <cfRule type="expression" dxfId="266" priority="262">
      <formula>AND($I185&lt;&gt;"107 ハーフマラソン",$I185&lt;&gt;"062 10000mW")</formula>
    </cfRule>
  </conditionalFormatting>
  <conditionalFormatting sqref="K185">
    <cfRule type="containsText" dxfId="265" priority="259" operator="containsText" text="B標準">
      <formula>NOT(ISERROR(SEARCH("B標準",K185)))</formula>
    </cfRule>
    <cfRule type="containsText" dxfId="264" priority="260" operator="containsText" text="A標準">
      <formula>NOT(ISERROR(SEARCH("A標準",K185)))</formula>
    </cfRule>
    <cfRule type="containsText" dxfId="263" priority="261" operator="containsText" text="未突破">
      <formula>NOT(ISERROR(SEARCH("未突破",K185)))</formula>
    </cfRule>
  </conditionalFormatting>
  <conditionalFormatting sqref="I185">
    <cfRule type="expression" dxfId="262" priority="263">
      <formula>AND($I185&lt;&gt;"",OR($BJ185&gt;=4,$BK185&gt;=2))</formula>
    </cfRule>
  </conditionalFormatting>
  <conditionalFormatting sqref="I185:J185">
    <cfRule type="expression" dxfId="261" priority="264" stopIfTrue="1">
      <formula>AND($I185&lt;&gt;"",OR($I185=#REF!,$I185=$I186,$I185=#REF!))</formula>
    </cfRule>
  </conditionalFormatting>
  <conditionalFormatting sqref="J190">
    <cfRule type="expression" dxfId="260" priority="256">
      <formula>AND($I190&lt;&gt;"107 ハーフマラソン",$I190&lt;&gt;"062 10000mW")</formula>
    </cfRule>
  </conditionalFormatting>
  <conditionalFormatting sqref="K190">
    <cfRule type="containsText" dxfId="259" priority="253" operator="containsText" text="B標準">
      <formula>NOT(ISERROR(SEARCH("B標準",K190)))</formula>
    </cfRule>
    <cfRule type="containsText" dxfId="258" priority="254" operator="containsText" text="A標準">
      <formula>NOT(ISERROR(SEARCH("A標準",K190)))</formula>
    </cfRule>
    <cfRule type="containsText" dxfId="257" priority="255" operator="containsText" text="未突破">
      <formula>NOT(ISERROR(SEARCH("未突破",K190)))</formula>
    </cfRule>
  </conditionalFormatting>
  <conditionalFormatting sqref="I190">
    <cfRule type="expression" dxfId="256" priority="257">
      <formula>AND($I190&lt;&gt;"",OR($BJ190&gt;=4,$BK190&gt;=2))</formula>
    </cfRule>
  </conditionalFormatting>
  <conditionalFormatting sqref="I190:J190">
    <cfRule type="expression" dxfId="255" priority="258" stopIfTrue="1">
      <formula>AND($I190&lt;&gt;"",OR($I190=#REF!,$I190=$I191,$I190=#REF!))</formula>
    </cfRule>
  </conditionalFormatting>
  <conditionalFormatting sqref="J195">
    <cfRule type="expression" dxfId="254" priority="250">
      <formula>AND($I195&lt;&gt;"107 ハーフマラソン",$I195&lt;&gt;"062 10000mW")</formula>
    </cfRule>
  </conditionalFormatting>
  <conditionalFormatting sqref="K195">
    <cfRule type="containsText" dxfId="253" priority="247" operator="containsText" text="B標準">
      <formula>NOT(ISERROR(SEARCH("B標準",K195)))</formula>
    </cfRule>
    <cfRule type="containsText" dxfId="252" priority="248" operator="containsText" text="A標準">
      <formula>NOT(ISERROR(SEARCH("A標準",K195)))</formula>
    </cfRule>
    <cfRule type="containsText" dxfId="251" priority="249" operator="containsText" text="未突破">
      <formula>NOT(ISERROR(SEARCH("未突破",K195)))</formula>
    </cfRule>
  </conditionalFormatting>
  <conditionalFormatting sqref="I195">
    <cfRule type="expression" dxfId="250" priority="251">
      <formula>AND($I195&lt;&gt;"",OR($BJ195&gt;=4,$BK195&gt;=2))</formula>
    </cfRule>
  </conditionalFormatting>
  <conditionalFormatting sqref="I195:J195">
    <cfRule type="expression" dxfId="249" priority="252" stopIfTrue="1">
      <formula>AND($I195&lt;&gt;"",OR($I195=#REF!,$I195=$I196,$I195=#REF!))</formula>
    </cfRule>
  </conditionalFormatting>
  <conditionalFormatting sqref="J200">
    <cfRule type="expression" dxfId="248" priority="244">
      <formula>AND($I200&lt;&gt;"107 ハーフマラソン",$I200&lt;&gt;"062 10000mW")</formula>
    </cfRule>
  </conditionalFormatting>
  <conditionalFormatting sqref="K200">
    <cfRule type="containsText" dxfId="247" priority="241" operator="containsText" text="B標準">
      <formula>NOT(ISERROR(SEARCH("B標準",K200)))</formula>
    </cfRule>
    <cfRule type="containsText" dxfId="246" priority="242" operator="containsText" text="A標準">
      <formula>NOT(ISERROR(SEARCH("A標準",K200)))</formula>
    </cfRule>
    <cfRule type="containsText" dxfId="245" priority="243" operator="containsText" text="未突破">
      <formula>NOT(ISERROR(SEARCH("未突破",K200)))</formula>
    </cfRule>
  </conditionalFormatting>
  <conditionalFormatting sqref="I200">
    <cfRule type="expression" dxfId="244" priority="245">
      <formula>AND($I200&lt;&gt;"",OR($BJ200&gt;=4,$BK200&gt;=2))</formula>
    </cfRule>
  </conditionalFormatting>
  <conditionalFormatting sqref="I200:J200">
    <cfRule type="expression" dxfId="243" priority="246" stopIfTrue="1">
      <formula>AND($I200&lt;&gt;"",OR($I200=#REF!,$I200=$I201,$I200=#REF!))</formula>
    </cfRule>
  </conditionalFormatting>
  <conditionalFormatting sqref="J205">
    <cfRule type="expression" dxfId="242" priority="238">
      <formula>AND($I205&lt;&gt;"107 ハーフマラソン",$I205&lt;&gt;"062 10000mW")</formula>
    </cfRule>
  </conditionalFormatting>
  <conditionalFormatting sqref="K205">
    <cfRule type="containsText" dxfId="241" priority="235" operator="containsText" text="B標準">
      <formula>NOT(ISERROR(SEARCH("B標準",K205)))</formula>
    </cfRule>
    <cfRule type="containsText" dxfId="240" priority="236" operator="containsText" text="A標準">
      <formula>NOT(ISERROR(SEARCH("A標準",K205)))</formula>
    </cfRule>
    <cfRule type="containsText" dxfId="239" priority="237" operator="containsText" text="未突破">
      <formula>NOT(ISERROR(SEARCH("未突破",K205)))</formula>
    </cfRule>
  </conditionalFormatting>
  <conditionalFormatting sqref="I205">
    <cfRule type="expression" dxfId="238" priority="239">
      <formula>AND($I205&lt;&gt;"",OR($BJ205&gt;=4,$BK205&gt;=2))</formula>
    </cfRule>
  </conditionalFormatting>
  <conditionalFormatting sqref="I205:J205">
    <cfRule type="expression" dxfId="237" priority="240" stopIfTrue="1">
      <formula>AND($I205&lt;&gt;"",OR($I205=#REF!,$I205=$I206,$I205=#REF!))</formula>
    </cfRule>
  </conditionalFormatting>
  <conditionalFormatting sqref="J210">
    <cfRule type="expression" dxfId="236" priority="232">
      <formula>AND($I210&lt;&gt;"107 ハーフマラソン",$I210&lt;&gt;"062 10000mW")</formula>
    </cfRule>
  </conditionalFormatting>
  <conditionalFormatting sqref="K210">
    <cfRule type="containsText" dxfId="235" priority="229" operator="containsText" text="B標準">
      <formula>NOT(ISERROR(SEARCH("B標準",K210)))</formula>
    </cfRule>
    <cfRule type="containsText" dxfId="234" priority="230" operator="containsText" text="A標準">
      <formula>NOT(ISERROR(SEARCH("A標準",K210)))</formula>
    </cfRule>
    <cfRule type="containsText" dxfId="233" priority="231" operator="containsText" text="未突破">
      <formula>NOT(ISERROR(SEARCH("未突破",K210)))</formula>
    </cfRule>
  </conditionalFormatting>
  <conditionalFormatting sqref="I210">
    <cfRule type="expression" dxfId="232" priority="233">
      <formula>AND($I210&lt;&gt;"",OR($BJ210&gt;=4,$BK210&gt;=2))</formula>
    </cfRule>
  </conditionalFormatting>
  <conditionalFormatting sqref="I210:J210">
    <cfRule type="expression" dxfId="231" priority="234" stopIfTrue="1">
      <formula>AND($I210&lt;&gt;"",OR($I210=#REF!,$I210=$I211,$I210=#REF!))</formula>
    </cfRule>
  </conditionalFormatting>
  <conditionalFormatting sqref="J215">
    <cfRule type="expression" dxfId="230" priority="226">
      <formula>AND($I215&lt;&gt;"107 ハーフマラソン",$I215&lt;&gt;"062 10000mW")</formula>
    </cfRule>
  </conditionalFormatting>
  <conditionalFormatting sqref="K215">
    <cfRule type="containsText" dxfId="229" priority="223" operator="containsText" text="B標準">
      <formula>NOT(ISERROR(SEARCH("B標準",K215)))</formula>
    </cfRule>
    <cfRule type="containsText" dxfId="228" priority="224" operator="containsText" text="A標準">
      <formula>NOT(ISERROR(SEARCH("A標準",K215)))</formula>
    </cfRule>
    <cfRule type="containsText" dxfId="227" priority="225" operator="containsText" text="未突破">
      <formula>NOT(ISERROR(SEARCH("未突破",K215)))</formula>
    </cfRule>
  </conditionalFormatting>
  <conditionalFormatting sqref="I215">
    <cfRule type="expression" dxfId="226" priority="227">
      <formula>AND($I215&lt;&gt;"",OR($BJ215&gt;=4,$BK215&gt;=2))</formula>
    </cfRule>
  </conditionalFormatting>
  <conditionalFormatting sqref="I215:J215">
    <cfRule type="expression" dxfId="225" priority="228" stopIfTrue="1">
      <formula>AND($I215&lt;&gt;"",OR($I215=#REF!,$I215=$I216,$I215=#REF!))</formula>
    </cfRule>
  </conditionalFormatting>
  <conditionalFormatting sqref="J220">
    <cfRule type="expression" dxfId="224" priority="220">
      <formula>AND($I220&lt;&gt;"107 ハーフマラソン",$I220&lt;&gt;"062 10000mW")</formula>
    </cfRule>
  </conditionalFormatting>
  <conditionalFormatting sqref="K220">
    <cfRule type="containsText" dxfId="223" priority="217" operator="containsText" text="B標準">
      <formula>NOT(ISERROR(SEARCH("B標準",K220)))</formula>
    </cfRule>
    <cfRule type="containsText" dxfId="222" priority="218" operator="containsText" text="A標準">
      <formula>NOT(ISERROR(SEARCH("A標準",K220)))</formula>
    </cfRule>
    <cfRule type="containsText" dxfId="221" priority="219" operator="containsText" text="未突破">
      <formula>NOT(ISERROR(SEARCH("未突破",K220)))</formula>
    </cfRule>
  </conditionalFormatting>
  <conditionalFormatting sqref="I220">
    <cfRule type="expression" dxfId="220" priority="221">
      <formula>AND($I220&lt;&gt;"",OR($BJ220&gt;=4,$BK220&gt;=2))</formula>
    </cfRule>
  </conditionalFormatting>
  <conditionalFormatting sqref="I220:J220">
    <cfRule type="expression" dxfId="219" priority="222" stopIfTrue="1">
      <formula>AND($I220&lt;&gt;"",OR($I220=#REF!,$I220=$I221,$I220=#REF!))</formula>
    </cfRule>
  </conditionalFormatting>
  <conditionalFormatting sqref="J225">
    <cfRule type="expression" dxfId="218" priority="214">
      <formula>AND($I225&lt;&gt;"107 ハーフマラソン",$I225&lt;&gt;"062 10000mW")</formula>
    </cfRule>
  </conditionalFormatting>
  <conditionalFormatting sqref="K225">
    <cfRule type="containsText" dxfId="217" priority="211" operator="containsText" text="B標準">
      <formula>NOT(ISERROR(SEARCH("B標準",K225)))</formula>
    </cfRule>
    <cfRule type="containsText" dxfId="216" priority="212" operator="containsText" text="A標準">
      <formula>NOT(ISERROR(SEARCH("A標準",K225)))</formula>
    </cfRule>
    <cfRule type="containsText" dxfId="215" priority="213" operator="containsText" text="未突破">
      <formula>NOT(ISERROR(SEARCH("未突破",K225)))</formula>
    </cfRule>
  </conditionalFormatting>
  <conditionalFormatting sqref="I225">
    <cfRule type="expression" dxfId="214" priority="215">
      <formula>AND($I225&lt;&gt;"",OR($BJ225&gt;=4,$BK225&gt;=2))</formula>
    </cfRule>
  </conditionalFormatting>
  <conditionalFormatting sqref="I225:J225">
    <cfRule type="expression" dxfId="213" priority="216" stopIfTrue="1">
      <formula>AND($I225&lt;&gt;"",OR($I225=#REF!,$I225=$I226,$I225=#REF!))</formula>
    </cfRule>
  </conditionalFormatting>
  <conditionalFormatting sqref="J230">
    <cfRule type="expression" dxfId="212" priority="208">
      <formula>AND($I230&lt;&gt;"107 ハーフマラソン",$I230&lt;&gt;"062 10000mW")</formula>
    </cfRule>
  </conditionalFormatting>
  <conditionalFormatting sqref="K230">
    <cfRule type="containsText" dxfId="211" priority="205" operator="containsText" text="B標準">
      <formula>NOT(ISERROR(SEARCH("B標準",K230)))</formula>
    </cfRule>
    <cfRule type="containsText" dxfId="210" priority="206" operator="containsText" text="A標準">
      <formula>NOT(ISERROR(SEARCH("A標準",K230)))</formula>
    </cfRule>
    <cfRule type="containsText" dxfId="209" priority="207" operator="containsText" text="未突破">
      <formula>NOT(ISERROR(SEARCH("未突破",K230)))</formula>
    </cfRule>
  </conditionalFormatting>
  <conditionalFormatting sqref="I230">
    <cfRule type="expression" dxfId="208" priority="209">
      <formula>AND($I230&lt;&gt;"",OR($BJ230&gt;=4,$BK230&gt;=2))</formula>
    </cfRule>
  </conditionalFormatting>
  <conditionalFormatting sqref="I230:J230">
    <cfRule type="expression" dxfId="207" priority="210" stopIfTrue="1">
      <formula>AND($I230&lt;&gt;"",OR($I230=#REF!,$I230=$I231,$I230=#REF!))</formula>
    </cfRule>
  </conditionalFormatting>
  <conditionalFormatting sqref="J235">
    <cfRule type="expression" dxfId="206" priority="202">
      <formula>AND($I235&lt;&gt;"107 ハーフマラソン",$I235&lt;&gt;"062 10000mW")</formula>
    </cfRule>
  </conditionalFormatting>
  <conditionalFormatting sqref="K235">
    <cfRule type="containsText" dxfId="205" priority="199" operator="containsText" text="B標準">
      <formula>NOT(ISERROR(SEARCH("B標準",K235)))</formula>
    </cfRule>
    <cfRule type="containsText" dxfId="204" priority="200" operator="containsText" text="A標準">
      <formula>NOT(ISERROR(SEARCH("A標準",K235)))</formula>
    </cfRule>
    <cfRule type="containsText" dxfId="203" priority="201" operator="containsText" text="未突破">
      <formula>NOT(ISERROR(SEARCH("未突破",K235)))</formula>
    </cfRule>
  </conditionalFormatting>
  <conditionalFormatting sqref="I235">
    <cfRule type="expression" dxfId="202" priority="203">
      <formula>AND($I235&lt;&gt;"",OR($BJ235&gt;=4,$BK235&gt;=2))</formula>
    </cfRule>
  </conditionalFormatting>
  <conditionalFormatting sqref="I235:J235">
    <cfRule type="expression" dxfId="201" priority="204" stopIfTrue="1">
      <formula>AND($I235&lt;&gt;"",OR($I235=#REF!,$I235=$I236,$I235=#REF!))</formula>
    </cfRule>
  </conditionalFormatting>
  <conditionalFormatting sqref="J240">
    <cfRule type="expression" dxfId="200" priority="196">
      <formula>AND($I240&lt;&gt;"107 ハーフマラソン",$I240&lt;&gt;"062 10000mW")</formula>
    </cfRule>
  </conditionalFormatting>
  <conditionalFormatting sqref="K240">
    <cfRule type="containsText" dxfId="199" priority="193" operator="containsText" text="B標準">
      <formula>NOT(ISERROR(SEARCH("B標準",K240)))</formula>
    </cfRule>
    <cfRule type="containsText" dxfId="198" priority="194" operator="containsText" text="A標準">
      <formula>NOT(ISERROR(SEARCH("A標準",K240)))</formula>
    </cfRule>
    <cfRule type="containsText" dxfId="197" priority="195" operator="containsText" text="未突破">
      <formula>NOT(ISERROR(SEARCH("未突破",K240)))</formula>
    </cfRule>
  </conditionalFormatting>
  <conditionalFormatting sqref="I240">
    <cfRule type="expression" dxfId="196" priority="197">
      <formula>AND($I240&lt;&gt;"",OR($BJ240&gt;=4,$BK240&gt;=2))</formula>
    </cfRule>
  </conditionalFormatting>
  <conditionalFormatting sqref="I240:J240">
    <cfRule type="expression" dxfId="195" priority="198" stopIfTrue="1">
      <formula>AND($I240&lt;&gt;"",OR($I240=#REF!,$I240=$I241,$I240=#REF!))</formula>
    </cfRule>
  </conditionalFormatting>
  <conditionalFormatting sqref="J245">
    <cfRule type="expression" dxfId="194" priority="190">
      <formula>AND($I245&lt;&gt;"107 ハーフマラソン",$I245&lt;&gt;"062 10000mW")</formula>
    </cfRule>
  </conditionalFormatting>
  <conditionalFormatting sqref="K245">
    <cfRule type="containsText" dxfId="193" priority="187" operator="containsText" text="B標準">
      <formula>NOT(ISERROR(SEARCH("B標準",K245)))</formula>
    </cfRule>
    <cfRule type="containsText" dxfId="192" priority="188" operator="containsText" text="A標準">
      <formula>NOT(ISERROR(SEARCH("A標準",K245)))</formula>
    </cfRule>
    <cfRule type="containsText" dxfId="191" priority="189" operator="containsText" text="未突破">
      <formula>NOT(ISERROR(SEARCH("未突破",K245)))</formula>
    </cfRule>
  </conditionalFormatting>
  <conditionalFormatting sqref="I245">
    <cfRule type="expression" dxfId="190" priority="191">
      <formula>AND($I245&lt;&gt;"",OR($BJ245&gt;=4,$BK245&gt;=2))</formula>
    </cfRule>
  </conditionalFormatting>
  <conditionalFormatting sqref="I245:J245">
    <cfRule type="expression" dxfId="189" priority="192" stopIfTrue="1">
      <formula>AND($I245&lt;&gt;"",OR($I245=#REF!,$I245=$I246,$I245=#REF!))</formula>
    </cfRule>
  </conditionalFormatting>
  <conditionalFormatting sqref="J250">
    <cfRule type="expression" dxfId="188" priority="184">
      <formula>AND($I250&lt;&gt;"107 ハーフマラソン",$I250&lt;&gt;"062 10000mW")</formula>
    </cfRule>
  </conditionalFormatting>
  <conditionalFormatting sqref="K250">
    <cfRule type="containsText" dxfId="187" priority="181" operator="containsText" text="B標準">
      <formula>NOT(ISERROR(SEARCH("B標準",K250)))</formula>
    </cfRule>
    <cfRule type="containsText" dxfId="186" priority="182" operator="containsText" text="A標準">
      <formula>NOT(ISERROR(SEARCH("A標準",K250)))</formula>
    </cfRule>
    <cfRule type="containsText" dxfId="185" priority="183" operator="containsText" text="未突破">
      <formula>NOT(ISERROR(SEARCH("未突破",K250)))</formula>
    </cfRule>
  </conditionalFormatting>
  <conditionalFormatting sqref="I250">
    <cfRule type="expression" dxfId="184" priority="185">
      <formula>AND($I250&lt;&gt;"",OR($BJ250&gt;=4,$BK250&gt;=2))</formula>
    </cfRule>
  </conditionalFormatting>
  <conditionalFormatting sqref="I250:J250">
    <cfRule type="expression" dxfId="183" priority="186" stopIfTrue="1">
      <formula>AND($I250&lt;&gt;"",OR($I250=#REF!,$I250=$I251,$I250=#REF!))</formula>
    </cfRule>
  </conditionalFormatting>
  <conditionalFormatting sqref="J255">
    <cfRule type="expression" dxfId="182" priority="178">
      <formula>AND($I255&lt;&gt;"107 ハーフマラソン",$I255&lt;&gt;"062 10000mW")</formula>
    </cfRule>
  </conditionalFormatting>
  <conditionalFormatting sqref="K255">
    <cfRule type="containsText" dxfId="181" priority="175" operator="containsText" text="B標準">
      <formula>NOT(ISERROR(SEARCH("B標準",K255)))</formula>
    </cfRule>
    <cfRule type="containsText" dxfId="180" priority="176" operator="containsText" text="A標準">
      <formula>NOT(ISERROR(SEARCH("A標準",K255)))</formula>
    </cfRule>
    <cfRule type="containsText" dxfId="179" priority="177" operator="containsText" text="未突破">
      <formula>NOT(ISERROR(SEARCH("未突破",K255)))</formula>
    </cfRule>
  </conditionalFormatting>
  <conditionalFormatting sqref="I255">
    <cfRule type="expression" dxfId="178" priority="179">
      <formula>AND($I255&lt;&gt;"",OR($BJ255&gt;=4,$BK255&gt;=2))</formula>
    </cfRule>
  </conditionalFormatting>
  <conditionalFormatting sqref="I255:J255">
    <cfRule type="expression" dxfId="177" priority="180" stopIfTrue="1">
      <formula>AND($I255&lt;&gt;"",OR($I255=#REF!,$I255=$I256,$I255=#REF!))</formula>
    </cfRule>
  </conditionalFormatting>
  <conditionalFormatting sqref="J260">
    <cfRule type="expression" dxfId="176" priority="172">
      <formula>AND($I260&lt;&gt;"107 ハーフマラソン",$I260&lt;&gt;"062 10000mW")</formula>
    </cfRule>
  </conditionalFormatting>
  <conditionalFormatting sqref="K260">
    <cfRule type="containsText" dxfId="175" priority="169" operator="containsText" text="B標準">
      <formula>NOT(ISERROR(SEARCH("B標準",K260)))</formula>
    </cfRule>
    <cfRule type="containsText" dxfId="174" priority="170" operator="containsText" text="A標準">
      <formula>NOT(ISERROR(SEARCH("A標準",K260)))</formula>
    </cfRule>
    <cfRule type="containsText" dxfId="173" priority="171" operator="containsText" text="未突破">
      <formula>NOT(ISERROR(SEARCH("未突破",K260)))</formula>
    </cfRule>
  </conditionalFormatting>
  <conditionalFormatting sqref="I260">
    <cfRule type="expression" dxfId="172" priority="173">
      <formula>AND($I260&lt;&gt;"",OR($BJ260&gt;=4,$BK260&gt;=2))</formula>
    </cfRule>
  </conditionalFormatting>
  <conditionalFormatting sqref="I260:J260">
    <cfRule type="expression" dxfId="171" priority="174" stopIfTrue="1">
      <formula>AND($I260&lt;&gt;"",OR($I260=#REF!,$I260=$I261,$I260=#REF!))</formula>
    </cfRule>
  </conditionalFormatting>
  <conditionalFormatting sqref="J265">
    <cfRule type="expression" dxfId="170" priority="166">
      <formula>AND($I265&lt;&gt;"107 ハーフマラソン",$I265&lt;&gt;"062 10000mW")</formula>
    </cfRule>
  </conditionalFormatting>
  <conditionalFormatting sqref="K265">
    <cfRule type="containsText" dxfId="169" priority="163" operator="containsText" text="B標準">
      <formula>NOT(ISERROR(SEARCH("B標準",K265)))</formula>
    </cfRule>
    <cfRule type="containsText" dxfId="168" priority="164" operator="containsText" text="A標準">
      <formula>NOT(ISERROR(SEARCH("A標準",K265)))</formula>
    </cfRule>
    <cfRule type="containsText" dxfId="167" priority="165" operator="containsText" text="未突破">
      <formula>NOT(ISERROR(SEARCH("未突破",K265)))</formula>
    </cfRule>
  </conditionalFormatting>
  <conditionalFormatting sqref="I265">
    <cfRule type="expression" dxfId="166" priority="167">
      <formula>AND($I265&lt;&gt;"",OR($BJ265&gt;=4,$BK265&gt;=2))</formula>
    </cfRule>
  </conditionalFormatting>
  <conditionalFormatting sqref="I265:J265">
    <cfRule type="expression" dxfId="165" priority="168" stopIfTrue="1">
      <formula>AND($I265&lt;&gt;"",OR($I265=#REF!,$I265=$I266,$I265=#REF!))</formula>
    </cfRule>
  </conditionalFormatting>
  <conditionalFormatting sqref="J270">
    <cfRule type="expression" dxfId="164" priority="160">
      <formula>AND($I270&lt;&gt;"107 ハーフマラソン",$I270&lt;&gt;"062 10000mW")</formula>
    </cfRule>
  </conditionalFormatting>
  <conditionalFormatting sqref="K270">
    <cfRule type="containsText" dxfId="163" priority="157" operator="containsText" text="B標準">
      <formula>NOT(ISERROR(SEARCH("B標準",K270)))</formula>
    </cfRule>
    <cfRule type="containsText" dxfId="162" priority="158" operator="containsText" text="A標準">
      <formula>NOT(ISERROR(SEARCH("A標準",K270)))</formula>
    </cfRule>
    <cfRule type="containsText" dxfId="161" priority="159" operator="containsText" text="未突破">
      <formula>NOT(ISERROR(SEARCH("未突破",K270)))</formula>
    </cfRule>
  </conditionalFormatting>
  <conditionalFormatting sqref="I270">
    <cfRule type="expression" dxfId="160" priority="161">
      <formula>AND($I270&lt;&gt;"",OR($BJ270&gt;=4,$BK270&gt;=2))</formula>
    </cfRule>
  </conditionalFormatting>
  <conditionalFormatting sqref="I270:J270">
    <cfRule type="expression" dxfId="159" priority="162" stopIfTrue="1">
      <formula>AND($I270&lt;&gt;"",OR($I270=#REF!,$I270=$I271,$I270=#REF!))</formula>
    </cfRule>
  </conditionalFormatting>
  <conditionalFormatting sqref="J275">
    <cfRule type="expression" dxfId="158" priority="154">
      <formula>AND($I275&lt;&gt;"107 ハーフマラソン",$I275&lt;&gt;"062 10000mW")</formula>
    </cfRule>
  </conditionalFormatting>
  <conditionalFormatting sqref="K275">
    <cfRule type="containsText" dxfId="157" priority="151" operator="containsText" text="B標準">
      <formula>NOT(ISERROR(SEARCH("B標準",K275)))</formula>
    </cfRule>
    <cfRule type="containsText" dxfId="156" priority="152" operator="containsText" text="A標準">
      <formula>NOT(ISERROR(SEARCH("A標準",K275)))</formula>
    </cfRule>
    <cfRule type="containsText" dxfId="155" priority="153" operator="containsText" text="未突破">
      <formula>NOT(ISERROR(SEARCH("未突破",K275)))</formula>
    </cfRule>
  </conditionalFormatting>
  <conditionalFormatting sqref="I275">
    <cfRule type="expression" dxfId="154" priority="155">
      <formula>AND($I275&lt;&gt;"",OR($BJ275&gt;=4,$BK275&gt;=2))</formula>
    </cfRule>
  </conditionalFormatting>
  <conditionalFormatting sqref="I275:J275">
    <cfRule type="expression" dxfId="153" priority="156" stopIfTrue="1">
      <formula>AND($I275&lt;&gt;"",OR($I275=#REF!,$I275=$I276,$I275=#REF!))</formula>
    </cfRule>
  </conditionalFormatting>
  <conditionalFormatting sqref="J280">
    <cfRule type="expression" dxfId="152" priority="148">
      <formula>AND($I280&lt;&gt;"107 ハーフマラソン",$I280&lt;&gt;"062 10000mW")</formula>
    </cfRule>
  </conditionalFormatting>
  <conditionalFormatting sqref="K280">
    <cfRule type="containsText" dxfId="151" priority="145" operator="containsText" text="B標準">
      <formula>NOT(ISERROR(SEARCH("B標準",K280)))</formula>
    </cfRule>
    <cfRule type="containsText" dxfId="150" priority="146" operator="containsText" text="A標準">
      <formula>NOT(ISERROR(SEARCH("A標準",K280)))</formula>
    </cfRule>
    <cfRule type="containsText" dxfId="149" priority="147" operator="containsText" text="未突破">
      <formula>NOT(ISERROR(SEARCH("未突破",K280)))</formula>
    </cfRule>
  </conditionalFormatting>
  <conditionalFormatting sqref="I280">
    <cfRule type="expression" dxfId="148" priority="149">
      <formula>AND($I280&lt;&gt;"",OR($BJ280&gt;=4,$BK280&gt;=2))</formula>
    </cfRule>
  </conditionalFormatting>
  <conditionalFormatting sqref="I280:J280">
    <cfRule type="expression" dxfId="147" priority="150" stopIfTrue="1">
      <formula>AND($I280&lt;&gt;"",OR($I280=#REF!,$I280=$I281,$I280=#REF!))</formula>
    </cfRule>
  </conditionalFormatting>
  <conditionalFormatting sqref="J285">
    <cfRule type="expression" dxfId="146" priority="142">
      <formula>AND($I285&lt;&gt;"107 ハーフマラソン",$I285&lt;&gt;"062 10000mW")</formula>
    </cfRule>
  </conditionalFormatting>
  <conditionalFormatting sqref="K285">
    <cfRule type="containsText" dxfId="145" priority="139" operator="containsText" text="B標準">
      <formula>NOT(ISERROR(SEARCH("B標準",K285)))</formula>
    </cfRule>
    <cfRule type="containsText" dxfId="144" priority="140" operator="containsText" text="A標準">
      <formula>NOT(ISERROR(SEARCH("A標準",K285)))</formula>
    </cfRule>
    <cfRule type="containsText" dxfId="143" priority="141" operator="containsText" text="未突破">
      <formula>NOT(ISERROR(SEARCH("未突破",K285)))</formula>
    </cfRule>
  </conditionalFormatting>
  <conditionalFormatting sqref="I285">
    <cfRule type="expression" dxfId="142" priority="143">
      <formula>AND($I285&lt;&gt;"",OR($BJ285&gt;=4,$BK285&gt;=2))</formula>
    </cfRule>
  </conditionalFormatting>
  <conditionalFormatting sqref="I285:J285">
    <cfRule type="expression" dxfId="141" priority="144" stopIfTrue="1">
      <formula>AND($I285&lt;&gt;"",OR($I285=#REF!,$I285=$I286,$I285=#REF!))</formula>
    </cfRule>
  </conditionalFormatting>
  <conditionalFormatting sqref="J290">
    <cfRule type="expression" dxfId="140" priority="136">
      <formula>AND($I290&lt;&gt;"107 ハーフマラソン",$I290&lt;&gt;"062 10000mW")</formula>
    </cfRule>
  </conditionalFormatting>
  <conditionalFormatting sqref="K290">
    <cfRule type="containsText" dxfId="139" priority="133" operator="containsText" text="B標準">
      <formula>NOT(ISERROR(SEARCH("B標準",K290)))</formula>
    </cfRule>
    <cfRule type="containsText" dxfId="138" priority="134" operator="containsText" text="A標準">
      <formula>NOT(ISERROR(SEARCH("A標準",K290)))</formula>
    </cfRule>
    <cfRule type="containsText" dxfId="137" priority="135" operator="containsText" text="未突破">
      <formula>NOT(ISERROR(SEARCH("未突破",K290)))</formula>
    </cfRule>
  </conditionalFormatting>
  <conditionalFormatting sqref="I290">
    <cfRule type="expression" dxfId="136" priority="137">
      <formula>AND($I290&lt;&gt;"",OR($BJ290&gt;=4,$BK290&gt;=2))</formula>
    </cfRule>
  </conditionalFormatting>
  <conditionalFormatting sqref="I290:J290">
    <cfRule type="expression" dxfId="135" priority="138" stopIfTrue="1">
      <formula>AND($I290&lt;&gt;"",OR($I290=#REF!,$I290=$I291,$I290=#REF!))</formula>
    </cfRule>
  </conditionalFormatting>
  <conditionalFormatting sqref="J295">
    <cfRule type="expression" dxfId="134" priority="130">
      <formula>AND($I295&lt;&gt;"107 ハーフマラソン",$I295&lt;&gt;"062 10000mW")</formula>
    </cfRule>
  </conditionalFormatting>
  <conditionalFormatting sqref="K295">
    <cfRule type="containsText" dxfId="133" priority="127" operator="containsText" text="B標準">
      <formula>NOT(ISERROR(SEARCH("B標準",K295)))</formula>
    </cfRule>
    <cfRule type="containsText" dxfId="132" priority="128" operator="containsText" text="A標準">
      <formula>NOT(ISERROR(SEARCH("A標準",K295)))</formula>
    </cfRule>
    <cfRule type="containsText" dxfId="131" priority="129" operator="containsText" text="未突破">
      <formula>NOT(ISERROR(SEARCH("未突破",K295)))</formula>
    </cfRule>
  </conditionalFormatting>
  <conditionalFormatting sqref="I295">
    <cfRule type="expression" dxfId="130" priority="131">
      <formula>AND($I295&lt;&gt;"",OR($BJ295&gt;=4,$BK295&gt;=2))</formula>
    </cfRule>
  </conditionalFormatting>
  <conditionalFormatting sqref="I295:J295">
    <cfRule type="expression" dxfId="129" priority="132" stopIfTrue="1">
      <formula>AND($I295&lt;&gt;"",OR($I295=#REF!,$I295=$I296,$I295=#REF!))</formula>
    </cfRule>
  </conditionalFormatting>
  <conditionalFormatting sqref="J300">
    <cfRule type="expression" dxfId="128" priority="124">
      <formula>AND($I300&lt;&gt;"107 ハーフマラソン",$I300&lt;&gt;"062 10000mW")</formula>
    </cfRule>
  </conditionalFormatting>
  <conditionalFormatting sqref="K300">
    <cfRule type="containsText" dxfId="127" priority="121" operator="containsText" text="B標準">
      <formula>NOT(ISERROR(SEARCH("B標準",K300)))</formula>
    </cfRule>
    <cfRule type="containsText" dxfId="126" priority="122" operator="containsText" text="A標準">
      <formula>NOT(ISERROR(SEARCH("A標準",K300)))</formula>
    </cfRule>
    <cfRule type="containsText" dxfId="125" priority="123" operator="containsText" text="未突破">
      <formula>NOT(ISERROR(SEARCH("未突破",K300)))</formula>
    </cfRule>
  </conditionalFormatting>
  <conditionalFormatting sqref="I300">
    <cfRule type="expression" dxfId="124" priority="125">
      <formula>AND($I300&lt;&gt;"",OR($BJ300&gt;=4,$BK300&gt;=2))</formula>
    </cfRule>
  </conditionalFormatting>
  <conditionalFormatting sqref="I300:J300">
    <cfRule type="expression" dxfId="123" priority="126" stopIfTrue="1">
      <formula>AND($I300&lt;&gt;"",OR($I300=#REF!,$I300=$I301,$I300=#REF!))</formula>
    </cfRule>
  </conditionalFormatting>
  <conditionalFormatting sqref="J305">
    <cfRule type="expression" dxfId="122" priority="118">
      <formula>AND($I305&lt;&gt;"107 ハーフマラソン",$I305&lt;&gt;"062 10000mW")</formula>
    </cfRule>
  </conditionalFormatting>
  <conditionalFormatting sqref="K305">
    <cfRule type="containsText" dxfId="121" priority="115" operator="containsText" text="B標準">
      <formula>NOT(ISERROR(SEARCH("B標準",K305)))</formula>
    </cfRule>
    <cfRule type="containsText" dxfId="120" priority="116" operator="containsText" text="A標準">
      <formula>NOT(ISERROR(SEARCH("A標準",K305)))</formula>
    </cfRule>
    <cfRule type="containsText" dxfId="119" priority="117" operator="containsText" text="未突破">
      <formula>NOT(ISERROR(SEARCH("未突破",K305)))</formula>
    </cfRule>
  </conditionalFormatting>
  <conditionalFormatting sqref="I305">
    <cfRule type="expression" dxfId="118" priority="119">
      <formula>AND($I305&lt;&gt;"",OR($BJ305&gt;=4,$BK305&gt;=2))</formula>
    </cfRule>
  </conditionalFormatting>
  <conditionalFormatting sqref="I305:J305">
    <cfRule type="expression" dxfId="117" priority="120" stopIfTrue="1">
      <formula>AND($I305&lt;&gt;"",OR($I305=#REF!,$I305=$I306,$I305=#REF!))</formula>
    </cfRule>
  </conditionalFormatting>
  <conditionalFormatting sqref="J310">
    <cfRule type="expression" dxfId="116" priority="112">
      <formula>AND($I310&lt;&gt;"107 ハーフマラソン",$I310&lt;&gt;"062 10000mW")</formula>
    </cfRule>
  </conditionalFormatting>
  <conditionalFormatting sqref="K310">
    <cfRule type="containsText" dxfId="115" priority="109" operator="containsText" text="B標準">
      <formula>NOT(ISERROR(SEARCH("B標準",K310)))</formula>
    </cfRule>
    <cfRule type="containsText" dxfId="114" priority="110" operator="containsText" text="A標準">
      <formula>NOT(ISERROR(SEARCH("A標準",K310)))</formula>
    </cfRule>
    <cfRule type="containsText" dxfId="113" priority="111" operator="containsText" text="未突破">
      <formula>NOT(ISERROR(SEARCH("未突破",K310)))</formula>
    </cfRule>
  </conditionalFormatting>
  <conditionalFormatting sqref="I310">
    <cfRule type="expression" dxfId="112" priority="113">
      <formula>AND($I310&lt;&gt;"",OR($BJ310&gt;=4,$BK310&gt;=2))</formula>
    </cfRule>
  </conditionalFormatting>
  <conditionalFormatting sqref="I310:J310">
    <cfRule type="expression" dxfId="111" priority="114" stopIfTrue="1">
      <formula>AND($I310&lt;&gt;"",OR($I310=#REF!,$I310=$I311,$I310=#REF!))</formula>
    </cfRule>
  </conditionalFormatting>
  <conditionalFormatting sqref="J315">
    <cfRule type="expression" dxfId="110" priority="106">
      <formula>AND($I315&lt;&gt;"107 ハーフマラソン",$I315&lt;&gt;"062 10000mW")</formula>
    </cfRule>
  </conditionalFormatting>
  <conditionalFormatting sqref="K315">
    <cfRule type="containsText" dxfId="109" priority="103" operator="containsText" text="B標準">
      <formula>NOT(ISERROR(SEARCH("B標準",K315)))</formula>
    </cfRule>
    <cfRule type="containsText" dxfId="108" priority="104" operator="containsText" text="A標準">
      <formula>NOT(ISERROR(SEARCH("A標準",K315)))</formula>
    </cfRule>
    <cfRule type="containsText" dxfId="107" priority="105" operator="containsText" text="未突破">
      <formula>NOT(ISERROR(SEARCH("未突破",K315)))</formula>
    </cfRule>
  </conditionalFormatting>
  <conditionalFormatting sqref="I315">
    <cfRule type="expression" dxfId="106" priority="107">
      <formula>AND($I315&lt;&gt;"",OR($BJ315&gt;=4,$BK315&gt;=2))</formula>
    </cfRule>
  </conditionalFormatting>
  <conditionalFormatting sqref="I315:J315">
    <cfRule type="expression" dxfId="105" priority="108" stopIfTrue="1">
      <formula>AND($I315&lt;&gt;"",OR($I315=#REF!,$I315=$I316,$I315=#REF!))</formula>
    </cfRule>
  </conditionalFormatting>
  <conditionalFormatting sqref="J320">
    <cfRule type="expression" dxfId="104" priority="100">
      <formula>AND($I320&lt;&gt;"107 ハーフマラソン",$I320&lt;&gt;"062 10000mW")</formula>
    </cfRule>
  </conditionalFormatting>
  <conditionalFormatting sqref="K320">
    <cfRule type="containsText" dxfId="103" priority="97" operator="containsText" text="B標準">
      <formula>NOT(ISERROR(SEARCH("B標準",K320)))</formula>
    </cfRule>
    <cfRule type="containsText" dxfId="102" priority="98" operator="containsText" text="A標準">
      <formula>NOT(ISERROR(SEARCH("A標準",K320)))</formula>
    </cfRule>
    <cfRule type="containsText" dxfId="101" priority="99" operator="containsText" text="未突破">
      <formula>NOT(ISERROR(SEARCH("未突破",K320)))</formula>
    </cfRule>
  </conditionalFormatting>
  <conditionalFormatting sqref="I320">
    <cfRule type="expression" dxfId="100" priority="101">
      <formula>AND($I320&lt;&gt;"",OR($BJ320&gt;=4,$BK320&gt;=2))</formula>
    </cfRule>
  </conditionalFormatting>
  <conditionalFormatting sqref="I320:J320">
    <cfRule type="expression" dxfId="99" priority="102" stopIfTrue="1">
      <formula>AND($I320&lt;&gt;"",OR($I320=#REF!,$I320=$I321,$I320=#REF!))</formula>
    </cfRule>
  </conditionalFormatting>
  <conditionalFormatting sqref="J325">
    <cfRule type="expression" dxfId="98" priority="94">
      <formula>AND($I325&lt;&gt;"107 ハーフマラソン",$I325&lt;&gt;"062 10000mW")</formula>
    </cfRule>
  </conditionalFormatting>
  <conditionalFormatting sqref="K325">
    <cfRule type="containsText" dxfId="97" priority="91" operator="containsText" text="B標準">
      <formula>NOT(ISERROR(SEARCH("B標準",K325)))</formula>
    </cfRule>
    <cfRule type="containsText" dxfId="96" priority="92" operator="containsText" text="A標準">
      <formula>NOT(ISERROR(SEARCH("A標準",K325)))</formula>
    </cfRule>
    <cfRule type="containsText" dxfId="95" priority="93" operator="containsText" text="未突破">
      <formula>NOT(ISERROR(SEARCH("未突破",K325)))</formula>
    </cfRule>
  </conditionalFormatting>
  <conditionalFormatting sqref="I325">
    <cfRule type="expression" dxfId="94" priority="95">
      <formula>AND($I325&lt;&gt;"",OR($BJ325&gt;=4,$BK325&gt;=2))</formula>
    </cfRule>
  </conditionalFormatting>
  <conditionalFormatting sqref="I325:J325">
    <cfRule type="expression" dxfId="93" priority="96" stopIfTrue="1">
      <formula>AND($I325&lt;&gt;"",OR($I325=#REF!,$I325=$I326,$I325=#REF!))</formula>
    </cfRule>
  </conditionalFormatting>
  <conditionalFormatting sqref="J330">
    <cfRule type="expression" dxfId="92" priority="88">
      <formula>AND($I330&lt;&gt;"107 ハーフマラソン",$I330&lt;&gt;"062 10000mW")</formula>
    </cfRule>
  </conditionalFormatting>
  <conditionalFormatting sqref="K330">
    <cfRule type="containsText" dxfId="91" priority="85" operator="containsText" text="B標準">
      <formula>NOT(ISERROR(SEARCH("B標準",K330)))</formula>
    </cfRule>
    <cfRule type="containsText" dxfId="90" priority="86" operator="containsText" text="A標準">
      <formula>NOT(ISERROR(SEARCH("A標準",K330)))</formula>
    </cfRule>
    <cfRule type="containsText" dxfId="89" priority="87" operator="containsText" text="未突破">
      <formula>NOT(ISERROR(SEARCH("未突破",K330)))</formula>
    </cfRule>
  </conditionalFormatting>
  <conditionalFormatting sqref="I330">
    <cfRule type="expression" dxfId="88" priority="89">
      <formula>AND($I330&lt;&gt;"",OR($BJ330&gt;=4,$BK330&gt;=2))</formula>
    </cfRule>
  </conditionalFormatting>
  <conditionalFormatting sqref="I330:J330">
    <cfRule type="expression" dxfId="87" priority="90" stopIfTrue="1">
      <formula>AND($I330&lt;&gt;"",OR($I330=#REF!,$I330=$I331,$I330=#REF!))</formula>
    </cfRule>
  </conditionalFormatting>
  <conditionalFormatting sqref="J335">
    <cfRule type="expression" dxfId="86" priority="82">
      <formula>AND($I335&lt;&gt;"107 ハーフマラソン",$I335&lt;&gt;"062 10000mW")</formula>
    </cfRule>
  </conditionalFormatting>
  <conditionalFormatting sqref="K335">
    <cfRule type="containsText" dxfId="85" priority="79" operator="containsText" text="B標準">
      <formula>NOT(ISERROR(SEARCH("B標準",K335)))</formula>
    </cfRule>
    <cfRule type="containsText" dxfId="84" priority="80" operator="containsText" text="A標準">
      <formula>NOT(ISERROR(SEARCH("A標準",K335)))</formula>
    </cfRule>
    <cfRule type="containsText" dxfId="83" priority="81" operator="containsText" text="未突破">
      <formula>NOT(ISERROR(SEARCH("未突破",K335)))</formula>
    </cfRule>
  </conditionalFormatting>
  <conditionalFormatting sqref="I335">
    <cfRule type="expression" dxfId="82" priority="83">
      <formula>AND($I335&lt;&gt;"",OR($BJ335&gt;=4,$BK335&gt;=2))</formula>
    </cfRule>
  </conditionalFormatting>
  <conditionalFormatting sqref="I335:J335">
    <cfRule type="expression" dxfId="81" priority="84" stopIfTrue="1">
      <formula>AND($I335&lt;&gt;"",OR($I335=#REF!,$I335=$I336,$I335=#REF!))</formula>
    </cfRule>
  </conditionalFormatting>
  <conditionalFormatting sqref="J340">
    <cfRule type="expression" dxfId="80" priority="76">
      <formula>AND($I340&lt;&gt;"107 ハーフマラソン",$I340&lt;&gt;"062 10000mW")</formula>
    </cfRule>
  </conditionalFormatting>
  <conditionalFormatting sqref="K340">
    <cfRule type="containsText" dxfId="79" priority="73" operator="containsText" text="B標準">
      <formula>NOT(ISERROR(SEARCH("B標準",K340)))</formula>
    </cfRule>
    <cfRule type="containsText" dxfId="78" priority="74" operator="containsText" text="A標準">
      <formula>NOT(ISERROR(SEARCH("A標準",K340)))</formula>
    </cfRule>
    <cfRule type="containsText" dxfId="77" priority="75" operator="containsText" text="未突破">
      <formula>NOT(ISERROR(SEARCH("未突破",K340)))</formula>
    </cfRule>
  </conditionalFormatting>
  <conditionalFormatting sqref="I340">
    <cfRule type="expression" dxfId="76" priority="77">
      <formula>AND($I340&lt;&gt;"",OR($BJ340&gt;=4,$BK340&gt;=2))</formula>
    </cfRule>
  </conditionalFormatting>
  <conditionalFormatting sqref="I340:J340">
    <cfRule type="expression" dxfId="75" priority="78" stopIfTrue="1">
      <formula>AND($I340&lt;&gt;"",OR($I340=#REF!,$I340=$I341,$I340=#REF!))</formula>
    </cfRule>
  </conditionalFormatting>
  <conditionalFormatting sqref="J345">
    <cfRule type="expression" dxfId="74" priority="70">
      <formula>AND($I345&lt;&gt;"107 ハーフマラソン",$I345&lt;&gt;"062 10000mW")</formula>
    </cfRule>
  </conditionalFormatting>
  <conditionalFormatting sqref="K345">
    <cfRule type="containsText" dxfId="73" priority="67" operator="containsText" text="B標準">
      <formula>NOT(ISERROR(SEARCH("B標準",K345)))</formula>
    </cfRule>
    <cfRule type="containsText" dxfId="72" priority="68" operator="containsText" text="A標準">
      <formula>NOT(ISERROR(SEARCH("A標準",K345)))</formula>
    </cfRule>
    <cfRule type="containsText" dxfId="71" priority="69" operator="containsText" text="未突破">
      <formula>NOT(ISERROR(SEARCH("未突破",K345)))</formula>
    </cfRule>
  </conditionalFormatting>
  <conditionalFormatting sqref="I345">
    <cfRule type="expression" dxfId="70" priority="71">
      <formula>AND($I345&lt;&gt;"",OR($BJ345&gt;=4,$BK345&gt;=2))</formula>
    </cfRule>
  </conditionalFormatting>
  <conditionalFormatting sqref="I345:J345">
    <cfRule type="expression" dxfId="69" priority="72" stopIfTrue="1">
      <formula>AND($I345&lt;&gt;"",OR($I345=#REF!,$I345=$I346,$I345=#REF!))</formula>
    </cfRule>
  </conditionalFormatting>
  <conditionalFormatting sqref="J350">
    <cfRule type="expression" dxfId="68" priority="64">
      <formula>AND($I350&lt;&gt;"107 ハーフマラソン",$I350&lt;&gt;"062 10000mW")</formula>
    </cfRule>
  </conditionalFormatting>
  <conditionalFormatting sqref="K350">
    <cfRule type="containsText" dxfId="67" priority="61" operator="containsText" text="B標準">
      <formula>NOT(ISERROR(SEARCH("B標準",K350)))</formula>
    </cfRule>
    <cfRule type="containsText" dxfId="66" priority="62" operator="containsText" text="A標準">
      <formula>NOT(ISERROR(SEARCH("A標準",K350)))</formula>
    </cfRule>
    <cfRule type="containsText" dxfId="65" priority="63" operator="containsText" text="未突破">
      <formula>NOT(ISERROR(SEARCH("未突破",K350)))</formula>
    </cfRule>
  </conditionalFormatting>
  <conditionalFormatting sqref="I350">
    <cfRule type="expression" dxfId="64" priority="65">
      <formula>AND($I350&lt;&gt;"",OR($BJ350&gt;=4,$BK350&gt;=2))</formula>
    </cfRule>
  </conditionalFormatting>
  <conditionalFormatting sqref="I350:J350">
    <cfRule type="expression" dxfId="63" priority="66" stopIfTrue="1">
      <formula>AND($I350&lt;&gt;"",OR($I350=#REF!,$I350=$I351,$I350=#REF!))</formula>
    </cfRule>
  </conditionalFormatting>
  <conditionalFormatting sqref="J355">
    <cfRule type="expression" dxfId="62" priority="58">
      <formula>AND($I355&lt;&gt;"107 ハーフマラソン",$I355&lt;&gt;"062 10000mW")</formula>
    </cfRule>
  </conditionalFormatting>
  <conditionalFormatting sqref="K355">
    <cfRule type="containsText" dxfId="61" priority="55" operator="containsText" text="B標準">
      <formula>NOT(ISERROR(SEARCH("B標準",K355)))</formula>
    </cfRule>
    <cfRule type="containsText" dxfId="60" priority="56" operator="containsText" text="A標準">
      <formula>NOT(ISERROR(SEARCH("A標準",K355)))</formula>
    </cfRule>
    <cfRule type="containsText" dxfId="59" priority="57" operator="containsText" text="未突破">
      <formula>NOT(ISERROR(SEARCH("未突破",K355)))</formula>
    </cfRule>
  </conditionalFormatting>
  <conditionalFormatting sqref="I355">
    <cfRule type="expression" dxfId="58" priority="59">
      <formula>AND($I355&lt;&gt;"",OR($BJ355&gt;=4,$BK355&gt;=2))</formula>
    </cfRule>
  </conditionalFormatting>
  <conditionalFormatting sqref="I355:J355">
    <cfRule type="expression" dxfId="57" priority="60" stopIfTrue="1">
      <formula>AND($I355&lt;&gt;"",OR($I355=#REF!,$I355=$I356,$I355=#REF!))</formula>
    </cfRule>
  </conditionalFormatting>
  <conditionalFormatting sqref="J360">
    <cfRule type="expression" dxfId="56" priority="52">
      <formula>AND($I360&lt;&gt;"107 ハーフマラソン",$I360&lt;&gt;"062 10000mW")</formula>
    </cfRule>
  </conditionalFormatting>
  <conditionalFormatting sqref="K360">
    <cfRule type="containsText" dxfId="55" priority="49" operator="containsText" text="B標準">
      <formula>NOT(ISERROR(SEARCH("B標準",K360)))</formula>
    </cfRule>
    <cfRule type="containsText" dxfId="54" priority="50" operator="containsText" text="A標準">
      <formula>NOT(ISERROR(SEARCH("A標準",K360)))</formula>
    </cfRule>
    <cfRule type="containsText" dxfId="53" priority="51" operator="containsText" text="未突破">
      <formula>NOT(ISERROR(SEARCH("未突破",K360)))</formula>
    </cfRule>
  </conditionalFormatting>
  <conditionalFormatting sqref="I360">
    <cfRule type="expression" dxfId="52" priority="53">
      <formula>AND($I360&lt;&gt;"",OR($BJ360&gt;=4,$BK360&gt;=2))</formula>
    </cfRule>
  </conditionalFormatting>
  <conditionalFormatting sqref="I360:J360">
    <cfRule type="expression" dxfId="51" priority="54" stopIfTrue="1">
      <formula>AND($I360&lt;&gt;"",OR($I360=#REF!,$I360=$I361,$I360=#REF!))</formula>
    </cfRule>
  </conditionalFormatting>
  <conditionalFormatting sqref="J365">
    <cfRule type="expression" dxfId="50" priority="46">
      <formula>AND($I365&lt;&gt;"107 ハーフマラソン",$I365&lt;&gt;"062 10000mW")</formula>
    </cfRule>
  </conditionalFormatting>
  <conditionalFormatting sqref="K365">
    <cfRule type="containsText" dxfId="49" priority="43" operator="containsText" text="B標準">
      <formula>NOT(ISERROR(SEARCH("B標準",K365)))</formula>
    </cfRule>
    <cfRule type="containsText" dxfId="48" priority="44" operator="containsText" text="A標準">
      <formula>NOT(ISERROR(SEARCH("A標準",K365)))</formula>
    </cfRule>
    <cfRule type="containsText" dxfId="47" priority="45" operator="containsText" text="未突破">
      <formula>NOT(ISERROR(SEARCH("未突破",K365)))</formula>
    </cfRule>
  </conditionalFormatting>
  <conditionalFormatting sqref="I365">
    <cfRule type="expression" dxfId="46" priority="47">
      <formula>AND($I365&lt;&gt;"",OR($BJ365&gt;=4,$BK365&gt;=2))</formula>
    </cfRule>
  </conditionalFormatting>
  <conditionalFormatting sqref="I365:J365">
    <cfRule type="expression" dxfId="45" priority="48" stopIfTrue="1">
      <formula>AND($I365&lt;&gt;"",OR($I365=#REF!,$I365=$I366,$I365=#REF!))</formula>
    </cfRule>
  </conditionalFormatting>
  <conditionalFormatting sqref="J370">
    <cfRule type="expression" dxfId="44" priority="40">
      <formula>AND($I370&lt;&gt;"107 ハーフマラソン",$I370&lt;&gt;"062 10000mW")</formula>
    </cfRule>
  </conditionalFormatting>
  <conditionalFormatting sqref="K370">
    <cfRule type="containsText" dxfId="43" priority="37" operator="containsText" text="B標準">
      <formula>NOT(ISERROR(SEARCH("B標準",K370)))</formula>
    </cfRule>
    <cfRule type="containsText" dxfId="42" priority="38" operator="containsText" text="A標準">
      <formula>NOT(ISERROR(SEARCH("A標準",K370)))</formula>
    </cfRule>
    <cfRule type="containsText" dxfId="41" priority="39" operator="containsText" text="未突破">
      <formula>NOT(ISERROR(SEARCH("未突破",K370)))</formula>
    </cfRule>
  </conditionalFormatting>
  <conditionalFormatting sqref="I370">
    <cfRule type="expression" dxfId="40" priority="41">
      <formula>AND($I370&lt;&gt;"",OR($BJ370&gt;=4,$BK370&gt;=2))</formula>
    </cfRule>
  </conditionalFormatting>
  <conditionalFormatting sqref="I370:J370">
    <cfRule type="expression" dxfId="39" priority="42" stopIfTrue="1">
      <formula>AND($I370&lt;&gt;"",OR($I370=#REF!,$I370=$I371,$I370=#REF!))</formula>
    </cfRule>
  </conditionalFormatting>
  <conditionalFormatting sqref="J375">
    <cfRule type="expression" dxfId="38" priority="34">
      <formula>AND($I375&lt;&gt;"107 ハーフマラソン",$I375&lt;&gt;"062 10000mW")</formula>
    </cfRule>
  </conditionalFormatting>
  <conditionalFormatting sqref="K375">
    <cfRule type="containsText" dxfId="37" priority="31" operator="containsText" text="B標準">
      <formula>NOT(ISERROR(SEARCH("B標準",K375)))</formula>
    </cfRule>
    <cfRule type="containsText" dxfId="36" priority="32" operator="containsText" text="A標準">
      <formula>NOT(ISERROR(SEARCH("A標準",K375)))</formula>
    </cfRule>
    <cfRule type="containsText" dxfId="35" priority="33" operator="containsText" text="未突破">
      <formula>NOT(ISERROR(SEARCH("未突破",K375)))</formula>
    </cfRule>
  </conditionalFormatting>
  <conditionalFormatting sqref="I375">
    <cfRule type="expression" dxfId="34" priority="35">
      <formula>AND($I375&lt;&gt;"",OR($BJ375&gt;=4,$BK375&gt;=2))</formula>
    </cfRule>
  </conditionalFormatting>
  <conditionalFormatting sqref="I375:J375">
    <cfRule type="expression" dxfId="33" priority="36" stopIfTrue="1">
      <formula>AND($I375&lt;&gt;"",OR($I375=#REF!,$I375=$I376,$I375=#REF!))</formula>
    </cfRule>
  </conditionalFormatting>
  <conditionalFormatting sqref="J380">
    <cfRule type="expression" dxfId="32" priority="28">
      <formula>AND($I380&lt;&gt;"107 ハーフマラソン",$I380&lt;&gt;"062 10000mW")</formula>
    </cfRule>
  </conditionalFormatting>
  <conditionalFormatting sqref="K380">
    <cfRule type="containsText" dxfId="31" priority="25" operator="containsText" text="B標準">
      <formula>NOT(ISERROR(SEARCH("B標準",K380)))</formula>
    </cfRule>
    <cfRule type="containsText" dxfId="30" priority="26" operator="containsText" text="A標準">
      <formula>NOT(ISERROR(SEARCH("A標準",K380)))</formula>
    </cfRule>
    <cfRule type="containsText" dxfId="29" priority="27" operator="containsText" text="未突破">
      <formula>NOT(ISERROR(SEARCH("未突破",K380)))</formula>
    </cfRule>
  </conditionalFormatting>
  <conditionalFormatting sqref="I380">
    <cfRule type="expression" dxfId="28" priority="29">
      <formula>AND($I380&lt;&gt;"",OR($BJ380&gt;=4,$BK380&gt;=2))</formula>
    </cfRule>
  </conditionalFormatting>
  <conditionalFormatting sqref="I380:J380">
    <cfRule type="expression" dxfId="27" priority="30" stopIfTrue="1">
      <formula>AND($I380&lt;&gt;"",OR($I380=#REF!,$I380=$I381,$I380=#REF!))</formula>
    </cfRule>
  </conditionalFormatting>
  <conditionalFormatting sqref="J385">
    <cfRule type="expression" dxfId="26" priority="22">
      <formula>AND($I385&lt;&gt;"107 ハーフマラソン",$I385&lt;&gt;"062 10000mW")</formula>
    </cfRule>
  </conditionalFormatting>
  <conditionalFormatting sqref="K385">
    <cfRule type="containsText" dxfId="25" priority="19" operator="containsText" text="B標準">
      <formula>NOT(ISERROR(SEARCH("B標準",K385)))</formula>
    </cfRule>
    <cfRule type="containsText" dxfId="24" priority="20" operator="containsText" text="A標準">
      <formula>NOT(ISERROR(SEARCH("A標準",K385)))</formula>
    </cfRule>
    <cfRule type="containsText" dxfId="23" priority="21" operator="containsText" text="未突破">
      <formula>NOT(ISERROR(SEARCH("未突破",K385)))</formula>
    </cfRule>
  </conditionalFormatting>
  <conditionalFormatting sqref="I385">
    <cfRule type="expression" dxfId="22" priority="23">
      <formula>AND($I385&lt;&gt;"",OR($BJ385&gt;=4,$BK385&gt;=2))</formula>
    </cfRule>
  </conditionalFormatting>
  <conditionalFormatting sqref="I385:J385">
    <cfRule type="expression" dxfId="21" priority="24" stopIfTrue="1">
      <formula>AND($I385&lt;&gt;"",OR($I385=#REF!,$I385=$I386,$I385=#REF!))</formula>
    </cfRule>
  </conditionalFormatting>
  <conditionalFormatting sqref="J390">
    <cfRule type="expression" dxfId="20" priority="16">
      <formula>AND($I390&lt;&gt;"107 ハーフマラソン",$I390&lt;&gt;"062 10000mW")</formula>
    </cfRule>
  </conditionalFormatting>
  <conditionalFormatting sqref="K390">
    <cfRule type="containsText" dxfId="19" priority="13" operator="containsText" text="B標準">
      <formula>NOT(ISERROR(SEARCH("B標準",K390)))</formula>
    </cfRule>
    <cfRule type="containsText" dxfId="18" priority="14" operator="containsText" text="A標準">
      <formula>NOT(ISERROR(SEARCH("A標準",K390)))</formula>
    </cfRule>
    <cfRule type="containsText" dxfId="17" priority="15" operator="containsText" text="未突破">
      <formula>NOT(ISERROR(SEARCH("未突破",K390)))</formula>
    </cfRule>
  </conditionalFormatting>
  <conditionalFormatting sqref="I390">
    <cfRule type="expression" dxfId="16" priority="17">
      <formula>AND($I390&lt;&gt;"",OR($BJ390&gt;=4,$BK390&gt;=2))</formula>
    </cfRule>
  </conditionalFormatting>
  <conditionalFormatting sqref="I390:J390">
    <cfRule type="expression" dxfId="15" priority="18" stopIfTrue="1">
      <formula>AND($I390&lt;&gt;"",OR($I390=#REF!,$I390=$I391,$I390=#REF!))</formula>
    </cfRule>
  </conditionalFormatting>
  <conditionalFormatting sqref="J395">
    <cfRule type="expression" dxfId="14" priority="10">
      <formula>AND($I395&lt;&gt;"107 ハーフマラソン",$I395&lt;&gt;"062 10000mW")</formula>
    </cfRule>
  </conditionalFormatting>
  <conditionalFormatting sqref="K395">
    <cfRule type="containsText" dxfId="13" priority="7" operator="containsText" text="B標準">
      <formula>NOT(ISERROR(SEARCH("B標準",K395)))</formula>
    </cfRule>
    <cfRule type="containsText" dxfId="12" priority="8" operator="containsText" text="A標準">
      <formula>NOT(ISERROR(SEARCH("A標準",K395)))</formula>
    </cfRule>
    <cfRule type="containsText" dxfId="11" priority="9" operator="containsText" text="未突破">
      <formula>NOT(ISERROR(SEARCH("未突破",K395)))</formula>
    </cfRule>
  </conditionalFormatting>
  <conditionalFormatting sqref="I395">
    <cfRule type="expression" dxfId="10" priority="11">
      <formula>AND($I395&lt;&gt;"",OR($BJ395&gt;=4,$BK395&gt;=2))</formula>
    </cfRule>
  </conditionalFormatting>
  <conditionalFormatting sqref="I395:J395">
    <cfRule type="expression" dxfId="9" priority="12" stopIfTrue="1">
      <formula>AND($I395&lt;&gt;"",OR($I395=#REF!,$I395=$I396,$I395=#REF!))</formula>
    </cfRule>
  </conditionalFormatting>
  <conditionalFormatting sqref="J400">
    <cfRule type="expression" dxfId="8" priority="4">
      <formula>AND($I400&lt;&gt;"107 ハーフマラソン",$I400&lt;&gt;"062 10000mW")</formula>
    </cfRule>
  </conditionalFormatting>
  <conditionalFormatting sqref="I400">
    <cfRule type="expression" dxfId="7" priority="5">
      <formula>AND($I400&lt;&gt;"",OR($BJ400&gt;=4,$BK400&gt;=2))</formula>
    </cfRule>
  </conditionalFormatting>
  <conditionalFormatting sqref="I400:J400">
    <cfRule type="expression" dxfId="6" priority="6" stopIfTrue="1">
      <formula>AND($I400&lt;&gt;"",OR($I400=#REF!,$I400=$I401,$I400=#REF!))</formula>
    </cfRule>
  </conditionalFormatting>
  <dataValidations count="12">
    <dataValidation type="list" allowBlank="1" showErrorMessage="1" prompt="▽をクリックし、ノブを上にスライドすると登録番号が表示されます。" sqref="D5:D6 D10:D11 D15:D16 D20:D21 D25:D26 D30:D31 D35:D36 D40:D41 D45:D46 D50:D51 D55:D56 D60:D61 D65:D66 D70:D71 D75:D76 D80:D81 D85:D86 D90:D91 D95:D96 D100:D101 D105:D106 D110:D111 D115:D116 D120:D121 D125:D126 D130:D131 D135:D136 D140:D141 D145:D146 D150:D151 D155:D156 D160:D161 D165:D166 D170:D171 D175:D176 D180:D181 D185:D186 D190:D191 D195:D196 D200:D201 D205:D206 D210:D211 D215:D216 D220:D221 D225:D226 D230:D231 D235:D236 D240:D241 D245:D246 D250:D251 D255:D256 D260:D261 D265:D266 D270:D271 D275:D276 D280:D281 D285:D286 D290:D291 D295:D296 D300:D301 D305:D306 D310:D311 D315:D316 D320:D321 D325:D326 D330:D331 D335:D336 D340:D341 D345:D346 D350:D351 D355:D356 D360:D361 D365:D366 D370:D371 D375:D376 D380:D381 D385:D386 D390:D391 D395:D396 D400:D401" xr:uid="{04D88FF9-CCB1-4542-95A8-130AD2065365}">
      <formula1>INDIRECT($AZ5)</formula1>
    </dataValidation>
    <dataValidation type="whole" allowBlank="1" showInputMessage="1" showErrorMessage="1" sqref="AT389:AT390 AT4:AT5 AT384:AT385 AT194:AT195 AT394:AT395 AT9:AT10 AT14:AT15 AT19:AT20 AT24:AT25 AT29:AT30 AT34:AT35 AT39:AT40 AT44:AT45 AT49:AT50 AT54:AT55 AT59:AT60 AT64:AT65 AT69:AT70 AT74:AT75 AT79:AT80 AT84:AT85 AT89:AT90 AT94:AT95 AT99:AT100 AT104:AT105 AT109:AT110 AT114:AT115 AT119:AT120 AT124:AT125 AT129:AT130 AT134:AT135 AT139:AT140 AT144:AT145 AT149:AT150 AT154:AT155 AT159:AT160 AT164:AT165 AT169:AT170 AT174:AT175 AT179:AT180 AT184:AT185 AT189:AT190 AT199:AT200 AT204:AT205 AT209:AT210 AT214:AT215 AT219:AT220 AT224:AT225 AT229:AT230 AT234:AT235 AT239:AT240 AT244:AT245 AT249:AT250 AT254:AT255 AT259:AT260 AT264:AT265 AT269:AT270 AT274:AT275 AT279:AT280 AT284:AT285 AT289:AT290 AT294:AT295 AT299:AT300 AT304:AT305 AT309:AT310 AT314:AT315 AT319:AT320 AT324:AT325 AT329:AT330 AT334:AT335 AT339:AT340 AT344:AT345 AT349:AT350 AT354:AT355 AT359:AT360 AT364:AT365 AT369:AT370 AT374:AT375 AT379:AT380 AT403:AT1048576 AT399:AT400" xr:uid="{EDB1EC89-0B1C-4740-97BC-18D777C46E16}">
      <formula1>6000</formula1>
      <formula2>9999</formula2>
    </dataValidation>
    <dataValidation type="list" allowBlank="1" showInputMessage="1" showErrorMessage="1" sqref="AO370 AQ370 AO180 AQ180 AS180 AO285 AQ285 AS285 AO5 AQ5 AS5 AO185 AQ185 AS185 AO390 AQ390 AS390 AO335 AQ335 AS335 AO380 AQ380 AS380 AO190 AQ190 AS190 AO395 AQ395 AS395 AO290 AQ290 AS290 AO10 AQ10 AS10 AO200 AQ200 AS200 AO15 AQ15 AS15 AO360 AQ360 AS360 AO20 AQ20 AS20 AO205 AQ205 AS205 AO25 AQ25 AS25 AO295 AQ295 AS295 AO30 AQ30 AS30 AO210 AQ210 AS210 AO35 AQ35 AS35 AO340 AQ340 AS340 AO40 AQ40 AS40 AO215 AQ215 AS215 AO45 AQ45 AS45 AO300 AQ300 AS300 AO50 AQ50 AS50 AO220 AQ220 AS220 AO55 AQ55 AS55 AO385 AQ385 AS385 AO60 AQ60 AS60 AO225 AQ225 AS225 AO65 AQ65 AS65 AO305 AQ305 AS305 AO70 AQ70 AS70 AO230 AQ230 AS230 AO75 AQ75 AS75 AO345 AQ345 AS345 AO80 AQ80 AS80 AO235 AQ235 AS235 AO85 AQ85 AS85 AO310 AQ310 AS310 AO90 AQ90 AS90 AO240 AQ240 AS240 AO95 AQ95 AS95 AO365 AQ365 AS365 AO100 AQ100 AS100 AO245 AQ245 AS245 AO105 AQ105 AS105 AO315 AQ315 AS315 AO110 AQ110 AS110 AO250 AQ250 AS250 AO115 AQ115 AS115 AO350 AQ350 AS350 AO120 AQ120 AS120 AO255 AQ255 AS255 AO125 AQ125 AS125 AO320 AQ320 AS320 AO130 AQ130 AS130 AO260 AQ260 AS260 AO135 AQ135 AS135 AO375 AQ375 AS375 AO140 AQ140 AS140 AO265 AQ265 AS265 AO145 AQ145 AS145 AO325 AQ325 AS325 AO150 AQ150 AS150 AO270 AQ270 AS270 AO155 AQ155 AS155 AO355 AQ355 AS355 AO160 AQ160 AS160 AO275 AQ275 AS275 AO165 AQ165 AS165 AO330 AQ330 AS330 AO170 AQ170 AS170 AO280 AQ280 AS280 AO175 AQ175 AS175 AS370 AO195 AQ195 AS195 AO400 AQ400 AS400" xr:uid="{92AAEE8E-88AC-4C04-8EBE-0D8A0AD1FA62}">
      <formula1>番号②</formula1>
    </dataValidation>
    <dataValidation type="list" allowBlank="1" showInputMessage="1" showErrorMessage="1" sqref="AM370 AM180 AM285 AM5 AM185 AM390 AM335 AM380 AM190 AM395 AM290 AM10 AM200 AM15 AM360 AM20 AM205 AM25 AM295 AM30 AM210 AM35 AM340 AM40 AM215 AM45 AM300 AM50 AM220 AM55 AM385 AM60 AM225 AM65 AM305 AM70 AM230 AM75 AM345 AM80 AM235 AM85 AM310 AM90 AM240 AM95 AM365 AM100 AM245 AM105 AM315 AM110 AM250 AM115 AM350 AM120 AM255 AM125 AM320 AM130 AM260 AM135 AM375 AM140 AM265 AM145 AM325 AM150 AM270 AM155 AM355 AM160 AM275 AM165 AM330 AM170 AM280 AM175 AM195 AM400" xr:uid="{FE269548-4262-4864-810B-EF0BB291F1E9}">
      <formula1>番号①</formula1>
    </dataValidation>
    <dataValidation allowBlank="1" showInputMessage="1" showErrorMessage="1" promptTitle="ナンバー" prompt="主催者側で設定しますので、入力しないでください。" sqref="B390 B5 B380 B395 B10 B15 B20 B25 B30 B35 B40 B45 B50 B55 B60 B65 B70 B75 B80 B85 B90 B95 B100 B105 B110 B115 B120 B125 B130 B135 B140 B145 B150 B155 B160 B165 B170 B175 B180 B185 B190 B200 B205 B210 B215 B220 B225 B230 B235 B240 B245 B250 B255 B260 B265 B270 B275 B280 B285 B290 B295 B300 B305 B310 B315 B320 B325 B330 B335 B340 B345 B350 B355 B360 B365 B370 B375 B385 B195 B400" xr:uid="{E4F5D57C-BE16-4346-AAAA-6B83A223F526}"/>
    <dataValidation type="list" allowBlank="1" showInputMessage="1" showErrorMessage="1" sqref="J5 J400 J245 J250 J255 J260 J265 J270 J275 J280 J285 J290 J295 J300 J305 J310 J315 J320 J325 J330 J335 J340 J345 J350 J355 J360 J365 J370 J375 J380 J385 J90 J95 J100 J105 J110 J115 J120 J125 J130 J135 J140 J145 J150 J155 J160 J165 J170 J175 J180 J185 J190 J200 J205 J210 J215 J220 J225 J230 J235 J240 J395 J10 J15 J20 J25 J30 J35 J40 J45 J50 J55 J60 J65 J70 J75 J80 J85 J195 J390" xr:uid="{A5ACA341-5739-4236-BC6E-48D1B987EA7B}">
      <formula1>INDIRECT($BA5)</formula1>
    </dataValidation>
    <dataValidation type="list" allowBlank="1" showInputMessage="1" showErrorMessage="1" sqref="L215:L216 L220:L221 L225:L226 L5:L6 L390:L391 L380:L381 L395:L396 L10:L11 L15:L16 L20:L21 L25:L26 L30:L31 L35:L36 L40:L41 L45:L46 L50:L51 L55:L56 L60:L61 L65:L66 L70:L71 L75:L76 L80:L81 L85:L86 L90:L91 L95:L96 L100:L101 L105:L106 L110:L111 L115:L116 L120:L121 L125:L126 L130:L131 L135:L136 L140:L141 L145:L146 L150:L151 L155:L156 L160:L161 L165:L166 L170:L171 L175:L176 L180:L181 L185:L186 L190:L191 L200:L201 L205:L206 L210:L211 L230:L231 L235:L236 L240:L241 L245:L246 L250:L251 L255:L256 L260:L261 L265:L266 L270:L271 L275:L276 L280:L281 L285:L286 L290:L291 L295:L296 L300:L301 L305:L306 L310:L311 L315:L316 L320:L321 L325:L326 L330:L331 L335:L336 L340:L341 L345:L346 L350:L351 L355:L356 L360:L361 L365:L366 L370:L371 L375:L376 L385:L386 L195:L196 L400:L401" xr:uid="{43C3F939-47D7-49CA-89EA-7C1A328A51C2}">
      <formula1>"有,無"</formula1>
    </dataValidation>
    <dataValidation type="list" allowBlank="1" showInputMessage="1" showErrorMessage="1" sqref="C215 C210 C205 C200 C190 C185 C180 C175 C170 C165 C160 C155 C150 C145 C140 C135 C130 C125 C120 C115 C110 C105 C100 C95 C90 C85 C80 C75 C70 C65 C60 C55 C50 C45 C40 C35 C30 C25 C20 C15 C10 C395 C380 C390 C195 C225 C220 C230 C235 C240 C245 C250 C255 C260 C265 C270 C275 C280 C285 C290 C295 C300 C305 C310 C315 C320 C325 C330 C335 C340 C345 C350 C355 C360 C365 C370 C375 C385 C5 C400" xr:uid="{45E5D87C-FAAB-44D2-8EB1-02C9BC882415}">
      <formula1>"○,"</formula1>
    </dataValidation>
    <dataValidation type="list" allowBlank="1" showInputMessage="1" showErrorMessage="1" sqref="V215:V216 V220:V221 V225:V226 V5:V6 V390:V391 V380:V381 V395:V396 V10:V11 V15:V16 V20:V21 V25:V26 V30:V31 V35:V36 V40:V41 V45:V46 V50:V51 V55:V56 V60:V61 V65:V66 V70:V71 V75:V76 V80:V81 V85:V86 V90:V91 V95:V96 V100:V101 V105:V106 V110:V111 V115:V116 V120:V121 V125:V126 V130:V131 V135:V136 V140:V141 V145:V146 V150:V151 V155:V156 V160:V161 V165:V166 V170:V171 V175:V176 V180:V181 V185:V186 V190:V191 V200:V201 V205:V206 V210:V211 V230:V231 V235:V236 V240:V241 V245:V246 V250:V251 V255:V256 V260:V261 V265:V266 V270:V271 V275:V276 V280:V281 V285:V286 V290:V291 V295:V296 V300:V301 V305:V306 V310:V311 V315:V316 V320:V321 V325:V326 V330:V331 V335:V336 V340:V341 V345:V346 V350:V351 V355:V356 V360:V361 V365:V366 V370:V371 V375:V376 V385:V386 V195:V196 V400:V401" xr:uid="{1ED194B5-406D-4C63-AC75-A079BC465160}">
      <formula1>樹立日①</formula1>
    </dataValidation>
    <dataValidation type="list" allowBlank="1" showInputMessage="1" showErrorMessage="1" sqref="X215:X216 X220:X221 X225:X226 X5:X6 X390:X391 X380:X381 X395:X396 X10:X11 X15:X16 X20:X21 X25:X26 X30:X31 X35:X36 X40:X41 X45:X46 X50:X51 X55:X56 X60:X61 X65:X66 X70:X71 X75:X76 X80:X81 X85:X86 X90:X91 X95:X96 X100:X101 X105:X106 X110:X111 X115:X116 X120:X121 X125:X126 X130:X131 X135:X136 X140:X141 X145:X146 X150:X151 X155:X156 X160:X161 X165:X166 X170:X171 X175:X176 X180:X181 X185:X186 X190:X191 X200:X201 X205:X206 X210:X211 X230:X231 X235:X236 X240:X241 X245:X246 X250:X251 X255:X256 X260:X261 X265:X266 X270:X271 X275:X276 X280:X281 X285:X286 X290:X291 X295:X296 X300:X301 X305:X306 X310:X311 X315:X316 X320:X321 X325:X326 X330:X331 X335:X336 X340:X341 X345:X346 X350:X351 X355:X356 X360:X361 X365:X366 X370:X371 X375:X376 X385:X386 X195:X196 X400:X401" xr:uid="{CFD52D12-110D-4C26-92A9-3BC12833E6B6}">
      <formula1>樹立日②</formula1>
    </dataValidation>
    <dataValidation type="list" allowBlank="1" showInputMessage="1" showErrorMessage="1" sqref="Z215:Z216 Z220:Z221 Z225:Z226 Z5:Z6 Z390:Z391 Z380:Z381 Z395:Z396 Z10:Z11 Z15:Z16 Z20:Z21 Z25:Z26 Z30:Z31 Z35:Z36 Z40:Z41 Z45:Z46 Z50:Z51 Z55:Z56 Z60:Z61 Z65:Z66 Z70:Z71 Z75:Z76 Z80:Z81 Z85:Z86 Z90:Z91 Z95:Z96 Z100:Z101 Z105:Z106 Z110:Z111 Z115:Z116 Z120:Z121 Z125:Z126 Z130:Z131 Z135:Z136 Z140:Z141 Z145:Z146 Z150:Z151 Z155:Z156 Z160:Z161 Z165:Z166 Z170:Z171 Z175:Z176 Z180:Z181 Z185:Z186 Z190:Z191 Z200:Z201 Z205:Z206 Z210:Z211 Z230:Z231 Z235:Z236 Z240:Z241 Z245:Z246 Z250:Z251 Z255:Z256 Z260:Z261 Z265:Z266 Z270:Z271 Z275:Z276 Z280:Z281 Z285:Z286 Z290:Z291 Z295:Z296 Z300:Z301 Z305:Z306 Z310:Z311 Z315:Z316 Z320:Z321 Z325:Z326 Z330:Z331 Z335:Z336 Z340:Z341 Z345:Z346 Z350:Z351 Z355:Z356 Z360:Z361 Z365:Z366 Z370:Z371 Z375:Z376 Z385:Z386 Z195:Z196 Z400:Z401" xr:uid="{7AFDCE43-7C6F-47C5-8B30-B6F56997A017}">
      <formula1>樹立日③</formula1>
    </dataValidation>
    <dataValidation type="list" allowBlank="1" showInputMessage="1" showErrorMessage="1" sqref="I225 I210 I215 I220 I5 I395 I390 I380 I10 I205 I15 I20 I25 I30 I35 I40 I45 I50 I55 I60 I65 I70 I75 I80 I85 I90 I95 I100 I105 I110 I115 I120 I125 I130 I135 I140 I145 I150 I155 I160 I165 I170 I175 I180 I185 I190 I200 I230 I235 I240 I245 I250 I255 I260 I265 I270 I275 I280 I285 I290 I295 I300 I305 I310 I315 I320 I325 I330 I335 I340 I345 I350 I355 I360 I365 I370 I375 I385 I195 I400" xr:uid="{1DA6A330-385A-4B69-8BBF-9317B2B3E553}">
      <formula1>男子種目</formula1>
    </dataValidation>
  </dataValidations>
  <pageMargins left="0.23622047244094491" right="0.23622047244094491" top="0.55118110236220474" bottom="0.55118110236220474" header="0.31496062992125984" footer="0.31496062992125984"/>
  <pageSetup paperSize="9" scale="54" fitToHeight="0" orientation="landscape" r:id="rId1"/>
  <headerFooter>
    <oddHeader>&amp;R&amp;P / &amp;N ページ</oddHeader>
  </headerFooter>
  <rowBreaks count="7" manualBreakCount="7">
    <brk id="52" max="45" man="1"/>
    <brk id="102" max="45" man="1"/>
    <brk id="152" max="45" man="1"/>
    <brk id="202" max="45" man="1"/>
    <brk id="252" max="45" man="1"/>
    <brk id="302" max="45" man="1"/>
    <brk id="352" max="45"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BB461"/>
  <sheetViews>
    <sheetView zoomScale="60" zoomScaleNormal="60" zoomScaleSheetLayoutView="40" workbookViewId="0">
      <selection activeCell="D5" sqref="D5:D6"/>
    </sheetView>
  </sheetViews>
  <sheetFormatPr defaultRowHeight="13.5" x14ac:dyDescent="0.15"/>
  <cols>
    <col min="1" max="1" width="9" style="6"/>
    <col min="2" max="2" width="9.25" style="6" bestFit="1" customWidth="1"/>
    <col min="3" max="4" width="9.125" style="12" customWidth="1"/>
    <col min="5" max="5" width="26.25" style="6" bestFit="1" customWidth="1"/>
    <col min="6" max="6" width="10.5" style="6" customWidth="1"/>
    <col min="7" max="7" width="9.25" style="6" bestFit="1" customWidth="1"/>
    <col min="8" max="8" width="10.375" style="6" customWidth="1"/>
    <col min="9" max="9" width="14.125" style="6" bestFit="1" customWidth="1"/>
    <col min="10" max="10" width="11.25" style="6" hidden="1" customWidth="1"/>
    <col min="11" max="11" width="5.625" style="12" hidden="1" customWidth="1"/>
    <col min="12" max="12" width="7.375" style="12" bestFit="1" customWidth="1"/>
    <col min="13" max="13" width="4.875" style="1" customWidth="1"/>
    <col min="14" max="14" width="4.5" style="1" customWidth="1"/>
    <col min="15" max="15" width="5.375" style="1" customWidth="1"/>
    <col min="16" max="16" width="4.5" style="1" customWidth="1"/>
    <col min="17" max="17" width="6.25" style="6" customWidth="1"/>
    <col min="18" max="18" width="5.5" style="1" customWidth="1"/>
    <col min="19" max="19" width="5.625" style="6" hidden="1" customWidth="1"/>
    <col min="20" max="20" width="7.625" style="6" hidden="1" customWidth="1"/>
    <col min="21" max="21" width="3.875" style="6" hidden="1" customWidth="1"/>
    <col min="22" max="22" width="4.125" style="6" hidden="1" customWidth="1"/>
    <col min="23" max="23" width="3.875" style="6" hidden="1" customWidth="1"/>
    <col min="24" max="24" width="4.125" style="6" hidden="1" customWidth="1"/>
    <col min="25" max="25" width="3.875" style="6" hidden="1" customWidth="1"/>
    <col min="26" max="26" width="38.125" style="6" customWidth="1"/>
    <col min="27" max="27" width="0.125" style="12" customWidth="1"/>
    <col min="28" max="28" width="7.375" style="12" bestFit="1" customWidth="1"/>
    <col min="29" max="29" width="4.875" style="1" customWidth="1"/>
    <col min="30" max="30" width="4.5" style="1" customWidth="1"/>
    <col min="31" max="31" width="5.375" style="1" customWidth="1"/>
    <col min="32" max="32" width="4.5" style="1" customWidth="1"/>
    <col min="33" max="33" width="6.25" style="6" customWidth="1"/>
    <col min="34" max="34" width="5.5" style="1" customWidth="1"/>
    <col min="35" max="35" width="7.25" style="6" customWidth="1"/>
    <col min="36" max="36" width="0.125" style="12" customWidth="1"/>
    <col min="37" max="37" width="9" style="6"/>
    <col min="38" max="38" width="8.5" style="6" hidden="1" customWidth="1"/>
    <col min="39" max="52" width="9" style="6" hidden="1" customWidth="1"/>
    <col min="53" max="53" width="10" style="6" hidden="1" customWidth="1"/>
    <col min="54" max="54" width="10.5" style="6" hidden="1" customWidth="1"/>
    <col min="55" max="16384" width="9" style="6"/>
  </cols>
  <sheetData>
    <row r="1" spans="1:54" ht="25.5" customHeight="1" x14ac:dyDescent="0.15">
      <c r="A1" s="333" t="str">
        <f>基本情報!$D$6 &amp; "(女子OP)"</f>
        <v>(女子OP)</v>
      </c>
      <c r="B1" s="333"/>
      <c r="C1" s="333"/>
      <c r="D1" s="333"/>
      <c r="E1" s="333"/>
      <c r="F1" s="333"/>
      <c r="G1" s="333"/>
      <c r="H1" s="333"/>
      <c r="I1" s="333"/>
      <c r="J1" s="333"/>
      <c r="K1" s="333"/>
      <c r="L1" s="333"/>
      <c r="M1" s="333"/>
      <c r="N1" s="333"/>
      <c r="O1" s="333"/>
      <c r="P1" s="333"/>
      <c r="Q1" s="333"/>
      <c r="R1" s="333"/>
      <c r="S1" s="333"/>
      <c r="T1" s="333"/>
      <c r="U1" s="333"/>
      <c r="V1" s="333"/>
      <c r="W1" s="333"/>
      <c r="X1" s="333"/>
      <c r="Y1" s="333"/>
      <c r="Z1" s="333"/>
      <c r="AA1" s="333"/>
      <c r="AB1" s="333"/>
      <c r="AC1" s="333"/>
      <c r="AD1" s="333"/>
      <c r="AE1" s="333"/>
      <c r="AF1" s="333"/>
      <c r="AG1" s="333"/>
      <c r="AH1" s="333"/>
      <c r="AI1" s="333"/>
      <c r="AJ1" s="333"/>
    </row>
    <row r="2" spans="1:54" ht="14.25" customHeight="1" thickBot="1" x14ac:dyDescent="0.2">
      <c r="A2" s="181"/>
      <c r="B2" s="181"/>
      <c r="C2" s="181"/>
      <c r="D2" s="181"/>
      <c r="E2" s="181"/>
      <c r="F2" s="181"/>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181"/>
    </row>
    <row r="3" spans="1:54" ht="13.5" customHeight="1" x14ac:dyDescent="0.15">
      <c r="A3" s="355"/>
      <c r="B3" s="350" t="s">
        <v>0</v>
      </c>
      <c r="C3" s="351" t="s">
        <v>280</v>
      </c>
      <c r="D3" s="351" t="str">
        <f>IF(C5="○","整理番号","登録番号")</f>
        <v>登録番号</v>
      </c>
      <c r="E3" s="193" t="s">
        <v>1394</v>
      </c>
      <c r="F3" s="350" t="s">
        <v>319</v>
      </c>
      <c r="G3" s="215" t="s">
        <v>1</v>
      </c>
      <c r="H3" s="336" t="s">
        <v>1395</v>
      </c>
      <c r="I3" s="353" t="s">
        <v>2</v>
      </c>
      <c r="J3" s="194" t="s">
        <v>281</v>
      </c>
      <c r="K3" s="195" t="s">
        <v>16</v>
      </c>
      <c r="L3" s="338" t="s">
        <v>4</v>
      </c>
      <c r="M3" s="339"/>
      <c r="N3" s="339"/>
      <c r="O3" s="339"/>
      <c r="P3" s="339"/>
      <c r="Q3" s="339"/>
      <c r="R3" s="339"/>
      <c r="S3" s="339"/>
      <c r="T3" s="339"/>
      <c r="U3" s="339"/>
      <c r="V3" s="339"/>
      <c r="W3" s="339"/>
      <c r="X3" s="339"/>
      <c r="Y3" s="339"/>
      <c r="Z3" s="340"/>
      <c r="AA3" s="196" t="s">
        <v>16</v>
      </c>
      <c r="AB3" s="341" t="s">
        <v>462</v>
      </c>
      <c r="AC3" s="342"/>
      <c r="AD3" s="342"/>
      <c r="AE3" s="342"/>
      <c r="AF3" s="342"/>
      <c r="AG3" s="342"/>
      <c r="AH3" s="342"/>
      <c r="AI3" s="343"/>
      <c r="AJ3" s="216" t="s">
        <v>16</v>
      </c>
    </row>
    <row r="4" spans="1:54" ht="14.25" thickBot="1" x14ac:dyDescent="0.2">
      <c r="A4" s="356"/>
      <c r="B4" s="337"/>
      <c r="C4" s="352"/>
      <c r="D4" s="352"/>
      <c r="E4" s="197" t="s">
        <v>6</v>
      </c>
      <c r="F4" s="337"/>
      <c r="G4" s="198" t="s">
        <v>7</v>
      </c>
      <c r="H4" s="337"/>
      <c r="I4" s="354"/>
      <c r="J4" s="199"/>
      <c r="K4" s="200"/>
      <c r="L4" s="344" t="s">
        <v>8</v>
      </c>
      <c r="M4" s="345"/>
      <c r="N4" s="345"/>
      <c r="O4" s="345"/>
      <c r="P4" s="345"/>
      <c r="Q4" s="345"/>
      <c r="R4" s="346"/>
      <c r="S4" s="197" t="s">
        <v>9</v>
      </c>
      <c r="T4" s="201" t="s">
        <v>10</v>
      </c>
      <c r="U4" s="202"/>
      <c r="V4" s="202"/>
      <c r="W4" s="202"/>
      <c r="X4" s="202"/>
      <c r="Y4" s="203"/>
      <c r="Z4" s="198" t="s">
        <v>11</v>
      </c>
      <c r="AA4" s="204"/>
      <c r="AB4" s="347" t="s">
        <v>8</v>
      </c>
      <c r="AC4" s="348"/>
      <c r="AD4" s="348"/>
      <c r="AE4" s="348"/>
      <c r="AF4" s="348"/>
      <c r="AG4" s="348"/>
      <c r="AH4" s="349"/>
      <c r="AI4" s="205" t="s">
        <v>9</v>
      </c>
      <c r="AJ4" s="217"/>
    </row>
    <row r="5" spans="1:54" ht="13.5" customHeight="1" x14ac:dyDescent="0.15">
      <c r="A5" s="357">
        <v>1</v>
      </c>
      <c r="B5" s="292"/>
      <c r="C5" s="294"/>
      <c r="D5" s="292"/>
      <c r="E5" s="212" t="str">
        <f>IF(C5="○",IF($D5&lt;&gt;"",VLOOKUP($D5,新規学連登録者入力シート!$A$2:$U$101,8,FALSE),""),IF($D5&lt;&gt;"",IF(VLOOKUP(個人情報!$D5,登録者リスト!$A$1:$F$43729,4,FALSE)=基本情報!$D$6,VLOOKUP(個人情報!$D5,登録者リスト!$A$1:$F$43729,3,FALSE),""),""))</f>
        <v/>
      </c>
      <c r="F5" s="283" t="str">
        <f>IF(C5="○",IF($D5&lt;&gt;"",VLOOKUP($D5,新規学連登録者入力シート!$A$2:$U$101,9,FALSE),""),IF($D5&lt;&gt;"",IF(VLOOKUP(個人情報!$D5,登録者リスト!$A$1:$G$43729,4,FALSE)=基本情報!$D$6,VLOOKUP(個人情報!$D5,登録者リスト!$A$1:$G$43729,7,FALSE),""),""))</f>
        <v/>
      </c>
      <c r="G5" s="213" t="str">
        <f>IF(C5="○",IF($D5&lt;&gt;"",VLOOKUP($D5,新規学連登録者入力シート!$A$2:$U$101,14,FALSE),""),IF($D5&lt;&gt;"",IF(VLOOKUP(個人情報!$D5,登録者リスト!$A$1:$F$43729,4,FALSE)=基本情報!$D$6,VLOOKUP(個人情報!$D5,登録者リスト!$A$1:$F$43729,5,FALSE),""),""))</f>
        <v/>
      </c>
      <c r="H5" s="281" t="str">
        <f>IF(C5="○",IF($D5&lt;&gt;"",VLOOKUP($D5,新規学連登録者入力シート!$A$2:$U$101,19,FALSE),""),IF($D5&lt;&gt;"",IF(VLOOKUP(個人情報!$D5,登録者リスト!$A$1:$H$43729,4,FALSE)=基本情報!$D$6,VLOOKUP(個人情報!$D5,登録者リスト!$A$1:$H$43729,8,FALSE),""),""))</f>
        <v/>
      </c>
      <c r="I5" s="285"/>
      <c r="J5" s="169"/>
      <c r="K5" s="13" t="str">
        <f>IF(S5="",ASC(L5&amp;IF(N5&lt;&gt;"",TEXT(N5,"00"),"")&amp;IF(P5&lt;&gt;"",TEXT(P5,"00"),"")&amp;IF(R5&lt;&gt;"",TEXT(R5,"00"),"")),ASC(S5))</f>
        <v/>
      </c>
      <c r="L5" s="292"/>
      <c r="M5" s="265" t="s">
        <v>275</v>
      </c>
      <c r="N5" s="319"/>
      <c r="O5" s="265" t="s">
        <v>276</v>
      </c>
      <c r="P5" s="319"/>
      <c r="Q5" s="277" t="s">
        <v>277</v>
      </c>
      <c r="R5" s="321"/>
      <c r="S5" s="292"/>
      <c r="T5" s="8"/>
      <c r="U5" s="9" t="s">
        <v>23</v>
      </c>
      <c r="V5" s="8"/>
      <c r="W5" s="9" t="s">
        <v>24</v>
      </c>
      <c r="X5" s="8"/>
      <c r="Y5" s="9" t="s">
        <v>26</v>
      </c>
      <c r="Z5" s="285"/>
      <c r="AA5" s="126" t="str">
        <f>IF(AI5="",ASC(AB5&amp;IF(AD5&lt;&gt;"",TEXT(AD5,"00"),"")&amp;IF(AF5&lt;&gt;"",TEXT(AF5,"00"),"")&amp;IF(AH5&lt;&gt;"",TEXT(AH5,"00"),"")),ASC(AI5))</f>
        <v/>
      </c>
      <c r="AB5" s="267" t="str">
        <f>IF(I5="","",IF(I5="202 七種競技","",VLOOKUP(I5,大学記録!$A$3:$H$22,2,FALSE)))</f>
        <v/>
      </c>
      <c r="AC5" s="269" t="s">
        <v>275</v>
      </c>
      <c r="AD5" s="267" t="str">
        <f>IF(I5="","",IF(I5="202 七種競技","",VLOOKUP(I5,大学記録!$A$3:$H$22,4,FALSE)))</f>
        <v/>
      </c>
      <c r="AE5" s="269" t="s">
        <v>276</v>
      </c>
      <c r="AF5" s="267" t="str">
        <f>IF(I5="","",IF(I5="202 七種競技","",VLOOKUP(I5,大学記録!$A$3:$H$22,6,FALSE)))</f>
        <v/>
      </c>
      <c r="AG5" s="273" t="s">
        <v>277</v>
      </c>
      <c r="AH5" s="267" t="str">
        <f>IF(I5="","",IF(I5="202 七種競技","",VLOOKUP(I5,大学記録!$A$3:$H$22,8,FALSE)))</f>
        <v/>
      </c>
      <c r="AI5" s="267" t="str">
        <f>IF(I5="","",IF(I5="202 七種競技",大学記録!$B$22,""))</f>
        <v/>
      </c>
      <c r="AJ5" s="218" t="e">
        <f>IF(#REF!="",ASC(#REF!&amp;IF(#REF!&lt;&gt;"",TEXT(#REF!,"00"),"")&amp;IF(#REF!&lt;&gt;"",TEXT(#REF!,"00"),"")&amp;IF(#REF!&lt;&gt;"",TEXT(#REF!,"00"),"")),ASC(#REF!))</f>
        <v>#REF!</v>
      </c>
      <c r="AL5" s="6" t="str">
        <f>IF(AND(I5&lt;&gt;"107 ハーフマラソン",I5&lt;&gt;"062 10000mW"),D5 &amp; "-" &amp; I5,D5 &amp; "-" &amp; I5 &amp;#REF!)</f>
        <v>-</v>
      </c>
      <c r="AM5" s="6" t="str">
        <f>IF(ISERROR(VLOOKUP(個人情報!$AL5,登録者リスト!#REF!,4,FALSE)),"○","")</f>
        <v>○</v>
      </c>
      <c r="AN5" s="6" t="str">
        <f>IF(AND(I5&lt;&gt;"107 ハーフマラソン",I5&lt;&gt;"062 10000mW"),E6 &amp; "-" &amp; I5,E6 &amp; "-" &amp; I5 &amp;#REF!)</f>
        <v>-</v>
      </c>
      <c r="AO5" s="6" t="str">
        <f>IF(ISERROR(VLOOKUP(AN5,突破者リスト外資格記録入力シート!$D$7:$M$106,2,FALSE)),"○","")</f>
        <v/>
      </c>
      <c r="AP5" s="6" t="str">
        <f>IF(C5="○","整理番号","登録番号")</f>
        <v>登録番号</v>
      </c>
      <c r="AQ5" s="6" t="str">
        <f>IF(I5="012 10000m","TT",IF(I5="011 5000m","FT",IF(I5="062 10000mW","W","")))</f>
        <v/>
      </c>
      <c r="AR5" s="6" t="e">
        <f>VLOOKUP($I5 &amp;#REF!,標準記録!$A$1:$D$25,2,FALSE)</f>
        <v>#REF!</v>
      </c>
      <c r="AS5" s="6" t="e">
        <f>VLOOKUP($I$5 &amp;#REF!,標準記録!$A$1:$D$25,3,FALSE)</f>
        <v>#REF!</v>
      </c>
      <c r="AT5" s="6" t="e">
        <f>VLOOKUP($I5 &amp;#REF!,標準記録!$A$1:$D$25,4,FALSE)</f>
        <v>#REF!</v>
      </c>
      <c r="AU5" s="6" t="str">
        <f>IF(AV5="","",A5)</f>
        <v/>
      </c>
      <c r="AV5" s="6" t="str">
        <f>IF(OR(I5="201 十種競技",I5="202 七種競技"),E6,"")</f>
        <v/>
      </c>
      <c r="AW5" s="6" t="str">
        <f>IF(I5="107 ハーフマラソン",E6,"")</f>
        <v/>
      </c>
      <c r="AX5" s="6" t="e">
        <f>I5 &amp;#REF!</f>
        <v>#REF!</v>
      </c>
      <c r="AY5" s="6">
        <f>I5</f>
        <v>0</v>
      </c>
      <c r="AZ5" s="6">
        <f>COUNTIF($AY$5:$AY$401,I5)</f>
        <v>160</v>
      </c>
      <c r="BA5" s="6">
        <f>COUNTIF($AX$5:$AX$401,I5 &amp; "B標準")</f>
        <v>0</v>
      </c>
      <c r="BB5" s="6" t="str">
        <f>D3 &amp; D5</f>
        <v>登録番号</v>
      </c>
    </row>
    <row r="6" spans="1:54" ht="14.25" customHeight="1" thickBot="1" x14ac:dyDescent="0.2">
      <c r="A6" s="358"/>
      <c r="B6" s="293"/>
      <c r="C6" s="295"/>
      <c r="D6" s="293"/>
      <c r="E6" s="188" t="str">
        <f>IF(C5="○",IF($D5&lt;&gt;"",VLOOKUP($D5,新規学連登録者入力シート!$A$2:$U$101,7,FALSE),""),IF($D5&lt;&gt;"",IF(VLOOKUP(個人情報!$D5,登録者リスト!$A$1:$F$43729,4,FALSE)=基本情報!$D$6,VLOOKUP(個人情報!$D5,登録者リスト!$A$1:$F$43729,2,FALSE),""),""))</f>
        <v/>
      </c>
      <c r="F6" s="284"/>
      <c r="G6" s="188" t="str">
        <f>IF(C5="○",IF($D5&lt;&gt;"",VLOOKUP($D5,新規学連登録者入力シート!$A$2:$U$101,19,FALSE),""),IF($D5&lt;&gt;"",IF(VLOOKUP(個人情報!$D5,登録者リスト!$A$1:$F$43729,4,FALSE)=基本情報!$D$6,VLOOKUP(個人情報!$D5,登録者リスト!$A$1:$F$43729,6,FALSE),""),""))</f>
        <v/>
      </c>
      <c r="H6" s="282"/>
      <c r="I6" s="286"/>
      <c r="J6" s="170"/>
      <c r="K6" s="15" t="str">
        <f>IF(S6="",ASC(L6&amp;IF(N6&lt;&gt;"",TEXT(N6,"00"),"")&amp;IF(P6&lt;&gt;"",TEXT(P6,"00"),"")&amp;IF(R6&lt;&gt;"",TEXT(R6,"00"),"")),ASC(S6))</f>
        <v/>
      </c>
      <c r="L6" s="293"/>
      <c r="M6" s="266"/>
      <c r="N6" s="320"/>
      <c r="O6" s="266"/>
      <c r="P6" s="320"/>
      <c r="Q6" s="278"/>
      <c r="R6" s="322"/>
      <c r="S6" s="293"/>
      <c r="T6" s="10"/>
      <c r="U6" s="11" t="s">
        <v>23</v>
      </c>
      <c r="V6" s="10"/>
      <c r="W6" s="11" t="s">
        <v>25</v>
      </c>
      <c r="X6" s="10"/>
      <c r="Y6" s="11" t="s">
        <v>26</v>
      </c>
      <c r="Z6" s="286"/>
      <c r="AA6" s="127" t="str">
        <f>IF(AI6="",ASC(AB5&amp;IF(AD6&lt;&gt;"",TEXT(AD6,"00"),"")&amp;IF(AF6&lt;&gt;"",TEXT(AF6,"00"),"")&amp;IF(AH6&lt;&gt;"",TEXT(AH6,"00"),"")),ASC(AI6))</f>
        <v/>
      </c>
      <c r="AB6" s="268"/>
      <c r="AC6" s="270"/>
      <c r="AD6" s="268"/>
      <c r="AE6" s="270"/>
      <c r="AF6" s="268"/>
      <c r="AG6" s="274"/>
      <c r="AH6" s="268"/>
      <c r="AI6" s="268"/>
      <c r="AJ6" s="219" t="e">
        <f>IF(#REF!="",ASC(#REF!&amp;IF(#REF!&lt;&gt;"",TEXT(#REF!,"00"),"")&amp;IF(#REF!&lt;&gt;"",TEXT(#REF!,"00"),"")&amp;IF(#REF!&lt;&gt;"",TEXT(#REF!,"00"),"")),ASC(#REF!))</f>
        <v>#REF!</v>
      </c>
      <c r="AL6" s="6" t="str">
        <f>IF(AND(I6&lt;&gt;"107 ハーフマラソン",I6&lt;&gt;"062 10000mW"),D5 &amp; "-" &amp; I6,D5 &amp; "-" &amp; I6 &amp;#REF!)</f>
        <v>-</v>
      </c>
      <c r="AM6" s="6" t="str">
        <f>IF(ISERROR(VLOOKUP(個人情報!$AL6,登録者リスト!#REF!,4,FALSE)),"○","")</f>
        <v>○</v>
      </c>
      <c r="AN6" s="6" t="str">
        <f>IF(AND(I6&lt;&gt;"107 ハーフマラソン",I6&lt;&gt;"062 10000mW"),E6 &amp; "-" &amp; I6,E6 &amp; "-" &amp; I6 &amp;#REF!)</f>
        <v>-</v>
      </c>
      <c r="AO6" s="6" t="str">
        <f>IF(ISERROR(VLOOKUP(AN6,突破者リスト外資格記録入力シート!$D$7:$M$106,2,FALSE)),"○","")</f>
        <v/>
      </c>
      <c r="AQ6" s="6" t="str">
        <f>IF(I6="107 ハーフマラソン","H",IF(I6="062 10000mW","W",""))</f>
        <v/>
      </c>
      <c r="AR6" s="6" t="e">
        <f>VLOOKUP($I6 &amp;#REF!,標準記録!$A$1:$D$25,2,FALSE)</f>
        <v>#REF!</v>
      </c>
      <c r="AS6" s="6" t="e">
        <f>VLOOKUP($I6 &amp;#REF!,標準記録!$A$1:$D$25,3,FALSE)</f>
        <v>#REF!</v>
      </c>
      <c r="AT6" s="6" t="e">
        <f>VLOOKUP($I6 &amp;#REF!,標準記録!$A$1:$D$25,4,FALSE)</f>
        <v>#REF!</v>
      </c>
      <c r="AU6" s="6" t="str">
        <f>IF(AV6="","",A5)</f>
        <v/>
      </c>
      <c r="AV6" s="6" t="str">
        <f>IF(OR(I6="201 十種競技",I6="202 七種競技"),E6,"")</f>
        <v/>
      </c>
      <c r="AW6" s="6" t="str">
        <f>IF(I6="107 ハーフマラソン",E6,"")</f>
        <v/>
      </c>
      <c r="AX6" s="6" t="e">
        <f>I6 &amp;#REF!</f>
        <v>#REF!</v>
      </c>
      <c r="AY6" s="6">
        <f>I6</f>
        <v>0</v>
      </c>
      <c r="AZ6" s="6">
        <f>COUNTIF($AY$5:$AY$401,I6)</f>
        <v>160</v>
      </c>
      <c r="BA6" s="6">
        <f>COUNTIF($AX$5:$AX$401,I6 &amp; "B標準")</f>
        <v>0</v>
      </c>
    </row>
    <row r="7" spans="1:54" ht="15" thickTop="1" thickBot="1" x14ac:dyDescent="0.2">
      <c r="A7" s="359"/>
      <c r="B7" s="325" t="s">
        <v>164</v>
      </c>
      <c r="C7" s="326"/>
      <c r="D7" s="326"/>
      <c r="E7" s="326"/>
      <c r="F7" s="326"/>
      <c r="G7" s="327"/>
      <c r="H7" s="214"/>
      <c r="I7" s="328"/>
      <c r="J7" s="329"/>
      <c r="K7" s="329"/>
      <c r="L7" s="329"/>
      <c r="M7" s="329"/>
      <c r="N7" s="329"/>
      <c r="O7" s="329"/>
      <c r="P7" s="329"/>
      <c r="Q7" s="329"/>
      <c r="R7" s="329"/>
      <c r="S7" s="329"/>
      <c r="T7" s="329"/>
      <c r="U7" s="329"/>
      <c r="V7" s="329"/>
      <c r="W7" s="329"/>
      <c r="X7" s="329"/>
      <c r="Y7" s="329"/>
      <c r="Z7" s="329"/>
      <c r="AA7" s="329"/>
      <c r="AB7" s="329"/>
      <c r="AC7" s="329"/>
      <c r="AD7" s="329"/>
      <c r="AE7" s="329"/>
      <c r="AF7" s="329"/>
      <c r="AG7" s="329"/>
      <c r="AH7" s="329"/>
      <c r="AI7" s="329"/>
      <c r="AJ7" s="330"/>
    </row>
    <row r="8" spans="1:54" ht="13.5" customHeight="1" x14ac:dyDescent="0.15">
      <c r="A8" s="355"/>
      <c r="B8" s="350" t="s">
        <v>0</v>
      </c>
      <c r="C8" s="351" t="s">
        <v>280</v>
      </c>
      <c r="D8" s="351" t="str">
        <f>IF(C10="○","整理番号","登録番号")</f>
        <v>登録番号</v>
      </c>
      <c r="E8" s="193" t="s">
        <v>1394</v>
      </c>
      <c r="F8" s="350" t="s">
        <v>319</v>
      </c>
      <c r="G8" s="215" t="s">
        <v>1</v>
      </c>
      <c r="H8" s="336" t="s">
        <v>1395</v>
      </c>
      <c r="I8" s="353" t="s">
        <v>2</v>
      </c>
      <c r="J8" s="194" t="s">
        <v>281</v>
      </c>
      <c r="K8" s="195" t="s">
        <v>16</v>
      </c>
      <c r="L8" s="338" t="s">
        <v>4</v>
      </c>
      <c r="M8" s="339"/>
      <c r="N8" s="339"/>
      <c r="O8" s="339"/>
      <c r="P8" s="339"/>
      <c r="Q8" s="339"/>
      <c r="R8" s="339"/>
      <c r="S8" s="339"/>
      <c r="T8" s="339"/>
      <c r="U8" s="339"/>
      <c r="V8" s="339"/>
      <c r="W8" s="339"/>
      <c r="X8" s="339"/>
      <c r="Y8" s="339"/>
      <c r="Z8" s="340"/>
      <c r="AA8" s="196" t="s">
        <v>16</v>
      </c>
      <c r="AB8" s="341" t="s">
        <v>462</v>
      </c>
      <c r="AC8" s="342"/>
      <c r="AD8" s="342"/>
      <c r="AE8" s="342"/>
      <c r="AF8" s="342"/>
      <c r="AG8" s="342"/>
      <c r="AH8" s="342"/>
      <c r="AI8" s="343"/>
      <c r="AJ8" s="216" t="s">
        <v>16</v>
      </c>
    </row>
    <row r="9" spans="1:54" ht="14.25" customHeight="1" thickBot="1" x14ac:dyDescent="0.2">
      <c r="A9" s="356"/>
      <c r="B9" s="337"/>
      <c r="C9" s="352"/>
      <c r="D9" s="352"/>
      <c r="E9" s="197" t="s">
        <v>6</v>
      </c>
      <c r="F9" s="337"/>
      <c r="G9" s="198" t="s">
        <v>7</v>
      </c>
      <c r="H9" s="337"/>
      <c r="I9" s="354"/>
      <c r="J9" s="199"/>
      <c r="K9" s="200"/>
      <c r="L9" s="344" t="s">
        <v>8</v>
      </c>
      <c r="M9" s="345"/>
      <c r="N9" s="345"/>
      <c r="O9" s="345"/>
      <c r="P9" s="345"/>
      <c r="Q9" s="345"/>
      <c r="R9" s="346"/>
      <c r="S9" s="197" t="s">
        <v>9</v>
      </c>
      <c r="T9" s="201" t="s">
        <v>10</v>
      </c>
      <c r="U9" s="202"/>
      <c r="V9" s="202"/>
      <c r="W9" s="202"/>
      <c r="X9" s="202"/>
      <c r="Y9" s="203"/>
      <c r="Z9" s="198" t="s">
        <v>11</v>
      </c>
      <c r="AA9" s="204"/>
      <c r="AB9" s="347" t="s">
        <v>8</v>
      </c>
      <c r="AC9" s="348"/>
      <c r="AD9" s="348"/>
      <c r="AE9" s="348"/>
      <c r="AF9" s="348"/>
      <c r="AG9" s="348"/>
      <c r="AH9" s="349"/>
      <c r="AI9" s="205" t="s">
        <v>9</v>
      </c>
      <c r="AJ9" s="217"/>
    </row>
    <row r="10" spans="1:54" x14ac:dyDescent="0.15">
      <c r="A10" s="357">
        <v>2</v>
      </c>
      <c r="B10" s="292"/>
      <c r="C10" s="294"/>
      <c r="D10" s="292"/>
      <c r="E10" s="212" t="str">
        <f>IF(C10="○",IF($D10&lt;&gt;"",VLOOKUP($D10,新規学連登録者入力シート!$A$2:$U$101,8,FALSE),""),IF($D10&lt;&gt;"",IF(VLOOKUP(個人情報!$D10,登録者リスト!$A$1:$F$43729,4,FALSE)=基本情報!$D$6,VLOOKUP(個人情報!$D10,登録者リスト!$A$1:$F$43729,3,FALSE),""),""))</f>
        <v/>
      </c>
      <c r="F10" s="283" t="str">
        <f>IF(C10="○",IF($D10&lt;&gt;"",VLOOKUP($D10,新規学連登録者入力シート!$A$2:$U$101,9,FALSE),""),IF($D10&lt;&gt;"",IF(VLOOKUP(個人情報!$D10,登録者リスト!$A$1:$G$43729,4,FALSE)=基本情報!$D$6,VLOOKUP(個人情報!$D10,登録者リスト!$A$1:$G$43729,7,FALSE),""),""))</f>
        <v/>
      </c>
      <c r="G10" s="213" t="str">
        <f>IF(C10="○",IF($D10&lt;&gt;"",VLOOKUP($D10,新規学連登録者入力シート!$A$2:$U$101,14,FALSE),""),IF($D10&lt;&gt;"",IF(VLOOKUP(個人情報!$D10,登録者リスト!$A$1:$F$43729,4,FALSE)=基本情報!$D$6,VLOOKUP(個人情報!$D10,登録者リスト!$A$1:$F$43729,5,FALSE),""),""))</f>
        <v/>
      </c>
      <c r="H10" s="281" t="str">
        <f>IF(C10="○",IF($D10&lt;&gt;"",VLOOKUP($D10,新規学連登録者入力シート!$A$2:$U$101,19,FALSE),""),IF($D10&lt;&gt;"",IF(VLOOKUP(個人情報!$D10,登録者リスト!$A$1:$H$43729,4,FALSE)=基本情報!$D$6,VLOOKUP(個人情報!$D10,登録者リスト!$A$1:$H$43729,8,FALSE),""),""))</f>
        <v/>
      </c>
      <c r="I10" s="285"/>
      <c r="J10" s="169"/>
      <c r="K10" s="13" t="str">
        <f>IF(S10="",ASC(L10&amp;IF(N10&lt;&gt;"",TEXT(N10,"00"),"")&amp;IF(P10&lt;&gt;"",TEXT(P10,"00"),"")&amp;IF(R10&lt;&gt;"",TEXT(R10,"00"),"")),ASC(S10))</f>
        <v/>
      </c>
      <c r="L10" s="292"/>
      <c r="M10" s="265" t="s">
        <v>275</v>
      </c>
      <c r="N10" s="319"/>
      <c r="O10" s="265" t="s">
        <v>276</v>
      </c>
      <c r="P10" s="319"/>
      <c r="Q10" s="277" t="s">
        <v>277</v>
      </c>
      <c r="R10" s="321"/>
      <c r="S10" s="292"/>
      <c r="T10" s="8"/>
      <c r="U10" s="9" t="s">
        <v>23</v>
      </c>
      <c r="V10" s="8"/>
      <c r="W10" s="9" t="s">
        <v>24</v>
      </c>
      <c r="X10" s="8"/>
      <c r="Y10" s="9" t="s">
        <v>26</v>
      </c>
      <c r="Z10" s="285"/>
      <c r="AA10" s="126" t="str">
        <f>IF(AI10="",ASC(AB10&amp;IF(AD10&lt;&gt;"",TEXT(AD10,"00"),"")&amp;IF(AF10&lt;&gt;"",TEXT(AF10,"00"),"")&amp;IF(AH10&lt;&gt;"",TEXT(AH10,"00"),"")),ASC(AI10))</f>
        <v/>
      </c>
      <c r="AB10" s="267" t="str">
        <f>IF(I10="","",IF(I10="202 七種競技","",VLOOKUP(I10,大学記録!$A$3:$H$22,2,FALSE)))</f>
        <v/>
      </c>
      <c r="AC10" s="269" t="s">
        <v>275</v>
      </c>
      <c r="AD10" s="267" t="str">
        <f>IF(I10="","",IF(I10="202 七種競技","",VLOOKUP(I10,大学記録!$A$3:$H$22,4,FALSE)))</f>
        <v/>
      </c>
      <c r="AE10" s="269" t="s">
        <v>276</v>
      </c>
      <c r="AF10" s="267" t="str">
        <f>IF(I10="","",IF(I10="202 七種競技","",VLOOKUP(I10,大学記録!$A$3:$H$22,6,FALSE)))</f>
        <v/>
      </c>
      <c r="AG10" s="273" t="s">
        <v>277</v>
      </c>
      <c r="AH10" s="267" t="str">
        <f>IF(I10="","",IF(I10="202 七種競技","",VLOOKUP(I10,大学記録!$A$3:$H$22,8,FALSE)))</f>
        <v/>
      </c>
      <c r="AI10" s="267" t="str">
        <f>IF(I10="","",IF(I10="202 七種競技",大学記録!$B$22,""))</f>
        <v/>
      </c>
      <c r="AJ10" s="218" t="e">
        <f>IF(#REF!="",ASC(#REF!&amp;IF(#REF!&lt;&gt;"",TEXT(#REF!,"00"),"")&amp;IF(#REF!&lt;&gt;"",TEXT(#REF!,"00"),"")&amp;IF(#REF!&lt;&gt;"",TEXT(#REF!,"00"),"")),ASC(#REF!))</f>
        <v>#REF!</v>
      </c>
      <c r="AL10" s="6" t="str">
        <f>IF(AND(I10&lt;&gt;"107 ハーフマラソン",I10&lt;&gt;"062 10000mW"),D10 &amp; "-" &amp; I10,D10 &amp; "-" &amp; I10 &amp;#REF!)</f>
        <v>-</v>
      </c>
      <c r="AM10" s="6" t="str">
        <f>IF(ISERROR(VLOOKUP(個人情報!$AL10,登録者リスト!#REF!,4,FALSE)),"○","")</f>
        <v>○</v>
      </c>
      <c r="AN10" s="6" t="e">
        <f>IF(AND(I10&lt;&gt;"107 ハーフマラソン",I10&lt;&gt;"062 10000mW"),#REF! &amp; "-" &amp; I10,#REF! &amp; "-" &amp; I10 &amp;#REF!)</f>
        <v>#REF!</v>
      </c>
      <c r="AO10" s="6" t="str">
        <f>IF(ISERROR(VLOOKUP(AN10,突破者リスト外資格記録入力シート!$D$7:$M$106,2,FALSE)),"○","")</f>
        <v>○</v>
      </c>
      <c r="AP10" s="6" t="str">
        <f>IF(C10="○","整理番号","登録番号")</f>
        <v>登録番号</v>
      </c>
      <c r="AQ10" s="6" t="str">
        <f>IF(I10="107 ハーフマラソン","H",IF(I10="062 10000mW","W",""))</f>
        <v/>
      </c>
      <c r="AR10" s="6" t="e">
        <f>VLOOKUP($I10 &amp;#REF!,標準記録!$A$1:$D$25,2,FALSE)</f>
        <v>#REF!</v>
      </c>
      <c r="AS10" s="6" t="e">
        <f>VLOOKUP($I10 &amp;#REF!,標準記録!$A$1:$D$25,3,FALSE)</f>
        <v>#REF!</v>
      </c>
      <c r="AT10" s="6" t="e">
        <f>VLOOKUP($I10 &amp;#REF!,標準記録!$A$1:$D$25,4,FALSE)</f>
        <v>#REF!</v>
      </c>
      <c r="AU10" s="6" t="str">
        <f>IF(AV10="","",A10)</f>
        <v/>
      </c>
      <c r="AV10" s="6" t="str">
        <f>IF(OR(I10="201 十種競技",I10="202 七種競技"),#REF!,"")</f>
        <v/>
      </c>
      <c r="AW10" s="6" t="str">
        <f>IF(I10="107 ハーフマラソン",#REF!,"")</f>
        <v/>
      </c>
      <c r="AX10" s="6" t="e">
        <f>I10 &amp;#REF!</f>
        <v>#REF!</v>
      </c>
      <c r="AY10" s="6">
        <f>I10</f>
        <v>0</v>
      </c>
      <c r="AZ10" s="6">
        <f>COUNTIF($AY$5:$AY$401,I10)</f>
        <v>160</v>
      </c>
      <c r="BA10" s="6">
        <f>COUNTIF($AX$5:$AX$401,I10 &amp; "B標準")</f>
        <v>0</v>
      </c>
      <c r="BB10" s="6" t="str">
        <f>D8 &amp; D10</f>
        <v>登録番号</v>
      </c>
    </row>
    <row r="11" spans="1:54" ht="14.25" thickBot="1" x14ac:dyDescent="0.2">
      <c r="A11" s="358"/>
      <c r="B11" s="293"/>
      <c r="C11" s="295"/>
      <c r="D11" s="293"/>
      <c r="E11" s="188" t="str">
        <f>IF(C10="○",IF($D10&lt;&gt;"",VLOOKUP($D10,新規学連登録者入力シート!$A$2:$U$101,7,FALSE),""),IF($D10&lt;&gt;"",IF(VLOOKUP(個人情報!$D10,登録者リスト!$A$1:$F$43729,4,FALSE)=基本情報!$D$6,VLOOKUP(個人情報!$D10,登録者リスト!$A$1:$F$43729,2,FALSE),""),""))</f>
        <v/>
      </c>
      <c r="F11" s="284"/>
      <c r="G11" s="188" t="str">
        <f>IF(C10="○",IF($D10&lt;&gt;"",VLOOKUP($D10,新規学連登録者入力シート!$A$2:$U$101,19,FALSE),""),IF($D10&lt;&gt;"",IF(VLOOKUP(個人情報!$D10,登録者リスト!$A$1:$F$43729,4,FALSE)=基本情報!$D$6,VLOOKUP(個人情報!$D10,登録者リスト!$A$1:$F$43729,6,FALSE),""),""))</f>
        <v/>
      </c>
      <c r="H11" s="282"/>
      <c r="I11" s="286"/>
      <c r="J11" s="170"/>
      <c r="K11" s="15" t="str">
        <f>IF(S11="",ASC(L11&amp;IF(N11&lt;&gt;"",TEXT(N11,"00"),"")&amp;IF(P11&lt;&gt;"",TEXT(P11,"00"),"")&amp;IF(R11&lt;&gt;"",TEXT(R11,"00"),"")),ASC(S11))</f>
        <v/>
      </c>
      <c r="L11" s="293"/>
      <c r="M11" s="266"/>
      <c r="N11" s="320"/>
      <c r="O11" s="266"/>
      <c r="P11" s="320"/>
      <c r="Q11" s="278"/>
      <c r="R11" s="322"/>
      <c r="S11" s="293"/>
      <c r="T11" s="10"/>
      <c r="U11" s="11" t="s">
        <v>23</v>
      </c>
      <c r="V11" s="10"/>
      <c r="W11" s="11" t="s">
        <v>25</v>
      </c>
      <c r="X11" s="10"/>
      <c r="Y11" s="11" t="s">
        <v>26</v>
      </c>
      <c r="Z11" s="286"/>
      <c r="AA11" s="127" t="str">
        <f>IF(AI11="",ASC(AB10&amp;IF(AD11&lt;&gt;"",TEXT(AD11,"00"),"")&amp;IF(AF11&lt;&gt;"",TEXT(AF11,"00"),"")&amp;IF(AH11&lt;&gt;"",TEXT(AH11,"00"),"")),ASC(AI11))</f>
        <v/>
      </c>
      <c r="AB11" s="268"/>
      <c r="AC11" s="270"/>
      <c r="AD11" s="268"/>
      <c r="AE11" s="270"/>
      <c r="AF11" s="268"/>
      <c r="AG11" s="274"/>
      <c r="AH11" s="268"/>
      <c r="AI11" s="268"/>
      <c r="AJ11" s="219" t="e">
        <f>IF(#REF!="",ASC(#REF!&amp;IF(#REF!&lt;&gt;"",TEXT(#REF!,"00"),"")&amp;IF(#REF!&lt;&gt;"",TEXT(#REF!,"00"),"")&amp;IF(#REF!&lt;&gt;"",TEXT(#REF!,"00"),"")),ASC(#REF!))</f>
        <v>#REF!</v>
      </c>
      <c r="AL11" s="6" t="str">
        <f>IF(AND(I11&lt;&gt;"107 ハーフマラソン",I11&lt;&gt;"062 10000mW"),D10 &amp; "-" &amp; I11,D10 &amp; "-" &amp; I11 &amp;#REF!)</f>
        <v>-</v>
      </c>
      <c r="AM11" s="6" t="str">
        <f>IF(ISERROR(VLOOKUP(個人情報!$AL11,登録者リスト!#REF!,4,FALSE)),"○","")</f>
        <v>○</v>
      </c>
      <c r="AN11" s="6" t="e">
        <f>IF(AND(I11&lt;&gt;"107 ハーフマラソン",I11&lt;&gt;"062 10000mW"),#REF! &amp; "-" &amp; I11,#REF! &amp; "-" &amp; I11 &amp;#REF!)</f>
        <v>#REF!</v>
      </c>
      <c r="AO11" s="6" t="str">
        <f>IF(ISERROR(VLOOKUP(AN11,突破者リスト外資格記録入力シート!$D$7:$M$106,2,FALSE)),"○","")</f>
        <v>○</v>
      </c>
      <c r="AQ11" s="6" t="str">
        <f>IF(I11="107 ハーフマラソン","H",IF(I11="062 10000mW","W",""))</f>
        <v/>
      </c>
      <c r="AR11" s="6" t="e">
        <f>VLOOKUP($I11 &amp;#REF!,標準記録!$A$1:$D$25,2,FALSE)</f>
        <v>#REF!</v>
      </c>
      <c r="AS11" s="6" t="e">
        <f>VLOOKUP($I11 &amp;#REF!,標準記録!$A$1:$D$25,3,FALSE)</f>
        <v>#REF!</v>
      </c>
      <c r="AT11" s="6" t="e">
        <f>VLOOKUP($I11 &amp;#REF!,標準記録!$A$1:$D$25,4,FALSE)</f>
        <v>#REF!</v>
      </c>
      <c r="AU11" s="6" t="str">
        <f>IF(AV11="","",A10)</f>
        <v/>
      </c>
      <c r="AV11" s="6" t="str">
        <f>IF(OR(I11="201 十種競技",I11="202 七種競技"),#REF!,"")</f>
        <v/>
      </c>
      <c r="AW11" s="6" t="str">
        <f>IF(I11="107 ハーフマラソン",#REF!,"")</f>
        <v/>
      </c>
      <c r="AX11" s="6" t="e">
        <f>I11 &amp;#REF!</f>
        <v>#REF!</v>
      </c>
      <c r="AY11" s="6">
        <f>I11</f>
        <v>0</v>
      </c>
      <c r="AZ11" s="6">
        <f>COUNTIF($AY$5:$AY$401,I11)</f>
        <v>160</v>
      </c>
      <c r="BA11" s="6">
        <f>COUNTIF($AX$5:$AX$401,I11 &amp; "B標準")</f>
        <v>0</v>
      </c>
    </row>
    <row r="12" spans="1:54" ht="15" thickTop="1" thickBot="1" x14ac:dyDescent="0.2">
      <c r="A12" s="359"/>
      <c r="B12" s="325" t="s">
        <v>164</v>
      </c>
      <c r="C12" s="326"/>
      <c r="D12" s="326"/>
      <c r="E12" s="326"/>
      <c r="F12" s="326"/>
      <c r="G12" s="327"/>
      <c r="H12" s="214"/>
      <c r="I12" s="328"/>
      <c r="J12" s="329"/>
      <c r="K12" s="329"/>
      <c r="L12" s="329"/>
      <c r="M12" s="329"/>
      <c r="N12" s="329"/>
      <c r="O12" s="329"/>
      <c r="P12" s="329"/>
      <c r="Q12" s="329"/>
      <c r="R12" s="329"/>
      <c r="S12" s="329"/>
      <c r="T12" s="329"/>
      <c r="U12" s="329"/>
      <c r="V12" s="329"/>
      <c r="W12" s="329"/>
      <c r="X12" s="329"/>
      <c r="Y12" s="329"/>
      <c r="Z12" s="329"/>
      <c r="AA12" s="329"/>
      <c r="AB12" s="329"/>
      <c r="AC12" s="329"/>
      <c r="AD12" s="329"/>
      <c r="AE12" s="329"/>
      <c r="AF12" s="329"/>
      <c r="AG12" s="329"/>
      <c r="AH12" s="329"/>
      <c r="AI12" s="329"/>
      <c r="AJ12" s="330"/>
    </row>
    <row r="13" spans="1:54" ht="13.5" customHeight="1" x14ac:dyDescent="0.15">
      <c r="A13" s="355"/>
      <c r="B13" s="350" t="s">
        <v>0</v>
      </c>
      <c r="C13" s="351" t="s">
        <v>280</v>
      </c>
      <c r="D13" s="351" t="str">
        <f>IF(C15="○","整理番号","登録番号")</f>
        <v>登録番号</v>
      </c>
      <c r="E13" s="193" t="s">
        <v>1394</v>
      </c>
      <c r="F13" s="350" t="s">
        <v>319</v>
      </c>
      <c r="G13" s="215" t="s">
        <v>1</v>
      </c>
      <c r="H13" s="336" t="s">
        <v>1395</v>
      </c>
      <c r="I13" s="353" t="s">
        <v>2</v>
      </c>
      <c r="J13" s="194" t="s">
        <v>281</v>
      </c>
      <c r="K13" s="195" t="s">
        <v>16</v>
      </c>
      <c r="L13" s="338" t="s">
        <v>4</v>
      </c>
      <c r="M13" s="339"/>
      <c r="N13" s="339"/>
      <c r="O13" s="339"/>
      <c r="P13" s="339"/>
      <c r="Q13" s="339"/>
      <c r="R13" s="339"/>
      <c r="S13" s="339"/>
      <c r="T13" s="339"/>
      <c r="U13" s="339"/>
      <c r="V13" s="339"/>
      <c r="W13" s="339"/>
      <c r="X13" s="339"/>
      <c r="Y13" s="339"/>
      <c r="Z13" s="340"/>
      <c r="AA13" s="196" t="s">
        <v>16</v>
      </c>
      <c r="AB13" s="341" t="s">
        <v>462</v>
      </c>
      <c r="AC13" s="342"/>
      <c r="AD13" s="342"/>
      <c r="AE13" s="342"/>
      <c r="AF13" s="342"/>
      <c r="AG13" s="342"/>
      <c r="AH13" s="342"/>
      <c r="AI13" s="343"/>
      <c r="AJ13" s="216" t="s">
        <v>16</v>
      </c>
    </row>
    <row r="14" spans="1:54" ht="14.25" thickBot="1" x14ac:dyDescent="0.2">
      <c r="A14" s="356"/>
      <c r="B14" s="337"/>
      <c r="C14" s="352"/>
      <c r="D14" s="352"/>
      <c r="E14" s="197" t="s">
        <v>6</v>
      </c>
      <c r="F14" s="337"/>
      <c r="G14" s="198" t="s">
        <v>7</v>
      </c>
      <c r="H14" s="337"/>
      <c r="I14" s="354"/>
      <c r="J14" s="199"/>
      <c r="K14" s="200"/>
      <c r="L14" s="344" t="s">
        <v>8</v>
      </c>
      <c r="M14" s="345"/>
      <c r="N14" s="345"/>
      <c r="O14" s="345"/>
      <c r="P14" s="345"/>
      <c r="Q14" s="345"/>
      <c r="R14" s="346"/>
      <c r="S14" s="197" t="s">
        <v>9</v>
      </c>
      <c r="T14" s="201" t="s">
        <v>10</v>
      </c>
      <c r="U14" s="202"/>
      <c r="V14" s="202"/>
      <c r="W14" s="202"/>
      <c r="X14" s="202"/>
      <c r="Y14" s="203"/>
      <c r="Z14" s="198" t="s">
        <v>11</v>
      </c>
      <c r="AA14" s="204"/>
      <c r="AB14" s="347" t="s">
        <v>8</v>
      </c>
      <c r="AC14" s="348"/>
      <c r="AD14" s="348"/>
      <c r="AE14" s="348"/>
      <c r="AF14" s="348"/>
      <c r="AG14" s="348"/>
      <c r="AH14" s="349"/>
      <c r="AI14" s="205" t="s">
        <v>9</v>
      </c>
      <c r="AJ14" s="217"/>
    </row>
    <row r="15" spans="1:54" x14ac:dyDescent="0.15">
      <c r="A15" s="357">
        <v>3</v>
      </c>
      <c r="B15" s="292"/>
      <c r="C15" s="294"/>
      <c r="D15" s="292"/>
      <c r="E15" s="212" t="str">
        <f>IF(C15="○",IF($D15&lt;&gt;"",VLOOKUP($D15,新規学連登録者入力シート!$A$2:$U$101,8,FALSE),""),IF($D15&lt;&gt;"",IF(VLOOKUP(個人情報!$D15,登録者リスト!$A$1:$F$43729,4,FALSE)=基本情報!$D$6,VLOOKUP(個人情報!$D15,登録者リスト!$A$1:$F$43729,3,FALSE),""),""))</f>
        <v/>
      </c>
      <c r="F15" s="283" t="str">
        <f>IF(C15="○",IF($D15&lt;&gt;"",VLOOKUP($D15,新規学連登録者入力シート!$A$2:$U$101,9,FALSE),""),IF($D15&lt;&gt;"",IF(VLOOKUP(個人情報!$D15,登録者リスト!$A$1:$G$43729,4,FALSE)=基本情報!$D$6,VLOOKUP(個人情報!$D15,登録者リスト!$A$1:$G$43729,7,FALSE),""),""))</f>
        <v/>
      </c>
      <c r="G15" s="213" t="str">
        <f>IF(C15="○",IF($D15&lt;&gt;"",VLOOKUP($D15,新規学連登録者入力シート!$A$2:$U$101,14,FALSE),""),IF($D15&lt;&gt;"",IF(VLOOKUP(個人情報!$D15,登録者リスト!$A$1:$F$43729,4,FALSE)=基本情報!$D$6,VLOOKUP(個人情報!$D15,登録者リスト!$A$1:$F$43729,5,FALSE),""),""))</f>
        <v/>
      </c>
      <c r="H15" s="281" t="str">
        <f>IF(C15="○",IF($D15&lt;&gt;"",VLOOKUP($D15,新規学連登録者入力シート!$A$2:$U$101,19,FALSE),""),IF($D15&lt;&gt;"",IF(VLOOKUP(個人情報!$D15,登録者リスト!$A$1:$H$43729,4,FALSE)=基本情報!$D$6,VLOOKUP(個人情報!$D15,登録者リスト!$A$1:$H$43729,8,FALSE),""),""))</f>
        <v/>
      </c>
      <c r="I15" s="285"/>
      <c r="J15" s="169"/>
      <c r="K15" s="13" t="str">
        <f>IF(S15="",ASC(L15&amp;IF(N15&lt;&gt;"",TEXT(N15,"00"),"")&amp;IF(P15&lt;&gt;"",TEXT(P15,"00"),"")&amp;IF(R15&lt;&gt;"",TEXT(R15,"00"),"")),ASC(S15))</f>
        <v/>
      </c>
      <c r="L15" s="292"/>
      <c r="M15" s="265" t="s">
        <v>275</v>
      </c>
      <c r="N15" s="319"/>
      <c r="O15" s="265" t="s">
        <v>276</v>
      </c>
      <c r="P15" s="319"/>
      <c r="Q15" s="277" t="s">
        <v>277</v>
      </c>
      <c r="R15" s="321"/>
      <c r="S15" s="292"/>
      <c r="T15" s="8"/>
      <c r="U15" s="9" t="s">
        <v>23</v>
      </c>
      <c r="V15" s="8"/>
      <c r="W15" s="9" t="s">
        <v>24</v>
      </c>
      <c r="X15" s="8"/>
      <c r="Y15" s="9" t="s">
        <v>26</v>
      </c>
      <c r="Z15" s="285"/>
      <c r="AA15" s="126" t="str">
        <f>IF(AI15="",ASC(AB15&amp;IF(AD15&lt;&gt;"",TEXT(AD15,"00"),"")&amp;IF(AF15&lt;&gt;"",TEXT(AF15,"00"),"")&amp;IF(AH15&lt;&gt;"",TEXT(AH15,"00"),"")),ASC(AI15))</f>
        <v/>
      </c>
      <c r="AB15" s="267" t="str">
        <f>IF(I15="","",IF(I15="202 七種競技","",VLOOKUP(I15,大学記録!$A$3:$H$22,2,FALSE)))</f>
        <v/>
      </c>
      <c r="AC15" s="269" t="s">
        <v>275</v>
      </c>
      <c r="AD15" s="267" t="str">
        <f>IF(I15="","",IF(I15="202 七種競技","",VLOOKUP(I15,大学記録!$A$3:$H$22,4,FALSE)))</f>
        <v/>
      </c>
      <c r="AE15" s="269" t="s">
        <v>276</v>
      </c>
      <c r="AF15" s="267" t="str">
        <f>IF(I15="","",IF(I15="202 七種競技","",VLOOKUP(I15,大学記録!$A$3:$H$22,6,FALSE)))</f>
        <v/>
      </c>
      <c r="AG15" s="273" t="s">
        <v>277</v>
      </c>
      <c r="AH15" s="267" t="str">
        <f>IF(I15="","",IF(I15="202 七種競技","",VLOOKUP(I15,大学記録!$A$3:$H$22,8,FALSE)))</f>
        <v/>
      </c>
      <c r="AI15" s="267" t="str">
        <f>IF(I15="","",IF(I15="202 七種競技",大学記録!$B$22,""))</f>
        <v/>
      </c>
      <c r="AJ15" s="218" t="e">
        <f>IF(#REF!="",ASC(#REF!&amp;IF(#REF!&lt;&gt;"",TEXT(#REF!,"00"),"")&amp;IF(#REF!&lt;&gt;"",TEXT(#REF!,"00"),"")&amp;IF(#REF!&lt;&gt;"",TEXT(#REF!,"00"),"")),ASC(#REF!))</f>
        <v>#REF!</v>
      </c>
      <c r="AL15" s="6" t="str">
        <f>IF(AND(I15&lt;&gt;"107 ハーフマラソン",I15&lt;&gt;"062 10000mW"),D15 &amp; "-" &amp; I15,D15 &amp; "-" &amp; I15 &amp;#REF!)</f>
        <v>-</v>
      </c>
      <c r="AM15" s="6" t="str">
        <f>IF(ISERROR(VLOOKUP(個人情報!$AL15,登録者リスト!#REF!,4,FALSE)),"○","")</f>
        <v>○</v>
      </c>
      <c r="AN15" s="6" t="e">
        <f>IF(AND(I15&lt;&gt;"107 ハーフマラソン",I15&lt;&gt;"062 10000mW"),#REF! &amp; "-" &amp; I15,#REF! &amp; "-" &amp; I15 &amp;#REF!)</f>
        <v>#REF!</v>
      </c>
      <c r="AO15" s="6" t="str">
        <f>IF(ISERROR(VLOOKUP(AN15,突破者リスト外資格記録入力シート!$D$7:$M$106,2,FALSE)),"○","")</f>
        <v>○</v>
      </c>
      <c r="AP15" s="6" t="str">
        <f>IF(C15="○","整理番号","登録番号")</f>
        <v>登録番号</v>
      </c>
      <c r="AQ15" s="6" t="str">
        <f>IF(I15="107 ハーフマラソン","H",IF(I15="062 10000mW","W",""))</f>
        <v/>
      </c>
      <c r="AR15" s="6" t="e">
        <f>VLOOKUP($I15 &amp;#REF!,標準記録!$A$1:$D$25,2,FALSE)</f>
        <v>#REF!</v>
      </c>
      <c r="AS15" s="6" t="e">
        <f>VLOOKUP($I15 &amp;#REF!,標準記録!$A$1:$D$25,3,FALSE)</f>
        <v>#REF!</v>
      </c>
      <c r="AT15" s="6" t="e">
        <f>VLOOKUP($I15 &amp;#REF!,標準記録!$A$1:$D$25,4,FALSE)</f>
        <v>#REF!</v>
      </c>
      <c r="AU15" s="6" t="str">
        <f>IF(AV15="","",A15)</f>
        <v/>
      </c>
      <c r="AV15" s="6" t="str">
        <f>IF(OR(I15="201 十種競技",I15="202 七種競技"),#REF!,"")</f>
        <v/>
      </c>
      <c r="AW15" s="6" t="str">
        <f>IF(I15="107 ハーフマラソン",#REF!,"")</f>
        <v/>
      </c>
      <c r="AX15" s="6" t="e">
        <f>I15 &amp;#REF!</f>
        <v>#REF!</v>
      </c>
      <c r="AY15" s="6">
        <f>I15</f>
        <v>0</v>
      </c>
      <c r="AZ15" s="6">
        <f>COUNTIF($AY$5:$AY$401,I15)</f>
        <v>160</v>
      </c>
      <c r="BA15" s="6">
        <f>COUNTIF($AX$5:$AX$401,I15 &amp; "B標準")</f>
        <v>0</v>
      </c>
      <c r="BB15" s="6" t="str">
        <f>D13 &amp; D15</f>
        <v>登録番号</v>
      </c>
    </row>
    <row r="16" spans="1:54" ht="14.25" thickBot="1" x14ac:dyDescent="0.2">
      <c r="A16" s="358"/>
      <c r="B16" s="293"/>
      <c r="C16" s="295"/>
      <c r="D16" s="293"/>
      <c r="E16" s="188" t="str">
        <f>IF(C15="○",IF($D15&lt;&gt;"",VLOOKUP($D15,新規学連登録者入力シート!$A$2:$U$101,7,FALSE),""),IF($D15&lt;&gt;"",IF(VLOOKUP(個人情報!$D15,登録者リスト!$A$1:$F$43729,4,FALSE)=基本情報!$D$6,VLOOKUP(個人情報!$D15,登録者リスト!$A$1:$F$43729,2,FALSE),""),""))</f>
        <v/>
      </c>
      <c r="F16" s="284"/>
      <c r="G16" s="188" t="str">
        <f>IF(C15="○",IF($D15&lt;&gt;"",VLOOKUP($D15,新規学連登録者入力シート!$A$2:$U$101,19,FALSE),""),IF($D15&lt;&gt;"",IF(VLOOKUP(個人情報!$D15,登録者リスト!$A$1:$F$43729,4,FALSE)=基本情報!$D$6,VLOOKUP(個人情報!$D15,登録者リスト!$A$1:$F$43729,6,FALSE),""),""))</f>
        <v/>
      </c>
      <c r="H16" s="282"/>
      <c r="I16" s="286"/>
      <c r="J16" s="170"/>
      <c r="K16" s="15" t="str">
        <f>IF(S16="",ASC(L16&amp;IF(N16&lt;&gt;"",TEXT(N16,"00"),"")&amp;IF(P16&lt;&gt;"",TEXT(P16,"00"),"")&amp;IF(R16&lt;&gt;"",TEXT(R16,"00"),"")),ASC(S16))</f>
        <v/>
      </c>
      <c r="L16" s="293"/>
      <c r="M16" s="266"/>
      <c r="N16" s="320"/>
      <c r="O16" s="266"/>
      <c r="P16" s="320"/>
      <c r="Q16" s="278"/>
      <c r="R16" s="322"/>
      <c r="S16" s="293"/>
      <c r="T16" s="10"/>
      <c r="U16" s="11" t="s">
        <v>23</v>
      </c>
      <c r="V16" s="10"/>
      <c r="W16" s="11" t="s">
        <v>25</v>
      </c>
      <c r="X16" s="10"/>
      <c r="Y16" s="11" t="s">
        <v>26</v>
      </c>
      <c r="Z16" s="286"/>
      <c r="AA16" s="127" t="str">
        <f>IF(AI16="",ASC(AB15&amp;IF(AD16&lt;&gt;"",TEXT(AD16,"00"),"")&amp;IF(AF16&lt;&gt;"",TEXT(AF16,"00"),"")&amp;IF(AH16&lt;&gt;"",TEXT(AH16,"00"),"")),ASC(AI16))</f>
        <v/>
      </c>
      <c r="AB16" s="268"/>
      <c r="AC16" s="270"/>
      <c r="AD16" s="268"/>
      <c r="AE16" s="270"/>
      <c r="AF16" s="268"/>
      <c r="AG16" s="274"/>
      <c r="AH16" s="268"/>
      <c r="AI16" s="268"/>
      <c r="AJ16" s="219" t="e">
        <f>IF(#REF!="",ASC(#REF!&amp;IF(#REF!&lt;&gt;"",TEXT(#REF!,"00"),"")&amp;IF(#REF!&lt;&gt;"",TEXT(#REF!,"00"),"")&amp;IF(#REF!&lt;&gt;"",TEXT(#REF!,"00"),"")),ASC(#REF!))</f>
        <v>#REF!</v>
      </c>
      <c r="AL16" s="6" t="str">
        <f>IF(AND(I16&lt;&gt;"107 ハーフマラソン",I16&lt;&gt;"062 10000mW"),D15 &amp; "-" &amp; I16,D15 &amp; "-" &amp; I16 &amp;#REF!)</f>
        <v>-</v>
      </c>
      <c r="AM16" s="6" t="str">
        <f>IF(ISERROR(VLOOKUP(個人情報!$AL16,登録者リスト!#REF!,4,FALSE)),"○","")</f>
        <v>○</v>
      </c>
      <c r="AN16" s="6" t="e">
        <f>IF(AND(I16&lt;&gt;"107 ハーフマラソン",I16&lt;&gt;"062 10000mW"),#REF! &amp; "-" &amp; I16,#REF! &amp; "-" &amp; I16 &amp;#REF!)</f>
        <v>#REF!</v>
      </c>
      <c r="AO16" s="6" t="str">
        <f>IF(ISERROR(VLOOKUP(AN16,突破者リスト外資格記録入力シート!$D$7:$M$106,2,FALSE)),"○","")</f>
        <v>○</v>
      </c>
      <c r="AQ16" s="6" t="str">
        <f>IF(I16="107 ハーフマラソン","H",IF(I16="062 10000mW","W",""))</f>
        <v/>
      </c>
      <c r="AR16" s="6" t="e">
        <f>VLOOKUP($I16 &amp;#REF!,標準記録!$A$1:$D$25,2,FALSE)</f>
        <v>#REF!</v>
      </c>
      <c r="AS16" s="6" t="e">
        <f>VLOOKUP($I16 &amp;#REF!,標準記録!$A$1:$D$25,3,FALSE)</f>
        <v>#REF!</v>
      </c>
      <c r="AT16" s="6" t="e">
        <f>VLOOKUP($I16 &amp;#REF!,標準記録!$A$1:$D$25,4,FALSE)</f>
        <v>#REF!</v>
      </c>
      <c r="AU16" s="6" t="str">
        <f>IF(AV16="","",A15)</f>
        <v/>
      </c>
      <c r="AV16" s="6" t="str">
        <f>IF(OR(I16="201 十種競技",I16="202 七種競技"),#REF!,"")</f>
        <v/>
      </c>
      <c r="AW16" s="6" t="str">
        <f>IF(I16="107 ハーフマラソン",#REF!,"")</f>
        <v/>
      </c>
      <c r="AX16" s="6" t="e">
        <f>I16 &amp;#REF!</f>
        <v>#REF!</v>
      </c>
      <c r="AY16" s="6">
        <f>I16</f>
        <v>0</v>
      </c>
      <c r="AZ16" s="6">
        <f>COUNTIF($AY$5:$AY$401,I16)</f>
        <v>160</v>
      </c>
      <c r="BA16" s="6">
        <f>COUNTIF($AX$5:$AX$401,I16 &amp; "B標準")</f>
        <v>0</v>
      </c>
    </row>
    <row r="17" spans="1:54" ht="15" thickTop="1" thickBot="1" x14ac:dyDescent="0.2">
      <c r="A17" s="359"/>
      <c r="B17" s="325" t="s">
        <v>164</v>
      </c>
      <c r="C17" s="326"/>
      <c r="D17" s="326"/>
      <c r="E17" s="326"/>
      <c r="F17" s="326"/>
      <c r="G17" s="327"/>
      <c r="H17" s="214"/>
      <c r="I17" s="328"/>
      <c r="J17" s="329"/>
      <c r="K17" s="329"/>
      <c r="L17" s="329"/>
      <c r="M17" s="329"/>
      <c r="N17" s="329"/>
      <c r="O17" s="329"/>
      <c r="P17" s="329"/>
      <c r="Q17" s="329"/>
      <c r="R17" s="329"/>
      <c r="S17" s="329"/>
      <c r="T17" s="329"/>
      <c r="U17" s="329"/>
      <c r="V17" s="329"/>
      <c r="W17" s="329"/>
      <c r="X17" s="329"/>
      <c r="Y17" s="329"/>
      <c r="Z17" s="329"/>
      <c r="AA17" s="329"/>
      <c r="AB17" s="329"/>
      <c r="AC17" s="329"/>
      <c r="AD17" s="329"/>
      <c r="AE17" s="329"/>
      <c r="AF17" s="329"/>
      <c r="AG17" s="329"/>
      <c r="AH17" s="329"/>
      <c r="AI17" s="329"/>
      <c r="AJ17" s="330"/>
    </row>
    <row r="18" spans="1:54" ht="13.5" customHeight="1" x14ac:dyDescent="0.15">
      <c r="A18" s="355"/>
      <c r="B18" s="350" t="s">
        <v>0</v>
      </c>
      <c r="C18" s="351" t="s">
        <v>280</v>
      </c>
      <c r="D18" s="351" t="str">
        <f>IF(C20="○","整理番号","登録番号")</f>
        <v>登録番号</v>
      </c>
      <c r="E18" s="193" t="s">
        <v>1394</v>
      </c>
      <c r="F18" s="350" t="s">
        <v>319</v>
      </c>
      <c r="G18" s="215" t="s">
        <v>1</v>
      </c>
      <c r="H18" s="336" t="s">
        <v>1395</v>
      </c>
      <c r="I18" s="353" t="s">
        <v>2</v>
      </c>
      <c r="J18" s="194" t="s">
        <v>281</v>
      </c>
      <c r="K18" s="195" t="s">
        <v>16</v>
      </c>
      <c r="L18" s="338" t="s">
        <v>4</v>
      </c>
      <c r="M18" s="339"/>
      <c r="N18" s="339"/>
      <c r="O18" s="339"/>
      <c r="P18" s="339"/>
      <c r="Q18" s="339"/>
      <c r="R18" s="339"/>
      <c r="S18" s="339"/>
      <c r="T18" s="339"/>
      <c r="U18" s="339"/>
      <c r="V18" s="339"/>
      <c r="W18" s="339"/>
      <c r="X18" s="339"/>
      <c r="Y18" s="339"/>
      <c r="Z18" s="340"/>
      <c r="AA18" s="196" t="s">
        <v>16</v>
      </c>
      <c r="AB18" s="341" t="s">
        <v>462</v>
      </c>
      <c r="AC18" s="342"/>
      <c r="AD18" s="342"/>
      <c r="AE18" s="342"/>
      <c r="AF18" s="342"/>
      <c r="AG18" s="342"/>
      <c r="AH18" s="342"/>
      <c r="AI18" s="343"/>
      <c r="AJ18" s="216" t="s">
        <v>16</v>
      </c>
    </row>
    <row r="19" spans="1:54" ht="14.25" thickBot="1" x14ac:dyDescent="0.2">
      <c r="A19" s="356"/>
      <c r="B19" s="337"/>
      <c r="C19" s="352"/>
      <c r="D19" s="352"/>
      <c r="E19" s="197" t="s">
        <v>6</v>
      </c>
      <c r="F19" s="337"/>
      <c r="G19" s="198" t="s">
        <v>7</v>
      </c>
      <c r="H19" s="337"/>
      <c r="I19" s="354"/>
      <c r="J19" s="199"/>
      <c r="K19" s="200"/>
      <c r="L19" s="344" t="s">
        <v>8</v>
      </c>
      <c r="M19" s="345"/>
      <c r="N19" s="345"/>
      <c r="O19" s="345"/>
      <c r="P19" s="345"/>
      <c r="Q19" s="345"/>
      <c r="R19" s="346"/>
      <c r="S19" s="197" t="s">
        <v>9</v>
      </c>
      <c r="T19" s="201" t="s">
        <v>10</v>
      </c>
      <c r="U19" s="202"/>
      <c r="V19" s="202"/>
      <c r="W19" s="202"/>
      <c r="X19" s="202"/>
      <c r="Y19" s="203"/>
      <c r="Z19" s="198" t="s">
        <v>11</v>
      </c>
      <c r="AA19" s="204"/>
      <c r="AB19" s="347" t="s">
        <v>8</v>
      </c>
      <c r="AC19" s="348"/>
      <c r="AD19" s="348"/>
      <c r="AE19" s="348"/>
      <c r="AF19" s="348"/>
      <c r="AG19" s="348"/>
      <c r="AH19" s="349"/>
      <c r="AI19" s="205" t="s">
        <v>9</v>
      </c>
      <c r="AJ19" s="217"/>
    </row>
    <row r="20" spans="1:54" x14ac:dyDescent="0.15">
      <c r="A20" s="357">
        <v>4</v>
      </c>
      <c r="B20" s="292"/>
      <c r="C20" s="294"/>
      <c r="D20" s="292"/>
      <c r="E20" s="212" t="str">
        <f>IF(C20="○",IF($D20&lt;&gt;"",VLOOKUP($D20,新規学連登録者入力シート!$A$2:$U$101,8,FALSE),""),IF($D20&lt;&gt;"",IF(VLOOKUP(個人情報!$D20,登録者リスト!$A$1:$F$43729,4,FALSE)=基本情報!$D$6,VLOOKUP(個人情報!$D20,登録者リスト!$A$1:$F$43729,3,FALSE),""),""))</f>
        <v/>
      </c>
      <c r="F20" s="283" t="str">
        <f>IF(C20="○",IF($D20&lt;&gt;"",VLOOKUP($D20,新規学連登録者入力シート!$A$2:$U$101,9,FALSE),""),IF($D20&lt;&gt;"",IF(VLOOKUP(個人情報!$D20,登録者リスト!$A$1:$G$43729,4,FALSE)=基本情報!$D$6,VLOOKUP(個人情報!$D20,登録者リスト!$A$1:$G$43729,7,FALSE),""),""))</f>
        <v/>
      </c>
      <c r="G20" s="213" t="str">
        <f>IF(C20="○",IF($D20&lt;&gt;"",VLOOKUP($D20,新規学連登録者入力シート!$A$2:$U$101,14,FALSE),""),IF($D20&lt;&gt;"",IF(VLOOKUP(個人情報!$D20,登録者リスト!$A$1:$F$43729,4,FALSE)=基本情報!$D$6,VLOOKUP(個人情報!$D20,登録者リスト!$A$1:$F$43729,5,FALSE),""),""))</f>
        <v/>
      </c>
      <c r="H20" s="281" t="str">
        <f>IF(C20="○",IF($D20&lt;&gt;"",VLOOKUP($D20,新規学連登録者入力シート!$A$2:$U$101,19,FALSE),""),IF($D20&lt;&gt;"",IF(VLOOKUP(個人情報!$D20,登録者リスト!$A$1:$H$43729,4,FALSE)=基本情報!$D$6,VLOOKUP(個人情報!$D20,登録者リスト!$A$1:$H$43729,8,FALSE),""),""))</f>
        <v/>
      </c>
      <c r="I20" s="285"/>
      <c r="J20" s="169"/>
      <c r="K20" s="13" t="str">
        <f>IF(S20="",ASC(L20&amp;IF(N20&lt;&gt;"",TEXT(N20,"00"),"")&amp;IF(P20&lt;&gt;"",TEXT(P20,"00"),"")&amp;IF(R20&lt;&gt;"",TEXT(R20,"00"),"")),ASC(S20))</f>
        <v/>
      </c>
      <c r="L20" s="292"/>
      <c r="M20" s="265" t="s">
        <v>275</v>
      </c>
      <c r="N20" s="319"/>
      <c r="O20" s="265" t="s">
        <v>276</v>
      </c>
      <c r="P20" s="319"/>
      <c r="Q20" s="277" t="s">
        <v>277</v>
      </c>
      <c r="R20" s="321"/>
      <c r="S20" s="292"/>
      <c r="T20" s="8"/>
      <c r="U20" s="9" t="s">
        <v>23</v>
      </c>
      <c r="V20" s="8"/>
      <c r="W20" s="9" t="s">
        <v>24</v>
      </c>
      <c r="X20" s="8"/>
      <c r="Y20" s="9" t="s">
        <v>26</v>
      </c>
      <c r="Z20" s="285"/>
      <c r="AA20" s="126" t="str">
        <f>IF(AI20="",ASC(AB20&amp;IF(AD20&lt;&gt;"",TEXT(AD20,"00"),"")&amp;IF(AF20&lt;&gt;"",TEXT(AF20,"00"),"")&amp;IF(AH20&lt;&gt;"",TEXT(AH20,"00"),"")),ASC(AI20))</f>
        <v/>
      </c>
      <c r="AB20" s="267" t="str">
        <f>IF(I20="","",IF(I20="202 七種競技","",VLOOKUP(I20,大学記録!$A$3:$H$22,2,FALSE)))</f>
        <v/>
      </c>
      <c r="AC20" s="269" t="s">
        <v>275</v>
      </c>
      <c r="AD20" s="267" t="str">
        <f>IF(I20="","",IF(I20="202 七種競技","",VLOOKUP(I20,大学記録!$A$3:$H$22,4,FALSE)))</f>
        <v/>
      </c>
      <c r="AE20" s="269" t="s">
        <v>276</v>
      </c>
      <c r="AF20" s="267" t="str">
        <f>IF(I20="","",IF(I20="202 七種競技","",VLOOKUP(I20,大学記録!$A$3:$H$22,6,FALSE)))</f>
        <v/>
      </c>
      <c r="AG20" s="273" t="s">
        <v>277</v>
      </c>
      <c r="AH20" s="267" t="str">
        <f>IF(I20="","",IF(I20="202 七種競技","",VLOOKUP(I20,大学記録!$A$3:$H$22,8,FALSE)))</f>
        <v/>
      </c>
      <c r="AI20" s="267" t="str">
        <f>IF(I20="","",IF(I20="202 七種競技",大学記録!$B$22,""))</f>
        <v/>
      </c>
      <c r="AJ20" s="218" t="e">
        <f>IF(#REF!="",ASC(#REF!&amp;IF(#REF!&lt;&gt;"",TEXT(#REF!,"00"),"")&amp;IF(#REF!&lt;&gt;"",TEXT(#REF!,"00"),"")&amp;IF(#REF!&lt;&gt;"",TEXT(#REF!,"00"),"")),ASC(#REF!))</f>
        <v>#REF!</v>
      </c>
      <c r="AL20" s="6" t="str">
        <f>IF(AND(I20&lt;&gt;"107 ハーフマラソン",I20&lt;&gt;"062 10000mW"),D20 &amp; "-" &amp; I20,D20 &amp; "-" &amp; I20 &amp;#REF!)</f>
        <v>-</v>
      </c>
      <c r="AM20" s="6" t="str">
        <f>IF(ISERROR(VLOOKUP(個人情報!$AL20,登録者リスト!#REF!,4,FALSE)),"○","")</f>
        <v>○</v>
      </c>
      <c r="AN20" s="6" t="e">
        <f>IF(AND(I20&lt;&gt;"107 ハーフマラソン",I20&lt;&gt;"062 10000mW"),#REF! &amp; "-" &amp; I20,#REF! &amp; "-" &amp; I20 &amp;#REF!)</f>
        <v>#REF!</v>
      </c>
      <c r="AO20" s="6" t="str">
        <f>IF(ISERROR(VLOOKUP(AN20,突破者リスト外資格記録入力シート!$D$7:$M$106,2,FALSE)),"○","")</f>
        <v>○</v>
      </c>
      <c r="AP20" s="6" t="str">
        <f>IF(C20="○","整理番号","登録番号")</f>
        <v>登録番号</v>
      </c>
      <c r="AQ20" s="6" t="str">
        <f>IF(I20="107 ハーフマラソン","H",IF(I20="062 10000mW","W",""))</f>
        <v/>
      </c>
      <c r="AR20" s="6" t="e">
        <f>VLOOKUP($I20 &amp;#REF!,標準記録!$A$1:$D$25,2,FALSE)</f>
        <v>#REF!</v>
      </c>
      <c r="AS20" s="6" t="e">
        <f>VLOOKUP($I20 &amp;#REF!,標準記録!$A$1:$D$25,3,FALSE)</f>
        <v>#REF!</v>
      </c>
      <c r="AT20" s="6" t="e">
        <f>VLOOKUP($I20 &amp;#REF!,標準記録!$A$1:$D$25,4,FALSE)</f>
        <v>#REF!</v>
      </c>
      <c r="AU20" s="6" t="str">
        <f>IF(AV20="","",A20)</f>
        <v/>
      </c>
      <c r="AV20" s="6" t="str">
        <f>IF(OR(I20="201 十種競技",I20="202 七種競技"),#REF!,"")</f>
        <v/>
      </c>
      <c r="AW20" s="6" t="str">
        <f>IF(I20="107 ハーフマラソン",#REF!,"")</f>
        <v/>
      </c>
      <c r="AX20" s="6" t="e">
        <f>I20 &amp;#REF!</f>
        <v>#REF!</v>
      </c>
      <c r="AY20" s="6">
        <f>I20</f>
        <v>0</v>
      </c>
      <c r="AZ20" s="6">
        <f>COUNTIF($AY$5:$AY$401,I20)</f>
        <v>160</v>
      </c>
      <c r="BA20" s="6">
        <f>COUNTIF($AX$5:$AX$401,I20 &amp; "B標準")</f>
        <v>0</v>
      </c>
      <c r="BB20" s="6" t="str">
        <f>D18 &amp; D20</f>
        <v>登録番号</v>
      </c>
    </row>
    <row r="21" spans="1:54" ht="14.25" thickBot="1" x14ac:dyDescent="0.2">
      <c r="A21" s="358"/>
      <c r="B21" s="293"/>
      <c r="C21" s="295"/>
      <c r="D21" s="293"/>
      <c r="E21" s="188" t="str">
        <f>IF(C20="○",IF($D20&lt;&gt;"",VLOOKUP($D20,新規学連登録者入力シート!$A$2:$U$101,7,FALSE),""),IF($D20&lt;&gt;"",IF(VLOOKUP(個人情報!$D20,登録者リスト!$A$1:$F$43729,4,FALSE)=基本情報!$D$6,VLOOKUP(個人情報!$D20,登録者リスト!$A$1:$F$43729,2,FALSE),""),""))</f>
        <v/>
      </c>
      <c r="F21" s="284"/>
      <c r="G21" s="188" t="str">
        <f>IF(C20="○",IF($D20&lt;&gt;"",VLOOKUP($D20,新規学連登録者入力シート!$A$2:$U$101,19,FALSE),""),IF($D20&lt;&gt;"",IF(VLOOKUP(個人情報!$D20,登録者リスト!$A$1:$F$43729,4,FALSE)=基本情報!$D$6,VLOOKUP(個人情報!$D20,登録者リスト!$A$1:$F$43729,6,FALSE),""),""))</f>
        <v/>
      </c>
      <c r="H21" s="282"/>
      <c r="I21" s="286"/>
      <c r="J21" s="170"/>
      <c r="K21" s="15" t="str">
        <f>IF(S21="",ASC(L21&amp;IF(N21&lt;&gt;"",TEXT(N21,"00"),"")&amp;IF(P21&lt;&gt;"",TEXT(P21,"00"),"")&amp;IF(R21&lt;&gt;"",TEXT(R21,"00"),"")),ASC(S21))</f>
        <v/>
      </c>
      <c r="L21" s="293"/>
      <c r="M21" s="266"/>
      <c r="N21" s="320"/>
      <c r="O21" s="266"/>
      <c r="P21" s="320"/>
      <c r="Q21" s="278"/>
      <c r="R21" s="322"/>
      <c r="S21" s="293"/>
      <c r="T21" s="10"/>
      <c r="U21" s="11" t="s">
        <v>23</v>
      </c>
      <c r="V21" s="10"/>
      <c r="W21" s="11" t="s">
        <v>25</v>
      </c>
      <c r="X21" s="10"/>
      <c r="Y21" s="11" t="s">
        <v>26</v>
      </c>
      <c r="Z21" s="286"/>
      <c r="AA21" s="127" t="str">
        <f>IF(AI21="",ASC(AB20&amp;IF(AD21&lt;&gt;"",TEXT(AD21,"00"),"")&amp;IF(AF21&lt;&gt;"",TEXT(AF21,"00"),"")&amp;IF(AH21&lt;&gt;"",TEXT(AH21,"00"),"")),ASC(AI21))</f>
        <v/>
      </c>
      <c r="AB21" s="268"/>
      <c r="AC21" s="270"/>
      <c r="AD21" s="268"/>
      <c r="AE21" s="270"/>
      <c r="AF21" s="268"/>
      <c r="AG21" s="274"/>
      <c r="AH21" s="268"/>
      <c r="AI21" s="268"/>
      <c r="AJ21" s="219" t="e">
        <f>IF(#REF!="",ASC(#REF!&amp;IF(#REF!&lt;&gt;"",TEXT(#REF!,"00"),"")&amp;IF(#REF!&lt;&gt;"",TEXT(#REF!,"00"),"")&amp;IF(#REF!&lt;&gt;"",TEXT(#REF!,"00"),"")),ASC(#REF!))</f>
        <v>#REF!</v>
      </c>
      <c r="AL21" s="6" t="str">
        <f>IF(AND(I21&lt;&gt;"107 ハーフマラソン",I21&lt;&gt;"062 10000mW"),D20 &amp; "-" &amp; I21,D20 &amp; "-" &amp; I21 &amp;#REF!)</f>
        <v>-</v>
      </c>
      <c r="AM21" s="6" t="str">
        <f>IF(ISERROR(VLOOKUP(個人情報!$AL21,登録者リスト!#REF!,4,FALSE)),"○","")</f>
        <v>○</v>
      </c>
      <c r="AN21" s="6" t="e">
        <f>IF(AND(I21&lt;&gt;"107 ハーフマラソン",I21&lt;&gt;"062 10000mW"),#REF! &amp; "-" &amp; I21,#REF! &amp; "-" &amp; I21 &amp;#REF!)</f>
        <v>#REF!</v>
      </c>
      <c r="AO21" s="6" t="str">
        <f>IF(ISERROR(VLOOKUP(AN21,突破者リスト外資格記録入力シート!$D$7:$M$106,2,FALSE)),"○","")</f>
        <v>○</v>
      </c>
      <c r="AQ21" s="6" t="str">
        <f>IF(I21="107 ハーフマラソン","H",IF(I21="062 10000mW","W",""))</f>
        <v/>
      </c>
      <c r="AR21" s="6" t="e">
        <f>VLOOKUP($I21 &amp;#REF!,標準記録!$A$1:$D$25,2,FALSE)</f>
        <v>#REF!</v>
      </c>
      <c r="AS21" s="6" t="e">
        <f>VLOOKUP($I21 &amp;#REF!,標準記録!$A$1:$D$25,3,FALSE)</f>
        <v>#REF!</v>
      </c>
      <c r="AT21" s="6" t="e">
        <f>VLOOKUP($I21 &amp;#REF!,標準記録!$A$1:$D$25,4,FALSE)</f>
        <v>#REF!</v>
      </c>
      <c r="AU21" s="6" t="str">
        <f>IF(AV21="","",A20)</f>
        <v/>
      </c>
      <c r="AV21" s="6" t="str">
        <f>IF(OR(I21="201 十種競技",I21="202 七種競技"),#REF!,"")</f>
        <v/>
      </c>
      <c r="AW21" s="6" t="str">
        <f>IF(I21="107 ハーフマラソン",#REF!,"")</f>
        <v/>
      </c>
      <c r="AX21" s="6" t="e">
        <f>I21 &amp;#REF!</f>
        <v>#REF!</v>
      </c>
      <c r="AY21" s="6">
        <f>I21</f>
        <v>0</v>
      </c>
      <c r="AZ21" s="6">
        <f>COUNTIF($AY$5:$AY$401,I21)</f>
        <v>160</v>
      </c>
      <c r="BA21" s="6">
        <f>COUNTIF($AX$5:$AX$401,I21 &amp; "B標準")</f>
        <v>0</v>
      </c>
    </row>
    <row r="22" spans="1:54" ht="15" thickTop="1" thickBot="1" x14ac:dyDescent="0.2">
      <c r="A22" s="359"/>
      <c r="B22" s="325" t="s">
        <v>164</v>
      </c>
      <c r="C22" s="326"/>
      <c r="D22" s="326"/>
      <c r="E22" s="326"/>
      <c r="F22" s="326"/>
      <c r="G22" s="327"/>
      <c r="H22" s="214"/>
      <c r="I22" s="328"/>
      <c r="J22" s="329"/>
      <c r="K22" s="329"/>
      <c r="L22" s="329"/>
      <c r="M22" s="329"/>
      <c r="N22" s="329"/>
      <c r="O22" s="329"/>
      <c r="P22" s="329"/>
      <c r="Q22" s="329"/>
      <c r="R22" s="329"/>
      <c r="S22" s="329"/>
      <c r="T22" s="329"/>
      <c r="U22" s="329"/>
      <c r="V22" s="329"/>
      <c r="W22" s="329"/>
      <c r="X22" s="329"/>
      <c r="Y22" s="329"/>
      <c r="Z22" s="329"/>
      <c r="AA22" s="329"/>
      <c r="AB22" s="329"/>
      <c r="AC22" s="329"/>
      <c r="AD22" s="329"/>
      <c r="AE22" s="329"/>
      <c r="AF22" s="329"/>
      <c r="AG22" s="329"/>
      <c r="AH22" s="329"/>
      <c r="AI22" s="329"/>
      <c r="AJ22" s="330"/>
    </row>
    <row r="23" spans="1:54" ht="13.5" customHeight="1" x14ac:dyDescent="0.15">
      <c r="A23" s="355"/>
      <c r="B23" s="350" t="s">
        <v>0</v>
      </c>
      <c r="C23" s="351" t="s">
        <v>280</v>
      </c>
      <c r="D23" s="351" t="str">
        <f>IF(C25="○","整理番号","登録番号")</f>
        <v>登録番号</v>
      </c>
      <c r="E23" s="193" t="s">
        <v>1394</v>
      </c>
      <c r="F23" s="350" t="s">
        <v>319</v>
      </c>
      <c r="G23" s="215" t="s">
        <v>1</v>
      </c>
      <c r="H23" s="336" t="s">
        <v>1395</v>
      </c>
      <c r="I23" s="353" t="s">
        <v>2</v>
      </c>
      <c r="J23" s="194" t="s">
        <v>281</v>
      </c>
      <c r="K23" s="195" t="s">
        <v>16</v>
      </c>
      <c r="L23" s="338" t="s">
        <v>4</v>
      </c>
      <c r="M23" s="339"/>
      <c r="N23" s="339"/>
      <c r="O23" s="339"/>
      <c r="P23" s="339"/>
      <c r="Q23" s="339"/>
      <c r="R23" s="339"/>
      <c r="S23" s="339"/>
      <c r="T23" s="339"/>
      <c r="U23" s="339"/>
      <c r="V23" s="339"/>
      <c r="W23" s="339"/>
      <c r="X23" s="339"/>
      <c r="Y23" s="339"/>
      <c r="Z23" s="340"/>
      <c r="AA23" s="196" t="s">
        <v>16</v>
      </c>
      <c r="AB23" s="341" t="s">
        <v>462</v>
      </c>
      <c r="AC23" s="342"/>
      <c r="AD23" s="342"/>
      <c r="AE23" s="342"/>
      <c r="AF23" s="342"/>
      <c r="AG23" s="342"/>
      <c r="AH23" s="342"/>
      <c r="AI23" s="343"/>
      <c r="AJ23" s="216" t="s">
        <v>16</v>
      </c>
    </row>
    <row r="24" spans="1:54" ht="14.25" thickBot="1" x14ac:dyDescent="0.2">
      <c r="A24" s="356"/>
      <c r="B24" s="337"/>
      <c r="C24" s="352"/>
      <c r="D24" s="352"/>
      <c r="E24" s="197" t="s">
        <v>6</v>
      </c>
      <c r="F24" s="337"/>
      <c r="G24" s="198" t="s">
        <v>7</v>
      </c>
      <c r="H24" s="337"/>
      <c r="I24" s="354"/>
      <c r="J24" s="199"/>
      <c r="K24" s="200"/>
      <c r="L24" s="344" t="s">
        <v>8</v>
      </c>
      <c r="M24" s="345"/>
      <c r="N24" s="345"/>
      <c r="O24" s="345"/>
      <c r="P24" s="345"/>
      <c r="Q24" s="345"/>
      <c r="R24" s="346"/>
      <c r="S24" s="197" t="s">
        <v>9</v>
      </c>
      <c r="T24" s="201" t="s">
        <v>10</v>
      </c>
      <c r="U24" s="202"/>
      <c r="V24" s="202"/>
      <c r="W24" s="202"/>
      <c r="X24" s="202"/>
      <c r="Y24" s="203"/>
      <c r="Z24" s="198" t="s">
        <v>11</v>
      </c>
      <c r="AA24" s="204"/>
      <c r="AB24" s="347" t="s">
        <v>8</v>
      </c>
      <c r="AC24" s="348"/>
      <c r="AD24" s="348"/>
      <c r="AE24" s="348"/>
      <c r="AF24" s="348"/>
      <c r="AG24" s="348"/>
      <c r="AH24" s="349"/>
      <c r="AI24" s="205" t="s">
        <v>9</v>
      </c>
      <c r="AJ24" s="217"/>
    </row>
    <row r="25" spans="1:54" x14ac:dyDescent="0.15">
      <c r="A25" s="357">
        <v>5</v>
      </c>
      <c r="B25" s="292"/>
      <c r="C25" s="294"/>
      <c r="D25" s="292"/>
      <c r="E25" s="212" t="str">
        <f>IF(C25="○",IF($D25&lt;&gt;"",VLOOKUP($D25,新規学連登録者入力シート!$A$2:$U$101,8,FALSE),""),IF($D25&lt;&gt;"",IF(VLOOKUP(個人情報!$D25,登録者リスト!$A$1:$F$43729,4,FALSE)=基本情報!$D$6,VLOOKUP(個人情報!$D25,登録者リスト!$A$1:$F$43729,3,FALSE),""),""))</f>
        <v/>
      </c>
      <c r="F25" s="283" t="str">
        <f>IF(C25="○",IF($D25&lt;&gt;"",VLOOKUP($D25,新規学連登録者入力シート!$A$2:$U$101,9,FALSE),""),IF($D25&lt;&gt;"",IF(VLOOKUP(個人情報!$D25,登録者リスト!$A$1:$G$43729,4,FALSE)=基本情報!$D$6,VLOOKUP(個人情報!$D25,登録者リスト!$A$1:$G$43729,7,FALSE),""),""))</f>
        <v/>
      </c>
      <c r="G25" s="213" t="str">
        <f>IF(C25="○",IF($D25&lt;&gt;"",VLOOKUP($D25,新規学連登録者入力シート!$A$2:$U$101,14,FALSE),""),IF($D25&lt;&gt;"",IF(VLOOKUP(個人情報!$D25,登録者リスト!$A$1:$F$43729,4,FALSE)=基本情報!$D$6,VLOOKUP(個人情報!$D25,登録者リスト!$A$1:$F$43729,5,FALSE),""),""))</f>
        <v/>
      </c>
      <c r="H25" s="281" t="str">
        <f>IF(C25="○",IF($D25&lt;&gt;"",VLOOKUP($D25,新規学連登録者入力シート!$A$2:$U$101,19,FALSE),""),IF($D25&lt;&gt;"",IF(VLOOKUP(個人情報!$D25,登録者リスト!$A$1:$H$43729,4,FALSE)=基本情報!$D$6,VLOOKUP(個人情報!$D25,登録者リスト!$A$1:$H$43729,8,FALSE),""),""))</f>
        <v/>
      </c>
      <c r="I25" s="285"/>
      <c r="J25" s="169"/>
      <c r="K25" s="13" t="str">
        <f>IF(S25="",ASC(L25&amp;IF(N25&lt;&gt;"",TEXT(N25,"00"),"")&amp;IF(P25&lt;&gt;"",TEXT(P25,"00"),"")&amp;IF(R25&lt;&gt;"",TEXT(R25,"00"),"")),ASC(S25))</f>
        <v/>
      </c>
      <c r="L25" s="292"/>
      <c r="M25" s="265" t="s">
        <v>275</v>
      </c>
      <c r="N25" s="319"/>
      <c r="O25" s="265" t="s">
        <v>276</v>
      </c>
      <c r="P25" s="319"/>
      <c r="Q25" s="277" t="s">
        <v>277</v>
      </c>
      <c r="R25" s="321"/>
      <c r="S25" s="292"/>
      <c r="T25" s="8"/>
      <c r="U25" s="9" t="s">
        <v>23</v>
      </c>
      <c r="V25" s="8"/>
      <c r="W25" s="9" t="s">
        <v>24</v>
      </c>
      <c r="X25" s="8"/>
      <c r="Y25" s="9" t="s">
        <v>26</v>
      </c>
      <c r="Z25" s="285"/>
      <c r="AA25" s="126" t="str">
        <f>IF(AI25="",ASC(AB25&amp;IF(AD25&lt;&gt;"",TEXT(AD25,"00"),"")&amp;IF(AF25&lt;&gt;"",TEXT(AF25,"00"),"")&amp;IF(AH25&lt;&gt;"",TEXT(AH25,"00"),"")),ASC(AI25))</f>
        <v/>
      </c>
      <c r="AB25" s="267" t="str">
        <f>IF(I25="","",IF(I25="202 七種競技","",VLOOKUP(I25,大学記録!$A$3:$H$22,2,FALSE)))</f>
        <v/>
      </c>
      <c r="AC25" s="269" t="s">
        <v>275</v>
      </c>
      <c r="AD25" s="267" t="str">
        <f>IF(I25="","",IF(I25="202 七種競技","",VLOOKUP(I25,大学記録!$A$3:$H$22,4,FALSE)))</f>
        <v/>
      </c>
      <c r="AE25" s="269" t="s">
        <v>276</v>
      </c>
      <c r="AF25" s="267" t="str">
        <f>IF(I25="","",IF(I25="202 七種競技","",VLOOKUP(I25,大学記録!$A$3:$H$22,6,FALSE)))</f>
        <v/>
      </c>
      <c r="AG25" s="273" t="s">
        <v>277</v>
      </c>
      <c r="AH25" s="267" t="str">
        <f>IF(I25="","",IF(I25="202 七種競技","",VLOOKUP(I25,大学記録!$A$3:$H$22,8,FALSE)))</f>
        <v/>
      </c>
      <c r="AI25" s="267" t="str">
        <f>IF(I25="","",IF(I25="202 七種競技",大学記録!$B$22,""))</f>
        <v/>
      </c>
      <c r="AJ25" s="218" t="e">
        <f>IF(#REF!="",ASC(#REF!&amp;IF(#REF!&lt;&gt;"",TEXT(#REF!,"00"),"")&amp;IF(#REF!&lt;&gt;"",TEXT(#REF!,"00"),"")&amp;IF(#REF!&lt;&gt;"",TEXT(#REF!,"00"),"")),ASC(#REF!))</f>
        <v>#REF!</v>
      </c>
      <c r="AL25" s="6" t="str">
        <f>IF(AND(I25&lt;&gt;"107 ハーフマラソン",I25&lt;&gt;"062 10000mW"),D25 &amp; "-" &amp; I25,D25 &amp; "-" &amp; I25 &amp;#REF!)</f>
        <v>-</v>
      </c>
      <c r="AM25" s="6" t="str">
        <f>IF(ISERROR(VLOOKUP(個人情報!$AL25,登録者リスト!#REF!,4,FALSE)),"○","")</f>
        <v>○</v>
      </c>
      <c r="AN25" s="6" t="e">
        <f>IF(AND(I25&lt;&gt;"107 ハーフマラソン",I25&lt;&gt;"062 10000mW"),#REF! &amp; "-" &amp; I25,#REF! &amp; "-" &amp; I25 &amp;#REF!)</f>
        <v>#REF!</v>
      </c>
      <c r="AO25" s="6" t="str">
        <f>IF(ISERROR(VLOOKUP(AN25,突破者リスト外資格記録入力シート!$D$7:$M$106,2,FALSE)),"○","")</f>
        <v>○</v>
      </c>
      <c r="AP25" s="6" t="str">
        <f>IF(C25="○","整理番号","登録番号")</f>
        <v>登録番号</v>
      </c>
      <c r="AQ25" s="6" t="str">
        <f>IF(I25="107 ハーフマラソン","H",IF(I25="062 10000mW","W",""))</f>
        <v/>
      </c>
      <c r="AR25" s="6" t="e">
        <f>VLOOKUP($I25 &amp;#REF!,標準記録!$A$1:$D$25,2,FALSE)</f>
        <v>#REF!</v>
      </c>
      <c r="AS25" s="6" t="e">
        <f>VLOOKUP($I25 &amp;#REF!,標準記録!$A$1:$D$25,3,FALSE)</f>
        <v>#REF!</v>
      </c>
      <c r="AT25" s="6" t="e">
        <f>VLOOKUP($I25 &amp;#REF!,標準記録!$A$1:$D$25,4,FALSE)</f>
        <v>#REF!</v>
      </c>
      <c r="AU25" s="6" t="str">
        <f>IF(AV25="","",A25)</f>
        <v/>
      </c>
      <c r="AV25" s="6" t="str">
        <f>IF(OR(I25="201 十種競技",I25="202 七種競技"),#REF!,"")</f>
        <v/>
      </c>
      <c r="AW25" s="6" t="str">
        <f>IF(I25="107 ハーフマラソン",#REF!,"")</f>
        <v/>
      </c>
      <c r="AX25" s="6" t="e">
        <f>I25 &amp;#REF!</f>
        <v>#REF!</v>
      </c>
      <c r="AY25" s="6">
        <f>I25</f>
        <v>0</v>
      </c>
      <c r="AZ25" s="6">
        <f>COUNTIF($AY$5:$AY$401,I25)</f>
        <v>160</v>
      </c>
      <c r="BA25" s="6">
        <f>COUNTIF($AX$5:$AX$401,I25 &amp; "B標準")</f>
        <v>0</v>
      </c>
      <c r="BB25" s="6" t="str">
        <f>D23 &amp; D25</f>
        <v>登録番号</v>
      </c>
    </row>
    <row r="26" spans="1:54" ht="14.25" thickBot="1" x14ac:dyDescent="0.2">
      <c r="A26" s="358"/>
      <c r="B26" s="293"/>
      <c r="C26" s="295"/>
      <c r="D26" s="293"/>
      <c r="E26" s="188" t="str">
        <f>IF(C25="○",IF($D25&lt;&gt;"",VLOOKUP($D25,新規学連登録者入力シート!$A$2:$U$101,7,FALSE),""),IF($D25&lt;&gt;"",IF(VLOOKUP(個人情報!$D25,登録者リスト!$A$1:$F$43729,4,FALSE)=基本情報!$D$6,VLOOKUP(個人情報!$D25,登録者リスト!$A$1:$F$43729,2,FALSE),""),""))</f>
        <v/>
      </c>
      <c r="F26" s="284"/>
      <c r="G26" s="188" t="str">
        <f>IF(C25="○",IF($D25&lt;&gt;"",VLOOKUP($D25,新規学連登録者入力シート!$A$2:$U$101,19,FALSE),""),IF($D25&lt;&gt;"",IF(VLOOKUP(個人情報!$D25,登録者リスト!$A$1:$F$43729,4,FALSE)=基本情報!$D$6,VLOOKUP(個人情報!$D25,登録者リスト!$A$1:$F$43729,6,FALSE),""),""))</f>
        <v/>
      </c>
      <c r="H26" s="282"/>
      <c r="I26" s="286"/>
      <c r="J26" s="170"/>
      <c r="K26" s="15" t="str">
        <f>IF(S26="",ASC(L26&amp;IF(N26&lt;&gt;"",TEXT(N26,"00"),"")&amp;IF(P26&lt;&gt;"",TEXT(P26,"00"),"")&amp;IF(R26&lt;&gt;"",TEXT(R26,"00"),"")),ASC(S26))</f>
        <v/>
      </c>
      <c r="L26" s="293"/>
      <c r="M26" s="266"/>
      <c r="N26" s="320"/>
      <c r="O26" s="266"/>
      <c r="P26" s="320"/>
      <c r="Q26" s="278"/>
      <c r="R26" s="322"/>
      <c r="S26" s="293"/>
      <c r="T26" s="10"/>
      <c r="U26" s="11" t="s">
        <v>23</v>
      </c>
      <c r="V26" s="10"/>
      <c r="W26" s="11" t="s">
        <v>25</v>
      </c>
      <c r="X26" s="10"/>
      <c r="Y26" s="11" t="s">
        <v>26</v>
      </c>
      <c r="Z26" s="286"/>
      <c r="AA26" s="127" t="str">
        <f>IF(AI26="",ASC(AB25&amp;IF(AD26&lt;&gt;"",TEXT(AD26,"00"),"")&amp;IF(AF26&lt;&gt;"",TEXT(AF26,"00"),"")&amp;IF(AH26&lt;&gt;"",TEXT(AH26,"00"),"")),ASC(AI26))</f>
        <v/>
      </c>
      <c r="AB26" s="268"/>
      <c r="AC26" s="270"/>
      <c r="AD26" s="268"/>
      <c r="AE26" s="270"/>
      <c r="AF26" s="268"/>
      <c r="AG26" s="274"/>
      <c r="AH26" s="268"/>
      <c r="AI26" s="268"/>
      <c r="AJ26" s="219" t="e">
        <f>IF(#REF!="",ASC(#REF!&amp;IF(#REF!&lt;&gt;"",TEXT(#REF!,"00"),"")&amp;IF(#REF!&lt;&gt;"",TEXT(#REF!,"00"),"")&amp;IF(#REF!&lt;&gt;"",TEXT(#REF!,"00"),"")),ASC(#REF!))</f>
        <v>#REF!</v>
      </c>
      <c r="AL26" s="6" t="str">
        <f>IF(AND(I26&lt;&gt;"107 ハーフマラソン",I26&lt;&gt;"062 10000mW"),D25 &amp; "-" &amp; I26,D25 &amp; "-" &amp; I26 &amp;#REF!)</f>
        <v>-</v>
      </c>
      <c r="AM26" s="6" t="str">
        <f>IF(ISERROR(VLOOKUP(個人情報!$AL26,登録者リスト!#REF!,4,FALSE)),"○","")</f>
        <v>○</v>
      </c>
      <c r="AN26" s="6" t="e">
        <f>IF(AND(I26&lt;&gt;"107 ハーフマラソン",I26&lt;&gt;"062 10000mW"),#REF! &amp; "-" &amp; I26,#REF! &amp; "-" &amp; I26 &amp;#REF!)</f>
        <v>#REF!</v>
      </c>
      <c r="AO26" s="6" t="str">
        <f>IF(ISERROR(VLOOKUP(AN26,突破者リスト外資格記録入力シート!$D$7:$M$106,2,FALSE)),"○","")</f>
        <v>○</v>
      </c>
      <c r="AQ26" s="6" t="str">
        <f>IF(I26="107 ハーフマラソン","H",IF(I26="062 10000mW","W",""))</f>
        <v/>
      </c>
      <c r="AR26" s="6" t="e">
        <f>VLOOKUP($I26 &amp;#REF!,標準記録!$A$1:$D$25,2,FALSE)</f>
        <v>#REF!</v>
      </c>
      <c r="AS26" s="6" t="e">
        <f>VLOOKUP($I26 &amp;#REF!,標準記録!$A$1:$D$25,3,FALSE)</f>
        <v>#REF!</v>
      </c>
      <c r="AT26" s="6" t="e">
        <f>VLOOKUP($I26 &amp;#REF!,標準記録!$A$1:$D$25,4,FALSE)</f>
        <v>#REF!</v>
      </c>
      <c r="AU26" s="6" t="str">
        <f>IF(AV26="","",A25)</f>
        <v/>
      </c>
      <c r="AV26" s="6" t="str">
        <f>IF(OR(I26="201 十種競技",I26="202 七種競技"),#REF!,"")</f>
        <v/>
      </c>
      <c r="AW26" s="6" t="str">
        <f>IF(I26="107 ハーフマラソン",#REF!,"")</f>
        <v/>
      </c>
      <c r="AX26" s="6" t="e">
        <f>I26 &amp;#REF!</f>
        <v>#REF!</v>
      </c>
      <c r="AY26" s="6">
        <f>I26</f>
        <v>0</v>
      </c>
      <c r="AZ26" s="6">
        <f>COUNTIF($AY$5:$AY$401,I26)</f>
        <v>160</v>
      </c>
      <c r="BA26" s="6">
        <f>COUNTIF($AX$5:$AX$401,I26 &amp; "B標準")</f>
        <v>0</v>
      </c>
    </row>
    <row r="27" spans="1:54" ht="15" thickTop="1" thickBot="1" x14ac:dyDescent="0.2">
      <c r="A27" s="359"/>
      <c r="B27" s="325" t="s">
        <v>164</v>
      </c>
      <c r="C27" s="326"/>
      <c r="D27" s="326"/>
      <c r="E27" s="326"/>
      <c r="F27" s="326"/>
      <c r="G27" s="327"/>
      <c r="H27" s="214"/>
      <c r="I27" s="328"/>
      <c r="J27" s="329"/>
      <c r="K27" s="329"/>
      <c r="L27" s="329"/>
      <c r="M27" s="329"/>
      <c r="N27" s="329"/>
      <c r="O27" s="329"/>
      <c r="P27" s="329"/>
      <c r="Q27" s="329"/>
      <c r="R27" s="329"/>
      <c r="S27" s="329"/>
      <c r="T27" s="329"/>
      <c r="U27" s="329"/>
      <c r="V27" s="329"/>
      <c r="W27" s="329"/>
      <c r="X27" s="329"/>
      <c r="Y27" s="329"/>
      <c r="Z27" s="329"/>
      <c r="AA27" s="329"/>
      <c r="AB27" s="329"/>
      <c r="AC27" s="329"/>
      <c r="AD27" s="329"/>
      <c r="AE27" s="329"/>
      <c r="AF27" s="329"/>
      <c r="AG27" s="329"/>
      <c r="AH27" s="329"/>
      <c r="AI27" s="329"/>
      <c r="AJ27" s="330"/>
    </row>
    <row r="28" spans="1:54" ht="13.5" customHeight="1" x14ac:dyDescent="0.15">
      <c r="A28" s="355"/>
      <c r="B28" s="350" t="s">
        <v>0</v>
      </c>
      <c r="C28" s="351" t="s">
        <v>280</v>
      </c>
      <c r="D28" s="351" t="str">
        <f>IF(C30="○","整理番号","登録番号")</f>
        <v>登録番号</v>
      </c>
      <c r="E28" s="193" t="s">
        <v>1394</v>
      </c>
      <c r="F28" s="350" t="s">
        <v>319</v>
      </c>
      <c r="G28" s="215" t="s">
        <v>1</v>
      </c>
      <c r="H28" s="336" t="s">
        <v>1395</v>
      </c>
      <c r="I28" s="353" t="s">
        <v>2</v>
      </c>
      <c r="J28" s="194" t="s">
        <v>281</v>
      </c>
      <c r="K28" s="195" t="s">
        <v>16</v>
      </c>
      <c r="L28" s="338" t="s">
        <v>4</v>
      </c>
      <c r="M28" s="339"/>
      <c r="N28" s="339"/>
      <c r="O28" s="339"/>
      <c r="P28" s="339"/>
      <c r="Q28" s="339"/>
      <c r="R28" s="339"/>
      <c r="S28" s="339"/>
      <c r="T28" s="339"/>
      <c r="U28" s="339"/>
      <c r="V28" s="339"/>
      <c r="W28" s="339"/>
      <c r="X28" s="339"/>
      <c r="Y28" s="339"/>
      <c r="Z28" s="340"/>
      <c r="AA28" s="196" t="s">
        <v>16</v>
      </c>
      <c r="AB28" s="341" t="s">
        <v>462</v>
      </c>
      <c r="AC28" s="342"/>
      <c r="AD28" s="342"/>
      <c r="AE28" s="342"/>
      <c r="AF28" s="342"/>
      <c r="AG28" s="342"/>
      <c r="AH28" s="342"/>
      <c r="AI28" s="343"/>
      <c r="AJ28" s="216" t="s">
        <v>16</v>
      </c>
    </row>
    <row r="29" spans="1:54" ht="14.25" thickBot="1" x14ac:dyDescent="0.2">
      <c r="A29" s="356"/>
      <c r="B29" s="337"/>
      <c r="C29" s="352"/>
      <c r="D29" s="352"/>
      <c r="E29" s="197" t="s">
        <v>6</v>
      </c>
      <c r="F29" s="337"/>
      <c r="G29" s="198" t="s">
        <v>7</v>
      </c>
      <c r="H29" s="337"/>
      <c r="I29" s="354"/>
      <c r="J29" s="199"/>
      <c r="K29" s="200"/>
      <c r="L29" s="344" t="s">
        <v>8</v>
      </c>
      <c r="M29" s="345"/>
      <c r="N29" s="345"/>
      <c r="O29" s="345"/>
      <c r="P29" s="345"/>
      <c r="Q29" s="345"/>
      <c r="R29" s="346"/>
      <c r="S29" s="197" t="s">
        <v>9</v>
      </c>
      <c r="T29" s="201" t="s">
        <v>10</v>
      </c>
      <c r="U29" s="202"/>
      <c r="V29" s="202"/>
      <c r="W29" s="202"/>
      <c r="X29" s="202"/>
      <c r="Y29" s="203"/>
      <c r="Z29" s="198" t="s">
        <v>11</v>
      </c>
      <c r="AA29" s="204"/>
      <c r="AB29" s="347" t="s">
        <v>8</v>
      </c>
      <c r="AC29" s="348"/>
      <c r="AD29" s="348"/>
      <c r="AE29" s="348"/>
      <c r="AF29" s="348"/>
      <c r="AG29" s="348"/>
      <c r="AH29" s="349"/>
      <c r="AI29" s="205" t="s">
        <v>9</v>
      </c>
      <c r="AJ29" s="217"/>
    </row>
    <row r="30" spans="1:54" x14ac:dyDescent="0.15">
      <c r="A30" s="357">
        <v>6</v>
      </c>
      <c r="B30" s="292"/>
      <c r="C30" s="294"/>
      <c r="D30" s="292"/>
      <c r="E30" s="212" t="str">
        <f>IF(C30="○",IF($D30&lt;&gt;"",VLOOKUP($D30,新規学連登録者入力シート!$A$2:$U$101,8,FALSE),""),IF($D30&lt;&gt;"",IF(VLOOKUP(個人情報!$D30,登録者リスト!$A$1:$F$43729,4,FALSE)=基本情報!$D$6,VLOOKUP(個人情報!$D30,登録者リスト!$A$1:$F$43729,3,FALSE),""),""))</f>
        <v/>
      </c>
      <c r="F30" s="283" t="str">
        <f>IF(C30="○",IF($D30&lt;&gt;"",VLOOKUP($D30,新規学連登録者入力シート!$A$2:$U$101,9,FALSE),""),IF($D30&lt;&gt;"",IF(VLOOKUP(個人情報!$D30,登録者リスト!$A$1:$G$43729,4,FALSE)=基本情報!$D$6,VLOOKUP(個人情報!$D30,登録者リスト!$A$1:$G$43729,7,FALSE),""),""))</f>
        <v/>
      </c>
      <c r="G30" s="213" t="str">
        <f>IF(C30="○",IF($D30&lt;&gt;"",VLOOKUP($D30,新規学連登録者入力シート!$A$2:$U$101,14,FALSE),""),IF($D30&lt;&gt;"",IF(VLOOKUP(個人情報!$D30,登録者リスト!$A$1:$F$43729,4,FALSE)=基本情報!$D$6,VLOOKUP(個人情報!$D30,登録者リスト!$A$1:$F$43729,5,FALSE),""),""))</f>
        <v/>
      </c>
      <c r="H30" s="281" t="str">
        <f>IF(C30="○",IF($D30&lt;&gt;"",VLOOKUP($D30,新規学連登録者入力シート!$A$2:$U$101,19,FALSE),""),IF($D30&lt;&gt;"",IF(VLOOKUP(個人情報!$D30,登録者リスト!$A$1:$H$43729,4,FALSE)=基本情報!$D$6,VLOOKUP(個人情報!$D30,登録者リスト!$A$1:$H$43729,8,FALSE),""),""))</f>
        <v/>
      </c>
      <c r="I30" s="285"/>
      <c r="J30" s="169"/>
      <c r="K30" s="13" t="str">
        <f>IF(S30="",ASC(L30&amp;IF(N30&lt;&gt;"",TEXT(N30,"00"),"")&amp;IF(P30&lt;&gt;"",TEXT(P30,"00"),"")&amp;IF(R30&lt;&gt;"",TEXT(R30,"00"),"")),ASC(S30))</f>
        <v/>
      </c>
      <c r="L30" s="292"/>
      <c r="M30" s="265" t="s">
        <v>275</v>
      </c>
      <c r="N30" s="319"/>
      <c r="O30" s="265" t="s">
        <v>276</v>
      </c>
      <c r="P30" s="319"/>
      <c r="Q30" s="277" t="s">
        <v>277</v>
      </c>
      <c r="R30" s="321"/>
      <c r="S30" s="292"/>
      <c r="T30" s="8"/>
      <c r="U30" s="9" t="s">
        <v>23</v>
      </c>
      <c r="V30" s="8"/>
      <c r="W30" s="9" t="s">
        <v>24</v>
      </c>
      <c r="X30" s="8"/>
      <c r="Y30" s="9" t="s">
        <v>26</v>
      </c>
      <c r="Z30" s="285"/>
      <c r="AA30" s="126" t="str">
        <f>IF(AI30="",ASC(AB30&amp;IF(AD30&lt;&gt;"",TEXT(AD30,"00"),"")&amp;IF(AF30&lt;&gt;"",TEXT(AF30,"00"),"")&amp;IF(AH30&lt;&gt;"",TEXT(AH30,"00"),"")),ASC(AI30))</f>
        <v/>
      </c>
      <c r="AB30" s="267" t="str">
        <f>IF(I30="","",IF(I30="202 七種競技","",VLOOKUP(I30,大学記録!$A$3:$H$22,2,FALSE)))</f>
        <v/>
      </c>
      <c r="AC30" s="269" t="s">
        <v>275</v>
      </c>
      <c r="AD30" s="267" t="str">
        <f>IF(I30="","",IF(I30="202 七種競技","",VLOOKUP(I30,大学記録!$A$3:$H$22,4,FALSE)))</f>
        <v/>
      </c>
      <c r="AE30" s="269" t="s">
        <v>276</v>
      </c>
      <c r="AF30" s="267" t="str">
        <f>IF(I30="","",IF(I30="202 七種競技","",VLOOKUP(I30,大学記録!$A$3:$H$22,6,FALSE)))</f>
        <v/>
      </c>
      <c r="AG30" s="273" t="s">
        <v>277</v>
      </c>
      <c r="AH30" s="267" t="str">
        <f>IF(I30="","",IF(I30="202 七種競技","",VLOOKUP(I30,大学記録!$A$3:$H$22,8,FALSE)))</f>
        <v/>
      </c>
      <c r="AI30" s="267" t="str">
        <f>IF(I30="","",IF(I30="202 七種競技",大学記録!$B$22,""))</f>
        <v/>
      </c>
      <c r="AJ30" s="218" t="e">
        <f>IF(#REF!="",ASC(#REF!&amp;IF(#REF!&lt;&gt;"",TEXT(#REF!,"00"),"")&amp;IF(#REF!&lt;&gt;"",TEXT(#REF!,"00"),"")&amp;IF(#REF!&lt;&gt;"",TEXT(#REF!,"00"),"")),ASC(#REF!))</f>
        <v>#REF!</v>
      </c>
      <c r="AL30" s="6" t="str">
        <f>IF(AND(I30&lt;&gt;"107 ハーフマラソン",I30&lt;&gt;"062 10000mW"),D30 &amp; "-" &amp; I30,D30 &amp; "-" &amp; I30 &amp;#REF!)</f>
        <v>-</v>
      </c>
      <c r="AM30" s="6" t="str">
        <f>IF(ISERROR(VLOOKUP(個人情報!$AL30,登録者リスト!#REF!,4,FALSE)),"○","")</f>
        <v>○</v>
      </c>
      <c r="AN30" s="6" t="e">
        <f>IF(AND(I30&lt;&gt;"107 ハーフマラソン",I30&lt;&gt;"062 10000mW"),#REF! &amp; "-" &amp; I30,#REF! &amp; "-" &amp; I30 &amp;#REF!)</f>
        <v>#REF!</v>
      </c>
      <c r="AO30" s="6" t="str">
        <f>IF(ISERROR(VLOOKUP(AN30,突破者リスト外資格記録入力シート!$D$7:$M$106,2,FALSE)),"○","")</f>
        <v>○</v>
      </c>
      <c r="AP30" s="6" t="str">
        <f>IF(C30="○","整理番号","登録番号")</f>
        <v>登録番号</v>
      </c>
      <c r="AQ30" s="6" t="str">
        <f>IF(I30="107 ハーフマラソン","H",IF(I30="062 10000mW","W",""))</f>
        <v/>
      </c>
      <c r="AR30" s="6" t="e">
        <f>VLOOKUP($I30 &amp;#REF!,標準記録!$A$1:$D$25,2,FALSE)</f>
        <v>#REF!</v>
      </c>
      <c r="AS30" s="6" t="e">
        <f>VLOOKUP($I30 &amp;#REF!,標準記録!$A$1:$D$25,3,FALSE)</f>
        <v>#REF!</v>
      </c>
      <c r="AT30" s="6" t="e">
        <f>VLOOKUP($I30 &amp;#REF!,標準記録!$A$1:$D$25,4,FALSE)</f>
        <v>#REF!</v>
      </c>
      <c r="AU30" s="6" t="str">
        <f>IF(AV30="","",A30)</f>
        <v/>
      </c>
      <c r="AV30" s="6" t="str">
        <f>IF(OR(I30="201 十種競技",I30="202 七種競技"),#REF!,"")</f>
        <v/>
      </c>
      <c r="AW30" s="6" t="str">
        <f>IF(I30="107 ハーフマラソン",#REF!,"")</f>
        <v/>
      </c>
      <c r="AX30" s="6" t="e">
        <f>I30 &amp;#REF!</f>
        <v>#REF!</v>
      </c>
      <c r="AY30" s="6">
        <f>I30</f>
        <v>0</v>
      </c>
      <c r="AZ30" s="6">
        <f>COUNTIF($AY$5:$AY$401,I30)</f>
        <v>160</v>
      </c>
      <c r="BA30" s="6">
        <f>COUNTIF($AX$5:$AX$401,I30 &amp; "B標準")</f>
        <v>0</v>
      </c>
      <c r="BB30" s="6" t="str">
        <f>D28 &amp; D30</f>
        <v>登録番号</v>
      </c>
    </row>
    <row r="31" spans="1:54" ht="14.25" thickBot="1" x14ac:dyDescent="0.2">
      <c r="A31" s="358"/>
      <c r="B31" s="293"/>
      <c r="C31" s="295"/>
      <c r="D31" s="293"/>
      <c r="E31" s="188" t="str">
        <f>IF(C30="○",IF($D30&lt;&gt;"",VLOOKUP($D30,新規学連登録者入力シート!$A$2:$U$101,7,FALSE),""),IF($D30&lt;&gt;"",IF(VLOOKUP(個人情報!$D30,登録者リスト!$A$1:$F$43729,4,FALSE)=基本情報!$D$6,VLOOKUP(個人情報!$D30,登録者リスト!$A$1:$F$43729,2,FALSE),""),""))</f>
        <v/>
      </c>
      <c r="F31" s="284"/>
      <c r="G31" s="188" t="str">
        <f>IF(C30="○",IF($D30&lt;&gt;"",VLOOKUP($D30,新規学連登録者入力シート!$A$2:$U$101,19,FALSE),""),IF($D30&lt;&gt;"",IF(VLOOKUP(個人情報!$D30,登録者リスト!$A$1:$F$43729,4,FALSE)=基本情報!$D$6,VLOOKUP(個人情報!$D30,登録者リスト!$A$1:$F$43729,6,FALSE),""),""))</f>
        <v/>
      </c>
      <c r="H31" s="282"/>
      <c r="I31" s="286"/>
      <c r="J31" s="170"/>
      <c r="K31" s="15" t="str">
        <f>IF(S31="",ASC(L31&amp;IF(N31&lt;&gt;"",TEXT(N31,"00"),"")&amp;IF(P31&lt;&gt;"",TEXT(P31,"00"),"")&amp;IF(R31&lt;&gt;"",TEXT(R31,"00"),"")),ASC(S31))</f>
        <v/>
      </c>
      <c r="L31" s="293"/>
      <c r="M31" s="266"/>
      <c r="N31" s="320"/>
      <c r="O31" s="266"/>
      <c r="P31" s="320"/>
      <c r="Q31" s="278"/>
      <c r="R31" s="322"/>
      <c r="S31" s="293"/>
      <c r="T31" s="10"/>
      <c r="U31" s="11" t="s">
        <v>23</v>
      </c>
      <c r="V31" s="10"/>
      <c r="W31" s="11" t="s">
        <v>25</v>
      </c>
      <c r="X31" s="10"/>
      <c r="Y31" s="11" t="s">
        <v>26</v>
      </c>
      <c r="Z31" s="286"/>
      <c r="AA31" s="127" t="str">
        <f>IF(AI31="",ASC(AB30&amp;IF(AD31&lt;&gt;"",TEXT(AD31,"00"),"")&amp;IF(AF31&lt;&gt;"",TEXT(AF31,"00"),"")&amp;IF(AH31&lt;&gt;"",TEXT(AH31,"00"),"")),ASC(AI31))</f>
        <v/>
      </c>
      <c r="AB31" s="268"/>
      <c r="AC31" s="270"/>
      <c r="AD31" s="268"/>
      <c r="AE31" s="270"/>
      <c r="AF31" s="268"/>
      <c r="AG31" s="274"/>
      <c r="AH31" s="268"/>
      <c r="AI31" s="268"/>
      <c r="AJ31" s="219" t="e">
        <f>IF(#REF!="",ASC(#REF!&amp;IF(#REF!&lt;&gt;"",TEXT(#REF!,"00"),"")&amp;IF(#REF!&lt;&gt;"",TEXT(#REF!,"00"),"")&amp;IF(#REF!&lt;&gt;"",TEXT(#REF!,"00"),"")),ASC(#REF!))</f>
        <v>#REF!</v>
      </c>
      <c r="AL31" s="6" t="str">
        <f>IF(AND(I31&lt;&gt;"107 ハーフマラソン",I31&lt;&gt;"062 10000mW"),D30 &amp; "-" &amp; I31,D30 &amp; "-" &amp; I31 &amp;#REF!)</f>
        <v>-</v>
      </c>
      <c r="AM31" s="6" t="str">
        <f>IF(ISERROR(VLOOKUP(個人情報!$AL31,登録者リスト!#REF!,4,FALSE)),"○","")</f>
        <v>○</v>
      </c>
      <c r="AN31" s="6" t="e">
        <f>IF(AND(I31&lt;&gt;"107 ハーフマラソン",I31&lt;&gt;"062 10000mW"),#REF! &amp; "-" &amp; I31,#REF! &amp; "-" &amp; I31 &amp;#REF!)</f>
        <v>#REF!</v>
      </c>
      <c r="AO31" s="6" t="str">
        <f>IF(ISERROR(VLOOKUP(AN31,突破者リスト外資格記録入力シート!$D$7:$M$106,2,FALSE)),"○","")</f>
        <v>○</v>
      </c>
      <c r="AQ31" s="6" t="str">
        <f>IF(I31="107 ハーフマラソン","H",IF(I31="062 10000mW","W",""))</f>
        <v/>
      </c>
      <c r="AR31" s="6" t="e">
        <f>VLOOKUP($I31 &amp;#REF!,標準記録!$A$1:$D$25,2,FALSE)</f>
        <v>#REF!</v>
      </c>
      <c r="AS31" s="6" t="e">
        <f>VLOOKUP($I31 &amp;#REF!,標準記録!$A$1:$D$25,3,FALSE)</f>
        <v>#REF!</v>
      </c>
      <c r="AT31" s="6" t="e">
        <f>VLOOKUP($I31 &amp;#REF!,標準記録!$A$1:$D$25,4,FALSE)</f>
        <v>#REF!</v>
      </c>
      <c r="AU31" s="6" t="str">
        <f>IF(AV31="","",A30)</f>
        <v/>
      </c>
      <c r="AV31" s="6" t="str">
        <f>IF(OR(I31="201 十種競技",I31="202 七種競技"),#REF!,"")</f>
        <v/>
      </c>
      <c r="AW31" s="6" t="str">
        <f>IF(I31="107 ハーフマラソン",#REF!,"")</f>
        <v/>
      </c>
      <c r="AX31" s="6" t="e">
        <f>I31 &amp;#REF!</f>
        <v>#REF!</v>
      </c>
      <c r="AY31" s="6">
        <f>I31</f>
        <v>0</v>
      </c>
      <c r="AZ31" s="6">
        <f>COUNTIF($AY$5:$AY$401,I31)</f>
        <v>160</v>
      </c>
      <c r="BA31" s="6">
        <f>COUNTIF($AX$5:$AX$401,I31 &amp; "B標準")</f>
        <v>0</v>
      </c>
    </row>
    <row r="32" spans="1:54" ht="15" thickTop="1" thickBot="1" x14ac:dyDescent="0.2">
      <c r="A32" s="359"/>
      <c r="B32" s="325" t="s">
        <v>164</v>
      </c>
      <c r="C32" s="326"/>
      <c r="D32" s="326"/>
      <c r="E32" s="326"/>
      <c r="F32" s="326"/>
      <c r="G32" s="327"/>
      <c r="H32" s="214"/>
      <c r="I32" s="328"/>
      <c r="J32" s="329"/>
      <c r="K32" s="329"/>
      <c r="L32" s="329"/>
      <c r="M32" s="329"/>
      <c r="N32" s="329"/>
      <c r="O32" s="329"/>
      <c r="P32" s="329"/>
      <c r="Q32" s="329"/>
      <c r="R32" s="329"/>
      <c r="S32" s="329"/>
      <c r="T32" s="329"/>
      <c r="U32" s="329"/>
      <c r="V32" s="329"/>
      <c r="W32" s="329"/>
      <c r="X32" s="329"/>
      <c r="Y32" s="329"/>
      <c r="Z32" s="329"/>
      <c r="AA32" s="329"/>
      <c r="AB32" s="329"/>
      <c r="AC32" s="329"/>
      <c r="AD32" s="329"/>
      <c r="AE32" s="329"/>
      <c r="AF32" s="329"/>
      <c r="AG32" s="329"/>
      <c r="AH32" s="329"/>
      <c r="AI32" s="329"/>
      <c r="AJ32" s="330"/>
    </row>
    <row r="33" spans="1:54" ht="13.5" customHeight="1" x14ac:dyDescent="0.15">
      <c r="A33" s="355"/>
      <c r="B33" s="350" t="s">
        <v>0</v>
      </c>
      <c r="C33" s="351" t="s">
        <v>280</v>
      </c>
      <c r="D33" s="351" t="str">
        <f>IF(C35="○","整理番号","登録番号")</f>
        <v>登録番号</v>
      </c>
      <c r="E33" s="193" t="s">
        <v>1394</v>
      </c>
      <c r="F33" s="350" t="s">
        <v>319</v>
      </c>
      <c r="G33" s="215" t="s">
        <v>1</v>
      </c>
      <c r="H33" s="336" t="s">
        <v>1395</v>
      </c>
      <c r="I33" s="353" t="s">
        <v>2</v>
      </c>
      <c r="J33" s="194" t="s">
        <v>281</v>
      </c>
      <c r="K33" s="195" t="s">
        <v>16</v>
      </c>
      <c r="L33" s="338" t="s">
        <v>4</v>
      </c>
      <c r="M33" s="339"/>
      <c r="N33" s="339"/>
      <c r="O33" s="339"/>
      <c r="P33" s="339"/>
      <c r="Q33" s="339"/>
      <c r="R33" s="339"/>
      <c r="S33" s="339"/>
      <c r="T33" s="339"/>
      <c r="U33" s="339"/>
      <c r="V33" s="339"/>
      <c r="W33" s="339"/>
      <c r="X33" s="339"/>
      <c r="Y33" s="339"/>
      <c r="Z33" s="340"/>
      <c r="AA33" s="196" t="s">
        <v>16</v>
      </c>
      <c r="AB33" s="341" t="s">
        <v>462</v>
      </c>
      <c r="AC33" s="342"/>
      <c r="AD33" s="342"/>
      <c r="AE33" s="342"/>
      <c r="AF33" s="342"/>
      <c r="AG33" s="342"/>
      <c r="AH33" s="342"/>
      <c r="AI33" s="343"/>
      <c r="AJ33" s="216" t="s">
        <v>16</v>
      </c>
    </row>
    <row r="34" spans="1:54" ht="14.25" thickBot="1" x14ac:dyDescent="0.2">
      <c r="A34" s="356"/>
      <c r="B34" s="337"/>
      <c r="C34" s="352"/>
      <c r="D34" s="352"/>
      <c r="E34" s="197" t="s">
        <v>6</v>
      </c>
      <c r="F34" s="337"/>
      <c r="G34" s="198" t="s">
        <v>7</v>
      </c>
      <c r="H34" s="337"/>
      <c r="I34" s="354"/>
      <c r="J34" s="199"/>
      <c r="K34" s="200"/>
      <c r="L34" s="344" t="s">
        <v>8</v>
      </c>
      <c r="M34" s="345"/>
      <c r="N34" s="345"/>
      <c r="O34" s="345"/>
      <c r="P34" s="345"/>
      <c r="Q34" s="345"/>
      <c r="R34" s="346"/>
      <c r="S34" s="197" t="s">
        <v>9</v>
      </c>
      <c r="T34" s="201" t="s">
        <v>10</v>
      </c>
      <c r="U34" s="202"/>
      <c r="V34" s="202"/>
      <c r="W34" s="202"/>
      <c r="X34" s="202"/>
      <c r="Y34" s="203"/>
      <c r="Z34" s="198" t="s">
        <v>11</v>
      </c>
      <c r="AA34" s="204"/>
      <c r="AB34" s="347" t="s">
        <v>8</v>
      </c>
      <c r="AC34" s="348"/>
      <c r="AD34" s="348"/>
      <c r="AE34" s="348"/>
      <c r="AF34" s="348"/>
      <c r="AG34" s="348"/>
      <c r="AH34" s="349"/>
      <c r="AI34" s="205" t="s">
        <v>9</v>
      </c>
      <c r="AJ34" s="217"/>
    </row>
    <row r="35" spans="1:54" x14ac:dyDescent="0.15">
      <c r="A35" s="357">
        <v>7</v>
      </c>
      <c r="B35" s="292"/>
      <c r="C35" s="294"/>
      <c r="D35" s="292"/>
      <c r="E35" s="212" t="str">
        <f>IF(C35="○",IF($D35&lt;&gt;"",VLOOKUP($D35,新規学連登録者入力シート!$A$2:$U$101,8,FALSE),""),IF($D35&lt;&gt;"",IF(VLOOKUP(個人情報!$D35,登録者リスト!$A$1:$F$43729,4,FALSE)=基本情報!$D$6,VLOOKUP(個人情報!$D35,登録者リスト!$A$1:$F$43729,3,FALSE),""),""))</f>
        <v/>
      </c>
      <c r="F35" s="283" t="str">
        <f>IF(C35="○",IF($D35&lt;&gt;"",VLOOKUP($D35,新規学連登録者入力シート!$A$2:$U$101,9,FALSE),""),IF($D35&lt;&gt;"",IF(VLOOKUP(個人情報!$D35,登録者リスト!$A$1:$G$43729,4,FALSE)=基本情報!$D$6,VLOOKUP(個人情報!$D35,登録者リスト!$A$1:$G$43729,7,FALSE),""),""))</f>
        <v/>
      </c>
      <c r="G35" s="213" t="str">
        <f>IF(C35="○",IF($D35&lt;&gt;"",VLOOKUP($D35,新規学連登録者入力シート!$A$2:$U$101,14,FALSE),""),IF($D35&lt;&gt;"",IF(VLOOKUP(個人情報!$D35,登録者リスト!$A$1:$F$43729,4,FALSE)=基本情報!$D$6,VLOOKUP(個人情報!$D35,登録者リスト!$A$1:$F$43729,5,FALSE),""),""))</f>
        <v/>
      </c>
      <c r="H35" s="281" t="str">
        <f>IF(C35="○",IF($D35&lt;&gt;"",VLOOKUP($D35,新規学連登録者入力シート!$A$2:$U$101,19,FALSE),""),IF($D35&lt;&gt;"",IF(VLOOKUP(個人情報!$D35,登録者リスト!$A$1:$H$43729,4,FALSE)=基本情報!$D$6,VLOOKUP(個人情報!$D35,登録者リスト!$A$1:$H$43729,8,FALSE),""),""))</f>
        <v/>
      </c>
      <c r="I35" s="285"/>
      <c r="J35" s="169"/>
      <c r="K35" s="13" t="str">
        <f>IF(S35="",ASC(L35&amp;IF(N35&lt;&gt;"",TEXT(N35,"00"),"")&amp;IF(P35&lt;&gt;"",TEXT(P35,"00"),"")&amp;IF(R35&lt;&gt;"",TEXT(R35,"00"),"")),ASC(S35))</f>
        <v/>
      </c>
      <c r="L35" s="292"/>
      <c r="M35" s="265" t="s">
        <v>275</v>
      </c>
      <c r="N35" s="319"/>
      <c r="O35" s="265" t="s">
        <v>276</v>
      </c>
      <c r="P35" s="319"/>
      <c r="Q35" s="277" t="s">
        <v>277</v>
      </c>
      <c r="R35" s="321"/>
      <c r="S35" s="292"/>
      <c r="T35" s="8"/>
      <c r="U35" s="9" t="s">
        <v>23</v>
      </c>
      <c r="V35" s="8"/>
      <c r="W35" s="9" t="s">
        <v>24</v>
      </c>
      <c r="X35" s="8"/>
      <c r="Y35" s="9" t="s">
        <v>26</v>
      </c>
      <c r="Z35" s="285"/>
      <c r="AA35" s="126" t="str">
        <f>IF(AI35="",ASC(AB35&amp;IF(AD35&lt;&gt;"",TEXT(AD35,"00"),"")&amp;IF(AF35&lt;&gt;"",TEXT(AF35,"00"),"")&amp;IF(AH35&lt;&gt;"",TEXT(AH35,"00"),"")),ASC(AI35))</f>
        <v/>
      </c>
      <c r="AB35" s="267" t="str">
        <f>IF(I35="","",IF(I35="202 七種競技","",VLOOKUP(I35,大学記録!$A$3:$H$22,2,FALSE)))</f>
        <v/>
      </c>
      <c r="AC35" s="269" t="s">
        <v>275</v>
      </c>
      <c r="AD35" s="267" t="str">
        <f>IF(I35="","",IF(I35="202 七種競技","",VLOOKUP(I35,大学記録!$A$3:$H$22,4,FALSE)))</f>
        <v/>
      </c>
      <c r="AE35" s="269" t="s">
        <v>276</v>
      </c>
      <c r="AF35" s="267" t="str">
        <f>IF(I35="","",IF(I35="202 七種競技","",VLOOKUP(I35,大学記録!$A$3:$H$22,6,FALSE)))</f>
        <v/>
      </c>
      <c r="AG35" s="273" t="s">
        <v>277</v>
      </c>
      <c r="AH35" s="267" t="str">
        <f>IF(I35="","",IF(I35="202 七種競技","",VLOOKUP(I35,大学記録!$A$3:$H$22,8,FALSE)))</f>
        <v/>
      </c>
      <c r="AI35" s="267" t="str">
        <f>IF(I35="","",IF(I35="202 七種競技",大学記録!$B$22,""))</f>
        <v/>
      </c>
      <c r="AJ35" s="218" t="e">
        <f>IF(#REF!="",ASC(#REF!&amp;IF(#REF!&lt;&gt;"",TEXT(#REF!,"00"),"")&amp;IF(#REF!&lt;&gt;"",TEXT(#REF!,"00"),"")&amp;IF(#REF!&lt;&gt;"",TEXT(#REF!,"00"),"")),ASC(#REF!))</f>
        <v>#REF!</v>
      </c>
      <c r="AL35" s="6" t="str">
        <f>IF(AND(I35&lt;&gt;"107 ハーフマラソン",I35&lt;&gt;"062 10000mW"),D35 &amp; "-" &amp; I35,D35 &amp; "-" &amp; I35 &amp;#REF!)</f>
        <v>-</v>
      </c>
      <c r="AM35" s="6" t="str">
        <f>IF(ISERROR(VLOOKUP(個人情報!$AL35,登録者リスト!#REF!,4,FALSE)),"○","")</f>
        <v>○</v>
      </c>
      <c r="AN35" s="6" t="e">
        <f>IF(AND(I35&lt;&gt;"107 ハーフマラソン",I35&lt;&gt;"062 10000mW"),#REF! &amp; "-" &amp; I35,#REF! &amp; "-" &amp; I35 &amp;#REF!)</f>
        <v>#REF!</v>
      </c>
      <c r="AO35" s="6" t="str">
        <f>IF(ISERROR(VLOOKUP(AN35,突破者リスト外資格記録入力シート!$D$7:$M$106,2,FALSE)),"○","")</f>
        <v>○</v>
      </c>
      <c r="AP35" s="6" t="str">
        <f>IF(C35="○","整理番号","登録番号")</f>
        <v>登録番号</v>
      </c>
      <c r="AQ35" s="6" t="str">
        <f>IF(I35="107 ハーフマラソン","H",IF(I35="062 10000mW","W",""))</f>
        <v/>
      </c>
      <c r="AR35" s="6" t="e">
        <f>VLOOKUP($I35 &amp;#REF!,標準記録!$A$1:$D$25,2,FALSE)</f>
        <v>#REF!</v>
      </c>
      <c r="AS35" s="6" t="e">
        <f>VLOOKUP($I35 &amp;#REF!,標準記録!$A$1:$D$25,3,FALSE)</f>
        <v>#REF!</v>
      </c>
      <c r="AT35" s="6" t="e">
        <f>VLOOKUP($I35 &amp;#REF!,標準記録!$A$1:$D$25,4,FALSE)</f>
        <v>#REF!</v>
      </c>
      <c r="AU35" s="6" t="str">
        <f>IF(AV35="","",A35)</f>
        <v/>
      </c>
      <c r="AV35" s="6" t="str">
        <f>IF(OR(I35="201 十種競技",I35="202 七種競技"),#REF!,"")</f>
        <v/>
      </c>
      <c r="AW35" s="6" t="str">
        <f>IF(I35="107 ハーフマラソン",#REF!,"")</f>
        <v/>
      </c>
      <c r="AX35" s="6" t="e">
        <f>I35 &amp;#REF!</f>
        <v>#REF!</v>
      </c>
      <c r="AY35" s="6">
        <f>I35</f>
        <v>0</v>
      </c>
      <c r="AZ35" s="6">
        <f>COUNTIF($AY$5:$AY$401,I35)</f>
        <v>160</v>
      </c>
      <c r="BA35" s="6">
        <f>COUNTIF($AX$5:$AX$401,I35 &amp; "B標準")</f>
        <v>0</v>
      </c>
      <c r="BB35" s="6" t="str">
        <f>D33 &amp; D35</f>
        <v>登録番号</v>
      </c>
    </row>
    <row r="36" spans="1:54" ht="14.25" thickBot="1" x14ac:dyDescent="0.2">
      <c r="A36" s="358"/>
      <c r="B36" s="293"/>
      <c r="C36" s="295"/>
      <c r="D36" s="293"/>
      <c r="E36" s="188" t="str">
        <f>IF(C35="○",IF($D35&lt;&gt;"",VLOOKUP($D35,新規学連登録者入力シート!$A$2:$U$101,7,FALSE),""),IF($D35&lt;&gt;"",IF(VLOOKUP(個人情報!$D35,登録者リスト!$A$1:$F$43729,4,FALSE)=基本情報!$D$6,VLOOKUP(個人情報!$D35,登録者リスト!$A$1:$F$43729,2,FALSE),""),""))</f>
        <v/>
      </c>
      <c r="F36" s="284"/>
      <c r="G36" s="188" t="str">
        <f>IF(C35="○",IF($D35&lt;&gt;"",VLOOKUP($D35,新規学連登録者入力シート!$A$2:$U$101,19,FALSE),""),IF($D35&lt;&gt;"",IF(VLOOKUP(個人情報!$D35,登録者リスト!$A$1:$F$43729,4,FALSE)=基本情報!$D$6,VLOOKUP(個人情報!$D35,登録者リスト!$A$1:$F$43729,6,FALSE),""),""))</f>
        <v/>
      </c>
      <c r="H36" s="282"/>
      <c r="I36" s="286"/>
      <c r="J36" s="170"/>
      <c r="K36" s="15" t="str">
        <f>IF(S36="",ASC(L36&amp;IF(N36&lt;&gt;"",TEXT(N36,"00"),"")&amp;IF(P36&lt;&gt;"",TEXT(P36,"00"),"")&amp;IF(R36&lt;&gt;"",TEXT(R36,"00"),"")),ASC(S36))</f>
        <v/>
      </c>
      <c r="L36" s="293"/>
      <c r="M36" s="266"/>
      <c r="N36" s="320"/>
      <c r="O36" s="266"/>
      <c r="P36" s="320"/>
      <c r="Q36" s="278"/>
      <c r="R36" s="322"/>
      <c r="S36" s="293"/>
      <c r="T36" s="10"/>
      <c r="U36" s="11" t="s">
        <v>23</v>
      </c>
      <c r="V36" s="10"/>
      <c r="W36" s="11" t="s">
        <v>25</v>
      </c>
      <c r="X36" s="10"/>
      <c r="Y36" s="11" t="s">
        <v>26</v>
      </c>
      <c r="Z36" s="286"/>
      <c r="AA36" s="127" t="str">
        <f>IF(AI36="",ASC(AB35&amp;IF(AD36&lt;&gt;"",TEXT(AD36,"00"),"")&amp;IF(AF36&lt;&gt;"",TEXT(AF36,"00"),"")&amp;IF(AH36&lt;&gt;"",TEXT(AH36,"00"),"")),ASC(AI36))</f>
        <v/>
      </c>
      <c r="AB36" s="268"/>
      <c r="AC36" s="270"/>
      <c r="AD36" s="268"/>
      <c r="AE36" s="270"/>
      <c r="AF36" s="268"/>
      <c r="AG36" s="274"/>
      <c r="AH36" s="268"/>
      <c r="AI36" s="268"/>
      <c r="AJ36" s="219" t="e">
        <f>IF(#REF!="",ASC(#REF!&amp;IF(#REF!&lt;&gt;"",TEXT(#REF!,"00"),"")&amp;IF(#REF!&lt;&gt;"",TEXT(#REF!,"00"),"")&amp;IF(#REF!&lt;&gt;"",TEXT(#REF!,"00"),"")),ASC(#REF!))</f>
        <v>#REF!</v>
      </c>
      <c r="AL36" s="6" t="str">
        <f>IF(AND(I36&lt;&gt;"107 ハーフマラソン",I36&lt;&gt;"062 10000mW"),D35 &amp; "-" &amp; I36,D35 &amp; "-" &amp; I36 &amp;#REF!)</f>
        <v>-</v>
      </c>
      <c r="AM36" s="6" t="str">
        <f>IF(ISERROR(VLOOKUP(個人情報!$AL36,登録者リスト!#REF!,4,FALSE)),"○","")</f>
        <v>○</v>
      </c>
      <c r="AN36" s="6" t="e">
        <f>IF(AND(I36&lt;&gt;"107 ハーフマラソン",I36&lt;&gt;"062 10000mW"),#REF! &amp; "-" &amp; I36,#REF! &amp; "-" &amp; I36 &amp;#REF!)</f>
        <v>#REF!</v>
      </c>
      <c r="AO36" s="6" t="str">
        <f>IF(ISERROR(VLOOKUP(AN36,突破者リスト外資格記録入力シート!$D$7:$M$106,2,FALSE)),"○","")</f>
        <v>○</v>
      </c>
      <c r="AQ36" s="6" t="str">
        <f>IF(I36="107 ハーフマラソン","H",IF(I36="062 10000mW","W",""))</f>
        <v/>
      </c>
      <c r="AR36" s="6" t="e">
        <f>VLOOKUP($I36 &amp;#REF!,標準記録!$A$1:$D$25,2,FALSE)</f>
        <v>#REF!</v>
      </c>
      <c r="AS36" s="6" t="e">
        <f>VLOOKUP($I36 &amp;#REF!,標準記録!$A$1:$D$25,3,FALSE)</f>
        <v>#REF!</v>
      </c>
      <c r="AT36" s="6" t="e">
        <f>VLOOKUP($I36 &amp;#REF!,標準記録!$A$1:$D$25,4,FALSE)</f>
        <v>#REF!</v>
      </c>
      <c r="AU36" s="6" t="str">
        <f>IF(AV36="","",A35)</f>
        <v/>
      </c>
      <c r="AV36" s="6" t="str">
        <f>IF(OR(I36="201 十種競技",I36="202 七種競技"),#REF!,"")</f>
        <v/>
      </c>
      <c r="AW36" s="6" t="str">
        <f>IF(I36="107 ハーフマラソン",#REF!,"")</f>
        <v/>
      </c>
      <c r="AX36" s="6" t="e">
        <f>I36 &amp;#REF!</f>
        <v>#REF!</v>
      </c>
      <c r="AY36" s="6">
        <f>I36</f>
        <v>0</v>
      </c>
      <c r="AZ36" s="6">
        <f>COUNTIF($AY$5:$AY$401,I36)</f>
        <v>160</v>
      </c>
      <c r="BA36" s="6">
        <f>COUNTIF($AX$5:$AX$401,I36 &amp; "B標準")</f>
        <v>0</v>
      </c>
    </row>
    <row r="37" spans="1:54" ht="15" thickTop="1" thickBot="1" x14ac:dyDescent="0.2">
      <c r="A37" s="359"/>
      <c r="B37" s="325" t="s">
        <v>164</v>
      </c>
      <c r="C37" s="326"/>
      <c r="D37" s="326"/>
      <c r="E37" s="326"/>
      <c r="F37" s="326"/>
      <c r="G37" s="327"/>
      <c r="H37" s="214"/>
      <c r="I37" s="328"/>
      <c r="J37" s="329"/>
      <c r="K37" s="329"/>
      <c r="L37" s="329"/>
      <c r="M37" s="329"/>
      <c r="N37" s="329"/>
      <c r="O37" s="329"/>
      <c r="P37" s="329"/>
      <c r="Q37" s="329"/>
      <c r="R37" s="329"/>
      <c r="S37" s="329"/>
      <c r="T37" s="329"/>
      <c r="U37" s="329"/>
      <c r="V37" s="329"/>
      <c r="W37" s="329"/>
      <c r="X37" s="329"/>
      <c r="Y37" s="329"/>
      <c r="Z37" s="329"/>
      <c r="AA37" s="329"/>
      <c r="AB37" s="329"/>
      <c r="AC37" s="329"/>
      <c r="AD37" s="329"/>
      <c r="AE37" s="329"/>
      <c r="AF37" s="329"/>
      <c r="AG37" s="329"/>
      <c r="AH37" s="329"/>
      <c r="AI37" s="329"/>
      <c r="AJ37" s="330"/>
    </row>
    <row r="38" spans="1:54" ht="13.5" customHeight="1" x14ac:dyDescent="0.15">
      <c r="A38" s="355"/>
      <c r="B38" s="350" t="s">
        <v>0</v>
      </c>
      <c r="C38" s="351" t="s">
        <v>280</v>
      </c>
      <c r="D38" s="351" t="str">
        <f>IF(C40="○","整理番号","登録番号")</f>
        <v>登録番号</v>
      </c>
      <c r="E38" s="193" t="s">
        <v>1394</v>
      </c>
      <c r="F38" s="350" t="s">
        <v>319</v>
      </c>
      <c r="G38" s="215" t="s">
        <v>1</v>
      </c>
      <c r="H38" s="336" t="s">
        <v>1395</v>
      </c>
      <c r="I38" s="353" t="s">
        <v>2</v>
      </c>
      <c r="J38" s="194" t="s">
        <v>281</v>
      </c>
      <c r="K38" s="195" t="s">
        <v>16</v>
      </c>
      <c r="L38" s="338" t="s">
        <v>4</v>
      </c>
      <c r="M38" s="339"/>
      <c r="N38" s="339"/>
      <c r="O38" s="339"/>
      <c r="P38" s="339"/>
      <c r="Q38" s="339"/>
      <c r="R38" s="339"/>
      <c r="S38" s="339"/>
      <c r="T38" s="339"/>
      <c r="U38" s="339"/>
      <c r="V38" s="339"/>
      <c r="W38" s="339"/>
      <c r="X38" s="339"/>
      <c r="Y38" s="339"/>
      <c r="Z38" s="340"/>
      <c r="AA38" s="196" t="s">
        <v>16</v>
      </c>
      <c r="AB38" s="341" t="s">
        <v>462</v>
      </c>
      <c r="AC38" s="342"/>
      <c r="AD38" s="342"/>
      <c r="AE38" s="342"/>
      <c r="AF38" s="342"/>
      <c r="AG38" s="342"/>
      <c r="AH38" s="342"/>
      <c r="AI38" s="343"/>
      <c r="AJ38" s="216" t="s">
        <v>16</v>
      </c>
    </row>
    <row r="39" spans="1:54" ht="14.25" thickBot="1" x14ac:dyDescent="0.2">
      <c r="A39" s="356"/>
      <c r="B39" s="337"/>
      <c r="C39" s="352"/>
      <c r="D39" s="352"/>
      <c r="E39" s="197" t="s">
        <v>6</v>
      </c>
      <c r="F39" s="337"/>
      <c r="G39" s="198" t="s">
        <v>7</v>
      </c>
      <c r="H39" s="337"/>
      <c r="I39" s="354"/>
      <c r="J39" s="199"/>
      <c r="K39" s="200"/>
      <c r="L39" s="344" t="s">
        <v>8</v>
      </c>
      <c r="M39" s="345"/>
      <c r="N39" s="345"/>
      <c r="O39" s="345"/>
      <c r="P39" s="345"/>
      <c r="Q39" s="345"/>
      <c r="R39" s="346"/>
      <c r="S39" s="197" t="s">
        <v>9</v>
      </c>
      <c r="T39" s="201" t="s">
        <v>10</v>
      </c>
      <c r="U39" s="202"/>
      <c r="V39" s="202"/>
      <c r="W39" s="202"/>
      <c r="X39" s="202"/>
      <c r="Y39" s="203"/>
      <c r="Z39" s="198" t="s">
        <v>11</v>
      </c>
      <c r="AA39" s="204"/>
      <c r="AB39" s="347" t="s">
        <v>8</v>
      </c>
      <c r="AC39" s="348"/>
      <c r="AD39" s="348"/>
      <c r="AE39" s="348"/>
      <c r="AF39" s="348"/>
      <c r="AG39" s="348"/>
      <c r="AH39" s="349"/>
      <c r="AI39" s="205" t="s">
        <v>9</v>
      </c>
      <c r="AJ39" s="217"/>
    </row>
    <row r="40" spans="1:54" x14ac:dyDescent="0.15">
      <c r="A40" s="357">
        <v>8</v>
      </c>
      <c r="B40" s="292"/>
      <c r="C40" s="294"/>
      <c r="D40" s="292"/>
      <c r="E40" s="212" t="str">
        <f>IF(C40="○",IF($D40&lt;&gt;"",VLOOKUP($D40,新規学連登録者入力シート!$A$2:$U$101,8,FALSE),""),IF($D40&lt;&gt;"",IF(VLOOKUP(個人情報!$D40,登録者リスト!$A$1:$F$43729,4,FALSE)=基本情報!$D$6,VLOOKUP(個人情報!$D40,登録者リスト!$A$1:$F$43729,3,FALSE),""),""))</f>
        <v/>
      </c>
      <c r="F40" s="283" t="str">
        <f>IF(C40="○",IF($D40&lt;&gt;"",VLOOKUP($D40,新規学連登録者入力シート!$A$2:$U$101,9,FALSE),""),IF($D40&lt;&gt;"",IF(VLOOKUP(個人情報!$D40,登録者リスト!$A$1:$G$43729,4,FALSE)=基本情報!$D$6,VLOOKUP(個人情報!$D40,登録者リスト!$A$1:$G$43729,7,FALSE),""),""))</f>
        <v/>
      </c>
      <c r="G40" s="213" t="str">
        <f>IF(C40="○",IF($D40&lt;&gt;"",VLOOKUP($D40,新規学連登録者入力シート!$A$2:$U$101,14,FALSE),""),IF($D40&lt;&gt;"",IF(VLOOKUP(個人情報!$D40,登録者リスト!$A$1:$F$43729,4,FALSE)=基本情報!$D$6,VLOOKUP(個人情報!$D40,登録者リスト!$A$1:$F$43729,5,FALSE),""),""))</f>
        <v/>
      </c>
      <c r="H40" s="281" t="str">
        <f>IF(C40="○",IF($D40&lt;&gt;"",VLOOKUP($D40,新規学連登録者入力シート!$A$2:$U$101,19,FALSE),""),IF($D40&lt;&gt;"",IF(VLOOKUP(個人情報!$D40,登録者リスト!$A$1:$H$43729,4,FALSE)=基本情報!$D$6,VLOOKUP(個人情報!$D40,登録者リスト!$A$1:$H$43729,8,FALSE),""),""))</f>
        <v/>
      </c>
      <c r="I40" s="285"/>
      <c r="J40" s="169"/>
      <c r="K40" s="13" t="str">
        <f>IF(S40="",ASC(L40&amp;IF(N40&lt;&gt;"",TEXT(N40,"00"),"")&amp;IF(P40&lt;&gt;"",TEXT(P40,"00"),"")&amp;IF(R40&lt;&gt;"",TEXT(R40,"00"),"")),ASC(S40))</f>
        <v/>
      </c>
      <c r="L40" s="292"/>
      <c r="M40" s="265" t="s">
        <v>275</v>
      </c>
      <c r="N40" s="319"/>
      <c r="O40" s="265" t="s">
        <v>276</v>
      </c>
      <c r="P40" s="319"/>
      <c r="Q40" s="277" t="s">
        <v>277</v>
      </c>
      <c r="R40" s="321"/>
      <c r="S40" s="292"/>
      <c r="T40" s="8"/>
      <c r="U40" s="9" t="s">
        <v>23</v>
      </c>
      <c r="V40" s="8"/>
      <c r="W40" s="9" t="s">
        <v>24</v>
      </c>
      <c r="X40" s="8"/>
      <c r="Y40" s="9" t="s">
        <v>26</v>
      </c>
      <c r="Z40" s="285"/>
      <c r="AA40" s="126" t="str">
        <f>IF(AI40="",ASC(AB40&amp;IF(AD40&lt;&gt;"",TEXT(AD40,"00"),"")&amp;IF(AF40&lt;&gt;"",TEXT(AF40,"00"),"")&amp;IF(AH40&lt;&gt;"",TEXT(AH40,"00"),"")),ASC(AI40))</f>
        <v/>
      </c>
      <c r="AB40" s="267" t="str">
        <f>IF(I40="","",IF(I40="202 七種競技","",VLOOKUP(I40,大学記録!$A$3:$H$22,2,FALSE)))</f>
        <v/>
      </c>
      <c r="AC40" s="269" t="s">
        <v>275</v>
      </c>
      <c r="AD40" s="267" t="str">
        <f>IF(I40="","",IF(I40="202 七種競技","",VLOOKUP(I40,大学記録!$A$3:$H$22,4,FALSE)))</f>
        <v/>
      </c>
      <c r="AE40" s="269" t="s">
        <v>276</v>
      </c>
      <c r="AF40" s="267" t="str">
        <f>IF(I40="","",IF(I40="202 七種競技","",VLOOKUP(I40,大学記録!$A$3:$H$22,6,FALSE)))</f>
        <v/>
      </c>
      <c r="AG40" s="273" t="s">
        <v>277</v>
      </c>
      <c r="AH40" s="267" t="str">
        <f>IF(I40="","",IF(I40="202 七種競技","",VLOOKUP(I40,大学記録!$A$3:$H$22,8,FALSE)))</f>
        <v/>
      </c>
      <c r="AI40" s="267" t="str">
        <f>IF(I40="","",IF(I40="202 七種競技",大学記録!$B$22,""))</f>
        <v/>
      </c>
      <c r="AJ40" s="218" t="e">
        <f>IF(#REF!="",ASC(#REF!&amp;IF(#REF!&lt;&gt;"",TEXT(#REF!,"00"),"")&amp;IF(#REF!&lt;&gt;"",TEXT(#REF!,"00"),"")&amp;IF(#REF!&lt;&gt;"",TEXT(#REF!,"00"),"")),ASC(#REF!))</f>
        <v>#REF!</v>
      </c>
      <c r="AL40" s="6" t="str">
        <f>IF(AND(I40&lt;&gt;"107 ハーフマラソン",I40&lt;&gt;"062 10000mW"),D40 &amp; "-" &amp; I40,D40 &amp; "-" &amp; I40 &amp;#REF!)</f>
        <v>-</v>
      </c>
      <c r="AM40" s="6" t="str">
        <f>IF(ISERROR(VLOOKUP(個人情報!$AL40,登録者リスト!#REF!,4,FALSE)),"○","")</f>
        <v>○</v>
      </c>
      <c r="AN40" s="6" t="e">
        <f>IF(AND(I40&lt;&gt;"107 ハーフマラソン",I40&lt;&gt;"062 10000mW"),#REF! &amp; "-" &amp; I40,#REF! &amp; "-" &amp; I40 &amp;#REF!)</f>
        <v>#REF!</v>
      </c>
      <c r="AO40" s="6" t="str">
        <f>IF(ISERROR(VLOOKUP(AN40,突破者リスト外資格記録入力シート!$D$7:$M$106,2,FALSE)),"○","")</f>
        <v>○</v>
      </c>
      <c r="AP40" s="6" t="str">
        <f>IF(C40="○","整理番号","登録番号")</f>
        <v>登録番号</v>
      </c>
      <c r="AQ40" s="6" t="str">
        <f>IF(I40="107 ハーフマラソン","H",IF(I40="062 10000mW","W",""))</f>
        <v/>
      </c>
      <c r="AR40" s="6" t="e">
        <f>VLOOKUP($I40 &amp;#REF!,標準記録!$A$1:$D$25,2,FALSE)</f>
        <v>#REF!</v>
      </c>
      <c r="AS40" s="6" t="e">
        <f>VLOOKUP($I40 &amp;#REF!,標準記録!$A$1:$D$25,3,FALSE)</f>
        <v>#REF!</v>
      </c>
      <c r="AT40" s="6" t="e">
        <f>VLOOKUP($I40 &amp;#REF!,標準記録!$A$1:$D$25,4,FALSE)</f>
        <v>#REF!</v>
      </c>
      <c r="AU40" s="6" t="str">
        <f>IF(AV40="","",A40)</f>
        <v/>
      </c>
      <c r="AV40" s="6" t="str">
        <f>IF(OR(I40="201 十種競技",I40="202 七種競技"),#REF!,"")</f>
        <v/>
      </c>
      <c r="AW40" s="6" t="str">
        <f>IF(I40="107 ハーフマラソン",#REF!,"")</f>
        <v/>
      </c>
      <c r="AX40" s="6" t="e">
        <f>I40 &amp;#REF!</f>
        <v>#REF!</v>
      </c>
      <c r="AY40" s="6">
        <f>I40</f>
        <v>0</v>
      </c>
      <c r="AZ40" s="6">
        <f>COUNTIF($AY$5:$AY$401,I40)</f>
        <v>160</v>
      </c>
      <c r="BA40" s="6">
        <f>COUNTIF($AX$5:$AX$401,I40 &amp; "B標準")</f>
        <v>0</v>
      </c>
      <c r="BB40" s="6" t="str">
        <f>D38 &amp; D40</f>
        <v>登録番号</v>
      </c>
    </row>
    <row r="41" spans="1:54" ht="14.25" thickBot="1" x14ac:dyDescent="0.2">
      <c r="A41" s="358"/>
      <c r="B41" s="293"/>
      <c r="C41" s="295"/>
      <c r="D41" s="293"/>
      <c r="E41" s="188" t="str">
        <f>IF(C40="○",IF($D40&lt;&gt;"",VLOOKUP($D40,新規学連登録者入力シート!$A$2:$U$101,7,FALSE),""),IF($D40&lt;&gt;"",IF(VLOOKUP(個人情報!$D40,登録者リスト!$A$1:$F$43729,4,FALSE)=基本情報!$D$6,VLOOKUP(個人情報!$D40,登録者リスト!$A$1:$F$43729,2,FALSE),""),""))</f>
        <v/>
      </c>
      <c r="F41" s="284"/>
      <c r="G41" s="188" t="str">
        <f>IF(C40="○",IF($D40&lt;&gt;"",VLOOKUP($D40,新規学連登録者入力シート!$A$2:$U$101,19,FALSE),""),IF($D40&lt;&gt;"",IF(VLOOKUP(個人情報!$D40,登録者リスト!$A$1:$F$43729,4,FALSE)=基本情報!$D$6,VLOOKUP(個人情報!$D40,登録者リスト!$A$1:$F$43729,6,FALSE),""),""))</f>
        <v/>
      </c>
      <c r="H41" s="282"/>
      <c r="I41" s="286"/>
      <c r="J41" s="170"/>
      <c r="K41" s="15" t="str">
        <f>IF(S41="",ASC(L41&amp;IF(N41&lt;&gt;"",TEXT(N41,"00"),"")&amp;IF(P41&lt;&gt;"",TEXT(P41,"00"),"")&amp;IF(R41&lt;&gt;"",TEXT(R41,"00"),"")),ASC(S41))</f>
        <v/>
      </c>
      <c r="L41" s="293"/>
      <c r="M41" s="266"/>
      <c r="N41" s="320"/>
      <c r="O41" s="266"/>
      <c r="P41" s="320"/>
      <c r="Q41" s="278"/>
      <c r="R41" s="322"/>
      <c r="S41" s="293"/>
      <c r="T41" s="10"/>
      <c r="U41" s="11" t="s">
        <v>23</v>
      </c>
      <c r="V41" s="10"/>
      <c r="W41" s="11" t="s">
        <v>25</v>
      </c>
      <c r="X41" s="10"/>
      <c r="Y41" s="11" t="s">
        <v>26</v>
      </c>
      <c r="Z41" s="286"/>
      <c r="AA41" s="127" t="str">
        <f>IF(AI41="",ASC(AB40&amp;IF(AD41&lt;&gt;"",TEXT(AD41,"00"),"")&amp;IF(AF41&lt;&gt;"",TEXT(AF41,"00"),"")&amp;IF(AH41&lt;&gt;"",TEXT(AH41,"00"),"")),ASC(AI41))</f>
        <v/>
      </c>
      <c r="AB41" s="268"/>
      <c r="AC41" s="270"/>
      <c r="AD41" s="268"/>
      <c r="AE41" s="270"/>
      <c r="AF41" s="268"/>
      <c r="AG41" s="274"/>
      <c r="AH41" s="268"/>
      <c r="AI41" s="268"/>
      <c r="AJ41" s="219" t="e">
        <f>IF(#REF!="",ASC(#REF!&amp;IF(#REF!&lt;&gt;"",TEXT(#REF!,"00"),"")&amp;IF(#REF!&lt;&gt;"",TEXT(#REF!,"00"),"")&amp;IF(#REF!&lt;&gt;"",TEXT(#REF!,"00"),"")),ASC(#REF!))</f>
        <v>#REF!</v>
      </c>
      <c r="AL41" s="6" t="str">
        <f>IF(AND(I41&lt;&gt;"107 ハーフマラソン",I41&lt;&gt;"062 10000mW"),D40 &amp; "-" &amp; I41,D40 &amp; "-" &amp; I41 &amp;#REF!)</f>
        <v>-</v>
      </c>
      <c r="AM41" s="6" t="str">
        <f>IF(ISERROR(VLOOKUP(個人情報!$AL41,登録者リスト!#REF!,4,FALSE)),"○","")</f>
        <v>○</v>
      </c>
      <c r="AN41" s="6" t="e">
        <f>IF(AND(I41&lt;&gt;"107 ハーフマラソン",I41&lt;&gt;"062 10000mW"),#REF! &amp; "-" &amp; I41,#REF! &amp; "-" &amp; I41 &amp;#REF!)</f>
        <v>#REF!</v>
      </c>
      <c r="AO41" s="6" t="str">
        <f>IF(ISERROR(VLOOKUP(AN41,突破者リスト外資格記録入力シート!$D$7:$M$106,2,FALSE)),"○","")</f>
        <v>○</v>
      </c>
      <c r="AQ41" s="6" t="str">
        <f>IF(I41="107 ハーフマラソン","H",IF(I41="062 10000mW","W",""))</f>
        <v/>
      </c>
      <c r="AR41" s="6" t="e">
        <f>VLOOKUP($I41 &amp;#REF!,標準記録!$A$1:$D$25,2,FALSE)</f>
        <v>#REF!</v>
      </c>
      <c r="AS41" s="6" t="e">
        <f>VLOOKUP($I41 &amp;#REF!,標準記録!$A$1:$D$25,3,FALSE)</f>
        <v>#REF!</v>
      </c>
      <c r="AT41" s="6" t="e">
        <f>VLOOKUP($I41 &amp;#REF!,標準記録!$A$1:$D$25,4,FALSE)</f>
        <v>#REF!</v>
      </c>
      <c r="AU41" s="6" t="str">
        <f>IF(AV41="","",A40)</f>
        <v/>
      </c>
      <c r="AV41" s="6" t="str">
        <f>IF(OR(I41="201 十種競技",I41="202 七種競技"),#REF!,"")</f>
        <v/>
      </c>
      <c r="AW41" s="6" t="str">
        <f>IF(I41="107 ハーフマラソン",#REF!,"")</f>
        <v/>
      </c>
      <c r="AX41" s="6" t="e">
        <f>I41 &amp;#REF!</f>
        <v>#REF!</v>
      </c>
      <c r="AY41" s="6">
        <f>I41</f>
        <v>0</v>
      </c>
      <c r="AZ41" s="6">
        <f>COUNTIF($AY$5:$AY$401,I41)</f>
        <v>160</v>
      </c>
      <c r="BA41" s="6">
        <f>COUNTIF($AX$5:$AX$401,I41 &amp; "B標準")</f>
        <v>0</v>
      </c>
    </row>
    <row r="42" spans="1:54" ht="15" thickTop="1" thickBot="1" x14ac:dyDescent="0.2">
      <c r="A42" s="359"/>
      <c r="B42" s="325" t="s">
        <v>164</v>
      </c>
      <c r="C42" s="326"/>
      <c r="D42" s="326"/>
      <c r="E42" s="326"/>
      <c r="F42" s="326"/>
      <c r="G42" s="327"/>
      <c r="H42" s="214"/>
      <c r="I42" s="328"/>
      <c r="J42" s="329"/>
      <c r="K42" s="329"/>
      <c r="L42" s="329"/>
      <c r="M42" s="329"/>
      <c r="N42" s="329"/>
      <c r="O42" s="329"/>
      <c r="P42" s="329"/>
      <c r="Q42" s="329"/>
      <c r="R42" s="329"/>
      <c r="S42" s="329"/>
      <c r="T42" s="329"/>
      <c r="U42" s="329"/>
      <c r="V42" s="329"/>
      <c r="W42" s="329"/>
      <c r="X42" s="329"/>
      <c r="Y42" s="329"/>
      <c r="Z42" s="329"/>
      <c r="AA42" s="329"/>
      <c r="AB42" s="329"/>
      <c r="AC42" s="329"/>
      <c r="AD42" s="329"/>
      <c r="AE42" s="329"/>
      <c r="AF42" s="329"/>
      <c r="AG42" s="329"/>
      <c r="AH42" s="329"/>
      <c r="AI42" s="329"/>
      <c r="AJ42" s="330"/>
    </row>
    <row r="43" spans="1:54" ht="13.5" customHeight="1" x14ac:dyDescent="0.15">
      <c r="A43" s="355"/>
      <c r="B43" s="350" t="s">
        <v>0</v>
      </c>
      <c r="C43" s="351" t="s">
        <v>280</v>
      </c>
      <c r="D43" s="351" t="str">
        <f>IF(C45="○","整理番号","登録番号")</f>
        <v>登録番号</v>
      </c>
      <c r="E43" s="193" t="s">
        <v>1394</v>
      </c>
      <c r="F43" s="350" t="s">
        <v>319</v>
      </c>
      <c r="G43" s="215" t="s">
        <v>1</v>
      </c>
      <c r="H43" s="336" t="s">
        <v>1395</v>
      </c>
      <c r="I43" s="353" t="s">
        <v>2</v>
      </c>
      <c r="J43" s="194" t="s">
        <v>281</v>
      </c>
      <c r="K43" s="195" t="s">
        <v>16</v>
      </c>
      <c r="L43" s="338" t="s">
        <v>4</v>
      </c>
      <c r="M43" s="339"/>
      <c r="N43" s="339"/>
      <c r="O43" s="339"/>
      <c r="P43" s="339"/>
      <c r="Q43" s="339"/>
      <c r="R43" s="339"/>
      <c r="S43" s="339"/>
      <c r="T43" s="339"/>
      <c r="U43" s="339"/>
      <c r="V43" s="339"/>
      <c r="W43" s="339"/>
      <c r="X43" s="339"/>
      <c r="Y43" s="339"/>
      <c r="Z43" s="340"/>
      <c r="AA43" s="196" t="s">
        <v>16</v>
      </c>
      <c r="AB43" s="341" t="s">
        <v>462</v>
      </c>
      <c r="AC43" s="342"/>
      <c r="AD43" s="342"/>
      <c r="AE43" s="342"/>
      <c r="AF43" s="342"/>
      <c r="AG43" s="342"/>
      <c r="AH43" s="342"/>
      <c r="AI43" s="343"/>
      <c r="AJ43" s="216" t="s">
        <v>16</v>
      </c>
    </row>
    <row r="44" spans="1:54" ht="14.25" thickBot="1" x14ac:dyDescent="0.2">
      <c r="A44" s="356"/>
      <c r="B44" s="337"/>
      <c r="C44" s="352"/>
      <c r="D44" s="352"/>
      <c r="E44" s="197" t="s">
        <v>6</v>
      </c>
      <c r="F44" s="337"/>
      <c r="G44" s="198" t="s">
        <v>7</v>
      </c>
      <c r="H44" s="337"/>
      <c r="I44" s="354"/>
      <c r="J44" s="199"/>
      <c r="K44" s="200"/>
      <c r="L44" s="344" t="s">
        <v>8</v>
      </c>
      <c r="M44" s="345"/>
      <c r="N44" s="345"/>
      <c r="O44" s="345"/>
      <c r="P44" s="345"/>
      <c r="Q44" s="345"/>
      <c r="R44" s="346"/>
      <c r="S44" s="197" t="s">
        <v>9</v>
      </c>
      <c r="T44" s="201" t="s">
        <v>10</v>
      </c>
      <c r="U44" s="202"/>
      <c r="V44" s="202"/>
      <c r="W44" s="202"/>
      <c r="X44" s="202"/>
      <c r="Y44" s="203"/>
      <c r="Z44" s="198" t="s">
        <v>11</v>
      </c>
      <c r="AA44" s="204"/>
      <c r="AB44" s="347" t="s">
        <v>8</v>
      </c>
      <c r="AC44" s="348"/>
      <c r="AD44" s="348"/>
      <c r="AE44" s="348"/>
      <c r="AF44" s="348"/>
      <c r="AG44" s="348"/>
      <c r="AH44" s="349"/>
      <c r="AI44" s="205" t="s">
        <v>9</v>
      </c>
      <c r="AJ44" s="217"/>
    </row>
    <row r="45" spans="1:54" x14ac:dyDescent="0.15">
      <c r="A45" s="357">
        <v>9</v>
      </c>
      <c r="B45" s="292"/>
      <c r="C45" s="294"/>
      <c r="D45" s="292"/>
      <c r="E45" s="212" t="str">
        <f>IF(C45="○",IF($D45&lt;&gt;"",VLOOKUP($D45,新規学連登録者入力シート!$A$2:$U$101,8,FALSE),""),IF($D45&lt;&gt;"",IF(VLOOKUP(個人情報!$D45,登録者リスト!$A$1:$F$43729,4,FALSE)=基本情報!$D$6,VLOOKUP(個人情報!$D45,登録者リスト!$A$1:$F$43729,3,FALSE),""),""))</f>
        <v/>
      </c>
      <c r="F45" s="283" t="str">
        <f>IF(C45="○",IF($D45&lt;&gt;"",VLOOKUP($D45,新規学連登録者入力シート!$A$2:$U$101,9,FALSE),""),IF($D45&lt;&gt;"",IF(VLOOKUP(個人情報!$D45,登録者リスト!$A$1:$G$43729,4,FALSE)=基本情報!$D$6,VLOOKUP(個人情報!$D45,登録者リスト!$A$1:$G$43729,7,FALSE),""),""))</f>
        <v/>
      </c>
      <c r="G45" s="213" t="str">
        <f>IF(C45="○",IF($D45&lt;&gt;"",VLOOKUP($D45,新規学連登録者入力シート!$A$2:$U$101,14,FALSE),""),IF($D45&lt;&gt;"",IF(VLOOKUP(個人情報!$D45,登録者リスト!$A$1:$F$43729,4,FALSE)=基本情報!$D$6,VLOOKUP(個人情報!$D45,登録者リスト!$A$1:$F$43729,5,FALSE),""),""))</f>
        <v/>
      </c>
      <c r="H45" s="281" t="str">
        <f>IF(C45="○",IF($D45&lt;&gt;"",VLOOKUP($D45,新規学連登録者入力シート!$A$2:$U$101,19,FALSE),""),IF($D45&lt;&gt;"",IF(VLOOKUP(個人情報!$D45,登録者リスト!$A$1:$H$43729,4,FALSE)=基本情報!$D$6,VLOOKUP(個人情報!$D45,登録者リスト!$A$1:$H$43729,8,FALSE),""),""))</f>
        <v/>
      </c>
      <c r="I45" s="285"/>
      <c r="J45" s="169"/>
      <c r="K45" s="13" t="str">
        <f>IF(S45="",ASC(L45&amp;IF(N45&lt;&gt;"",TEXT(N45,"00"),"")&amp;IF(P45&lt;&gt;"",TEXT(P45,"00"),"")&amp;IF(R45&lt;&gt;"",TEXT(R45,"00"),"")),ASC(S45))</f>
        <v/>
      </c>
      <c r="L45" s="292"/>
      <c r="M45" s="265" t="s">
        <v>275</v>
      </c>
      <c r="N45" s="319"/>
      <c r="O45" s="265" t="s">
        <v>276</v>
      </c>
      <c r="P45" s="319"/>
      <c r="Q45" s="277" t="s">
        <v>277</v>
      </c>
      <c r="R45" s="321"/>
      <c r="S45" s="292"/>
      <c r="T45" s="8"/>
      <c r="U45" s="9" t="s">
        <v>23</v>
      </c>
      <c r="V45" s="8"/>
      <c r="W45" s="9" t="s">
        <v>24</v>
      </c>
      <c r="X45" s="8"/>
      <c r="Y45" s="9" t="s">
        <v>26</v>
      </c>
      <c r="Z45" s="285"/>
      <c r="AA45" s="126" t="str">
        <f>IF(AI45="",ASC(AB45&amp;IF(AD45&lt;&gt;"",TEXT(AD45,"00"),"")&amp;IF(AF45&lt;&gt;"",TEXT(AF45,"00"),"")&amp;IF(AH45&lt;&gt;"",TEXT(AH45,"00"),"")),ASC(AI45))</f>
        <v/>
      </c>
      <c r="AB45" s="267" t="str">
        <f>IF(I45="","",IF(I45="202 七種競技","",VLOOKUP(I45,大学記録!$A$3:$H$22,2,FALSE)))</f>
        <v/>
      </c>
      <c r="AC45" s="269" t="s">
        <v>275</v>
      </c>
      <c r="AD45" s="267" t="str">
        <f>IF(I45="","",IF(I45="202 七種競技","",VLOOKUP(I45,大学記録!$A$3:$H$22,4,FALSE)))</f>
        <v/>
      </c>
      <c r="AE45" s="269" t="s">
        <v>276</v>
      </c>
      <c r="AF45" s="267" t="str">
        <f>IF(I45="","",IF(I45="202 七種競技","",VLOOKUP(I45,大学記録!$A$3:$H$22,6,FALSE)))</f>
        <v/>
      </c>
      <c r="AG45" s="273" t="s">
        <v>277</v>
      </c>
      <c r="AH45" s="267" t="str">
        <f>IF(I45="","",IF(I45="202 七種競技","",VLOOKUP(I45,大学記録!$A$3:$H$22,8,FALSE)))</f>
        <v/>
      </c>
      <c r="AI45" s="267" t="str">
        <f>IF(I45="","",IF(I45="202 七種競技",大学記録!$B$22,""))</f>
        <v/>
      </c>
      <c r="AJ45" s="218" t="e">
        <f>IF(#REF!="",ASC(#REF!&amp;IF(#REF!&lt;&gt;"",TEXT(#REF!,"00"),"")&amp;IF(#REF!&lt;&gt;"",TEXT(#REF!,"00"),"")&amp;IF(#REF!&lt;&gt;"",TEXT(#REF!,"00"),"")),ASC(#REF!))</f>
        <v>#REF!</v>
      </c>
      <c r="AL45" s="6" t="str">
        <f>IF(AND(I45&lt;&gt;"107 ハーフマラソン",I45&lt;&gt;"062 10000mW"),D45 &amp; "-" &amp; I45,D45 &amp; "-" &amp; I45 &amp;#REF!)</f>
        <v>-</v>
      </c>
      <c r="AM45" s="6" t="str">
        <f>IF(ISERROR(VLOOKUP(個人情報!$AL45,登録者リスト!#REF!,4,FALSE)),"○","")</f>
        <v>○</v>
      </c>
      <c r="AN45" s="6" t="e">
        <f>IF(AND(I45&lt;&gt;"107 ハーフマラソン",I45&lt;&gt;"062 10000mW"),#REF! &amp; "-" &amp; I45,#REF! &amp; "-" &amp; I45 &amp;#REF!)</f>
        <v>#REF!</v>
      </c>
      <c r="AO45" s="6" t="str">
        <f>IF(ISERROR(VLOOKUP(AN45,突破者リスト外資格記録入力シート!$D$7:$M$106,2,FALSE)),"○","")</f>
        <v>○</v>
      </c>
      <c r="AP45" s="6" t="str">
        <f>IF(C45="○","整理番号","登録番号")</f>
        <v>登録番号</v>
      </c>
      <c r="AQ45" s="6" t="str">
        <f>IF(I45="107 ハーフマラソン","H",IF(I45="062 10000mW","W",""))</f>
        <v/>
      </c>
      <c r="AR45" s="6" t="e">
        <f>VLOOKUP($I45 &amp;#REF!,標準記録!$A$1:$D$25,2,FALSE)</f>
        <v>#REF!</v>
      </c>
      <c r="AS45" s="6" t="e">
        <f>VLOOKUP($I45 &amp;#REF!,標準記録!$A$1:$D$25,3,FALSE)</f>
        <v>#REF!</v>
      </c>
      <c r="AT45" s="6" t="e">
        <f>VLOOKUP($I45 &amp;#REF!,標準記録!$A$1:$D$25,4,FALSE)</f>
        <v>#REF!</v>
      </c>
      <c r="AU45" s="6" t="str">
        <f>IF(AV45="","",A45)</f>
        <v/>
      </c>
      <c r="AV45" s="6" t="str">
        <f>IF(OR(I45="201 十種競技",I45="202 七種競技"),#REF!,"")</f>
        <v/>
      </c>
      <c r="AW45" s="6" t="str">
        <f>IF(I45="107 ハーフマラソン",#REF!,"")</f>
        <v/>
      </c>
      <c r="AX45" s="6" t="e">
        <f>I45 &amp;#REF!</f>
        <v>#REF!</v>
      </c>
      <c r="AY45" s="6">
        <f>I45</f>
        <v>0</v>
      </c>
      <c r="AZ45" s="6">
        <f>COUNTIF($AY$5:$AY$401,I45)</f>
        <v>160</v>
      </c>
      <c r="BA45" s="6">
        <f>COUNTIF($AX$5:$AX$401,I45 &amp; "B標準")</f>
        <v>0</v>
      </c>
      <c r="BB45" s="6" t="str">
        <f>D43 &amp; D45</f>
        <v>登録番号</v>
      </c>
    </row>
    <row r="46" spans="1:54" ht="14.25" thickBot="1" x14ac:dyDescent="0.2">
      <c r="A46" s="358"/>
      <c r="B46" s="293"/>
      <c r="C46" s="295"/>
      <c r="D46" s="293"/>
      <c r="E46" s="188" t="str">
        <f>IF(C45="○",IF($D45&lt;&gt;"",VLOOKUP($D45,新規学連登録者入力シート!$A$2:$U$101,7,FALSE),""),IF($D45&lt;&gt;"",IF(VLOOKUP(個人情報!$D45,登録者リスト!$A$1:$F$43729,4,FALSE)=基本情報!$D$6,VLOOKUP(個人情報!$D45,登録者リスト!$A$1:$F$43729,2,FALSE),""),""))</f>
        <v/>
      </c>
      <c r="F46" s="284"/>
      <c r="G46" s="188" t="str">
        <f>IF(C45="○",IF($D45&lt;&gt;"",VLOOKUP($D45,新規学連登録者入力シート!$A$2:$U$101,19,FALSE),""),IF($D45&lt;&gt;"",IF(VLOOKUP(個人情報!$D45,登録者リスト!$A$1:$F$43729,4,FALSE)=基本情報!$D$6,VLOOKUP(個人情報!$D45,登録者リスト!$A$1:$F$43729,6,FALSE),""),""))</f>
        <v/>
      </c>
      <c r="H46" s="282"/>
      <c r="I46" s="286"/>
      <c r="J46" s="170"/>
      <c r="K46" s="15" t="str">
        <f>IF(S46="",ASC(L46&amp;IF(N46&lt;&gt;"",TEXT(N46,"00"),"")&amp;IF(P46&lt;&gt;"",TEXT(P46,"00"),"")&amp;IF(R46&lt;&gt;"",TEXT(R46,"00"),"")),ASC(S46))</f>
        <v/>
      </c>
      <c r="L46" s="293"/>
      <c r="M46" s="266"/>
      <c r="N46" s="320"/>
      <c r="O46" s="266"/>
      <c r="P46" s="320"/>
      <c r="Q46" s="278"/>
      <c r="R46" s="322"/>
      <c r="S46" s="293"/>
      <c r="T46" s="10"/>
      <c r="U46" s="11" t="s">
        <v>23</v>
      </c>
      <c r="V46" s="10"/>
      <c r="W46" s="11" t="s">
        <v>25</v>
      </c>
      <c r="X46" s="10"/>
      <c r="Y46" s="11" t="s">
        <v>26</v>
      </c>
      <c r="Z46" s="286"/>
      <c r="AA46" s="127" t="str">
        <f>IF(AI46="",ASC(AB45&amp;IF(AD46&lt;&gt;"",TEXT(AD46,"00"),"")&amp;IF(AF46&lt;&gt;"",TEXT(AF46,"00"),"")&amp;IF(AH46&lt;&gt;"",TEXT(AH46,"00"),"")),ASC(AI46))</f>
        <v/>
      </c>
      <c r="AB46" s="268"/>
      <c r="AC46" s="270"/>
      <c r="AD46" s="268"/>
      <c r="AE46" s="270"/>
      <c r="AF46" s="268"/>
      <c r="AG46" s="274"/>
      <c r="AH46" s="268"/>
      <c r="AI46" s="268"/>
      <c r="AJ46" s="219" t="e">
        <f>IF(#REF!="",ASC(#REF!&amp;IF(#REF!&lt;&gt;"",TEXT(#REF!,"00"),"")&amp;IF(#REF!&lt;&gt;"",TEXT(#REF!,"00"),"")&amp;IF(#REF!&lt;&gt;"",TEXT(#REF!,"00"),"")),ASC(#REF!))</f>
        <v>#REF!</v>
      </c>
      <c r="AL46" s="6" t="str">
        <f>IF(AND(I46&lt;&gt;"107 ハーフマラソン",I46&lt;&gt;"062 10000mW"),D45 &amp; "-" &amp; I46,D45 &amp; "-" &amp; I46 &amp;#REF!)</f>
        <v>-</v>
      </c>
      <c r="AM46" s="6" t="str">
        <f>IF(ISERROR(VLOOKUP(個人情報!$AL46,登録者リスト!#REF!,4,FALSE)),"○","")</f>
        <v>○</v>
      </c>
      <c r="AN46" s="6" t="e">
        <f>IF(AND(I46&lt;&gt;"107 ハーフマラソン",I46&lt;&gt;"062 10000mW"),#REF! &amp; "-" &amp; I46,#REF! &amp; "-" &amp; I46 &amp;#REF!)</f>
        <v>#REF!</v>
      </c>
      <c r="AO46" s="6" t="str">
        <f>IF(ISERROR(VLOOKUP(AN46,突破者リスト外資格記録入力シート!$D$7:$M$106,2,FALSE)),"○","")</f>
        <v>○</v>
      </c>
      <c r="AQ46" s="6" t="str">
        <f>IF(I46="107 ハーフマラソン","H",IF(I46="062 10000mW","W",""))</f>
        <v/>
      </c>
      <c r="AR46" s="6" t="e">
        <f>VLOOKUP($I46 &amp;#REF!,標準記録!$A$1:$D$25,2,FALSE)</f>
        <v>#REF!</v>
      </c>
      <c r="AS46" s="6" t="e">
        <f>VLOOKUP($I46 &amp;#REF!,標準記録!$A$1:$D$25,3,FALSE)</f>
        <v>#REF!</v>
      </c>
      <c r="AT46" s="6" t="e">
        <f>VLOOKUP($I46 &amp;#REF!,標準記録!$A$1:$D$25,4,FALSE)</f>
        <v>#REF!</v>
      </c>
      <c r="AU46" s="6" t="str">
        <f>IF(AV46="","",A45)</f>
        <v/>
      </c>
      <c r="AV46" s="6" t="str">
        <f>IF(OR(I46="201 十種競技",I46="202 七種競技"),#REF!,"")</f>
        <v/>
      </c>
      <c r="AW46" s="6" t="str">
        <f>IF(I46="107 ハーフマラソン",#REF!,"")</f>
        <v/>
      </c>
      <c r="AX46" s="6" t="e">
        <f>I46 &amp;#REF!</f>
        <v>#REF!</v>
      </c>
      <c r="AY46" s="6">
        <f>I46</f>
        <v>0</v>
      </c>
      <c r="AZ46" s="6">
        <f>COUNTIF($AY$5:$AY$401,I46)</f>
        <v>160</v>
      </c>
      <c r="BA46" s="6">
        <f>COUNTIF($AX$5:$AX$401,I46 &amp; "B標準")</f>
        <v>0</v>
      </c>
    </row>
    <row r="47" spans="1:54" ht="15" thickTop="1" thickBot="1" x14ac:dyDescent="0.2">
      <c r="A47" s="359"/>
      <c r="B47" s="325" t="s">
        <v>164</v>
      </c>
      <c r="C47" s="326"/>
      <c r="D47" s="326"/>
      <c r="E47" s="326"/>
      <c r="F47" s="326"/>
      <c r="G47" s="327"/>
      <c r="H47" s="214"/>
      <c r="I47" s="328"/>
      <c r="J47" s="329"/>
      <c r="K47" s="329"/>
      <c r="L47" s="329"/>
      <c r="M47" s="329"/>
      <c r="N47" s="329"/>
      <c r="O47" s="329"/>
      <c r="P47" s="329"/>
      <c r="Q47" s="329"/>
      <c r="R47" s="329"/>
      <c r="S47" s="329"/>
      <c r="T47" s="329"/>
      <c r="U47" s="329"/>
      <c r="V47" s="329"/>
      <c r="W47" s="329"/>
      <c r="X47" s="329"/>
      <c r="Y47" s="329"/>
      <c r="Z47" s="329"/>
      <c r="AA47" s="329"/>
      <c r="AB47" s="329"/>
      <c r="AC47" s="329"/>
      <c r="AD47" s="329"/>
      <c r="AE47" s="329"/>
      <c r="AF47" s="329"/>
      <c r="AG47" s="329"/>
      <c r="AH47" s="329"/>
      <c r="AI47" s="329"/>
      <c r="AJ47" s="330"/>
    </row>
    <row r="48" spans="1:54" ht="13.5" customHeight="1" x14ac:dyDescent="0.15">
      <c r="A48" s="355"/>
      <c r="B48" s="350" t="s">
        <v>0</v>
      </c>
      <c r="C48" s="351" t="s">
        <v>280</v>
      </c>
      <c r="D48" s="351" t="str">
        <f>IF(C50="○","整理番号","登録番号")</f>
        <v>登録番号</v>
      </c>
      <c r="E48" s="193" t="s">
        <v>1394</v>
      </c>
      <c r="F48" s="350" t="s">
        <v>319</v>
      </c>
      <c r="G48" s="215" t="s">
        <v>1</v>
      </c>
      <c r="H48" s="336" t="s">
        <v>1395</v>
      </c>
      <c r="I48" s="353" t="s">
        <v>2</v>
      </c>
      <c r="J48" s="194" t="s">
        <v>281</v>
      </c>
      <c r="K48" s="195" t="s">
        <v>16</v>
      </c>
      <c r="L48" s="338" t="s">
        <v>4</v>
      </c>
      <c r="M48" s="339"/>
      <c r="N48" s="339"/>
      <c r="O48" s="339"/>
      <c r="P48" s="339"/>
      <c r="Q48" s="339"/>
      <c r="R48" s="339"/>
      <c r="S48" s="339"/>
      <c r="T48" s="339"/>
      <c r="U48" s="339"/>
      <c r="V48" s="339"/>
      <c r="W48" s="339"/>
      <c r="X48" s="339"/>
      <c r="Y48" s="339"/>
      <c r="Z48" s="340"/>
      <c r="AA48" s="196" t="s">
        <v>16</v>
      </c>
      <c r="AB48" s="341" t="s">
        <v>462</v>
      </c>
      <c r="AC48" s="342"/>
      <c r="AD48" s="342"/>
      <c r="AE48" s="342"/>
      <c r="AF48" s="342"/>
      <c r="AG48" s="342"/>
      <c r="AH48" s="342"/>
      <c r="AI48" s="343"/>
      <c r="AJ48" s="216" t="s">
        <v>16</v>
      </c>
    </row>
    <row r="49" spans="1:54" ht="14.25" thickBot="1" x14ac:dyDescent="0.2">
      <c r="A49" s="356"/>
      <c r="B49" s="337"/>
      <c r="C49" s="352"/>
      <c r="D49" s="352"/>
      <c r="E49" s="197" t="s">
        <v>6</v>
      </c>
      <c r="F49" s="337"/>
      <c r="G49" s="198" t="s">
        <v>7</v>
      </c>
      <c r="H49" s="337"/>
      <c r="I49" s="354"/>
      <c r="J49" s="199"/>
      <c r="K49" s="200"/>
      <c r="L49" s="344" t="s">
        <v>8</v>
      </c>
      <c r="M49" s="345"/>
      <c r="N49" s="345"/>
      <c r="O49" s="345"/>
      <c r="P49" s="345"/>
      <c r="Q49" s="345"/>
      <c r="R49" s="346"/>
      <c r="S49" s="197" t="s">
        <v>9</v>
      </c>
      <c r="T49" s="201" t="s">
        <v>10</v>
      </c>
      <c r="U49" s="202"/>
      <c r="V49" s="202"/>
      <c r="W49" s="202"/>
      <c r="X49" s="202"/>
      <c r="Y49" s="203"/>
      <c r="Z49" s="198" t="s">
        <v>11</v>
      </c>
      <c r="AA49" s="204"/>
      <c r="AB49" s="347" t="s">
        <v>8</v>
      </c>
      <c r="AC49" s="348"/>
      <c r="AD49" s="348"/>
      <c r="AE49" s="348"/>
      <c r="AF49" s="348"/>
      <c r="AG49" s="348"/>
      <c r="AH49" s="349"/>
      <c r="AI49" s="205" t="s">
        <v>9</v>
      </c>
      <c r="AJ49" s="217"/>
    </row>
    <row r="50" spans="1:54" x14ac:dyDescent="0.15">
      <c r="A50" s="357">
        <v>10</v>
      </c>
      <c r="B50" s="292"/>
      <c r="C50" s="294"/>
      <c r="D50" s="292"/>
      <c r="E50" s="212" t="str">
        <f>IF(C50="○",IF($D50&lt;&gt;"",VLOOKUP($D50,新規学連登録者入力シート!$A$2:$U$101,8,FALSE),""),IF($D50&lt;&gt;"",IF(VLOOKUP(個人情報!$D50,登録者リスト!$A$1:$F$43729,4,FALSE)=基本情報!$D$6,VLOOKUP(個人情報!$D50,登録者リスト!$A$1:$F$43729,3,FALSE),""),""))</f>
        <v/>
      </c>
      <c r="F50" s="283" t="str">
        <f>IF(C50="○",IF($D50&lt;&gt;"",VLOOKUP($D50,新規学連登録者入力シート!$A$2:$U$101,9,FALSE),""),IF($D50&lt;&gt;"",IF(VLOOKUP(個人情報!$D50,登録者リスト!$A$1:$G$43729,4,FALSE)=基本情報!$D$6,VLOOKUP(個人情報!$D50,登録者リスト!$A$1:$G$43729,7,FALSE),""),""))</f>
        <v/>
      </c>
      <c r="G50" s="213" t="str">
        <f>IF(C50="○",IF($D50&lt;&gt;"",VLOOKUP($D50,新規学連登録者入力シート!$A$2:$U$101,14,FALSE),""),IF($D50&lt;&gt;"",IF(VLOOKUP(個人情報!$D50,登録者リスト!$A$1:$F$43729,4,FALSE)=基本情報!$D$6,VLOOKUP(個人情報!$D50,登録者リスト!$A$1:$F$43729,5,FALSE),""),""))</f>
        <v/>
      </c>
      <c r="H50" s="281" t="str">
        <f>IF(C50="○",IF($D50&lt;&gt;"",VLOOKUP($D50,新規学連登録者入力シート!$A$2:$U$101,19,FALSE),""),IF($D50&lt;&gt;"",IF(VLOOKUP(個人情報!$D50,登録者リスト!$A$1:$H$43729,4,FALSE)=基本情報!$D$6,VLOOKUP(個人情報!$D50,登録者リスト!$A$1:$H$43729,8,FALSE),""),""))</f>
        <v/>
      </c>
      <c r="I50" s="285"/>
      <c r="J50" s="169"/>
      <c r="K50" s="13" t="str">
        <f>IF(S50="",ASC(L50&amp;IF(N50&lt;&gt;"",TEXT(N50,"00"),"")&amp;IF(P50&lt;&gt;"",TEXT(P50,"00"),"")&amp;IF(R50&lt;&gt;"",TEXT(R50,"00"),"")),ASC(S50))</f>
        <v/>
      </c>
      <c r="L50" s="292"/>
      <c r="M50" s="265" t="s">
        <v>275</v>
      </c>
      <c r="N50" s="319"/>
      <c r="O50" s="265" t="s">
        <v>276</v>
      </c>
      <c r="P50" s="319"/>
      <c r="Q50" s="277" t="s">
        <v>277</v>
      </c>
      <c r="R50" s="321"/>
      <c r="S50" s="292"/>
      <c r="T50" s="8"/>
      <c r="U50" s="9" t="s">
        <v>23</v>
      </c>
      <c r="V50" s="8"/>
      <c r="W50" s="9" t="s">
        <v>24</v>
      </c>
      <c r="X50" s="8"/>
      <c r="Y50" s="9" t="s">
        <v>26</v>
      </c>
      <c r="Z50" s="285"/>
      <c r="AA50" s="126" t="str">
        <f>IF(AI50="",ASC(AB50&amp;IF(AD50&lt;&gt;"",TEXT(AD50,"00"),"")&amp;IF(AF50&lt;&gt;"",TEXT(AF50,"00"),"")&amp;IF(AH50&lt;&gt;"",TEXT(AH50,"00"),"")),ASC(AI50))</f>
        <v/>
      </c>
      <c r="AB50" s="267" t="str">
        <f>IF(I50="","",IF(I50="202 七種競技","",VLOOKUP(I50,大学記録!$A$3:$H$22,2,FALSE)))</f>
        <v/>
      </c>
      <c r="AC50" s="269" t="s">
        <v>275</v>
      </c>
      <c r="AD50" s="267" t="str">
        <f>IF(I50="","",IF(I50="202 七種競技","",VLOOKUP(I50,大学記録!$A$3:$H$22,4,FALSE)))</f>
        <v/>
      </c>
      <c r="AE50" s="269" t="s">
        <v>276</v>
      </c>
      <c r="AF50" s="267" t="str">
        <f>IF(I50="","",IF(I50="202 七種競技","",VLOOKUP(I50,大学記録!$A$3:$H$22,6,FALSE)))</f>
        <v/>
      </c>
      <c r="AG50" s="273" t="s">
        <v>277</v>
      </c>
      <c r="AH50" s="267" t="str">
        <f>IF(I50="","",IF(I50="202 七種競技","",VLOOKUP(I50,大学記録!$A$3:$H$22,8,FALSE)))</f>
        <v/>
      </c>
      <c r="AI50" s="267" t="str">
        <f>IF(I50="","",IF(I50="202 七種競技",大学記録!$B$22,""))</f>
        <v/>
      </c>
      <c r="AJ50" s="218" t="e">
        <f>IF(#REF!="",ASC(#REF!&amp;IF(#REF!&lt;&gt;"",TEXT(#REF!,"00"),"")&amp;IF(#REF!&lt;&gt;"",TEXT(#REF!,"00"),"")&amp;IF(#REF!&lt;&gt;"",TEXT(#REF!,"00"),"")),ASC(#REF!))</f>
        <v>#REF!</v>
      </c>
      <c r="AL50" s="6" t="str">
        <f>IF(AND(I50&lt;&gt;"107 ハーフマラソン",I50&lt;&gt;"062 10000mW"),D50 &amp; "-" &amp; I50,D50 &amp; "-" &amp; I50 &amp;#REF!)</f>
        <v>-</v>
      </c>
      <c r="AM50" s="6" t="str">
        <f>IF(ISERROR(VLOOKUP(個人情報!$AL50,登録者リスト!#REF!,4,FALSE)),"○","")</f>
        <v>○</v>
      </c>
      <c r="AN50" s="6" t="e">
        <f>IF(AND(I50&lt;&gt;"107 ハーフマラソン",I50&lt;&gt;"062 10000mW"),#REF! &amp; "-" &amp; I50,#REF! &amp; "-" &amp; I50 &amp;#REF!)</f>
        <v>#REF!</v>
      </c>
      <c r="AO50" s="6" t="str">
        <f>IF(ISERROR(VLOOKUP(AN50,突破者リスト外資格記録入力シート!$D$7:$M$106,2,FALSE)),"○","")</f>
        <v>○</v>
      </c>
      <c r="AP50" s="6" t="str">
        <f>IF(C50="○","整理番号","登録番号")</f>
        <v>登録番号</v>
      </c>
      <c r="AQ50" s="6" t="str">
        <f>IF(I50="107 ハーフマラソン","H",IF(I50="062 10000mW","W",""))</f>
        <v/>
      </c>
      <c r="AR50" s="6" t="e">
        <f>VLOOKUP($I50 &amp;#REF!,標準記録!$A$1:$D$25,2,FALSE)</f>
        <v>#REF!</v>
      </c>
      <c r="AS50" s="6" t="e">
        <f>VLOOKUP($I50 &amp;#REF!,標準記録!$A$1:$D$25,3,FALSE)</f>
        <v>#REF!</v>
      </c>
      <c r="AT50" s="6" t="e">
        <f>VLOOKUP($I50 &amp;#REF!,標準記録!$A$1:$D$25,4,FALSE)</f>
        <v>#REF!</v>
      </c>
      <c r="AU50" s="6" t="str">
        <f>IF(AV50="","",A50)</f>
        <v/>
      </c>
      <c r="AV50" s="6" t="str">
        <f>IF(OR(I50="201 十種競技",I50="202 七種競技"),#REF!,"")</f>
        <v/>
      </c>
      <c r="AW50" s="6" t="str">
        <f>IF(I50="107 ハーフマラソン",#REF!,"")</f>
        <v/>
      </c>
      <c r="AX50" s="6" t="e">
        <f>I50 &amp;#REF!</f>
        <v>#REF!</v>
      </c>
      <c r="AY50" s="6">
        <f>I50</f>
        <v>0</v>
      </c>
      <c r="AZ50" s="6">
        <f>COUNTIF($AY$5:$AY$401,I50)</f>
        <v>160</v>
      </c>
      <c r="BA50" s="6">
        <f>COUNTIF($AX$5:$AX$401,I50 &amp; "B標準")</f>
        <v>0</v>
      </c>
      <c r="BB50" s="6" t="str">
        <f>D48 &amp; D50</f>
        <v>登録番号</v>
      </c>
    </row>
    <row r="51" spans="1:54" ht="14.25" thickBot="1" x14ac:dyDescent="0.2">
      <c r="A51" s="358"/>
      <c r="B51" s="293"/>
      <c r="C51" s="295"/>
      <c r="D51" s="293"/>
      <c r="E51" s="188" t="str">
        <f>IF(C50="○",IF($D50&lt;&gt;"",VLOOKUP($D50,新規学連登録者入力シート!$A$2:$U$101,7,FALSE),""),IF($D50&lt;&gt;"",IF(VLOOKUP(個人情報!$D50,登録者リスト!$A$1:$F$43729,4,FALSE)=基本情報!$D$6,VLOOKUP(個人情報!$D50,登録者リスト!$A$1:$F$43729,2,FALSE),""),""))</f>
        <v/>
      </c>
      <c r="F51" s="284"/>
      <c r="G51" s="188" t="str">
        <f>IF(C50="○",IF($D50&lt;&gt;"",VLOOKUP($D50,新規学連登録者入力シート!$A$2:$U$101,19,FALSE),""),IF($D50&lt;&gt;"",IF(VLOOKUP(個人情報!$D50,登録者リスト!$A$1:$F$43729,4,FALSE)=基本情報!$D$6,VLOOKUP(個人情報!$D50,登録者リスト!$A$1:$F$43729,6,FALSE),""),""))</f>
        <v/>
      </c>
      <c r="H51" s="282"/>
      <c r="I51" s="286"/>
      <c r="J51" s="170"/>
      <c r="K51" s="15" t="str">
        <f>IF(S51="",ASC(L51&amp;IF(N51&lt;&gt;"",TEXT(N51,"00"),"")&amp;IF(P51&lt;&gt;"",TEXT(P51,"00"),"")&amp;IF(R51&lt;&gt;"",TEXT(R51,"00"),"")),ASC(S51))</f>
        <v/>
      </c>
      <c r="L51" s="293"/>
      <c r="M51" s="266"/>
      <c r="N51" s="320"/>
      <c r="O51" s="266"/>
      <c r="P51" s="320"/>
      <c r="Q51" s="278"/>
      <c r="R51" s="322"/>
      <c r="S51" s="293"/>
      <c r="T51" s="10"/>
      <c r="U51" s="11" t="s">
        <v>23</v>
      </c>
      <c r="V51" s="10"/>
      <c r="W51" s="11" t="s">
        <v>25</v>
      </c>
      <c r="X51" s="10"/>
      <c r="Y51" s="11" t="s">
        <v>26</v>
      </c>
      <c r="Z51" s="286"/>
      <c r="AA51" s="127" t="str">
        <f>IF(AI51="",ASC(AB50&amp;IF(AD51&lt;&gt;"",TEXT(AD51,"00"),"")&amp;IF(AF51&lt;&gt;"",TEXT(AF51,"00"),"")&amp;IF(AH51&lt;&gt;"",TEXT(AH51,"00"),"")),ASC(AI51))</f>
        <v/>
      </c>
      <c r="AB51" s="268"/>
      <c r="AC51" s="270"/>
      <c r="AD51" s="268"/>
      <c r="AE51" s="270"/>
      <c r="AF51" s="268"/>
      <c r="AG51" s="274"/>
      <c r="AH51" s="268"/>
      <c r="AI51" s="268"/>
      <c r="AJ51" s="219" t="e">
        <f>IF(#REF!="",ASC(#REF!&amp;IF(#REF!&lt;&gt;"",TEXT(#REF!,"00"),"")&amp;IF(#REF!&lt;&gt;"",TEXT(#REF!,"00"),"")&amp;IF(#REF!&lt;&gt;"",TEXT(#REF!,"00"),"")),ASC(#REF!))</f>
        <v>#REF!</v>
      </c>
      <c r="AL51" s="6" t="str">
        <f>IF(AND(I51&lt;&gt;"107 ハーフマラソン",I51&lt;&gt;"062 10000mW"),D50 &amp; "-" &amp; I51,D50 &amp; "-" &amp; I51 &amp;#REF!)</f>
        <v>-</v>
      </c>
      <c r="AM51" s="6" t="str">
        <f>IF(ISERROR(VLOOKUP(個人情報!$AL51,登録者リスト!#REF!,4,FALSE)),"○","")</f>
        <v>○</v>
      </c>
      <c r="AN51" s="6" t="e">
        <f>IF(AND(I51&lt;&gt;"107 ハーフマラソン",I51&lt;&gt;"062 10000mW"),#REF! &amp; "-" &amp; I51,#REF! &amp; "-" &amp; I51 &amp;#REF!)</f>
        <v>#REF!</v>
      </c>
      <c r="AO51" s="6" t="str">
        <f>IF(ISERROR(VLOOKUP(AN51,突破者リスト外資格記録入力シート!$D$7:$M$106,2,FALSE)),"○","")</f>
        <v>○</v>
      </c>
      <c r="AQ51" s="6" t="str">
        <f>IF(I51="107 ハーフマラソン","H",IF(I51="062 10000mW","W",""))</f>
        <v/>
      </c>
      <c r="AR51" s="6" t="e">
        <f>VLOOKUP($I51 &amp;#REF!,標準記録!$A$1:$D$25,2,FALSE)</f>
        <v>#REF!</v>
      </c>
      <c r="AS51" s="6" t="e">
        <f>VLOOKUP($I51 &amp;#REF!,標準記録!$A$1:$D$25,3,FALSE)</f>
        <v>#REF!</v>
      </c>
      <c r="AT51" s="6" t="e">
        <f>VLOOKUP($I51 &amp;#REF!,標準記録!$A$1:$D$25,4,FALSE)</f>
        <v>#REF!</v>
      </c>
      <c r="AU51" s="6" t="str">
        <f>IF(AV51="","",A50)</f>
        <v/>
      </c>
      <c r="AV51" s="6" t="str">
        <f>IF(OR(I51="201 十種競技",I51="202 七種競技"),#REF!,"")</f>
        <v/>
      </c>
      <c r="AW51" s="6" t="str">
        <f>IF(I51="107 ハーフマラソン",#REF!,"")</f>
        <v/>
      </c>
      <c r="AX51" s="6" t="e">
        <f>I51 &amp;#REF!</f>
        <v>#REF!</v>
      </c>
      <c r="AY51" s="6">
        <f>I51</f>
        <v>0</v>
      </c>
      <c r="AZ51" s="6">
        <f>COUNTIF($AY$5:$AY$401,I51)</f>
        <v>160</v>
      </c>
      <c r="BA51" s="6">
        <f>COUNTIF($AX$5:$AX$401,I51 &amp; "B標準")</f>
        <v>0</v>
      </c>
    </row>
    <row r="52" spans="1:54" ht="15" thickTop="1" thickBot="1" x14ac:dyDescent="0.2">
      <c r="A52" s="359"/>
      <c r="B52" s="325" t="s">
        <v>164</v>
      </c>
      <c r="C52" s="326"/>
      <c r="D52" s="326"/>
      <c r="E52" s="326"/>
      <c r="F52" s="326"/>
      <c r="G52" s="327"/>
      <c r="H52" s="214"/>
      <c r="I52" s="328"/>
      <c r="J52" s="329"/>
      <c r="K52" s="329"/>
      <c r="L52" s="329"/>
      <c r="M52" s="329"/>
      <c r="N52" s="329"/>
      <c r="O52" s="329"/>
      <c r="P52" s="329"/>
      <c r="Q52" s="329"/>
      <c r="R52" s="329"/>
      <c r="S52" s="329"/>
      <c r="T52" s="329"/>
      <c r="U52" s="329"/>
      <c r="V52" s="329"/>
      <c r="W52" s="329"/>
      <c r="X52" s="329"/>
      <c r="Y52" s="329"/>
      <c r="Z52" s="329"/>
      <c r="AA52" s="329"/>
      <c r="AB52" s="329"/>
      <c r="AC52" s="329"/>
      <c r="AD52" s="329"/>
      <c r="AE52" s="329"/>
      <c r="AF52" s="329"/>
      <c r="AG52" s="329"/>
      <c r="AH52" s="329"/>
      <c r="AI52" s="329"/>
      <c r="AJ52" s="330"/>
    </row>
    <row r="53" spans="1:54" ht="13.5" customHeight="1" x14ac:dyDescent="0.15">
      <c r="A53" s="355"/>
      <c r="B53" s="350" t="s">
        <v>0</v>
      </c>
      <c r="C53" s="351" t="s">
        <v>280</v>
      </c>
      <c r="D53" s="351" t="str">
        <f>IF(C55="○","整理番号","登録番号")</f>
        <v>登録番号</v>
      </c>
      <c r="E53" s="193" t="s">
        <v>1394</v>
      </c>
      <c r="F53" s="350" t="s">
        <v>319</v>
      </c>
      <c r="G53" s="215" t="s">
        <v>1</v>
      </c>
      <c r="H53" s="336" t="s">
        <v>1395</v>
      </c>
      <c r="I53" s="353" t="s">
        <v>2</v>
      </c>
      <c r="J53" s="194" t="s">
        <v>281</v>
      </c>
      <c r="K53" s="195" t="s">
        <v>16</v>
      </c>
      <c r="L53" s="338" t="s">
        <v>4</v>
      </c>
      <c r="M53" s="339"/>
      <c r="N53" s="339"/>
      <c r="O53" s="339"/>
      <c r="P53" s="339"/>
      <c r="Q53" s="339"/>
      <c r="R53" s="339"/>
      <c r="S53" s="339"/>
      <c r="T53" s="339"/>
      <c r="U53" s="339"/>
      <c r="V53" s="339"/>
      <c r="W53" s="339"/>
      <c r="X53" s="339"/>
      <c r="Y53" s="339"/>
      <c r="Z53" s="340"/>
      <c r="AA53" s="196" t="s">
        <v>16</v>
      </c>
      <c r="AB53" s="341" t="s">
        <v>462</v>
      </c>
      <c r="AC53" s="342"/>
      <c r="AD53" s="342"/>
      <c r="AE53" s="342"/>
      <c r="AF53" s="342"/>
      <c r="AG53" s="342"/>
      <c r="AH53" s="342"/>
      <c r="AI53" s="343"/>
      <c r="AJ53" s="216" t="s">
        <v>16</v>
      </c>
    </row>
    <row r="54" spans="1:54" ht="14.25" thickBot="1" x14ac:dyDescent="0.2">
      <c r="A54" s="356"/>
      <c r="B54" s="337"/>
      <c r="C54" s="352"/>
      <c r="D54" s="352"/>
      <c r="E54" s="197" t="s">
        <v>6</v>
      </c>
      <c r="F54" s="337"/>
      <c r="G54" s="198" t="s">
        <v>7</v>
      </c>
      <c r="H54" s="337"/>
      <c r="I54" s="354"/>
      <c r="J54" s="199"/>
      <c r="K54" s="200"/>
      <c r="L54" s="344" t="s">
        <v>8</v>
      </c>
      <c r="M54" s="345"/>
      <c r="N54" s="345"/>
      <c r="O54" s="345"/>
      <c r="P54" s="345"/>
      <c r="Q54" s="345"/>
      <c r="R54" s="346"/>
      <c r="S54" s="197" t="s">
        <v>9</v>
      </c>
      <c r="T54" s="201" t="s">
        <v>10</v>
      </c>
      <c r="U54" s="202"/>
      <c r="V54" s="202"/>
      <c r="W54" s="202"/>
      <c r="X54" s="202"/>
      <c r="Y54" s="203"/>
      <c r="Z54" s="198" t="s">
        <v>11</v>
      </c>
      <c r="AA54" s="204"/>
      <c r="AB54" s="347" t="s">
        <v>8</v>
      </c>
      <c r="AC54" s="348"/>
      <c r="AD54" s="348"/>
      <c r="AE54" s="348"/>
      <c r="AF54" s="348"/>
      <c r="AG54" s="348"/>
      <c r="AH54" s="349"/>
      <c r="AI54" s="205" t="s">
        <v>9</v>
      </c>
      <c r="AJ54" s="217"/>
    </row>
    <row r="55" spans="1:54" x14ac:dyDescent="0.15">
      <c r="A55" s="357">
        <v>11</v>
      </c>
      <c r="B55" s="292"/>
      <c r="C55" s="294"/>
      <c r="D55" s="292"/>
      <c r="E55" s="212" t="str">
        <f>IF(C55="○",IF($D55&lt;&gt;"",VLOOKUP($D55,新規学連登録者入力シート!$A$2:$U$101,8,FALSE),""),IF($D55&lt;&gt;"",IF(VLOOKUP(個人情報!$D55,登録者リスト!$A$1:$F$43729,4,FALSE)=基本情報!$D$6,VLOOKUP(個人情報!$D55,登録者リスト!$A$1:$F$43729,3,FALSE),""),""))</f>
        <v/>
      </c>
      <c r="F55" s="283" t="str">
        <f>IF(C55="○",IF($D55&lt;&gt;"",VLOOKUP($D55,新規学連登録者入力シート!$A$2:$U$101,9,FALSE),""),IF($D55&lt;&gt;"",IF(VLOOKUP(個人情報!$D55,登録者リスト!$A$1:$G$43729,4,FALSE)=基本情報!$D$6,VLOOKUP(個人情報!$D55,登録者リスト!$A$1:$G$43729,7,FALSE),""),""))</f>
        <v/>
      </c>
      <c r="G55" s="213" t="str">
        <f>IF(C55="○",IF($D55&lt;&gt;"",VLOOKUP($D55,新規学連登録者入力シート!$A$2:$U$101,14,FALSE),""),IF($D55&lt;&gt;"",IF(VLOOKUP(個人情報!$D55,登録者リスト!$A$1:$F$43729,4,FALSE)=基本情報!$D$6,VLOOKUP(個人情報!$D55,登録者リスト!$A$1:$F$43729,5,FALSE),""),""))</f>
        <v/>
      </c>
      <c r="H55" s="281" t="str">
        <f>IF(C55="○",IF($D55&lt;&gt;"",VLOOKUP($D55,新規学連登録者入力シート!$A$2:$U$101,19,FALSE),""),IF($D55&lt;&gt;"",IF(VLOOKUP(個人情報!$D55,登録者リスト!$A$1:$H$43729,4,FALSE)=基本情報!$D$6,VLOOKUP(個人情報!$D55,登録者リスト!$A$1:$H$43729,8,FALSE),""),""))</f>
        <v/>
      </c>
      <c r="I55" s="285"/>
      <c r="J55" s="169"/>
      <c r="K55" s="13" t="str">
        <f>IF(S55="",ASC(L55&amp;IF(N55&lt;&gt;"",TEXT(N55,"00"),"")&amp;IF(P55&lt;&gt;"",TEXT(P55,"00"),"")&amp;IF(R55&lt;&gt;"",TEXT(R55,"00"),"")),ASC(S55))</f>
        <v/>
      </c>
      <c r="L55" s="292"/>
      <c r="M55" s="265" t="s">
        <v>275</v>
      </c>
      <c r="N55" s="319"/>
      <c r="O55" s="265" t="s">
        <v>276</v>
      </c>
      <c r="P55" s="319"/>
      <c r="Q55" s="277" t="s">
        <v>277</v>
      </c>
      <c r="R55" s="321"/>
      <c r="S55" s="292"/>
      <c r="T55" s="8"/>
      <c r="U55" s="9" t="s">
        <v>23</v>
      </c>
      <c r="V55" s="8"/>
      <c r="W55" s="9" t="s">
        <v>24</v>
      </c>
      <c r="X55" s="8"/>
      <c r="Y55" s="9" t="s">
        <v>26</v>
      </c>
      <c r="Z55" s="285"/>
      <c r="AA55" s="126" t="str">
        <f>IF(AI55="",ASC(AB55&amp;IF(AD55&lt;&gt;"",TEXT(AD55,"00"),"")&amp;IF(AF55&lt;&gt;"",TEXT(AF55,"00"),"")&amp;IF(AH55&lt;&gt;"",TEXT(AH55,"00"),"")),ASC(AI55))</f>
        <v/>
      </c>
      <c r="AB55" s="267" t="str">
        <f>IF(I55="","",IF(I55="202 七種競技","",VLOOKUP(I55,大学記録!$A$3:$H$22,2,FALSE)))</f>
        <v/>
      </c>
      <c r="AC55" s="269" t="s">
        <v>275</v>
      </c>
      <c r="AD55" s="267" t="str">
        <f>IF(I55="","",IF(I55="202 七種競技","",VLOOKUP(I55,大学記録!$A$3:$H$22,4,FALSE)))</f>
        <v/>
      </c>
      <c r="AE55" s="269" t="s">
        <v>276</v>
      </c>
      <c r="AF55" s="267" t="str">
        <f>IF(I55="","",IF(I55="202 七種競技","",VLOOKUP(I55,大学記録!$A$3:$H$22,6,FALSE)))</f>
        <v/>
      </c>
      <c r="AG55" s="273" t="s">
        <v>277</v>
      </c>
      <c r="AH55" s="267" t="str">
        <f>IF(I55="","",IF(I55="202 七種競技","",VLOOKUP(I55,大学記録!$A$3:$H$22,8,FALSE)))</f>
        <v/>
      </c>
      <c r="AI55" s="267" t="str">
        <f>IF(I55="","",IF(I55="202 七種競技",大学記録!$B$22,""))</f>
        <v/>
      </c>
      <c r="AJ55" s="218" t="e">
        <f>IF(#REF!="",ASC(#REF!&amp;IF(#REF!&lt;&gt;"",TEXT(#REF!,"00"),"")&amp;IF(#REF!&lt;&gt;"",TEXT(#REF!,"00"),"")&amp;IF(#REF!&lt;&gt;"",TEXT(#REF!,"00"),"")),ASC(#REF!))</f>
        <v>#REF!</v>
      </c>
      <c r="AL55" s="6" t="str">
        <f>IF(AND(I55&lt;&gt;"107 ハーフマラソン",I55&lt;&gt;"062 10000mW"),D55 &amp; "-" &amp; I55,D55 &amp; "-" &amp; I55 &amp;#REF!)</f>
        <v>-</v>
      </c>
      <c r="AM55" s="6" t="str">
        <f>IF(ISERROR(VLOOKUP(個人情報!$AL55,登録者リスト!#REF!,4,FALSE)),"○","")</f>
        <v>○</v>
      </c>
      <c r="AN55" s="6" t="e">
        <f>IF(AND(I55&lt;&gt;"107 ハーフマラソン",I55&lt;&gt;"062 10000mW"),#REF! &amp; "-" &amp; I55,#REF! &amp; "-" &amp; I55 &amp;#REF!)</f>
        <v>#REF!</v>
      </c>
      <c r="AO55" s="6" t="str">
        <f>IF(ISERROR(VLOOKUP(AN55,突破者リスト外資格記録入力シート!$D$7:$M$106,2,FALSE)),"○","")</f>
        <v>○</v>
      </c>
      <c r="AP55" s="6" t="str">
        <f>IF(C55="○","整理番号","登録番号")</f>
        <v>登録番号</v>
      </c>
      <c r="AQ55" s="6" t="str">
        <f>IF(I55="107 ハーフマラソン","H",IF(I55="062 10000mW","W",""))</f>
        <v/>
      </c>
      <c r="AR55" s="6" t="e">
        <f>VLOOKUP($I55 &amp;#REF!,標準記録!$A$1:$D$25,2,FALSE)</f>
        <v>#REF!</v>
      </c>
      <c r="AS55" s="6" t="e">
        <f>VLOOKUP($I55 &amp;#REF!,標準記録!$A$1:$D$25,3,FALSE)</f>
        <v>#REF!</v>
      </c>
      <c r="AT55" s="6" t="e">
        <f>VLOOKUP($I55 &amp;#REF!,標準記録!$A$1:$D$25,4,FALSE)</f>
        <v>#REF!</v>
      </c>
      <c r="AU55" s="6" t="str">
        <f>IF(AV55="","",A55)</f>
        <v/>
      </c>
      <c r="AV55" s="6" t="str">
        <f>IF(OR(I55="201 十種競技",I55="202 七種競技"),#REF!,"")</f>
        <v/>
      </c>
      <c r="AW55" s="6" t="str">
        <f>IF(I55="107 ハーフマラソン",#REF!,"")</f>
        <v/>
      </c>
      <c r="AX55" s="6" t="e">
        <f>I55 &amp;#REF!</f>
        <v>#REF!</v>
      </c>
      <c r="AY55" s="6">
        <f>I55</f>
        <v>0</v>
      </c>
      <c r="AZ55" s="6">
        <f>COUNTIF($AY$5:$AY$401,I55)</f>
        <v>160</v>
      </c>
      <c r="BA55" s="6">
        <f>COUNTIF($AX$5:$AX$401,I55 &amp; "B標準")</f>
        <v>0</v>
      </c>
      <c r="BB55" s="6" t="str">
        <f>D53 &amp; D55</f>
        <v>登録番号</v>
      </c>
    </row>
    <row r="56" spans="1:54" ht="14.25" thickBot="1" x14ac:dyDescent="0.2">
      <c r="A56" s="358"/>
      <c r="B56" s="293"/>
      <c r="C56" s="295"/>
      <c r="D56" s="293"/>
      <c r="E56" s="188" t="str">
        <f>IF(C55="○",IF($D55&lt;&gt;"",VLOOKUP($D55,新規学連登録者入力シート!$A$2:$U$101,7,FALSE),""),IF($D55&lt;&gt;"",IF(VLOOKUP(個人情報!$D55,登録者リスト!$A$1:$F$43729,4,FALSE)=基本情報!$D$6,VLOOKUP(個人情報!$D55,登録者リスト!$A$1:$F$43729,2,FALSE),""),""))</f>
        <v/>
      </c>
      <c r="F56" s="284"/>
      <c r="G56" s="188" t="str">
        <f>IF(C55="○",IF($D55&lt;&gt;"",VLOOKUP($D55,新規学連登録者入力シート!$A$2:$U$101,19,FALSE),""),IF($D55&lt;&gt;"",IF(VLOOKUP(個人情報!$D55,登録者リスト!$A$1:$F$43729,4,FALSE)=基本情報!$D$6,VLOOKUP(個人情報!$D55,登録者リスト!$A$1:$F$43729,6,FALSE),""),""))</f>
        <v/>
      </c>
      <c r="H56" s="282"/>
      <c r="I56" s="286"/>
      <c r="J56" s="170"/>
      <c r="K56" s="15" t="str">
        <f>IF(S56="",ASC(L56&amp;IF(N56&lt;&gt;"",TEXT(N56,"00"),"")&amp;IF(P56&lt;&gt;"",TEXT(P56,"00"),"")&amp;IF(R56&lt;&gt;"",TEXT(R56,"00"),"")),ASC(S56))</f>
        <v/>
      </c>
      <c r="L56" s="293"/>
      <c r="M56" s="266"/>
      <c r="N56" s="320"/>
      <c r="O56" s="266"/>
      <c r="P56" s="320"/>
      <c r="Q56" s="278"/>
      <c r="R56" s="322"/>
      <c r="S56" s="293"/>
      <c r="T56" s="10"/>
      <c r="U56" s="11" t="s">
        <v>23</v>
      </c>
      <c r="V56" s="10"/>
      <c r="W56" s="11" t="s">
        <v>25</v>
      </c>
      <c r="X56" s="10"/>
      <c r="Y56" s="11" t="s">
        <v>26</v>
      </c>
      <c r="Z56" s="286"/>
      <c r="AA56" s="127" t="str">
        <f>IF(AI56="",ASC(AB55&amp;IF(AD56&lt;&gt;"",TEXT(AD56,"00"),"")&amp;IF(AF56&lt;&gt;"",TEXT(AF56,"00"),"")&amp;IF(AH56&lt;&gt;"",TEXT(AH56,"00"),"")),ASC(AI56))</f>
        <v/>
      </c>
      <c r="AB56" s="268"/>
      <c r="AC56" s="270"/>
      <c r="AD56" s="268"/>
      <c r="AE56" s="270"/>
      <c r="AF56" s="268"/>
      <c r="AG56" s="274"/>
      <c r="AH56" s="268"/>
      <c r="AI56" s="268"/>
      <c r="AJ56" s="219" t="e">
        <f>IF(#REF!="",ASC(#REF!&amp;IF(#REF!&lt;&gt;"",TEXT(#REF!,"00"),"")&amp;IF(#REF!&lt;&gt;"",TEXT(#REF!,"00"),"")&amp;IF(#REF!&lt;&gt;"",TEXT(#REF!,"00"),"")),ASC(#REF!))</f>
        <v>#REF!</v>
      </c>
      <c r="AL56" s="6" t="str">
        <f>IF(AND(I56&lt;&gt;"107 ハーフマラソン",I56&lt;&gt;"062 10000mW"),D55 &amp; "-" &amp; I56,D55 &amp; "-" &amp; I56 &amp;#REF!)</f>
        <v>-</v>
      </c>
      <c r="AM56" s="6" t="str">
        <f>IF(ISERROR(VLOOKUP(個人情報!$AL56,登録者リスト!#REF!,4,FALSE)),"○","")</f>
        <v>○</v>
      </c>
      <c r="AN56" s="6" t="e">
        <f>IF(AND(I56&lt;&gt;"107 ハーフマラソン",I56&lt;&gt;"062 10000mW"),#REF! &amp; "-" &amp; I56,#REF! &amp; "-" &amp; I56 &amp;#REF!)</f>
        <v>#REF!</v>
      </c>
      <c r="AO56" s="6" t="str">
        <f>IF(ISERROR(VLOOKUP(AN56,突破者リスト外資格記録入力シート!$D$7:$M$106,2,FALSE)),"○","")</f>
        <v>○</v>
      </c>
      <c r="AQ56" s="6" t="str">
        <f>IF(I56="107 ハーフマラソン","H",IF(I56="062 10000mW","W",""))</f>
        <v/>
      </c>
      <c r="AR56" s="6" t="e">
        <f>VLOOKUP($I56 &amp;#REF!,標準記録!$A$1:$D$25,2,FALSE)</f>
        <v>#REF!</v>
      </c>
      <c r="AS56" s="6" t="e">
        <f>VLOOKUP($I56 &amp;#REF!,標準記録!$A$1:$D$25,3,FALSE)</f>
        <v>#REF!</v>
      </c>
      <c r="AT56" s="6" t="e">
        <f>VLOOKUP($I56 &amp;#REF!,標準記録!$A$1:$D$25,4,FALSE)</f>
        <v>#REF!</v>
      </c>
      <c r="AU56" s="6" t="str">
        <f>IF(AV56="","",A55)</f>
        <v/>
      </c>
      <c r="AV56" s="6" t="str">
        <f>IF(OR(I56="201 十種競技",I56="202 七種競技"),#REF!,"")</f>
        <v/>
      </c>
      <c r="AW56" s="6" t="str">
        <f>IF(I56="107 ハーフマラソン",#REF!,"")</f>
        <v/>
      </c>
      <c r="AX56" s="6" t="e">
        <f>I56 &amp;#REF!</f>
        <v>#REF!</v>
      </c>
      <c r="AY56" s="6">
        <f>I56</f>
        <v>0</v>
      </c>
      <c r="AZ56" s="6">
        <f>COUNTIF($AY$5:$AY$401,I56)</f>
        <v>160</v>
      </c>
      <c r="BA56" s="6">
        <f>COUNTIF($AX$5:$AX$401,I56 &amp; "B標準")</f>
        <v>0</v>
      </c>
    </row>
    <row r="57" spans="1:54" ht="15" thickTop="1" thickBot="1" x14ac:dyDescent="0.2">
      <c r="A57" s="359"/>
      <c r="B57" s="325" t="s">
        <v>164</v>
      </c>
      <c r="C57" s="326"/>
      <c r="D57" s="326"/>
      <c r="E57" s="326"/>
      <c r="F57" s="326"/>
      <c r="G57" s="327"/>
      <c r="H57" s="214"/>
      <c r="I57" s="328"/>
      <c r="J57" s="329"/>
      <c r="K57" s="329"/>
      <c r="L57" s="329"/>
      <c r="M57" s="329"/>
      <c r="N57" s="329"/>
      <c r="O57" s="329"/>
      <c r="P57" s="329"/>
      <c r="Q57" s="329"/>
      <c r="R57" s="329"/>
      <c r="S57" s="329"/>
      <c r="T57" s="329"/>
      <c r="U57" s="329"/>
      <c r="V57" s="329"/>
      <c r="W57" s="329"/>
      <c r="X57" s="329"/>
      <c r="Y57" s="329"/>
      <c r="Z57" s="329"/>
      <c r="AA57" s="329"/>
      <c r="AB57" s="329"/>
      <c r="AC57" s="329"/>
      <c r="AD57" s="329"/>
      <c r="AE57" s="329"/>
      <c r="AF57" s="329"/>
      <c r="AG57" s="329"/>
      <c r="AH57" s="329"/>
      <c r="AI57" s="329"/>
      <c r="AJ57" s="330"/>
    </row>
    <row r="58" spans="1:54" ht="13.5" customHeight="1" x14ac:dyDescent="0.15">
      <c r="A58" s="355"/>
      <c r="B58" s="350" t="s">
        <v>0</v>
      </c>
      <c r="C58" s="351" t="s">
        <v>280</v>
      </c>
      <c r="D58" s="351" t="str">
        <f>IF(C60="○","整理番号","登録番号")</f>
        <v>登録番号</v>
      </c>
      <c r="E58" s="193" t="s">
        <v>1394</v>
      </c>
      <c r="F58" s="350" t="s">
        <v>319</v>
      </c>
      <c r="G58" s="215" t="s">
        <v>1</v>
      </c>
      <c r="H58" s="336" t="s">
        <v>1395</v>
      </c>
      <c r="I58" s="353" t="s">
        <v>2</v>
      </c>
      <c r="J58" s="194" t="s">
        <v>281</v>
      </c>
      <c r="K58" s="195" t="s">
        <v>16</v>
      </c>
      <c r="L58" s="338" t="s">
        <v>4</v>
      </c>
      <c r="M58" s="339"/>
      <c r="N58" s="339"/>
      <c r="O58" s="339"/>
      <c r="P58" s="339"/>
      <c r="Q58" s="339"/>
      <c r="R58" s="339"/>
      <c r="S58" s="339"/>
      <c r="T58" s="339"/>
      <c r="U58" s="339"/>
      <c r="V58" s="339"/>
      <c r="W58" s="339"/>
      <c r="X58" s="339"/>
      <c r="Y58" s="339"/>
      <c r="Z58" s="340"/>
      <c r="AA58" s="196" t="s">
        <v>16</v>
      </c>
      <c r="AB58" s="341" t="s">
        <v>462</v>
      </c>
      <c r="AC58" s="342"/>
      <c r="AD58" s="342"/>
      <c r="AE58" s="342"/>
      <c r="AF58" s="342"/>
      <c r="AG58" s="342"/>
      <c r="AH58" s="342"/>
      <c r="AI58" s="343"/>
      <c r="AJ58" s="216" t="s">
        <v>16</v>
      </c>
    </row>
    <row r="59" spans="1:54" ht="14.25" thickBot="1" x14ac:dyDescent="0.2">
      <c r="A59" s="356"/>
      <c r="B59" s="337"/>
      <c r="C59" s="352"/>
      <c r="D59" s="352"/>
      <c r="E59" s="197" t="s">
        <v>6</v>
      </c>
      <c r="F59" s="337"/>
      <c r="G59" s="198" t="s">
        <v>7</v>
      </c>
      <c r="H59" s="337"/>
      <c r="I59" s="354"/>
      <c r="J59" s="199"/>
      <c r="K59" s="200"/>
      <c r="L59" s="344" t="s">
        <v>8</v>
      </c>
      <c r="M59" s="345"/>
      <c r="N59" s="345"/>
      <c r="O59" s="345"/>
      <c r="P59" s="345"/>
      <c r="Q59" s="345"/>
      <c r="R59" s="346"/>
      <c r="S59" s="197" t="s">
        <v>9</v>
      </c>
      <c r="T59" s="201" t="s">
        <v>10</v>
      </c>
      <c r="U59" s="202"/>
      <c r="V59" s="202"/>
      <c r="W59" s="202"/>
      <c r="X59" s="202"/>
      <c r="Y59" s="203"/>
      <c r="Z59" s="198" t="s">
        <v>11</v>
      </c>
      <c r="AA59" s="204"/>
      <c r="AB59" s="347" t="s">
        <v>8</v>
      </c>
      <c r="AC59" s="348"/>
      <c r="AD59" s="348"/>
      <c r="AE59" s="348"/>
      <c r="AF59" s="348"/>
      <c r="AG59" s="348"/>
      <c r="AH59" s="349"/>
      <c r="AI59" s="205" t="s">
        <v>9</v>
      </c>
      <c r="AJ59" s="217"/>
    </row>
    <row r="60" spans="1:54" x14ac:dyDescent="0.15">
      <c r="A60" s="357">
        <v>12</v>
      </c>
      <c r="B60" s="292"/>
      <c r="C60" s="294"/>
      <c r="D60" s="292"/>
      <c r="E60" s="212" t="str">
        <f>IF(C60="○",IF($D60&lt;&gt;"",VLOOKUP($D60,新規学連登録者入力シート!$A$2:$U$101,8,FALSE),""),IF($D60&lt;&gt;"",IF(VLOOKUP(個人情報!$D60,登録者リスト!$A$1:$F$43729,4,FALSE)=基本情報!$D$6,VLOOKUP(個人情報!$D60,登録者リスト!$A$1:$F$43729,3,FALSE),""),""))</f>
        <v/>
      </c>
      <c r="F60" s="283" t="str">
        <f>IF(C60="○",IF($D60&lt;&gt;"",VLOOKUP($D60,新規学連登録者入力シート!$A$2:$U$101,9,FALSE),""),IF($D60&lt;&gt;"",IF(VLOOKUP(個人情報!$D60,登録者リスト!$A$1:$G$43729,4,FALSE)=基本情報!$D$6,VLOOKUP(個人情報!$D60,登録者リスト!$A$1:$G$43729,7,FALSE),""),""))</f>
        <v/>
      </c>
      <c r="G60" s="213" t="str">
        <f>IF(C60="○",IF($D60&lt;&gt;"",VLOOKUP($D60,新規学連登録者入力シート!$A$2:$U$101,14,FALSE),""),IF($D60&lt;&gt;"",IF(VLOOKUP(個人情報!$D60,登録者リスト!$A$1:$F$43729,4,FALSE)=基本情報!$D$6,VLOOKUP(個人情報!$D60,登録者リスト!$A$1:$F$43729,5,FALSE),""),""))</f>
        <v/>
      </c>
      <c r="H60" s="281" t="str">
        <f>IF(C60="○",IF($D60&lt;&gt;"",VLOOKUP($D60,新規学連登録者入力シート!$A$2:$U$101,19,FALSE),""),IF($D60&lt;&gt;"",IF(VLOOKUP(個人情報!$D60,登録者リスト!$A$1:$H$43729,4,FALSE)=基本情報!$D$6,VLOOKUP(個人情報!$D60,登録者リスト!$A$1:$H$43729,8,FALSE),""),""))</f>
        <v/>
      </c>
      <c r="I60" s="285"/>
      <c r="J60" s="169"/>
      <c r="K60" s="13" t="str">
        <f>IF(S60="",ASC(L60&amp;IF(N60&lt;&gt;"",TEXT(N60,"00"),"")&amp;IF(P60&lt;&gt;"",TEXT(P60,"00"),"")&amp;IF(R60&lt;&gt;"",TEXT(R60,"00"),"")),ASC(S60))</f>
        <v/>
      </c>
      <c r="L60" s="292"/>
      <c r="M60" s="265" t="s">
        <v>275</v>
      </c>
      <c r="N60" s="319"/>
      <c r="O60" s="265" t="s">
        <v>276</v>
      </c>
      <c r="P60" s="319"/>
      <c r="Q60" s="277" t="s">
        <v>277</v>
      </c>
      <c r="R60" s="321"/>
      <c r="S60" s="292"/>
      <c r="T60" s="8"/>
      <c r="U60" s="9" t="s">
        <v>23</v>
      </c>
      <c r="V60" s="8"/>
      <c r="W60" s="9" t="s">
        <v>24</v>
      </c>
      <c r="X60" s="8"/>
      <c r="Y60" s="9" t="s">
        <v>26</v>
      </c>
      <c r="Z60" s="285"/>
      <c r="AA60" s="126" t="str">
        <f>IF(AI60="",ASC(AB60&amp;IF(AD60&lt;&gt;"",TEXT(AD60,"00"),"")&amp;IF(AF60&lt;&gt;"",TEXT(AF60,"00"),"")&amp;IF(AH60&lt;&gt;"",TEXT(AH60,"00"),"")),ASC(AI60))</f>
        <v/>
      </c>
      <c r="AB60" s="267" t="str">
        <f>IF(I60="","",IF(I60="202 七種競技","",VLOOKUP(I60,大学記録!$A$3:$H$22,2,FALSE)))</f>
        <v/>
      </c>
      <c r="AC60" s="269" t="s">
        <v>275</v>
      </c>
      <c r="AD60" s="267" t="str">
        <f>IF(I60="","",IF(I60="202 七種競技","",VLOOKUP(I60,大学記録!$A$3:$H$22,4,FALSE)))</f>
        <v/>
      </c>
      <c r="AE60" s="269" t="s">
        <v>276</v>
      </c>
      <c r="AF60" s="267" t="str">
        <f>IF(I60="","",IF(I60="202 七種競技","",VLOOKUP(I60,大学記録!$A$3:$H$22,6,FALSE)))</f>
        <v/>
      </c>
      <c r="AG60" s="273" t="s">
        <v>277</v>
      </c>
      <c r="AH60" s="267" t="str">
        <f>IF(I60="","",IF(I60="202 七種競技","",VLOOKUP(I60,大学記録!$A$3:$H$22,8,FALSE)))</f>
        <v/>
      </c>
      <c r="AI60" s="267" t="str">
        <f>IF(I60="","",IF(I60="202 七種競技",大学記録!$B$22,""))</f>
        <v/>
      </c>
      <c r="AJ60" s="218" t="e">
        <f>IF(#REF!="",ASC(#REF!&amp;IF(#REF!&lt;&gt;"",TEXT(#REF!,"00"),"")&amp;IF(#REF!&lt;&gt;"",TEXT(#REF!,"00"),"")&amp;IF(#REF!&lt;&gt;"",TEXT(#REF!,"00"),"")),ASC(#REF!))</f>
        <v>#REF!</v>
      </c>
      <c r="AL60" s="6" t="str">
        <f>IF(AND(I60&lt;&gt;"107 ハーフマラソン",I60&lt;&gt;"062 10000mW"),D60 &amp; "-" &amp; I60,D60 &amp; "-" &amp; I60 &amp;#REF!)</f>
        <v>-</v>
      </c>
      <c r="AM60" s="6" t="str">
        <f>IF(ISERROR(VLOOKUP(個人情報!$AL60,登録者リスト!#REF!,4,FALSE)),"○","")</f>
        <v>○</v>
      </c>
      <c r="AN60" s="6" t="e">
        <f>IF(AND(I60&lt;&gt;"107 ハーフマラソン",I60&lt;&gt;"062 10000mW"),#REF! &amp; "-" &amp; I60,#REF! &amp; "-" &amp; I60 &amp;#REF!)</f>
        <v>#REF!</v>
      </c>
      <c r="AO60" s="6" t="str">
        <f>IF(ISERROR(VLOOKUP(AN60,突破者リスト外資格記録入力シート!$D$7:$M$106,2,FALSE)),"○","")</f>
        <v>○</v>
      </c>
      <c r="AP60" s="6" t="str">
        <f>IF(C60="○","整理番号","登録番号")</f>
        <v>登録番号</v>
      </c>
      <c r="AQ60" s="6" t="str">
        <f>IF(I60="107 ハーフマラソン","H",IF(I60="062 10000mW","W",""))</f>
        <v/>
      </c>
      <c r="AR60" s="6" t="e">
        <f>VLOOKUP($I60 &amp;#REF!,標準記録!$A$1:$D$25,2,FALSE)</f>
        <v>#REF!</v>
      </c>
      <c r="AS60" s="6" t="e">
        <f>VLOOKUP($I60 &amp;#REF!,標準記録!$A$1:$D$25,3,FALSE)</f>
        <v>#REF!</v>
      </c>
      <c r="AT60" s="6" t="e">
        <f>VLOOKUP($I60 &amp;#REF!,標準記録!$A$1:$D$25,4,FALSE)</f>
        <v>#REF!</v>
      </c>
      <c r="AU60" s="6" t="str">
        <f>IF(AV60="","",A60)</f>
        <v/>
      </c>
      <c r="AV60" s="6" t="str">
        <f>IF(OR(I60="201 十種競技",I60="202 七種競技"),#REF!,"")</f>
        <v/>
      </c>
      <c r="AW60" s="6" t="str">
        <f>IF(I60="107 ハーフマラソン",#REF!,"")</f>
        <v/>
      </c>
      <c r="AX60" s="6" t="e">
        <f>I60 &amp;#REF!</f>
        <v>#REF!</v>
      </c>
      <c r="AY60" s="6">
        <f>I60</f>
        <v>0</v>
      </c>
      <c r="AZ60" s="6">
        <f>COUNTIF($AY$5:$AY$401,I60)</f>
        <v>160</v>
      </c>
      <c r="BA60" s="6">
        <f>COUNTIF($AX$5:$AX$401,I60 &amp; "B標準")</f>
        <v>0</v>
      </c>
      <c r="BB60" s="6" t="str">
        <f>D58 &amp; D60</f>
        <v>登録番号</v>
      </c>
    </row>
    <row r="61" spans="1:54" ht="14.25" thickBot="1" x14ac:dyDescent="0.2">
      <c r="A61" s="358"/>
      <c r="B61" s="293"/>
      <c r="C61" s="295"/>
      <c r="D61" s="293"/>
      <c r="E61" s="188" t="str">
        <f>IF(C60="○",IF($D60&lt;&gt;"",VLOOKUP($D60,新規学連登録者入力シート!$A$2:$U$101,7,FALSE),""),IF($D60&lt;&gt;"",IF(VLOOKUP(個人情報!$D60,登録者リスト!$A$1:$F$43729,4,FALSE)=基本情報!$D$6,VLOOKUP(個人情報!$D60,登録者リスト!$A$1:$F$43729,2,FALSE),""),""))</f>
        <v/>
      </c>
      <c r="F61" s="284"/>
      <c r="G61" s="188" t="str">
        <f>IF(C60="○",IF($D60&lt;&gt;"",VLOOKUP($D60,新規学連登録者入力シート!$A$2:$U$101,19,FALSE),""),IF($D60&lt;&gt;"",IF(VLOOKUP(個人情報!$D60,登録者リスト!$A$1:$F$43729,4,FALSE)=基本情報!$D$6,VLOOKUP(個人情報!$D60,登録者リスト!$A$1:$F$43729,6,FALSE),""),""))</f>
        <v/>
      </c>
      <c r="H61" s="282"/>
      <c r="I61" s="286"/>
      <c r="J61" s="170"/>
      <c r="K61" s="15" t="str">
        <f>IF(S61="",ASC(L61&amp;IF(N61&lt;&gt;"",TEXT(N61,"00"),"")&amp;IF(P61&lt;&gt;"",TEXT(P61,"00"),"")&amp;IF(R61&lt;&gt;"",TEXT(R61,"00"),"")),ASC(S61))</f>
        <v/>
      </c>
      <c r="L61" s="293"/>
      <c r="M61" s="266"/>
      <c r="N61" s="320"/>
      <c r="O61" s="266"/>
      <c r="P61" s="320"/>
      <c r="Q61" s="278"/>
      <c r="R61" s="322"/>
      <c r="S61" s="293"/>
      <c r="T61" s="10"/>
      <c r="U61" s="11" t="s">
        <v>23</v>
      </c>
      <c r="V61" s="10"/>
      <c r="W61" s="11" t="s">
        <v>25</v>
      </c>
      <c r="X61" s="10"/>
      <c r="Y61" s="11" t="s">
        <v>26</v>
      </c>
      <c r="Z61" s="286"/>
      <c r="AA61" s="127" t="str">
        <f>IF(AI61="",ASC(AB60&amp;IF(AD61&lt;&gt;"",TEXT(AD61,"00"),"")&amp;IF(AF61&lt;&gt;"",TEXT(AF61,"00"),"")&amp;IF(AH61&lt;&gt;"",TEXT(AH61,"00"),"")),ASC(AI61))</f>
        <v/>
      </c>
      <c r="AB61" s="268"/>
      <c r="AC61" s="270"/>
      <c r="AD61" s="268"/>
      <c r="AE61" s="270"/>
      <c r="AF61" s="268"/>
      <c r="AG61" s="274"/>
      <c r="AH61" s="268"/>
      <c r="AI61" s="268"/>
      <c r="AJ61" s="219" t="e">
        <f>IF(#REF!="",ASC(#REF!&amp;IF(#REF!&lt;&gt;"",TEXT(#REF!,"00"),"")&amp;IF(#REF!&lt;&gt;"",TEXT(#REF!,"00"),"")&amp;IF(#REF!&lt;&gt;"",TEXT(#REF!,"00"),"")),ASC(#REF!))</f>
        <v>#REF!</v>
      </c>
      <c r="AL61" s="6" t="str">
        <f>IF(AND(I61&lt;&gt;"107 ハーフマラソン",I61&lt;&gt;"062 10000mW"),D60 &amp; "-" &amp; I61,D60 &amp; "-" &amp; I61 &amp;#REF!)</f>
        <v>-</v>
      </c>
      <c r="AM61" s="6" t="str">
        <f>IF(ISERROR(VLOOKUP(個人情報!$AL61,登録者リスト!#REF!,4,FALSE)),"○","")</f>
        <v>○</v>
      </c>
      <c r="AN61" s="6" t="e">
        <f>IF(AND(I61&lt;&gt;"107 ハーフマラソン",I61&lt;&gt;"062 10000mW"),#REF! &amp; "-" &amp; I61,#REF! &amp; "-" &amp; I61 &amp;#REF!)</f>
        <v>#REF!</v>
      </c>
      <c r="AO61" s="6" t="str">
        <f>IF(ISERROR(VLOOKUP(AN61,突破者リスト外資格記録入力シート!$D$7:$M$106,2,FALSE)),"○","")</f>
        <v>○</v>
      </c>
      <c r="AQ61" s="6" t="str">
        <f>IF(I61="107 ハーフマラソン","H",IF(I61="062 10000mW","W",""))</f>
        <v/>
      </c>
      <c r="AR61" s="6" t="e">
        <f>VLOOKUP($I61 &amp;#REF!,標準記録!$A$1:$D$25,2,FALSE)</f>
        <v>#REF!</v>
      </c>
      <c r="AS61" s="6" t="e">
        <f>VLOOKUP($I61 &amp;#REF!,標準記録!$A$1:$D$25,3,FALSE)</f>
        <v>#REF!</v>
      </c>
      <c r="AT61" s="6" t="e">
        <f>VLOOKUP($I61 &amp;#REF!,標準記録!$A$1:$D$25,4,FALSE)</f>
        <v>#REF!</v>
      </c>
      <c r="AU61" s="6" t="str">
        <f>IF(AV61="","",A60)</f>
        <v/>
      </c>
      <c r="AV61" s="6" t="str">
        <f>IF(OR(I61="201 十種競技",I61="202 七種競技"),#REF!,"")</f>
        <v/>
      </c>
      <c r="AW61" s="6" t="str">
        <f>IF(I61="107 ハーフマラソン",#REF!,"")</f>
        <v/>
      </c>
      <c r="AX61" s="6" t="e">
        <f>I61 &amp;#REF!</f>
        <v>#REF!</v>
      </c>
      <c r="AY61" s="6">
        <f>I61</f>
        <v>0</v>
      </c>
      <c r="AZ61" s="6">
        <f>COUNTIF($AY$5:$AY$401,I61)</f>
        <v>160</v>
      </c>
      <c r="BA61" s="6">
        <f>COUNTIF($AX$5:$AX$401,I61 &amp; "B標準")</f>
        <v>0</v>
      </c>
    </row>
    <row r="62" spans="1:54" ht="15" thickTop="1" thickBot="1" x14ac:dyDescent="0.2">
      <c r="A62" s="359"/>
      <c r="B62" s="325" t="s">
        <v>164</v>
      </c>
      <c r="C62" s="326"/>
      <c r="D62" s="326"/>
      <c r="E62" s="326"/>
      <c r="F62" s="326"/>
      <c r="G62" s="327"/>
      <c r="H62" s="214"/>
      <c r="I62" s="328"/>
      <c r="J62" s="329"/>
      <c r="K62" s="329"/>
      <c r="L62" s="329"/>
      <c r="M62" s="329"/>
      <c r="N62" s="329"/>
      <c r="O62" s="329"/>
      <c r="P62" s="329"/>
      <c r="Q62" s="329"/>
      <c r="R62" s="329"/>
      <c r="S62" s="329"/>
      <c r="T62" s="329"/>
      <c r="U62" s="329"/>
      <c r="V62" s="329"/>
      <c r="W62" s="329"/>
      <c r="X62" s="329"/>
      <c r="Y62" s="329"/>
      <c r="Z62" s="329"/>
      <c r="AA62" s="329"/>
      <c r="AB62" s="329"/>
      <c r="AC62" s="329"/>
      <c r="AD62" s="329"/>
      <c r="AE62" s="329"/>
      <c r="AF62" s="329"/>
      <c r="AG62" s="329"/>
      <c r="AH62" s="329"/>
      <c r="AI62" s="329"/>
      <c r="AJ62" s="330"/>
    </row>
    <row r="63" spans="1:54" ht="13.5" customHeight="1" x14ac:dyDescent="0.15">
      <c r="A63" s="355"/>
      <c r="B63" s="350" t="s">
        <v>0</v>
      </c>
      <c r="C63" s="351" t="s">
        <v>280</v>
      </c>
      <c r="D63" s="351" t="str">
        <f>IF(C65="○","整理番号","登録番号")</f>
        <v>登録番号</v>
      </c>
      <c r="E63" s="193" t="s">
        <v>1394</v>
      </c>
      <c r="F63" s="350" t="s">
        <v>319</v>
      </c>
      <c r="G63" s="215" t="s">
        <v>1</v>
      </c>
      <c r="H63" s="336" t="s">
        <v>1395</v>
      </c>
      <c r="I63" s="353" t="s">
        <v>2</v>
      </c>
      <c r="J63" s="194" t="s">
        <v>281</v>
      </c>
      <c r="K63" s="195" t="s">
        <v>16</v>
      </c>
      <c r="L63" s="338" t="s">
        <v>4</v>
      </c>
      <c r="M63" s="339"/>
      <c r="N63" s="339"/>
      <c r="O63" s="339"/>
      <c r="P63" s="339"/>
      <c r="Q63" s="339"/>
      <c r="R63" s="339"/>
      <c r="S63" s="339"/>
      <c r="T63" s="339"/>
      <c r="U63" s="339"/>
      <c r="V63" s="339"/>
      <c r="W63" s="339"/>
      <c r="X63" s="339"/>
      <c r="Y63" s="339"/>
      <c r="Z63" s="340"/>
      <c r="AA63" s="196" t="s">
        <v>16</v>
      </c>
      <c r="AB63" s="341" t="s">
        <v>462</v>
      </c>
      <c r="AC63" s="342"/>
      <c r="AD63" s="342"/>
      <c r="AE63" s="342"/>
      <c r="AF63" s="342"/>
      <c r="AG63" s="342"/>
      <c r="AH63" s="342"/>
      <c r="AI63" s="343"/>
      <c r="AJ63" s="216" t="s">
        <v>16</v>
      </c>
    </row>
    <row r="64" spans="1:54" ht="14.25" thickBot="1" x14ac:dyDescent="0.2">
      <c r="A64" s="356"/>
      <c r="B64" s="337"/>
      <c r="C64" s="352"/>
      <c r="D64" s="352"/>
      <c r="E64" s="197" t="s">
        <v>6</v>
      </c>
      <c r="F64" s="337"/>
      <c r="G64" s="198" t="s">
        <v>7</v>
      </c>
      <c r="H64" s="337"/>
      <c r="I64" s="354"/>
      <c r="J64" s="199"/>
      <c r="K64" s="200"/>
      <c r="L64" s="344" t="s">
        <v>8</v>
      </c>
      <c r="M64" s="345"/>
      <c r="N64" s="345"/>
      <c r="O64" s="345"/>
      <c r="P64" s="345"/>
      <c r="Q64" s="345"/>
      <c r="R64" s="346"/>
      <c r="S64" s="197" t="s">
        <v>9</v>
      </c>
      <c r="T64" s="201" t="s">
        <v>10</v>
      </c>
      <c r="U64" s="202"/>
      <c r="V64" s="202"/>
      <c r="W64" s="202"/>
      <c r="X64" s="202"/>
      <c r="Y64" s="203"/>
      <c r="Z64" s="198" t="s">
        <v>11</v>
      </c>
      <c r="AA64" s="204"/>
      <c r="AB64" s="347" t="s">
        <v>8</v>
      </c>
      <c r="AC64" s="348"/>
      <c r="AD64" s="348"/>
      <c r="AE64" s="348"/>
      <c r="AF64" s="348"/>
      <c r="AG64" s="348"/>
      <c r="AH64" s="349"/>
      <c r="AI64" s="205" t="s">
        <v>9</v>
      </c>
      <c r="AJ64" s="217"/>
    </row>
    <row r="65" spans="1:54" x14ac:dyDescent="0.15">
      <c r="A65" s="357">
        <v>13</v>
      </c>
      <c r="B65" s="292"/>
      <c r="C65" s="294"/>
      <c r="D65" s="292"/>
      <c r="E65" s="212" t="str">
        <f>IF(C65="○",IF($D65&lt;&gt;"",VLOOKUP($D65,新規学連登録者入力シート!$A$2:$U$101,8,FALSE),""),IF($D65&lt;&gt;"",IF(VLOOKUP(個人情報!$D65,登録者リスト!$A$1:$F$43729,4,FALSE)=基本情報!$D$6,VLOOKUP(個人情報!$D65,登録者リスト!$A$1:$F$43729,3,FALSE),""),""))</f>
        <v/>
      </c>
      <c r="F65" s="283" t="str">
        <f>IF(C65="○",IF($D65&lt;&gt;"",VLOOKUP($D65,新規学連登録者入力シート!$A$2:$U$101,9,FALSE),""),IF($D65&lt;&gt;"",IF(VLOOKUP(個人情報!$D65,登録者リスト!$A$1:$G$43729,4,FALSE)=基本情報!$D$6,VLOOKUP(個人情報!$D65,登録者リスト!$A$1:$G$43729,7,FALSE),""),""))</f>
        <v/>
      </c>
      <c r="G65" s="213" t="str">
        <f>IF(C65="○",IF($D65&lt;&gt;"",VLOOKUP($D65,新規学連登録者入力シート!$A$2:$U$101,14,FALSE),""),IF($D65&lt;&gt;"",IF(VLOOKUP(個人情報!$D65,登録者リスト!$A$1:$F$43729,4,FALSE)=基本情報!$D$6,VLOOKUP(個人情報!$D65,登録者リスト!$A$1:$F$43729,5,FALSE),""),""))</f>
        <v/>
      </c>
      <c r="H65" s="281" t="str">
        <f>IF(C65="○",IF($D65&lt;&gt;"",VLOOKUP($D65,新規学連登録者入力シート!$A$2:$U$101,19,FALSE),""),IF($D65&lt;&gt;"",IF(VLOOKUP(個人情報!$D65,登録者リスト!$A$1:$H$43729,4,FALSE)=基本情報!$D$6,VLOOKUP(個人情報!$D65,登録者リスト!$A$1:$H$43729,8,FALSE),""),""))</f>
        <v/>
      </c>
      <c r="I65" s="285"/>
      <c r="J65" s="169"/>
      <c r="K65" s="13" t="str">
        <f>IF(S65="",ASC(L65&amp;IF(N65&lt;&gt;"",TEXT(N65,"00"),"")&amp;IF(P65&lt;&gt;"",TEXT(P65,"00"),"")&amp;IF(R65&lt;&gt;"",TEXT(R65,"00"),"")),ASC(S65))</f>
        <v/>
      </c>
      <c r="L65" s="292"/>
      <c r="M65" s="265" t="s">
        <v>275</v>
      </c>
      <c r="N65" s="319"/>
      <c r="O65" s="265" t="s">
        <v>276</v>
      </c>
      <c r="P65" s="319"/>
      <c r="Q65" s="277" t="s">
        <v>277</v>
      </c>
      <c r="R65" s="321"/>
      <c r="S65" s="292"/>
      <c r="T65" s="8"/>
      <c r="U65" s="9" t="s">
        <v>23</v>
      </c>
      <c r="V65" s="8"/>
      <c r="W65" s="9" t="s">
        <v>24</v>
      </c>
      <c r="X65" s="8"/>
      <c r="Y65" s="9" t="s">
        <v>26</v>
      </c>
      <c r="Z65" s="285"/>
      <c r="AA65" s="126" t="str">
        <f>IF(AI65="",ASC(AB65&amp;IF(AD65&lt;&gt;"",TEXT(AD65,"00"),"")&amp;IF(AF65&lt;&gt;"",TEXT(AF65,"00"),"")&amp;IF(AH65&lt;&gt;"",TEXT(AH65,"00"),"")),ASC(AI65))</f>
        <v/>
      </c>
      <c r="AB65" s="267" t="str">
        <f>IF(I65="","",IF(I65="202 七種競技","",VLOOKUP(I65,大学記録!$A$3:$H$22,2,FALSE)))</f>
        <v/>
      </c>
      <c r="AC65" s="269" t="s">
        <v>275</v>
      </c>
      <c r="AD65" s="267" t="str">
        <f>IF(I65="","",IF(I65="202 七種競技","",VLOOKUP(I65,大学記録!$A$3:$H$22,4,FALSE)))</f>
        <v/>
      </c>
      <c r="AE65" s="269" t="s">
        <v>276</v>
      </c>
      <c r="AF65" s="267" t="str">
        <f>IF(I65="","",IF(I65="202 七種競技","",VLOOKUP(I65,大学記録!$A$3:$H$22,6,FALSE)))</f>
        <v/>
      </c>
      <c r="AG65" s="273" t="s">
        <v>277</v>
      </c>
      <c r="AH65" s="267" t="str">
        <f>IF(I65="","",IF(I65="202 七種競技","",VLOOKUP(I65,大学記録!$A$3:$H$22,8,FALSE)))</f>
        <v/>
      </c>
      <c r="AI65" s="267" t="str">
        <f>IF(I65="","",IF(I65="202 七種競技",大学記録!$B$22,""))</f>
        <v/>
      </c>
      <c r="AJ65" s="218" t="e">
        <f>IF(#REF!="",ASC(#REF!&amp;IF(#REF!&lt;&gt;"",TEXT(#REF!,"00"),"")&amp;IF(#REF!&lt;&gt;"",TEXT(#REF!,"00"),"")&amp;IF(#REF!&lt;&gt;"",TEXT(#REF!,"00"),"")),ASC(#REF!))</f>
        <v>#REF!</v>
      </c>
      <c r="AL65" s="6" t="str">
        <f>IF(AND(I65&lt;&gt;"107 ハーフマラソン",I65&lt;&gt;"062 10000mW"),D65 &amp; "-" &amp; I65,D65 &amp; "-" &amp; I65 &amp;#REF!)</f>
        <v>-</v>
      </c>
      <c r="AM65" s="6" t="str">
        <f>IF(ISERROR(VLOOKUP(個人情報!$AL65,登録者リスト!#REF!,4,FALSE)),"○","")</f>
        <v>○</v>
      </c>
      <c r="AN65" s="6" t="e">
        <f>IF(AND(I65&lt;&gt;"107 ハーフマラソン",I65&lt;&gt;"062 10000mW"),#REF! &amp; "-" &amp; I65,#REF! &amp; "-" &amp; I65 &amp;#REF!)</f>
        <v>#REF!</v>
      </c>
      <c r="AO65" s="6" t="str">
        <f>IF(ISERROR(VLOOKUP(AN65,突破者リスト外資格記録入力シート!$D$7:$M$106,2,FALSE)),"○","")</f>
        <v>○</v>
      </c>
      <c r="AP65" s="6" t="str">
        <f>IF(C65="○","整理番号","登録番号")</f>
        <v>登録番号</v>
      </c>
      <c r="AQ65" s="6" t="str">
        <f>IF(I65="107 ハーフマラソン","H",IF(I65="062 10000mW","W",""))</f>
        <v/>
      </c>
      <c r="AR65" s="6" t="e">
        <f>VLOOKUP($I65 &amp;#REF!,標準記録!$A$1:$D$25,2,FALSE)</f>
        <v>#REF!</v>
      </c>
      <c r="AS65" s="6" t="e">
        <f>VLOOKUP($I65 &amp;#REF!,標準記録!$A$1:$D$25,3,FALSE)</f>
        <v>#REF!</v>
      </c>
      <c r="AT65" s="6" t="e">
        <f>VLOOKUP($I65 &amp;#REF!,標準記録!$A$1:$D$25,4,FALSE)</f>
        <v>#REF!</v>
      </c>
      <c r="AU65" s="6" t="str">
        <f>IF(AV65="","",A65)</f>
        <v/>
      </c>
      <c r="AV65" s="6" t="str">
        <f>IF(OR(I65="201 十種競技",I65="202 七種競技"),#REF!,"")</f>
        <v/>
      </c>
      <c r="AW65" s="6" t="str">
        <f>IF(I65="107 ハーフマラソン",#REF!,"")</f>
        <v/>
      </c>
      <c r="AX65" s="6" t="e">
        <f>I65 &amp;#REF!</f>
        <v>#REF!</v>
      </c>
      <c r="AY65" s="6">
        <f>I65</f>
        <v>0</v>
      </c>
      <c r="AZ65" s="6">
        <f>COUNTIF($AY$5:$AY$401,I65)</f>
        <v>160</v>
      </c>
      <c r="BA65" s="6">
        <f>COUNTIF($AX$5:$AX$401,I65 &amp; "B標準")</f>
        <v>0</v>
      </c>
      <c r="BB65" s="6" t="str">
        <f>D63 &amp; D65</f>
        <v>登録番号</v>
      </c>
    </row>
    <row r="66" spans="1:54" ht="14.25" thickBot="1" x14ac:dyDescent="0.2">
      <c r="A66" s="358"/>
      <c r="B66" s="293"/>
      <c r="C66" s="295"/>
      <c r="D66" s="293"/>
      <c r="E66" s="188" t="str">
        <f>IF(C65="○",IF($D65&lt;&gt;"",VLOOKUP($D65,新規学連登録者入力シート!$A$2:$U$101,7,FALSE),""),IF($D65&lt;&gt;"",IF(VLOOKUP(個人情報!$D65,登録者リスト!$A$1:$F$43729,4,FALSE)=基本情報!$D$6,VLOOKUP(個人情報!$D65,登録者リスト!$A$1:$F$43729,2,FALSE),""),""))</f>
        <v/>
      </c>
      <c r="F66" s="284"/>
      <c r="G66" s="188" t="str">
        <f>IF(C65="○",IF($D65&lt;&gt;"",VLOOKUP($D65,新規学連登録者入力シート!$A$2:$U$101,19,FALSE),""),IF($D65&lt;&gt;"",IF(VLOOKUP(個人情報!$D65,登録者リスト!$A$1:$F$43729,4,FALSE)=基本情報!$D$6,VLOOKUP(個人情報!$D65,登録者リスト!$A$1:$F$43729,6,FALSE),""),""))</f>
        <v/>
      </c>
      <c r="H66" s="282"/>
      <c r="I66" s="286"/>
      <c r="J66" s="170"/>
      <c r="K66" s="15" t="str">
        <f>IF(S66="",ASC(L66&amp;IF(N66&lt;&gt;"",TEXT(N66,"00"),"")&amp;IF(P66&lt;&gt;"",TEXT(P66,"00"),"")&amp;IF(R66&lt;&gt;"",TEXT(R66,"00"),"")),ASC(S66))</f>
        <v/>
      </c>
      <c r="L66" s="293"/>
      <c r="M66" s="266"/>
      <c r="N66" s="320"/>
      <c r="O66" s="266"/>
      <c r="P66" s="320"/>
      <c r="Q66" s="278"/>
      <c r="R66" s="322"/>
      <c r="S66" s="293"/>
      <c r="T66" s="10"/>
      <c r="U66" s="11" t="s">
        <v>23</v>
      </c>
      <c r="V66" s="10"/>
      <c r="W66" s="11" t="s">
        <v>25</v>
      </c>
      <c r="X66" s="10"/>
      <c r="Y66" s="11" t="s">
        <v>26</v>
      </c>
      <c r="Z66" s="286"/>
      <c r="AA66" s="127" t="str">
        <f>IF(AI66="",ASC(AB65&amp;IF(AD66&lt;&gt;"",TEXT(AD66,"00"),"")&amp;IF(AF66&lt;&gt;"",TEXT(AF66,"00"),"")&amp;IF(AH66&lt;&gt;"",TEXT(AH66,"00"),"")),ASC(AI66))</f>
        <v/>
      </c>
      <c r="AB66" s="268"/>
      <c r="AC66" s="270"/>
      <c r="AD66" s="268"/>
      <c r="AE66" s="270"/>
      <c r="AF66" s="268"/>
      <c r="AG66" s="274"/>
      <c r="AH66" s="268"/>
      <c r="AI66" s="268"/>
      <c r="AJ66" s="219" t="e">
        <f>IF(#REF!="",ASC(#REF!&amp;IF(#REF!&lt;&gt;"",TEXT(#REF!,"00"),"")&amp;IF(#REF!&lt;&gt;"",TEXT(#REF!,"00"),"")&amp;IF(#REF!&lt;&gt;"",TEXT(#REF!,"00"),"")),ASC(#REF!))</f>
        <v>#REF!</v>
      </c>
      <c r="AL66" s="6" t="str">
        <f>IF(AND(I66&lt;&gt;"107 ハーフマラソン",I66&lt;&gt;"062 10000mW"),D65 &amp; "-" &amp; I66,D65 &amp; "-" &amp; I66 &amp;#REF!)</f>
        <v>-</v>
      </c>
      <c r="AM66" s="6" t="str">
        <f>IF(ISERROR(VLOOKUP(個人情報!$AL66,登録者リスト!#REF!,4,FALSE)),"○","")</f>
        <v>○</v>
      </c>
      <c r="AN66" s="6" t="e">
        <f>IF(AND(I66&lt;&gt;"107 ハーフマラソン",I66&lt;&gt;"062 10000mW"),#REF! &amp; "-" &amp; I66,#REF! &amp; "-" &amp; I66 &amp;#REF!)</f>
        <v>#REF!</v>
      </c>
      <c r="AO66" s="6" t="str">
        <f>IF(ISERROR(VLOOKUP(AN66,突破者リスト外資格記録入力シート!$D$7:$M$106,2,FALSE)),"○","")</f>
        <v>○</v>
      </c>
      <c r="AQ66" s="6" t="str">
        <f>IF(I66="107 ハーフマラソン","H",IF(I66="062 10000mW","W",""))</f>
        <v/>
      </c>
      <c r="AR66" s="6" t="e">
        <f>VLOOKUP($I66 &amp;#REF!,標準記録!$A$1:$D$25,2,FALSE)</f>
        <v>#REF!</v>
      </c>
      <c r="AS66" s="6" t="e">
        <f>VLOOKUP($I66 &amp;#REF!,標準記録!$A$1:$D$25,3,FALSE)</f>
        <v>#REF!</v>
      </c>
      <c r="AT66" s="6" t="e">
        <f>VLOOKUP($I66 &amp;#REF!,標準記録!$A$1:$D$25,4,FALSE)</f>
        <v>#REF!</v>
      </c>
      <c r="AU66" s="6" t="str">
        <f>IF(AV66="","",A65)</f>
        <v/>
      </c>
      <c r="AV66" s="6" t="str">
        <f>IF(OR(I66="201 十種競技",I66="202 七種競技"),#REF!,"")</f>
        <v/>
      </c>
      <c r="AW66" s="6" t="str">
        <f>IF(I66="107 ハーフマラソン",#REF!,"")</f>
        <v/>
      </c>
      <c r="AX66" s="6" t="e">
        <f>I66 &amp;#REF!</f>
        <v>#REF!</v>
      </c>
      <c r="AY66" s="6">
        <f>I66</f>
        <v>0</v>
      </c>
      <c r="AZ66" s="6">
        <f>COUNTIF($AY$5:$AY$401,I66)</f>
        <v>160</v>
      </c>
      <c r="BA66" s="6">
        <f>COUNTIF($AX$5:$AX$401,I66 &amp; "B標準")</f>
        <v>0</v>
      </c>
    </row>
    <row r="67" spans="1:54" ht="15" thickTop="1" thickBot="1" x14ac:dyDescent="0.2">
      <c r="A67" s="359"/>
      <c r="B67" s="325" t="s">
        <v>164</v>
      </c>
      <c r="C67" s="326"/>
      <c r="D67" s="326"/>
      <c r="E67" s="326"/>
      <c r="F67" s="326"/>
      <c r="G67" s="327"/>
      <c r="H67" s="214"/>
      <c r="I67" s="328"/>
      <c r="J67" s="329"/>
      <c r="K67" s="329"/>
      <c r="L67" s="329"/>
      <c r="M67" s="329"/>
      <c r="N67" s="329"/>
      <c r="O67" s="329"/>
      <c r="P67" s="329"/>
      <c r="Q67" s="329"/>
      <c r="R67" s="329"/>
      <c r="S67" s="329"/>
      <c r="T67" s="329"/>
      <c r="U67" s="329"/>
      <c r="V67" s="329"/>
      <c r="W67" s="329"/>
      <c r="X67" s="329"/>
      <c r="Y67" s="329"/>
      <c r="Z67" s="329"/>
      <c r="AA67" s="329"/>
      <c r="AB67" s="329"/>
      <c r="AC67" s="329"/>
      <c r="AD67" s="329"/>
      <c r="AE67" s="329"/>
      <c r="AF67" s="329"/>
      <c r="AG67" s="329"/>
      <c r="AH67" s="329"/>
      <c r="AI67" s="329"/>
      <c r="AJ67" s="330"/>
    </row>
    <row r="68" spans="1:54" ht="13.5" customHeight="1" x14ac:dyDescent="0.15">
      <c r="A68" s="355"/>
      <c r="B68" s="350" t="s">
        <v>0</v>
      </c>
      <c r="C68" s="351" t="s">
        <v>280</v>
      </c>
      <c r="D68" s="351" t="str">
        <f>IF(C70="○","整理番号","登録番号")</f>
        <v>登録番号</v>
      </c>
      <c r="E68" s="193" t="s">
        <v>1394</v>
      </c>
      <c r="F68" s="350" t="s">
        <v>319</v>
      </c>
      <c r="G68" s="215" t="s">
        <v>1</v>
      </c>
      <c r="H68" s="336" t="s">
        <v>1395</v>
      </c>
      <c r="I68" s="353" t="s">
        <v>2</v>
      </c>
      <c r="J68" s="194" t="s">
        <v>281</v>
      </c>
      <c r="K68" s="195" t="s">
        <v>16</v>
      </c>
      <c r="L68" s="338" t="s">
        <v>4</v>
      </c>
      <c r="M68" s="339"/>
      <c r="N68" s="339"/>
      <c r="O68" s="339"/>
      <c r="P68" s="339"/>
      <c r="Q68" s="339"/>
      <c r="R68" s="339"/>
      <c r="S68" s="339"/>
      <c r="T68" s="339"/>
      <c r="U68" s="339"/>
      <c r="V68" s="339"/>
      <c r="W68" s="339"/>
      <c r="X68" s="339"/>
      <c r="Y68" s="339"/>
      <c r="Z68" s="340"/>
      <c r="AA68" s="196" t="s">
        <v>16</v>
      </c>
      <c r="AB68" s="341" t="s">
        <v>462</v>
      </c>
      <c r="AC68" s="342"/>
      <c r="AD68" s="342"/>
      <c r="AE68" s="342"/>
      <c r="AF68" s="342"/>
      <c r="AG68" s="342"/>
      <c r="AH68" s="342"/>
      <c r="AI68" s="343"/>
      <c r="AJ68" s="216" t="s">
        <v>16</v>
      </c>
    </row>
    <row r="69" spans="1:54" ht="14.25" thickBot="1" x14ac:dyDescent="0.2">
      <c r="A69" s="356"/>
      <c r="B69" s="337"/>
      <c r="C69" s="352"/>
      <c r="D69" s="352"/>
      <c r="E69" s="197" t="s">
        <v>6</v>
      </c>
      <c r="F69" s="337"/>
      <c r="G69" s="198" t="s">
        <v>7</v>
      </c>
      <c r="H69" s="337"/>
      <c r="I69" s="354"/>
      <c r="J69" s="199"/>
      <c r="K69" s="200"/>
      <c r="L69" s="344" t="s">
        <v>8</v>
      </c>
      <c r="M69" s="345"/>
      <c r="N69" s="345"/>
      <c r="O69" s="345"/>
      <c r="P69" s="345"/>
      <c r="Q69" s="345"/>
      <c r="R69" s="346"/>
      <c r="S69" s="197" t="s">
        <v>9</v>
      </c>
      <c r="T69" s="201" t="s">
        <v>10</v>
      </c>
      <c r="U69" s="202"/>
      <c r="V69" s="202"/>
      <c r="W69" s="202"/>
      <c r="X69" s="202"/>
      <c r="Y69" s="203"/>
      <c r="Z69" s="198" t="s">
        <v>11</v>
      </c>
      <c r="AA69" s="204"/>
      <c r="AB69" s="347" t="s">
        <v>8</v>
      </c>
      <c r="AC69" s="348"/>
      <c r="AD69" s="348"/>
      <c r="AE69" s="348"/>
      <c r="AF69" s="348"/>
      <c r="AG69" s="348"/>
      <c r="AH69" s="349"/>
      <c r="AI69" s="205" t="s">
        <v>9</v>
      </c>
      <c r="AJ69" s="217"/>
    </row>
    <row r="70" spans="1:54" x14ac:dyDescent="0.15">
      <c r="A70" s="357">
        <v>14</v>
      </c>
      <c r="B70" s="292"/>
      <c r="C70" s="294"/>
      <c r="D70" s="292"/>
      <c r="E70" s="212" t="str">
        <f>IF(C70="○",IF($D70&lt;&gt;"",VLOOKUP($D70,新規学連登録者入力シート!$A$2:$U$101,8,FALSE),""),IF($D70&lt;&gt;"",IF(VLOOKUP(個人情報!$D70,登録者リスト!$A$1:$F$43729,4,FALSE)=基本情報!$D$6,VLOOKUP(個人情報!$D70,登録者リスト!$A$1:$F$43729,3,FALSE),""),""))</f>
        <v/>
      </c>
      <c r="F70" s="283" t="str">
        <f>IF(C70="○",IF($D70&lt;&gt;"",VLOOKUP($D70,新規学連登録者入力シート!$A$2:$U$101,9,FALSE),""),IF($D70&lt;&gt;"",IF(VLOOKUP(個人情報!$D70,登録者リスト!$A$1:$G$43729,4,FALSE)=基本情報!$D$6,VLOOKUP(個人情報!$D70,登録者リスト!$A$1:$G$43729,7,FALSE),""),""))</f>
        <v/>
      </c>
      <c r="G70" s="213" t="str">
        <f>IF(C70="○",IF($D70&lt;&gt;"",VLOOKUP($D70,新規学連登録者入力シート!$A$2:$U$101,14,FALSE),""),IF($D70&lt;&gt;"",IF(VLOOKUP(個人情報!$D70,登録者リスト!$A$1:$F$43729,4,FALSE)=基本情報!$D$6,VLOOKUP(個人情報!$D70,登録者リスト!$A$1:$F$43729,5,FALSE),""),""))</f>
        <v/>
      </c>
      <c r="H70" s="281" t="str">
        <f>IF(C70="○",IF($D70&lt;&gt;"",VLOOKUP($D70,新規学連登録者入力シート!$A$2:$U$101,19,FALSE),""),IF($D70&lt;&gt;"",IF(VLOOKUP(個人情報!$D70,登録者リスト!$A$1:$H$43729,4,FALSE)=基本情報!$D$6,VLOOKUP(個人情報!$D70,登録者リスト!$A$1:$H$43729,8,FALSE),""),""))</f>
        <v/>
      </c>
      <c r="I70" s="285"/>
      <c r="J70" s="169"/>
      <c r="K70" s="13" t="str">
        <f>IF(S70="",ASC(L70&amp;IF(N70&lt;&gt;"",TEXT(N70,"00"),"")&amp;IF(P70&lt;&gt;"",TEXT(P70,"00"),"")&amp;IF(R70&lt;&gt;"",TEXT(R70,"00"),"")),ASC(S70))</f>
        <v/>
      </c>
      <c r="L70" s="292"/>
      <c r="M70" s="265" t="s">
        <v>275</v>
      </c>
      <c r="N70" s="319"/>
      <c r="O70" s="265" t="s">
        <v>276</v>
      </c>
      <c r="P70" s="319"/>
      <c r="Q70" s="277" t="s">
        <v>277</v>
      </c>
      <c r="R70" s="321"/>
      <c r="S70" s="292"/>
      <c r="T70" s="8"/>
      <c r="U70" s="9" t="s">
        <v>23</v>
      </c>
      <c r="V70" s="8"/>
      <c r="W70" s="9" t="s">
        <v>24</v>
      </c>
      <c r="X70" s="8"/>
      <c r="Y70" s="9" t="s">
        <v>26</v>
      </c>
      <c r="Z70" s="285"/>
      <c r="AA70" s="126" t="str">
        <f>IF(AI70="",ASC(AB70&amp;IF(AD70&lt;&gt;"",TEXT(AD70,"00"),"")&amp;IF(AF70&lt;&gt;"",TEXT(AF70,"00"),"")&amp;IF(AH70&lt;&gt;"",TEXT(AH70,"00"),"")),ASC(AI70))</f>
        <v/>
      </c>
      <c r="AB70" s="267" t="str">
        <f>IF(I70="","",IF(I70="202 七種競技","",VLOOKUP(I70,大学記録!$A$3:$H$22,2,FALSE)))</f>
        <v/>
      </c>
      <c r="AC70" s="269" t="s">
        <v>275</v>
      </c>
      <c r="AD70" s="267" t="str">
        <f>IF(I70="","",IF(I70="202 七種競技","",VLOOKUP(I70,大学記録!$A$3:$H$22,4,FALSE)))</f>
        <v/>
      </c>
      <c r="AE70" s="269" t="s">
        <v>276</v>
      </c>
      <c r="AF70" s="267" t="str">
        <f>IF(I70="","",IF(I70="202 七種競技","",VLOOKUP(I70,大学記録!$A$3:$H$22,6,FALSE)))</f>
        <v/>
      </c>
      <c r="AG70" s="273" t="s">
        <v>277</v>
      </c>
      <c r="AH70" s="267" t="str">
        <f>IF(I70="","",IF(I70="202 七種競技","",VLOOKUP(I70,大学記録!$A$3:$H$22,8,FALSE)))</f>
        <v/>
      </c>
      <c r="AI70" s="267" t="str">
        <f>IF(I70="","",IF(I70="202 七種競技",大学記録!$B$22,""))</f>
        <v/>
      </c>
      <c r="AJ70" s="218" t="e">
        <f>IF(#REF!="",ASC(#REF!&amp;IF(#REF!&lt;&gt;"",TEXT(#REF!,"00"),"")&amp;IF(#REF!&lt;&gt;"",TEXT(#REF!,"00"),"")&amp;IF(#REF!&lt;&gt;"",TEXT(#REF!,"00"),"")),ASC(#REF!))</f>
        <v>#REF!</v>
      </c>
      <c r="AL70" s="6" t="str">
        <f>IF(AND(I70&lt;&gt;"107 ハーフマラソン",I70&lt;&gt;"062 10000mW"),D70 &amp; "-" &amp; I70,D70 &amp; "-" &amp; I70 &amp;#REF!)</f>
        <v>-</v>
      </c>
      <c r="AM70" s="6" t="str">
        <f>IF(ISERROR(VLOOKUP(個人情報!$AL70,登録者リスト!#REF!,4,FALSE)),"○","")</f>
        <v>○</v>
      </c>
      <c r="AN70" s="6" t="e">
        <f>IF(AND(I70&lt;&gt;"107 ハーフマラソン",I70&lt;&gt;"062 10000mW"),#REF! &amp; "-" &amp; I70,#REF! &amp; "-" &amp; I70 &amp;#REF!)</f>
        <v>#REF!</v>
      </c>
      <c r="AO70" s="6" t="str">
        <f>IF(ISERROR(VLOOKUP(AN70,突破者リスト外資格記録入力シート!$D$7:$M$106,2,FALSE)),"○","")</f>
        <v>○</v>
      </c>
      <c r="AP70" s="6" t="str">
        <f>IF(C70="○","整理番号","登録番号")</f>
        <v>登録番号</v>
      </c>
      <c r="AQ70" s="6" t="str">
        <f>IF(I70="107 ハーフマラソン","H",IF(I70="062 10000mW","W",""))</f>
        <v/>
      </c>
      <c r="AR70" s="6" t="e">
        <f>VLOOKUP($I70 &amp;#REF!,標準記録!$A$1:$D$25,2,FALSE)</f>
        <v>#REF!</v>
      </c>
      <c r="AS70" s="6" t="e">
        <f>VLOOKUP($I70 &amp;#REF!,標準記録!$A$1:$D$25,3,FALSE)</f>
        <v>#REF!</v>
      </c>
      <c r="AT70" s="6" t="e">
        <f>VLOOKUP($I70 &amp;#REF!,標準記録!$A$1:$D$25,4,FALSE)</f>
        <v>#REF!</v>
      </c>
      <c r="AU70" s="6" t="str">
        <f>IF(AV70="","",A70)</f>
        <v/>
      </c>
      <c r="AV70" s="6" t="str">
        <f>IF(OR(I70="201 十種競技",I70="202 七種競技"),#REF!,"")</f>
        <v/>
      </c>
      <c r="AW70" s="6" t="str">
        <f>IF(I70="107 ハーフマラソン",#REF!,"")</f>
        <v/>
      </c>
      <c r="AX70" s="6" t="e">
        <f>I70 &amp;#REF!</f>
        <v>#REF!</v>
      </c>
      <c r="AY70" s="6">
        <f>I70</f>
        <v>0</v>
      </c>
      <c r="AZ70" s="6">
        <f>COUNTIF($AY$5:$AY$401,I70)</f>
        <v>160</v>
      </c>
      <c r="BA70" s="6">
        <f>COUNTIF($AX$5:$AX$401,I70 &amp; "B標準")</f>
        <v>0</v>
      </c>
      <c r="BB70" s="6" t="str">
        <f>D68 &amp; D70</f>
        <v>登録番号</v>
      </c>
    </row>
    <row r="71" spans="1:54" ht="14.25" thickBot="1" x14ac:dyDescent="0.2">
      <c r="A71" s="358"/>
      <c r="B71" s="293"/>
      <c r="C71" s="295"/>
      <c r="D71" s="293"/>
      <c r="E71" s="188" t="str">
        <f>IF(C70="○",IF($D70&lt;&gt;"",VLOOKUP($D70,新規学連登録者入力シート!$A$2:$U$101,7,FALSE),""),IF($D70&lt;&gt;"",IF(VLOOKUP(個人情報!$D70,登録者リスト!$A$1:$F$43729,4,FALSE)=基本情報!$D$6,VLOOKUP(個人情報!$D70,登録者リスト!$A$1:$F$43729,2,FALSE),""),""))</f>
        <v/>
      </c>
      <c r="F71" s="284"/>
      <c r="G71" s="188" t="str">
        <f>IF(C70="○",IF($D70&lt;&gt;"",VLOOKUP($D70,新規学連登録者入力シート!$A$2:$U$101,19,FALSE),""),IF($D70&lt;&gt;"",IF(VLOOKUP(個人情報!$D70,登録者リスト!$A$1:$F$43729,4,FALSE)=基本情報!$D$6,VLOOKUP(個人情報!$D70,登録者リスト!$A$1:$F$43729,6,FALSE),""),""))</f>
        <v/>
      </c>
      <c r="H71" s="282"/>
      <c r="I71" s="286"/>
      <c r="J71" s="170"/>
      <c r="K71" s="15" t="str">
        <f>IF(S71="",ASC(L71&amp;IF(N71&lt;&gt;"",TEXT(N71,"00"),"")&amp;IF(P71&lt;&gt;"",TEXT(P71,"00"),"")&amp;IF(R71&lt;&gt;"",TEXT(R71,"00"),"")),ASC(S71))</f>
        <v/>
      </c>
      <c r="L71" s="293"/>
      <c r="M71" s="266"/>
      <c r="N71" s="320"/>
      <c r="O71" s="266"/>
      <c r="P71" s="320"/>
      <c r="Q71" s="278"/>
      <c r="R71" s="322"/>
      <c r="S71" s="293"/>
      <c r="T71" s="10"/>
      <c r="U71" s="11" t="s">
        <v>23</v>
      </c>
      <c r="V71" s="10"/>
      <c r="W71" s="11" t="s">
        <v>25</v>
      </c>
      <c r="X71" s="10"/>
      <c r="Y71" s="11" t="s">
        <v>26</v>
      </c>
      <c r="Z71" s="286"/>
      <c r="AA71" s="127" t="str">
        <f>IF(AI71="",ASC(AB70&amp;IF(AD71&lt;&gt;"",TEXT(AD71,"00"),"")&amp;IF(AF71&lt;&gt;"",TEXT(AF71,"00"),"")&amp;IF(AH71&lt;&gt;"",TEXT(AH71,"00"),"")),ASC(AI71))</f>
        <v/>
      </c>
      <c r="AB71" s="268"/>
      <c r="AC71" s="270"/>
      <c r="AD71" s="268"/>
      <c r="AE71" s="270"/>
      <c r="AF71" s="268"/>
      <c r="AG71" s="274"/>
      <c r="AH71" s="268"/>
      <c r="AI71" s="268"/>
      <c r="AJ71" s="219" t="e">
        <f>IF(#REF!="",ASC(#REF!&amp;IF(#REF!&lt;&gt;"",TEXT(#REF!,"00"),"")&amp;IF(#REF!&lt;&gt;"",TEXT(#REF!,"00"),"")&amp;IF(#REF!&lt;&gt;"",TEXT(#REF!,"00"),"")),ASC(#REF!))</f>
        <v>#REF!</v>
      </c>
      <c r="AL71" s="6" t="str">
        <f>IF(AND(I71&lt;&gt;"107 ハーフマラソン",I71&lt;&gt;"062 10000mW"),D70 &amp; "-" &amp; I71,D70 &amp; "-" &amp; I71 &amp;#REF!)</f>
        <v>-</v>
      </c>
      <c r="AM71" s="6" t="str">
        <f>IF(ISERROR(VLOOKUP(個人情報!$AL71,登録者リスト!#REF!,4,FALSE)),"○","")</f>
        <v>○</v>
      </c>
      <c r="AN71" s="6" t="e">
        <f>IF(AND(I71&lt;&gt;"107 ハーフマラソン",I71&lt;&gt;"062 10000mW"),#REF! &amp; "-" &amp; I71,#REF! &amp; "-" &amp; I71 &amp;#REF!)</f>
        <v>#REF!</v>
      </c>
      <c r="AO71" s="6" t="str">
        <f>IF(ISERROR(VLOOKUP(AN71,突破者リスト外資格記録入力シート!$D$7:$M$106,2,FALSE)),"○","")</f>
        <v>○</v>
      </c>
      <c r="AQ71" s="6" t="str">
        <f>IF(I71="107 ハーフマラソン","H",IF(I71="062 10000mW","W",""))</f>
        <v/>
      </c>
      <c r="AR71" s="6" t="e">
        <f>VLOOKUP($I71 &amp;#REF!,標準記録!$A$1:$D$25,2,FALSE)</f>
        <v>#REF!</v>
      </c>
      <c r="AS71" s="6" t="e">
        <f>VLOOKUP($I71 &amp;#REF!,標準記録!$A$1:$D$25,3,FALSE)</f>
        <v>#REF!</v>
      </c>
      <c r="AT71" s="6" t="e">
        <f>VLOOKUP($I71 &amp;#REF!,標準記録!$A$1:$D$25,4,FALSE)</f>
        <v>#REF!</v>
      </c>
      <c r="AU71" s="6" t="str">
        <f>IF(AV71="","",A70)</f>
        <v/>
      </c>
      <c r="AV71" s="6" t="str">
        <f>IF(OR(I71="201 十種競技",I71="202 七種競技"),#REF!,"")</f>
        <v/>
      </c>
      <c r="AW71" s="6" t="str">
        <f>IF(I71="107 ハーフマラソン",#REF!,"")</f>
        <v/>
      </c>
      <c r="AX71" s="6" t="e">
        <f>I71 &amp;#REF!</f>
        <v>#REF!</v>
      </c>
      <c r="AY71" s="6">
        <f>I71</f>
        <v>0</v>
      </c>
      <c r="AZ71" s="6">
        <f>COUNTIF($AY$5:$AY$401,I71)</f>
        <v>160</v>
      </c>
      <c r="BA71" s="6">
        <f>COUNTIF($AX$5:$AX$401,I71 &amp; "B標準")</f>
        <v>0</v>
      </c>
    </row>
    <row r="72" spans="1:54" ht="15" thickTop="1" thickBot="1" x14ac:dyDescent="0.2">
      <c r="A72" s="359"/>
      <c r="B72" s="325" t="s">
        <v>164</v>
      </c>
      <c r="C72" s="326"/>
      <c r="D72" s="326"/>
      <c r="E72" s="326"/>
      <c r="F72" s="326"/>
      <c r="G72" s="327"/>
      <c r="H72" s="214"/>
      <c r="I72" s="328"/>
      <c r="J72" s="329"/>
      <c r="K72" s="329"/>
      <c r="L72" s="329"/>
      <c r="M72" s="329"/>
      <c r="N72" s="329"/>
      <c r="O72" s="329"/>
      <c r="P72" s="329"/>
      <c r="Q72" s="329"/>
      <c r="R72" s="329"/>
      <c r="S72" s="329"/>
      <c r="T72" s="329"/>
      <c r="U72" s="329"/>
      <c r="V72" s="329"/>
      <c r="W72" s="329"/>
      <c r="X72" s="329"/>
      <c r="Y72" s="329"/>
      <c r="Z72" s="329"/>
      <c r="AA72" s="329"/>
      <c r="AB72" s="329"/>
      <c r="AC72" s="329"/>
      <c r="AD72" s="329"/>
      <c r="AE72" s="329"/>
      <c r="AF72" s="329"/>
      <c r="AG72" s="329"/>
      <c r="AH72" s="329"/>
      <c r="AI72" s="329"/>
      <c r="AJ72" s="330"/>
    </row>
    <row r="73" spans="1:54" ht="13.5" customHeight="1" x14ac:dyDescent="0.15">
      <c r="A73" s="355"/>
      <c r="B73" s="350" t="s">
        <v>0</v>
      </c>
      <c r="C73" s="351" t="s">
        <v>280</v>
      </c>
      <c r="D73" s="351" t="str">
        <f>IF(C75="○","整理番号","登録番号")</f>
        <v>登録番号</v>
      </c>
      <c r="E73" s="193" t="s">
        <v>1394</v>
      </c>
      <c r="F73" s="350" t="s">
        <v>319</v>
      </c>
      <c r="G73" s="215" t="s">
        <v>1</v>
      </c>
      <c r="H73" s="336" t="s">
        <v>1395</v>
      </c>
      <c r="I73" s="353" t="s">
        <v>2</v>
      </c>
      <c r="J73" s="194" t="s">
        <v>281</v>
      </c>
      <c r="K73" s="195" t="s">
        <v>16</v>
      </c>
      <c r="L73" s="338" t="s">
        <v>4</v>
      </c>
      <c r="M73" s="339"/>
      <c r="N73" s="339"/>
      <c r="O73" s="339"/>
      <c r="P73" s="339"/>
      <c r="Q73" s="339"/>
      <c r="R73" s="339"/>
      <c r="S73" s="339"/>
      <c r="T73" s="339"/>
      <c r="U73" s="339"/>
      <c r="V73" s="339"/>
      <c r="W73" s="339"/>
      <c r="X73" s="339"/>
      <c r="Y73" s="339"/>
      <c r="Z73" s="340"/>
      <c r="AA73" s="196" t="s">
        <v>16</v>
      </c>
      <c r="AB73" s="341" t="s">
        <v>462</v>
      </c>
      <c r="AC73" s="342"/>
      <c r="AD73" s="342"/>
      <c r="AE73" s="342"/>
      <c r="AF73" s="342"/>
      <c r="AG73" s="342"/>
      <c r="AH73" s="342"/>
      <c r="AI73" s="343"/>
      <c r="AJ73" s="216" t="s">
        <v>16</v>
      </c>
    </row>
    <row r="74" spans="1:54" ht="14.25" thickBot="1" x14ac:dyDescent="0.2">
      <c r="A74" s="356"/>
      <c r="B74" s="337"/>
      <c r="C74" s="352"/>
      <c r="D74" s="352"/>
      <c r="E74" s="197" t="s">
        <v>6</v>
      </c>
      <c r="F74" s="337"/>
      <c r="G74" s="198" t="s">
        <v>7</v>
      </c>
      <c r="H74" s="337"/>
      <c r="I74" s="354"/>
      <c r="J74" s="199"/>
      <c r="K74" s="200"/>
      <c r="L74" s="344" t="s">
        <v>8</v>
      </c>
      <c r="M74" s="345"/>
      <c r="N74" s="345"/>
      <c r="O74" s="345"/>
      <c r="P74" s="345"/>
      <c r="Q74" s="345"/>
      <c r="R74" s="346"/>
      <c r="S74" s="197" t="s">
        <v>9</v>
      </c>
      <c r="T74" s="201" t="s">
        <v>10</v>
      </c>
      <c r="U74" s="202"/>
      <c r="V74" s="202"/>
      <c r="W74" s="202"/>
      <c r="X74" s="202"/>
      <c r="Y74" s="203"/>
      <c r="Z74" s="198" t="s">
        <v>11</v>
      </c>
      <c r="AA74" s="204"/>
      <c r="AB74" s="347" t="s">
        <v>8</v>
      </c>
      <c r="AC74" s="348"/>
      <c r="AD74" s="348"/>
      <c r="AE74" s="348"/>
      <c r="AF74" s="348"/>
      <c r="AG74" s="348"/>
      <c r="AH74" s="349"/>
      <c r="AI74" s="205" t="s">
        <v>9</v>
      </c>
      <c r="AJ74" s="217"/>
    </row>
    <row r="75" spans="1:54" x14ac:dyDescent="0.15">
      <c r="A75" s="357">
        <v>15</v>
      </c>
      <c r="B75" s="292"/>
      <c r="C75" s="294"/>
      <c r="D75" s="292"/>
      <c r="E75" s="212" t="str">
        <f>IF(C75="○",IF($D75&lt;&gt;"",VLOOKUP($D75,新規学連登録者入力シート!$A$2:$U$101,8,FALSE),""),IF($D75&lt;&gt;"",IF(VLOOKUP(個人情報!$D75,登録者リスト!$A$1:$F$43729,4,FALSE)=基本情報!$D$6,VLOOKUP(個人情報!$D75,登録者リスト!$A$1:$F$43729,3,FALSE),""),""))</f>
        <v/>
      </c>
      <c r="F75" s="283" t="str">
        <f>IF(C75="○",IF($D75&lt;&gt;"",VLOOKUP($D75,新規学連登録者入力シート!$A$2:$U$101,9,FALSE),""),IF($D75&lt;&gt;"",IF(VLOOKUP(個人情報!$D75,登録者リスト!$A$1:$G$43729,4,FALSE)=基本情報!$D$6,VLOOKUP(個人情報!$D75,登録者リスト!$A$1:$G$43729,7,FALSE),""),""))</f>
        <v/>
      </c>
      <c r="G75" s="213" t="str">
        <f>IF(C75="○",IF($D75&lt;&gt;"",VLOOKUP($D75,新規学連登録者入力シート!$A$2:$U$101,14,FALSE),""),IF($D75&lt;&gt;"",IF(VLOOKUP(個人情報!$D75,登録者リスト!$A$1:$F$43729,4,FALSE)=基本情報!$D$6,VLOOKUP(個人情報!$D75,登録者リスト!$A$1:$F$43729,5,FALSE),""),""))</f>
        <v/>
      </c>
      <c r="H75" s="281" t="str">
        <f>IF(C75="○",IF($D75&lt;&gt;"",VLOOKUP($D75,新規学連登録者入力シート!$A$2:$U$101,19,FALSE),""),IF($D75&lt;&gt;"",IF(VLOOKUP(個人情報!$D75,登録者リスト!$A$1:$H$43729,4,FALSE)=基本情報!$D$6,VLOOKUP(個人情報!$D75,登録者リスト!$A$1:$H$43729,8,FALSE),""),""))</f>
        <v/>
      </c>
      <c r="I75" s="285"/>
      <c r="J75" s="169"/>
      <c r="K75" s="13" t="str">
        <f>IF(S75="",ASC(L75&amp;IF(N75&lt;&gt;"",TEXT(N75,"00"),"")&amp;IF(P75&lt;&gt;"",TEXT(P75,"00"),"")&amp;IF(R75&lt;&gt;"",TEXT(R75,"00"),"")),ASC(S75))</f>
        <v/>
      </c>
      <c r="L75" s="292"/>
      <c r="M75" s="265" t="s">
        <v>275</v>
      </c>
      <c r="N75" s="319"/>
      <c r="O75" s="265" t="s">
        <v>276</v>
      </c>
      <c r="P75" s="319"/>
      <c r="Q75" s="277" t="s">
        <v>277</v>
      </c>
      <c r="R75" s="321"/>
      <c r="S75" s="292"/>
      <c r="T75" s="8"/>
      <c r="U75" s="9" t="s">
        <v>23</v>
      </c>
      <c r="V75" s="8"/>
      <c r="W75" s="9" t="s">
        <v>24</v>
      </c>
      <c r="X75" s="8"/>
      <c r="Y75" s="9" t="s">
        <v>26</v>
      </c>
      <c r="Z75" s="285"/>
      <c r="AA75" s="126" t="str">
        <f>IF(AI75="",ASC(AB75&amp;IF(AD75&lt;&gt;"",TEXT(AD75,"00"),"")&amp;IF(AF75&lt;&gt;"",TEXT(AF75,"00"),"")&amp;IF(AH75&lt;&gt;"",TEXT(AH75,"00"),"")),ASC(AI75))</f>
        <v/>
      </c>
      <c r="AB75" s="267" t="str">
        <f>IF(I75="","",IF(I75="202 七種競技","",VLOOKUP(I75,大学記録!$A$3:$H$22,2,FALSE)))</f>
        <v/>
      </c>
      <c r="AC75" s="269" t="s">
        <v>275</v>
      </c>
      <c r="AD75" s="267" t="str">
        <f>IF(I75="","",IF(I75="202 七種競技","",VLOOKUP(I75,大学記録!$A$3:$H$22,4,FALSE)))</f>
        <v/>
      </c>
      <c r="AE75" s="269" t="s">
        <v>276</v>
      </c>
      <c r="AF75" s="267" t="str">
        <f>IF(I75="","",IF(I75="202 七種競技","",VLOOKUP(I75,大学記録!$A$3:$H$22,6,FALSE)))</f>
        <v/>
      </c>
      <c r="AG75" s="273" t="s">
        <v>277</v>
      </c>
      <c r="AH75" s="267" t="str">
        <f>IF(I75="","",IF(I75="202 七種競技","",VLOOKUP(I75,大学記録!$A$3:$H$22,8,FALSE)))</f>
        <v/>
      </c>
      <c r="AI75" s="267" t="str">
        <f>IF(I75="","",IF(I75="202 七種競技",大学記録!$B$22,""))</f>
        <v/>
      </c>
      <c r="AJ75" s="218" t="e">
        <f>IF(#REF!="",ASC(#REF!&amp;IF(#REF!&lt;&gt;"",TEXT(#REF!,"00"),"")&amp;IF(#REF!&lt;&gt;"",TEXT(#REF!,"00"),"")&amp;IF(#REF!&lt;&gt;"",TEXT(#REF!,"00"),"")),ASC(#REF!))</f>
        <v>#REF!</v>
      </c>
      <c r="AL75" s="6" t="str">
        <f>IF(AND(I75&lt;&gt;"107 ハーフマラソン",I75&lt;&gt;"062 10000mW"),D75 &amp; "-" &amp; I75,D75 &amp; "-" &amp; I75 &amp;#REF!)</f>
        <v>-</v>
      </c>
      <c r="AM75" s="6" t="str">
        <f>IF(ISERROR(VLOOKUP(個人情報!$AL75,登録者リスト!#REF!,4,FALSE)),"○","")</f>
        <v>○</v>
      </c>
      <c r="AN75" s="6" t="e">
        <f>IF(AND(I75&lt;&gt;"107 ハーフマラソン",I75&lt;&gt;"062 10000mW"),#REF! &amp; "-" &amp; I75,#REF! &amp; "-" &amp; I75 &amp;#REF!)</f>
        <v>#REF!</v>
      </c>
      <c r="AO75" s="6" t="str">
        <f>IF(ISERROR(VLOOKUP(AN75,突破者リスト外資格記録入力シート!$D$7:$M$106,2,FALSE)),"○","")</f>
        <v>○</v>
      </c>
      <c r="AP75" s="6" t="str">
        <f>IF(C75="○","整理番号","登録番号")</f>
        <v>登録番号</v>
      </c>
      <c r="AQ75" s="6" t="str">
        <f>IF(I75="107 ハーフマラソン","H",IF(I75="062 10000mW","W",""))</f>
        <v/>
      </c>
      <c r="AR75" s="6" t="e">
        <f>VLOOKUP($I75 &amp;#REF!,標準記録!$A$1:$D$25,2,FALSE)</f>
        <v>#REF!</v>
      </c>
      <c r="AS75" s="6" t="e">
        <f>VLOOKUP($I75 &amp;#REF!,標準記録!$A$1:$D$25,3,FALSE)</f>
        <v>#REF!</v>
      </c>
      <c r="AT75" s="6" t="e">
        <f>VLOOKUP($I75 &amp;#REF!,標準記録!$A$1:$D$25,4,FALSE)</f>
        <v>#REF!</v>
      </c>
      <c r="AU75" s="6" t="str">
        <f>IF(AV75="","",A75)</f>
        <v/>
      </c>
      <c r="AV75" s="6" t="str">
        <f>IF(OR(I75="201 十種競技",I75="202 七種競技"),#REF!,"")</f>
        <v/>
      </c>
      <c r="AW75" s="6" t="str">
        <f>IF(I75="107 ハーフマラソン",#REF!,"")</f>
        <v/>
      </c>
      <c r="AX75" s="6" t="e">
        <f>I75 &amp;#REF!</f>
        <v>#REF!</v>
      </c>
      <c r="AY75" s="6">
        <f>I75</f>
        <v>0</v>
      </c>
      <c r="AZ75" s="6">
        <f>COUNTIF($AY$5:$AY$401,I75)</f>
        <v>160</v>
      </c>
      <c r="BA75" s="6">
        <f>COUNTIF($AX$5:$AX$401,I75 &amp; "B標準")</f>
        <v>0</v>
      </c>
      <c r="BB75" s="6" t="str">
        <f>D73 &amp; D75</f>
        <v>登録番号</v>
      </c>
    </row>
    <row r="76" spans="1:54" ht="14.25" thickBot="1" x14ac:dyDescent="0.2">
      <c r="A76" s="358"/>
      <c r="B76" s="293"/>
      <c r="C76" s="295"/>
      <c r="D76" s="293"/>
      <c r="E76" s="188" t="str">
        <f>IF(C75="○",IF($D75&lt;&gt;"",VLOOKUP($D75,新規学連登録者入力シート!$A$2:$U$101,7,FALSE),""),IF($D75&lt;&gt;"",IF(VLOOKUP(個人情報!$D75,登録者リスト!$A$1:$F$43729,4,FALSE)=基本情報!$D$6,VLOOKUP(個人情報!$D75,登録者リスト!$A$1:$F$43729,2,FALSE),""),""))</f>
        <v/>
      </c>
      <c r="F76" s="284"/>
      <c r="G76" s="188" t="str">
        <f>IF(C75="○",IF($D75&lt;&gt;"",VLOOKUP($D75,新規学連登録者入力シート!$A$2:$U$101,19,FALSE),""),IF($D75&lt;&gt;"",IF(VLOOKUP(個人情報!$D75,登録者リスト!$A$1:$F$43729,4,FALSE)=基本情報!$D$6,VLOOKUP(個人情報!$D75,登録者リスト!$A$1:$F$43729,6,FALSE),""),""))</f>
        <v/>
      </c>
      <c r="H76" s="282"/>
      <c r="I76" s="286"/>
      <c r="J76" s="170"/>
      <c r="K76" s="15" t="str">
        <f>IF(S76="",ASC(L76&amp;IF(N76&lt;&gt;"",TEXT(N76,"00"),"")&amp;IF(P76&lt;&gt;"",TEXT(P76,"00"),"")&amp;IF(R76&lt;&gt;"",TEXT(R76,"00"),"")),ASC(S76))</f>
        <v/>
      </c>
      <c r="L76" s="293"/>
      <c r="M76" s="266"/>
      <c r="N76" s="320"/>
      <c r="O76" s="266"/>
      <c r="P76" s="320"/>
      <c r="Q76" s="278"/>
      <c r="R76" s="322"/>
      <c r="S76" s="293"/>
      <c r="T76" s="10"/>
      <c r="U76" s="11" t="s">
        <v>23</v>
      </c>
      <c r="V76" s="10"/>
      <c r="W76" s="11" t="s">
        <v>25</v>
      </c>
      <c r="X76" s="10"/>
      <c r="Y76" s="11" t="s">
        <v>26</v>
      </c>
      <c r="Z76" s="286"/>
      <c r="AA76" s="127" t="str">
        <f>IF(AI76="",ASC(AB75&amp;IF(AD76&lt;&gt;"",TEXT(AD76,"00"),"")&amp;IF(AF76&lt;&gt;"",TEXT(AF76,"00"),"")&amp;IF(AH76&lt;&gt;"",TEXT(AH76,"00"),"")),ASC(AI76))</f>
        <v/>
      </c>
      <c r="AB76" s="268"/>
      <c r="AC76" s="270"/>
      <c r="AD76" s="268"/>
      <c r="AE76" s="270"/>
      <c r="AF76" s="268"/>
      <c r="AG76" s="274"/>
      <c r="AH76" s="268"/>
      <c r="AI76" s="268"/>
      <c r="AJ76" s="219" t="e">
        <f>IF(#REF!="",ASC(#REF!&amp;IF(#REF!&lt;&gt;"",TEXT(#REF!,"00"),"")&amp;IF(#REF!&lt;&gt;"",TEXT(#REF!,"00"),"")&amp;IF(#REF!&lt;&gt;"",TEXT(#REF!,"00"),"")),ASC(#REF!))</f>
        <v>#REF!</v>
      </c>
      <c r="AL76" s="6" t="str">
        <f>IF(AND(I76&lt;&gt;"107 ハーフマラソン",I76&lt;&gt;"062 10000mW"),D75 &amp; "-" &amp; I76,D75 &amp; "-" &amp; I76 &amp;#REF!)</f>
        <v>-</v>
      </c>
      <c r="AM76" s="6" t="str">
        <f>IF(ISERROR(VLOOKUP(個人情報!$AL76,登録者リスト!#REF!,4,FALSE)),"○","")</f>
        <v>○</v>
      </c>
      <c r="AN76" s="6" t="e">
        <f>IF(AND(I76&lt;&gt;"107 ハーフマラソン",I76&lt;&gt;"062 10000mW"),#REF! &amp; "-" &amp; I76,#REF! &amp; "-" &amp; I76 &amp;#REF!)</f>
        <v>#REF!</v>
      </c>
      <c r="AO76" s="6" t="str">
        <f>IF(ISERROR(VLOOKUP(AN76,突破者リスト外資格記録入力シート!$D$7:$M$106,2,FALSE)),"○","")</f>
        <v>○</v>
      </c>
      <c r="AQ76" s="6" t="str">
        <f>IF(I76="107 ハーフマラソン","H",IF(I76="062 10000mW","W",""))</f>
        <v/>
      </c>
      <c r="AR76" s="6" t="e">
        <f>VLOOKUP($I76 &amp;#REF!,標準記録!$A$1:$D$25,2,FALSE)</f>
        <v>#REF!</v>
      </c>
      <c r="AS76" s="6" t="e">
        <f>VLOOKUP($I76 &amp;#REF!,標準記録!$A$1:$D$25,3,FALSE)</f>
        <v>#REF!</v>
      </c>
      <c r="AT76" s="6" t="e">
        <f>VLOOKUP($I76 &amp;#REF!,標準記録!$A$1:$D$25,4,FALSE)</f>
        <v>#REF!</v>
      </c>
      <c r="AU76" s="6" t="str">
        <f>IF(AV76="","",A75)</f>
        <v/>
      </c>
      <c r="AV76" s="6" t="str">
        <f>IF(OR(I76="201 十種競技",I76="202 七種競技"),#REF!,"")</f>
        <v/>
      </c>
      <c r="AW76" s="6" t="str">
        <f>IF(I76="107 ハーフマラソン",#REF!,"")</f>
        <v/>
      </c>
      <c r="AX76" s="6" t="e">
        <f>I76 &amp;#REF!</f>
        <v>#REF!</v>
      </c>
      <c r="AY76" s="6">
        <f>I76</f>
        <v>0</v>
      </c>
      <c r="AZ76" s="6">
        <f>COUNTIF($AY$5:$AY$401,I76)</f>
        <v>160</v>
      </c>
      <c r="BA76" s="6">
        <f>COUNTIF($AX$5:$AX$401,I76 &amp; "B標準")</f>
        <v>0</v>
      </c>
    </row>
    <row r="77" spans="1:54" ht="15" thickTop="1" thickBot="1" x14ac:dyDescent="0.2">
      <c r="A77" s="359"/>
      <c r="B77" s="325" t="s">
        <v>164</v>
      </c>
      <c r="C77" s="326"/>
      <c r="D77" s="326"/>
      <c r="E77" s="326"/>
      <c r="F77" s="326"/>
      <c r="G77" s="327"/>
      <c r="H77" s="214"/>
      <c r="I77" s="328"/>
      <c r="J77" s="329"/>
      <c r="K77" s="329"/>
      <c r="L77" s="329"/>
      <c r="M77" s="329"/>
      <c r="N77" s="329"/>
      <c r="O77" s="329"/>
      <c r="P77" s="329"/>
      <c r="Q77" s="329"/>
      <c r="R77" s="329"/>
      <c r="S77" s="329"/>
      <c r="T77" s="329"/>
      <c r="U77" s="329"/>
      <c r="V77" s="329"/>
      <c r="W77" s="329"/>
      <c r="X77" s="329"/>
      <c r="Y77" s="329"/>
      <c r="Z77" s="329"/>
      <c r="AA77" s="329"/>
      <c r="AB77" s="329"/>
      <c r="AC77" s="329"/>
      <c r="AD77" s="329"/>
      <c r="AE77" s="329"/>
      <c r="AF77" s="329"/>
      <c r="AG77" s="329"/>
      <c r="AH77" s="329"/>
      <c r="AI77" s="329"/>
      <c r="AJ77" s="330"/>
    </row>
    <row r="78" spans="1:54" ht="13.5" customHeight="1" x14ac:dyDescent="0.15">
      <c r="A78" s="355"/>
      <c r="B78" s="350" t="s">
        <v>0</v>
      </c>
      <c r="C78" s="351" t="s">
        <v>280</v>
      </c>
      <c r="D78" s="351" t="str">
        <f>IF(C80="○","整理番号","登録番号")</f>
        <v>登録番号</v>
      </c>
      <c r="E78" s="193" t="s">
        <v>1394</v>
      </c>
      <c r="F78" s="350" t="s">
        <v>319</v>
      </c>
      <c r="G78" s="215" t="s">
        <v>1</v>
      </c>
      <c r="H78" s="336" t="s">
        <v>1395</v>
      </c>
      <c r="I78" s="353" t="s">
        <v>2</v>
      </c>
      <c r="J78" s="194" t="s">
        <v>281</v>
      </c>
      <c r="K78" s="195" t="s">
        <v>16</v>
      </c>
      <c r="L78" s="338" t="s">
        <v>4</v>
      </c>
      <c r="M78" s="339"/>
      <c r="N78" s="339"/>
      <c r="O78" s="339"/>
      <c r="P78" s="339"/>
      <c r="Q78" s="339"/>
      <c r="R78" s="339"/>
      <c r="S78" s="339"/>
      <c r="T78" s="339"/>
      <c r="U78" s="339"/>
      <c r="V78" s="339"/>
      <c r="W78" s="339"/>
      <c r="X78" s="339"/>
      <c r="Y78" s="339"/>
      <c r="Z78" s="340"/>
      <c r="AA78" s="196" t="s">
        <v>16</v>
      </c>
      <c r="AB78" s="341" t="s">
        <v>462</v>
      </c>
      <c r="AC78" s="342"/>
      <c r="AD78" s="342"/>
      <c r="AE78" s="342"/>
      <c r="AF78" s="342"/>
      <c r="AG78" s="342"/>
      <c r="AH78" s="342"/>
      <c r="AI78" s="343"/>
      <c r="AJ78" s="216" t="s">
        <v>16</v>
      </c>
    </row>
    <row r="79" spans="1:54" ht="14.25" thickBot="1" x14ac:dyDescent="0.2">
      <c r="A79" s="356"/>
      <c r="B79" s="337"/>
      <c r="C79" s="352"/>
      <c r="D79" s="352"/>
      <c r="E79" s="197" t="s">
        <v>6</v>
      </c>
      <c r="F79" s="337"/>
      <c r="G79" s="198" t="s">
        <v>7</v>
      </c>
      <c r="H79" s="337"/>
      <c r="I79" s="354"/>
      <c r="J79" s="199"/>
      <c r="K79" s="200"/>
      <c r="L79" s="344" t="s">
        <v>8</v>
      </c>
      <c r="M79" s="345"/>
      <c r="N79" s="345"/>
      <c r="O79" s="345"/>
      <c r="P79" s="345"/>
      <c r="Q79" s="345"/>
      <c r="R79" s="346"/>
      <c r="S79" s="197" t="s">
        <v>9</v>
      </c>
      <c r="T79" s="201" t="s">
        <v>10</v>
      </c>
      <c r="U79" s="202"/>
      <c r="V79" s="202"/>
      <c r="W79" s="202"/>
      <c r="X79" s="202"/>
      <c r="Y79" s="203"/>
      <c r="Z79" s="198" t="s">
        <v>11</v>
      </c>
      <c r="AA79" s="204"/>
      <c r="AB79" s="347" t="s">
        <v>8</v>
      </c>
      <c r="AC79" s="348"/>
      <c r="AD79" s="348"/>
      <c r="AE79" s="348"/>
      <c r="AF79" s="348"/>
      <c r="AG79" s="348"/>
      <c r="AH79" s="349"/>
      <c r="AI79" s="205" t="s">
        <v>9</v>
      </c>
      <c r="AJ79" s="217"/>
    </row>
    <row r="80" spans="1:54" x14ac:dyDescent="0.15">
      <c r="A80" s="357">
        <v>16</v>
      </c>
      <c r="B80" s="292"/>
      <c r="C80" s="294"/>
      <c r="D80" s="292"/>
      <c r="E80" s="212" t="str">
        <f>IF(C80="○",IF($D80&lt;&gt;"",VLOOKUP($D80,新規学連登録者入力シート!$A$2:$U$101,8,FALSE),""),IF($D80&lt;&gt;"",IF(VLOOKUP(個人情報!$D80,登録者リスト!$A$1:$F$43729,4,FALSE)=基本情報!$D$6,VLOOKUP(個人情報!$D80,登録者リスト!$A$1:$F$43729,3,FALSE),""),""))</f>
        <v/>
      </c>
      <c r="F80" s="283" t="str">
        <f>IF(C80="○",IF($D80&lt;&gt;"",VLOOKUP($D80,新規学連登録者入力シート!$A$2:$U$101,9,FALSE),""),IF($D80&lt;&gt;"",IF(VLOOKUP(個人情報!$D80,登録者リスト!$A$1:$G$43729,4,FALSE)=基本情報!$D$6,VLOOKUP(個人情報!$D80,登録者リスト!$A$1:$G$43729,7,FALSE),""),""))</f>
        <v/>
      </c>
      <c r="G80" s="213" t="str">
        <f>IF(C80="○",IF($D80&lt;&gt;"",VLOOKUP($D80,新規学連登録者入力シート!$A$2:$U$101,14,FALSE),""),IF($D80&lt;&gt;"",IF(VLOOKUP(個人情報!$D80,登録者リスト!$A$1:$F$43729,4,FALSE)=基本情報!$D$6,VLOOKUP(個人情報!$D80,登録者リスト!$A$1:$F$43729,5,FALSE),""),""))</f>
        <v/>
      </c>
      <c r="H80" s="281" t="str">
        <f>IF(C80="○",IF($D80&lt;&gt;"",VLOOKUP($D80,新規学連登録者入力シート!$A$2:$U$101,19,FALSE),""),IF($D80&lt;&gt;"",IF(VLOOKUP(個人情報!$D80,登録者リスト!$A$1:$H$43729,4,FALSE)=基本情報!$D$6,VLOOKUP(個人情報!$D80,登録者リスト!$A$1:$H$43729,8,FALSE),""),""))</f>
        <v/>
      </c>
      <c r="I80" s="285"/>
      <c r="J80" s="169"/>
      <c r="K80" s="13" t="str">
        <f>IF(S80="",ASC(L80&amp;IF(N80&lt;&gt;"",TEXT(N80,"00"),"")&amp;IF(P80&lt;&gt;"",TEXT(P80,"00"),"")&amp;IF(R80&lt;&gt;"",TEXT(R80,"00"),"")),ASC(S80))</f>
        <v/>
      </c>
      <c r="L80" s="292"/>
      <c r="M80" s="265" t="s">
        <v>275</v>
      </c>
      <c r="N80" s="319"/>
      <c r="O80" s="265" t="s">
        <v>276</v>
      </c>
      <c r="P80" s="319"/>
      <c r="Q80" s="277" t="s">
        <v>277</v>
      </c>
      <c r="R80" s="321"/>
      <c r="S80" s="292"/>
      <c r="T80" s="8"/>
      <c r="U80" s="9" t="s">
        <v>23</v>
      </c>
      <c r="V80" s="8"/>
      <c r="W80" s="9" t="s">
        <v>24</v>
      </c>
      <c r="X80" s="8"/>
      <c r="Y80" s="9" t="s">
        <v>26</v>
      </c>
      <c r="Z80" s="285"/>
      <c r="AA80" s="126" t="str">
        <f>IF(AI80="",ASC(AB80&amp;IF(AD80&lt;&gt;"",TEXT(AD80,"00"),"")&amp;IF(AF80&lt;&gt;"",TEXT(AF80,"00"),"")&amp;IF(AH80&lt;&gt;"",TEXT(AH80,"00"),"")),ASC(AI80))</f>
        <v/>
      </c>
      <c r="AB80" s="267" t="str">
        <f>IF(I80="","",IF(I80="202 七種競技","",VLOOKUP(I80,大学記録!$A$3:$H$22,2,FALSE)))</f>
        <v/>
      </c>
      <c r="AC80" s="269" t="s">
        <v>275</v>
      </c>
      <c r="AD80" s="267" t="str">
        <f>IF(I80="","",IF(I80="202 七種競技","",VLOOKUP(I80,大学記録!$A$3:$H$22,4,FALSE)))</f>
        <v/>
      </c>
      <c r="AE80" s="269" t="s">
        <v>276</v>
      </c>
      <c r="AF80" s="267" t="str">
        <f>IF(I80="","",IF(I80="202 七種競技","",VLOOKUP(I80,大学記録!$A$3:$H$22,6,FALSE)))</f>
        <v/>
      </c>
      <c r="AG80" s="273" t="s">
        <v>277</v>
      </c>
      <c r="AH80" s="267" t="str">
        <f>IF(I80="","",IF(I80="202 七種競技","",VLOOKUP(I80,大学記録!$A$3:$H$22,8,FALSE)))</f>
        <v/>
      </c>
      <c r="AI80" s="267" t="str">
        <f>IF(I80="","",IF(I80="202 七種競技",大学記録!$B$22,""))</f>
        <v/>
      </c>
      <c r="AJ80" s="218" t="e">
        <f>IF(#REF!="",ASC(#REF!&amp;IF(#REF!&lt;&gt;"",TEXT(#REF!,"00"),"")&amp;IF(#REF!&lt;&gt;"",TEXT(#REF!,"00"),"")&amp;IF(#REF!&lt;&gt;"",TEXT(#REF!,"00"),"")),ASC(#REF!))</f>
        <v>#REF!</v>
      </c>
      <c r="AL80" s="6" t="str">
        <f>IF(AND(I80&lt;&gt;"107 ハーフマラソン",I80&lt;&gt;"062 10000mW"),D80 &amp; "-" &amp; I80,D80 &amp; "-" &amp; I80 &amp;#REF!)</f>
        <v>-</v>
      </c>
      <c r="AM80" s="6" t="str">
        <f>IF(ISERROR(VLOOKUP(個人情報!$AL80,登録者リスト!#REF!,4,FALSE)),"○","")</f>
        <v>○</v>
      </c>
      <c r="AN80" s="6" t="e">
        <f>IF(AND(I80&lt;&gt;"107 ハーフマラソン",I80&lt;&gt;"062 10000mW"),#REF! &amp; "-" &amp; I80,#REF! &amp; "-" &amp; I80 &amp;#REF!)</f>
        <v>#REF!</v>
      </c>
      <c r="AO80" s="6" t="str">
        <f>IF(ISERROR(VLOOKUP(AN80,突破者リスト外資格記録入力シート!$D$7:$M$106,2,FALSE)),"○","")</f>
        <v>○</v>
      </c>
      <c r="AP80" s="6" t="str">
        <f>IF(C80="○","整理番号","登録番号")</f>
        <v>登録番号</v>
      </c>
      <c r="AQ80" s="6" t="str">
        <f>IF(I80="107 ハーフマラソン","H",IF(I80="062 10000mW","W",""))</f>
        <v/>
      </c>
      <c r="AR80" s="6" t="e">
        <f>VLOOKUP($I80 &amp;#REF!,標準記録!$A$1:$D$25,2,FALSE)</f>
        <v>#REF!</v>
      </c>
      <c r="AS80" s="6" t="e">
        <f>VLOOKUP($I80 &amp;#REF!,標準記録!$A$1:$D$25,3,FALSE)</f>
        <v>#REF!</v>
      </c>
      <c r="AT80" s="6" t="e">
        <f>VLOOKUP($I80 &amp;#REF!,標準記録!$A$1:$D$25,4,FALSE)</f>
        <v>#REF!</v>
      </c>
      <c r="AU80" s="6" t="str">
        <f>IF(AV80="","",A80)</f>
        <v/>
      </c>
      <c r="AV80" s="6" t="str">
        <f>IF(OR(I80="201 十種競技",I80="202 七種競技"),#REF!,"")</f>
        <v/>
      </c>
      <c r="AW80" s="6" t="str">
        <f>IF(I80="107 ハーフマラソン",#REF!,"")</f>
        <v/>
      </c>
      <c r="AX80" s="6" t="e">
        <f>I80 &amp;#REF!</f>
        <v>#REF!</v>
      </c>
      <c r="AY80" s="6">
        <f>I80</f>
        <v>0</v>
      </c>
      <c r="AZ80" s="6">
        <f>COUNTIF($AY$5:$AY$401,I80)</f>
        <v>160</v>
      </c>
      <c r="BA80" s="6">
        <f>COUNTIF($AX$5:$AX$401,I80 &amp; "B標準")</f>
        <v>0</v>
      </c>
      <c r="BB80" s="6" t="str">
        <f>D78 &amp; D80</f>
        <v>登録番号</v>
      </c>
    </row>
    <row r="81" spans="1:54" ht="14.25" thickBot="1" x14ac:dyDescent="0.2">
      <c r="A81" s="358"/>
      <c r="B81" s="293"/>
      <c r="C81" s="295"/>
      <c r="D81" s="293"/>
      <c r="E81" s="188" t="str">
        <f>IF(C80="○",IF($D80&lt;&gt;"",VLOOKUP($D80,新規学連登録者入力シート!$A$2:$U$101,7,FALSE),""),IF($D80&lt;&gt;"",IF(VLOOKUP(個人情報!$D80,登録者リスト!$A$1:$F$43729,4,FALSE)=基本情報!$D$6,VLOOKUP(個人情報!$D80,登録者リスト!$A$1:$F$43729,2,FALSE),""),""))</f>
        <v/>
      </c>
      <c r="F81" s="284"/>
      <c r="G81" s="188" t="str">
        <f>IF(C80="○",IF($D80&lt;&gt;"",VLOOKUP($D80,新規学連登録者入力シート!$A$2:$U$101,19,FALSE),""),IF($D80&lt;&gt;"",IF(VLOOKUP(個人情報!$D80,登録者リスト!$A$1:$F$43729,4,FALSE)=基本情報!$D$6,VLOOKUP(個人情報!$D80,登録者リスト!$A$1:$F$43729,6,FALSE),""),""))</f>
        <v/>
      </c>
      <c r="H81" s="282"/>
      <c r="I81" s="286"/>
      <c r="J81" s="170"/>
      <c r="K81" s="15" t="str">
        <f>IF(S81="",ASC(L81&amp;IF(N81&lt;&gt;"",TEXT(N81,"00"),"")&amp;IF(P81&lt;&gt;"",TEXT(P81,"00"),"")&amp;IF(R81&lt;&gt;"",TEXT(R81,"00"),"")),ASC(S81))</f>
        <v/>
      </c>
      <c r="L81" s="293"/>
      <c r="M81" s="266"/>
      <c r="N81" s="320"/>
      <c r="O81" s="266"/>
      <c r="P81" s="320"/>
      <c r="Q81" s="278"/>
      <c r="R81" s="322"/>
      <c r="S81" s="293"/>
      <c r="T81" s="10"/>
      <c r="U81" s="11" t="s">
        <v>23</v>
      </c>
      <c r="V81" s="10"/>
      <c r="W81" s="11" t="s">
        <v>25</v>
      </c>
      <c r="X81" s="10"/>
      <c r="Y81" s="11" t="s">
        <v>26</v>
      </c>
      <c r="Z81" s="286"/>
      <c r="AA81" s="127" t="str">
        <f>IF(AI81="",ASC(AB80&amp;IF(AD81&lt;&gt;"",TEXT(AD81,"00"),"")&amp;IF(AF81&lt;&gt;"",TEXT(AF81,"00"),"")&amp;IF(AH81&lt;&gt;"",TEXT(AH81,"00"),"")),ASC(AI81))</f>
        <v/>
      </c>
      <c r="AB81" s="268"/>
      <c r="AC81" s="270"/>
      <c r="AD81" s="268"/>
      <c r="AE81" s="270"/>
      <c r="AF81" s="268"/>
      <c r="AG81" s="274"/>
      <c r="AH81" s="268"/>
      <c r="AI81" s="268"/>
      <c r="AJ81" s="219" t="e">
        <f>IF(#REF!="",ASC(#REF!&amp;IF(#REF!&lt;&gt;"",TEXT(#REF!,"00"),"")&amp;IF(#REF!&lt;&gt;"",TEXT(#REF!,"00"),"")&amp;IF(#REF!&lt;&gt;"",TEXT(#REF!,"00"),"")),ASC(#REF!))</f>
        <v>#REF!</v>
      </c>
      <c r="AL81" s="6" t="str">
        <f>IF(AND(I81&lt;&gt;"107 ハーフマラソン",I81&lt;&gt;"062 10000mW"),D80 &amp; "-" &amp; I81,D80 &amp; "-" &amp; I81 &amp;#REF!)</f>
        <v>-</v>
      </c>
      <c r="AM81" s="6" t="str">
        <f>IF(ISERROR(VLOOKUP(個人情報!$AL81,登録者リスト!#REF!,4,FALSE)),"○","")</f>
        <v>○</v>
      </c>
      <c r="AN81" s="6" t="e">
        <f>IF(AND(I81&lt;&gt;"107 ハーフマラソン",I81&lt;&gt;"062 10000mW"),#REF! &amp; "-" &amp; I81,#REF! &amp; "-" &amp; I81 &amp;#REF!)</f>
        <v>#REF!</v>
      </c>
      <c r="AO81" s="6" t="str">
        <f>IF(ISERROR(VLOOKUP(AN81,突破者リスト外資格記録入力シート!$D$7:$M$106,2,FALSE)),"○","")</f>
        <v>○</v>
      </c>
      <c r="AQ81" s="6" t="str">
        <f>IF(I81="107 ハーフマラソン","H",IF(I81="062 10000mW","W",""))</f>
        <v/>
      </c>
      <c r="AR81" s="6" t="e">
        <f>VLOOKUP($I81 &amp;#REF!,標準記録!$A$1:$D$25,2,FALSE)</f>
        <v>#REF!</v>
      </c>
      <c r="AS81" s="6" t="e">
        <f>VLOOKUP($I81 &amp;#REF!,標準記録!$A$1:$D$25,3,FALSE)</f>
        <v>#REF!</v>
      </c>
      <c r="AT81" s="6" t="e">
        <f>VLOOKUP($I81 &amp;#REF!,標準記録!$A$1:$D$25,4,FALSE)</f>
        <v>#REF!</v>
      </c>
      <c r="AU81" s="6" t="str">
        <f>IF(AV81="","",A80)</f>
        <v/>
      </c>
      <c r="AV81" s="6" t="str">
        <f>IF(OR(I81="201 十種競技",I81="202 七種競技"),#REF!,"")</f>
        <v/>
      </c>
      <c r="AW81" s="6" t="str">
        <f>IF(I81="107 ハーフマラソン",#REF!,"")</f>
        <v/>
      </c>
      <c r="AX81" s="6" t="e">
        <f>I81 &amp;#REF!</f>
        <v>#REF!</v>
      </c>
      <c r="AY81" s="6">
        <f>I81</f>
        <v>0</v>
      </c>
      <c r="AZ81" s="6">
        <f>COUNTIF($AY$5:$AY$401,I81)</f>
        <v>160</v>
      </c>
      <c r="BA81" s="6">
        <f>COUNTIF($AX$5:$AX$401,I81 &amp; "B標準")</f>
        <v>0</v>
      </c>
    </row>
    <row r="82" spans="1:54" ht="15" thickTop="1" thickBot="1" x14ac:dyDescent="0.2">
      <c r="A82" s="359"/>
      <c r="B82" s="325" t="s">
        <v>164</v>
      </c>
      <c r="C82" s="326"/>
      <c r="D82" s="326"/>
      <c r="E82" s="326"/>
      <c r="F82" s="326"/>
      <c r="G82" s="327"/>
      <c r="H82" s="214"/>
      <c r="I82" s="328"/>
      <c r="J82" s="329"/>
      <c r="K82" s="329"/>
      <c r="L82" s="329"/>
      <c r="M82" s="329"/>
      <c r="N82" s="329"/>
      <c r="O82" s="329"/>
      <c r="P82" s="329"/>
      <c r="Q82" s="329"/>
      <c r="R82" s="329"/>
      <c r="S82" s="329"/>
      <c r="T82" s="329"/>
      <c r="U82" s="329"/>
      <c r="V82" s="329"/>
      <c r="W82" s="329"/>
      <c r="X82" s="329"/>
      <c r="Y82" s="329"/>
      <c r="Z82" s="329"/>
      <c r="AA82" s="329"/>
      <c r="AB82" s="329"/>
      <c r="AC82" s="329"/>
      <c r="AD82" s="329"/>
      <c r="AE82" s="329"/>
      <c r="AF82" s="329"/>
      <c r="AG82" s="329"/>
      <c r="AH82" s="329"/>
      <c r="AI82" s="329"/>
      <c r="AJ82" s="330"/>
    </row>
    <row r="83" spans="1:54" ht="13.5" customHeight="1" x14ac:dyDescent="0.15">
      <c r="A83" s="355"/>
      <c r="B83" s="350" t="s">
        <v>0</v>
      </c>
      <c r="C83" s="351" t="s">
        <v>280</v>
      </c>
      <c r="D83" s="351" t="str">
        <f>IF(C85="○","整理番号","登録番号")</f>
        <v>登録番号</v>
      </c>
      <c r="E83" s="193" t="s">
        <v>1394</v>
      </c>
      <c r="F83" s="350" t="s">
        <v>319</v>
      </c>
      <c r="G83" s="215" t="s">
        <v>1</v>
      </c>
      <c r="H83" s="336" t="s">
        <v>1395</v>
      </c>
      <c r="I83" s="353" t="s">
        <v>2</v>
      </c>
      <c r="J83" s="194" t="s">
        <v>281</v>
      </c>
      <c r="K83" s="195" t="s">
        <v>16</v>
      </c>
      <c r="L83" s="338" t="s">
        <v>4</v>
      </c>
      <c r="M83" s="339"/>
      <c r="N83" s="339"/>
      <c r="O83" s="339"/>
      <c r="P83" s="339"/>
      <c r="Q83" s="339"/>
      <c r="R83" s="339"/>
      <c r="S83" s="339"/>
      <c r="T83" s="339"/>
      <c r="U83" s="339"/>
      <c r="V83" s="339"/>
      <c r="W83" s="339"/>
      <c r="X83" s="339"/>
      <c r="Y83" s="339"/>
      <c r="Z83" s="340"/>
      <c r="AA83" s="196" t="s">
        <v>16</v>
      </c>
      <c r="AB83" s="341" t="s">
        <v>462</v>
      </c>
      <c r="AC83" s="342"/>
      <c r="AD83" s="342"/>
      <c r="AE83" s="342"/>
      <c r="AF83" s="342"/>
      <c r="AG83" s="342"/>
      <c r="AH83" s="342"/>
      <c r="AI83" s="343"/>
      <c r="AJ83" s="216" t="s">
        <v>16</v>
      </c>
    </row>
    <row r="84" spans="1:54" ht="14.25" thickBot="1" x14ac:dyDescent="0.2">
      <c r="A84" s="356"/>
      <c r="B84" s="337"/>
      <c r="C84" s="352"/>
      <c r="D84" s="352"/>
      <c r="E84" s="197" t="s">
        <v>6</v>
      </c>
      <c r="F84" s="337"/>
      <c r="G84" s="198" t="s">
        <v>7</v>
      </c>
      <c r="H84" s="337"/>
      <c r="I84" s="354"/>
      <c r="J84" s="199"/>
      <c r="K84" s="200"/>
      <c r="L84" s="344" t="s">
        <v>8</v>
      </c>
      <c r="M84" s="345"/>
      <c r="N84" s="345"/>
      <c r="O84" s="345"/>
      <c r="P84" s="345"/>
      <c r="Q84" s="345"/>
      <c r="R84" s="346"/>
      <c r="S84" s="197" t="s">
        <v>9</v>
      </c>
      <c r="T84" s="201" t="s">
        <v>10</v>
      </c>
      <c r="U84" s="202"/>
      <c r="V84" s="202"/>
      <c r="W84" s="202"/>
      <c r="X84" s="202"/>
      <c r="Y84" s="203"/>
      <c r="Z84" s="198" t="s">
        <v>11</v>
      </c>
      <c r="AA84" s="204"/>
      <c r="AB84" s="347" t="s">
        <v>8</v>
      </c>
      <c r="AC84" s="348"/>
      <c r="AD84" s="348"/>
      <c r="AE84" s="348"/>
      <c r="AF84" s="348"/>
      <c r="AG84" s="348"/>
      <c r="AH84" s="349"/>
      <c r="AI84" s="205" t="s">
        <v>9</v>
      </c>
      <c r="AJ84" s="217"/>
    </row>
    <row r="85" spans="1:54" ht="13.5" customHeight="1" x14ac:dyDescent="0.15">
      <c r="A85" s="357">
        <v>17</v>
      </c>
      <c r="B85" s="292"/>
      <c r="C85" s="294"/>
      <c r="D85" s="292"/>
      <c r="E85" s="212" t="str">
        <f>IF(C85="○",IF($D85&lt;&gt;"",VLOOKUP($D85,新規学連登録者入力シート!$A$2:$U$101,8,FALSE),""),IF($D85&lt;&gt;"",IF(VLOOKUP(個人情報!$D85,登録者リスト!$A$1:$F$43729,4,FALSE)=基本情報!$D$6,VLOOKUP(個人情報!$D85,登録者リスト!$A$1:$F$43729,3,FALSE),""),""))</f>
        <v/>
      </c>
      <c r="F85" s="283" t="str">
        <f>IF(C85="○",IF($D85&lt;&gt;"",VLOOKUP($D85,新規学連登録者入力シート!$A$2:$U$101,9,FALSE),""),IF($D85&lt;&gt;"",IF(VLOOKUP(個人情報!$D85,登録者リスト!$A$1:$G$43729,4,FALSE)=基本情報!$D$6,VLOOKUP(個人情報!$D85,登録者リスト!$A$1:$G$43729,7,FALSE),""),""))</f>
        <v/>
      </c>
      <c r="G85" s="213" t="str">
        <f>IF(C85="○",IF($D85&lt;&gt;"",VLOOKUP($D85,新規学連登録者入力シート!$A$2:$U$101,14,FALSE),""),IF($D85&lt;&gt;"",IF(VLOOKUP(個人情報!$D85,登録者リスト!$A$1:$F$43729,4,FALSE)=基本情報!$D$6,VLOOKUP(個人情報!$D85,登録者リスト!$A$1:$F$43729,5,FALSE),""),""))</f>
        <v/>
      </c>
      <c r="H85" s="281" t="str">
        <f>IF(C85="○",IF($D85&lt;&gt;"",VLOOKUP($D85,新規学連登録者入力シート!$A$2:$U$101,19,FALSE),""),IF($D85&lt;&gt;"",IF(VLOOKUP(個人情報!$D85,登録者リスト!$A$1:$H$43729,4,FALSE)=基本情報!$D$6,VLOOKUP(個人情報!$D85,登録者リスト!$A$1:$H$43729,8,FALSE),""),""))</f>
        <v/>
      </c>
      <c r="I85" s="285"/>
      <c r="J85" s="169"/>
      <c r="K85" s="13" t="str">
        <f>IF(S85="",ASC(L85&amp;IF(N85&lt;&gt;"",TEXT(N85,"00"),"")&amp;IF(P85&lt;&gt;"",TEXT(P85,"00"),"")&amp;IF(R85&lt;&gt;"",TEXT(R85,"00"),"")),ASC(S85))</f>
        <v/>
      </c>
      <c r="L85" s="292"/>
      <c r="M85" s="265" t="s">
        <v>275</v>
      </c>
      <c r="N85" s="319"/>
      <c r="O85" s="265" t="s">
        <v>276</v>
      </c>
      <c r="P85" s="319"/>
      <c r="Q85" s="277" t="s">
        <v>277</v>
      </c>
      <c r="R85" s="321"/>
      <c r="S85" s="292"/>
      <c r="T85" s="8"/>
      <c r="U85" s="9" t="s">
        <v>23</v>
      </c>
      <c r="V85" s="8"/>
      <c r="W85" s="9" t="s">
        <v>24</v>
      </c>
      <c r="X85" s="8"/>
      <c r="Y85" s="9" t="s">
        <v>26</v>
      </c>
      <c r="Z85" s="285"/>
      <c r="AA85" s="126" t="str">
        <f>IF(AI85="",ASC(AB85&amp;IF(AD85&lt;&gt;"",TEXT(AD85,"00"),"")&amp;IF(AF85&lt;&gt;"",TEXT(AF85,"00"),"")&amp;IF(AH85&lt;&gt;"",TEXT(AH85,"00"),"")),ASC(AI85))</f>
        <v/>
      </c>
      <c r="AB85" s="267" t="str">
        <f>IF(I85="","",IF(I85="202 七種競技","",VLOOKUP(I85,大学記録!$A$3:$H$22,2,FALSE)))</f>
        <v/>
      </c>
      <c r="AC85" s="269" t="s">
        <v>275</v>
      </c>
      <c r="AD85" s="267" t="str">
        <f>IF(I85="","",IF(I85="202 七種競技","",VLOOKUP(I85,大学記録!$A$3:$H$22,4,FALSE)))</f>
        <v/>
      </c>
      <c r="AE85" s="269" t="s">
        <v>276</v>
      </c>
      <c r="AF85" s="267" t="str">
        <f>IF(I85="","",IF(I85="202 七種競技","",VLOOKUP(I85,大学記録!$A$3:$H$22,6,FALSE)))</f>
        <v/>
      </c>
      <c r="AG85" s="273" t="s">
        <v>277</v>
      </c>
      <c r="AH85" s="267" t="str">
        <f>IF(I85="","",IF(I85="202 七種競技","",VLOOKUP(I85,大学記録!$A$3:$H$22,8,FALSE)))</f>
        <v/>
      </c>
      <c r="AI85" s="267" t="str">
        <f>IF(I85="","",IF(I85="202 七種競技",大学記録!$B$22,""))</f>
        <v/>
      </c>
      <c r="AJ85" s="218" t="e">
        <f>IF(#REF!="",ASC(#REF!&amp;IF(#REF!&lt;&gt;"",TEXT(#REF!,"00"),"")&amp;IF(#REF!&lt;&gt;"",TEXT(#REF!,"00"),"")&amp;IF(#REF!&lt;&gt;"",TEXT(#REF!,"00"),"")),ASC(#REF!))</f>
        <v>#REF!</v>
      </c>
      <c r="AL85" s="6" t="str">
        <f>IF(AND(I85&lt;&gt;"107 ハーフマラソン",I85&lt;&gt;"062 10000mW"),D85 &amp; "-" &amp; I85,D85 &amp; "-" &amp; I85 &amp;#REF!)</f>
        <v>-</v>
      </c>
      <c r="AM85" s="6" t="str">
        <f>IF(ISERROR(VLOOKUP(個人情報!$AL85,登録者リスト!#REF!,4,FALSE)),"○","")</f>
        <v>○</v>
      </c>
      <c r="AN85" s="6" t="e">
        <f>IF(AND(I85&lt;&gt;"107 ハーフマラソン",I85&lt;&gt;"062 10000mW"),#REF! &amp; "-" &amp; I85,#REF! &amp; "-" &amp; I85 &amp;#REF!)</f>
        <v>#REF!</v>
      </c>
      <c r="AO85" s="6" t="str">
        <f>IF(ISERROR(VLOOKUP(AN85,突破者リスト外資格記録入力シート!$D$7:$M$106,2,FALSE)),"○","")</f>
        <v>○</v>
      </c>
      <c r="AP85" s="6" t="str">
        <f>IF(C85="○","整理番号","登録番号")</f>
        <v>登録番号</v>
      </c>
      <c r="AQ85" s="6" t="str">
        <f>IF(I85="107 ハーフマラソン","H",IF(I85="062 10000mW","W",""))</f>
        <v/>
      </c>
      <c r="AR85" s="6" t="e">
        <f>VLOOKUP($I85 &amp;#REF!,標準記録!$A$1:$D$25,2,FALSE)</f>
        <v>#REF!</v>
      </c>
      <c r="AS85" s="6" t="e">
        <f>VLOOKUP($I85 &amp;#REF!,標準記録!$A$1:$D$25,3,FALSE)</f>
        <v>#REF!</v>
      </c>
      <c r="AT85" s="6" t="e">
        <f>VLOOKUP($I85 &amp;#REF!,標準記録!$A$1:$D$25,4,FALSE)</f>
        <v>#REF!</v>
      </c>
      <c r="AU85" s="6" t="str">
        <f>IF(AV85="","",A85)</f>
        <v/>
      </c>
      <c r="AV85" s="6" t="str">
        <f>IF(OR(I85="201 十種競技",I85="202 七種競技"),#REF!,"")</f>
        <v/>
      </c>
      <c r="AW85" s="6" t="str">
        <f>IF(I85="107 ハーフマラソン",#REF!,"")</f>
        <v/>
      </c>
      <c r="AX85" s="6" t="e">
        <f>I85 &amp;#REF!</f>
        <v>#REF!</v>
      </c>
      <c r="AY85" s="6">
        <f>I85</f>
        <v>0</v>
      </c>
      <c r="AZ85" s="6">
        <f>COUNTIF($AY$5:$AY$401,I85)</f>
        <v>160</v>
      </c>
      <c r="BA85" s="6">
        <f>COUNTIF($AX$5:$AX$401,I85 &amp; "B標準")</f>
        <v>0</v>
      </c>
      <c r="BB85" s="6" t="str">
        <f>D83 &amp; D85</f>
        <v>登録番号</v>
      </c>
    </row>
    <row r="86" spans="1:54" ht="14.25" customHeight="1" thickBot="1" x14ac:dyDescent="0.2">
      <c r="A86" s="358"/>
      <c r="B86" s="293"/>
      <c r="C86" s="295"/>
      <c r="D86" s="293"/>
      <c r="E86" s="188" t="str">
        <f>IF(C85="○",IF($D85&lt;&gt;"",VLOOKUP($D85,新規学連登録者入力シート!$A$2:$U$101,7,FALSE),""),IF($D85&lt;&gt;"",IF(VLOOKUP(個人情報!$D85,登録者リスト!$A$1:$F$43729,4,FALSE)=基本情報!$D$6,VLOOKUP(個人情報!$D85,登録者リスト!$A$1:$F$43729,2,FALSE),""),""))</f>
        <v/>
      </c>
      <c r="F86" s="284"/>
      <c r="G86" s="188" t="str">
        <f>IF(C85="○",IF($D85&lt;&gt;"",VLOOKUP($D85,新規学連登録者入力シート!$A$2:$U$101,19,FALSE),""),IF($D85&lt;&gt;"",IF(VLOOKUP(個人情報!$D85,登録者リスト!$A$1:$F$43729,4,FALSE)=基本情報!$D$6,VLOOKUP(個人情報!$D85,登録者リスト!$A$1:$F$43729,6,FALSE),""),""))</f>
        <v/>
      </c>
      <c r="H86" s="282"/>
      <c r="I86" s="286"/>
      <c r="J86" s="170"/>
      <c r="K86" s="15" t="str">
        <f>IF(S86="",ASC(L86&amp;IF(N86&lt;&gt;"",TEXT(N86,"00"),"")&amp;IF(P86&lt;&gt;"",TEXT(P86,"00"),"")&amp;IF(R86&lt;&gt;"",TEXT(R86,"00"),"")),ASC(S86))</f>
        <v/>
      </c>
      <c r="L86" s="293"/>
      <c r="M86" s="266"/>
      <c r="N86" s="320"/>
      <c r="O86" s="266"/>
      <c r="P86" s="320"/>
      <c r="Q86" s="278"/>
      <c r="R86" s="322"/>
      <c r="S86" s="293"/>
      <c r="T86" s="10"/>
      <c r="U86" s="11" t="s">
        <v>23</v>
      </c>
      <c r="V86" s="10"/>
      <c r="W86" s="11" t="s">
        <v>25</v>
      </c>
      <c r="X86" s="10"/>
      <c r="Y86" s="11" t="s">
        <v>26</v>
      </c>
      <c r="Z86" s="286"/>
      <c r="AA86" s="127" t="str">
        <f>IF(AI86="",ASC(AB85&amp;IF(AD86&lt;&gt;"",TEXT(AD86,"00"),"")&amp;IF(AF86&lt;&gt;"",TEXT(AF86,"00"),"")&amp;IF(AH86&lt;&gt;"",TEXT(AH86,"00"),"")),ASC(AI86))</f>
        <v/>
      </c>
      <c r="AB86" s="268"/>
      <c r="AC86" s="270"/>
      <c r="AD86" s="268"/>
      <c r="AE86" s="270"/>
      <c r="AF86" s="268"/>
      <c r="AG86" s="274"/>
      <c r="AH86" s="268"/>
      <c r="AI86" s="268"/>
      <c r="AJ86" s="219" t="e">
        <f>IF(#REF!="",ASC(#REF!&amp;IF(#REF!&lt;&gt;"",TEXT(#REF!,"00"),"")&amp;IF(#REF!&lt;&gt;"",TEXT(#REF!,"00"),"")&amp;IF(#REF!&lt;&gt;"",TEXT(#REF!,"00"),"")),ASC(#REF!))</f>
        <v>#REF!</v>
      </c>
      <c r="AL86" s="6" t="str">
        <f>IF(AND(I86&lt;&gt;"107 ハーフマラソン",I86&lt;&gt;"062 10000mW"),D85 &amp; "-" &amp; I86,D85 &amp; "-" &amp; I86 &amp;#REF!)</f>
        <v>-</v>
      </c>
      <c r="AM86" s="6" t="str">
        <f>IF(ISERROR(VLOOKUP(個人情報!$AL86,登録者リスト!#REF!,4,FALSE)),"○","")</f>
        <v>○</v>
      </c>
      <c r="AN86" s="6" t="e">
        <f>IF(AND(I86&lt;&gt;"107 ハーフマラソン",I86&lt;&gt;"062 10000mW"),#REF! &amp; "-" &amp; I86,#REF! &amp; "-" &amp; I86 &amp;#REF!)</f>
        <v>#REF!</v>
      </c>
      <c r="AO86" s="6" t="str">
        <f>IF(ISERROR(VLOOKUP(AN86,突破者リスト外資格記録入力シート!$D$7:$M$106,2,FALSE)),"○","")</f>
        <v>○</v>
      </c>
      <c r="AQ86" s="6" t="str">
        <f>IF(I86="107 ハーフマラソン","H",IF(I86="062 10000mW","W",""))</f>
        <v/>
      </c>
      <c r="AR86" s="6" t="e">
        <f>VLOOKUP($I86 &amp;#REF!,標準記録!$A$1:$D$25,2,FALSE)</f>
        <v>#REF!</v>
      </c>
      <c r="AS86" s="6" t="e">
        <f>VLOOKUP($I86 &amp;#REF!,標準記録!$A$1:$D$25,3,FALSE)</f>
        <v>#REF!</v>
      </c>
      <c r="AT86" s="6" t="e">
        <f>VLOOKUP($I86 &amp;#REF!,標準記録!$A$1:$D$25,4,FALSE)</f>
        <v>#REF!</v>
      </c>
      <c r="AU86" s="6" t="str">
        <f>IF(AV86="","",A85)</f>
        <v/>
      </c>
      <c r="AV86" s="6" t="str">
        <f>IF(OR(I86="201 十種競技",I86="202 七種競技"),#REF!,"")</f>
        <v/>
      </c>
      <c r="AW86" s="6" t="str">
        <f>IF(I86="107 ハーフマラソン",#REF!,"")</f>
        <v/>
      </c>
      <c r="AX86" s="6" t="e">
        <f>I86 &amp;#REF!</f>
        <v>#REF!</v>
      </c>
      <c r="AY86" s="6">
        <f>I86</f>
        <v>0</v>
      </c>
      <c r="AZ86" s="6">
        <f>COUNTIF($AY$5:$AY$401,I86)</f>
        <v>160</v>
      </c>
      <c r="BA86" s="6">
        <f>COUNTIF($AX$5:$AX$401,I86 &amp; "B標準")</f>
        <v>0</v>
      </c>
    </row>
    <row r="87" spans="1:54" ht="15" thickTop="1" thickBot="1" x14ac:dyDescent="0.2">
      <c r="A87" s="359"/>
      <c r="B87" s="325" t="s">
        <v>164</v>
      </c>
      <c r="C87" s="326"/>
      <c r="D87" s="326"/>
      <c r="E87" s="326"/>
      <c r="F87" s="326"/>
      <c r="G87" s="327"/>
      <c r="H87" s="214"/>
      <c r="I87" s="328"/>
      <c r="J87" s="329"/>
      <c r="K87" s="329"/>
      <c r="L87" s="329"/>
      <c r="M87" s="329"/>
      <c r="N87" s="329"/>
      <c r="O87" s="329"/>
      <c r="P87" s="329"/>
      <c r="Q87" s="329"/>
      <c r="R87" s="329"/>
      <c r="S87" s="329"/>
      <c r="T87" s="329"/>
      <c r="U87" s="329"/>
      <c r="V87" s="329"/>
      <c r="W87" s="329"/>
      <c r="X87" s="329"/>
      <c r="Y87" s="329"/>
      <c r="Z87" s="329"/>
      <c r="AA87" s="329"/>
      <c r="AB87" s="329"/>
      <c r="AC87" s="329"/>
      <c r="AD87" s="329"/>
      <c r="AE87" s="329"/>
      <c r="AF87" s="329"/>
      <c r="AG87" s="329"/>
      <c r="AH87" s="329"/>
      <c r="AI87" s="329"/>
      <c r="AJ87" s="330"/>
    </row>
    <row r="88" spans="1:54" ht="13.5" customHeight="1" x14ac:dyDescent="0.15">
      <c r="A88" s="355"/>
      <c r="B88" s="350" t="s">
        <v>0</v>
      </c>
      <c r="C88" s="351" t="s">
        <v>280</v>
      </c>
      <c r="D88" s="351" t="str">
        <f>IF(C90="○","整理番号","登録番号")</f>
        <v>登録番号</v>
      </c>
      <c r="E88" s="193" t="s">
        <v>1394</v>
      </c>
      <c r="F88" s="350" t="s">
        <v>319</v>
      </c>
      <c r="G88" s="215" t="s">
        <v>1</v>
      </c>
      <c r="H88" s="336" t="s">
        <v>1395</v>
      </c>
      <c r="I88" s="353" t="s">
        <v>2</v>
      </c>
      <c r="J88" s="194" t="s">
        <v>281</v>
      </c>
      <c r="K88" s="195" t="s">
        <v>16</v>
      </c>
      <c r="L88" s="338" t="s">
        <v>4</v>
      </c>
      <c r="M88" s="339"/>
      <c r="N88" s="339"/>
      <c r="O88" s="339"/>
      <c r="P88" s="339"/>
      <c r="Q88" s="339"/>
      <c r="R88" s="339"/>
      <c r="S88" s="339"/>
      <c r="T88" s="339"/>
      <c r="U88" s="339"/>
      <c r="V88" s="339"/>
      <c r="W88" s="339"/>
      <c r="X88" s="339"/>
      <c r="Y88" s="339"/>
      <c r="Z88" s="340"/>
      <c r="AA88" s="196" t="s">
        <v>16</v>
      </c>
      <c r="AB88" s="341" t="s">
        <v>462</v>
      </c>
      <c r="AC88" s="342"/>
      <c r="AD88" s="342"/>
      <c r="AE88" s="342"/>
      <c r="AF88" s="342"/>
      <c r="AG88" s="342"/>
      <c r="AH88" s="342"/>
      <c r="AI88" s="343"/>
      <c r="AJ88" s="216" t="s">
        <v>16</v>
      </c>
    </row>
    <row r="89" spans="1:54" ht="14.25" thickBot="1" x14ac:dyDescent="0.2">
      <c r="A89" s="356"/>
      <c r="B89" s="337"/>
      <c r="C89" s="352"/>
      <c r="D89" s="352"/>
      <c r="E89" s="197" t="s">
        <v>6</v>
      </c>
      <c r="F89" s="337"/>
      <c r="G89" s="198" t="s">
        <v>7</v>
      </c>
      <c r="H89" s="337"/>
      <c r="I89" s="354"/>
      <c r="J89" s="199"/>
      <c r="K89" s="200"/>
      <c r="L89" s="344" t="s">
        <v>8</v>
      </c>
      <c r="M89" s="345"/>
      <c r="N89" s="345"/>
      <c r="O89" s="345"/>
      <c r="P89" s="345"/>
      <c r="Q89" s="345"/>
      <c r="R89" s="346"/>
      <c r="S89" s="197" t="s">
        <v>9</v>
      </c>
      <c r="T89" s="201" t="s">
        <v>10</v>
      </c>
      <c r="U89" s="202"/>
      <c r="V89" s="202"/>
      <c r="W89" s="202"/>
      <c r="X89" s="202"/>
      <c r="Y89" s="203"/>
      <c r="Z89" s="198" t="s">
        <v>11</v>
      </c>
      <c r="AA89" s="204"/>
      <c r="AB89" s="347" t="s">
        <v>8</v>
      </c>
      <c r="AC89" s="348"/>
      <c r="AD89" s="348"/>
      <c r="AE89" s="348"/>
      <c r="AF89" s="348"/>
      <c r="AG89" s="348"/>
      <c r="AH89" s="349"/>
      <c r="AI89" s="205" t="s">
        <v>9</v>
      </c>
      <c r="AJ89" s="217"/>
    </row>
    <row r="90" spans="1:54" ht="13.5" customHeight="1" x14ac:dyDescent="0.15">
      <c r="A90" s="357">
        <v>18</v>
      </c>
      <c r="B90" s="292"/>
      <c r="C90" s="294"/>
      <c r="D90" s="292"/>
      <c r="E90" s="212" t="str">
        <f>IF(C90="○",IF($D90&lt;&gt;"",VLOOKUP($D90,新規学連登録者入力シート!$A$2:$U$101,8,FALSE),""),IF($D90&lt;&gt;"",IF(VLOOKUP(個人情報!$D90,登録者リスト!$A$1:$F$43729,4,FALSE)=基本情報!$D$6,VLOOKUP(個人情報!$D90,登録者リスト!$A$1:$F$43729,3,FALSE),""),""))</f>
        <v/>
      </c>
      <c r="F90" s="283" t="str">
        <f>IF(C90="○",IF($D90&lt;&gt;"",VLOOKUP($D90,新規学連登録者入力シート!$A$2:$U$101,9,FALSE),""),IF($D90&lt;&gt;"",IF(VLOOKUP(個人情報!$D90,登録者リスト!$A$1:$G$43729,4,FALSE)=基本情報!$D$6,VLOOKUP(個人情報!$D90,登録者リスト!$A$1:$G$43729,7,FALSE),""),""))</f>
        <v/>
      </c>
      <c r="G90" s="213" t="str">
        <f>IF(C90="○",IF($D90&lt;&gt;"",VLOOKUP($D90,新規学連登録者入力シート!$A$2:$U$101,14,FALSE),""),IF($D90&lt;&gt;"",IF(VLOOKUP(個人情報!$D90,登録者リスト!$A$1:$F$43729,4,FALSE)=基本情報!$D$6,VLOOKUP(個人情報!$D90,登録者リスト!$A$1:$F$43729,5,FALSE),""),""))</f>
        <v/>
      </c>
      <c r="H90" s="281" t="str">
        <f>IF(C90="○",IF($D90&lt;&gt;"",VLOOKUP($D90,新規学連登録者入力シート!$A$2:$U$101,19,FALSE),""),IF($D90&lt;&gt;"",IF(VLOOKUP(個人情報!$D90,登録者リスト!$A$1:$H$43729,4,FALSE)=基本情報!$D$6,VLOOKUP(個人情報!$D90,登録者リスト!$A$1:$H$43729,8,FALSE),""),""))</f>
        <v/>
      </c>
      <c r="I90" s="285"/>
      <c r="J90" s="169"/>
      <c r="K90" s="13" t="str">
        <f>IF(S90="",ASC(L90&amp;IF(N90&lt;&gt;"",TEXT(N90,"00"),"")&amp;IF(P90&lt;&gt;"",TEXT(P90,"00"),"")&amp;IF(R90&lt;&gt;"",TEXT(R90,"00"),"")),ASC(S90))</f>
        <v/>
      </c>
      <c r="L90" s="292"/>
      <c r="M90" s="265" t="s">
        <v>275</v>
      </c>
      <c r="N90" s="319"/>
      <c r="O90" s="265" t="s">
        <v>276</v>
      </c>
      <c r="P90" s="319"/>
      <c r="Q90" s="277" t="s">
        <v>277</v>
      </c>
      <c r="R90" s="321"/>
      <c r="S90" s="292"/>
      <c r="T90" s="8"/>
      <c r="U90" s="9" t="s">
        <v>23</v>
      </c>
      <c r="V90" s="8"/>
      <c r="W90" s="9" t="s">
        <v>24</v>
      </c>
      <c r="X90" s="8"/>
      <c r="Y90" s="9" t="s">
        <v>26</v>
      </c>
      <c r="Z90" s="285"/>
      <c r="AA90" s="126" t="str">
        <f>IF(AI90="",ASC(AB90&amp;IF(AD90&lt;&gt;"",TEXT(AD90,"00"),"")&amp;IF(AF90&lt;&gt;"",TEXT(AF90,"00"),"")&amp;IF(AH90&lt;&gt;"",TEXT(AH90,"00"),"")),ASC(AI90))</f>
        <v/>
      </c>
      <c r="AB90" s="267" t="str">
        <f>IF(I90="","",IF(I90="202 七種競技","",VLOOKUP(I90,大学記録!$A$3:$H$22,2,FALSE)))</f>
        <v/>
      </c>
      <c r="AC90" s="269" t="s">
        <v>275</v>
      </c>
      <c r="AD90" s="267" t="str">
        <f>IF(I90="","",IF(I90="202 七種競技","",VLOOKUP(I90,大学記録!$A$3:$H$22,4,FALSE)))</f>
        <v/>
      </c>
      <c r="AE90" s="269" t="s">
        <v>276</v>
      </c>
      <c r="AF90" s="267" t="str">
        <f>IF(I90="","",IF(I90="202 七種競技","",VLOOKUP(I90,大学記録!$A$3:$H$22,6,FALSE)))</f>
        <v/>
      </c>
      <c r="AG90" s="273" t="s">
        <v>277</v>
      </c>
      <c r="AH90" s="267" t="str">
        <f>IF(I90="","",IF(I90="202 七種競技","",VLOOKUP(I90,大学記録!$A$3:$H$22,8,FALSE)))</f>
        <v/>
      </c>
      <c r="AI90" s="267" t="str">
        <f>IF(I90="","",IF(I90="202 七種競技",大学記録!$B$22,""))</f>
        <v/>
      </c>
      <c r="AJ90" s="218" t="e">
        <f>IF(#REF!="",ASC(#REF!&amp;IF(#REF!&lt;&gt;"",TEXT(#REF!,"00"),"")&amp;IF(#REF!&lt;&gt;"",TEXT(#REF!,"00"),"")&amp;IF(#REF!&lt;&gt;"",TEXT(#REF!,"00"),"")),ASC(#REF!))</f>
        <v>#REF!</v>
      </c>
      <c r="AL90" s="6" t="str">
        <f>IF(AND(I90&lt;&gt;"107 ハーフマラソン",I90&lt;&gt;"062 10000mW"),D90 &amp; "-" &amp; I90,D90 &amp; "-" &amp; I90 &amp;#REF!)</f>
        <v>-</v>
      </c>
      <c r="AM90" s="6" t="str">
        <f>IF(ISERROR(VLOOKUP(個人情報!$AL90,登録者リスト!#REF!,4,FALSE)),"○","")</f>
        <v>○</v>
      </c>
      <c r="AN90" s="6" t="e">
        <f>IF(AND(I90&lt;&gt;"107 ハーフマラソン",I90&lt;&gt;"062 10000mW"),#REF! &amp; "-" &amp; I90,#REF! &amp; "-" &amp; I90 &amp;#REF!)</f>
        <v>#REF!</v>
      </c>
      <c r="AO90" s="6" t="str">
        <f>IF(ISERROR(VLOOKUP(AN90,突破者リスト外資格記録入力シート!$D$7:$M$106,2,FALSE)),"○","")</f>
        <v>○</v>
      </c>
      <c r="AP90" s="6" t="str">
        <f>IF(C90="○","整理番号","登録番号")</f>
        <v>登録番号</v>
      </c>
      <c r="AQ90" s="6" t="str">
        <f>IF(I90="107 ハーフマラソン","H",IF(I90="062 10000mW","W",""))</f>
        <v/>
      </c>
      <c r="AR90" s="6" t="e">
        <f>VLOOKUP($I90 &amp;#REF!,標準記録!$A$1:$D$25,2,FALSE)</f>
        <v>#REF!</v>
      </c>
      <c r="AS90" s="6" t="e">
        <f>VLOOKUP($I90 &amp;#REF!,標準記録!$A$1:$D$25,3,FALSE)</f>
        <v>#REF!</v>
      </c>
      <c r="AT90" s="6" t="e">
        <f>VLOOKUP($I90 &amp;#REF!,標準記録!$A$1:$D$25,4,FALSE)</f>
        <v>#REF!</v>
      </c>
      <c r="AU90" s="6" t="str">
        <f>IF(AV90="","",A90)</f>
        <v/>
      </c>
      <c r="AV90" s="6" t="str">
        <f>IF(OR(I90="201 十種競技",I90="202 七種競技"),#REF!,"")</f>
        <v/>
      </c>
      <c r="AW90" s="6" t="str">
        <f>IF(I90="107 ハーフマラソン",#REF!,"")</f>
        <v/>
      </c>
      <c r="AX90" s="6" t="e">
        <f>I90 &amp;#REF!</f>
        <v>#REF!</v>
      </c>
      <c r="AY90" s="6">
        <f>I90</f>
        <v>0</v>
      </c>
      <c r="AZ90" s="6">
        <f>COUNTIF($AY$5:$AY$401,I90)</f>
        <v>160</v>
      </c>
      <c r="BA90" s="6">
        <f>COUNTIF($AX$5:$AX$401,I90 &amp; "B標準")</f>
        <v>0</v>
      </c>
      <c r="BB90" s="6" t="str">
        <f>D88 &amp; D90</f>
        <v>登録番号</v>
      </c>
    </row>
    <row r="91" spans="1:54" ht="14.25" customHeight="1" thickBot="1" x14ac:dyDescent="0.2">
      <c r="A91" s="358"/>
      <c r="B91" s="293"/>
      <c r="C91" s="295"/>
      <c r="D91" s="293"/>
      <c r="E91" s="188" t="str">
        <f>IF(C90="○",IF($D90&lt;&gt;"",VLOOKUP($D90,新規学連登録者入力シート!$A$2:$U$101,7,FALSE),""),IF($D90&lt;&gt;"",IF(VLOOKUP(個人情報!$D90,登録者リスト!$A$1:$F$43729,4,FALSE)=基本情報!$D$6,VLOOKUP(個人情報!$D90,登録者リスト!$A$1:$F$43729,2,FALSE),""),""))</f>
        <v/>
      </c>
      <c r="F91" s="284"/>
      <c r="G91" s="188" t="str">
        <f>IF(C90="○",IF($D90&lt;&gt;"",VLOOKUP($D90,新規学連登録者入力シート!$A$2:$U$101,19,FALSE),""),IF($D90&lt;&gt;"",IF(VLOOKUP(個人情報!$D90,登録者リスト!$A$1:$F$43729,4,FALSE)=基本情報!$D$6,VLOOKUP(個人情報!$D90,登録者リスト!$A$1:$F$43729,6,FALSE),""),""))</f>
        <v/>
      </c>
      <c r="H91" s="282"/>
      <c r="I91" s="286"/>
      <c r="J91" s="170"/>
      <c r="K91" s="15" t="str">
        <f>IF(S91="",ASC(L91&amp;IF(N91&lt;&gt;"",TEXT(N91,"00"),"")&amp;IF(P91&lt;&gt;"",TEXT(P91,"00"),"")&amp;IF(R91&lt;&gt;"",TEXT(R91,"00"),"")),ASC(S91))</f>
        <v/>
      </c>
      <c r="L91" s="293"/>
      <c r="M91" s="266"/>
      <c r="N91" s="320"/>
      <c r="O91" s="266"/>
      <c r="P91" s="320"/>
      <c r="Q91" s="278"/>
      <c r="R91" s="322"/>
      <c r="S91" s="293"/>
      <c r="T91" s="10"/>
      <c r="U91" s="11" t="s">
        <v>23</v>
      </c>
      <c r="V91" s="10"/>
      <c r="W91" s="11" t="s">
        <v>25</v>
      </c>
      <c r="X91" s="10"/>
      <c r="Y91" s="11" t="s">
        <v>26</v>
      </c>
      <c r="Z91" s="286"/>
      <c r="AA91" s="127" t="str">
        <f>IF(AI91="",ASC(AB90&amp;IF(AD91&lt;&gt;"",TEXT(AD91,"00"),"")&amp;IF(AF91&lt;&gt;"",TEXT(AF91,"00"),"")&amp;IF(AH91&lt;&gt;"",TEXT(AH91,"00"),"")),ASC(AI91))</f>
        <v/>
      </c>
      <c r="AB91" s="268"/>
      <c r="AC91" s="270"/>
      <c r="AD91" s="268"/>
      <c r="AE91" s="270"/>
      <c r="AF91" s="268"/>
      <c r="AG91" s="274"/>
      <c r="AH91" s="268"/>
      <c r="AI91" s="268"/>
      <c r="AJ91" s="219" t="e">
        <f>IF(#REF!="",ASC(#REF!&amp;IF(#REF!&lt;&gt;"",TEXT(#REF!,"00"),"")&amp;IF(#REF!&lt;&gt;"",TEXT(#REF!,"00"),"")&amp;IF(#REF!&lt;&gt;"",TEXT(#REF!,"00"),"")),ASC(#REF!))</f>
        <v>#REF!</v>
      </c>
      <c r="AL91" s="6" t="str">
        <f>IF(AND(I91&lt;&gt;"107 ハーフマラソン",I91&lt;&gt;"062 10000mW"),D90 &amp; "-" &amp; I91,D90 &amp; "-" &amp; I91 &amp;#REF!)</f>
        <v>-</v>
      </c>
      <c r="AM91" s="6" t="str">
        <f>IF(ISERROR(VLOOKUP(個人情報!$AL91,登録者リスト!#REF!,4,FALSE)),"○","")</f>
        <v>○</v>
      </c>
      <c r="AN91" s="6" t="e">
        <f>IF(AND(I91&lt;&gt;"107 ハーフマラソン",I91&lt;&gt;"062 10000mW"),#REF! &amp; "-" &amp; I91,#REF! &amp; "-" &amp; I91 &amp;#REF!)</f>
        <v>#REF!</v>
      </c>
      <c r="AO91" s="6" t="str">
        <f>IF(ISERROR(VLOOKUP(AN91,突破者リスト外資格記録入力シート!$D$7:$M$106,2,FALSE)),"○","")</f>
        <v>○</v>
      </c>
      <c r="AQ91" s="6" t="str">
        <f>IF(I91="107 ハーフマラソン","H",IF(I91="062 10000mW","W",""))</f>
        <v/>
      </c>
      <c r="AR91" s="6" t="e">
        <f>VLOOKUP($I91 &amp;#REF!,標準記録!$A$1:$D$25,2,FALSE)</f>
        <v>#REF!</v>
      </c>
      <c r="AS91" s="6" t="e">
        <f>VLOOKUP($I91 &amp;#REF!,標準記録!$A$1:$D$25,3,FALSE)</f>
        <v>#REF!</v>
      </c>
      <c r="AT91" s="6" t="e">
        <f>VLOOKUP($I91 &amp;#REF!,標準記録!$A$1:$D$25,4,FALSE)</f>
        <v>#REF!</v>
      </c>
      <c r="AU91" s="6" t="str">
        <f>IF(AV91="","",A90)</f>
        <v/>
      </c>
      <c r="AV91" s="6" t="str">
        <f>IF(OR(I91="201 十種競技",I91="202 七種競技"),#REF!,"")</f>
        <v/>
      </c>
      <c r="AW91" s="6" t="str">
        <f>IF(I91="107 ハーフマラソン",#REF!,"")</f>
        <v/>
      </c>
      <c r="AX91" s="6" t="e">
        <f>I91 &amp;#REF!</f>
        <v>#REF!</v>
      </c>
      <c r="AY91" s="6">
        <f>I91</f>
        <v>0</v>
      </c>
      <c r="AZ91" s="6">
        <f>COUNTIF($AY$5:$AY$401,I91)</f>
        <v>160</v>
      </c>
      <c r="BA91" s="6">
        <f>COUNTIF($AX$5:$AX$401,I91 &amp; "B標準")</f>
        <v>0</v>
      </c>
    </row>
    <row r="92" spans="1:54" ht="15" thickTop="1" thickBot="1" x14ac:dyDescent="0.2">
      <c r="A92" s="359"/>
      <c r="B92" s="325" t="s">
        <v>164</v>
      </c>
      <c r="C92" s="326"/>
      <c r="D92" s="326"/>
      <c r="E92" s="326"/>
      <c r="F92" s="326"/>
      <c r="G92" s="327"/>
      <c r="H92" s="214"/>
      <c r="I92" s="328"/>
      <c r="J92" s="329"/>
      <c r="K92" s="329"/>
      <c r="L92" s="329"/>
      <c r="M92" s="329"/>
      <c r="N92" s="329"/>
      <c r="O92" s="329"/>
      <c r="P92" s="329"/>
      <c r="Q92" s="329"/>
      <c r="R92" s="329"/>
      <c r="S92" s="329"/>
      <c r="T92" s="329"/>
      <c r="U92" s="329"/>
      <c r="V92" s="329"/>
      <c r="W92" s="329"/>
      <c r="X92" s="329"/>
      <c r="Y92" s="329"/>
      <c r="Z92" s="329"/>
      <c r="AA92" s="329"/>
      <c r="AB92" s="329"/>
      <c r="AC92" s="329"/>
      <c r="AD92" s="329"/>
      <c r="AE92" s="329"/>
      <c r="AF92" s="329"/>
      <c r="AG92" s="329"/>
      <c r="AH92" s="329"/>
      <c r="AI92" s="329"/>
      <c r="AJ92" s="330"/>
    </row>
    <row r="93" spans="1:54" ht="13.5" customHeight="1" x14ac:dyDescent="0.15">
      <c r="A93" s="355"/>
      <c r="B93" s="350" t="s">
        <v>0</v>
      </c>
      <c r="C93" s="351" t="s">
        <v>280</v>
      </c>
      <c r="D93" s="351" t="str">
        <f>IF(C95="○","整理番号","登録番号")</f>
        <v>登録番号</v>
      </c>
      <c r="E93" s="193" t="s">
        <v>1394</v>
      </c>
      <c r="F93" s="350" t="s">
        <v>319</v>
      </c>
      <c r="G93" s="215" t="s">
        <v>1</v>
      </c>
      <c r="H93" s="336" t="s">
        <v>1395</v>
      </c>
      <c r="I93" s="353" t="s">
        <v>2</v>
      </c>
      <c r="J93" s="194" t="s">
        <v>281</v>
      </c>
      <c r="K93" s="195" t="s">
        <v>16</v>
      </c>
      <c r="L93" s="338" t="s">
        <v>4</v>
      </c>
      <c r="M93" s="339"/>
      <c r="N93" s="339"/>
      <c r="O93" s="339"/>
      <c r="P93" s="339"/>
      <c r="Q93" s="339"/>
      <c r="R93" s="339"/>
      <c r="S93" s="339"/>
      <c r="T93" s="339"/>
      <c r="U93" s="339"/>
      <c r="V93" s="339"/>
      <c r="W93" s="339"/>
      <c r="X93" s="339"/>
      <c r="Y93" s="339"/>
      <c r="Z93" s="340"/>
      <c r="AA93" s="196" t="s">
        <v>16</v>
      </c>
      <c r="AB93" s="341" t="s">
        <v>462</v>
      </c>
      <c r="AC93" s="342"/>
      <c r="AD93" s="342"/>
      <c r="AE93" s="342"/>
      <c r="AF93" s="342"/>
      <c r="AG93" s="342"/>
      <c r="AH93" s="342"/>
      <c r="AI93" s="343"/>
      <c r="AJ93" s="216" t="s">
        <v>16</v>
      </c>
    </row>
    <row r="94" spans="1:54" ht="14.25" thickBot="1" x14ac:dyDescent="0.2">
      <c r="A94" s="356"/>
      <c r="B94" s="337"/>
      <c r="C94" s="352"/>
      <c r="D94" s="352"/>
      <c r="E94" s="197" t="s">
        <v>6</v>
      </c>
      <c r="F94" s="337"/>
      <c r="G94" s="198" t="s">
        <v>7</v>
      </c>
      <c r="H94" s="337"/>
      <c r="I94" s="354"/>
      <c r="J94" s="199"/>
      <c r="K94" s="200"/>
      <c r="L94" s="344" t="s">
        <v>8</v>
      </c>
      <c r="M94" s="345"/>
      <c r="N94" s="345"/>
      <c r="O94" s="345"/>
      <c r="P94" s="345"/>
      <c r="Q94" s="345"/>
      <c r="R94" s="346"/>
      <c r="S94" s="197" t="s">
        <v>9</v>
      </c>
      <c r="T94" s="201" t="s">
        <v>10</v>
      </c>
      <c r="U94" s="202"/>
      <c r="V94" s="202"/>
      <c r="W94" s="202"/>
      <c r="X94" s="202"/>
      <c r="Y94" s="203"/>
      <c r="Z94" s="198" t="s">
        <v>11</v>
      </c>
      <c r="AA94" s="204"/>
      <c r="AB94" s="347" t="s">
        <v>8</v>
      </c>
      <c r="AC94" s="348"/>
      <c r="AD94" s="348"/>
      <c r="AE94" s="348"/>
      <c r="AF94" s="348"/>
      <c r="AG94" s="348"/>
      <c r="AH94" s="349"/>
      <c r="AI94" s="205" t="s">
        <v>9</v>
      </c>
      <c r="AJ94" s="217"/>
    </row>
    <row r="95" spans="1:54" ht="13.5" customHeight="1" x14ac:dyDescent="0.15">
      <c r="A95" s="357">
        <v>19</v>
      </c>
      <c r="B95" s="292"/>
      <c r="C95" s="294"/>
      <c r="D95" s="292"/>
      <c r="E95" s="212" t="str">
        <f>IF(C95="○",IF($D95&lt;&gt;"",VLOOKUP($D95,新規学連登録者入力シート!$A$2:$U$101,8,FALSE),""),IF($D95&lt;&gt;"",IF(VLOOKUP(個人情報!$D95,登録者リスト!$A$1:$F$43729,4,FALSE)=基本情報!$D$6,VLOOKUP(個人情報!$D95,登録者リスト!$A$1:$F$43729,3,FALSE),""),""))</f>
        <v/>
      </c>
      <c r="F95" s="283" t="str">
        <f>IF(C95="○",IF($D95&lt;&gt;"",VLOOKUP($D95,新規学連登録者入力シート!$A$2:$U$101,9,FALSE),""),IF($D95&lt;&gt;"",IF(VLOOKUP(個人情報!$D95,登録者リスト!$A$1:$G$43729,4,FALSE)=基本情報!$D$6,VLOOKUP(個人情報!$D95,登録者リスト!$A$1:$G$43729,7,FALSE),""),""))</f>
        <v/>
      </c>
      <c r="G95" s="213" t="str">
        <f>IF(C95="○",IF($D95&lt;&gt;"",VLOOKUP($D95,新規学連登録者入力シート!$A$2:$U$101,14,FALSE),""),IF($D95&lt;&gt;"",IF(VLOOKUP(個人情報!$D95,登録者リスト!$A$1:$F$43729,4,FALSE)=基本情報!$D$6,VLOOKUP(個人情報!$D95,登録者リスト!$A$1:$F$43729,5,FALSE),""),""))</f>
        <v/>
      </c>
      <c r="H95" s="281" t="str">
        <f>IF(C95="○",IF($D95&lt;&gt;"",VLOOKUP($D95,新規学連登録者入力シート!$A$2:$U$101,19,FALSE),""),IF($D95&lt;&gt;"",IF(VLOOKUP(個人情報!$D95,登録者リスト!$A$1:$H$43729,4,FALSE)=基本情報!$D$6,VLOOKUP(個人情報!$D95,登録者リスト!$A$1:$H$43729,8,FALSE),""),""))</f>
        <v/>
      </c>
      <c r="I95" s="285"/>
      <c r="J95" s="169"/>
      <c r="K95" s="13" t="str">
        <f>IF(S95="",ASC(L95&amp;IF(N95&lt;&gt;"",TEXT(N95,"00"),"")&amp;IF(P95&lt;&gt;"",TEXT(P95,"00"),"")&amp;IF(R95&lt;&gt;"",TEXT(R95,"00"),"")),ASC(S95))</f>
        <v/>
      </c>
      <c r="L95" s="292"/>
      <c r="M95" s="265" t="s">
        <v>275</v>
      </c>
      <c r="N95" s="319"/>
      <c r="O95" s="265" t="s">
        <v>276</v>
      </c>
      <c r="P95" s="319"/>
      <c r="Q95" s="277" t="s">
        <v>277</v>
      </c>
      <c r="R95" s="321"/>
      <c r="S95" s="292"/>
      <c r="T95" s="8"/>
      <c r="U95" s="9" t="s">
        <v>23</v>
      </c>
      <c r="V95" s="8"/>
      <c r="W95" s="9" t="s">
        <v>24</v>
      </c>
      <c r="X95" s="8"/>
      <c r="Y95" s="9" t="s">
        <v>26</v>
      </c>
      <c r="Z95" s="285"/>
      <c r="AA95" s="126" t="str">
        <f>IF(AI95="",ASC(AB95&amp;IF(AD95&lt;&gt;"",TEXT(AD95,"00"),"")&amp;IF(AF95&lt;&gt;"",TEXT(AF95,"00"),"")&amp;IF(AH95&lt;&gt;"",TEXT(AH95,"00"),"")),ASC(AI95))</f>
        <v/>
      </c>
      <c r="AB95" s="267" t="str">
        <f>IF(I95="","",IF(I95="202 七種競技","",VLOOKUP(I95,大学記録!$A$3:$H$22,2,FALSE)))</f>
        <v/>
      </c>
      <c r="AC95" s="269" t="s">
        <v>275</v>
      </c>
      <c r="AD95" s="267" t="str">
        <f>IF(I95="","",IF(I95="202 七種競技","",VLOOKUP(I95,大学記録!$A$3:$H$22,4,FALSE)))</f>
        <v/>
      </c>
      <c r="AE95" s="269" t="s">
        <v>276</v>
      </c>
      <c r="AF95" s="267" t="str">
        <f>IF(I95="","",IF(I95="202 七種競技","",VLOOKUP(I95,大学記録!$A$3:$H$22,6,FALSE)))</f>
        <v/>
      </c>
      <c r="AG95" s="273" t="s">
        <v>277</v>
      </c>
      <c r="AH95" s="267" t="str">
        <f>IF(I95="","",IF(I95="202 七種競技","",VLOOKUP(I95,大学記録!$A$3:$H$22,8,FALSE)))</f>
        <v/>
      </c>
      <c r="AI95" s="267" t="str">
        <f>IF(I95="","",IF(I95="202 七種競技",大学記録!$B$22,""))</f>
        <v/>
      </c>
      <c r="AJ95" s="218" t="e">
        <f>IF(#REF!="",ASC(#REF!&amp;IF(#REF!&lt;&gt;"",TEXT(#REF!,"00"),"")&amp;IF(#REF!&lt;&gt;"",TEXT(#REF!,"00"),"")&amp;IF(#REF!&lt;&gt;"",TEXT(#REF!,"00"),"")),ASC(#REF!))</f>
        <v>#REF!</v>
      </c>
      <c r="AL95" s="6" t="str">
        <f>IF(AND(I95&lt;&gt;"107 ハーフマラソン",I95&lt;&gt;"062 10000mW"),D95 &amp; "-" &amp; I95,D95 &amp; "-" &amp; I95 &amp;#REF!)</f>
        <v>-</v>
      </c>
      <c r="AM95" s="6" t="str">
        <f>IF(ISERROR(VLOOKUP(個人情報!$AL95,登録者リスト!#REF!,4,FALSE)),"○","")</f>
        <v>○</v>
      </c>
      <c r="AN95" s="6" t="e">
        <f>IF(AND(I95&lt;&gt;"107 ハーフマラソン",I95&lt;&gt;"062 10000mW"),#REF! &amp; "-" &amp; I95,#REF! &amp; "-" &amp; I95 &amp;#REF!)</f>
        <v>#REF!</v>
      </c>
      <c r="AO95" s="6" t="str">
        <f>IF(ISERROR(VLOOKUP(AN95,突破者リスト外資格記録入力シート!$D$7:$M$106,2,FALSE)),"○","")</f>
        <v>○</v>
      </c>
      <c r="AP95" s="6" t="str">
        <f>IF(C95="○","整理番号","登録番号")</f>
        <v>登録番号</v>
      </c>
      <c r="AQ95" s="6" t="str">
        <f>IF(I95="107 ハーフマラソン","H",IF(I95="062 10000mW","W",""))</f>
        <v/>
      </c>
      <c r="AR95" s="6" t="e">
        <f>VLOOKUP($I95 &amp;#REF!,標準記録!$A$1:$D$25,2,FALSE)</f>
        <v>#REF!</v>
      </c>
      <c r="AS95" s="6" t="e">
        <f>VLOOKUP($I95 &amp;#REF!,標準記録!$A$1:$D$25,3,FALSE)</f>
        <v>#REF!</v>
      </c>
      <c r="AT95" s="6" t="e">
        <f>VLOOKUP($I95 &amp;#REF!,標準記録!$A$1:$D$25,4,FALSE)</f>
        <v>#REF!</v>
      </c>
      <c r="AU95" s="6" t="str">
        <f>IF(AV95="","",A95)</f>
        <v/>
      </c>
      <c r="AV95" s="6" t="str">
        <f>IF(OR(I95="201 十種競技",I95="202 七種競技"),#REF!,"")</f>
        <v/>
      </c>
      <c r="AW95" s="6" t="str">
        <f>IF(I95="107 ハーフマラソン",#REF!,"")</f>
        <v/>
      </c>
      <c r="AX95" s="6" t="e">
        <f>I95 &amp;#REF!</f>
        <v>#REF!</v>
      </c>
      <c r="AY95" s="6">
        <f>I95</f>
        <v>0</v>
      </c>
      <c r="AZ95" s="6">
        <f>COUNTIF($AY$5:$AY$401,I95)</f>
        <v>160</v>
      </c>
      <c r="BA95" s="6">
        <f>COUNTIF($AX$5:$AX$401,I95 &amp; "B標準")</f>
        <v>0</v>
      </c>
      <c r="BB95" s="6" t="str">
        <f>D93 &amp; D95</f>
        <v>登録番号</v>
      </c>
    </row>
    <row r="96" spans="1:54" ht="14.25" customHeight="1" thickBot="1" x14ac:dyDescent="0.2">
      <c r="A96" s="358"/>
      <c r="B96" s="293"/>
      <c r="C96" s="295"/>
      <c r="D96" s="293"/>
      <c r="E96" s="188" t="str">
        <f>IF(C95="○",IF($D95&lt;&gt;"",VLOOKUP($D95,新規学連登録者入力シート!$A$2:$U$101,7,FALSE),""),IF($D95&lt;&gt;"",IF(VLOOKUP(個人情報!$D95,登録者リスト!$A$1:$F$43729,4,FALSE)=基本情報!$D$6,VLOOKUP(個人情報!$D95,登録者リスト!$A$1:$F$43729,2,FALSE),""),""))</f>
        <v/>
      </c>
      <c r="F96" s="284"/>
      <c r="G96" s="188" t="str">
        <f>IF(C95="○",IF($D95&lt;&gt;"",VLOOKUP($D95,新規学連登録者入力シート!$A$2:$U$101,19,FALSE),""),IF($D95&lt;&gt;"",IF(VLOOKUP(個人情報!$D95,登録者リスト!$A$1:$F$43729,4,FALSE)=基本情報!$D$6,VLOOKUP(個人情報!$D95,登録者リスト!$A$1:$F$43729,6,FALSE),""),""))</f>
        <v/>
      </c>
      <c r="H96" s="282"/>
      <c r="I96" s="286"/>
      <c r="J96" s="170"/>
      <c r="K96" s="15" t="str">
        <f>IF(S96="",ASC(L96&amp;IF(N96&lt;&gt;"",TEXT(N96,"00"),"")&amp;IF(P96&lt;&gt;"",TEXT(P96,"00"),"")&amp;IF(R96&lt;&gt;"",TEXT(R96,"00"),"")),ASC(S96))</f>
        <v/>
      </c>
      <c r="L96" s="293"/>
      <c r="M96" s="266"/>
      <c r="N96" s="320"/>
      <c r="O96" s="266"/>
      <c r="P96" s="320"/>
      <c r="Q96" s="278"/>
      <c r="R96" s="322"/>
      <c r="S96" s="293"/>
      <c r="T96" s="10"/>
      <c r="U96" s="11" t="s">
        <v>23</v>
      </c>
      <c r="V96" s="10"/>
      <c r="W96" s="11" t="s">
        <v>25</v>
      </c>
      <c r="X96" s="10"/>
      <c r="Y96" s="11" t="s">
        <v>26</v>
      </c>
      <c r="Z96" s="286"/>
      <c r="AA96" s="127" t="str">
        <f>IF(AI96="",ASC(AB95&amp;IF(AD96&lt;&gt;"",TEXT(AD96,"00"),"")&amp;IF(AF96&lt;&gt;"",TEXT(AF96,"00"),"")&amp;IF(AH96&lt;&gt;"",TEXT(AH96,"00"),"")),ASC(AI96))</f>
        <v/>
      </c>
      <c r="AB96" s="268"/>
      <c r="AC96" s="270"/>
      <c r="AD96" s="268"/>
      <c r="AE96" s="270"/>
      <c r="AF96" s="268"/>
      <c r="AG96" s="274"/>
      <c r="AH96" s="268"/>
      <c r="AI96" s="268"/>
      <c r="AJ96" s="219" t="e">
        <f>IF(#REF!="",ASC(#REF!&amp;IF(#REF!&lt;&gt;"",TEXT(#REF!,"00"),"")&amp;IF(#REF!&lt;&gt;"",TEXT(#REF!,"00"),"")&amp;IF(#REF!&lt;&gt;"",TEXT(#REF!,"00"),"")),ASC(#REF!))</f>
        <v>#REF!</v>
      </c>
      <c r="AL96" s="6" t="str">
        <f>IF(AND(I96&lt;&gt;"107 ハーフマラソン",I96&lt;&gt;"062 10000mW"),D95 &amp; "-" &amp; I96,D95 &amp; "-" &amp; I96 &amp;#REF!)</f>
        <v>-</v>
      </c>
      <c r="AM96" s="6" t="str">
        <f>IF(ISERROR(VLOOKUP(個人情報!$AL96,登録者リスト!#REF!,4,FALSE)),"○","")</f>
        <v>○</v>
      </c>
      <c r="AN96" s="6" t="e">
        <f>IF(AND(I96&lt;&gt;"107 ハーフマラソン",I96&lt;&gt;"062 10000mW"),#REF! &amp; "-" &amp; I96,#REF! &amp; "-" &amp; I96 &amp;#REF!)</f>
        <v>#REF!</v>
      </c>
      <c r="AO96" s="6" t="str">
        <f>IF(ISERROR(VLOOKUP(AN96,突破者リスト外資格記録入力シート!$D$7:$M$106,2,FALSE)),"○","")</f>
        <v>○</v>
      </c>
      <c r="AQ96" s="6" t="str">
        <f>IF(I96="107 ハーフマラソン","H",IF(I96="062 10000mW","W",""))</f>
        <v/>
      </c>
      <c r="AR96" s="6" t="e">
        <f>VLOOKUP($I96 &amp;#REF!,標準記録!$A$1:$D$25,2,FALSE)</f>
        <v>#REF!</v>
      </c>
      <c r="AS96" s="6" t="e">
        <f>VLOOKUP($I96 &amp;#REF!,標準記録!$A$1:$D$25,3,FALSE)</f>
        <v>#REF!</v>
      </c>
      <c r="AT96" s="6" t="e">
        <f>VLOOKUP($I96 &amp;#REF!,標準記録!$A$1:$D$25,4,FALSE)</f>
        <v>#REF!</v>
      </c>
      <c r="AU96" s="6" t="str">
        <f>IF(AV96="","",A95)</f>
        <v/>
      </c>
      <c r="AV96" s="6" t="str">
        <f>IF(OR(I96="201 十種競技",I96="202 七種競技"),#REF!,"")</f>
        <v/>
      </c>
      <c r="AW96" s="6" t="str">
        <f>IF(I96="107 ハーフマラソン",#REF!,"")</f>
        <v/>
      </c>
      <c r="AX96" s="6" t="e">
        <f>I96 &amp;#REF!</f>
        <v>#REF!</v>
      </c>
      <c r="AY96" s="6">
        <f>I96</f>
        <v>0</v>
      </c>
      <c r="AZ96" s="6">
        <f>COUNTIF($AY$5:$AY$401,I96)</f>
        <v>160</v>
      </c>
      <c r="BA96" s="6">
        <f>COUNTIF($AX$5:$AX$401,I96 &amp; "B標準")</f>
        <v>0</v>
      </c>
    </row>
    <row r="97" spans="1:54" ht="15" thickTop="1" thickBot="1" x14ac:dyDescent="0.2">
      <c r="A97" s="359"/>
      <c r="B97" s="325" t="s">
        <v>164</v>
      </c>
      <c r="C97" s="326"/>
      <c r="D97" s="326"/>
      <c r="E97" s="326"/>
      <c r="F97" s="326"/>
      <c r="G97" s="327"/>
      <c r="H97" s="214"/>
      <c r="I97" s="328"/>
      <c r="J97" s="329"/>
      <c r="K97" s="329"/>
      <c r="L97" s="329"/>
      <c r="M97" s="329"/>
      <c r="N97" s="329"/>
      <c r="O97" s="329"/>
      <c r="P97" s="329"/>
      <c r="Q97" s="329"/>
      <c r="R97" s="329"/>
      <c r="S97" s="329"/>
      <c r="T97" s="329"/>
      <c r="U97" s="329"/>
      <c r="V97" s="329"/>
      <c r="W97" s="329"/>
      <c r="X97" s="329"/>
      <c r="Y97" s="329"/>
      <c r="Z97" s="329"/>
      <c r="AA97" s="329"/>
      <c r="AB97" s="329"/>
      <c r="AC97" s="329"/>
      <c r="AD97" s="329"/>
      <c r="AE97" s="329"/>
      <c r="AF97" s="329"/>
      <c r="AG97" s="329"/>
      <c r="AH97" s="329"/>
      <c r="AI97" s="329"/>
      <c r="AJ97" s="330"/>
    </row>
    <row r="98" spans="1:54" ht="13.5" customHeight="1" x14ac:dyDescent="0.15">
      <c r="A98" s="355"/>
      <c r="B98" s="350" t="s">
        <v>0</v>
      </c>
      <c r="C98" s="351" t="s">
        <v>280</v>
      </c>
      <c r="D98" s="351" t="str">
        <f>IF(C100="○","整理番号","登録番号")</f>
        <v>登録番号</v>
      </c>
      <c r="E98" s="193" t="s">
        <v>1394</v>
      </c>
      <c r="F98" s="350" t="s">
        <v>319</v>
      </c>
      <c r="G98" s="215" t="s">
        <v>1</v>
      </c>
      <c r="H98" s="336" t="s">
        <v>1395</v>
      </c>
      <c r="I98" s="353" t="s">
        <v>2</v>
      </c>
      <c r="J98" s="194" t="s">
        <v>281</v>
      </c>
      <c r="K98" s="195" t="s">
        <v>16</v>
      </c>
      <c r="L98" s="338" t="s">
        <v>4</v>
      </c>
      <c r="M98" s="339"/>
      <c r="N98" s="339"/>
      <c r="O98" s="339"/>
      <c r="P98" s="339"/>
      <c r="Q98" s="339"/>
      <c r="R98" s="339"/>
      <c r="S98" s="339"/>
      <c r="T98" s="339"/>
      <c r="U98" s="339"/>
      <c r="V98" s="339"/>
      <c r="W98" s="339"/>
      <c r="X98" s="339"/>
      <c r="Y98" s="339"/>
      <c r="Z98" s="340"/>
      <c r="AA98" s="196" t="s">
        <v>16</v>
      </c>
      <c r="AB98" s="341" t="s">
        <v>462</v>
      </c>
      <c r="AC98" s="342"/>
      <c r="AD98" s="342"/>
      <c r="AE98" s="342"/>
      <c r="AF98" s="342"/>
      <c r="AG98" s="342"/>
      <c r="AH98" s="342"/>
      <c r="AI98" s="343"/>
      <c r="AJ98" s="216" t="s">
        <v>16</v>
      </c>
    </row>
    <row r="99" spans="1:54" ht="14.25" thickBot="1" x14ac:dyDescent="0.2">
      <c r="A99" s="356"/>
      <c r="B99" s="337"/>
      <c r="C99" s="352"/>
      <c r="D99" s="352"/>
      <c r="E99" s="197" t="s">
        <v>6</v>
      </c>
      <c r="F99" s="337"/>
      <c r="G99" s="198" t="s">
        <v>7</v>
      </c>
      <c r="H99" s="337"/>
      <c r="I99" s="354"/>
      <c r="J99" s="199"/>
      <c r="K99" s="200"/>
      <c r="L99" s="344" t="s">
        <v>8</v>
      </c>
      <c r="M99" s="345"/>
      <c r="N99" s="345"/>
      <c r="O99" s="345"/>
      <c r="P99" s="345"/>
      <c r="Q99" s="345"/>
      <c r="R99" s="346"/>
      <c r="S99" s="197" t="s">
        <v>9</v>
      </c>
      <c r="T99" s="201" t="s">
        <v>10</v>
      </c>
      <c r="U99" s="202"/>
      <c r="V99" s="202"/>
      <c r="W99" s="202"/>
      <c r="X99" s="202"/>
      <c r="Y99" s="203"/>
      <c r="Z99" s="198" t="s">
        <v>11</v>
      </c>
      <c r="AA99" s="204"/>
      <c r="AB99" s="347" t="s">
        <v>8</v>
      </c>
      <c r="AC99" s="348"/>
      <c r="AD99" s="348"/>
      <c r="AE99" s="348"/>
      <c r="AF99" s="348"/>
      <c r="AG99" s="348"/>
      <c r="AH99" s="349"/>
      <c r="AI99" s="205" t="s">
        <v>9</v>
      </c>
      <c r="AJ99" s="217"/>
    </row>
    <row r="100" spans="1:54" ht="13.5" customHeight="1" x14ac:dyDescent="0.15">
      <c r="A100" s="357">
        <v>20</v>
      </c>
      <c r="B100" s="292"/>
      <c r="C100" s="294"/>
      <c r="D100" s="292"/>
      <c r="E100" s="212" t="str">
        <f>IF(C100="○",IF($D100&lt;&gt;"",VLOOKUP($D100,新規学連登録者入力シート!$A$2:$U$101,8,FALSE),""),IF($D100&lt;&gt;"",IF(VLOOKUP(個人情報!$D100,登録者リスト!$A$1:$F$43729,4,FALSE)=基本情報!$D$6,VLOOKUP(個人情報!$D100,登録者リスト!$A$1:$F$43729,3,FALSE),""),""))</f>
        <v/>
      </c>
      <c r="F100" s="283" t="str">
        <f>IF(C100="○",IF($D100&lt;&gt;"",VLOOKUP($D100,新規学連登録者入力シート!$A$2:$U$101,9,FALSE),""),IF($D100&lt;&gt;"",IF(VLOOKUP(個人情報!$D100,登録者リスト!$A$1:$G$43729,4,FALSE)=基本情報!$D$6,VLOOKUP(個人情報!$D100,登録者リスト!$A$1:$G$43729,7,FALSE),""),""))</f>
        <v/>
      </c>
      <c r="G100" s="213" t="str">
        <f>IF(C100="○",IF($D100&lt;&gt;"",VLOOKUP($D100,新規学連登録者入力シート!$A$2:$U$101,14,FALSE),""),IF($D100&lt;&gt;"",IF(VLOOKUP(個人情報!$D100,登録者リスト!$A$1:$F$43729,4,FALSE)=基本情報!$D$6,VLOOKUP(個人情報!$D100,登録者リスト!$A$1:$F$43729,5,FALSE),""),""))</f>
        <v/>
      </c>
      <c r="H100" s="281" t="str">
        <f>IF(C100="○",IF($D100&lt;&gt;"",VLOOKUP($D100,新規学連登録者入力シート!$A$2:$U$101,19,FALSE),""),IF($D100&lt;&gt;"",IF(VLOOKUP(個人情報!$D100,登録者リスト!$A$1:$H$43729,4,FALSE)=基本情報!$D$6,VLOOKUP(個人情報!$D100,登録者リスト!$A$1:$H$43729,8,FALSE),""),""))</f>
        <v/>
      </c>
      <c r="I100" s="285"/>
      <c r="J100" s="169"/>
      <c r="K100" s="13" t="str">
        <f>IF(S100="",ASC(L100&amp;IF(N100&lt;&gt;"",TEXT(N100,"00"),"")&amp;IF(P100&lt;&gt;"",TEXT(P100,"00"),"")&amp;IF(R100&lt;&gt;"",TEXT(R100,"00"),"")),ASC(S100))</f>
        <v/>
      </c>
      <c r="L100" s="292"/>
      <c r="M100" s="265" t="s">
        <v>275</v>
      </c>
      <c r="N100" s="319"/>
      <c r="O100" s="265" t="s">
        <v>276</v>
      </c>
      <c r="P100" s="319"/>
      <c r="Q100" s="277" t="s">
        <v>277</v>
      </c>
      <c r="R100" s="321"/>
      <c r="S100" s="292"/>
      <c r="T100" s="8"/>
      <c r="U100" s="9" t="s">
        <v>23</v>
      </c>
      <c r="V100" s="8"/>
      <c r="W100" s="9" t="s">
        <v>24</v>
      </c>
      <c r="X100" s="8"/>
      <c r="Y100" s="9" t="s">
        <v>26</v>
      </c>
      <c r="Z100" s="285"/>
      <c r="AA100" s="126" t="str">
        <f>IF(AI100="",ASC(AB100&amp;IF(AD100&lt;&gt;"",TEXT(AD100,"00"),"")&amp;IF(AF100&lt;&gt;"",TEXT(AF100,"00"),"")&amp;IF(AH100&lt;&gt;"",TEXT(AH100,"00"),"")),ASC(AI100))</f>
        <v/>
      </c>
      <c r="AB100" s="267" t="str">
        <f>IF(I100="","",IF(I100="202 七種競技","",VLOOKUP(I100,大学記録!$A$3:$H$22,2,FALSE)))</f>
        <v/>
      </c>
      <c r="AC100" s="269" t="s">
        <v>275</v>
      </c>
      <c r="AD100" s="267" t="str">
        <f>IF(I100="","",IF(I100="202 七種競技","",VLOOKUP(I100,大学記録!$A$3:$H$22,4,FALSE)))</f>
        <v/>
      </c>
      <c r="AE100" s="269" t="s">
        <v>276</v>
      </c>
      <c r="AF100" s="267" t="str">
        <f>IF(I100="","",IF(I100="202 七種競技","",VLOOKUP(I100,大学記録!$A$3:$H$22,6,FALSE)))</f>
        <v/>
      </c>
      <c r="AG100" s="273" t="s">
        <v>277</v>
      </c>
      <c r="AH100" s="267" t="str">
        <f>IF(I100="","",IF(I100="202 七種競技","",VLOOKUP(I100,大学記録!$A$3:$H$22,8,FALSE)))</f>
        <v/>
      </c>
      <c r="AI100" s="267" t="str">
        <f>IF(I100="","",IF(I100="202 七種競技",大学記録!$B$22,""))</f>
        <v/>
      </c>
      <c r="AJ100" s="218" t="e">
        <f>IF(#REF!="",ASC(#REF!&amp;IF(#REF!&lt;&gt;"",TEXT(#REF!,"00"),"")&amp;IF(#REF!&lt;&gt;"",TEXT(#REF!,"00"),"")&amp;IF(#REF!&lt;&gt;"",TEXT(#REF!,"00"),"")),ASC(#REF!))</f>
        <v>#REF!</v>
      </c>
      <c r="AL100" s="6" t="str">
        <f>IF(AND(I100&lt;&gt;"107 ハーフマラソン",I100&lt;&gt;"062 10000mW"),D100 &amp; "-" &amp; I100,D100 &amp; "-" &amp; I100 &amp;#REF!)</f>
        <v>-</v>
      </c>
      <c r="AM100" s="6" t="str">
        <f>IF(ISERROR(VLOOKUP(個人情報!$AL100,登録者リスト!#REF!,4,FALSE)),"○","")</f>
        <v>○</v>
      </c>
      <c r="AN100" s="6" t="e">
        <f>IF(AND(I100&lt;&gt;"107 ハーフマラソン",I100&lt;&gt;"062 10000mW"),#REF! &amp; "-" &amp; I100,#REF! &amp; "-" &amp; I100 &amp;#REF!)</f>
        <v>#REF!</v>
      </c>
      <c r="AO100" s="6" t="str">
        <f>IF(ISERROR(VLOOKUP(AN100,突破者リスト外資格記録入力シート!$D$7:$M$106,2,FALSE)),"○","")</f>
        <v>○</v>
      </c>
      <c r="AP100" s="6" t="str">
        <f>IF(C100="○","整理番号","登録番号")</f>
        <v>登録番号</v>
      </c>
      <c r="AQ100" s="6" t="str">
        <f>IF(I100="107 ハーフマラソン","H",IF(I100="062 10000mW","W",""))</f>
        <v/>
      </c>
      <c r="AR100" s="6" t="e">
        <f>VLOOKUP($I100 &amp;#REF!,標準記録!$A$1:$D$25,2,FALSE)</f>
        <v>#REF!</v>
      </c>
      <c r="AS100" s="6" t="e">
        <f>VLOOKUP($I100 &amp;#REF!,標準記録!$A$1:$D$25,3,FALSE)</f>
        <v>#REF!</v>
      </c>
      <c r="AT100" s="6" t="e">
        <f>VLOOKUP($I100 &amp;#REF!,標準記録!$A$1:$D$25,4,FALSE)</f>
        <v>#REF!</v>
      </c>
      <c r="AU100" s="6" t="str">
        <f>IF(AV100="","",A100)</f>
        <v/>
      </c>
      <c r="AV100" s="6" t="str">
        <f>IF(OR(I100="201 十種競技",I100="202 七種競技"),#REF!,"")</f>
        <v/>
      </c>
      <c r="AW100" s="6" t="str">
        <f>IF(I100="107 ハーフマラソン",#REF!,"")</f>
        <v/>
      </c>
      <c r="AX100" s="6" t="e">
        <f>I100 &amp;#REF!</f>
        <v>#REF!</v>
      </c>
      <c r="AY100" s="6">
        <f>I100</f>
        <v>0</v>
      </c>
      <c r="AZ100" s="6">
        <f>COUNTIF($AY$5:$AY$401,I100)</f>
        <v>160</v>
      </c>
      <c r="BA100" s="6">
        <f>COUNTIF($AX$5:$AX$401,I100 &amp; "B標準")</f>
        <v>0</v>
      </c>
      <c r="BB100" s="6" t="str">
        <f>D98 &amp; D100</f>
        <v>登録番号</v>
      </c>
    </row>
    <row r="101" spans="1:54" ht="14.25" customHeight="1" thickBot="1" x14ac:dyDescent="0.2">
      <c r="A101" s="358"/>
      <c r="B101" s="293"/>
      <c r="C101" s="295"/>
      <c r="D101" s="293"/>
      <c r="E101" s="188" t="str">
        <f>IF(C100="○",IF($D100&lt;&gt;"",VLOOKUP($D100,新規学連登録者入力シート!$A$2:$U$101,7,FALSE),""),IF($D100&lt;&gt;"",IF(VLOOKUP(個人情報!$D100,登録者リスト!$A$1:$F$43729,4,FALSE)=基本情報!$D$6,VLOOKUP(個人情報!$D100,登録者リスト!$A$1:$F$43729,2,FALSE),""),""))</f>
        <v/>
      </c>
      <c r="F101" s="284"/>
      <c r="G101" s="188" t="str">
        <f>IF(C100="○",IF($D100&lt;&gt;"",VLOOKUP($D100,新規学連登録者入力シート!$A$2:$U$101,19,FALSE),""),IF($D100&lt;&gt;"",IF(VLOOKUP(個人情報!$D100,登録者リスト!$A$1:$F$43729,4,FALSE)=基本情報!$D$6,VLOOKUP(個人情報!$D100,登録者リスト!$A$1:$F$43729,6,FALSE),""),""))</f>
        <v/>
      </c>
      <c r="H101" s="282"/>
      <c r="I101" s="286"/>
      <c r="J101" s="170"/>
      <c r="K101" s="15" t="str">
        <f>IF(S101="",ASC(L101&amp;IF(N101&lt;&gt;"",TEXT(N101,"00"),"")&amp;IF(P101&lt;&gt;"",TEXT(P101,"00"),"")&amp;IF(R101&lt;&gt;"",TEXT(R101,"00"),"")),ASC(S101))</f>
        <v/>
      </c>
      <c r="L101" s="293"/>
      <c r="M101" s="266"/>
      <c r="N101" s="320"/>
      <c r="O101" s="266"/>
      <c r="P101" s="320"/>
      <c r="Q101" s="278"/>
      <c r="R101" s="322"/>
      <c r="S101" s="293"/>
      <c r="T101" s="10"/>
      <c r="U101" s="11" t="s">
        <v>23</v>
      </c>
      <c r="V101" s="10"/>
      <c r="W101" s="11" t="s">
        <v>25</v>
      </c>
      <c r="X101" s="10"/>
      <c r="Y101" s="11" t="s">
        <v>26</v>
      </c>
      <c r="Z101" s="286"/>
      <c r="AA101" s="127" t="str">
        <f>IF(AI101="",ASC(AB100&amp;IF(AD101&lt;&gt;"",TEXT(AD101,"00"),"")&amp;IF(AF101&lt;&gt;"",TEXT(AF101,"00"),"")&amp;IF(AH101&lt;&gt;"",TEXT(AH101,"00"),"")),ASC(AI101))</f>
        <v/>
      </c>
      <c r="AB101" s="268"/>
      <c r="AC101" s="270"/>
      <c r="AD101" s="268"/>
      <c r="AE101" s="270"/>
      <c r="AF101" s="268"/>
      <c r="AG101" s="274"/>
      <c r="AH101" s="268"/>
      <c r="AI101" s="268"/>
      <c r="AJ101" s="219" t="e">
        <f>IF(#REF!="",ASC(#REF!&amp;IF(#REF!&lt;&gt;"",TEXT(#REF!,"00"),"")&amp;IF(#REF!&lt;&gt;"",TEXT(#REF!,"00"),"")&amp;IF(#REF!&lt;&gt;"",TEXT(#REF!,"00"),"")),ASC(#REF!))</f>
        <v>#REF!</v>
      </c>
      <c r="AL101" s="6" t="str">
        <f>IF(AND(I101&lt;&gt;"107 ハーフマラソン",I101&lt;&gt;"062 10000mW"),D100 &amp; "-" &amp; I101,D100 &amp; "-" &amp; I101 &amp;#REF!)</f>
        <v>-</v>
      </c>
      <c r="AM101" s="6" t="str">
        <f>IF(ISERROR(VLOOKUP(個人情報!$AL101,登録者リスト!#REF!,4,FALSE)),"○","")</f>
        <v>○</v>
      </c>
      <c r="AN101" s="6" t="e">
        <f>IF(AND(I101&lt;&gt;"107 ハーフマラソン",I101&lt;&gt;"062 10000mW"),#REF! &amp; "-" &amp; I101,#REF! &amp; "-" &amp; I101 &amp;#REF!)</f>
        <v>#REF!</v>
      </c>
      <c r="AO101" s="6" t="str">
        <f>IF(ISERROR(VLOOKUP(AN101,突破者リスト外資格記録入力シート!$D$7:$M$106,2,FALSE)),"○","")</f>
        <v>○</v>
      </c>
      <c r="AQ101" s="6" t="str">
        <f>IF(I101="107 ハーフマラソン","H",IF(I101="062 10000mW","W",""))</f>
        <v/>
      </c>
      <c r="AR101" s="6" t="e">
        <f>VLOOKUP($I101 &amp;#REF!,標準記録!$A$1:$D$25,2,FALSE)</f>
        <v>#REF!</v>
      </c>
      <c r="AS101" s="6" t="e">
        <f>VLOOKUP($I101 &amp;#REF!,標準記録!$A$1:$D$25,3,FALSE)</f>
        <v>#REF!</v>
      </c>
      <c r="AT101" s="6" t="e">
        <f>VLOOKUP($I101 &amp;#REF!,標準記録!$A$1:$D$25,4,FALSE)</f>
        <v>#REF!</v>
      </c>
      <c r="AU101" s="6" t="str">
        <f>IF(AV101="","",A100)</f>
        <v/>
      </c>
      <c r="AV101" s="6" t="str">
        <f>IF(OR(I101="201 十種競技",I101="202 七種競技"),#REF!,"")</f>
        <v/>
      </c>
      <c r="AW101" s="6" t="str">
        <f>IF(I101="107 ハーフマラソン",#REF!,"")</f>
        <v/>
      </c>
      <c r="AX101" s="6" t="e">
        <f>I101 &amp;#REF!</f>
        <v>#REF!</v>
      </c>
      <c r="AY101" s="6">
        <f>I101</f>
        <v>0</v>
      </c>
      <c r="AZ101" s="6">
        <f>COUNTIF($AY$5:$AY$401,I101)</f>
        <v>160</v>
      </c>
      <c r="BA101" s="6">
        <f>COUNTIF($AX$5:$AX$401,I101 &amp; "B標準")</f>
        <v>0</v>
      </c>
    </row>
    <row r="102" spans="1:54" ht="15" thickTop="1" thickBot="1" x14ac:dyDescent="0.2">
      <c r="A102" s="359"/>
      <c r="B102" s="325" t="s">
        <v>164</v>
      </c>
      <c r="C102" s="326"/>
      <c r="D102" s="326"/>
      <c r="E102" s="326"/>
      <c r="F102" s="326"/>
      <c r="G102" s="327"/>
      <c r="H102" s="214"/>
      <c r="I102" s="328"/>
      <c r="J102" s="329"/>
      <c r="K102" s="329"/>
      <c r="L102" s="329"/>
      <c r="M102" s="329"/>
      <c r="N102" s="329"/>
      <c r="O102" s="329"/>
      <c r="P102" s="329"/>
      <c r="Q102" s="329"/>
      <c r="R102" s="329"/>
      <c r="S102" s="329"/>
      <c r="T102" s="329"/>
      <c r="U102" s="329"/>
      <c r="V102" s="329"/>
      <c r="W102" s="329"/>
      <c r="X102" s="329"/>
      <c r="Y102" s="329"/>
      <c r="Z102" s="329"/>
      <c r="AA102" s="329"/>
      <c r="AB102" s="329"/>
      <c r="AC102" s="329"/>
      <c r="AD102" s="329"/>
      <c r="AE102" s="329"/>
      <c r="AF102" s="329"/>
      <c r="AG102" s="329"/>
      <c r="AH102" s="329"/>
      <c r="AI102" s="329"/>
      <c r="AJ102" s="330"/>
    </row>
    <row r="103" spans="1:54" ht="13.5" customHeight="1" x14ac:dyDescent="0.15">
      <c r="A103" s="355"/>
      <c r="B103" s="350" t="s">
        <v>0</v>
      </c>
      <c r="C103" s="351" t="s">
        <v>280</v>
      </c>
      <c r="D103" s="351" t="str">
        <f>IF(C105="○","整理番号","登録番号")</f>
        <v>登録番号</v>
      </c>
      <c r="E103" s="193" t="s">
        <v>1394</v>
      </c>
      <c r="F103" s="350" t="s">
        <v>319</v>
      </c>
      <c r="G103" s="215" t="s">
        <v>1</v>
      </c>
      <c r="H103" s="336" t="s">
        <v>1395</v>
      </c>
      <c r="I103" s="353" t="s">
        <v>2</v>
      </c>
      <c r="J103" s="194" t="s">
        <v>281</v>
      </c>
      <c r="K103" s="195" t="s">
        <v>16</v>
      </c>
      <c r="L103" s="338" t="s">
        <v>4</v>
      </c>
      <c r="M103" s="339"/>
      <c r="N103" s="339"/>
      <c r="O103" s="339"/>
      <c r="P103" s="339"/>
      <c r="Q103" s="339"/>
      <c r="R103" s="339"/>
      <c r="S103" s="339"/>
      <c r="T103" s="339"/>
      <c r="U103" s="339"/>
      <c r="V103" s="339"/>
      <c r="W103" s="339"/>
      <c r="X103" s="339"/>
      <c r="Y103" s="339"/>
      <c r="Z103" s="340"/>
      <c r="AA103" s="196" t="s">
        <v>16</v>
      </c>
      <c r="AB103" s="341" t="s">
        <v>462</v>
      </c>
      <c r="AC103" s="342"/>
      <c r="AD103" s="342"/>
      <c r="AE103" s="342"/>
      <c r="AF103" s="342"/>
      <c r="AG103" s="342"/>
      <c r="AH103" s="342"/>
      <c r="AI103" s="343"/>
      <c r="AJ103" s="216" t="s">
        <v>16</v>
      </c>
    </row>
    <row r="104" spans="1:54" ht="14.25" thickBot="1" x14ac:dyDescent="0.2">
      <c r="A104" s="356"/>
      <c r="B104" s="337"/>
      <c r="C104" s="352"/>
      <c r="D104" s="352"/>
      <c r="E104" s="197" t="s">
        <v>6</v>
      </c>
      <c r="F104" s="337"/>
      <c r="G104" s="198" t="s">
        <v>7</v>
      </c>
      <c r="H104" s="337"/>
      <c r="I104" s="354"/>
      <c r="J104" s="199"/>
      <c r="K104" s="200"/>
      <c r="L104" s="344" t="s">
        <v>8</v>
      </c>
      <c r="M104" s="345"/>
      <c r="N104" s="345"/>
      <c r="O104" s="345"/>
      <c r="P104" s="345"/>
      <c r="Q104" s="345"/>
      <c r="R104" s="346"/>
      <c r="S104" s="197" t="s">
        <v>9</v>
      </c>
      <c r="T104" s="201" t="s">
        <v>10</v>
      </c>
      <c r="U104" s="202"/>
      <c r="V104" s="202"/>
      <c r="W104" s="202"/>
      <c r="X104" s="202"/>
      <c r="Y104" s="203"/>
      <c r="Z104" s="198" t="s">
        <v>11</v>
      </c>
      <c r="AA104" s="204"/>
      <c r="AB104" s="347" t="s">
        <v>8</v>
      </c>
      <c r="AC104" s="348"/>
      <c r="AD104" s="348"/>
      <c r="AE104" s="348"/>
      <c r="AF104" s="348"/>
      <c r="AG104" s="348"/>
      <c r="AH104" s="349"/>
      <c r="AI104" s="205" t="s">
        <v>9</v>
      </c>
      <c r="AJ104" s="217"/>
    </row>
    <row r="105" spans="1:54" ht="13.5" customHeight="1" x14ac:dyDescent="0.15">
      <c r="A105" s="357">
        <v>21</v>
      </c>
      <c r="B105" s="292"/>
      <c r="C105" s="294"/>
      <c r="D105" s="292"/>
      <c r="E105" s="212" t="str">
        <f>IF(C105="○",IF($D105&lt;&gt;"",VLOOKUP($D105,新規学連登録者入力シート!$A$2:$U$101,8,FALSE),""),IF($D105&lt;&gt;"",IF(VLOOKUP(個人情報!$D105,登録者リスト!$A$1:$F$43729,4,FALSE)=基本情報!$D$6,VLOOKUP(個人情報!$D105,登録者リスト!$A$1:$F$43729,3,FALSE),""),""))</f>
        <v/>
      </c>
      <c r="F105" s="283" t="str">
        <f>IF(C105="○",IF($D105&lt;&gt;"",VLOOKUP($D105,新規学連登録者入力シート!$A$2:$U$101,9,FALSE),""),IF($D105&lt;&gt;"",IF(VLOOKUP(個人情報!$D105,登録者リスト!$A$1:$G$43729,4,FALSE)=基本情報!$D$6,VLOOKUP(個人情報!$D105,登録者リスト!$A$1:$G$43729,7,FALSE),""),""))</f>
        <v/>
      </c>
      <c r="G105" s="213" t="str">
        <f>IF(C105="○",IF($D105&lt;&gt;"",VLOOKUP($D105,新規学連登録者入力シート!$A$2:$U$101,14,FALSE),""),IF($D105&lt;&gt;"",IF(VLOOKUP(個人情報!$D105,登録者リスト!$A$1:$F$43729,4,FALSE)=基本情報!$D$6,VLOOKUP(個人情報!$D105,登録者リスト!$A$1:$F$43729,5,FALSE),""),""))</f>
        <v/>
      </c>
      <c r="H105" s="281" t="str">
        <f>IF(C105="○",IF($D105&lt;&gt;"",VLOOKUP($D105,新規学連登録者入力シート!$A$2:$U$101,19,FALSE),""),IF($D105&lt;&gt;"",IF(VLOOKUP(個人情報!$D105,登録者リスト!$A$1:$H$43729,4,FALSE)=基本情報!$D$6,VLOOKUP(個人情報!$D105,登録者リスト!$A$1:$H$43729,8,FALSE),""),""))</f>
        <v/>
      </c>
      <c r="I105" s="285"/>
      <c r="J105" s="169"/>
      <c r="K105" s="13" t="str">
        <f>IF(S105="",ASC(L105&amp;IF(N105&lt;&gt;"",TEXT(N105,"00"),"")&amp;IF(P105&lt;&gt;"",TEXT(P105,"00"),"")&amp;IF(R105&lt;&gt;"",TEXT(R105,"00"),"")),ASC(S105))</f>
        <v/>
      </c>
      <c r="L105" s="292"/>
      <c r="M105" s="265" t="s">
        <v>275</v>
      </c>
      <c r="N105" s="319"/>
      <c r="O105" s="265" t="s">
        <v>276</v>
      </c>
      <c r="P105" s="319"/>
      <c r="Q105" s="277" t="s">
        <v>277</v>
      </c>
      <c r="R105" s="321"/>
      <c r="S105" s="292"/>
      <c r="T105" s="8"/>
      <c r="U105" s="9" t="s">
        <v>23</v>
      </c>
      <c r="V105" s="8"/>
      <c r="W105" s="9" t="s">
        <v>24</v>
      </c>
      <c r="X105" s="8"/>
      <c r="Y105" s="9" t="s">
        <v>26</v>
      </c>
      <c r="Z105" s="285"/>
      <c r="AA105" s="126" t="str">
        <f>IF(AI105="",ASC(AB105&amp;IF(AD105&lt;&gt;"",TEXT(AD105,"00"),"")&amp;IF(AF105&lt;&gt;"",TEXT(AF105,"00"),"")&amp;IF(AH105&lt;&gt;"",TEXT(AH105,"00"),"")),ASC(AI105))</f>
        <v/>
      </c>
      <c r="AB105" s="267" t="str">
        <f>IF(I105="","",IF(I105="202 七種競技","",VLOOKUP(I105,大学記録!$A$3:$H$22,2,FALSE)))</f>
        <v/>
      </c>
      <c r="AC105" s="269" t="s">
        <v>275</v>
      </c>
      <c r="AD105" s="267" t="str">
        <f>IF(I105="","",IF(I105="202 七種競技","",VLOOKUP(I105,大学記録!$A$3:$H$22,4,FALSE)))</f>
        <v/>
      </c>
      <c r="AE105" s="269" t="s">
        <v>276</v>
      </c>
      <c r="AF105" s="267" t="str">
        <f>IF(I105="","",IF(I105="202 七種競技","",VLOOKUP(I105,大学記録!$A$3:$H$22,6,FALSE)))</f>
        <v/>
      </c>
      <c r="AG105" s="273" t="s">
        <v>277</v>
      </c>
      <c r="AH105" s="267" t="str">
        <f>IF(I105="","",IF(I105="202 七種競技","",VLOOKUP(I105,大学記録!$A$3:$H$22,8,FALSE)))</f>
        <v/>
      </c>
      <c r="AI105" s="267" t="str">
        <f>IF(I105="","",IF(I105="202 七種競技",大学記録!$B$22,""))</f>
        <v/>
      </c>
      <c r="AJ105" s="218" t="e">
        <f>IF(#REF!="",ASC(#REF!&amp;IF(#REF!&lt;&gt;"",TEXT(#REF!,"00"),"")&amp;IF(#REF!&lt;&gt;"",TEXT(#REF!,"00"),"")&amp;IF(#REF!&lt;&gt;"",TEXT(#REF!,"00"),"")),ASC(#REF!))</f>
        <v>#REF!</v>
      </c>
      <c r="AL105" s="6" t="str">
        <f>IF(AND(I105&lt;&gt;"107 ハーフマラソン",I105&lt;&gt;"062 10000mW"),D105 &amp; "-" &amp; I105,D105 &amp; "-" &amp; I105 &amp;#REF!)</f>
        <v>-</v>
      </c>
      <c r="AM105" s="6" t="str">
        <f>IF(ISERROR(VLOOKUP(個人情報!$AL105,登録者リスト!#REF!,4,FALSE)),"○","")</f>
        <v>○</v>
      </c>
      <c r="AN105" s="6" t="e">
        <f>IF(AND(I105&lt;&gt;"107 ハーフマラソン",I105&lt;&gt;"062 10000mW"),#REF! &amp; "-" &amp; I105,#REF! &amp; "-" &amp; I105 &amp;#REF!)</f>
        <v>#REF!</v>
      </c>
      <c r="AO105" s="6" t="str">
        <f>IF(ISERROR(VLOOKUP(AN105,突破者リスト外資格記録入力シート!$D$7:$M$106,2,FALSE)),"○","")</f>
        <v>○</v>
      </c>
      <c r="AP105" s="6" t="str">
        <f>IF(C105="○","整理番号","登録番号")</f>
        <v>登録番号</v>
      </c>
      <c r="AQ105" s="6" t="str">
        <f>IF(I105="107 ハーフマラソン","H",IF(I105="062 10000mW","W",""))</f>
        <v/>
      </c>
      <c r="AR105" s="6" t="e">
        <f>VLOOKUP($I105 &amp;#REF!,標準記録!$A$1:$D$25,2,FALSE)</f>
        <v>#REF!</v>
      </c>
      <c r="AS105" s="6" t="e">
        <f>VLOOKUP($I105 &amp;#REF!,標準記録!$A$1:$D$25,3,FALSE)</f>
        <v>#REF!</v>
      </c>
      <c r="AT105" s="6" t="e">
        <f>VLOOKUP($I105 &amp;#REF!,標準記録!$A$1:$D$25,4,FALSE)</f>
        <v>#REF!</v>
      </c>
      <c r="AU105" s="6" t="str">
        <f>IF(AV105="","",A105)</f>
        <v/>
      </c>
      <c r="AV105" s="6" t="str">
        <f>IF(OR(I105="201 十種競技",I105="202 七種競技"),#REF!,"")</f>
        <v/>
      </c>
      <c r="AW105" s="6" t="str">
        <f>IF(I105="107 ハーフマラソン",#REF!,"")</f>
        <v/>
      </c>
      <c r="AX105" s="6" t="e">
        <f>I105 &amp;#REF!</f>
        <v>#REF!</v>
      </c>
      <c r="AY105" s="6">
        <f>I105</f>
        <v>0</v>
      </c>
      <c r="AZ105" s="6">
        <f>COUNTIF($AY$5:$AY$401,I105)</f>
        <v>160</v>
      </c>
      <c r="BA105" s="6">
        <f>COUNTIF($AX$5:$AX$401,I105 &amp; "B標準")</f>
        <v>0</v>
      </c>
      <c r="BB105" s="6" t="str">
        <f>D103 &amp; D105</f>
        <v>登録番号</v>
      </c>
    </row>
    <row r="106" spans="1:54" ht="14.25" customHeight="1" thickBot="1" x14ac:dyDescent="0.2">
      <c r="A106" s="358"/>
      <c r="B106" s="293"/>
      <c r="C106" s="295"/>
      <c r="D106" s="293"/>
      <c r="E106" s="188" t="str">
        <f>IF(C105="○",IF($D105&lt;&gt;"",VLOOKUP($D105,新規学連登録者入力シート!$A$2:$U$101,7,FALSE),""),IF($D105&lt;&gt;"",IF(VLOOKUP(個人情報!$D105,登録者リスト!$A$1:$F$43729,4,FALSE)=基本情報!$D$6,VLOOKUP(個人情報!$D105,登録者リスト!$A$1:$F$43729,2,FALSE),""),""))</f>
        <v/>
      </c>
      <c r="F106" s="284"/>
      <c r="G106" s="188" t="str">
        <f>IF(C105="○",IF($D105&lt;&gt;"",VLOOKUP($D105,新規学連登録者入力シート!$A$2:$U$101,19,FALSE),""),IF($D105&lt;&gt;"",IF(VLOOKUP(個人情報!$D105,登録者リスト!$A$1:$F$43729,4,FALSE)=基本情報!$D$6,VLOOKUP(個人情報!$D105,登録者リスト!$A$1:$F$43729,6,FALSE),""),""))</f>
        <v/>
      </c>
      <c r="H106" s="282"/>
      <c r="I106" s="286"/>
      <c r="J106" s="170"/>
      <c r="K106" s="15" t="str">
        <f>IF(S106="",ASC(L106&amp;IF(N106&lt;&gt;"",TEXT(N106,"00"),"")&amp;IF(P106&lt;&gt;"",TEXT(P106,"00"),"")&amp;IF(R106&lt;&gt;"",TEXT(R106,"00"),"")),ASC(S106))</f>
        <v/>
      </c>
      <c r="L106" s="293"/>
      <c r="M106" s="266"/>
      <c r="N106" s="320"/>
      <c r="O106" s="266"/>
      <c r="P106" s="320"/>
      <c r="Q106" s="278"/>
      <c r="R106" s="322"/>
      <c r="S106" s="293"/>
      <c r="T106" s="10"/>
      <c r="U106" s="11" t="s">
        <v>23</v>
      </c>
      <c r="V106" s="10"/>
      <c r="W106" s="11" t="s">
        <v>25</v>
      </c>
      <c r="X106" s="10"/>
      <c r="Y106" s="11" t="s">
        <v>26</v>
      </c>
      <c r="Z106" s="286"/>
      <c r="AA106" s="127" t="str">
        <f>IF(AI106="",ASC(AB105&amp;IF(AD106&lt;&gt;"",TEXT(AD106,"00"),"")&amp;IF(AF106&lt;&gt;"",TEXT(AF106,"00"),"")&amp;IF(AH106&lt;&gt;"",TEXT(AH106,"00"),"")),ASC(AI106))</f>
        <v/>
      </c>
      <c r="AB106" s="268"/>
      <c r="AC106" s="270"/>
      <c r="AD106" s="268"/>
      <c r="AE106" s="270"/>
      <c r="AF106" s="268"/>
      <c r="AG106" s="274"/>
      <c r="AH106" s="268"/>
      <c r="AI106" s="268"/>
      <c r="AJ106" s="219" t="e">
        <f>IF(#REF!="",ASC(#REF!&amp;IF(#REF!&lt;&gt;"",TEXT(#REF!,"00"),"")&amp;IF(#REF!&lt;&gt;"",TEXT(#REF!,"00"),"")&amp;IF(#REF!&lt;&gt;"",TEXT(#REF!,"00"),"")),ASC(#REF!))</f>
        <v>#REF!</v>
      </c>
      <c r="AL106" s="6" t="str">
        <f>IF(AND(I106&lt;&gt;"107 ハーフマラソン",I106&lt;&gt;"062 10000mW"),D105 &amp; "-" &amp; I106,D105 &amp; "-" &amp; I106 &amp;#REF!)</f>
        <v>-</v>
      </c>
      <c r="AM106" s="6" t="str">
        <f>IF(ISERROR(VLOOKUP(個人情報!$AL106,登録者リスト!#REF!,4,FALSE)),"○","")</f>
        <v>○</v>
      </c>
      <c r="AN106" s="6" t="e">
        <f>IF(AND(I106&lt;&gt;"107 ハーフマラソン",I106&lt;&gt;"062 10000mW"),#REF! &amp; "-" &amp; I106,#REF! &amp; "-" &amp; I106 &amp;#REF!)</f>
        <v>#REF!</v>
      </c>
      <c r="AO106" s="6" t="str">
        <f>IF(ISERROR(VLOOKUP(AN106,突破者リスト外資格記録入力シート!$D$7:$M$106,2,FALSE)),"○","")</f>
        <v>○</v>
      </c>
      <c r="AQ106" s="6" t="str">
        <f>IF(I106="107 ハーフマラソン","H",IF(I106="062 10000mW","W",""))</f>
        <v/>
      </c>
      <c r="AR106" s="6" t="e">
        <f>VLOOKUP($I106 &amp;#REF!,標準記録!$A$1:$D$25,2,FALSE)</f>
        <v>#REF!</v>
      </c>
      <c r="AS106" s="6" t="e">
        <f>VLOOKUP($I106 &amp;#REF!,標準記録!$A$1:$D$25,3,FALSE)</f>
        <v>#REF!</v>
      </c>
      <c r="AT106" s="6" t="e">
        <f>VLOOKUP($I106 &amp;#REF!,標準記録!$A$1:$D$25,4,FALSE)</f>
        <v>#REF!</v>
      </c>
      <c r="AU106" s="6" t="str">
        <f>IF(AV106="","",A105)</f>
        <v/>
      </c>
      <c r="AV106" s="6" t="str">
        <f>IF(OR(I106="201 十種競技",I106="202 七種競技"),#REF!,"")</f>
        <v/>
      </c>
      <c r="AW106" s="6" t="str">
        <f>IF(I106="107 ハーフマラソン",#REF!,"")</f>
        <v/>
      </c>
      <c r="AX106" s="6" t="e">
        <f>I106 &amp;#REF!</f>
        <v>#REF!</v>
      </c>
      <c r="AY106" s="6">
        <f>I106</f>
        <v>0</v>
      </c>
      <c r="AZ106" s="6">
        <f>COUNTIF($AY$5:$AY$401,I106)</f>
        <v>160</v>
      </c>
      <c r="BA106" s="6">
        <f>COUNTIF($AX$5:$AX$401,I106 &amp; "B標準")</f>
        <v>0</v>
      </c>
    </row>
    <row r="107" spans="1:54" ht="15" thickTop="1" thickBot="1" x14ac:dyDescent="0.2">
      <c r="A107" s="359"/>
      <c r="B107" s="325" t="s">
        <v>164</v>
      </c>
      <c r="C107" s="326"/>
      <c r="D107" s="326"/>
      <c r="E107" s="326"/>
      <c r="F107" s="326"/>
      <c r="G107" s="327"/>
      <c r="H107" s="214"/>
      <c r="I107" s="328"/>
      <c r="J107" s="329"/>
      <c r="K107" s="329"/>
      <c r="L107" s="329"/>
      <c r="M107" s="329"/>
      <c r="N107" s="329"/>
      <c r="O107" s="329"/>
      <c r="P107" s="329"/>
      <c r="Q107" s="329"/>
      <c r="R107" s="329"/>
      <c r="S107" s="329"/>
      <c r="T107" s="329"/>
      <c r="U107" s="329"/>
      <c r="V107" s="329"/>
      <c r="W107" s="329"/>
      <c r="X107" s="329"/>
      <c r="Y107" s="329"/>
      <c r="Z107" s="329"/>
      <c r="AA107" s="329"/>
      <c r="AB107" s="329"/>
      <c r="AC107" s="329"/>
      <c r="AD107" s="329"/>
      <c r="AE107" s="329"/>
      <c r="AF107" s="329"/>
      <c r="AG107" s="329"/>
      <c r="AH107" s="329"/>
      <c r="AI107" s="329"/>
      <c r="AJ107" s="330"/>
    </row>
    <row r="108" spans="1:54" ht="13.5" customHeight="1" x14ac:dyDescent="0.15">
      <c r="A108" s="355"/>
      <c r="B108" s="350" t="s">
        <v>0</v>
      </c>
      <c r="C108" s="351" t="s">
        <v>280</v>
      </c>
      <c r="D108" s="351" t="str">
        <f>IF(C110="○","整理番号","登録番号")</f>
        <v>登録番号</v>
      </c>
      <c r="E108" s="193" t="s">
        <v>1394</v>
      </c>
      <c r="F108" s="350" t="s">
        <v>319</v>
      </c>
      <c r="G108" s="215" t="s">
        <v>1</v>
      </c>
      <c r="H108" s="336" t="s">
        <v>1395</v>
      </c>
      <c r="I108" s="353" t="s">
        <v>2</v>
      </c>
      <c r="J108" s="194" t="s">
        <v>281</v>
      </c>
      <c r="K108" s="195" t="s">
        <v>16</v>
      </c>
      <c r="L108" s="338" t="s">
        <v>4</v>
      </c>
      <c r="M108" s="339"/>
      <c r="N108" s="339"/>
      <c r="O108" s="339"/>
      <c r="P108" s="339"/>
      <c r="Q108" s="339"/>
      <c r="R108" s="339"/>
      <c r="S108" s="339"/>
      <c r="T108" s="339"/>
      <c r="U108" s="339"/>
      <c r="V108" s="339"/>
      <c r="W108" s="339"/>
      <c r="X108" s="339"/>
      <c r="Y108" s="339"/>
      <c r="Z108" s="340"/>
      <c r="AA108" s="196" t="s">
        <v>16</v>
      </c>
      <c r="AB108" s="341" t="s">
        <v>462</v>
      </c>
      <c r="AC108" s="342"/>
      <c r="AD108" s="342"/>
      <c r="AE108" s="342"/>
      <c r="AF108" s="342"/>
      <c r="AG108" s="342"/>
      <c r="AH108" s="342"/>
      <c r="AI108" s="343"/>
      <c r="AJ108" s="216" t="s">
        <v>16</v>
      </c>
    </row>
    <row r="109" spans="1:54" ht="14.25" thickBot="1" x14ac:dyDescent="0.2">
      <c r="A109" s="356"/>
      <c r="B109" s="337"/>
      <c r="C109" s="352"/>
      <c r="D109" s="352"/>
      <c r="E109" s="197" t="s">
        <v>6</v>
      </c>
      <c r="F109" s="337"/>
      <c r="G109" s="198" t="s">
        <v>7</v>
      </c>
      <c r="H109" s="337"/>
      <c r="I109" s="354"/>
      <c r="J109" s="199"/>
      <c r="K109" s="200"/>
      <c r="L109" s="344" t="s">
        <v>8</v>
      </c>
      <c r="M109" s="345"/>
      <c r="N109" s="345"/>
      <c r="O109" s="345"/>
      <c r="P109" s="345"/>
      <c r="Q109" s="345"/>
      <c r="R109" s="346"/>
      <c r="S109" s="197" t="s">
        <v>9</v>
      </c>
      <c r="T109" s="201" t="s">
        <v>10</v>
      </c>
      <c r="U109" s="202"/>
      <c r="V109" s="202"/>
      <c r="W109" s="202"/>
      <c r="X109" s="202"/>
      <c r="Y109" s="203"/>
      <c r="Z109" s="198" t="s">
        <v>11</v>
      </c>
      <c r="AA109" s="204"/>
      <c r="AB109" s="347" t="s">
        <v>8</v>
      </c>
      <c r="AC109" s="348"/>
      <c r="AD109" s="348"/>
      <c r="AE109" s="348"/>
      <c r="AF109" s="348"/>
      <c r="AG109" s="348"/>
      <c r="AH109" s="349"/>
      <c r="AI109" s="205" t="s">
        <v>9</v>
      </c>
      <c r="AJ109" s="217"/>
    </row>
    <row r="110" spans="1:54" ht="13.5" customHeight="1" x14ac:dyDescent="0.15">
      <c r="A110" s="357">
        <v>22</v>
      </c>
      <c r="B110" s="292"/>
      <c r="C110" s="294"/>
      <c r="D110" s="292"/>
      <c r="E110" s="212" t="str">
        <f>IF(C110="○",IF($D110&lt;&gt;"",VLOOKUP($D110,新規学連登録者入力シート!$A$2:$U$101,8,FALSE),""),IF($D110&lt;&gt;"",IF(VLOOKUP(個人情報!$D110,登録者リスト!$A$1:$F$43729,4,FALSE)=基本情報!$D$6,VLOOKUP(個人情報!$D110,登録者リスト!$A$1:$F$43729,3,FALSE),""),""))</f>
        <v/>
      </c>
      <c r="F110" s="283" t="str">
        <f>IF(C110="○",IF($D110&lt;&gt;"",VLOOKUP($D110,新規学連登録者入力シート!$A$2:$U$101,9,FALSE),""),IF($D110&lt;&gt;"",IF(VLOOKUP(個人情報!$D110,登録者リスト!$A$1:$G$43729,4,FALSE)=基本情報!$D$6,VLOOKUP(個人情報!$D110,登録者リスト!$A$1:$G$43729,7,FALSE),""),""))</f>
        <v/>
      </c>
      <c r="G110" s="213" t="str">
        <f>IF(C110="○",IF($D110&lt;&gt;"",VLOOKUP($D110,新規学連登録者入力シート!$A$2:$U$101,14,FALSE),""),IF($D110&lt;&gt;"",IF(VLOOKUP(個人情報!$D110,登録者リスト!$A$1:$F$43729,4,FALSE)=基本情報!$D$6,VLOOKUP(個人情報!$D110,登録者リスト!$A$1:$F$43729,5,FALSE),""),""))</f>
        <v/>
      </c>
      <c r="H110" s="281" t="str">
        <f>IF(C110="○",IF($D110&lt;&gt;"",VLOOKUP($D110,新規学連登録者入力シート!$A$2:$U$101,19,FALSE),""),IF($D110&lt;&gt;"",IF(VLOOKUP(個人情報!$D110,登録者リスト!$A$1:$H$43729,4,FALSE)=基本情報!$D$6,VLOOKUP(個人情報!$D110,登録者リスト!$A$1:$H$43729,8,FALSE),""),""))</f>
        <v/>
      </c>
      <c r="I110" s="285"/>
      <c r="J110" s="169"/>
      <c r="K110" s="13" t="str">
        <f>IF(S110="",ASC(L110&amp;IF(N110&lt;&gt;"",TEXT(N110,"00"),"")&amp;IF(P110&lt;&gt;"",TEXT(P110,"00"),"")&amp;IF(R110&lt;&gt;"",TEXT(R110,"00"),"")),ASC(S110))</f>
        <v/>
      </c>
      <c r="L110" s="292"/>
      <c r="M110" s="265" t="s">
        <v>275</v>
      </c>
      <c r="N110" s="319"/>
      <c r="O110" s="265" t="s">
        <v>276</v>
      </c>
      <c r="P110" s="319"/>
      <c r="Q110" s="277" t="s">
        <v>277</v>
      </c>
      <c r="R110" s="321"/>
      <c r="S110" s="292"/>
      <c r="T110" s="8"/>
      <c r="U110" s="9" t="s">
        <v>23</v>
      </c>
      <c r="V110" s="8"/>
      <c r="W110" s="9" t="s">
        <v>24</v>
      </c>
      <c r="X110" s="8"/>
      <c r="Y110" s="9" t="s">
        <v>26</v>
      </c>
      <c r="Z110" s="285"/>
      <c r="AA110" s="126" t="str">
        <f>IF(AI110="",ASC(AB110&amp;IF(AD110&lt;&gt;"",TEXT(AD110,"00"),"")&amp;IF(AF110&lt;&gt;"",TEXT(AF110,"00"),"")&amp;IF(AH110&lt;&gt;"",TEXT(AH110,"00"),"")),ASC(AI110))</f>
        <v/>
      </c>
      <c r="AB110" s="267" t="str">
        <f>IF(I110="","",IF(I110="202 七種競技","",VLOOKUP(I110,大学記録!$A$3:$H$22,2,FALSE)))</f>
        <v/>
      </c>
      <c r="AC110" s="269" t="s">
        <v>275</v>
      </c>
      <c r="AD110" s="267" t="str">
        <f>IF(I110="","",IF(I110="202 七種競技","",VLOOKUP(I110,大学記録!$A$3:$H$22,4,FALSE)))</f>
        <v/>
      </c>
      <c r="AE110" s="269" t="s">
        <v>276</v>
      </c>
      <c r="AF110" s="267" t="str">
        <f>IF(I110="","",IF(I110="202 七種競技","",VLOOKUP(I110,大学記録!$A$3:$H$22,6,FALSE)))</f>
        <v/>
      </c>
      <c r="AG110" s="273" t="s">
        <v>277</v>
      </c>
      <c r="AH110" s="267" t="str">
        <f>IF(I110="","",IF(I110="202 七種競技","",VLOOKUP(I110,大学記録!$A$3:$H$22,8,FALSE)))</f>
        <v/>
      </c>
      <c r="AI110" s="267" t="str">
        <f>IF(I110="","",IF(I110="202 七種競技",大学記録!$B$22,""))</f>
        <v/>
      </c>
      <c r="AJ110" s="218" t="e">
        <f>IF(#REF!="",ASC(#REF!&amp;IF(#REF!&lt;&gt;"",TEXT(#REF!,"00"),"")&amp;IF(#REF!&lt;&gt;"",TEXT(#REF!,"00"),"")&amp;IF(#REF!&lt;&gt;"",TEXT(#REF!,"00"),"")),ASC(#REF!))</f>
        <v>#REF!</v>
      </c>
      <c r="AL110" s="6" t="str">
        <f>IF(AND(I110&lt;&gt;"107 ハーフマラソン",I110&lt;&gt;"062 10000mW"),D110 &amp; "-" &amp; I110,D110 &amp; "-" &amp; I110 &amp;#REF!)</f>
        <v>-</v>
      </c>
      <c r="AM110" s="6" t="str">
        <f>IF(ISERROR(VLOOKUP(個人情報!$AL110,登録者リスト!#REF!,4,FALSE)),"○","")</f>
        <v>○</v>
      </c>
      <c r="AN110" s="6" t="e">
        <f>IF(AND(I110&lt;&gt;"107 ハーフマラソン",I110&lt;&gt;"062 10000mW"),#REF! &amp; "-" &amp; I110,#REF! &amp; "-" &amp; I110 &amp;#REF!)</f>
        <v>#REF!</v>
      </c>
      <c r="AO110" s="6" t="str">
        <f>IF(ISERROR(VLOOKUP(AN110,突破者リスト外資格記録入力シート!$D$7:$M$106,2,FALSE)),"○","")</f>
        <v>○</v>
      </c>
      <c r="AP110" s="6" t="str">
        <f>IF(C110="○","整理番号","登録番号")</f>
        <v>登録番号</v>
      </c>
      <c r="AQ110" s="6" t="str">
        <f>IF(I110="107 ハーフマラソン","H",IF(I110="062 10000mW","W",""))</f>
        <v/>
      </c>
      <c r="AR110" s="6" t="e">
        <f>VLOOKUP($I110 &amp;#REF!,標準記録!$A$1:$D$25,2,FALSE)</f>
        <v>#REF!</v>
      </c>
      <c r="AS110" s="6" t="e">
        <f>VLOOKUP($I110 &amp;#REF!,標準記録!$A$1:$D$25,3,FALSE)</f>
        <v>#REF!</v>
      </c>
      <c r="AT110" s="6" t="e">
        <f>VLOOKUP($I110 &amp;#REF!,標準記録!$A$1:$D$25,4,FALSE)</f>
        <v>#REF!</v>
      </c>
      <c r="AU110" s="6" t="str">
        <f>IF(AV110="","",A110)</f>
        <v/>
      </c>
      <c r="AV110" s="6" t="str">
        <f>IF(OR(I110="201 十種競技",I110="202 七種競技"),#REF!,"")</f>
        <v/>
      </c>
      <c r="AW110" s="6" t="str">
        <f>IF(I110="107 ハーフマラソン",#REF!,"")</f>
        <v/>
      </c>
      <c r="AX110" s="6" t="e">
        <f>I110 &amp;#REF!</f>
        <v>#REF!</v>
      </c>
      <c r="AY110" s="6">
        <f>I110</f>
        <v>0</v>
      </c>
      <c r="AZ110" s="6">
        <f>COUNTIF($AY$5:$AY$401,I110)</f>
        <v>160</v>
      </c>
      <c r="BA110" s="6">
        <f>COUNTIF($AX$5:$AX$401,I110 &amp; "B標準")</f>
        <v>0</v>
      </c>
      <c r="BB110" s="6" t="str">
        <f>D108 &amp; D110</f>
        <v>登録番号</v>
      </c>
    </row>
    <row r="111" spans="1:54" ht="14.25" customHeight="1" thickBot="1" x14ac:dyDescent="0.2">
      <c r="A111" s="358"/>
      <c r="B111" s="293"/>
      <c r="C111" s="295"/>
      <c r="D111" s="293"/>
      <c r="E111" s="188" t="str">
        <f>IF(C110="○",IF($D110&lt;&gt;"",VLOOKUP($D110,新規学連登録者入力シート!$A$2:$U$101,7,FALSE),""),IF($D110&lt;&gt;"",IF(VLOOKUP(個人情報!$D110,登録者リスト!$A$1:$F$43729,4,FALSE)=基本情報!$D$6,VLOOKUP(個人情報!$D110,登録者リスト!$A$1:$F$43729,2,FALSE),""),""))</f>
        <v/>
      </c>
      <c r="F111" s="284"/>
      <c r="G111" s="188" t="str">
        <f>IF(C110="○",IF($D110&lt;&gt;"",VLOOKUP($D110,新規学連登録者入力シート!$A$2:$U$101,19,FALSE),""),IF($D110&lt;&gt;"",IF(VLOOKUP(個人情報!$D110,登録者リスト!$A$1:$F$43729,4,FALSE)=基本情報!$D$6,VLOOKUP(個人情報!$D110,登録者リスト!$A$1:$F$43729,6,FALSE),""),""))</f>
        <v/>
      </c>
      <c r="H111" s="282"/>
      <c r="I111" s="286"/>
      <c r="J111" s="170"/>
      <c r="K111" s="15" t="str">
        <f>IF(S111="",ASC(L111&amp;IF(N111&lt;&gt;"",TEXT(N111,"00"),"")&amp;IF(P111&lt;&gt;"",TEXT(P111,"00"),"")&amp;IF(R111&lt;&gt;"",TEXT(R111,"00"),"")),ASC(S111))</f>
        <v/>
      </c>
      <c r="L111" s="293"/>
      <c r="M111" s="266"/>
      <c r="N111" s="320"/>
      <c r="O111" s="266"/>
      <c r="P111" s="320"/>
      <c r="Q111" s="278"/>
      <c r="R111" s="322"/>
      <c r="S111" s="293"/>
      <c r="T111" s="10"/>
      <c r="U111" s="11" t="s">
        <v>23</v>
      </c>
      <c r="V111" s="10"/>
      <c r="W111" s="11" t="s">
        <v>25</v>
      </c>
      <c r="X111" s="10"/>
      <c r="Y111" s="11" t="s">
        <v>26</v>
      </c>
      <c r="Z111" s="286"/>
      <c r="AA111" s="127" t="str">
        <f>IF(AI111="",ASC(AB110&amp;IF(AD111&lt;&gt;"",TEXT(AD111,"00"),"")&amp;IF(AF111&lt;&gt;"",TEXT(AF111,"00"),"")&amp;IF(AH111&lt;&gt;"",TEXT(AH111,"00"),"")),ASC(AI111))</f>
        <v/>
      </c>
      <c r="AB111" s="268"/>
      <c r="AC111" s="270"/>
      <c r="AD111" s="268"/>
      <c r="AE111" s="270"/>
      <c r="AF111" s="268"/>
      <c r="AG111" s="274"/>
      <c r="AH111" s="268"/>
      <c r="AI111" s="268"/>
      <c r="AJ111" s="219" t="e">
        <f>IF(#REF!="",ASC(#REF!&amp;IF(#REF!&lt;&gt;"",TEXT(#REF!,"00"),"")&amp;IF(#REF!&lt;&gt;"",TEXT(#REF!,"00"),"")&amp;IF(#REF!&lt;&gt;"",TEXT(#REF!,"00"),"")),ASC(#REF!))</f>
        <v>#REF!</v>
      </c>
      <c r="AL111" s="6" t="str">
        <f>IF(AND(I111&lt;&gt;"107 ハーフマラソン",I111&lt;&gt;"062 10000mW"),D110 &amp; "-" &amp; I111,D110 &amp; "-" &amp; I111 &amp;#REF!)</f>
        <v>-</v>
      </c>
      <c r="AM111" s="6" t="str">
        <f>IF(ISERROR(VLOOKUP(個人情報!$AL111,登録者リスト!#REF!,4,FALSE)),"○","")</f>
        <v>○</v>
      </c>
      <c r="AN111" s="6" t="e">
        <f>IF(AND(I111&lt;&gt;"107 ハーフマラソン",I111&lt;&gt;"062 10000mW"),#REF! &amp; "-" &amp; I111,#REF! &amp; "-" &amp; I111 &amp;#REF!)</f>
        <v>#REF!</v>
      </c>
      <c r="AO111" s="6" t="str">
        <f>IF(ISERROR(VLOOKUP(AN111,突破者リスト外資格記録入力シート!$D$7:$M$106,2,FALSE)),"○","")</f>
        <v>○</v>
      </c>
      <c r="AQ111" s="6" t="str">
        <f>IF(I111="107 ハーフマラソン","H",IF(I111="062 10000mW","W",""))</f>
        <v/>
      </c>
      <c r="AR111" s="6" t="e">
        <f>VLOOKUP($I111 &amp;#REF!,標準記録!$A$1:$D$25,2,FALSE)</f>
        <v>#REF!</v>
      </c>
      <c r="AS111" s="6" t="e">
        <f>VLOOKUP($I111 &amp;#REF!,標準記録!$A$1:$D$25,3,FALSE)</f>
        <v>#REF!</v>
      </c>
      <c r="AT111" s="6" t="e">
        <f>VLOOKUP($I111 &amp;#REF!,標準記録!$A$1:$D$25,4,FALSE)</f>
        <v>#REF!</v>
      </c>
      <c r="AU111" s="6" t="str">
        <f>IF(AV111="","",A110)</f>
        <v/>
      </c>
      <c r="AV111" s="6" t="str">
        <f>IF(OR(I111="201 十種競技",I111="202 七種競技"),#REF!,"")</f>
        <v/>
      </c>
      <c r="AW111" s="6" t="str">
        <f>IF(I111="107 ハーフマラソン",#REF!,"")</f>
        <v/>
      </c>
      <c r="AX111" s="6" t="e">
        <f>I111 &amp;#REF!</f>
        <v>#REF!</v>
      </c>
      <c r="AY111" s="6">
        <f>I111</f>
        <v>0</v>
      </c>
      <c r="AZ111" s="6">
        <f>COUNTIF($AY$5:$AY$401,I111)</f>
        <v>160</v>
      </c>
      <c r="BA111" s="6">
        <f>COUNTIF($AX$5:$AX$401,I111 &amp; "B標準")</f>
        <v>0</v>
      </c>
    </row>
    <row r="112" spans="1:54" ht="15" thickTop="1" thickBot="1" x14ac:dyDescent="0.2">
      <c r="A112" s="359"/>
      <c r="B112" s="325" t="s">
        <v>164</v>
      </c>
      <c r="C112" s="326"/>
      <c r="D112" s="326"/>
      <c r="E112" s="326"/>
      <c r="F112" s="326"/>
      <c r="G112" s="327"/>
      <c r="H112" s="214"/>
      <c r="I112" s="328"/>
      <c r="J112" s="329"/>
      <c r="K112" s="329"/>
      <c r="L112" s="329"/>
      <c r="M112" s="329"/>
      <c r="N112" s="329"/>
      <c r="O112" s="329"/>
      <c r="P112" s="329"/>
      <c r="Q112" s="329"/>
      <c r="R112" s="329"/>
      <c r="S112" s="329"/>
      <c r="T112" s="329"/>
      <c r="U112" s="329"/>
      <c r="V112" s="329"/>
      <c r="W112" s="329"/>
      <c r="X112" s="329"/>
      <c r="Y112" s="329"/>
      <c r="Z112" s="329"/>
      <c r="AA112" s="329"/>
      <c r="AB112" s="329"/>
      <c r="AC112" s="329"/>
      <c r="AD112" s="329"/>
      <c r="AE112" s="329"/>
      <c r="AF112" s="329"/>
      <c r="AG112" s="329"/>
      <c r="AH112" s="329"/>
      <c r="AI112" s="329"/>
      <c r="AJ112" s="330"/>
    </row>
    <row r="113" spans="1:54" ht="13.5" customHeight="1" x14ac:dyDescent="0.15">
      <c r="A113" s="355"/>
      <c r="B113" s="350" t="s">
        <v>0</v>
      </c>
      <c r="C113" s="351" t="s">
        <v>280</v>
      </c>
      <c r="D113" s="351" t="str">
        <f>IF(C115="○","整理番号","登録番号")</f>
        <v>登録番号</v>
      </c>
      <c r="E113" s="193" t="s">
        <v>1394</v>
      </c>
      <c r="F113" s="350" t="s">
        <v>319</v>
      </c>
      <c r="G113" s="215" t="s">
        <v>1</v>
      </c>
      <c r="H113" s="336" t="s">
        <v>1395</v>
      </c>
      <c r="I113" s="353" t="s">
        <v>2</v>
      </c>
      <c r="J113" s="194" t="s">
        <v>281</v>
      </c>
      <c r="K113" s="195" t="s">
        <v>16</v>
      </c>
      <c r="L113" s="338" t="s">
        <v>4</v>
      </c>
      <c r="M113" s="339"/>
      <c r="N113" s="339"/>
      <c r="O113" s="339"/>
      <c r="P113" s="339"/>
      <c r="Q113" s="339"/>
      <c r="R113" s="339"/>
      <c r="S113" s="339"/>
      <c r="T113" s="339"/>
      <c r="U113" s="339"/>
      <c r="V113" s="339"/>
      <c r="W113" s="339"/>
      <c r="X113" s="339"/>
      <c r="Y113" s="339"/>
      <c r="Z113" s="340"/>
      <c r="AA113" s="196" t="s">
        <v>16</v>
      </c>
      <c r="AB113" s="341" t="s">
        <v>462</v>
      </c>
      <c r="AC113" s="342"/>
      <c r="AD113" s="342"/>
      <c r="AE113" s="342"/>
      <c r="AF113" s="342"/>
      <c r="AG113" s="342"/>
      <c r="AH113" s="342"/>
      <c r="AI113" s="343"/>
      <c r="AJ113" s="216" t="s">
        <v>16</v>
      </c>
    </row>
    <row r="114" spans="1:54" ht="14.25" thickBot="1" x14ac:dyDescent="0.2">
      <c r="A114" s="356"/>
      <c r="B114" s="337"/>
      <c r="C114" s="352"/>
      <c r="D114" s="352"/>
      <c r="E114" s="197" t="s">
        <v>6</v>
      </c>
      <c r="F114" s="337"/>
      <c r="G114" s="198" t="s">
        <v>7</v>
      </c>
      <c r="H114" s="337"/>
      <c r="I114" s="354"/>
      <c r="J114" s="199"/>
      <c r="K114" s="200"/>
      <c r="L114" s="344" t="s">
        <v>8</v>
      </c>
      <c r="M114" s="345"/>
      <c r="N114" s="345"/>
      <c r="O114" s="345"/>
      <c r="P114" s="345"/>
      <c r="Q114" s="345"/>
      <c r="R114" s="346"/>
      <c r="S114" s="197" t="s">
        <v>9</v>
      </c>
      <c r="T114" s="201" t="s">
        <v>10</v>
      </c>
      <c r="U114" s="202"/>
      <c r="V114" s="202"/>
      <c r="W114" s="202"/>
      <c r="X114" s="202"/>
      <c r="Y114" s="203"/>
      <c r="Z114" s="198" t="s">
        <v>11</v>
      </c>
      <c r="AA114" s="204"/>
      <c r="AB114" s="347" t="s">
        <v>8</v>
      </c>
      <c r="AC114" s="348"/>
      <c r="AD114" s="348"/>
      <c r="AE114" s="348"/>
      <c r="AF114" s="348"/>
      <c r="AG114" s="348"/>
      <c r="AH114" s="349"/>
      <c r="AI114" s="205" t="s">
        <v>9</v>
      </c>
      <c r="AJ114" s="217"/>
    </row>
    <row r="115" spans="1:54" ht="13.5" customHeight="1" x14ac:dyDescent="0.15">
      <c r="A115" s="357">
        <v>23</v>
      </c>
      <c r="B115" s="292"/>
      <c r="C115" s="294"/>
      <c r="D115" s="292"/>
      <c r="E115" s="212" t="str">
        <f>IF(C115="○",IF($D115&lt;&gt;"",VLOOKUP($D115,新規学連登録者入力シート!$A$2:$U$101,8,FALSE),""),IF($D115&lt;&gt;"",IF(VLOOKUP(個人情報!$D115,登録者リスト!$A$1:$F$43729,4,FALSE)=基本情報!$D$6,VLOOKUP(個人情報!$D115,登録者リスト!$A$1:$F$43729,3,FALSE),""),""))</f>
        <v/>
      </c>
      <c r="F115" s="283" t="str">
        <f>IF(C115="○",IF($D115&lt;&gt;"",VLOOKUP($D115,新規学連登録者入力シート!$A$2:$U$101,9,FALSE),""),IF($D115&lt;&gt;"",IF(VLOOKUP(個人情報!$D115,登録者リスト!$A$1:$G$43729,4,FALSE)=基本情報!$D$6,VLOOKUP(個人情報!$D115,登録者リスト!$A$1:$G$43729,7,FALSE),""),""))</f>
        <v/>
      </c>
      <c r="G115" s="213" t="str">
        <f>IF(C115="○",IF($D115&lt;&gt;"",VLOOKUP($D115,新規学連登録者入力シート!$A$2:$U$101,14,FALSE),""),IF($D115&lt;&gt;"",IF(VLOOKUP(個人情報!$D115,登録者リスト!$A$1:$F$43729,4,FALSE)=基本情報!$D$6,VLOOKUP(個人情報!$D115,登録者リスト!$A$1:$F$43729,5,FALSE),""),""))</f>
        <v/>
      </c>
      <c r="H115" s="281" t="str">
        <f>IF(C115="○",IF($D115&lt;&gt;"",VLOOKUP($D115,新規学連登録者入力シート!$A$2:$U$101,19,FALSE),""),IF($D115&lt;&gt;"",IF(VLOOKUP(個人情報!$D115,登録者リスト!$A$1:$H$43729,4,FALSE)=基本情報!$D$6,VLOOKUP(個人情報!$D115,登録者リスト!$A$1:$H$43729,8,FALSE),""),""))</f>
        <v/>
      </c>
      <c r="I115" s="285"/>
      <c r="J115" s="169"/>
      <c r="K115" s="13" t="str">
        <f>IF(S115="",ASC(L115&amp;IF(N115&lt;&gt;"",TEXT(N115,"00"),"")&amp;IF(P115&lt;&gt;"",TEXT(P115,"00"),"")&amp;IF(R115&lt;&gt;"",TEXT(R115,"00"),"")),ASC(S115))</f>
        <v/>
      </c>
      <c r="L115" s="292"/>
      <c r="M115" s="265" t="s">
        <v>275</v>
      </c>
      <c r="N115" s="319"/>
      <c r="O115" s="265" t="s">
        <v>276</v>
      </c>
      <c r="P115" s="319"/>
      <c r="Q115" s="277" t="s">
        <v>277</v>
      </c>
      <c r="R115" s="321"/>
      <c r="S115" s="292"/>
      <c r="T115" s="8"/>
      <c r="U115" s="9" t="s">
        <v>23</v>
      </c>
      <c r="V115" s="8"/>
      <c r="W115" s="9" t="s">
        <v>24</v>
      </c>
      <c r="X115" s="8"/>
      <c r="Y115" s="9" t="s">
        <v>26</v>
      </c>
      <c r="Z115" s="285"/>
      <c r="AA115" s="126" t="str">
        <f>IF(AI115="",ASC(AB115&amp;IF(AD115&lt;&gt;"",TEXT(AD115,"00"),"")&amp;IF(AF115&lt;&gt;"",TEXT(AF115,"00"),"")&amp;IF(AH115&lt;&gt;"",TEXT(AH115,"00"),"")),ASC(AI115))</f>
        <v/>
      </c>
      <c r="AB115" s="267" t="str">
        <f>IF(I115="","",IF(I115="202 七種競技","",VLOOKUP(I115,大学記録!$A$3:$H$22,2,FALSE)))</f>
        <v/>
      </c>
      <c r="AC115" s="269" t="s">
        <v>275</v>
      </c>
      <c r="AD115" s="267" t="str">
        <f>IF(I115="","",IF(I115="202 七種競技","",VLOOKUP(I115,大学記録!$A$3:$H$22,4,FALSE)))</f>
        <v/>
      </c>
      <c r="AE115" s="269" t="s">
        <v>276</v>
      </c>
      <c r="AF115" s="267" t="str">
        <f>IF(I115="","",IF(I115="202 七種競技","",VLOOKUP(I115,大学記録!$A$3:$H$22,6,FALSE)))</f>
        <v/>
      </c>
      <c r="AG115" s="273" t="s">
        <v>277</v>
      </c>
      <c r="AH115" s="267" t="str">
        <f>IF(I115="","",IF(I115="202 七種競技","",VLOOKUP(I115,大学記録!$A$3:$H$22,8,FALSE)))</f>
        <v/>
      </c>
      <c r="AI115" s="267" t="str">
        <f>IF(I115="","",IF(I115="202 七種競技",大学記録!$B$22,""))</f>
        <v/>
      </c>
      <c r="AJ115" s="218" t="e">
        <f>IF(#REF!="",ASC(#REF!&amp;IF(#REF!&lt;&gt;"",TEXT(#REF!,"00"),"")&amp;IF(#REF!&lt;&gt;"",TEXT(#REF!,"00"),"")&amp;IF(#REF!&lt;&gt;"",TEXT(#REF!,"00"),"")),ASC(#REF!))</f>
        <v>#REF!</v>
      </c>
      <c r="AL115" s="6" t="str">
        <f>IF(AND(I115&lt;&gt;"107 ハーフマラソン",I115&lt;&gt;"062 10000mW"),D115 &amp; "-" &amp; I115,D115 &amp; "-" &amp; I115 &amp;#REF!)</f>
        <v>-</v>
      </c>
      <c r="AM115" s="6" t="str">
        <f>IF(ISERROR(VLOOKUP(個人情報!$AL115,登録者リスト!#REF!,4,FALSE)),"○","")</f>
        <v>○</v>
      </c>
      <c r="AN115" s="6" t="e">
        <f>IF(AND(I115&lt;&gt;"107 ハーフマラソン",I115&lt;&gt;"062 10000mW"),#REF! &amp; "-" &amp; I115,#REF! &amp; "-" &amp; I115 &amp;#REF!)</f>
        <v>#REF!</v>
      </c>
      <c r="AO115" s="6" t="str">
        <f>IF(ISERROR(VLOOKUP(AN115,突破者リスト外資格記録入力シート!$D$7:$M$106,2,FALSE)),"○","")</f>
        <v>○</v>
      </c>
      <c r="AP115" s="6" t="str">
        <f>IF(C115="○","整理番号","登録番号")</f>
        <v>登録番号</v>
      </c>
      <c r="AQ115" s="6" t="str">
        <f>IF(I115="107 ハーフマラソン","H",IF(I115="062 10000mW","W",""))</f>
        <v/>
      </c>
      <c r="AR115" s="6" t="e">
        <f>VLOOKUP($I115 &amp;#REF!,標準記録!$A$1:$D$25,2,FALSE)</f>
        <v>#REF!</v>
      </c>
      <c r="AS115" s="6" t="e">
        <f>VLOOKUP($I115 &amp;#REF!,標準記録!$A$1:$D$25,3,FALSE)</f>
        <v>#REF!</v>
      </c>
      <c r="AT115" s="6" t="e">
        <f>VLOOKUP($I115 &amp;#REF!,標準記録!$A$1:$D$25,4,FALSE)</f>
        <v>#REF!</v>
      </c>
      <c r="AU115" s="6" t="str">
        <f>IF(AV115="","",A115)</f>
        <v/>
      </c>
      <c r="AV115" s="6" t="str">
        <f>IF(OR(I115="201 十種競技",I115="202 七種競技"),#REF!,"")</f>
        <v/>
      </c>
      <c r="AW115" s="6" t="str">
        <f>IF(I115="107 ハーフマラソン",#REF!,"")</f>
        <v/>
      </c>
      <c r="AX115" s="6" t="e">
        <f>I115 &amp;#REF!</f>
        <v>#REF!</v>
      </c>
      <c r="AY115" s="6">
        <f>I115</f>
        <v>0</v>
      </c>
      <c r="AZ115" s="6">
        <f>COUNTIF($AY$5:$AY$401,I115)</f>
        <v>160</v>
      </c>
      <c r="BA115" s="6">
        <f>COUNTIF($AX$5:$AX$401,I115 &amp; "B標準")</f>
        <v>0</v>
      </c>
      <c r="BB115" s="6" t="str">
        <f>D113 &amp; D115</f>
        <v>登録番号</v>
      </c>
    </row>
    <row r="116" spans="1:54" ht="14.25" customHeight="1" thickBot="1" x14ac:dyDescent="0.2">
      <c r="A116" s="358"/>
      <c r="B116" s="293"/>
      <c r="C116" s="295"/>
      <c r="D116" s="293"/>
      <c r="E116" s="188" t="str">
        <f>IF(C115="○",IF($D115&lt;&gt;"",VLOOKUP($D115,新規学連登録者入力シート!$A$2:$U$101,7,FALSE),""),IF($D115&lt;&gt;"",IF(VLOOKUP(個人情報!$D115,登録者リスト!$A$1:$F$43729,4,FALSE)=基本情報!$D$6,VLOOKUP(個人情報!$D115,登録者リスト!$A$1:$F$43729,2,FALSE),""),""))</f>
        <v/>
      </c>
      <c r="F116" s="284"/>
      <c r="G116" s="188" t="str">
        <f>IF(C115="○",IF($D115&lt;&gt;"",VLOOKUP($D115,新規学連登録者入力シート!$A$2:$U$101,19,FALSE),""),IF($D115&lt;&gt;"",IF(VLOOKUP(個人情報!$D115,登録者リスト!$A$1:$F$43729,4,FALSE)=基本情報!$D$6,VLOOKUP(個人情報!$D115,登録者リスト!$A$1:$F$43729,6,FALSE),""),""))</f>
        <v/>
      </c>
      <c r="H116" s="282"/>
      <c r="I116" s="286"/>
      <c r="J116" s="170"/>
      <c r="K116" s="15" t="str">
        <f>IF(S116="",ASC(L116&amp;IF(N116&lt;&gt;"",TEXT(N116,"00"),"")&amp;IF(P116&lt;&gt;"",TEXT(P116,"00"),"")&amp;IF(R116&lt;&gt;"",TEXT(R116,"00"),"")),ASC(S116))</f>
        <v/>
      </c>
      <c r="L116" s="293"/>
      <c r="M116" s="266"/>
      <c r="N116" s="320"/>
      <c r="O116" s="266"/>
      <c r="P116" s="320"/>
      <c r="Q116" s="278"/>
      <c r="R116" s="322"/>
      <c r="S116" s="293"/>
      <c r="T116" s="10"/>
      <c r="U116" s="11" t="s">
        <v>23</v>
      </c>
      <c r="V116" s="10"/>
      <c r="W116" s="11" t="s">
        <v>25</v>
      </c>
      <c r="X116" s="10"/>
      <c r="Y116" s="11" t="s">
        <v>26</v>
      </c>
      <c r="Z116" s="286"/>
      <c r="AA116" s="127" t="str">
        <f>IF(AI116="",ASC(AB115&amp;IF(AD116&lt;&gt;"",TEXT(AD116,"00"),"")&amp;IF(AF116&lt;&gt;"",TEXT(AF116,"00"),"")&amp;IF(AH116&lt;&gt;"",TEXT(AH116,"00"),"")),ASC(AI116))</f>
        <v/>
      </c>
      <c r="AB116" s="268"/>
      <c r="AC116" s="270"/>
      <c r="AD116" s="268"/>
      <c r="AE116" s="270"/>
      <c r="AF116" s="268"/>
      <c r="AG116" s="274"/>
      <c r="AH116" s="268"/>
      <c r="AI116" s="268"/>
      <c r="AJ116" s="219" t="e">
        <f>IF(#REF!="",ASC(#REF!&amp;IF(#REF!&lt;&gt;"",TEXT(#REF!,"00"),"")&amp;IF(#REF!&lt;&gt;"",TEXT(#REF!,"00"),"")&amp;IF(#REF!&lt;&gt;"",TEXT(#REF!,"00"),"")),ASC(#REF!))</f>
        <v>#REF!</v>
      </c>
      <c r="AL116" s="6" t="str">
        <f>IF(AND(I116&lt;&gt;"107 ハーフマラソン",I116&lt;&gt;"062 10000mW"),D115 &amp; "-" &amp; I116,D115 &amp; "-" &amp; I116 &amp;#REF!)</f>
        <v>-</v>
      </c>
      <c r="AM116" s="6" t="str">
        <f>IF(ISERROR(VLOOKUP(個人情報!$AL116,登録者リスト!#REF!,4,FALSE)),"○","")</f>
        <v>○</v>
      </c>
      <c r="AN116" s="6" t="e">
        <f>IF(AND(I116&lt;&gt;"107 ハーフマラソン",I116&lt;&gt;"062 10000mW"),#REF! &amp; "-" &amp; I116,#REF! &amp; "-" &amp; I116 &amp;#REF!)</f>
        <v>#REF!</v>
      </c>
      <c r="AO116" s="6" t="str">
        <f>IF(ISERROR(VLOOKUP(AN116,突破者リスト外資格記録入力シート!$D$7:$M$106,2,FALSE)),"○","")</f>
        <v>○</v>
      </c>
      <c r="AQ116" s="6" t="str">
        <f>IF(I116="107 ハーフマラソン","H",IF(I116="062 10000mW","W",""))</f>
        <v/>
      </c>
      <c r="AR116" s="6" t="e">
        <f>VLOOKUP($I116 &amp;#REF!,標準記録!$A$1:$D$25,2,FALSE)</f>
        <v>#REF!</v>
      </c>
      <c r="AS116" s="6" t="e">
        <f>VLOOKUP($I116 &amp;#REF!,標準記録!$A$1:$D$25,3,FALSE)</f>
        <v>#REF!</v>
      </c>
      <c r="AT116" s="6" t="e">
        <f>VLOOKUP($I116 &amp;#REF!,標準記録!$A$1:$D$25,4,FALSE)</f>
        <v>#REF!</v>
      </c>
      <c r="AU116" s="6" t="str">
        <f>IF(AV116="","",A115)</f>
        <v/>
      </c>
      <c r="AV116" s="6" t="str">
        <f>IF(OR(I116="201 十種競技",I116="202 七種競技"),#REF!,"")</f>
        <v/>
      </c>
      <c r="AW116" s="6" t="str">
        <f>IF(I116="107 ハーフマラソン",#REF!,"")</f>
        <v/>
      </c>
      <c r="AX116" s="6" t="e">
        <f>I116 &amp;#REF!</f>
        <v>#REF!</v>
      </c>
      <c r="AY116" s="6">
        <f>I116</f>
        <v>0</v>
      </c>
      <c r="AZ116" s="6">
        <f>COUNTIF($AY$5:$AY$401,I116)</f>
        <v>160</v>
      </c>
      <c r="BA116" s="6">
        <f>COUNTIF($AX$5:$AX$401,I116 &amp; "B標準")</f>
        <v>0</v>
      </c>
    </row>
    <row r="117" spans="1:54" ht="15" thickTop="1" thickBot="1" x14ac:dyDescent="0.2">
      <c r="A117" s="359"/>
      <c r="B117" s="325" t="s">
        <v>164</v>
      </c>
      <c r="C117" s="326"/>
      <c r="D117" s="326"/>
      <c r="E117" s="326"/>
      <c r="F117" s="326"/>
      <c r="G117" s="327"/>
      <c r="H117" s="214"/>
      <c r="I117" s="328"/>
      <c r="J117" s="329"/>
      <c r="K117" s="329"/>
      <c r="L117" s="329"/>
      <c r="M117" s="329"/>
      <c r="N117" s="329"/>
      <c r="O117" s="329"/>
      <c r="P117" s="329"/>
      <c r="Q117" s="329"/>
      <c r="R117" s="329"/>
      <c r="S117" s="329"/>
      <c r="T117" s="329"/>
      <c r="U117" s="329"/>
      <c r="V117" s="329"/>
      <c r="W117" s="329"/>
      <c r="X117" s="329"/>
      <c r="Y117" s="329"/>
      <c r="Z117" s="329"/>
      <c r="AA117" s="329"/>
      <c r="AB117" s="329"/>
      <c r="AC117" s="329"/>
      <c r="AD117" s="329"/>
      <c r="AE117" s="329"/>
      <c r="AF117" s="329"/>
      <c r="AG117" s="329"/>
      <c r="AH117" s="329"/>
      <c r="AI117" s="329"/>
      <c r="AJ117" s="330"/>
    </row>
    <row r="118" spans="1:54" ht="13.5" customHeight="1" x14ac:dyDescent="0.15">
      <c r="A118" s="355"/>
      <c r="B118" s="350" t="s">
        <v>0</v>
      </c>
      <c r="C118" s="351" t="s">
        <v>280</v>
      </c>
      <c r="D118" s="351" t="str">
        <f>IF(C120="○","整理番号","登録番号")</f>
        <v>登録番号</v>
      </c>
      <c r="E118" s="193" t="s">
        <v>1394</v>
      </c>
      <c r="F118" s="350" t="s">
        <v>319</v>
      </c>
      <c r="G118" s="215" t="s">
        <v>1</v>
      </c>
      <c r="H118" s="336" t="s">
        <v>1395</v>
      </c>
      <c r="I118" s="353" t="s">
        <v>2</v>
      </c>
      <c r="J118" s="194" t="s">
        <v>281</v>
      </c>
      <c r="K118" s="195" t="s">
        <v>16</v>
      </c>
      <c r="L118" s="338" t="s">
        <v>4</v>
      </c>
      <c r="M118" s="339"/>
      <c r="N118" s="339"/>
      <c r="O118" s="339"/>
      <c r="P118" s="339"/>
      <c r="Q118" s="339"/>
      <c r="R118" s="339"/>
      <c r="S118" s="339"/>
      <c r="T118" s="339"/>
      <c r="U118" s="339"/>
      <c r="V118" s="339"/>
      <c r="W118" s="339"/>
      <c r="X118" s="339"/>
      <c r="Y118" s="339"/>
      <c r="Z118" s="340"/>
      <c r="AA118" s="196" t="s">
        <v>16</v>
      </c>
      <c r="AB118" s="341" t="s">
        <v>462</v>
      </c>
      <c r="AC118" s="342"/>
      <c r="AD118" s="342"/>
      <c r="AE118" s="342"/>
      <c r="AF118" s="342"/>
      <c r="AG118" s="342"/>
      <c r="AH118" s="342"/>
      <c r="AI118" s="343"/>
      <c r="AJ118" s="216" t="s">
        <v>16</v>
      </c>
    </row>
    <row r="119" spans="1:54" ht="14.25" thickBot="1" x14ac:dyDescent="0.2">
      <c r="A119" s="356"/>
      <c r="B119" s="337"/>
      <c r="C119" s="352"/>
      <c r="D119" s="352"/>
      <c r="E119" s="197" t="s">
        <v>6</v>
      </c>
      <c r="F119" s="337"/>
      <c r="G119" s="198" t="s">
        <v>7</v>
      </c>
      <c r="H119" s="337"/>
      <c r="I119" s="354"/>
      <c r="J119" s="199"/>
      <c r="K119" s="200"/>
      <c r="L119" s="344" t="s">
        <v>8</v>
      </c>
      <c r="M119" s="345"/>
      <c r="N119" s="345"/>
      <c r="O119" s="345"/>
      <c r="P119" s="345"/>
      <c r="Q119" s="345"/>
      <c r="R119" s="346"/>
      <c r="S119" s="197" t="s">
        <v>9</v>
      </c>
      <c r="T119" s="201" t="s">
        <v>10</v>
      </c>
      <c r="U119" s="202"/>
      <c r="V119" s="202"/>
      <c r="W119" s="202"/>
      <c r="X119" s="202"/>
      <c r="Y119" s="203"/>
      <c r="Z119" s="198" t="s">
        <v>11</v>
      </c>
      <c r="AA119" s="204"/>
      <c r="AB119" s="347" t="s">
        <v>8</v>
      </c>
      <c r="AC119" s="348"/>
      <c r="AD119" s="348"/>
      <c r="AE119" s="348"/>
      <c r="AF119" s="348"/>
      <c r="AG119" s="348"/>
      <c r="AH119" s="349"/>
      <c r="AI119" s="205" t="s">
        <v>9</v>
      </c>
      <c r="AJ119" s="217"/>
    </row>
    <row r="120" spans="1:54" ht="13.5" customHeight="1" x14ac:dyDescent="0.15">
      <c r="A120" s="357">
        <v>24</v>
      </c>
      <c r="B120" s="292"/>
      <c r="C120" s="294"/>
      <c r="D120" s="292"/>
      <c r="E120" s="212" t="str">
        <f>IF(C120="○",IF($D120&lt;&gt;"",VLOOKUP($D120,新規学連登録者入力シート!$A$2:$U$101,8,FALSE),""),IF($D120&lt;&gt;"",IF(VLOOKUP(個人情報!$D120,登録者リスト!$A$1:$F$43729,4,FALSE)=基本情報!$D$6,VLOOKUP(個人情報!$D120,登録者リスト!$A$1:$F$43729,3,FALSE),""),""))</f>
        <v/>
      </c>
      <c r="F120" s="283" t="str">
        <f>IF(C120="○",IF($D120&lt;&gt;"",VLOOKUP($D120,新規学連登録者入力シート!$A$2:$U$101,9,FALSE),""),IF($D120&lt;&gt;"",IF(VLOOKUP(個人情報!$D120,登録者リスト!$A$1:$G$43729,4,FALSE)=基本情報!$D$6,VLOOKUP(個人情報!$D120,登録者リスト!$A$1:$G$43729,7,FALSE),""),""))</f>
        <v/>
      </c>
      <c r="G120" s="213" t="str">
        <f>IF(C120="○",IF($D120&lt;&gt;"",VLOOKUP($D120,新規学連登録者入力シート!$A$2:$U$101,14,FALSE),""),IF($D120&lt;&gt;"",IF(VLOOKUP(個人情報!$D120,登録者リスト!$A$1:$F$43729,4,FALSE)=基本情報!$D$6,VLOOKUP(個人情報!$D120,登録者リスト!$A$1:$F$43729,5,FALSE),""),""))</f>
        <v/>
      </c>
      <c r="H120" s="281" t="str">
        <f>IF(C120="○",IF($D120&lt;&gt;"",VLOOKUP($D120,新規学連登録者入力シート!$A$2:$U$101,19,FALSE),""),IF($D120&lt;&gt;"",IF(VLOOKUP(個人情報!$D120,登録者リスト!$A$1:$H$43729,4,FALSE)=基本情報!$D$6,VLOOKUP(個人情報!$D120,登録者リスト!$A$1:$H$43729,8,FALSE),""),""))</f>
        <v/>
      </c>
      <c r="I120" s="285"/>
      <c r="J120" s="169"/>
      <c r="K120" s="13" t="str">
        <f>IF(S120="",ASC(L120&amp;IF(N120&lt;&gt;"",TEXT(N120,"00"),"")&amp;IF(P120&lt;&gt;"",TEXT(P120,"00"),"")&amp;IF(R120&lt;&gt;"",TEXT(R120,"00"),"")),ASC(S120))</f>
        <v/>
      </c>
      <c r="L120" s="292"/>
      <c r="M120" s="265" t="s">
        <v>275</v>
      </c>
      <c r="N120" s="319"/>
      <c r="O120" s="265" t="s">
        <v>276</v>
      </c>
      <c r="P120" s="319"/>
      <c r="Q120" s="277" t="s">
        <v>277</v>
      </c>
      <c r="R120" s="321"/>
      <c r="S120" s="292"/>
      <c r="T120" s="8"/>
      <c r="U120" s="9" t="s">
        <v>23</v>
      </c>
      <c r="V120" s="8"/>
      <c r="W120" s="9" t="s">
        <v>24</v>
      </c>
      <c r="X120" s="8"/>
      <c r="Y120" s="9" t="s">
        <v>26</v>
      </c>
      <c r="Z120" s="285"/>
      <c r="AA120" s="126" t="str">
        <f>IF(AI120="",ASC(AB120&amp;IF(AD120&lt;&gt;"",TEXT(AD120,"00"),"")&amp;IF(AF120&lt;&gt;"",TEXT(AF120,"00"),"")&amp;IF(AH120&lt;&gt;"",TEXT(AH120,"00"),"")),ASC(AI120))</f>
        <v/>
      </c>
      <c r="AB120" s="267" t="str">
        <f>IF(I120="","",IF(I120="202 七種競技","",VLOOKUP(I120,大学記録!$A$3:$H$22,2,FALSE)))</f>
        <v/>
      </c>
      <c r="AC120" s="269" t="s">
        <v>275</v>
      </c>
      <c r="AD120" s="267" t="str">
        <f>IF(I120="","",IF(I120="202 七種競技","",VLOOKUP(I120,大学記録!$A$3:$H$22,4,FALSE)))</f>
        <v/>
      </c>
      <c r="AE120" s="269" t="s">
        <v>276</v>
      </c>
      <c r="AF120" s="267" t="str">
        <f>IF(I120="","",IF(I120="202 七種競技","",VLOOKUP(I120,大学記録!$A$3:$H$22,6,FALSE)))</f>
        <v/>
      </c>
      <c r="AG120" s="273" t="s">
        <v>277</v>
      </c>
      <c r="AH120" s="267" t="str">
        <f>IF(I120="","",IF(I120="202 七種競技","",VLOOKUP(I120,大学記録!$A$3:$H$22,8,FALSE)))</f>
        <v/>
      </c>
      <c r="AI120" s="267" t="str">
        <f>IF(I120="","",IF(I120="202 七種競技",大学記録!$B$22,""))</f>
        <v/>
      </c>
      <c r="AJ120" s="218" t="e">
        <f>IF(#REF!="",ASC(#REF!&amp;IF(#REF!&lt;&gt;"",TEXT(#REF!,"00"),"")&amp;IF(#REF!&lt;&gt;"",TEXT(#REF!,"00"),"")&amp;IF(#REF!&lt;&gt;"",TEXT(#REF!,"00"),"")),ASC(#REF!))</f>
        <v>#REF!</v>
      </c>
      <c r="AL120" s="6" t="str">
        <f>IF(AND(I120&lt;&gt;"107 ハーフマラソン",I120&lt;&gt;"062 10000mW"),D120 &amp; "-" &amp; I120,D120 &amp; "-" &amp; I120 &amp;#REF!)</f>
        <v>-</v>
      </c>
      <c r="AM120" s="6" t="str">
        <f>IF(ISERROR(VLOOKUP(個人情報!$AL120,登録者リスト!#REF!,4,FALSE)),"○","")</f>
        <v>○</v>
      </c>
      <c r="AN120" s="6" t="e">
        <f>IF(AND(I120&lt;&gt;"107 ハーフマラソン",I120&lt;&gt;"062 10000mW"),#REF! &amp; "-" &amp; I120,#REF! &amp; "-" &amp; I120 &amp;#REF!)</f>
        <v>#REF!</v>
      </c>
      <c r="AO120" s="6" t="str">
        <f>IF(ISERROR(VLOOKUP(AN120,突破者リスト外資格記録入力シート!$D$7:$M$106,2,FALSE)),"○","")</f>
        <v>○</v>
      </c>
      <c r="AP120" s="6" t="str">
        <f>IF(C120="○","整理番号","登録番号")</f>
        <v>登録番号</v>
      </c>
      <c r="AQ120" s="6" t="str">
        <f>IF(I120="107 ハーフマラソン","H",IF(I120="062 10000mW","W",""))</f>
        <v/>
      </c>
      <c r="AR120" s="6" t="e">
        <f>VLOOKUP($I120 &amp;#REF!,標準記録!$A$1:$D$25,2,FALSE)</f>
        <v>#REF!</v>
      </c>
      <c r="AS120" s="6" t="e">
        <f>VLOOKUP($I120 &amp;#REF!,標準記録!$A$1:$D$25,3,FALSE)</f>
        <v>#REF!</v>
      </c>
      <c r="AT120" s="6" t="e">
        <f>VLOOKUP($I120 &amp;#REF!,標準記録!$A$1:$D$25,4,FALSE)</f>
        <v>#REF!</v>
      </c>
      <c r="AU120" s="6" t="str">
        <f>IF(AV120="","",A120)</f>
        <v/>
      </c>
      <c r="AV120" s="6" t="str">
        <f>IF(OR(I120="201 十種競技",I120="202 七種競技"),#REF!,"")</f>
        <v/>
      </c>
      <c r="AW120" s="6" t="str">
        <f>IF(I120="107 ハーフマラソン",#REF!,"")</f>
        <v/>
      </c>
      <c r="AX120" s="6" t="e">
        <f>I120 &amp;#REF!</f>
        <v>#REF!</v>
      </c>
      <c r="AY120" s="6">
        <f>I120</f>
        <v>0</v>
      </c>
      <c r="AZ120" s="6">
        <f>COUNTIF($AY$5:$AY$401,I120)</f>
        <v>160</v>
      </c>
      <c r="BA120" s="6">
        <f>COUNTIF($AX$5:$AX$401,I120 &amp; "B標準")</f>
        <v>0</v>
      </c>
      <c r="BB120" s="6" t="str">
        <f>D118 &amp; D120</f>
        <v>登録番号</v>
      </c>
    </row>
    <row r="121" spans="1:54" ht="14.25" customHeight="1" thickBot="1" x14ac:dyDescent="0.2">
      <c r="A121" s="358"/>
      <c r="B121" s="293"/>
      <c r="C121" s="295"/>
      <c r="D121" s="293"/>
      <c r="E121" s="188" t="str">
        <f>IF(C120="○",IF($D120&lt;&gt;"",VLOOKUP($D120,新規学連登録者入力シート!$A$2:$U$101,7,FALSE),""),IF($D120&lt;&gt;"",IF(VLOOKUP(個人情報!$D120,登録者リスト!$A$1:$F$43729,4,FALSE)=基本情報!$D$6,VLOOKUP(個人情報!$D120,登録者リスト!$A$1:$F$43729,2,FALSE),""),""))</f>
        <v/>
      </c>
      <c r="F121" s="284"/>
      <c r="G121" s="188" t="str">
        <f>IF(C120="○",IF($D120&lt;&gt;"",VLOOKUP($D120,新規学連登録者入力シート!$A$2:$U$101,19,FALSE),""),IF($D120&lt;&gt;"",IF(VLOOKUP(個人情報!$D120,登録者リスト!$A$1:$F$43729,4,FALSE)=基本情報!$D$6,VLOOKUP(個人情報!$D120,登録者リスト!$A$1:$F$43729,6,FALSE),""),""))</f>
        <v/>
      </c>
      <c r="H121" s="282"/>
      <c r="I121" s="286"/>
      <c r="J121" s="170"/>
      <c r="K121" s="15" t="str">
        <f>IF(S121="",ASC(L121&amp;IF(N121&lt;&gt;"",TEXT(N121,"00"),"")&amp;IF(P121&lt;&gt;"",TEXT(P121,"00"),"")&amp;IF(R121&lt;&gt;"",TEXT(R121,"00"),"")),ASC(S121))</f>
        <v/>
      </c>
      <c r="L121" s="293"/>
      <c r="M121" s="266"/>
      <c r="N121" s="320"/>
      <c r="O121" s="266"/>
      <c r="P121" s="320"/>
      <c r="Q121" s="278"/>
      <c r="R121" s="322"/>
      <c r="S121" s="293"/>
      <c r="T121" s="10"/>
      <c r="U121" s="11" t="s">
        <v>23</v>
      </c>
      <c r="V121" s="10"/>
      <c r="W121" s="11" t="s">
        <v>25</v>
      </c>
      <c r="X121" s="10"/>
      <c r="Y121" s="11" t="s">
        <v>26</v>
      </c>
      <c r="Z121" s="286"/>
      <c r="AA121" s="127" t="str">
        <f>IF(AI121="",ASC(AB120&amp;IF(AD121&lt;&gt;"",TEXT(AD121,"00"),"")&amp;IF(AF121&lt;&gt;"",TEXT(AF121,"00"),"")&amp;IF(AH121&lt;&gt;"",TEXT(AH121,"00"),"")),ASC(AI121))</f>
        <v/>
      </c>
      <c r="AB121" s="268"/>
      <c r="AC121" s="270"/>
      <c r="AD121" s="268"/>
      <c r="AE121" s="270"/>
      <c r="AF121" s="268"/>
      <c r="AG121" s="274"/>
      <c r="AH121" s="268"/>
      <c r="AI121" s="268"/>
      <c r="AJ121" s="219" t="e">
        <f>IF(#REF!="",ASC(#REF!&amp;IF(#REF!&lt;&gt;"",TEXT(#REF!,"00"),"")&amp;IF(#REF!&lt;&gt;"",TEXT(#REF!,"00"),"")&amp;IF(#REF!&lt;&gt;"",TEXT(#REF!,"00"),"")),ASC(#REF!))</f>
        <v>#REF!</v>
      </c>
      <c r="AL121" s="6" t="str">
        <f>IF(AND(I121&lt;&gt;"107 ハーフマラソン",I121&lt;&gt;"062 10000mW"),D120 &amp; "-" &amp; I121,D120 &amp; "-" &amp; I121 &amp;#REF!)</f>
        <v>-</v>
      </c>
      <c r="AM121" s="6" t="str">
        <f>IF(ISERROR(VLOOKUP(個人情報!$AL121,登録者リスト!#REF!,4,FALSE)),"○","")</f>
        <v>○</v>
      </c>
      <c r="AN121" s="6" t="e">
        <f>IF(AND(I121&lt;&gt;"107 ハーフマラソン",I121&lt;&gt;"062 10000mW"),#REF! &amp; "-" &amp; I121,#REF! &amp; "-" &amp; I121 &amp;#REF!)</f>
        <v>#REF!</v>
      </c>
      <c r="AO121" s="6" t="str">
        <f>IF(ISERROR(VLOOKUP(AN121,突破者リスト外資格記録入力シート!$D$7:$M$106,2,FALSE)),"○","")</f>
        <v>○</v>
      </c>
      <c r="AQ121" s="6" t="str">
        <f>IF(I121="107 ハーフマラソン","H",IF(I121="062 10000mW","W",""))</f>
        <v/>
      </c>
      <c r="AR121" s="6" t="e">
        <f>VLOOKUP($I121 &amp;#REF!,標準記録!$A$1:$D$25,2,FALSE)</f>
        <v>#REF!</v>
      </c>
      <c r="AS121" s="6" t="e">
        <f>VLOOKUP($I121 &amp;#REF!,標準記録!$A$1:$D$25,3,FALSE)</f>
        <v>#REF!</v>
      </c>
      <c r="AT121" s="6" t="e">
        <f>VLOOKUP($I121 &amp;#REF!,標準記録!$A$1:$D$25,4,FALSE)</f>
        <v>#REF!</v>
      </c>
      <c r="AU121" s="6" t="str">
        <f>IF(AV121="","",A120)</f>
        <v/>
      </c>
      <c r="AV121" s="6" t="str">
        <f>IF(OR(I121="201 十種競技",I121="202 七種競技"),#REF!,"")</f>
        <v/>
      </c>
      <c r="AW121" s="6" t="str">
        <f>IF(I121="107 ハーフマラソン",#REF!,"")</f>
        <v/>
      </c>
      <c r="AX121" s="6" t="e">
        <f>I121 &amp;#REF!</f>
        <v>#REF!</v>
      </c>
      <c r="AY121" s="6">
        <f>I121</f>
        <v>0</v>
      </c>
      <c r="AZ121" s="6">
        <f>COUNTIF($AY$5:$AY$401,I121)</f>
        <v>160</v>
      </c>
      <c r="BA121" s="6">
        <f>COUNTIF($AX$5:$AX$401,I121 &amp; "B標準")</f>
        <v>0</v>
      </c>
    </row>
    <row r="122" spans="1:54" ht="15" thickTop="1" thickBot="1" x14ac:dyDescent="0.2">
      <c r="A122" s="359"/>
      <c r="B122" s="325" t="s">
        <v>164</v>
      </c>
      <c r="C122" s="326"/>
      <c r="D122" s="326"/>
      <c r="E122" s="326"/>
      <c r="F122" s="326"/>
      <c r="G122" s="327"/>
      <c r="H122" s="214"/>
      <c r="I122" s="328"/>
      <c r="J122" s="329"/>
      <c r="K122" s="329"/>
      <c r="L122" s="329"/>
      <c r="M122" s="329"/>
      <c r="N122" s="329"/>
      <c r="O122" s="329"/>
      <c r="P122" s="329"/>
      <c r="Q122" s="329"/>
      <c r="R122" s="329"/>
      <c r="S122" s="329"/>
      <c r="T122" s="329"/>
      <c r="U122" s="329"/>
      <c r="V122" s="329"/>
      <c r="W122" s="329"/>
      <c r="X122" s="329"/>
      <c r="Y122" s="329"/>
      <c r="Z122" s="329"/>
      <c r="AA122" s="329"/>
      <c r="AB122" s="329"/>
      <c r="AC122" s="329"/>
      <c r="AD122" s="329"/>
      <c r="AE122" s="329"/>
      <c r="AF122" s="329"/>
      <c r="AG122" s="329"/>
      <c r="AH122" s="329"/>
      <c r="AI122" s="329"/>
      <c r="AJ122" s="330"/>
    </row>
    <row r="123" spans="1:54" ht="13.5" customHeight="1" x14ac:dyDescent="0.15">
      <c r="A123" s="355"/>
      <c r="B123" s="350" t="s">
        <v>0</v>
      </c>
      <c r="C123" s="351" t="s">
        <v>280</v>
      </c>
      <c r="D123" s="351" t="str">
        <f>IF(C125="○","整理番号","登録番号")</f>
        <v>登録番号</v>
      </c>
      <c r="E123" s="193" t="s">
        <v>1394</v>
      </c>
      <c r="F123" s="350" t="s">
        <v>319</v>
      </c>
      <c r="G123" s="215" t="s">
        <v>1</v>
      </c>
      <c r="H123" s="336" t="s">
        <v>1395</v>
      </c>
      <c r="I123" s="353" t="s">
        <v>2</v>
      </c>
      <c r="J123" s="194" t="s">
        <v>281</v>
      </c>
      <c r="K123" s="195" t="s">
        <v>16</v>
      </c>
      <c r="L123" s="338" t="s">
        <v>4</v>
      </c>
      <c r="M123" s="339"/>
      <c r="N123" s="339"/>
      <c r="O123" s="339"/>
      <c r="P123" s="339"/>
      <c r="Q123" s="339"/>
      <c r="R123" s="339"/>
      <c r="S123" s="339"/>
      <c r="T123" s="339"/>
      <c r="U123" s="339"/>
      <c r="V123" s="339"/>
      <c r="W123" s="339"/>
      <c r="X123" s="339"/>
      <c r="Y123" s="339"/>
      <c r="Z123" s="340"/>
      <c r="AA123" s="196" t="s">
        <v>16</v>
      </c>
      <c r="AB123" s="341" t="s">
        <v>462</v>
      </c>
      <c r="AC123" s="342"/>
      <c r="AD123" s="342"/>
      <c r="AE123" s="342"/>
      <c r="AF123" s="342"/>
      <c r="AG123" s="342"/>
      <c r="AH123" s="342"/>
      <c r="AI123" s="343"/>
      <c r="AJ123" s="216" t="s">
        <v>16</v>
      </c>
    </row>
    <row r="124" spans="1:54" ht="14.25" thickBot="1" x14ac:dyDescent="0.2">
      <c r="A124" s="356"/>
      <c r="B124" s="337"/>
      <c r="C124" s="352"/>
      <c r="D124" s="352"/>
      <c r="E124" s="197" t="s">
        <v>6</v>
      </c>
      <c r="F124" s="337"/>
      <c r="G124" s="198" t="s">
        <v>7</v>
      </c>
      <c r="H124" s="337"/>
      <c r="I124" s="354"/>
      <c r="J124" s="199"/>
      <c r="K124" s="200"/>
      <c r="L124" s="344" t="s">
        <v>8</v>
      </c>
      <c r="M124" s="345"/>
      <c r="N124" s="345"/>
      <c r="O124" s="345"/>
      <c r="P124" s="345"/>
      <c r="Q124" s="345"/>
      <c r="R124" s="346"/>
      <c r="S124" s="197" t="s">
        <v>9</v>
      </c>
      <c r="T124" s="201" t="s">
        <v>10</v>
      </c>
      <c r="U124" s="202"/>
      <c r="V124" s="202"/>
      <c r="W124" s="202"/>
      <c r="X124" s="202"/>
      <c r="Y124" s="203"/>
      <c r="Z124" s="198" t="s">
        <v>11</v>
      </c>
      <c r="AA124" s="204"/>
      <c r="AB124" s="347" t="s">
        <v>8</v>
      </c>
      <c r="AC124" s="348"/>
      <c r="AD124" s="348"/>
      <c r="AE124" s="348"/>
      <c r="AF124" s="348"/>
      <c r="AG124" s="348"/>
      <c r="AH124" s="349"/>
      <c r="AI124" s="205" t="s">
        <v>9</v>
      </c>
      <c r="AJ124" s="217"/>
    </row>
    <row r="125" spans="1:54" ht="13.5" customHeight="1" x14ac:dyDescent="0.15">
      <c r="A125" s="357">
        <v>25</v>
      </c>
      <c r="B125" s="292"/>
      <c r="C125" s="294"/>
      <c r="D125" s="292"/>
      <c r="E125" s="212" t="str">
        <f>IF(C125="○",IF($D125&lt;&gt;"",VLOOKUP($D125,新規学連登録者入力シート!$A$2:$U$101,8,FALSE),""),IF($D125&lt;&gt;"",IF(VLOOKUP(個人情報!$D125,登録者リスト!$A$1:$F$43729,4,FALSE)=基本情報!$D$6,VLOOKUP(個人情報!$D125,登録者リスト!$A$1:$F$43729,3,FALSE),""),""))</f>
        <v/>
      </c>
      <c r="F125" s="283" t="str">
        <f>IF(C125="○",IF($D125&lt;&gt;"",VLOOKUP($D125,新規学連登録者入力シート!$A$2:$U$101,9,FALSE),""),IF($D125&lt;&gt;"",IF(VLOOKUP(個人情報!$D125,登録者リスト!$A$1:$G$43729,4,FALSE)=基本情報!$D$6,VLOOKUP(個人情報!$D125,登録者リスト!$A$1:$G$43729,7,FALSE),""),""))</f>
        <v/>
      </c>
      <c r="G125" s="213" t="str">
        <f>IF(C125="○",IF($D125&lt;&gt;"",VLOOKUP($D125,新規学連登録者入力シート!$A$2:$U$101,14,FALSE),""),IF($D125&lt;&gt;"",IF(VLOOKUP(個人情報!$D125,登録者リスト!$A$1:$F$43729,4,FALSE)=基本情報!$D$6,VLOOKUP(個人情報!$D125,登録者リスト!$A$1:$F$43729,5,FALSE),""),""))</f>
        <v/>
      </c>
      <c r="H125" s="281" t="str">
        <f>IF(C125="○",IF($D125&lt;&gt;"",VLOOKUP($D125,新規学連登録者入力シート!$A$2:$U$101,19,FALSE),""),IF($D125&lt;&gt;"",IF(VLOOKUP(個人情報!$D125,登録者リスト!$A$1:$H$43729,4,FALSE)=基本情報!$D$6,VLOOKUP(個人情報!$D125,登録者リスト!$A$1:$H$43729,8,FALSE),""),""))</f>
        <v/>
      </c>
      <c r="I125" s="285"/>
      <c r="J125" s="169"/>
      <c r="K125" s="13" t="str">
        <f>IF(S125="",ASC(L125&amp;IF(N125&lt;&gt;"",TEXT(N125,"00"),"")&amp;IF(P125&lt;&gt;"",TEXT(P125,"00"),"")&amp;IF(R125&lt;&gt;"",TEXT(R125,"00"),"")),ASC(S125))</f>
        <v/>
      </c>
      <c r="L125" s="292"/>
      <c r="M125" s="265" t="s">
        <v>275</v>
      </c>
      <c r="N125" s="319"/>
      <c r="O125" s="265" t="s">
        <v>276</v>
      </c>
      <c r="P125" s="319"/>
      <c r="Q125" s="277" t="s">
        <v>277</v>
      </c>
      <c r="R125" s="321"/>
      <c r="S125" s="292"/>
      <c r="T125" s="8"/>
      <c r="U125" s="9" t="s">
        <v>23</v>
      </c>
      <c r="V125" s="8"/>
      <c r="W125" s="9" t="s">
        <v>24</v>
      </c>
      <c r="X125" s="8"/>
      <c r="Y125" s="9" t="s">
        <v>26</v>
      </c>
      <c r="Z125" s="285"/>
      <c r="AA125" s="126" t="str">
        <f>IF(AI125="",ASC(AB125&amp;IF(AD125&lt;&gt;"",TEXT(AD125,"00"),"")&amp;IF(AF125&lt;&gt;"",TEXT(AF125,"00"),"")&amp;IF(AH125&lt;&gt;"",TEXT(AH125,"00"),"")),ASC(AI125))</f>
        <v/>
      </c>
      <c r="AB125" s="267" t="str">
        <f>IF(I125="","",IF(I125="202 七種競技","",VLOOKUP(I125,大学記録!$A$3:$H$22,2,FALSE)))</f>
        <v/>
      </c>
      <c r="AC125" s="269" t="s">
        <v>275</v>
      </c>
      <c r="AD125" s="267" t="str">
        <f>IF(I125="","",IF(I125="202 七種競技","",VLOOKUP(I125,大学記録!$A$3:$H$22,4,FALSE)))</f>
        <v/>
      </c>
      <c r="AE125" s="269" t="s">
        <v>276</v>
      </c>
      <c r="AF125" s="267" t="str">
        <f>IF(I125="","",IF(I125="202 七種競技","",VLOOKUP(I125,大学記録!$A$3:$H$22,6,FALSE)))</f>
        <v/>
      </c>
      <c r="AG125" s="273" t="s">
        <v>277</v>
      </c>
      <c r="AH125" s="267" t="str">
        <f>IF(I125="","",IF(I125="202 七種競技","",VLOOKUP(I125,大学記録!$A$3:$H$22,8,FALSE)))</f>
        <v/>
      </c>
      <c r="AI125" s="267" t="str">
        <f>IF(I125="","",IF(I125="202 七種競技",大学記録!$B$22,""))</f>
        <v/>
      </c>
      <c r="AJ125" s="218" t="e">
        <f>IF(#REF!="",ASC(#REF!&amp;IF(#REF!&lt;&gt;"",TEXT(#REF!,"00"),"")&amp;IF(#REF!&lt;&gt;"",TEXT(#REF!,"00"),"")&amp;IF(#REF!&lt;&gt;"",TEXT(#REF!,"00"),"")),ASC(#REF!))</f>
        <v>#REF!</v>
      </c>
      <c r="AL125" s="6" t="str">
        <f>IF(AND(I125&lt;&gt;"107 ハーフマラソン",I125&lt;&gt;"062 10000mW"),D125 &amp; "-" &amp; I125,D125 &amp; "-" &amp; I125 &amp;#REF!)</f>
        <v>-</v>
      </c>
      <c r="AM125" s="6" t="str">
        <f>IF(ISERROR(VLOOKUP(個人情報!$AL125,登録者リスト!#REF!,4,FALSE)),"○","")</f>
        <v>○</v>
      </c>
      <c r="AN125" s="6" t="e">
        <f>IF(AND(I125&lt;&gt;"107 ハーフマラソン",I125&lt;&gt;"062 10000mW"),#REF! &amp; "-" &amp; I125,#REF! &amp; "-" &amp; I125 &amp;#REF!)</f>
        <v>#REF!</v>
      </c>
      <c r="AO125" s="6" t="str">
        <f>IF(ISERROR(VLOOKUP(AN125,突破者リスト外資格記録入力シート!$D$7:$M$106,2,FALSE)),"○","")</f>
        <v>○</v>
      </c>
      <c r="AP125" s="6" t="str">
        <f>IF(C125="○","整理番号","登録番号")</f>
        <v>登録番号</v>
      </c>
      <c r="AQ125" s="6" t="str">
        <f>IF(I125="107 ハーフマラソン","H",IF(I125="062 10000mW","W",""))</f>
        <v/>
      </c>
      <c r="AR125" s="6" t="e">
        <f>VLOOKUP($I125 &amp;#REF!,標準記録!$A$1:$D$25,2,FALSE)</f>
        <v>#REF!</v>
      </c>
      <c r="AS125" s="6" t="e">
        <f>VLOOKUP($I125 &amp;#REF!,標準記録!$A$1:$D$25,3,FALSE)</f>
        <v>#REF!</v>
      </c>
      <c r="AT125" s="6" t="e">
        <f>VLOOKUP($I125 &amp;#REF!,標準記録!$A$1:$D$25,4,FALSE)</f>
        <v>#REF!</v>
      </c>
      <c r="AU125" s="6" t="str">
        <f>IF(AV125="","",A125)</f>
        <v/>
      </c>
      <c r="AV125" s="6" t="str">
        <f>IF(OR(I125="201 十種競技",I125="202 七種競技"),#REF!,"")</f>
        <v/>
      </c>
      <c r="AW125" s="6" t="str">
        <f>IF(I125="107 ハーフマラソン",#REF!,"")</f>
        <v/>
      </c>
      <c r="AX125" s="6" t="e">
        <f>I125 &amp;#REF!</f>
        <v>#REF!</v>
      </c>
      <c r="AY125" s="6">
        <f>I125</f>
        <v>0</v>
      </c>
      <c r="AZ125" s="6">
        <f>COUNTIF($AY$5:$AY$401,I125)</f>
        <v>160</v>
      </c>
      <c r="BA125" s="6">
        <f>COUNTIF($AX$5:$AX$401,I125 &amp; "B標準")</f>
        <v>0</v>
      </c>
      <c r="BB125" s="6" t="str">
        <f>D123 &amp; D125</f>
        <v>登録番号</v>
      </c>
    </row>
    <row r="126" spans="1:54" ht="14.25" customHeight="1" thickBot="1" x14ac:dyDescent="0.2">
      <c r="A126" s="358"/>
      <c r="B126" s="293"/>
      <c r="C126" s="295"/>
      <c r="D126" s="293"/>
      <c r="E126" s="188" t="str">
        <f>IF(C125="○",IF($D125&lt;&gt;"",VLOOKUP($D125,新規学連登録者入力シート!$A$2:$U$101,7,FALSE),""),IF($D125&lt;&gt;"",IF(VLOOKUP(個人情報!$D125,登録者リスト!$A$1:$F$43729,4,FALSE)=基本情報!$D$6,VLOOKUP(個人情報!$D125,登録者リスト!$A$1:$F$43729,2,FALSE),""),""))</f>
        <v/>
      </c>
      <c r="F126" s="284"/>
      <c r="G126" s="188" t="str">
        <f>IF(C125="○",IF($D125&lt;&gt;"",VLOOKUP($D125,新規学連登録者入力シート!$A$2:$U$101,19,FALSE),""),IF($D125&lt;&gt;"",IF(VLOOKUP(個人情報!$D125,登録者リスト!$A$1:$F$43729,4,FALSE)=基本情報!$D$6,VLOOKUP(個人情報!$D125,登録者リスト!$A$1:$F$43729,6,FALSE),""),""))</f>
        <v/>
      </c>
      <c r="H126" s="282"/>
      <c r="I126" s="286"/>
      <c r="J126" s="170"/>
      <c r="K126" s="15" t="str">
        <f>IF(S126="",ASC(L126&amp;IF(N126&lt;&gt;"",TEXT(N126,"00"),"")&amp;IF(P126&lt;&gt;"",TEXT(P126,"00"),"")&amp;IF(R126&lt;&gt;"",TEXT(R126,"00"),"")),ASC(S126))</f>
        <v/>
      </c>
      <c r="L126" s="293"/>
      <c r="M126" s="266"/>
      <c r="N126" s="320"/>
      <c r="O126" s="266"/>
      <c r="P126" s="320"/>
      <c r="Q126" s="278"/>
      <c r="R126" s="322"/>
      <c r="S126" s="293"/>
      <c r="T126" s="10"/>
      <c r="U126" s="11" t="s">
        <v>23</v>
      </c>
      <c r="V126" s="10"/>
      <c r="W126" s="11" t="s">
        <v>25</v>
      </c>
      <c r="X126" s="10"/>
      <c r="Y126" s="11" t="s">
        <v>26</v>
      </c>
      <c r="Z126" s="286"/>
      <c r="AA126" s="127" t="str">
        <f>IF(AI126="",ASC(AB125&amp;IF(AD126&lt;&gt;"",TEXT(AD126,"00"),"")&amp;IF(AF126&lt;&gt;"",TEXT(AF126,"00"),"")&amp;IF(AH126&lt;&gt;"",TEXT(AH126,"00"),"")),ASC(AI126))</f>
        <v/>
      </c>
      <c r="AB126" s="268"/>
      <c r="AC126" s="270"/>
      <c r="AD126" s="268"/>
      <c r="AE126" s="270"/>
      <c r="AF126" s="268"/>
      <c r="AG126" s="274"/>
      <c r="AH126" s="268"/>
      <c r="AI126" s="268"/>
      <c r="AJ126" s="219" t="e">
        <f>IF(#REF!="",ASC(#REF!&amp;IF(#REF!&lt;&gt;"",TEXT(#REF!,"00"),"")&amp;IF(#REF!&lt;&gt;"",TEXT(#REF!,"00"),"")&amp;IF(#REF!&lt;&gt;"",TEXT(#REF!,"00"),"")),ASC(#REF!))</f>
        <v>#REF!</v>
      </c>
      <c r="AL126" s="6" t="str">
        <f>IF(AND(I126&lt;&gt;"107 ハーフマラソン",I126&lt;&gt;"062 10000mW"),D125 &amp; "-" &amp; I126,D125 &amp; "-" &amp; I126 &amp;#REF!)</f>
        <v>-</v>
      </c>
      <c r="AM126" s="6" t="str">
        <f>IF(ISERROR(VLOOKUP(個人情報!$AL126,登録者リスト!#REF!,4,FALSE)),"○","")</f>
        <v>○</v>
      </c>
      <c r="AN126" s="6" t="e">
        <f>IF(AND(I126&lt;&gt;"107 ハーフマラソン",I126&lt;&gt;"062 10000mW"),#REF! &amp; "-" &amp; I126,#REF! &amp; "-" &amp; I126 &amp;#REF!)</f>
        <v>#REF!</v>
      </c>
      <c r="AO126" s="6" t="str">
        <f>IF(ISERROR(VLOOKUP(AN126,突破者リスト外資格記録入力シート!$D$7:$M$106,2,FALSE)),"○","")</f>
        <v>○</v>
      </c>
      <c r="AQ126" s="6" t="str">
        <f>IF(I126="107 ハーフマラソン","H",IF(I126="062 10000mW","W",""))</f>
        <v/>
      </c>
      <c r="AR126" s="6" t="e">
        <f>VLOOKUP($I126 &amp;#REF!,標準記録!$A$1:$D$25,2,FALSE)</f>
        <v>#REF!</v>
      </c>
      <c r="AS126" s="6" t="e">
        <f>VLOOKUP($I126 &amp;#REF!,標準記録!$A$1:$D$25,3,FALSE)</f>
        <v>#REF!</v>
      </c>
      <c r="AT126" s="6" t="e">
        <f>VLOOKUP($I126 &amp;#REF!,標準記録!$A$1:$D$25,4,FALSE)</f>
        <v>#REF!</v>
      </c>
      <c r="AU126" s="6" t="str">
        <f>IF(AV126="","",A125)</f>
        <v/>
      </c>
      <c r="AV126" s="6" t="str">
        <f>IF(OR(I126="201 十種競技",I126="202 七種競技"),#REF!,"")</f>
        <v/>
      </c>
      <c r="AW126" s="6" t="str">
        <f>IF(I126="107 ハーフマラソン",#REF!,"")</f>
        <v/>
      </c>
      <c r="AX126" s="6" t="e">
        <f>I126 &amp;#REF!</f>
        <v>#REF!</v>
      </c>
      <c r="AY126" s="6">
        <f>I126</f>
        <v>0</v>
      </c>
      <c r="AZ126" s="6">
        <f>COUNTIF($AY$5:$AY$401,I126)</f>
        <v>160</v>
      </c>
      <c r="BA126" s="6">
        <f>COUNTIF($AX$5:$AX$401,I126 &amp; "B標準")</f>
        <v>0</v>
      </c>
    </row>
    <row r="127" spans="1:54" ht="15" thickTop="1" thickBot="1" x14ac:dyDescent="0.2">
      <c r="A127" s="359"/>
      <c r="B127" s="325" t="s">
        <v>164</v>
      </c>
      <c r="C127" s="326"/>
      <c r="D127" s="326"/>
      <c r="E127" s="326"/>
      <c r="F127" s="326"/>
      <c r="G127" s="327"/>
      <c r="H127" s="214"/>
      <c r="I127" s="328"/>
      <c r="J127" s="329"/>
      <c r="K127" s="329"/>
      <c r="L127" s="329"/>
      <c r="M127" s="329"/>
      <c r="N127" s="329"/>
      <c r="O127" s="329"/>
      <c r="P127" s="329"/>
      <c r="Q127" s="329"/>
      <c r="R127" s="329"/>
      <c r="S127" s="329"/>
      <c r="T127" s="329"/>
      <c r="U127" s="329"/>
      <c r="V127" s="329"/>
      <c r="W127" s="329"/>
      <c r="X127" s="329"/>
      <c r="Y127" s="329"/>
      <c r="Z127" s="329"/>
      <c r="AA127" s="329"/>
      <c r="AB127" s="329"/>
      <c r="AC127" s="329"/>
      <c r="AD127" s="329"/>
      <c r="AE127" s="329"/>
      <c r="AF127" s="329"/>
      <c r="AG127" s="329"/>
      <c r="AH127" s="329"/>
      <c r="AI127" s="329"/>
      <c r="AJ127" s="330"/>
    </row>
    <row r="128" spans="1:54" ht="13.5" customHeight="1" x14ac:dyDescent="0.15">
      <c r="A128" s="355"/>
      <c r="B128" s="350" t="s">
        <v>0</v>
      </c>
      <c r="C128" s="351" t="s">
        <v>280</v>
      </c>
      <c r="D128" s="351" t="str">
        <f>IF(C130="○","整理番号","登録番号")</f>
        <v>登録番号</v>
      </c>
      <c r="E128" s="193" t="s">
        <v>1394</v>
      </c>
      <c r="F128" s="350" t="s">
        <v>319</v>
      </c>
      <c r="G128" s="215" t="s">
        <v>1</v>
      </c>
      <c r="H128" s="336" t="s">
        <v>1395</v>
      </c>
      <c r="I128" s="353" t="s">
        <v>2</v>
      </c>
      <c r="J128" s="194" t="s">
        <v>281</v>
      </c>
      <c r="K128" s="195" t="s">
        <v>16</v>
      </c>
      <c r="L128" s="338" t="s">
        <v>4</v>
      </c>
      <c r="M128" s="339"/>
      <c r="N128" s="339"/>
      <c r="O128" s="339"/>
      <c r="P128" s="339"/>
      <c r="Q128" s="339"/>
      <c r="R128" s="339"/>
      <c r="S128" s="339"/>
      <c r="T128" s="339"/>
      <c r="U128" s="339"/>
      <c r="V128" s="339"/>
      <c r="W128" s="339"/>
      <c r="X128" s="339"/>
      <c r="Y128" s="339"/>
      <c r="Z128" s="340"/>
      <c r="AA128" s="196" t="s">
        <v>16</v>
      </c>
      <c r="AB128" s="341" t="s">
        <v>462</v>
      </c>
      <c r="AC128" s="342"/>
      <c r="AD128" s="342"/>
      <c r="AE128" s="342"/>
      <c r="AF128" s="342"/>
      <c r="AG128" s="342"/>
      <c r="AH128" s="342"/>
      <c r="AI128" s="343"/>
      <c r="AJ128" s="216" t="s">
        <v>16</v>
      </c>
    </row>
    <row r="129" spans="1:54" ht="14.25" thickBot="1" x14ac:dyDescent="0.2">
      <c r="A129" s="356"/>
      <c r="B129" s="337"/>
      <c r="C129" s="352"/>
      <c r="D129" s="352"/>
      <c r="E129" s="197" t="s">
        <v>6</v>
      </c>
      <c r="F129" s="337"/>
      <c r="G129" s="198" t="s">
        <v>7</v>
      </c>
      <c r="H129" s="337"/>
      <c r="I129" s="354"/>
      <c r="J129" s="199"/>
      <c r="K129" s="200"/>
      <c r="L129" s="344" t="s">
        <v>8</v>
      </c>
      <c r="M129" s="345"/>
      <c r="N129" s="345"/>
      <c r="O129" s="345"/>
      <c r="P129" s="345"/>
      <c r="Q129" s="345"/>
      <c r="R129" s="346"/>
      <c r="S129" s="197" t="s">
        <v>9</v>
      </c>
      <c r="T129" s="201" t="s">
        <v>10</v>
      </c>
      <c r="U129" s="202"/>
      <c r="V129" s="202"/>
      <c r="W129" s="202"/>
      <c r="X129" s="202"/>
      <c r="Y129" s="203"/>
      <c r="Z129" s="198" t="s">
        <v>11</v>
      </c>
      <c r="AA129" s="204"/>
      <c r="AB129" s="347" t="s">
        <v>8</v>
      </c>
      <c r="AC129" s="348"/>
      <c r="AD129" s="348"/>
      <c r="AE129" s="348"/>
      <c r="AF129" s="348"/>
      <c r="AG129" s="348"/>
      <c r="AH129" s="349"/>
      <c r="AI129" s="205" t="s">
        <v>9</v>
      </c>
      <c r="AJ129" s="217"/>
    </row>
    <row r="130" spans="1:54" ht="13.5" customHeight="1" x14ac:dyDescent="0.15">
      <c r="A130" s="357">
        <v>26</v>
      </c>
      <c r="B130" s="292"/>
      <c r="C130" s="294"/>
      <c r="D130" s="292"/>
      <c r="E130" s="212" t="str">
        <f>IF(C130="○",IF($D130&lt;&gt;"",VLOOKUP($D130,新規学連登録者入力シート!$A$2:$U$101,8,FALSE),""),IF($D130&lt;&gt;"",IF(VLOOKUP(個人情報!$D130,登録者リスト!$A$1:$F$43729,4,FALSE)=基本情報!$D$6,VLOOKUP(個人情報!$D130,登録者リスト!$A$1:$F$43729,3,FALSE),""),""))</f>
        <v/>
      </c>
      <c r="F130" s="283" t="str">
        <f>IF(C130="○",IF($D130&lt;&gt;"",VLOOKUP($D130,新規学連登録者入力シート!$A$2:$U$101,9,FALSE),""),IF($D130&lt;&gt;"",IF(VLOOKUP(個人情報!$D130,登録者リスト!$A$1:$G$43729,4,FALSE)=基本情報!$D$6,VLOOKUP(個人情報!$D130,登録者リスト!$A$1:$G$43729,7,FALSE),""),""))</f>
        <v/>
      </c>
      <c r="G130" s="213" t="str">
        <f>IF(C130="○",IF($D130&lt;&gt;"",VLOOKUP($D130,新規学連登録者入力シート!$A$2:$U$101,14,FALSE),""),IF($D130&lt;&gt;"",IF(VLOOKUP(個人情報!$D130,登録者リスト!$A$1:$F$43729,4,FALSE)=基本情報!$D$6,VLOOKUP(個人情報!$D130,登録者リスト!$A$1:$F$43729,5,FALSE),""),""))</f>
        <v/>
      </c>
      <c r="H130" s="281" t="str">
        <f>IF(C130="○",IF($D130&lt;&gt;"",VLOOKUP($D130,新規学連登録者入力シート!$A$2:$U$101,19,FALSE),""),IF($D130&lt;&gt;"",IF(VLOOKUP(個人情報!$D130,登録者リスト!$A$1:$H$43729,4,FALSE)=基本情報!$D$6,VLOOKUP(個人情報!$D130,登録者リスト!$A$1:$H$43729,8,FALSE),""),""))</f>
        <v/>
      </c>
      <c r="I130" s="285"/>
      <c r="J130" s="169"/>
      <c r="K130" s="13" t="str">
        <f>IF(S130="",ASC(L130&amp;IF(N130&lt;&gt;"",TEXT(N130,"00"),"")&amp;IF(P130&lt;&gt;"",TEXT(P130,"00"),"")&amp;IF(R130&lt;&gt;"",TEXT(R130,"00"),"")),ASC(S130))</f>
        <v/>
      </c>
      <c r="L130" s="292"/>
      <c r="M130" s="265" t="s">
        <v>275</v>
      </c>
      <c r="N130" s="319"/>
      <c r="O130" s="265" t="s">
        <v>276</v>
      </c>
      <c r="P130" s="319"/>
      <c r="Q130" s="277" t="s">
        <v>277</v>
      </c>
      <c r="R130" s="321"/>
      <c r="S130" s="292"/>
      <c r="T130" s="8"/>
      <c r="U130" s="9" t="s">
        <v>23</v>
      </c>
      <c r="V130" s="8"/>
      <c r="W130" s="9" t="s">
        <v>24</v>
      </c>
      <c r="X130" s="8"/>
      <c r="Y130" s="9" t="s">
        <v>26</v>
      </c>
      <c r="Z130" s="285"/>
      <c r="AA130" s="126" t="str">
        <f>IF(AI130="",ASC(AB130&amp;IF(AD130&lt;&gt;"",TEXT(AD130,"00"),"")&amp;IF(AF130&lt;&gt;"",TEXT(AF130,"00"),"")&amp;IF(AH130&lt;&gt;"",TEXT(AH130,"00"),"")),ASC(AI130))</f>
        <v/>
      </c>
      <c r="AB130" s="267" t="str">
        <f>IF(I130="","",IF(I130="202 七種競技","",VLOOKUP(I130,大学記録!$A$3:$H$22,2,FALSE)))</f>
        <v/>
      </c>
      <c r="AC130" s="269" t="s">
        <v>275</v>
      </c>
      <c r="AD130" s="267" t="str">
        <f>IF(I130="","",IF(I130="202 七種競技","",VLOOKUP(I130,大学記録!$A$3:$H$22,4,FALSE)))</f>
        <v/>
      </c>
      <c r="AE130" s="269" t="s">
        <v>276</v>
      </c>
      <c r="AF130" s="267" t="str">
        <f>IF(I130="","",IF(I130="202 七種競技","",VLOOKUP(I130,大学記録!$A$3:$H$22,6,FALSE)))</f>
        <v/>
      </c>
      <c r="AG130" s="273" t="s">
        <v>277</v>
      </c>
      <c r="AH130" s="267" t="str">
        <f>IF(I130="","",IF(I130="202 七種競技","",VLOOKUP(I130,大学記録!$A$3:$H$22,8,FALSE)))</f>
        <v/>
      </c>
      <c r="AI130" s="267" t="str">
        <f>IF(I130="","",IF(I130="202 七種競技",大学記録!$B$22,""))</f>
        <v/>
      </c>
      <c r="AJ130" s="218" t="e">
        <f>IF(#REF!="",ASC(#REF!&amp;IF(#REF!&lt;&gt;"",TEXT(#REF!,"00"),"")&amp;IF(#REF!&lt;&gt;"",TEXT(#REF!,"00"),"")&amp;IF(#REF!&lt;&gt;"",TEXT(#REF!,"00"),"")),ASC(#REF!))</f>
        <v>#REF!</v>
      </c>
      <c r="AL130" s="6" t="str">
        <f>IF(AND(I130&lt;&gt;"107 ハーフマラソン",I130&lt;&gt;"062 10000mW"),D130 &amp; "-" &amp; I130,D130 &amp; "-" &amp; I130 &amp;#REF!)</f>
        <v>-</v>
      </c>
      <c r="AM130" s="6" t="str">
        <f>IF(ISERROR(VLOOKUP(個人情報!$AL130,登録者リスト!#REF!,4,FALSE)),"○","")</f>
        <v>○</v>
      </c>
      <c r="AN130" s="6" t="e">
        <f>IF(AND(I130&lt;&gt;"107 ハーフマラソン",I130&lt;&gt;"062 10000mW"),#REF! &amp; "-" &amp; I130,#REF! &amp; "-" &amp; I130 &amp;#REF!)</f>
        <v>#REF!</v>
      </c>
      <c r="AO130" s="6" t="str">
        <f>IF(ISERROR(VLOOKUP(AN130,突破者リスト外資格記録入力シート!$D$7:$M$106,2,FALSE)),"○","")</f>
        <v>○</v>
      </c>
      <c r="AP130" s="6" t="str">
        <f>IF(C130="○","整理番号","登録番号")</f>
        <v>登録番号</v>
      </c>
      <c r="AQ130" s="6" t="str">
        <f>IF(I130="107 ハーフマラソン","H",IF(I130="062 10000mW","W",""))</f>
        <v/>
      </c>
      <c r="AR130" s="6" t="e">
        <f>VLOOKUP($I130 &amp;#REF!,標準記録!$A$1:$D$25,2,FALSE)</f>
        <v>#REF!</v>
      </c>
      <c r="AS130" s="6" t="e">
        <f>VLOOKUP($I130 &amp;#REF!,標準記録!$A$1:$D$25,3,FALSE)</f>
        <v>#REF!</v>
      </c>
      <c r="AT130" s="6" t="e">
        <f>VLOOKUP($I130 &amp;#REF!,標準記録!$A$1:$D$25,4,FALSE)</f>
        <v>#REF!</v>
      </c>
      <c r="AU130" s="6" t="str">
        <f>IF(AV130="","",A130)</f>
        <v/>
      </c>
      <c r="AV130" s="6" t="str">
        <f>IF(OR(I130="201 十種競技",I130="202 七種競技"),#REF!,"")</f>
        <v/>
      </c>
      <c r="AW130" s="6" t="str">
        <f>IF(I130="107 ハーフマラソン",#REF!,"")</f>
        <v/>
      </c>
      <c r="AX130" s="6" t="e">
        <f>I130 &amp;#REF!</f>
        <v>#REF!</v>
      </c>
      <c r="AY130" s="6">
        <f>I130</f>
        <v>0</v>
      </c>
      <c r="AZ130" s="6">
        <f>COUNTIF($AY$5:$AY$401,I130)</f>
        <v>160</v>
      </c>
      <c r="BA130" s="6">
        <f>COUNTIF($AX$5:$AX$401,I130 &amp; "B標準")</f>
        <v>0</v>
      </c>
      <c r="BB130" s="6" t="str">
        <f>D128 &amp; D130</f>
        <v>登録番号</v>
      </c>
    </row>
    <row r="131" spans="1:54" ht="14.25" customHeight="1" thickBot="1" x14ac:dyDescent="0.2">
      <c r="A131" s="358"/>
      <c r="B131" s="293"/>
      <c r="C131" s="295"/>
      <c r="D131" s="293"/>
      <c r="E131" s="188" t="str">
        <f>IF(C130="○",IF($D130&lt;&gt;"",VLOOKUP($D130,新規学連登録者入力シート!$A$2:$U$101,7,FALSE),""),IF($D130&lt;&gt;"",IF(VLOOKUP(個人情報!$D130,登録者リスト!$A$1:$F$43729,4,FALSE)=基本情報!$D$6,VLOOKUP(個人情報!$D130,登録者リスト!$A$1:$F$43729,2,FALSE),""),""))</f>
        <v/>
      </c>
      <c r="F131" s="284"/>
      <c r="G131" s="188" t="str">
        <f>IF(C130="○",IF($D130&lt;&gt;"",VLOOKUP($D130,新規学連登録者入力シート!$A$2:$U$101,19,FALSE),""),IF($D130&lt;&gt;"",IF(VLOOKUP(個人情報!$D130,登録者リスト!$A$1:$F$43729,4,FALSE)=基本情報!$D$6,VLOOKUP(個人情報!$D130,登録者リスト!$A$1:$F$43729,6,FALSE),""),""))</f>
        <v/>
      </c>
      <c r="H131" s="282"/>
      <c r="I131" s="286"/>
      <c r="J131" s="170"/>
      <c r="K131" s="15" t="str">
        <f>IF(S131="",ASC(L131&amp;IF(N131&lt;&gt;"",TEXT(N131,"00"),"")&amp;IF(P131&lt;&gt;"",TEXT(P131,"00"),"")&amp;IF(R131&lt;&gt;"",TEXT(R131,"00"),"")),ASC(S131))</f>
        <v/>
      </c>
      <c r="L131" s="293"/>
      <c r="M131" s="266"/>
      <c r="N131" s="320"/>
      <c r="O131" s="266"/>
      <c r="P131" s="320"/>
      <c r="Q131" s="278"/>
      <c r="R131" s="322"/>
      <c r="S131" s="293"/>
      <c r="T131" s="10"/>
      <c r="U131" s="11" t="s">
        <v>23</v>
      </c>
      <c r="V131" s="10"/>
      <c r="W131" s="11" t="s">
        <v>25</v>
      </c>
      <c r="X131" s="10"/>
      <c r="Y131" s="11" t="s">
        <v>26</v>
      </c>
      <c r="Z131" s="286"/>
      <c r="AA131" s="127" t="str">
        <f>IF(AI131="",ASC(AB130&amp;IF(AD131&lt;&gt;"",TEXT(AD131,"00"),"")&amp;IF(AF131&lt;&gt;"",TEXT(AF131,"00"),"")&amp;IF(AH131&lt;&gt;"",TEXT(AH131,"00"),"")),ASC(AI131))</f>
        <v/>
      </c>
      <c r="AB131" s="268"/>
      <c r="AC131" s="270"/>
      <c r="AD131" s="268"/>
      <c r="AE131" s="270"/>
      <c r="AF131" s="268"/>
      <c r="AG131" s="274"/>
      <c r="AH131" s="268"/>
      <c r="AI131" s="268"/>
      <c r="AJ131" s="219" t="e">
        <f>IF(#REF!="",ASC(#REF!&amp;IF(#REF!&lt;&gt;"",TEXT(#REF!,"00"),"")&amp;IF(#REF!&lt;&gt;"",TEXT(#REF!,"00"),"")&amp;IF(#REF!&lt;&gt;"",TEXT(#REF!,"00"),"")),ASC(#REF!))</f>
        <v>#REF!</v>
      </c>
      <c r="AL131" s="6" t="str">
        <f>IF(AND(I131&lt;&gt;"107 ハーフマラソン",I131&lt;&gt;"062 10000mW"),D130 &amp; "-" &amp; I131,D130 &amp; "-" &amp; I131 &amp;#REF!)</f>
        <v>-</v>
      </c>
      <c r="AM131" s="6" t="str">
        <f>IF(ISERROR(VLOOKUP(個人情報!$AL131,登録者リスト!#REF!,4,FALSE)),"○","")</f>
        <v>○</v>
      </c>
      <c r="AN131" s="6" t="e">
        <f>IF(AND(I131&lt;&gt;"107 ハーフマラソン",I131&lt;&gt;"062 10000mW"),#REF! &amp; "-" &amp; I131,#REF! &amp; "-" &amp; I131 &amp;#REF!)</f>
        <v>#REF!</v>
      </c>
      <c r="AO131" s="6" t="str">
        <f>IF(ISERROR(VLOOKUP(AN131,突破者リスト外資格記録入力シート!$D$7:$M$106,2,FALSE)),"○","")</f>
        <v>○</v>
      </c>
      <c r="AQ131" s="6" t="str">
        <f>IF(I131="107 ハーフマラソン","H",IF(I131="062 10000mW","W",""))</f>
        <v/>
      </c>
      <c r="AR131" s="6" t="e">
        <f>VLOOKUP($I131 &amp;#REF!,標準記録!$A$1:$D$25,2,FALSE)</f>
        <v>#REF!</v>
      </c>
      <c r="AS131" s="6" t="e">
        <f>VLOOKUP($I131 &amp;#REF!,標準記録!$A$1:$D$25,3,FALSE)</f>
        <v>#REF!</v>
      </c>
      <c r="AT131" s="6" t="e">
        <f>VLOOKUP($I131 &amp;#REF!,標準記録!$A$1:$D$25,4,FALSE)</f>
        <v>#REF!</v>
      </c>
      <c r="AU131" s="6" t="str">
        <f>IF(AV131="","",A130)</f>
        <v/>
      </c>
      <c r="AV131" s="6" t="str">
        <f>IF(OR(I131="201 十種競技",I131="202 七種競技"),#REF!,"")</f>
        <v/>
      </c>
      <c r="AW131" s="6" t="str">
        <f>IF(I131="107 ハーフマラソン",#REF!,"")</f>
        <v/>
      </c>
      <c r="AX131" s="6" t="e">
        <f>I131 &amp;#REF!</f>
        <v>#REF!</v>
      </c>
      <c r="AY131" s="6">
        <f>I131</f>
        <v>0</v>
      </c>
      <c r="AZ131" s="6">
        <f>COUNTIF($AY$5:$AY$401,I131)</f>
        <v>160</v>
      </c>
      <c r="BA131" s="6">
        <f>COUNTIF($AX$5:$AX$401,I131 &amp; "B標準")</f>
        <v>0</v>
      </c>
    </row>
    <row r="132" spans="1:54" ht="15" thickTop="1" thickBot="1" x14ac:dyDescent="0.2">
      <c r="A132" s="359"/>
      <c r="B132" s="325" t="s">
        <v>164</v>
      </c>
      <c r="C132" s="326"/>
      <c r="D132" s="326"/>
      <c r="E132" s="326"/>
      <c r="F132" s="326"/>
      <c r="G132" s="327"/>
      <c r="H132" s="214"/>
      <c r="I132" s="328"/>
      <c r="J132" s="329"/>
      <c r="K132" s="329"/>
      <c r="L132" s="329"/>
      <c r="M132" s="329"/>
      <c r="N132" s="329"/>
      <c r="O132" s="329"/>
      <c r="P132" s="329"/>
      <c r="Q132" s="329"/>
      <c r="R132" s="329"/>
      <c r="S132" s="329"/>
      <c r="T132" s="329"/>
      <c r="U132" s="329"/>
      <c r="V132" s="329"/>
      <c r="W132" s="329"/>
      <c r="X132" s="329"/>
      <c r="Y132" s="329"/>
      <c r="Z132" s="329"/>
      <c r="AA132" s="329"/>
      <c r="AB132" s="329"/>
      <c r="AC132" s="329"/>
      <c r="AD132" s="329"/>
      <c r="AE132" s="329"/>
      <c r="AF132" s="329"/>
      <c r="AG132" s="329"/>
      <c r="AH132" s="329"/>
      <c r="AI132" s="329"/>
      <c r="AJ132" s="330"/>
    </row>
    <row r="133" spans="1:54" ht="13.5" customHeight="1" x14ac:dyDescent="0.15">
      <c r="A133" s="355"/>
      <c r="B133" s="350" t="s">
        <v>0</v>
      </c>
      <c r="C133" s="351" t="s">
        <v>280</v>
      </c>
      <c r="D133" s="351" t="str">
        <f>IF(C135="○","整理番号","登録番号")</f>
        <v>登録番号</v>
      </c>
      <c r="E133" s="193" t="s">
        <v>1394</v>
      </c>
      <c r="F133" s="350" t="s">
        <v>319</v>
      </c>
      <c r="G133" s="215" t="s">
        <v>1</v>
      </c>
      <c r="H133" s="336" t="s">
        <v>1395</v>
      </c>
      <c r="I133" s="353" t="s">
        <v>2</v>
      </c>
      <c r="J133" s="194" t="s">
        <v>281</v>
      </c>
      <c r="K133" s="195" t="s">
        <v>16</v>
      </c>
      <c r="L133" s="338" t="s">
        <v>4</v>
      </c>
      <c r="M133" s="339"/>
      <c r="N133" s="339"/>
      <c r="O133" s="339"/>
      <c r="P133" s="339"/>
      <c r="Q133" s="339"/>
      <c r="R133" s="339"/>
      <c r="S133" s="339"/>
      <c r="T133" s="339"/>
      <c r="U133" s="339"/>
      <c r="V133" s="339"/>
      <c r="W133" s="339"/>
      <c r="X133" s="339"/>
      <c r="Y133" s="339"/>
      <c r="Z133" s="340"/>
      <c r="AA133" s="196" t="s">
        <v>16</v>
      </c>
      <c r="AB133" s="341" t="s">
        <v>462</v>
      </c>
      <c r="AC133" s="342"/>
      <c r="AD133" s="342"/>
      <c r="AE133" s="342"/>
      <c r="AF133" s="342"/>
      <c r="AG133" s="342"/>
      <c r="AH133" s="342"/>
      <c r="AI133" s="343"/>
      <c r="AJ133" s="216" t="s">
        <v>16</v>
      </c>
    </row>
    <row r="134" spans="1:54" ht="14.25" thickBot="1" x14ac:dyDescent="0.2">
      <c r="A134" s="356"/>
      <c r="B134" s="337"/>
      <c r="C134" s="352"/>
      <c r="D134" s="352"/>
      <c r="E134" s="197" t="s">
        <v>6</v>
      </c>
      <c r="F134" s="337"/>
      <c r="G134" s="198" t="s">
        <v>7</v>
      </c>
      <c r="H134" s="337"/>
      <c r="I134" s="354"/>
      <c r="J134" s="199"/>
      <c r="K134" s="200"/>
      <c r="L134" s="344" t="s">
        <v>8</v>
      </c>
      <c r="M134" s="345"/>
      <c r="N134" s="345"/>
      <c r="O134" s="345"/>
      <c r="P134" s="345"/>
      <c r="Q134" s="345"/>
      <c r="R134" s="346"/>
      <c r="S134" s="197" t="s">
        <v>9</v>
      </c>
      <c r="T134" s="201" t="s">
        <v>10</v>
      </c>
      <c r="U134" s="202"/>
      <c r="V134" s="202"/>
      <c r="W134" s="202"/>
      <c r="X134" s="202"/>
      <c r="Y134" s="203"/>
      <c r="Z134" s="198" t="s">
        <v>11</v>
      </c>
      <c r="AA134" s="204"/>
      <c r="AB134" s="347" t="s">
        <v>8</v>
      </c>
      <c r="AC134" s="348"/>
      <c r="AD134" s="348"/>
      <c r="AE134" s="348"/>
      <c r="AF134" s="348"/>
      <c r="AG134" s="348"/>
      <c r="AH134" s="349"/>
      <c r="AI134" s="205" t="s">
        <v>9</v>
      </c>
      <c r="AJ134" s="217"/>
    </row>
    <row r="135" spans="1:54" ht="13.5" customHeight="1" x14ac:dyDescent="0.15">
      <c r="A135" s="357">
        <v>27</v>
      </c>
      <c r="B135" s="292"/>
      <c r="C135" s="294"/>
      <c r="D135" s="292"/>
      <c r="E135" s="212" t="str">
        <f>IF(C135="○",IF($D135&lt;&gt;"",VLOOKUP($D135,新規学連登録者入力シート!$A$2:$U$101,8,FALSE),""),IF($D135&lt;&gt;"",IF(VLOOKUP(個人情報!$D135,登録者リスト!$A$1:$F$43729,4,FALSE)=基本情報!$D$6,VLOOKUP(個人情報!$D135,登録者リスト!$A$1:$F$43729,3,FALSE),""),""))</f>
        <v/>
      </c>
      <c r="F135" s="283" t="str">
        <f>IF(C135="○",IF($D135&lt;&gt;"",VLOOKUP($D135,新規学連登録者入力シート!$A$2:$U$101,9,FALSE),""),IF($D135&lt;&gt;"",IF(VLOOKUP(個人情報!$D135,登録者リスト!$A$1:$G$43729,4,FALSE)=基本情報!$D$6,VLOOKUP(個人情報!$D135,登録者リスト!$A$1:$G$43729,7,FALSE),""),""))</f>
        <v/>
      </c>
      <c r="G135" s="213" t="str">
        <f>IF(C135="○",IF($D135&lt;&gt;"",VLOOKUP($D135,新規学連登録者入力シート!$A$2:$U$101,14,FALSE),""),IF($D135&lt;&gt;"",IF(VLOOKUP(個人情報!$D135,登録者リスト!$A$1:$F$43729,4,FALSE)=基本情報!$D$6,VLOOKUP(個人情報!$D135,登録者リスト!$A$1:$F$43729,5,FALSE),""),""))</f>
        <v/>
      </c>
      <c r="H135" s="281" t="str">
        <f>IF(C135="○",IF($D135&lt;&gt;"",VLOOKUP($D135,新規学連登録者入力シート!$A$2:$U$101,19,FALSE),""),IF($D135&lt;&gt;"",IF(VLOOKUP(個人情報!$D135,登録者リスト!$A$1:$H$43729,4,FALSE)=基本情報!$D$6,VLOOKUP(個人情報!$D135,登録者リスト!$A$1:$H$43729,8,FALSE),""),""))</f>
        <v/>
      </c>
      <c r="I135" s="285"/>
      <c r="J135" s="169"/>
      <c r="K135" s="13" t="str">
        <f>IF(S135="",ASC(L135&amp;IF(N135&lt;&gt;"",TEXT(N135,"00"),"")&amp;IF(P135&lt;&gt;"",TEXT(P135,"00"),"")&amp;IF(R135&lt;&gt;"",TEXT(R135,"00"),"")),ASC(S135))</f>
        <v/>
      </c>
      <c r="L135" s="292"/>
      <c r="M135" s="265" t="s">
        <v>275</v>
      </c>
      <c r="N135" s="319"/>
      <c r="O135" s="265" t="s">
        <v>276</v>
      </c>
      <c r="P135" s="319"/>
      <c r="Q135" s="277" t="s">
        <v>277</v>
      </c>
      <c r="R135" s="321"/>
      <c r="S135" s="292"/>
      <c r="T135" s="8"/>
      <c r="U135" s="9" t="s">
        <v>23</v>
      </c>
      <c r="V135" s="8"/>
      <c r="W135" s="9" t="s">
        <v>24</v>
      </c>
      <c r="X135" s="8"/>
      <c r="Y135" s="9" t="s">
        <v>26</v>
      </c>
      <c r="Z135" s="285"/>
      <c r="AA135" s="126" t="str">
        <f>IF(AI135="",ASC(AB135&amp;IF(AD135&lt;&gt;"",TEXT(AD135,"00"),"")&amp;IF(AF135&lt;&gt;"",TEXT(AF135,"00"),"")&amp;IF(AH135&lt;&gt;"",TEXT(AH135,"00"),"")),ASC(AI135))</f>
        <v/>
      </c>
      <c r="AB135" s="267" t="str">
        <f>IF(I135="","",IF(I135="202 七種競技","",VLOOKUP(I135,大学記録!$A$3:$H$22,2,FALSE)))</f>
        <v/>
      </c>
      <c r="AC135" s="269" t="s">
        <v>275</v>
      </c>
      <c r="AD135" s="267" t="str">
        <f>IF(I135="","",IF(I135="202 七種競技","",VLOOKUP(I135,大学記録!$A$3:$H$22,4,FALSE)))</f>
        <v/>
      </c>
      <c r="AE135" s="269" t="s">
        <v>276</v>
      </c>
      <c r="AF135" s="267" t="str">
        <f>IF(I135="","",IF(I135="202 七種競技","",VLOOKUP(I135,大学記録!$A$3:$H$22,6,FALSE)))</f>
        <v/>
      </c>
      <c r="AG135" s="273" t="s">
        <v>277</v>
      </c>
      <c r="AH135" s="267" t="str">
        <f>IF(I135="","",IF(I135="202 七種競技","",VLOOKUP(I135,大学記録!$A$3:$H$22,8,FALSE)))</f>
        <v/>
      </c>
      <c r="AI135" s="267" t="str">
        <f>IF(I135="","",IF(I135="202 七種競技",大学記録!$B$22,""))</f>
        <v/>
      </c>
      <c r="AJ135" s="218" t="e">
        <f>IF(#REF!="",ASC(#REF!&amp;IF(#REF!&lt;&gt;"",TEXT(#REF!,"00"),"")&amp;IF(#REF!&lt;&gt;"",TEXT(#REF!,"00"),"")&amp;IF(#REF!&lt;&gt;"",TEXT(#REF!,"00"),"")),ASC(#REF!))</f>
        <v>#REF!</v>
      </c>
      <c r="AL135" s="6" t="str">
        <f>IF(AND(I135&lt;&gt;"107 ハーフマラソン",I135&lt;&gt;"062 10000mW"),D135 &amp; "-" &amp; I135,D135 &amp; "-" &amp; I135 &amp;#REF!)</f>
        <v>-</v>
      </c>
      <c r="AM135" s="6" t="str">
        <f>IF(ISERROR(VLOOKUP(個人情報!$AL135,登録者リスト!#REF!,4,FALSE)),"○","")</f>
        <v>○</v>
      </c>
      <c r="AN135" s="6" t="e">
        <f>IF(AND(I135&lt;&gt;"107 ハーフマラソン",I135&lt;&gt;"062 10000mW"),#REF! &amp; "-" &amp; I135,#REF! &amp; "-" &amp; I135 &amp;#REF!)</f>
        <v>#REF!</v>
      </c>
      <c r="AO135" s="6" t="str">
        <f>IF(ISERROR(VLOOKUP(AN135,突破者リスト外資格記録入力シート!$D$7:$M$106,2,FALSE)),"○","")</f>
        <v>○</v>
      </c>
      <c r="AP135" s="6" t="str">
        <f>IF(C135="○","整理番号","登録番号")</f>
        <v>登録番号</v>
      </c>
      <c r="AQ135" s="6" t="str">
        <f>IF(I135="107 ハーフマラソン","H",IF(I135="062 10000mW","W",""))</f>
        <v/>
      </c>
      <c r="AR135" s="6" t="e">
        <f>VLOOKUP($I135 &amp;#REF!,標準記録!$A$1:$D$25,2,FALSE)</f>
        <v>#REF!</v>
      </c>
      <c r="AS135" s="6" t="e">
        <f>VLOOKUP($I135 &amp;#REF!,標準記録!$A$1:$D$25,3,FALSE)</f>
        <v>#REF!</v>
      </c>
      <c r="AT135" s="6" t="e">
        <f>VLOOKUP($I135 &amp;#REF!,標準記録!$A$1:$D$25,4,FALSE)</f>
        <v>#REF!</v>
      </c>
      <c r="AU135" s="6" t="str">
        <f>IF(AV135="","",A135)</f>
        <v/>
      </c>
      <c r="AV135" s="6" t="str">
        <f>IF(OR(I135="201 十種競技",I135="202 七種競技"),#REF!,"")</f>
        <v/>
      </c>
      <c r="AW135" s="6" t="str">
        <f>IF(I135="107 ハーフマラソン",#REF!,"")</f>
        <v/>
      </c>
      <c r="AX135" s="6" t="e">
        <f>I135 &amp;#REF!</f>
        <v>#REF!</v>
      </c>
      <c r="AY135" s="6">
        <f>I135</f>
        <v>0</v>
      </c>
      <c r="AZ135" s="6">
        <f>COUNTIF($AY$5:$AY$401,I135)</f>
        <v>160</v>
      </c>
      <c r="BA135" s="6">
        <f>COUNTIF($AX$5:$AX$401,I135 &amp; "B標準")</f>
        <v>0</v>
      </c>
      <c r="BB135" s="6" t="str">
        <f>D133 &amp; D135</f>
        <v>登録番号</v>
      </c>
    </row>
    <row r="136" spans="1:54" ht="14.25" customHeight="1" thickBot="1" x14ac:dyDescent="0.2">
      <c r="A136" s="358"/>
      <c r="B136" s="293"/>
      <c r="C136" s="295"/>
      <c r="D136" s="293"/>
      <c r="E136" s="188" t="str">
        <f>IF(C135="○",IF($D135&lt;&gt;"",VLOOKUP($D135,新規学連登録者入力シート!$A$2:$U$101,7,FALSE),""),IF($D135&lt;&gt;"",IF(VLOOKUP(個人情報!$D135,登録者リスト!$A$1:$F$43729,4,FALSE)=基本情報!$D$6,VLOOKUP(個人情報!$D135,登録者リスト!$A$1:$F$43729,2,FALSE),""),""))</f>
        <v/>
      </c>
      <c r="F136" s="284"/>
      <c r="G136" s="188" t="str">
        <f>IF(C135="○",IF($D135&lt;&gt;"",VLOOKUP($D135,新規学連登録者入力シート!$A$2:$U$101,19,FALSE),""),IF($D135&lt;&gt;"",IF(VLOOKUP(個人情報!$D135,登録者リスト!$A$1:$F$43729,4,FALSE)=基本情報!$D$6,VLOOKUP(個人情報!$D135,登録者リスト!$A$1:$F$43729,6,FALSE),""),""))</f>
        <v/>
      </c>
      <c r="H136" s="282"/>
      <c r="I136" s="286"/>
      <c r="J136" s="170"/>
      <c r="K136" s="15" t="str">
        <f>IF(S136="",ASC(L136&amp;IF(N136&lt;&gt;"",TEXT(N136,"00"),"")&amp;IF(P136&lt;&gt;"",TEXT(P136,"00"),"")&amp;IF(R136&lt;&gt;"",TEXT(R136,"00"),"")),ASC(S136))</f>
        <v/>
      </c>
      <c r="L136" s="293"/>
      <c r="M136" s="266"/>
      <c r="N136" s="320"/>
      <c r="O136" s="266"/>
      <c r="P136" s="320"/>
      <c r="Q136" s="278"/>
      <c r="R136" s="322"/>
      <c r="S136" s="293"/>
      <c r="T136" s="10"/>
      <c r="U136" s="11" t="s">
        <v>23</v>
      </c>
      <c r="V136" s="10"/>
      <c r="W136" s="11" t="s">
        <v>25</v>
      </c>
      <c r="X136" s="10"/>
      <c r="Y136" s="11" t="s">
        <v>26</v>
      </c>
      <c r="Z136" s="286"/>
      <c r="AA136" s="127" t="str">
        <f>IF(AI136="",ASC(AB135&amp;IF(AD136&lt;&gt;"",TEXT(AD136,"00"),"")&amp;IF(AF136&lt;&gt;"",TEXT(AF136,"00"),"")&amp;IF(AH136&lt;&gt;"",TEXT(AH136,"00"),"")),ASC(AI136))</f>
        <v/>
      </c>
      <c r="AB136" s="268"/>
      <c r="AC136" s="270"/>
      <c r="AD136" s="268"/>
      <c r="AE136" s="270"/>
      <c r="AF136" s="268"/>
      <c r="AG136" s="274"/>
      <c r="AH136" s="268"/>
      <c r="AI136" s="268"/>
      <c r="AJ136" s="219" t="e">
        <f>IF(#REF!="",ASC(#REF!&amp;IF(#REF!&lt;&gt;"",TEXT(#REF!,"00"),"")&amp;IF(#REF!&lt;&gt;"",TEXT(#REF!,"00"),"")&amp;IF(#REF!&lt;&gt;"",TEXT(#REF!,"00"),"")),ASC(#REF!))</f>
        <v>#REF!</v>
      </c>
      <c r="AL136" s="6" t="str">
        <f>IF(AND(I136&lt;&gt;"107 ハーフマラソン",I136&lt;&gt;"062 10000mW"),D135 &amp; "-" &amp; I136,D135 &amp; "-" &amp; I136 &amp;#REF!)</f>
        <v>-</v>
      </c>
      <c r="AM136" s="6" t="str">
        <f>IF(ISERROR(VLOOKUP(個人情報!$AL136,登録者リスト!#REF!,4,FALSE)),"○","")</f>
        <v>○</v>
      </c>
      <c r="AN136" s="6" t="e">
        <f>IF(AND(I136&lt;&gt;"107 ハーフマラソン",I136&lt;&gt;"062 10000mW"),#REF! &amp; "-" &amp; I136,#REF! &amp; "-" &amp; I136 &amp;#REF!)</f>
        <v>#REF!</v>
      </c>
      <c r="AO136" s="6" t="str">
        <f>IF(ISERROR(VLOOKUP(AN136,突破者リスト外資格記録入力シート!$D$7:$M$106,2,FALSE)),"○","")</f>
        <v>○</v>
      </c>
      <c r="AQ136" s="6" t="str">
        <f>IF(I136="107 ハーフマラソン","H",IF(I136="062 10000mW","W",""))</f>
        <v/>
      </c>
      <c r="AR136" s="6" t="e">
        <f>VLOOKUP($I136 &amp;#REF!,標準記録!$A$1:$D$25,2,FALSE)</f>
        <v>#REF!</v>
      </c>
      <c r="AS136" s="6" t="e">
        <f>VLOOKUP($I136 &amp;#REF!,標準記録!$A$1:$D$25,3,FALSE)</f>
        <v>#REF!</v>
      </c>
      <c r="AT136" s="6" t="e">
        <f>VLOOKUP($I136 &amp;#REF!,標準記録!$A$1:$D$25,4,FALSE)</f>
        <v>#REF!</v>
      </c>
      <c r="AU136" s="6" t="str">
        <f>IF(AV136="","",A135)</f>
        <v/>
      </c>
      <c r="AV136" s="6" t="str">
        <f>IF(OR(I136="201 十種競技",I136="202 七種競技"),#REF!,"")</f>
        <v/>
      </c>
      <c r="AW136" s="6" t="str">
        <f>IF(I136="107 ハーフマラソン",#REF!,"")</f>
        <v/>
      </c>
      <c r="AX136" s="6" t="e">
        <f>I136 &amp;#REF!</f>
        <v>#REF!</v>
      </c>
      <c r="AY136" s="6">
        <f>I136</f>
        <v>0</v>
      </c>
      <c r="AZ136" s="6">
        <f>COUNTIF($AY$5:$AY$401,I136)</f>
        <v>160</v>
      </c>
      <c r="BA136" s="6">
        <f>COUNTIF($AX$5:$AX$401,I136 &amp; "B標準")</f>
        <v>0</v>
      </c>
    </row>
    <row r="137" spans="1:54" ht="15" thickTop="1" thickBot="1" x14ac:dyDescent="0.2">
      <c r="A137" s="359"/>
      <c r="B137" s="325" t="s">
        <v>164</v>
      </c>
      <c r="C137" s="326"/>
      <c r="D137" s="326"/>
      <c r="E137" s="326"/>
      <c r="F137" s="326"/>
      <c r="G137" s="327"/>
      <c r="H137" s="214"/>
      <c r="I137" s="328"/>
      <c r="J137" s="329"/>
      <c r="K137" s="329"/>
      <c r="L137" s="329"/>
      <c r="M137" s="329"/>
      <c r="N137" s="329"/>
      <c r="O137" s="329"/>
      <c r="P137" s="329"/>
      <c r="Q137" s="329"/>
      <c r="R137" s="329"/>
      <c r="S137" s="329"/>
      <c r="T137" s="329"/>
      <c r="U137" s="329"/>
      <c r="V137" s="329"/>
      <c r="W137" s="329"/>
      <c r="X137" s="329"/>
      <c r="Y137" s="329"/>
      <c r="Z137" s="329"/>
      <c r="AA137" s="329"/>
      <c r="AB137" s="329"/>
      <c r="AC137" s="329"/>
      <c r="AD137" s="329"/>
      <c r="AE137" s="329"/>
      <c r="AF137" s="329"/>
      <c r="AG137" s="329"/>
      <c r="AH137" s="329"/>
      <c r="AI137" s="329"/>
      <c r="AJ137" s="330"/>
    </row>
    <row r="138" spans="1:54" ht="13.5" customHeight="1" x14ac:dyDescent="0.15">
      <c r="A138" s="355"/>
      <c r="B138" s="350" t="s">
        <v>0</v>
      </c>
      <c r="C138" s="351" t="s">
        <v>280</v>
      </c>
      <c r="D138" s="351" t="str">
        <f>IF(C140="○","整理番号","登録番号")</f>
        <v>登録番号</v>
      </c>
      <c r="E138" s="193" t="s">
        <v>1394</v>
      </c>
      <c r="F138" s="350" t="s">
        <v>319</v>
      </c>
      <c r="G138" s="215" t="s">
        <v>1</v>
      </c>
      <c r="H138" s="336" t="s">
        <v>1395</v>
      </c>
      <c r="I138" s="353" t="s">
        <v>2</v>
      </c>
      <c r="J138" s="194" t="s">
        <v>281</v>
      </c>
      <c r="K138" s="195" t="s">
        <v>16</v>
      </c>
      <c r="L138" s="338" t="s">
        <v>4</v>
      </c>
      <c r="M138" s="339"/>
      <c r="N138" s="339"/>
      <c r="O138" s="339"/>
      <c r="P138" s="339"/>
      <c r="Q138" s="339"/>
      <c r="R138" s="339"/>
      <c r="S138" s="339"/>
      <c r="T138" s="339"/>
      <c r="U138" s="339"/>
      <c r="V138" s="339"/>
      <c r="W138" s="339"/>
      <c r="X138" s="339"/>
      <c r="Y138" s="339"/>
      <c r="Z138" s="340"/>
      <c r="AA138" s="196" t="s">
        <v>16</v>
      </c>
      <c r="AB138" s="341" t="s">
        <v>462</v>
      </c>
      <c r="AC138" s="342"/>
      <c r="AD138" s="342"/>
      <c r="AE138" s="342"/>
      <c r="AF138" s="342"/>
      <c r="AG138" s="342"/>
      <c r="AH138" s="342"/>
      <c r="AI138" s="343"/>
      <c r="AJ138" s="216" t="s">
        <v>16</v>
      </c>
    </row>
    <row r="139" spans="1:54" ht="14.25" thickBot="1" x14ac:dyDescent="0.2">
      <c r="A139" s="356"/>
      <c r="B139" s="337"/>
      <c r="C139" s="352"/>
      <c r="D139" s="352"/>
      <c r="E139" s="197" t="s">
        <v>6</v>
      </c>
      <c r="F139" s="337"/>
      <c r="G139" s="198" t="s">
        <v>7</v>
      </c>
      <c r="H139" s="337"/>
      <c r="I139" s="354"/>
      <c r="J139" s="199"/>
      <c r="K139" s="200"/>
      <c r="L139" s="344" t="s">
        <v>8</v>
      </c>
      <c r="M139" s="345"/>
      <c r="N139" s="345"/>
      <c r="O139" s="345"/>
      <c r="P139" s="345"/>
      <c r="Q139" s="345"/>
      <c r="R139" s="346"/>
      <c r="S139" s="197" t="s">
        <v>9</v>
      </c>
      <c r="T139" s="201" t="s">
        <v>10</v>
      </c>
      <c r="U139" s="202"/>
      <c r="V139" s="202"/>
      <c r="W139" s="202"/>
      <c r="X139" s="202"/>
      <c r="Y139" s="203"/>
      <c r="Z139" s="198" t="s">
        <v>11</v>
      </c>
      <c r="AA139" s="204"/>
      <c r="AB139" s="347" t="s">
        <v>8</v>
      </c>
      <c r="AC139" s="348"/>
      <c r="AD139" s="348"/>
      <c r="AE139" s="348"/>
      <c r="AF139" s="348"/>
      <c r="AG139" s="348"/>
      <c r="AH139" s="349"/>
      <c r="AI139" s="205" t="s">
        <v>9</v>
      </c>
      <c r="AJ139" s="217"/>
    </row>
    <row r="140" spans="1:54" ht="13.5" customHeight="1" x14ac:dyDescent="0.15">
      <c r="A140" s="357">
        <v>28</v>
      </c>
      <c r="B140" s="292"/>
      <c r="C140" s="294"/>
      <c r="D140" s="292"/>
      <c r="E140" s="212" t="str">
        <f>IF(C140="○",IF($D140&lt;&gt;"",VLOOKUP($D140,新規学連登録者入力シート!$A$2:$U$101,8,FALSE),""),IF($D140&lt;&gt;"",IF(VLOOKUP(個人情報!$D140,登録者リスト!$A$1:$F$43729,4,FALSE)=基本情報!$D$6,VLOOKUP(個人情報!$D140,登録者リスト!$A$1:$F$43729,3,FALSE),""),""))</f>
        <v/>
      </c>
      <c r="F140" s="283" t="str">
        <f>IF(C140="○",IF($D140&lt;&gt;"",VLOOKUP($D140,新規学連登録者入力シート!$A$2:$U$101,9,FALSE),""),IF($D140&lt;&gt;"",IF(VLOOKUP(個人情報!$D140,登録者リスト!$A$1:$G$43729,4,FALSE)=基本情報!$D$6,VLOOKUP(個人情報!$D140,登録者リスト!$A$1:$G$43729,7,FALSE),""),""))</f>
        <v/>
      </c>
      <c r="G140" s="213" t="str">
        <f>IF(C140="○",IF($D140&lt;&gt;"",VLOOKUP($D140,新規学連登録者入力シート!$A$2:$U$101,14,FALSE),""),IF($D140&lt;&gt;"",IF(VLOOKUP(個人情報!$D140,登録者リスト!$A$1:$F$43729,4,FALSE)=基本情報!$D$6,VLOOKUP(個人情報!$D140,登録者リスト!$A$1:$F$43729,5,FALSE),""),""))</f>
        <v/>
      </c>
      <c r="H140" s="281" t="str">
        <f>IF(C140="○",IF($D140&lt;&gt;"",VLOOKUP($D140,新規学連登録者入力シート!$A$2:$U$101,19,FALSE),""),IF($D140&lt;&gt;"",IF(VLOOKUP(個人情報!$D140,登録者リスト!$A$1:$H$43729,4,FALSE)=基本情報!$D$6,VLOOKUP(個人情報!$D140,登録者リスト!$A$1:$H$43729,8,FALSE),""),""))</f>
        <v/>
      </c>
      <c r="I140" s="285"/>
      <c r="J140" s="169"/>
      <c r="K140" s="13" t="str">
        <f>IF(S140="",ASC(L140&amp;IF(N140&lt;&gt;"",TEXT(N140,"00"),"")&amp;IF(P140&lt;&gt;"",TEXT(P140,"00"),"")&amp;IF(R140&lt;&gt;"",TEXT(R140,"00"),"")),ASC(S140))</f>
        <v/>
      </c>
      <c r="L140" s="292"/>
      <c r="M140" s="265" t="s">
        <v>275</v>
      </c>
      <c r="N140" s="319"/>
      <c r="O140" s="265" t="s">
        <v>276</v>
      </c>
      <c r="P140" s="319"/>
      <c r="Q140" s="277" t="s">
        <v>277</v>
      </c>
      <c r="R140" s="321"/>
      <c r="S140" s="292"/>
      <c r="T140" s="8"/>
      <c r="U140" s="9" t="s">
        <v>23</v>
      </c>
      <c r="V140" s="8"/>
      <c r="W140" s="9" t="s">
        <v>24</v>
      </c>
      <c r="X140" s="8"/>
      <c r="Y140" s="9" t="s">
        <v>26</v>
      </c>
      <c r="Z140" s="285"/>
      <c r="AA140" s="126" t="str">
        <f>IF(AI140="",ASC(AB140&amp;IF(AD140&lt;&gt;"",TEXT(AD140,"00"),"")&amp;IF(AF140&lt;&gt;"",TEXT(AF140,"00"),"")&amp;IF(AH140&lt;&gt;"",TEXT(AH140,"00"),"")),ASC(AI140))</f>
        <v/>
      </c>
      <c r="AB140" s="267" t="str">
        <f>IF(I140="","",IF(I140="202 七種競技","",VLOOKUP(I140,大学記録!$A$3:$H$22,2,FALSE)))</f>
        <v/>
      </c>
      <c r="AC140" s="269" t="s">
        <v>275</v>
      </c>
      <c r="AD140" s="267" t="str">
        <f>IF(I140="","",IF(I140="202 七種競技","",VLOOKUP(I140,大学記録!$A$3:$H$22,4,FALSE)))</f>
        <v/>
      </c>
      <c r="AE140" s="269" t="s">
        <v>276</v>
      </c>
      <c r="AF140" s="267" t="str">
        <f>IF(I140="","",IF(I140="202 七種競技","",VLOOKUP(I140,大学記録!$A$3:$H$22,6,FALSE)))</f>
        <v/>
      </c>
      <c r="AG140" s="273" t="s">
        <v>277</v>
      </c>
      <c r="AH140" s="267" t="str">
        <f>IF(I140="","",IF(I140="202 七種競技","",VLOOKUP(I140,大学記録!$A$3:$H$22,8,FALSE)))</f>
        <v/>
      </c>
      <c r="AI140" s="267" t="str">
        <f>IF(I140="","",IF(I140="202 七種競技",大学記録!$B$22,""))</f>
        <v/>
      </c>
      <c r="AJ140" s="218" t="e">
        <f>IF(#REF!="",ASC(#REF!&amp;IF(#REF!&lt;&gt;"",TEXT(#REF!,"00"),"")&amp;IF(#REF!&lt;&gt;"",TEXT(#REF!,"00"),"")&amp;IF(#REF!&lt;&gt;"",TEXT(#REF!,"00"),"")),ASC(#REF!))</f>
        <v>#REF!</v>
      </c>
      <c r="AL140" s="6" t="str">
        <f>IF(AND(I140&lt;&gt;"107 ハーフマラソン",I140&lt;&gt;"062 10000mW"),D140 &amp; "-" &amp; I140,D140 &amp; "-" &amp; I140 &amp;#REF!)</f>
        <v>-</v>
      </c>
      <c r="AM140" s="6" t="str">
        <f>IF(ISERROR(VLOOKUP(個人情報!$AL140,登録者リスト!#REF!,4,FALSE)),"○","")</f>
        <v>○</v>
      </c>
      <c r="AN140" s="6" t="e">
        <f>IF(AND(I140&lt;&gt;"107 ハーフマラソン",I140&lt;&gt;"062 10000mW"),#REF! &amp; "-" &amp; I140,#REF! &amp; "-" &amp; I140 &amp;#REF!)</f>
        <v>#REF!</v>
      </c>
      <c r="AO140" s="6" t="str">
        <f>IF(ISERROR(VLOOKUP(AN140,突破者リスト外資格記録入力シート!$D$7:$M$106,2,FALSE)),"○","")</f>
        <v>○</v>
      </c>
      <c r="AP140" s="6" t="str">
        <f>IF(C140="○","整理番号","登録番号")</f>
        <v>登録番号</v>
      </c>
      <c r="AQ140" s="6" t="str">
        <f>IF(I140="107 ハーフマラソン","H",IF(I140="062 10000mW","W",""))</f>
        <v/>
      </c>
      <c r="AR140" s="6" t="e">
        <f>VLOOKUP($I140 &amp;#REF!,標準記録!$A$1:$D$25,2,FALSE)</f>
        <v>#REF!</v>
      </c>
      <c r="AS140" s="6" t="e">
        <f>VLOOKUP($I140 &amp;#REF!,標準記録!$A$1:$D$25,3,FALSE)</f>
        <v>#REF!</v>
      </c>
      <c r="AT140" s="6" t="e">
        <f>VLOOKUP($I140 &amp;#REF!,標準記録!$A$1:$D$25,4,FALSE)</f>
        <v>#REF!</v>
      </c>
      <c r="AU140" s="6" t="str">
        <f>IF(AV140="","",A140)</f>
        <v/>
      </c>
      <c r="AV140" s="6" t="str">
        <f>IF(OR(I140="201 十種競技",I140="202 七種競技"),#REF!,"")</f>
        <v/>
      </c>
      <c r="AW140" s="6" t="str">
        <f>IF(I140="107 ハーフマラソン",#REF!,"")</f>
        <v/>
      </c>
      <c r="AX140" s="6" t="e">
        <f>I140 &amp;#REF!</f>
        <v>#REF!</v>
      </c>
      <c r="AY140" s="6">
        <f>I140</f>
        <v>0</v>
      </c>
      <c r="AZ140" s="6">
        <f>COUNTIF($AY$5:$AY$401,I140)</f>
        <v>160</v>
      </c>
      <c r="BA140" s="6">
        <f>COUNTIF($AX$5:$AX$401,I140 &amp; "B標準")</f>
        <v>0</v>
      </c>
      <c r="BB140" s="6" t="str">
        <f>D138 &amp; D140</f>
        <v>登録番号</v>
      </c>
    </row>
    <row r="141" spans="1:54" ht="14.25" customHeight="1" thickBot="1" x14ac:dyDescent="0.2">
      <c r="A141" s="358"/>
      <c r="B141" s="293"/>
      <c r="C141" s="295"/>
      <c r="D141" s="293"/>
      <c r="E141" s="188" t="str">
        <f>IF(C140="○",IF($D140&lt;&gt;"",VLOOKUP($D140,新規学連登録者入力シート!$A$2:$U$101,7,FALSE),""),IF($D140&lt;&gt;"",IF(VLOOKUP(個人情報!$D140,登録者リスト!$A$1:$F$43729,4,FALSE)=基本情報!$D$6,VLOOKUP(個人情報!$D140,登録者リスト!$A$1:$F$43729,2,FALSE),""),""))</f>
        <v/>
      </c>
      <c r="F141" s="284"/>
      <c r="G141" s="188" t="str">
        <f>IF(C140="○",IF($D140&lt;&gt;"",VLOOKUP($D140,新規学連登録者入力シート!$A$2:$U$101,19,FALSE),""),IF($D140&lt;&gt;"",IF(VLOOKUP(個人情報!$D140,登録者リスト!$A$1:$F$43729,4,FALSE)=基本情報!$D$6,VLOOKUP(個人情報!$D140,登録者リスト!$A$1:$F$43729,6,FALSE),""),""))</f>
        <v/>
      </c>
      <c r="H141" s="282"/>
      <c r="I141" s="286"/>
      <c r="J141" s="170"/>
      <c r="K141" s="15" t="str">
        <f>IF(S141="",ASC(L141&amp;IF(N141&lt;&gt;"",TEXT(N141,"00"),"")&amp;IF(P141&lt;&gt;"",TEXT(P141,"00"),"")&amp;IF(R141&lt;&gt;"",TEXT(R141,"00"),"")),ASC(S141))</f>
        <v/>
      </c>
      <c r="L141" s="293"/>
      <c r="M141" s="266"/>
      <c r="N141" s="320"/>
      <c r="O141" s="266"/>
      <c r="P141" s="320"/>
      <c r="Q141" s="278"/>
      <c r="R141" s="322"/>
      <c r="S141" s="293"/>
      <c r="T141" s="10"/>
      <c r="U141" s="11" t="s">
        <v>23</v>
      </c>
      <c r="V141" s="10"/>
      <c r="W141" s="11" t="s">
        <v>25</v>
      </c>
      <c r="X141" s="10"/>
      <c r="Y141" s="11" t="s">
        <v>26</v>
      </c>
      <c r="Z141" s="286"/>
      <c r="AA141" s="127" t="str">
        <f>IF(AI141="",ASC(AB140&amp;IF(AD141&lt;&gt;"",TEXT(AD141,"00"),"")&amp;IF(AF141&lt;&gt;"",TEXT(AF141,"00"),"")&amp;IF(AH141&lt;&gt;"",TEXT(AH141,"00"),"")),ASC(AI141))</f>
        <v/>
      </c>
      <c r="AB141" s="268"/>
      <c r="AC141" s="270"/>
      <c r="AD141" s="268"/>
      <c r="AE141" s="270"/>
      <c r="AF141" s="268"/>
      <c r="AG141" s="274"/>
      <c r="AH141" s="268"/>
      <c r="AI141" s="268"/>
      <c r="AJ141" s="219" t="e">
        <f>IF(#REF!="",ASC(#REF!&amp;IF(#REF!&lt;&gt;"",TEXT(#REF!,"00"),"")&amp;IF(#REF!&lt;&gt;"",TEXT(#REF!,"00"),"")&amp;IF(#REF!&lt;&gt;"",TEXT(#REF!,"00"),"")),ASC(#REF!))</f>
        <v>#REF!</v>
      </c>
      <c r="AL141" s="6" t="str">
        <f>IF(AND(I141&lt;&gt;"107 ハーフマラソン",I141&lt;&gt;"062 10000mW"),D140 &amp; "-" &amp; I141,D140 &amp; "-" &amp; I141 &amp;#REF!)</f>
        <v>-</v>
      </c>
      <c r="AM141" s="6" t="str">
        <f>IF(ISERROR(VLOOKUP(個人情報!$AL141,登録者リスト!#REF!,4,FALSE)),"○","")</f>
        <v>○</v>
      </c>
      <c r="AN141" s="6" t="e">
        <f>IF(AND(I141&lt;&gt;"107 ハーフマラソン",I141&lt;&gt;"062 10000mW"),#REF! &amp; "-" &amp; I141,#REF! &amp; "-" &amp; I141 &amp;#REF!)</f>
        <v>#REF!</v>
      </c>
      <c r="AO141" s="6" t="str">
        <f>IF(ISERROR(VLOOKUP(AN141,突破者リスト外資格記録入力シート!$D$7:$M$106,2,FALSE)),"○","")</f>
        <v>○</v>
      </c>
      <c r="AQ141" s="6" t="str">
        <f>IF(I141="107 ハーフマラソン","H",IF(I141="062 10000mW","W",""))</f>
        <v/>
      </c>
      <c r="AR141" s="6" t="e">
        <f>VLOOKUP($I141 &amp;#REF!,標準記録!$A$1:$D$25,2,FALSE)</f>
        <v>#REF!</v>
      </c>
      <c r="AS141" s="6" t="e">
        <f>VLOOKUP($I141 &amp;#REF!,標準記録!$A$1:$D$25,3,FALSE)</f>
        <v>#REF!</v>
      </c>
      <c r="AT141" s="6" t="e">
        <f>VLOOKUP($I141 &amp;#REF!,標準記録!$A$1:$D$25,4,FALSE)</f>
        <v>#REF!</v>
      </c>
      <c r="AU141" s="6" t="str">
        <f>IF(AV141="","",A140)</f>
        <v/>
      </c>
      <c r="AV141" s="6" t="str">
        <f>IF(OR(I141="201 十種競技",I141="202 七種競技"),#REF!,"")</f>
        <v/>
      </c>
      <c r="AW141" s="6" t="str">
        <f>IF(I141="107 ハーフマラソン",#REF!,"")</f>
        <v/>
      </c>
      <c r="AX141" s="6" t="e">
        <f>I141 &amp;#REF!</f>
        <v>#REF!</v>
      </c>
      <c r="AY141" s="6">
        <f>I141</f>
        <v>0</v>
      </c>
      <c r="AZ141" s="6">
        <f>COUNTIF($AY$5:$AY$401,I141)</f>
        <v>160</v>
      </c>
      <c r="BA141" s="6">
        <f>COUNTIF($AX$5:$AX$401,I141 &amp; "B標準")</f>
        <v>0</v>
      </c>
    </row>
    <row r="142" spans="1:54" ht="15" thickTop="1" thickBot="1" x14ac:dyDescent="0.2">
      <c r="A142" s="359"/>
      <c r="B142" s="325" t="s">
        <v>164</v>
      </c>
      <c r="C142" s="326"/>
      <c r="D142" s="326"/>
      <c r="E142" s="326"/>
      <c r="F142" s="326"/>
      <c r="G142" s="327"/>
      <c r="H142" s="214"/>
      <c r="I142" s="328"/>
      <c r="J142" s="329"/>
      <c r="K142" s="329"/>
      <c r="L142" s="329"/>
      <c r="M142" s="329"/>
      <c r="N142" s="329"/>
      <c r="O142" s="329"/>
      <c r="P142" s="329"/>
      <c r="Q142" s="329"/>
      <c r="R142" s="329"/>
      <c r="S142" s="329"/>
      <c r="T142" s="329"/>
      <c r="U142" s="329"/>
      <c r="V142" s="329"/>
      <c r="W142" s="329"/>
      <c r="X142" s="329"/>
      <c r="Y142" s="329"/>
      <c r="Z142" s="329"/>
      <c r="AA142" s="329"/>
      <c r="AB142" s="329"/>
      <c r="AC142" s="329"/>
      <c r="AD142" s="329"/>
      <c r="AE142" s="329"/>
      <c r="AF142" s="329"/>
      <c r="AG142" s="329"/>
      <c r="AH142" s="329"/>
      <c r="AI142" s="329"/>
      <c r="AJ142" s="330"/>
    </row>
    <row r="143" spans="1:54" ht="13.5" customHeight="1" x14ac:dyDescent="0.15">
      <c r="A143" s="355"/>
      <c r="B143" s="350" t="s">
        <v>0</v>
      </c>
      <c r="C143" s="351" t="s">
        <v>280</v>
      </c>
      <c r="D143" s="351" t="str">
        <f>IF(C145="○","整理番号","登録番号")</f>
        <v>登録番号</v>
      </c>
      <c r="E143" s="193" t="s">
        <v>1394</v>
      </c>
      <c r="F143" s="350" t="s">
        <v>319</v>
      </c>
      <c r="G143" s="215" t="s">
        <v>1</v>
      </c>
      <c r="H143" s="336" t="s">
        <v>1395</v>
      </c>
      <c r="I143" s="353" t="s">
        <v>2</v>
      </c>
      <c r="J143" s="194" t="s">
        <v>281</v>
      </c>
      <c r="K143" s="195" t="s">
        <v>16</v>
      </c>
      <c r="L143" s="338" t="s">
        <v>4</v>
      </c>
      <c r="M143" s="339"/>
      <c r="N143" s="339"/>
      <c r="O143" s="339"/>
      <c r="P143" s="339"/>
      <c r="Q143" s="339"/>
      <c r="R143" s="339"/>
      <c r="S143" s="339"/>
      <c r="T143" s="339"/>
      <c r="U143" s="339"/>
      <c r="V143" s="339"/>
      <c r="W143" s="339"/>
      <c r="X143" s="339"/>
      <c r="Y143" s="339"/>
      <c r="Z143" s="340"/>
      <c r="AA143" s="196" t="s">
        <v>16</v>
      </c>
      <c r="AB143" s="341" t="s">
        <v>462</v>
      </c>
      <c r="AC143" s="342"/>
      <c r="AD143" s="342"/>
      <c r="AE143" s="342"/>
      <c r="AF143" s="342"/>
      <c r="AG143" s="342"/>
      <c r="AH143" s="342"/>
      <c r="AI143" s="343"/>
      <c r="AJ143" s="216" t="s">
        <v>16</v>
      </c>
    </row>
    <row r="144" spans="1:54" ht="14.25" thickBot="1" x14ac:dyDescent="0.2">
      <c r="A144" s="356"/>
      <c r="B144" s="337"/>
      <c r="C144" s="352"/>
      <c r="D144" s="352"/>
      <c r="E144" s="197" t="s">
        <v>6</v>
      </c>
      <c r="F144" s="337"/>
      <c r="G144" s="198" t="s">
        <v>7</v>
      </c>
      <c r="H144" s="337"/>
      <c r="I144" s="354"/>
      <c r="J144" s="199"/>
      <c r="K144" s="200"/>
      <c r="L144" s="344" t="s">
        <v>8</v>
      </c>
      <c r="M144" s="345"/>
      <c r="N144" s="345"/>
      <c r="O144" s="345"/>
      <c r="P144" s="345"/>
      <c r="Q144" s="345"/>
      <c r="R144" s="346"/>
      <c r="S144" s="197" t="s">
        <v>9</v>
      </c>
      <c r="T144" s="201" t="s">
        <v>10</v>
      </c>
      <c r="U144" s="202"/>
      <c r="V144" s="202"/>
      <c r="W144" s="202"/>
      <c r="X144" s="202"/>
      <c r="Y144" s="203"/>
      <c r="Z144" s="198" t="s">
        <v>11</v>
      </c>
      <c r="AA144" s="204"/>
      <c r="AB144" s="347" t="s">
        <v>8</v>
      </c>
      <c r="AC144" s="348"/>
      <c r="AD144" s="348"/>
      <c r="AE144" s="348"/>
      <c r="AF144" s="348"/>
      <c r="AG144" s="348"/>
      <c r="AH144" s="349"/>
      <c r="AI144" s="205" t="s">
        <v>9</v>
      </c>
      <c r="AJ144" s="217"/>
    </row>
    <row r="145" spans="1:54" ht="13.5" customHeight="1" x14ac:dyDescent="0.15">
      <c r="A145" s="357">
        <v>29</v>
      </c>
      <c r="B145" s="292"/>
      <c r="C145" s="294"/>
      <c r="D145" s="292"/>
      <c r="E145" s="212" t="str">
        <f>IF(C145="○",IF($D145&lt;&gt;"",VLOOKUP($D145,新規学連登録者入力シート!$A$2:$U$101,8,FALSE),""),IF($D145&lt;&gt;"",IF(VLOOKUP(個人情報!$D145,登録者リスト!$A$1:$F$43729,4,FALSE)=基本情報!$D$6,VLOOKUP(個人情報!$D145,登録者リスト!$A$1:$F$43729,3,FALSE),""),""))</f>
        <v/>
      </c>
      <c r="F145" s="283" t="str">
        <f>IF(C145="○",IF($D145&lt;&gt;"",VLOOKUP($D145,新規学連登録者入力シート!$A$2:$U$101,9,FALSE),""),IF($D145&lt;&gt;"",IF(VLOOKUP(個人情報!$D145,登録者リスト!$A$1:$G$43729,4,FALSE)=基本情報!$D$6,VLOOKUP(個人情報!$D145,登録者リスト!$A$1:$G$43729,7,FALSE),""),""))</f>
        <v/>
      </c>
      <c r="G145" s="213" t="str">
        <f>IF(C145="○",IF($D145&lt;&gt;"",VLOOKUP($D145,新規学連登録者入力シート!$A$2:$U$101,14,FALSE),""),IF($D145&lt;&gt;"",IF(VLOOKUP(個人情報!$D145,登録者リスト!$A$1:$F$43729,4,FALSE)=基本情報!$D$6,VLOOKUP(個人情報!$D145,登録者リスト!$A$1:$F$43729,5,FALSE),""),""))</f>
        <v/>
      </c>
      <c r="H145" s="281" t="str">
        <f>IF(C145="○",IF($D145&lt;&gt;"",VLOOKUP($D145,新規学連登録者入力シート!$A$2:$U$101,19,FALSE),""),IF($D145&lt;&gt;"",IF(VLOOKUP(個人情報!$D145,登録者リスト!$A$1:$H$43729,4,FALSE)=基本情報!$D$6,VLOOKUP(個人情報!$D145,登録者リスト!$A$1:$H$43729,8,FALSE),""),""))</f>
        <v/>
      </c>
      <c r="I145" s="285"/>
      <c r="J145" s="169"/>
      <c r="K145" s="13" t="str">
        <f>IF(S145="",ASC(L145&amp;IF(N145&lt;&gt;"",TEXT(N145,"00"),"")&amp;IF(P145&lt;&gt;"",TEXT(P145,"00"),"")&amp;IF(R145&lt;&gt;"",TEXT(R145,"00"),"")),ASC(S145))</f>
        <v/>
      </c>
      <c r="L145" s="292"/>
      <c r="M145" s="265" t="s">
        <v>275</v>
      </c>
      <c r="N145" s="319"/>
      <c r="O145" s="265" t="s">
        <v>276</v>
      </c>
      <c r="P145" s="319"/>
      <c r="Q145" s="277" t="s">
        <v>277</v>
      </c>
      <c r="R145" s="321"/>
      <c r="S145" s="292"/>
      <c r="T145" s="8"/>
      <c r="U145" s="9" t="s">
        <v>23</v>
      </c>
      <c r="V145" s="8"/>
      <c r="W145" s="9" t="s">
        <v>24</v>
      </c>
      <c r="X145" s="8"/>
      <c r="Y145" s="9" t="s">
        <v>26</v>
      </c>
      <c r="Z145" s="285"/>
      <c r="AA145" s="126" t="str">
        <f>IF(AI145="",ASC(AB145&amp;IF(AD145&lt;&gt;"",TEXT(AD145,"00"),"")&amp;IF(AF145&lt;&gt;"",TEXT(AF145,"00"),"")&amp;IF(AH145&lt;&gt;"",TEXT(AH145,"00"),"")),ASC(AI145))</f>
        <v/>
      </c>
      <c r="AB145" s="267" t="str">
        <f>IF(I145="","",IF(I145="202 七種競技","",VLOOKUP(I145,大学記録!$A$3:$H$22,2,FALSE)))</f>
        <v/>
      </c>
      <c r="AC145" s="269" t="s">
        <v>275</v>
      </c>
      <c r="AD145" s="267" t="str">
        <f>IF(I145="","",IF(I145="202 七種競技","",VLOOKUP(I145,大学記録!$A$3:$H$22,4,FALSE)))</f>
        <v/>
      </c>
      <c r="AE145" s="269" t="s">
        <v>276</v>
      </c>
      <c r="AF145" s="267" t="str">
        <f>IF(I145="","",IF(I145="202 七種競技","",VLOOKUP(I145,大学記録!$A$3:$H$22,6,FALSE)))</f>
        <v/>
      </c>
      <c r="AG145" s="273" t="s">
        <v>277</v>
      </c>
      <c r="AH145" s="267" t="str">
        <f>IF(I145="","",IF(I145="202 七種競技","",VLOOKUP(I145,大学記録!$A$3:$H$22,8,FALSE)))</f>
        <v/>
      </c>
      <c r="AI145" s="267" t="str">
        <f>IF(I145="","",IF(I145="202 七種競技",大学記録!$B$22,""))</f>
        <v/>
      </c>
      <c r="AJ145" s="218" t="e">
        <f>IF(#REF!="",ASC(#REF!&amp;IF(#REF!&lt;&gt;"",TEXT(#REF!,"00"),"")&amp;IF(#REF!&lt;&gt;"",TEXT(#REF!,"00"),"")&amp;IF(#REF!&lt;&gt;"",TEXT(#REF!,"00"),"")),ASC(#REF!))</f>
        <v>#REF!</v>
      </c>
      <c r="AL145" s="6" t="str">
        <f>IF(AND(I145&lt;&gt;"107 ハーフマラソン",I145&lt;&gt;"062 10000mW"),D145 &amp; "-" &amp; I145,D145 &amp; "-" &amp; I145 &amp;#REF!)</f>
        <v>-</v>
      </c>
      <c r="AM145" s="6" t="str">
        <f>IF(ISERROR(VLOOKUP(個人情報!$AL145,登録者リスト!#REF!,4,FALSE)),"○","")</f>
        <v>○</v>
      </c>
      <c r="AN145" s="6" t="e">
        <f>IF(AND(I145&lt;&gt;"107 ハーフマラソン",I145&lt;&gt;"062 10000mW"),#REF! &amp; "-" &amp; I145,#REF! &amp; "-" &amp; I145 &amp;#REF!)</f>
        <v>#REF!</v>
      </c>
      <c r="AO145" s="6" t="str">
        <f>IF(ISERROR(VLOOKUP(AN145,突破者リスト外資格記録入力シート!$D$7:$M$106,2,FALSE)),"○","")</f>
        <v>○</v>
      </c>
      <c r="AP145" s="6" t="str">
        <f>IF(C145="○","整理番号","登録番号")</f>
        <v>登録番号</v>
      </c>
      <c r="AQ145" s="6" t="str">
        <f>IF(I145="107 ハーフマラソン","H",IF(I145="062 10000mW","W",""))</f>
        <v/>
      </c>
      <c r="AR145" s="6" t="e">
        <f>VLOOKUP($I145 &amp;#REF!,標準記録!$A$1:$D$25,2,FALSE)</f>
        <v>#REF!</v>
      </c>
      <c r="AS145" s="6" t="e">
        <f>VLOOKUP($I145 &amp;#REF!,標準記録!$A$1:$D$25,3,FALSE)</f>
        <v>#REF!</v>
      </c>
      <c r="AT145" s="6" t="e">
        <f>VLOOKUP($I145 &amp;#REF!,標準記録!$A$1:$D$25,4,FALSE)</f>
        <v>#REF!</v>
      </c>
      <c r="AU145" s="6" t="str">
        <f>IF(AV145="","",A145)</f>
        <v/>
      </c>
      <c r="AV145" s="6" t="str">
        <f>IF(OR(I145="201 十種競技",I145="202 七種競技"),#REF!,"")</f>
        <v/>
      </c>
      <c r="AW145" s="6" t="str">
        <f>IF(I145="107 ハーフマラソン",#REF!,"")</f>
        <v/>
      </c>
      <c r="AX145" s="6" t="e">
        <f>I145 &amp;#REF!</f>
        <v>#REF!</v>
      </c>
      <c r="AY145" s="6">
        <f>I145</f>
        <v>0</v>
      </c>
      <c r="AZ145" s="6">
        <f>COUNTIF($AY$5:$AY$401,I145)</f>
        <v>160</v>
      </c>
      <c r="BA145" s="6">
        <f>COUNTIF($AX$5:$AX$401,I145 &amp; "B標準")</f>
        <v>0</v>
      </c>
      <c r="BB145" s="6" t="str">
        <f>D143 &amp; D145</f>
        <v>登録番号</v>
      </c>
    </row>
    <row r="146" spans="1:54" ht="14.25" customHeight="1" thickBot="1" x14ac:dyDescent="0.2">
      <c r="A146" s="358"/>
      <c r="B146" s="293"/>
      <c r="C146" s="295"/>
      <c r="D146" s="293"/>
      <c r="E146" s="188" t="str">
        <f>IF(C145="○",IF($D145&lt;&gt;"",VLOOKUP($D145,新規学連登録者入力シート!$A$2:$U$101,7,FALSE),""),IF($D145&lt;&gt;"",IF(VLOOKUP(個人情報!$D145,登録者リスト!$A$1:$F$43729,4,FALSE)=基本情報!$D$6,VLOOKUP(個人情報!$D145,登録者リスト!$A$1:$F$43729,2,FALSE),""),""))</f>
        <v/>
      </c>
      <c r="F146" s="284"/>
      <c r="G146" s="188" t="str">
        <f>IF(C145="○",IF($D145&lt;&gt;"",VLOOKUP($D145,新規学連登録者入力シート!$A$2:$U$101,19,FALSE),""),IF($D145&lt;&gt;"",IF(VLOOKUP(個人情報!$D145,登録者リスト!$A$1:$F$43729,4,FALSE)=基本情報!$D$6,VLOOKUP(個人情報!$D145,登録者リスト!$A$1:$F$43729,6,FALSE),""),""))</f>
        <v/>
      </c>
      <c r="H146" s="282"/>
      <c r="I146" s="286"/>
      <c r="J146" s="170"/>
      <c r="K146" s="15" t="str">
        <f>IF(S146="",ASC(L146&amp;IF(N146&lt;&gt;"",TEXT(N146,"00"),"")&amp;IF(P146&lt;&gt;"",TEXT(P146,"00"),"")&amp;IF(R146&lt;&gt;"",TEXT(R146,"00"),"")),ASC(S146))</f>
        <v/>
      </c>
      <c r="L146" s="293"/>
      <c r="M146" s="266"/>
      <c r="N146" s="320"/>
      <c r="O146" s="266"/>
      <c r="P146" s="320"/>
      <c r="Q146" s="278"/>
      <c r="R146" s="322"/>
      <c r="S146" s="293"/>
      <c r="T146" s="10"/>
      <c r="U146" s="11" t="s">
        <v>23</v>
      </c>
      <c r="V146" s="10"/>
      <c r="W146" s="11" t="s">
        <v>25</v>
      </c>
      <c r="X146" s="10"/>
      <c r="Y146" s="11" t="s">
        <v>26</v>
      </c>
      <c r="Z146" s="286"/>
      <c r="AA146" s="127" t="str">
        <f>IF(AI146="",ASC(AB145&amp;IF(AD146&lt;&gt;"",TEXT(AD146,"00"),"")&amp;IF(AF146&lt;&gt;"",TEXT(AF146,"00"),"")&amp;IF(AH146&lt;&gt;"",TEXT(AH146,"00"),"")),ASC(AI146))</f>
        <v/>
      </c>
      <c r="AB146" s="268"/>
      <c r="AC146" s="270"/>
      <c r="AD146" s="268"/>
      <c r="AE146" s="270"/>
      <c r="AF146" s="268"/>
      <c r="AG146" s="274"/>
      <c r="AH146" s="268"/>
      <c r="AI146" s="268"/>
      <c r="AJ146" s="219" t="e">
        <f>IF(#REF!="",ASC(#REF!&amp;IF(#REF!&lt;&gt;"",TEXT(#REF!,"00"),"")&amp;IF(#REF!&lt;&gt;"",TEXT(#REF!,"00"),"")&amp;IF(#REF!&lt;&gt;"",TEXT(#REF!,"00"),"")),ASC(#REF!))</f>
        <v>#REF!</v>
      </c>
      <c r="AL146" s="6" t="str">
        <f>IF(AND(I146&lt;&gt;"107 ハーフマラソン",I146&lt;&gt;"062 10000mW"),D145 &amp; "-" &amp; I146,D145 &amp; "-" &amp; I146 &amp;#REF!)</f>
        <v>-</v>
      </c>
      <c r="AM146" s="6" t="str">
        <f>IF(ISERROR(VLOOKUP(個人情報!$AL146,登録者リスト!#REF!,4,FALSE)),"○","")</f>
        <v>○</v>
      </c>
      <c r="AN146" s="6" t="e">
        <f>IF(AND(I146&lt;&gt;"107 ハーフマラソン",I146&lt;&gt;"062 10000mW"),#REF! &amp; "-" &amp; I146,#REF! &amp; "-" &amp; I146 &amp;#REF!)</f>
        <v>#REF!</v>
      </c>
      <c r="AO146" s="6" t="str">
        <f>IF(ISERROR(VLOOKUP(AN146,突破者リスト外資格記録入力シート!$D$7:$M$106,2,FALSE)),"○","")</f>
        <v>○</v>
      </c>
      <c r="AQ146" s="6" t="str">
        <f>IF(I146="107 ハーフマラソン","H",IF(I146="062 10000mW","W",""))</f>
        <v/>
      </c>
      <c r="AR146" s="6" t="e">
        <f>VLOOKUP($I146 &amp;#REF!,標準記録!$A$1:$D$25,2,FALSE)</f>
        <v>#REF!</v>
      </c>
      <c r="AS146" s="6" t="e">
        <f>VLOOKUP($I146 &amp;#REF!,標準記録!$A$1:$D$25,3,FALSE)</f>
        <v>#REF!</v>
      </c>
      <c r="AT146" s="6" t="e">
        <f>VLOOKUP($I146 &amp;#REF!,標準記録!$A$1:$D$25,4,FALSE)</f>
        <v>#REF!</v>
      </c>
      <c r="AU146" s="6" t="str">
        <f>IF(AV146="","",A145)</f>
        <v/>
      </c>
      <c r="AV146" s="6" t="str">
        <f>IF(OR(I146="201 十種競技",I146="202 七種競技"),#REF!,"")</f>
        <v/>
      </c>
      <c r="AW146" s="6" t="str">
        <f>IF(I146="107 ハーフマラソン",#REF!,"")</f>
        <v/>
      </c>
      <c r="AX146" s="6" t="e">
        <f>I146 &amp;#REF!</f>
        <v>#REF!</v>
      </c>
      <c r="AY146" s="6">
        <f>I146</f>
        <v>0</v>
      </c>
      <c r="AZ146" s="6">
        <f>COUNTIF($AY$5:$AY$401,I146)</f>
        <v>160</v>
      </c>
      <c r="BA146" s="6">
        <f>COUNTIF($AX$5:$AX$401,I146 &amp; "B標準")</f>
        <v>0</v>
      </c>
    </row>
    <row r="147" spans="1:54" ht="15" thickTop="1" thickBot="1" x14ac:dyDescent="0.2">
      <c r="A147" s="359"/>
      <c r="B147" s="325" t="s">
        <v>164</v>
      </c>
      <c r="C147" s="326"/>
      <c r="D147" s="326"/>
      <c r="E147" s="326"/>
      <c r="F147" s="326"/>
      <c r="G147" s="327"/>
      <c r="H147" s="214"/>
      <c r="I147" s="328"/>
      <c r="J147" s="329"/>
      <c r="K147" s="329"/>
      <c r="L147" s="329"/>
      <c r="M147" s="329"/>
      <c r="N147" s="329"/>
      <c r="O147" s="329"/>
      <c r="P147" s="329"/>
      <c r="Q147" s="329"/>
      <c r="R147" s="329"/>
      <c r="S147" s="329"/>
      <c r="T147" s="329"/>
      <c r="U147" s="329"/>
      <c r="V147" s="329"/>
      <c r="W147" s="329"/>
      <c r="X147" s="329"/>
      <c r="Y147" s="329"/>
      <c r="Z147" s="329"/>
      <c r="AA147" s="329"/>
      <c r="AB147" s="329"/>
      <c r="AC147" s="329"/>
      <c r="AD147" s="329"/>
      <c r="AE147" s="329"/>
      <c r="AF147" s="329"/>
      <c r="AG147" s="329"/>
      <c r="AH147" s="329"/>
      <c r="AI147" s="329"/>
      <c r="AJ147" s="330"/>
    </row>
    <row r="148" spans="1:54" ht="13.5" customHeight="1" x14ac:dyDescent="0.15">
      <c r="A148" s="355"/>
      <c r="B148" s="350" t="s">
        <v>0</v>
      </c>
      <c r="C148" s="351" t="s">
        <v>280</v>
      </c>
      <c r="D148" s="351" t="str">
        <f>IF(C150="○","整理番号","登録番号")</f>
        <v>登録番号</v>
      </c>
      <c r="E148" s="193" t="s">
        <v>1394</v>
      </c>
      <c r="F148" s="350" t="s">
        <v>319</v>
      </c>
      <c r="G148" s="215" t="s">
        <v>1</v>
      </c>
      <c r="H148" s="336" t="s">
        <v>1395</v>
      </c>
      <c r="I148" s="353" t="s">
        <v>2</v>
      </c>
      <c r="J148" s="194" t="s">
        <v>281</v>
      </c>
      <c r="K148" s="195" t="s">
        <v>16</v>
      </c>
      <c r="L148" s="338" t="s">
        <v>4</v>
      </c>
      <c r="M148" s="339"/>
      <c r="N148" s="339"/>
      <c r="O148" s="339"/>
      <c r="P148" s="339"/>
      <c r="Q148" s="339"/>
      <c r="R148" s="339"/>
      <c r="S148" s="339"/>
      <c r="T148" s="339"/>
      <c r="U148" s="339"/>
      <c r="V148" s="339"/>
      <c r="W148" s="339"/>
      <c r="X148" s="339"/>
      <c r="Y148" s="339"/>
      <c r="Z148" s="340"/>
      <c r="AA148" s="196" t="s">
        <v>16</v>
      </c>
      <c r="AB148" s="341" t="s">
        <v>462</v>
      </c>
      <c r="AC148" s="342"/>
      <c r="AD148" s="342"/>
      <c r="AE148" s="342"/>
      <c r="AF148" s="342"/>
      <c r="AG148" s="342"/>
      <c r="AH148" s="342"/>
      <c r="AI148" s="343"/>
      <c r="AJ148" s="216" t="s">
        <v>16</v>
      </c>
    </row>
    <row r="149" spans="1:54" ht="14.25" thickBot="1" x14ac:dyDescent="0.2">
      <c r="A149" s="356"/>
      <c r="B149" s="337"/>
      <c r="C149" s="352"/>
      <c r="D149" s="352"/>
      <c r="E149" s="197" t="s">
        <v>6</v>
      </c>
      <c r="F149" s="337"/>
      <c r="G149" s="198" t="s">
        <v>7</v>
      </c>
      <c r="H149" s="337"/>
      <c r="I149" s="354"/>
      <c r="J149" s="199"/>
      <c r="K149" s="200"/>
      <c r="L149" s="344" t="s">
        <v>8</v>
      </c>
      <c r="M149" s="345"/>
      <c r="N149" s="345"/>
      <c r="O149" s="345"/>
      <c r="P149" s="345"/>
      <c r="Q149" s="345"/>
      <c r="R149" s="346"/>
      <c r="S149" s="197" t="s">
        <v>9</v>
      </c>
      <c r="T149" s="201" t="s">
        <v>10</v>
      </c>
      <c r="U149" s="202"/>
      <c r="V149" s="202"/>
      <c r="W149" s="202"/>
      <c r="X149" s="202"/>
      <c r="Y149" s="203"/>
      <c r="Z149" s="198" t="s">
        <v>11</v>
      </c>
      <c r="AA149" s="204"/>
      <c r="AB149" s="347" t="s">
        <v>8</v>
      </c>
      <c r="AC149" s="348"/>
      <c r="AD149" s="348"/>
      <c r="AE149" s="348"/>
      <c r="AF149" s="348"/>
      <c r="AG149" s="348"/>
      <c r="AH149" s="349"/>
      <c r="AI149" s="205" t="s">
        <v>9</v>
      </c>
      <c r="AJ149" s="217"/>
    </row>
    <row r="150" spans="1:54" ht="13.5" customHeight="1" x14ac:dyDescent="0.15">
      <c r="A150" s="357">
        <v>30</v>
      </c>
      <c r="B150" s="292"/>
      <c r="C150" s="294"/>
      <c r="D150" s="292"/>
      <c r="E150" s="212" t="str">
        <f>IF(C150="○",IF($D150&lt;&gt;"",VLOOKUP($D150,新規学連登録者入力シート!$A$2:$U$101,8,FALSE),""),IF($D150&lt;&gt;"",IF(VLOOKUP(個人情報!$D150,登録者リスト!$A$1:$F$43729,4,FALSE)=基本情報!$D$6,VLOOKUP(個人情報!$D150,登録者リスト!$A$1:$F$43729,3,FALSE),""),""))</f>
        <v/>
      </c>
      <c r="F150" s="283" t="str">
        <f>IF(C150="○",IF($D150&lt;&gt;"",VLOOKUP($D150,新規学連登録者入力シート!$A$2:$U$101,9,FALSE),""),IF($D150&lt;&gt;"",IF(VLOOKUP(個人情報!$D150,登録者リスト!$A$1:$G$43729,4,FALSE)=基本情報!$D$6,VLOOKUP(個人情報!$D150,登録者リスト!$A$1:$G$43729,7,FALSE),""),""))</f>
        <v/>
      </c>
      <c r="G150" s="213" t="str">
        <f>IF(C150="○",IF($D150&lt;&gt;"",VLOOKUP($D150,新規学連登録者入力シート!$A$2:$U$101,14,FALSE),""),IF($D150&lt;&gt;"",IF(VLOOKUP(個人情報!$D150,登録者リスト!$A$1:$F$43729,4,FALSE)=基本情報!$D$6,VLOOKUP(個人情報!$D150,登録者リスト!$A$1:$F$43729,5,FALSE),""),""))</f>
        <v/>
      </c>
      <c r="H150" s="281" t="str">
        <f>IF(C150="○",IF($D150&lt;&gt;"",VLOOKUP($D150,新規学連登録者入力シート!$A$2:$U$101,19,FALSE),""),IF($D150&lt;&gt;"",IF(VLOOKUP(個人情報!$D150,登録者リスト!$A$1:$H$43729,4,FALSE)=基本情報!$D$6,VLOOKUP(個人情報!$D150,登録者リスト!$A$1:$H$43729,8,FALSE),""),""))</f>
        <v/>
      </c>
      <c r="I150" s="285"/>
      <c r="J150" s="169"/>
      <c r="K150" s="13" t="str">
        <f>IF(S150="",ASC(L150&amp;IF(N150&lt;&gt;"",TEXT(N150,"00"),"")&amp;IF(P150&lt;&gt;"",TEXT(P150,"00"),"")&amp;IF(R150&lt;&gt;"",TEXT(R150,"00"),"")),ASC(S150))</f>
        <v/>
      </c>
      <c r="L150" s="292"/>
      <c r="M150" s="265" t="s">
        <v>275</v>
      </c>
      <c r="N150" s="319"/>
      <c r="O150" s="265" t="s">
        <v>276</v>
      </c>
      <c r="P150" s="319"/>
      <c r="Q150" s="277" t="s">
        <v>277</v>
      </c>
      <c r="R150" s="321"/>
      <c r="S150" s="292"/>
      <c r="T150" s="8"/>
      <c r="U150" s="9" t="s">
        <v>23</v>
      </c>
      <c r="V150" s="8"/>
      <c r="W150" s="9" t="s">
        <v>24</v>
      </c>
      <c r="X150" s="8"/>
      <c r="Y150" s="9" t="s">
        <v>26</v>
      </c>
      <c r="Z150" s="285"/>
      <c r="AA150" s="126" t="str">
        <f>IF(AI150="",ASC(AB150&amp;IF(AD150&lt;&gt;"",TEXT(AD150,"00"),"")&amp;IF(AF150&lt;&gt;"",TEXT(AF150,"00"),"")&amp;IF(AH150&lt;&gt;"",TEXT(AH150,"00"),"")),ASC(AI150))</f>
        <v/>
      </c>
      <c r="AB150" s="267" t="str">
        <f>IF(I150="","",IF(I150="202 七種競技","",VLOOKUP(I150,大学記録!$A$3:$H$22,2,FALSE)))</f>
        <v/>
      </c>
      <c r="AC150" s="269" t="s">
        <v>275</v>
      </c>
      <c r="AD150" s="267" t="str">
        <f>IF(I150="","",IF(I150="202 七種競技","",VLOOKUP(I150,大学記録!$A$3:$H$22,4,FALSE)))</f>
        <v/>
      </c>
      <c r="AE150" s="269" t="s">
        <v>276</v>
      </c>
      <c r="AF150" s="267" t="str">
        <f>IF(I150="","",IF(I150="202 七種競技","",VLOOKUP(I150,大学記録!$A$3:$H$22,6,FALSE)))</f>
        <v/>
      </c>
      <c r="AG150" s="273" t="s">
        <v>277</v>
      </c>
      <c r="AH150" s="267" t="str">
        <f>IF(I150="","",IF(I150="202 七種競技","",VLOOKUP(I150,大学記録!$A$3:$H$22,8,FALSE)))</f>
        <v/>
      </c>
      <c r="AI150" s="267" t="str">
        <f>IF(I150="","",IF(I150="202 七種競技",大学記録!$B$22,""))</f>
        <v/>
      </c>
      <c r="AJ150" s="218" t="e">
        <f>IF(#REF!="",ASC(#REF!&amp;IF(#REF!&lt;&gt;"",TEXT(#REF!,"00"),"")&amp;IF(#REF!&lt;&gt;"",TEXT(#REF!,"00"),"")&amp;IF(#REF!&lt;&gt;"",TEXT(#REF!,"00"),"")),ASC(#REF!))</f>
        <v>#REF!</v>
      </c>
      <c r="AL150" s="6" t="str">
        <f>IF(AND(I150&lt;&gt;"107 ハーフマラソン",I150&lt;&gt;"062 10000mW"),D150 &amp; "-" &amp; I150,D150 &amp; "-" &amp; I150 &amp;#REF!)</f>
        <v>-</v>
      </c>
      <c r="AM150" s="6" t="str">
        <f>IF(ISERROR(VLOOKUP(個人情報!$AL150,登録者リスト!#REF!,4,FALSE)),"○","")</f>
        <v>○</v>
      </c>
      <c r="AN150" s="6" t="e">
        <f>IF(AND(I150&lt;&gt;"107 ハーフマラソン",I150&lt;&gt;"062 10000mW"),#REF! &amp; "-" &amp; I150,#REF! &amp; "-" &amp; I150 &amp;#REF!)</f>
        <v>#REF!</v>
      </c>
      <c r="AO150" s="6" t="str">
        <f>IF(ISERROR(VLOOKUP(AN150,突破者リスト外資格記録入力シート!$D$7:$M$106,2,FALSE)),"○","")</f>
        <v>○</v>
      </c>
      <c r="AP150" s="6" t="str">
        <f>IF(C150="○","整理番号","登録番号")</f>
        <v>登録番号</v>
      </c>
      <c r="AQ150" s="6" t="str">
        <f>IF(I150="107 ハーフマラソン","H",IF(I150="062 10000mW","W",""))</f>
        <v/>
      </c>
      <c r="AR150" s="6" t="e">
        <f>VLOOKUP($I150 &amp;#REF!,標準記録!$A$1:$D$25,2,FALSE)</f>
        <v>#REF!</v>
      </c>
      <c r="AS150" s="6" t="e">
        <f>VLOOKUP($I150 &amp;#REF!,標準記録!$A$1:$D$25,3,FALSE)</f>
        <v>#REF!</v>
      </c>
      <c r="AT150" s="6" t="e">
        <f>VLOOKUP($I150 &amp;#REF!,標準記録!$A$1:$D$25,4,FALSE)</f>
        <v>#REF!</v>
      </c>
      <c r="AU150" s="6" t="str">
        <f>IF(AV150="","",A150)</f>
        <v/>
      </c>
      <c r="AV150" s="6" t="str">
        <f>IF(OR(I150="201 十種競技",I150="202 七種競技"),#REF!,"")</f>
        <v/>
      </c>
      <c r="AW150" s="6" t="str">
        <f>IF(I150="107 ハーフマラソン",#REF!,"")</f>
        <v/>
      </c>
      <c r="AX150" s="6" t="e">
        <f>I150 &amp;#REF!</f>
        <v>#REF!</v>
      </c>
      <c r="AY150" s="6">
        <f>I150</f>
        <v>0</v>
      </c>
      <c r="AZ150" s="6">
        <f>COUNTIF($AY$5:$AY$401,I150)</f>
        <v>160</v>
      </c>
      <c r="BA150" s="6">
        <f>COUNTIF($AX$5:$AX$401,I150 &amp; "B標準")</f>
        <v>0</v>
      </c>
      <c r="BB150" s="6" t="str">
        <f>D148 &amp; D150</f>
        <v>登録番号</v>
      </c>
    </row>
    <row r="151" spans="1:54" ht="14.25" customHeight="1" thickBot="1" x14ac:dyDescent="0.2">
      <c r="A151" s="358"/>
      <c r="B151" s="293"/>
      <c r="C151" s="295"/>
      <c r="D151" s="293"/>
      <c r="E151" s="188" t="str">
        <f>IF(C150="○",IF($D150&lt;&gt;"",VLOOKUP($D150,新規学連登録者入力シート!$A$2:$U$101,7,FALSE),""),IF($D150&lt;&gt;"",IF(VLOOKUP(個人情報!$D150,登録者リスト!$A$1:$F$43729,4,FALSE)=基本情報!$D$6,VLOOKUP(個人情報!$D150,登録者リスト!$A$1:$F$43729,2,FALSE),""),""))</f>
        <v/>
      </c>
      <c r="F151" s="284"/>
      <c r="G151" s="188" t="str">
        <f>IF(C150="○",IF($D150&lt;&gt;"",VLOOKUP($D150,新規学連登録者入力シート!$A$2:$U$101,19,FALSE),""),IF($D150&lt;&gt;"",IF(VLOOKUP(個人情報!$D150,登録者リスト!$A$1:$F$43729,4,FALSE)=基本情報!$D$6,VLOOKUP(個人情報!$D150,登録者リスト!$A$1:$F$43729,6,FALSE),""),""))</f>
        <v/>
      </c>
      <c r="H151" s="282"/>
      <c r="I151" s="286"/>
      <c r="J151" s="170"/>
      <c r="K151" s="15" t="str">
        <f>IF(S151="",ASC(L151&amp;IF(N151&lt;&gt;"",TEXT(N151,"00"),"")&amp;IF(P151&lt;&gt;"",TEXT(P151,"00"),"")&amp;IF(R151&lt;&gt;"",TEXT(R151,"00"),"")),ASC(S151))</f>
        <v/>
      </c>
      <c r="L151" s="293"/>
      <c r="M151" s="266"/>
      <c r="N151" s="320"/>
      <c r="O151" s="266"/>
      <c r="P151" s="320"/>
      <c r="Q151" s="278"/>
      <c r="R151" s="322"/>
      <c r="S151" s="293"/>
      <c r="T151" s="10"/>
      <c r="U151" s="11" t="s">
        <v>23</v>
      </c>
      <c r="V151" s="10"/>
      <c r="W151" s="11" t="s">
        <v>25</v>
      </c>
      <c r="X151" s="10"/>
      <c r="Y151" s="11" t="s">
        <v>26</v>
      </c>
      <c r="Z151" s="286"/>
      <c r="AA151" s="127" t="str">
        <f>IF(AI151="",ASC(AB150&amp;IF(AD151&lt;&gt;"",TEXT(AD151,"00"),"")&amp;IF(AF151&lt;&gt;"",TEXT(AF151,"00"),"")&amp;IF(AH151&lt;&gt;"",TEXT(AH151,"00"),"")),ASC(AI151))</f>
        <v/>
      </c>
      <c r="AB151" s="268"/>
      <c r="AC151" s="270"/>
      <c r="AD151" s="268"/>
      <c r="AE151" s="270"/>
      <c r="AF151" s="268"/>
      <c r="AG151" s="274"/>
      <c r="AH151" s="268"/>
      <c r="AI151" s="268"/>
      <c r="AJ151" s="219" t="e">
        <f>IF(#REF!="",ASC(#REF!&amp;IF(#REF!&lt;&gt;"",TEXT(#REF!,"00"),"")&amp;IF(#REF!&lt;&gt;"",TEXT(#REF!,"00"),"")&amp;IF(#REF!&lt;&gt;"",TEXT(#REF!,"00"),"")),ASC(#REF!))</f>
        <v>#REF!</v>
      </c>
      <c r="AL151" s="6" t="str">
        <f>IF(AND(I151&lt;&gt;"107 ハーフマラソン",I151&lt;&gt;"062 10000mW"),D150 &amp; "-" &amp; I151,D150 &amp; "-" &amp; I151 &amp;#REF!)</f>
        <v>-</v>
      </c>
      <c r="AM151" s="6" t="str">
        <f>IF(ISERROR(VLOOKUP(個人情報!$AL151,登録者リスト!#REF!,4,FALSE)),"○","")</f>
        <v>○</v>
      </c>
      <c r="AN151" s="6" t="e">
        <f>IF(AND(I151&lt;&gt;"107 ハーフマラソン",I151&lt;&gt;"062 10000mW"),#REF! &amp; "-" &amp; I151,#REF! &amp; "-" &amp; I151 &amp;#REF!)</f>
        <v>#REF!</v>
      </c>
      <c r="AO151" s="6" t="str">
        <f>IF(ISERROR(VLOOKUP(AN151,突破者リスト外資格記録入力シート!$D$7:$M$106,2,FALSE)),"○","")</f>
        <v>○</v>
      </c>
      <c r="AQ151" s="6" t="str">
        <f>IF(I151="107 ハーフマラソン","H",IF(I151="062 10000mW","W",""))</f>
        <v/>
      </c>
      <c r="AR151" s="6" t="e">
        <f>VLOOKUP($I151 &amp;#REF!,標準記録!$A$1:$D$25,2,FALSE)</f>
        <v>#REF!</v>
      </c>
      <c r="AS151" s="6" t="e">
        <f>VLOOKUP($I151 &amp;#REF!,標準記録!$A$1:$D$25,3,FALSE)</f>
        <v>#REF!</v>
      </c>
      <c r="AT151" s="6" t="e">
        <f>VLOOKUP($I151 &amp;#REF!,標準記録!$A$1:$D$25,4,FALSE)</f>
        <v>#REF!</v>
      </c>
      <c r="AU151" s="6" t="str">
        <f>IF(AV151="","",A150)</f>
        <v/>
      </c>
      <c r="AV151" s="6" t="str">
        <f>IF(OR(I151="201 十種競技",I151="202 七種競技"),#REF!,"")</f>
        <v/>
      </c>
      <c r="AW151" s="6" t="str">
        <f>IF(I151="107 ハーフマラソン",#REF!,"")</f>
        <v/>
      </c>
      <c r="AX151" s="6" t="e">
        <f>I151 &amp;#REF!</f>
        <v>#REF!</v>
      </c>
      <c r="AY151" s="6">
        <f>I151</f>
        <v>0</v>
      </c>
      <c r="AZ151" s="6">
        <f>COUNTIF($AY$5:$AY$401,I151)</f>
        <v>160</v>
      </c>
      <c r="BA151" s="6">
        <f>COUNTIF($AX$5:$AX$401,I151 &amp; "B標準")</f>
        <v>0</v>
      </c>
    </row>
    <row r="152" spans="1:54" ht="15" thickTop="1" thickBot="1" x14ac:dyDescent="0.2">
      <c r="A152" s="359"/>
      <c r="B152" s="325" t="s">
        <v>164</v>
      </c>
      <c r="C152" s="326"/>
      <c r="D152" s="326"/>
      <c r="E152" s="326"/>
      <c r="F152" s="326"/>
      <c r="G152" s="327"/>
      <c r="H152" s="214"/>
      <c r="I152" s="328"/>
      <c r="J152" s="329"/>
      <c r="K152" s="329"/>
      <c r="L152" s="329"/>
      <c r="M152" s="329"/>
      <c r="N152" s="329"/>
      <c r="O152" s="329"/>
      <c r="P152" s="329"/>
      <c r="Q152" s="329"/>
      <c r="R152" s="329"/>
      <c r="S152" s="329"/>
      <c r="T152" s="329"/>
      <c r="U152" s="329"/>
      <c r="V152" s="329"/>
      <c r="W152" s="329"/>
      <c r="X152" s="329"/>
      <c r="Y152" s="329"/>
      <c r="Z152" s="329"/>
      <c r="AA152" s="329"/>
      <c r="AB152" s="329"/>
      <c r="AC152" s="329"/>
      <c r="AD152" s="329"/>
      <c r="AE152" s="329"/>
      <c r="AF152" s="329"/>
      <c r="AG152" s="329"/>
      <c r="AH152" s="329"/>
      <c r="AI152" s="329"/>
      <c r="AJ152" s="330"/>
    </row>
    <row r="153" spans="1:54" ht="13.5" customHeight="1" x14ac:dyDescent="0.15">
      <c r="A153" s="355"/>
      <c r="B153" s="350" t="s">
        <v>0</v>
      </c>
      <c r="C153" s="351" t="s">
        <v>280</v>
      </c>
      <c r="D153" s="351" t="str">
        <f>IF(C155="○","整理番号","登録番号")</f>
        <v>登録番号</v>
      </c>
      <c r="E153" s="193" t="s">
        <v>1394</v>
      </c>
      <c r="F153" s="350" t="s">
        <v>319</v>
      </c>
      <c r="G153" s="215" t="s">
        <v>1</v>
      </c>
      <c r="H153" s="336" t="s">
        <v>1395</v>
      </c>
      <c r="I153" s="353" t="s">
        <v>2</v>
      </c>
      <c r="J153" s="194" t="s">
        <v>281</v>
      </c>
      <c r="K153" s="195" t="s">
        <v>16</v>
      </c>
      <c r="L153" s="338" t="s">
        <v>4</v>
      </c>
      <c r="M153" s="339"/>
      <c r="N153" s="339"/>
      <c r="O153" s="339"/>
      <c r="P153" s="339"/>
      <c r="Q153" s="339"/>
      <c r="R153" s="339"/>
      <c r="S153" s="339"/>
      <c r="T153" s="339"/>
      <c r="U153" s="339"/>
      <c r="V153" s="339"/>
      <c r="W153" s="339"/>
      <c r="X153" s="339"/>
      <c r="Y153" s="339"/>
      <c r="Z153" s="340"/>
      <c r="AA153" s="196" t="s">
        <v>16</v>
      </c>
      <c r="AB153" s="341" t="s">
        <v>462</v>
      </c>
      <c r="AC153" s="342"/>
      <c r="AD153" s="342"/>
      <c r="AE153" s="342"/>
      <c r="AF153" s="342"/>
      <c r="AG153" s="342"/>
      <c r="AH153" s="342"/>
      <c r="AI153" s="343"/>
      <c r="AJ153" s="216" t="s">
        <v>16</v>
      </c>
    </row>
    <row r="154" spans="1:54" ht="14.25" thickBot="1" x14ac:dyDescent="0.2">
      <c r="A154" s="356"/>
      <c r="B154" s="337"/>
      <c r="C154" s="352"/>
      <c r="D154" s="352"/>
      <c r="E154" s="197" t="s">
        <v>6</v>
      </c>
      <c r="F154" s="337"/>
      <c r="G154" s="198" t="s">
        <v>7</v>
      </c>
      <c r="H154" s="337"/>
      <c r="I154" s="354"/>
      <c r="J154" s="199"/>
      <c r="K154" s="200"/>
      <c r="L154" s="344" t="s">
        <v>8</v>
      </c>
      <c r="M154" s="345"/>
      <c r="N154" s="345"/>
      <c r="O154" s="345"/>
      <c r="P154" s="345"/>
      <c r="Q154" s="345"/>
      <c r="R154" s="346"/>
      <c r="S154" s="197" t="s">
        <v>9</v>
      </c>
      <c r="T154" s="201" t="s">
        <v>10</v>
      </c>
      <c r="U154" s="202"/>
      <c r="V154" s="202"/>
      <c r="W154" s="202"/>
      <c r="X154" s="202"/>
      <c r="Y154" s="203"/>
      <c r="Z154" s="198" t="s">
        <v>11</v>
      </c>
      <c r="AA154" s="204"/>
      <c r="AB154" s="347" t="s">
        <v>8</v>
      </c>
      <c r="AC154" s="348"/>
      <c r="AD154" s="348"/>
      <c r="AE154" s="348"/>
      <c r="AF154" s="348"/>
      <c r="AG154" s="348"/>
      <c r="AH154" s="349"/>
      <c r="AI154" s="205" t="s">
        <v>9</v>
      </c>
      <c r="AJ154" s="217"/>
    </row>
    <row r="155" spans="1:54" ht="13.5" customHeight="1" x14ac:dyDescent="0.15">
      <c r="A155" s="357">
        <v>31</v>
      </c>
      <c r="B155" s="292"/>
      <c r="C155" s="294"/>
      <c r="D155" s="292"/>
      <c r="E155" s="212" t="str">
        <f>IF(C155="○",IF($D155&lt;&gt;"",VLOOKUP($D155,新規学連登録者入力シート!$A$2:$U$101,8,FALSE),""),IF($D155&lt;&gt;"",IF(VLOOKUP(個人情報!$D155,登録者リスト!$A$1:$F$43729,4,FALSE)=基本情報!$D$6,VLOOKUP(個人情報!$D155,登録者リスト!$A$1:$F$43729,3,FALSE),""),""))</f>
        <v/>
      </c>
      <c r="F155" s="283" t="str">
        <f>IF(C155="○",IF($D155&lt;&gt;"",VLOOKUP($D155,新規学連登録者入力シート!$A$2:$U$101,9,FALSE),""),IF($D155&lt;&gt;"",IF(VLOOKUP(個人情報!$D155,登録者リスト!$A$1:$G$43729,4,FALSE)=基本情報!$D$6,VLOOKUP(個人情報!$D155,登録者リスト!$A$1:$G$43729,7,FALSE),""),""))</f>
        <v/>
      </c>
      <c r="G155" s="213" t="str">
        <f>IF(C155="○",IF($D155&lt;&gt;"",VLOOKUP($D155,新規学連登録者入力シート!$A$2:$U$101,14,FALSE),""),IF($D155&lt;&gt;"",IF(VLOOKUP(個人情報!$D155,登録者リスト!$A$1:$F$43729,4,FALSE)=基本情報!$D$6,VLOOKUP(個人情報!$D155,登録者リスト!$A$1:$F$43729,5,FALSE),""),""))</f>
        <v/>
      </c>
      <c r="H155" s="281" t="str">
        <f>IF(C155="○",IF($D155&lt;&gt;"",VLOOKUP($D155,新規学連登録者入力シート!$A$2:$U$101,19,FALSE),""),IF($D155&lt;&gt;"",IF(VLOOKUP(個人情報!$D155,登録者リスト!$A$1:$H$43729,4,FALSE)=基本情報!$D$6,VLOOKUP(個人情報!$D155,登録者リスト!$A$1:$H$43729,8,FALSE),""),""))</f>
        <v/>
      </c>
      <c r="I155" s="285"/>
      <c r="J155" s="169"/>
      <c r="K155" s="13" t="str">
        <f>IF(S155="",ASC(L155&amp;IF(N155&lt;&gt;"",TEXT(N155,"00"),"")&amp;IF(P155&lt;&gt;"",TEXT(P155,"00"),"")&amp;IF(R155&lt;&gt;"",TEXT(R155,"00"),"")),ASC(S155))</f>
        <v/>
      </c>
      <c r="L155" s="292"/>
      <c r="M155" s="265" t="s">
        <v>275</v>
      </c>
      <c r="N155" s="319"/>
      <c r="O155" s="265" t="s">
        <v>276</v>
      </c>
      <c r="P155" s="319"/>
      <c r="Q155" s="277" t="s">
        <v>277</v>
      </c>
      <c r="R155" s="321"/>
      <c r="S155" s="292"/>
      <c r="T155" s="8"/>
      <c r="U155" s="9" t="s">
        <v>23</v>
      </c>
      <c r="V155" s="8"/>
      <c r="W155" s="9" t="s">
        <v>24</v>
      </c>
      <c r="X155" s="8"/>
      <c r="Y155" s="9" t="s">
        <v>26</v>
      </c>
      <c r="Z155" s="285"/>
      <c r="AA155" s="126" t="str">
        <f>IF(AI155="",ASC(AB155&amp;IF(AD155&lt;&gt;"",TEXT(AD155,"00"),"")&amp;IF(AF155&lt;&gt;"",TEXT(AF155,"00"),"")&amp;IF(AH155&lt;&gt;"",TEXT(AH155,"00"),"")),ASC(AI155))</f>
        <v/>
      </c>
      <c r="AB155" s="267" t="str">
        <f>IF(I155="","",IF(I155="202 七種競技","",VLOOKUP(I155,大学記録!$A$3:$H$22,2,FALSE)))</f>
        <v/>
      </c>
      <c r="AC155" s="269" t="s">
        <v>275</v>
      </c>
      <c r="AD155" s="267" t="str">
        <f>IF(I155="","",IF(I155="202 七種競技","",VLOOKUP(I155,大学記録!$A$3:$H$22,4,FALSE)))</f>
        <v/>
      </c>
      <c r="AE155" s="269" t="s">
        <v>276</v>
      </c>
      <c r="AF155" s="267" t="str">
        <f>IF(I155="","",IF(I155="202 七種競技","",VLOOKUP(I155,大学記録!$A$3:$H$22,6,FALSE)))</f>
        <v/>
      </c>
      <c r="AG155" s="273" t="s">
        <v>277</v>
      </c>
      <c r="AH155" s="267" t="str">
        <f>IF(I155="","",IF(I155="202 七種競技","",VLOOKUP(I155,大学記録!$A$3:$H$22,8,FALSE)))</f>
        <v/>
      </c>
      <c r="AI155" s="267" t="str">
        <f>IF(I155="","",IF(I155="202 七種競技",大学記録!$B$22,""))</f>
        <v/>
      </c>
      <c r="AJ155" s="218" t="e">
        <f>IF(#REF!="",ASC(#REF!&amp;IF(#REF!&lt;&gt;"",TEXT(#REF!,"00"),"")&amp;IF(#REF!&lt;&gt;"",TEXT(#REF!,"00"),"")&amp;IF(#REF!&lt;&gt;"",TEXT(#REF!,"00"),"")),ASC(#REF!))</f>
        <v>#REF!</v>
      </c>
      <c r="AL155" s="6" t="str">
        <f>IF(AND(I155&lt;&gt;"107 ハーフマラソン",I155&lt;&gt;"062 10000mW"),D155 &amp; "-" &amp; I155,D155 &amp; "-" &amp; I155 &amp;#REF!)</f>
        <v>-</v>
      </c>
      <c r="AM155" s="6" t="str">
        <f>IF(ISERROR(VLOOKUP(個人情報!$AL155,登録者リスト!#REF!,4,FALSE)),"○","")</f>
        <v>○</v>
      </c>
      <c r="AN155" s="6" t="e">
        <f>IF(AND(I155&lt;&gt;"107 ハーフマラソン",I155&lt;&gt;"062 10000mW"),#REF! &amp; "-" &amp; I155,#REF! &amp; "-" &amp; I155 &amp;#REF!)</f>
        <v>#REF!</v>
      </c>
      <c r="AO155" s="6" t="str">
        <f>IF(ISERROR(VLOOKUP(AN155,突破者リスト外資格記録入力シート!$D$7:$M$106,2,FALSE)),"○","")</f>
        <v>○</v>
      </c>
      <c r="AP155" s="6" t="str">
        <f>IF(C155="○","整理番号","登録番号")</f>
        <v>登録番号</v>
      </c>
      <c r="AQ155" s="6" t="str">
        <f>IF(I155="107 ハーフマラソン","H",IF(I155="062 10000mW","W",""))</f>
        <v/>
      </c>
      <c r="AR155" s="6" t="e">
        <f>VLOOKUP($I155 &amp;#REF!,標準記録!$A$1:$D$25,2,FALSE)</f>
        <v>#REF!</v>
      </c>
      <c r="AS155" s="6" t="e">
        <f>VLOOKUP($I155 &amp;#REF!,標準記録!$A$1:$D$25,3,FALSE)</f>
        <v>#REF!</v>
      </c>
      <c r="AT155" s="6" t="e">
        <f>VLOOKUP($I155 &amp;#REF!,標準記録!$A$1:$D$25,4,FALSE)</f>
        <v>#REF!</v>
      </c>
      <c r="AU155" s="6" t="str">
        <f>IF(AV155="","",A155)</f>
        <v/>
      </c>
      <c r="AV155" s="6" t="str">
        <f>IF(OR(I155="201 十種競技",I155="202 七種競技"),#REF!,"")</f>
        <v/>
      </c>
      <c r="AW155" s="6" t="str">
        <f>IF(I155="107 ハーフマラソン",#REF!,"")</f>
        <v/>
      </c>
      <c r="AX155" s="6" t="e">
        <f>I155 &amp;#REF!</f>
        <v>#REF!</v>
      </c>
      <c r="AY155" s="6">
        <f>I155</f>
        <v>0</v>
      </c>
      <c r="AZ155" s="6">
        <f>COUNTIF($AY$5:$AY$401,I155)</f>
        <v>160</v>
      </c>
      <c r="BA155" s="6">
        <f>COUNTIF($AX$5:$AX$401,I155 &amp; "B標準")</f>
        <v>0</v>
      </c>
      <c r="BB155" s="6" t="str">
        <f>D153 &amp; D155</f>
        <v>登録番号</v>
      </c>
    </row>
    <row r="156" spans="1:54" ht="14.25" customHeight="1" thickBot="1" x14ac:dyDescent="0.2">
      <c r="A156" s="358"/>
      <c r="B156" s="293"/>
      <c r="C156" s="295"/>
      <c r="D156" s="293"/>
      <c r="E156" s="188" t="str">
        <f>IF(C155="○",IF($D155&lt;&gt;"",VLOOKUP($D155,新規学連登録者入力シート!$A$2:$U$101,7,FALSE),""),IF($D155&lt;&gt;"",IF(VLOOKUP(個人情報!$D155,登録者リスト!$A$1:$F$43729,4,FALSE)=基本情報!$D$6,VLOOKUP(個人情報!$D155,登録者リスト!$A$1:$F$43729,2,FALSE),""),""))</f>
        <v/>
      </c>
      <c r="F156" s="284"/>
      <c r="G156" s="188" t="str">
        <f>IF(C155="○",IF($D155&lt;&gt;"",VLOOKUP($D155,新規学連登録者入力シート!$A$2:$U$101,19,FALSE),""),IF($D155&lt;&gt;"",IF(VLOOKUP(個人情報!$D155,登録者リスト!$A$1:$F$43729,4,FALSE)=基本情報!$D$6,VLOOKUP(個人情報!$D155,登録者リスト!$A$1:$F$43729,6,FALSE),""),""))</f>
        <v/>
      </c>
      <c r="H156" s="282"/>
      <c r="I156" s="286"/>
      <c r="J156" s="170"/>
      <c r="K156" s="15" t="str">
        <f>IF(S156="",ASC(L156&amp;IF(N156&lt;&gt;"",TEXT(N156,"00"),"")&amp;IF(P156&lt;&gt;"",TEXT(P156,"00"),"")&amp;IF(R156&lt;&gt;"",TEXT(R156,"00"),"")),ASC(S156))</f>
        <v/>
      </c>
      <c r="L156" s="293"/>
      <c r="M156" s="266"/>
      <c r="N156" s="320"/>
      <c r="O156" s="266"/>
      <c r="P156" s="320"/>
      <c r="Q156" s="278"/>
      <c r="R156" s="322"/>
      <c r="S156" s="293"/>
      <c r="T156" s="10"/>
      <c r="U156" s="11" t="s">
        <v>23</v>
      </c>
      <c r="V156" s="10"/>
      <c r="W156" s="11" t="s">
        <v>25</v>
      </c>
      <c r="X156" s="10"/>
      <c r="Y156" s="11" t="s">
        <v>26</v>
      </c>
      <c r="Z156" s="286"/>
      <c r="AA156" s="127" t="str">
        <f>IF(AI156="",ASC(AB155&amp;IF(AD156&lt;&gt;"",TEXT(AD156,"00"),"")&amp;IF(AF156&lt;&gt;"",TEXT(AF156,"00"),"")&amp;IF(AH156&lt;&gt;"",TEXT(AH156,"00"),"")),ASC(AI156))</f>
        <v/>
      </c>
      <c r="AB156" s="268"/>
      <c r="AC156" s="270"/>
      <c r="AD156" s="268"/>
      <c r="AE156" s="270"/>
      <c r="AF156" s="268"/>
      <c r="AG156" s="274"/>
      <c r="AH156" s="268"/>
      <c r="AI156" s="268"/>
      <c r="AJ156" s="219" t="e">
        <f>IF(#REF!="",ASC(#REF!&amp;IF(#REF!&lt;&gt;"",TEXT(#REF!,"00"),"")&amp;IF(#REF!&lt;&gt;"",TEXT(#REF!,"00"),"")&amp;IF(#REF!&lt;&gt;"",TEXT(#REF!,"00"),"")),ASC(#REF!))</f>
        <v>#REF!</v>
      </c>
      <c r="AL156" s="6" t="str">
        <f>IF(AND(I156&lt;&gt;"107 ハーフマラソン",I156&lt;&gt;"062 10000mW"),D155 &amp; "-" &amp; I156,D155 &amp; "-" &amp; I156 &amp;#REF!)</f>
        <v>-</v>
      </c>
      <c r="AM156" s="6" t="str">
        <f>IF(ISERROR(VLOOKUP(個人情報!$AL156,登録者リスト!#REF!,4,FALSE)),"○","")</f>
        <v>○</v>
      </c>
      <c r="AN156" s="6" t="e">
        <f>IF(AND(I156&lt;&gt;"107 ハーフマラソン",I156&lt;&gt;"062 10000mW"),#REF! &amp; "-" &amp; I156,#REF! &amp; "-" &amp; I156 &amp;#REF!)</f>
        <v>#REF!</v>
      </c>
      <c r="AO156" s="6" t="str">
        <f>IF(ISERROR(VLOOKUP(AN156,突破者リスト外資格記録入力シート!$D$7:$M$106,2,FALSE)),"○","")</f>
        <v>○</v>
      </c>
      <c r="AQ156" s="6" t="str">
        <f>IF(I156="107 ハーフマラソン","H",IF(I156="062 10000mW","W",""))</f>
        <v/>
      </c>
      <c r="AR156" s="6" t="e">
        <f>VLOOKUP($I156 &amp;#REF!,標準記録!$A$1:$D$25,2,FALSE)</f>
        <v>#REF!</v>
      </c>
      <c r="AS156" s="6" t="e">
        <f>VLOOKUP($I156 &amp;#REF!,標準記録!$A$1:$D$25,3,FALSE)</f>
        <v>#REF!</v>
      </c>
      <c r="AT156" s="6" t="e">
        <f>VLOOKUP($I156 &amp;#REF!,標準記録!$A$1:$D$25,4,FALSE)</f>
        <v>#REF!</v>
      </c>
      <c r="AU156" s="6" t="str">
        <f>IF(AV156="","",A155)</f>
        <v/>
      </c>
      <c r="AV156" s="6" t="str">
        <f>IF(OR(I156="201 十種競技",I156="202 七種競技"),#REF!,"")</f>
        <v/>
      </c>
      <c r="AW156" s="6" t="str">
        <f>IF(I156="107 ハーフマラソン",#REF!,"")</f>
        <v/>
      </c>
      <c r="AX156" s="6" t="e">
        <f>I156 &amp;#REF!</f>
        <v>#REF!</v>
      </c>
      <c r="AY156" s="6">
        <f>I156</f>
        <v>0</v>
      </c>
      <c r="AZ156" s="6">
        <f>COUNTIF($AY$5:$AY$401,I156)</f>
        <v>160</v>
      </c>
      <c r="BA156" s="6">
        <f>COUNTIF($AX$5:$AX$401,I156 &amp; "B標準")</f>
        <v>0</v>
      </c>
    </row>
    <row r="157" spans="1:54" ht="15" thickTop="1" thickBot="1" x14ac:dyDescent="0.2">
      <c r="A157" s="359"/>
      <c r="B157" s="325" t="s">
        <v>164</v>
      </c>
      <c r="C157" s="326"/>
      <c r="D157" s="326"/>
      <c r="E157" s="326"/>
      <c r="F157" s="326"/>
      <c r="G157" s="327"/>
      <c r="H157" s="214"/>
      <c r="I157" s="328"/>
      <c r="J157" s="329"/>
      <c r="K157" s="329"/>
      <c r="L157" s="329"/>
      <c r="M157" s="329"/>
      <c r="N157" s="329"/>
      <c r="O157" s="329"/>
      <c r="P157" s="329"/>
      <c r="Q157" s="329"/>
      <c r="R157" s="329"/>
      <c r="S157" s="329"/>
      <c r="T157" s="329"/>
      <c r="U157" s="329"/>
      <c r="V157" s="329"/>
      <c r="W157" s="329"/>
      <c r="X157" s="329"/>
      <c r="Y157" s="329"/>
      <c r="Z157" s="329"/>
      <c r="AA157" s="329"/>
      <c r="AB157" s="329"/>
      <c r="AC157" s="329"/>
      <c r="AD157" s="329"/>
      <c r="AE157" s="329"/>
      <c r="AF157" s="329"/>
      <c r="AG157" s="329"/>
      <c r="AH157" s="329"/>
      <c r="AI157" s="329"/>
      <c r="AJ157" s="330"/>
    </row>
    <row r="158" spans="1:54" ht="13.5" customHeight="1" x14ac:dyDescent="0.15">
      <c r="A158" s="355"/>
      <c r="B158" s="350" t="s">
        <v>0</v>
      </c>
      <c r="C158" s="351" t="s">
        <v>280</v>
      </c>
      <c r="D158" s="351" t="str">
        <f>IF(C160="○","整理番号","登録番号")</f>
        <v>登録番号</v>
      </c>
      <c r="E158" s="193" t="s">
        <v>1394</v>
      </c>
      <c r="F158" s="350" t="s">
        <v>319</v>
      </c>
      <c r="G158" s="215" t="s">
        <v>1</v>
      </c>
      <c r="H158" s="336" t="s">
        <v>1395</v>
      </c>
      <c r="I158" s="353" t="s">
        <v>2</v>
      </c>
      <c r="J158" s="194" t="s">
        <v>281</v>
      </c>
      <c r="K158" s="195" t="s">
        <v>16</v>
      </c>
      <c r="L158" s="338" t="s">
        <v>4</v>
      </c>
      <c r="M158" s="339"/>
      <c r="N158" s="339"/>
      <c r="O158" s="339"/>
      <c r="P158" s="339"/>
      <c r="Q158" s="339"/>
      <c r="R158" s="339"/>
      <c r="S158" s="339"/>
      <c r="T158" s="339"/>
      <c r="U158" s="339"/>
      <c r="V158" s="339"/>
      <c r="W158" s="339"/>
      <c r="X158" s="339"/>
      <c r="Y158" s="339"/>
      <c r="Z158" s="340"/>
      <c r="AA158" s="196" t="s">
        <v>16</v>
      </c>
      <c r="AB158" s="341" t="s">
        <v>462</v>
      </c>
      <c r="AC158" s="342"/>
      <c r="AD158" s="342"/>
      <c r="AE158" s="342"/>
      <c r="AF158" s="342"/>
      <c r="AG158" s="342"/>
      <c r="AH158" s="342"/>
      <c r="AI158" s="343"/>
      <c r="AJ158" s="216" t="s">
        <v>16</v>
      </c>
    </row>
    <row r="159" spans="1:54" ht="14.25" thickBot="1" x14ac:dyDescent="0.2">
      <c r="A159" s="356"/>
      <c r="B159" s="337"/>
      <c r="C159" s="352"/>
      <c r="D159" s="352"/>
      <c r="E159" s="197" t="s">
        <v>6</v>
      </c>
      <c r="F159" s="337"/>
      <c r="G159" s="198" t="s">
        <v>7</v>
      </c>
      <c r="H159" s="337"/>
      <c r="I159" s="354"/>
      <c r="J159" s="199"/>
      <c r="K159" s="200"/>
      <c r="L159" s="344" t="s">
        <v>8</v>
      </c>
      <c r="M159" s="345"/>
      <c r="N159" s="345"/>
      <c r="O159" s="345"/>
      <c r="P159" s="345"/>
      <c r="Q159" s="345"/>
      <c r="R159" s="346"/>
      <c r="S159" s="197" t="s">
        <v>9</v>
      </c>
      <c r="T159" s="201" t="s">
        <v>10</v>
      </c>
      <c r="U159" s="202"/>
      <c r="V159" s="202"/>
      <c r="W159" s="202"/>
      <c r="X159" s="202"/>
      <c r="Y159" s="203"/>
      <c r="Z159" s="198" t="s">
        <v>11</v>
      </c>
      <c r="AA159" s="204"/>
      <c r="AB159" s="347" t="s">
        <v>8</v>
      </c>
      <c r="AC159" s="348"/>
      <c r="AD159" s="348"/>
      <c r="AE159" s="348"/>
      <c r="AF159" s="348"/>
      <c r="AG159" s="348"/>
      <c r="AH159" s="349"/>
      <c r="AI159" s="205" t="s">
        <v>9</v>
      </c>
      <c r="AJ159" s="217"/>
    </row>
    <row r="160" spans="1:54" ht="13.5" customHeight="1" x14ac:dyDescent="0.15">
      <c r="A160" s="357">
        <v>32</v>
      </c>
      <c r="B160" s="292"/>
      <c r="C160" s="294"/>
      <c r="D160" s="292"/>
      <c r="E160" s="212" t="str">
        <f>IF(C160="○",IF($D160&lt;&gt;"",VLOOKUP($D160,新規学連登録者入力シート!$A$2:$U$101,8,FALSE),""),IF($D160&lt;&gt;"",IF(VLOOKUP(個人情報!$D160,登録者リスト!$A$1:$F$43729,4,FALSE)=基本情報!$D$6,VLOOKUP(個人情報!$D160,登録者リスト!$A$1:$F$43729,3,FALSE),""),""))</f>
        <v/>
      </c>
      <c r="F160" s="283" t="str">
        <f>IF(C160="○",IF($D160&lt;&gt;"",VLOOKUP($D160,新規学連登録者入力シート!$A$2:$U$101,9,FALSE),""),IF($D160&lt;&gt;"",IF(VLOOKUP(個人情報!$D160,登録者リスト!$A$1:$G$43729,4,FALSE)=基本情報!$D$6,VLOOKUP(個人情報!$D160,登録者リスト!$A$1:$G$43729,7,FALSE),""),""))</f>
        <v/>
      </c>
      <c r="G160" s="213" t="str">
        <f>IF(C160="○",IF($D160&lt;&gt;"",VLOOKUP($D160,新規学連登録者入力シート!$A$2:$U$101,14,FALSE),""),IF($D160&lt;&gt;"",IF(VLOOKUP(個人情報!$D160,登録者リスト!$A$1:$F$43729,4,FALSE)=基本情報!$D$6,VLOOKUP(個人情報!$D160,登録者リスト!$A$1:$F$43729,5,FALSE),""),""))</f>
        <v/>
      </c>
      <c r="H160" s="281" t="str">
        <f>IF(C160="○",IF($D160&lt;&gt;"",VLOOKUP($D160,新規学連登録者入力シート!$A$2:$U$101,19,FALSE),""),IF($D160&lt;&gt;"",IF(VLOOKUP(個人情報!$D160,登録者リスト!$A$1:$H$43729,4,FALSE)=基本情報!$D$6,VLOOKUP(個人情報!$D160,登録者リスト!$A$1:$H$43729,8,FALSE),""),""))</f>
        <v/>
      </c>
      <c r="I160" s="285"/>
      <c r="J160" s="169"/>
      <c r="K160" s="13" t="str">
        <f>IF(S160="",ASC(L160&amp;IF(N160&lt;&gt;"",TEXT(N160,"00"),"")&amp;IF(P160&lt;&gt;"",TEXT(P160,"00"),"")&amp;IF(R160&lt;&gt;"",TEXT(R160,"00"),"")),ASC(S160))</f>
        <v/>
      </c>
      <c r="L160" s="292"/>
      <c r="M160" s="265" t="s">
        <v>275</v>
      </c>
      <c r="N160" s="319"/>
      <c r="O160" s="265" t="s">
        <v>276</v>
      </c>
      <c r="P160" s="319"/>
      <c r="Q160" s="277" t="s">
        <v>277</v>
      </c>
      <c r="R160" s="321"/>
      <c r="S160" s="292"/>
      <c r="T160" s="8"/>
      <c r="U160" s="9" t="s">
        <v>23</v>
      </c>
      <c r="V160" s="8"/>
      <c r="W160" s="9" t="s">
        <v>24</v>
      </c>
      <c r="X160" s="8"/>
      <c r="Y160" s="9" t="s">
        <v>26</v>
      </c>
      <c r="Z160" s="285"/>
      <c r="AA160" s="126" t="str">
        <f>IF(AI160="",ASC(AB160&amp;IF(AD160&lt;&gt;"",TEXT(AD160,"00"),"")&amp;IF(AF160&lt;&gt;"",TEXT(AF160,"00"),"")&amp;IF(AH160&lt;&gt;"",TEXT(AH160,"00"),"")),ASC(AI160))</f>
        <v/>
      </c>
      <c r="AB160" s="267" t="str">
        <f>IF(I160="","",IF(I160="202 七種競技","",VLOOKUP(I160,大学記録!$A$3:$H$22,2,FALSE)))</f>
        <v/>
      </c>
      <c r="AC160" s="269" t="s">
        <v>275</v>
      </c>
      <c r="AD160" s="267" t="str">
        <f>IF(I160="","",IF(I160="202 七種競技","",VLOOKUP(I160,大学記録!$A$3:$H$22,4,FALSE)))</f>
        <v/>
      </c>
      <c r="AE160" s="269" t="s">
        <v>276</v>
      </c>
      <c r="AF160" s="267" t="str">
        <f>IF(I160="","",IF(I160="202 七種競技","",VLOOKUP(I160,大学記録!$A$3:$H$22,6,FALSE)))</f>
        <v/>
      </c>
      <c r="AG160" s="273" t="s">
        <v>277</v>
      </c>
      <c r="AH160" s="267" t="str">
        <f>IF(I160="","",IF(I160="202 七種競技","",VLOOKUP(I160,大学記録!$A$3:$H$22,8,FALSE)))</f>
        <v/>
      </c>
      <c r="AI160" s="267" t="str">
        <f>IF(I160="","",IF(I160="202 七種競技",大学記録!$B$22,""))</f>
        <v/>
      </c>
      <c r="AJ160" s="218" t="e">
        <f>IF(#REF!="",ASC(#REF!&amp;IF(#REF!&lt;&gt;"",TEXT(#REF!,"00"),"")&amp;IF(#REF!&lt;&gt;"",TEXT(#REF!,"00"),"")&amp;IF(#REF!&lt;&gt;"",TEXT(#REF!,"00"),"")),ASC(#REF!))</f>
        <v>#REF!</v>
      </c>
      <c r="AL160" s="6" t="str">
        <f>IF(AND(I160&lt;&gt;"107 ハーフマラソン",I160&lt;&gt;"062 10000mW"),D160 &amp; "-" &amp; I160,D160 &amp; "-" &amp; I160 &amp;#REF!)</f>
        <v>-</v>
      </c>
      <c r="AM160" s="6" t="str">
        <f>IF(ISERROR(VLOOKUP(個人情報!$AL160,登録者リスト!#REF!,4,FALSE)),"○","")</f>
        <v>○</v>
      </c>
      <c r="AN160" s="6" t="e">
        <f>IF(AND(I160&lt;&gt;"107 ハーフマラソン",I160&lt;&gt;"062 10000mW"),#REF! &amp; "-" &amp; I160,#REF! &amp; "-" &amp; I160 &amp;#REF!)</f>
        <v>#REF!</v>
      </c>
      <c r="AO160" s="6" t="str">
        <f>IF(ISERROR(VLOOKUP(AN160,突破者リスト外資格記録入力シート!$D$7:$M$106,2,FALSE)),"○","")</f>
        <v>○</v>
      </c>
      <c r="AP160" s="6" t="str">
        <f>IF(C160="○","整理番号","登録番号")</f>
        <v>登録番号</v>
      </c>
      <c r="AQ160" s="6" t="str">
        <f>IF(I160="107 ハーフマラソン","H",IF(I160="062 10000mW","W",""))</f>
        <v/>
      </c>
      <c r="AR160" s="6" t="e">
        <f>VLOOKUP($I160 &amp;#REF!,標準記録!$A$1:$D$25,2,FALSE)</f>
        <v>#REF!</v>
      </c>
      <c r="AS160" s="6" t="e">
        <f>VLOOKUP($I160 &amp;#REF!,標準記録!$A$1:$D$25,3,FALSE)</f>
        <v>#REF!</v>
      </c>
      <c r="AT160" s="6" t="e">
        <f>VLOOKUP($I160 &amp;#REF!,標準記録!$A$1:$D$25,4,FALSE)</f>
        <v>#REF!</v>
      </c>
      <c r="AU160" s="6" t="str">
        <f>IF(AV160="","",A160)</f>
        <v/>
      </c>
      <c r="AV160" s="6" t="str">
        <f>IF(OR(I160="201 十種競技",I160="202 七種競技"),#REF!,"")</f>
        <v/>
      </c>
      <c r="AW160" s="6" t="str">
        <f>IF(I160="107 ハーフマラソン",#REF!,"")</f>
        <v/>
      </c>
      <c r="AX160" s="6" t="e">
        <f>I160 &amp;#REF!</f>
        <v>#REF!</v>
      </c>
      <c r="AY160" s="6">
        <f>I160</f>
        <v>0</v>
      </c>
      <c r="AZ160" s="6">
        <f>COUNTIF($AY$5:$AY$401,I160)</f>
        <v>160</v>
      </c>
      <c r="BA160" s="6">
        <f>COUNTIF($AX$5:$AX$401,I160 &amp; "B標準")</f>
        <v>0</v>
      </c>
      <c r="BB160" s="6" t="str">
        <f>D158 &amp; D160</f>
        <v>登録番号</v>
      </c>
    </row>
    <row r="161" spans="1:54" ht="14.25" customHeight="1" thickBot="1" x14ac:dyDescent="0.2">
      <c r="A161" s="358"/>
      <c r="B161" s="293"/>
      <c r="C161" s="295"/>
      <c r="D161" s="293"/>
      <c r="E161" s="188" t="str">
        <f>IF(C160="○",IF($D160&lt;&gt;"",VLOOKUP($D160,新規学連登録者入力シート!$A$2:$U$101,7,FALSE),""),IF($D160&lt;&gt;"",IF(VLOOKUP(個人情報!$D160,登録者リスト!$A$1:$F$43729,4,FALSE)=基本情報!$D$6,VLOOKUP(個人情報!$D160,登録者リスト!$A$1:$F$43729,2,FALSE),""),""))</f>
        <v/>
      </c>
      <c r="F161" s="284"/>
      <c r="G161" s="188" t="str">
        <f>IF(C160="○",IF($D160&lt;&gt;"",VLOOKUP($D160,新規学連登録者入力シート!$A$2:$U$101,19,FALSE),""),IF($D160&lt;&gt;"",IF(VLOOKUP(個人情報!$D160,登録者リスト!$A$1:$F$43729,4,FALSE)=基本情報!$D$6,VLOOKUP(個人情報!$D160,登録者リスト!$A$1:$F$43729,6,FALSE),""),""))</f>
        <v/>
      </c>
      <c r="H161" s="282"/>
      <c r="I161" s="286"/>
      <c r="J161" s="170"/>
      <c r="K161" s="15" t="str">
        <f>IF(S161="",ASC(L161&amp;IF(N161&lt;&gt;"",TEXT(N161,"00"),"")&amp;IF(P161&lt;&gt;"",TEXT(P161,"00"),"")&amp;IF(R161&lt;&gt;"",TEXT(R161,"00"),"")),ASC(S161))</f>
        <v/>
      </c>
      <c r="L161" s="293"/>
      <c r="M161" s="266"/>
      <c r="N161" s="320"/>
      <c r="O161" s="266"/>
      <c r="P161" s="320"/>
      <c r="Q161" s="278"/>
      <c r="R161" s="322"/>
      <c r="S161" s="293"/>
      <c r="T161" s="10"/>
      <c r="U161" s="11" t="s">
        <v>23</v>
      </c>
      <c r="V161" s="10"/>
      <c r="W161" s="11" t="s">
        <v>25</v>
      </c>
      <c r="X161" s="10"/>
      <c r="Y161" s="11" t="s">
        <v>26</v>
      </c>
      <c r="Z161" s="286"/>
      <c r="AA161" s="127" t="str">
        <f>IF(AI161="",ASC(AB160&amp;IF(AD161&lt;&gt;"",TEXT(AD161,"00"),"")&amp;IF(AF161&lt;&gt;"",TEXT(AF161,"00"),"")&amp;IF(AH161&lt;&gt;"",TEXT(AH161,"00"),"")),ASC(AI161))</f>
        <v/>
      </c>
      <c r="AB161" s="268"/>
      <c r="AC161" s="270"/>
      <c r="AD161" s="268"/>
      <c r="AE161" s="270"/>
      <c r="AF161" s="268"/>
      <c r="AG161" s="274"/>
      <c r="AH161" s="268"/>
      <c r="AI161" s="268"/>
      <c r="AJ161" s="219" t="e">
        <f>IF(#REF!="",ASC(#REF!&amp;IF(#REF!&lt;&gt;"",TEXT(#REF!,"00"),"")&amp;IF(#REF!&lt;&gt;"",TEXT(#REF!,"00"),"")&amp;IF(#REF!&lt;&gt;"",TEXT(#REF!,"00"),"")),ASC(#REF!))</f>
        <v>#REF!</v>
      </c>
      <c r="AL161" s="6" t="str">
        <f>IF(AND(I161&lt;&gt;"107 ハーフマラソン",I161&lt;&gt;"062 10000mW"),D160 &amp; "-" &amp; I161,D160 &amp; "-" &amp; I161 &amp;#REF!)</f>
        <v>-</v>
      </c>
      <c r="AM161" s="6" t="str">
        <f>IF(ISERROR(VLOOKUP(個人情報!$AL161,登録者リスト!#REF!,4,FALSE)),"○","")</f>
        <v>○</v>
      </c>
      <c r="AN161" s="6" t="e">
        <f>IF(AND(I161&lt;&gt;"107 ハーフマラソン",I161&lt;&gt;"062 10000mW"),#REF! &amp; "-" &amp; I161,#REF! &amp; "-" &amp; I161 &amp;#REF!)</f>
        <v>#REF!</v>
      </c>
      <c r="AO161" s="6" t="str">
        <f>IF(ISERROR(VLOOKUP(AN161,突破者リスト外資格記録入力シート!$D$7:$M$106,2,FALSE)),"○","")</f>
        <v>○</v>
      </c>
      <c r="AQ161" s="6" t="str">
        <f>IF(I161="107 ハーフマラソン","H",IF(I161="062 10000mW","W",""))</f>
        <v/>
      </c>
      <c r="AR161" s="6" t="e">
        <f>VLOOKUP($I161 &amp;#REF!,標準記録!$A$1:$D$25,2,FALSE)</f>
        <v>#REF!</v>
      </c>
      <c r="AS161" s="6" t="e">
        <f>VLOOKUP($I161 &amp;#REF!,標準記録!$A$1:$D$25,3,FALSE)</f>
        <v>#REF!</v>
      </c>
      <c r="AT161" s="6" t="e">
        <f>VLOOKUP($I161 &amp;#REF!,標準記録!$A$1:$D$25,4,FALSE)</f>
        <v>#REF!</v>
      </c>
      <c r="AU161" s="6" t="str">
        <f>IF(AV161="","",A160)</f>
        <v/>
      </c>
      <c r="AV161" s="6" t="str">
        <f>IF(OR(I161="201 十種競技",I161="202 七種競技"),#REF!,"")</f>
        <v/>
      </c>
      <c r="AW161" s="6" t="str">
        <f>IF(I161="107 ハーフマラソン",#REF!,"")</f>
        <v/>
      </c>
      <c r="AX161" s="6" t="e">
        <f>I161 &amp;#REF!</f>
        <v>#REF!</v>
      </c>
      <c r="AY161" s="6">
        <f>I161</f>
        <v>0</v>
      </c>
      <c r="AZ161" s="6">
        <f>COUNTIF($AY$5:$AY$401,I161)</f>
        <v>160</v>
      </c>
      <c r="BA161" s="6">
        <f>COUNTIF($AX$5:$AX$401,I161 &amp; "B標準")</f>
        <v>0</v>
      </c>
    </row>
    <row r="162" spans="1:54" ht="15" thickTop="1" thickBot="1" x14ac:dyDescent="0.2">
      <c r="A162" s="359"/>
      <c r="B162" s="325" t="s">
        <v>164</v>
      </c>
      <c r="C162" s="326"/>
      <c r="D162" s="326"/>
      <c r="E162" s="326"/>
      <c r="F162" s="326"/>
      <c r="G162" s="327"/>
      <c r="H162" s="214"/>
      <c r="I162" s="328"/>
      <c r="J162" s="329"/>
      <c r="K162" s="329"/>
      <c r="L162" s="329"/>
      <c r="M162" s="329"/>
      <c r="N162" s="329"/>
      <c r="O162" s="329"/>
      <c r="P162" s="329"/>
      <c r="Q162" s="329"/>
      <c r="R162" s="329"/>
      <c r="S162" s="329"/>
      <c r="T162" s="329"/>
      <c r="U162" s="329"/>
      <c r="V162" s="329"/>
      <c r="W162" s="329"/>
      <c r="X162" s="329"/>
      <c r="Y162" s="329"/>
      <c r="Z162" s="329"/>
      <c r="AA162" s="329"/>
      <c r="AB162" s="329"/>
      <c r="AC162" s="329"/>
      <c r="AD162" s="329"/>
      <c r="AE162" s="329"/>
      <c r="AF162" s="329"/>
      <c r="AG162" s="329"/>
      <c r="AH162" s="329"/>
      <c r="AI162" s="329"/>
      <c r="AJ162" s="330"/>
    </row>
    <row r="163" spans="1:54" ht="13.5" customHeight="1" x14ac:dyDescent="0.15">
      <c r="A163" s="355"/>
      <c r="B163" s="350" t="s">
        <v>0</v>
      </c>
      <c r="C163" s="351" t="s">
        <v>280</v>
      </c>
      <c r="D163" s="351" t="str">
        <f>IF(C165="○","整理番号","登録番号")</f>
        <v>登録番号</v>
      </c>
      <c r="E163" s="193" t="s">
        <v>1394</v>
      </c>
      <c r="F163" s="350" t="s">
        <v>319</v>
      </c>
      <c r="G163" s="215" t="s">
        <v>1</v>
      </c>
      <c r="H163" s="336" t="s">
        <v>1395</v>
      </c>
      <c r="I163" s="353" t="s">
        <v>2</v>
      </c>
      <c r="J163" s="194" t="s">
        <v>281</v>
      </c>
      <c r="K163" s="195" t="s">
        <v>16</v>
      </c>
      <c r="L163" s="338" t="s">
        <v>4</v>
      </c>
      <c r="M163" s="339"/>
      <c r="N163" s="339"/>
      <c r="O163" s="339"/>
      <c r="P163" s="339"/>
      <c r="Q163" s="339"/>
      <c r="R163" s="339"/>
      <c r="S163" s="339"/>
      <c r="T163" s="339"/>
      <c r="U163" s="339"/>
      <c r="V163" s="339"/>
      <c r="W163" s="339"/>
      <c r="X163" s="339"/>
      <c r="Y163" s="339"/>
      <c r="Z163" s="340"/>
      <c r="AA163" s="196" t="s">
        <v>16</v>
      </c>
      <c r="AB163" s="341" t="s">
        <v>462</v>
      </c>
      <c r="AC163" s="342"/>
      <c r="AD163" s="342"/>
      <c r="AE163" s="342"/>
      <c r="AF163" s="342"/>
      <c r="AG163" s="342"/>
      <c r="AH163" s="342"/>
      <c r="AI163" s="343"/>
      <c r="AJ163" s="216" t="s">
        <v>16</v>
      </c>
    </row>
    <row r="164" spans="1:54" ht="14.25" thickBot="1" x14ac:dyDescent="0.2">
      <c r="A164" s="356"/>
      <c r="B164" s="337"/>
      <c r="C164" s="352"/>
      <c r="D164" s="352"/>
      <c r="E164" s="197" t="s">
        <v>6</v>
      </c>
      <c r="F164" s="337"/>
      <c r="G164" s="198" t="s">
        <v>7</v>
      </c>
      <c r="H164" s="337"/>
      <c r="I164" s="354"/>
      <c r="J164" s="199"/>
      <c r="K164" s="200"/>
      <c r="L164" s="344" t="s">
        <v>8</v>
      </c>
      <c r="M164" s="345"/>
      <c r="N164" s="345"/>
      <c r="O164" s="345"/>
      <c r="P164" s="345"/>
      <c r="Q164" s="345"/>
      <c r="R164" s="346"/>
      <c r="S164" s="197" t="s">
        <v>9</v>
      </c>
      <c r="T164" s="201" t="s">
        <v>10</v>
      </c>
      <c r="U164" s="202"/>
      <c r="V164" s="202"/>
      <c r="W164" s="202"/>
      <c r="X164" s="202"/>
      <c r="Y164" s="203"/>
      <c r="Z164" s="198" t="s">
        <v>11</v>
      </c>
      <c r="AA164" s="204"/>
      <c r="AB164" s="347" t="s">
        <v>8</v>
      </c>
      <c r="AC164" s="348"/>
      <c r="AD164" s="348"/>
      <c r="AE164" s="348"/>
      <c r="AF164" s="348"/>
      <c r="AG164" s="348"/>
      <c r="AH164" s="349"/>
      <c r="AI164" s="205" t="s">
        <v>9</v>
      </c>
      <c r="AJ164" s="217"/>
    </row>
    <row r="165" spans="1:54" ht="13.5" customHeight="1" x14ac:dyDescent="0.15">
      <c r="A165" s="357">
        <v>33</v>
      </c>
      <c r="B165" s="292"/>
      <c r="C165" s="294"/>
      <c r="D165" s="292"/>
      <c r="E165" s="212" t="str">
        <f>IF(C165="○",IF($D165&lt;&gt;"",VLOOKUP($D165,新規学連登録者入力シート!$A$2:$U$101,8,FALSE),""),IF($D165&lt;&gt;"",IF(VLOOKUP(個人情報!$D165,登録者リスト!$A$1:$F$43729,4,FALSE)=基本情報!$D$6,VLOOKUP(個人情報!$D165,登録者リスト!$A$1:$F$43729,3,FALSE),""),""))</f>
        <v/>
      </c>
      <c r="F165" s="283" t="str">
        <f>IF(C165="○",IF($D165&lt;&gt;"",VLOOKUP($D165,新規学連登録者入力シート!$A$2:$U$101,9,FALSE),""),IF($D165&lt;&gt;"",IF(VLOOKUP(個人情報!$D165,登録者リスト!$A$1:$G$43729,4,FALSE)=基本情報!$D$6,VLOOKUP(個人情報!$D165,登録者リスト!$A$1:$G$43729,7,FALSE),""),""))</f>
        <v/>
      </c>
      <c r="G165" s="213" t="str">
        <f>IF(C165="○",IF($D165&lt;&gt;"",VLOOKUP($D165,新規学連登録者入力シート!$A$2:$U$101,14,FALSE),""),IF($D165&lt;&gt;"",IF(VLOOKUP(個人情報!$D165,登録者リスト!$A$1:$F$43729,4,FALSE)=基本情報!$D$6,VLOOKUP(個人情報!$D165,登録者リスト!$A$1:$F$43729,5,FALSE),""),""))</f>
        <v/>
      </c>
      <c r="H165" s="281" t="str">
        <f>IF(C165="○",IF($D165&lt;&gt;"",VLOOKUP($D165,新規学連登録者入力シート!$A$2:$U$101,19,FALSE),""),IF($D165&lt;&gt;"",IF(VLOOKUP(個人情報!$D165,登録者リスト!$A$1:$H$43729,4,FALSE)=基本情報!$D$6,VLOOKUP(個人情報!$D165,登録者リスト!$A$1:$H$43729,8,FALSE),""),""))</f>
        <v/>
      </c>
      <c r="I165" s="285"/>
      <c r="J165" s="169"/>
      <c r="K165" s="13" t="str">
        <f>IF(S165="",ASC(L165&amp;IF(N165&lt;&gt;"",TEXT(N165,"00"),"")&amp;IF(P165&lt;&gt;"",TEXT(P165,"00"),"")&amp;IF(R165&lt;&gt;"",TEXT(R165,"00"),"")),ASC(S165))</f>
        <v/>
      </c>
      <c r="L165" s="292"/>
      <c r="M165" s="265" t="s">
        <v>275</v>
      </c>
      <c r="N165" s="319"/>
      <c r="O165" s="265" t="s">
        <v>276</v>
      </c>
      <c r="P165" s="319"/>
      <c r="Q165" s="277" t="s">
        <v>277</v>
      </c>
      <c r="R165" s="321"/>
      <c r="S165" s="292"/>
      <c r="T165" s="8"/>
      <c r="U165" s="9" t="s">
        <v>23</v>
      </c>
      <c r="V165" s="8"/>
      <c r="W165" s="9" t="s">
        <v>24</v>
      </c>
      <c r="X165" s="8"/>
      <c r="Y165" s="9" t="s">
        <v>26</v>
      </c>
      <c r="Z165" s="285"/>
      <c r="AA165" s="126" t="str">
        <f>IF(AI165="",ASC(AB165&amp;IF(AD165&lt;&gt;"",TEXT(AD165,"00"),"")&amp;IF(AF165&lt;&gt;"",TEXT(AF165,"00"),"")&amp;IF(AH165&lt;&gt;"",TEXT(AH165,"00"),"")),ASC(AI165))</f>
        <v/>
      </c>
      <c r="AB165" s="267" t="str">
        <f>IF(I165="","",IF(I165="202 七種競技","",VLOOKUP(I165,大学記録!$A$3:$H$22,2,FALSE)))</f>
        <v/>
      </c>
      <c r="AC165" s="269" t="s">
        <v>275</v>
      </c>
      <c r="AD165" s="267" t="str">
        <f>IF(I165="","",IF(I165="202 七種競技","",VLOOKUP(I165,大学記録!$A$3:$H$22,4,FALSE)))</f>
        <v/>
      </c>
      <c r="AE165" s="269" t="s">
        <v>276</v>
      </c>
      <c r="AF165" s="267" t="str">
        <f>IF(I165="","",IF(I165="202 七種競技","",VLOOKUP(I165,大学記録!$A$3:$H$22,6,FALSE)))</f>
        <v/>
      </c>
      <c r="AG165" s="273" t="s">
        <v>277</v>
      </c>
      <c r="AH165" s="267" t="str">
        <f>IF(I165="","",IF(I165="202 七種競技","",VLOOKUP(I165,大学記録!$A$3:$H$22,8,FALSE)))</f>
        <v/>
      </c>
      <c r="AI165" s="267" t="str">
        <f>IF(I165="","",IF(I165="202 七種競技",大学記録!$B$22,""))</f>
        <v/>
      </c>
      <c r="AJ165" s="218" t="e">
        <f>IF(#REF!="",ASC(#REF!&amp;IF(#REF!&lt;&gt;"",TEXT(#REF!,"00"),"")&amp;IF(#REF!&lt;&gt;"",TEXT(#REF!,"00"),"")&amp;IF(#REF!&lt;&gt;"",TEXT(#REF!,"00"),"")),ASC(#REF!))</f>
        <v>#REF!</v>
      </c>
      <c r="AL165" s="6" t="str">
        <f>IF(AND(I165&lt;&gt;"107 ハーフマラソン",I165&lt;&gt;"062 10000mW"),D165 &amp; "-" &amp; I165,D165 &amp; "-" &amp; I165 &amp;#REF!)</f>
        <v>-</v>
      </c>
      <c r="AM165" s="6" t="str">
        <f>IF(ISERROR(VLOOKUP(個人情報!$AL165,登録者リスト!#REF!,4,FALSE)),"○","")</f>
        <v>○</v>
      </c>
      <c r="AN165" s="6" t="e">
        <f>IF(AND(I165&lt;&gt;"107 ハーフマラソン",I165&lt;&gt;"062 10000mW"),#REF! &amp; "-" &amp; I165,#REF! &amp; "-" &amp; I165 &amp;#REF!)</f>
        <v>#REF!</v>
      </c>
      <c r="AO165" s="6" t="str">
        <f>IF(ISERROR(VLOOKUP(AN165,突破者リスト外資格記録入力シート!$D$7:$M$106,2,FALSE)),"○","")</f>
        <v>○</v>
      </c>
      <c r="AP165" s="6" t="str">
        <f>IF(C165="○","整理番号","登録番号")</f>
        <v>登録番号</v>
      </c>
      <c r="AQ165" s="6" t="str">
        <f>IF(I165="107 ハーフマラソン","H",IF(I165="062 10000mW","W",""))</f>
        <v/>
      </c>
      <c r="AR165" s="6" t="e">
        <f>VLOOKUP($I165 &amp;#REF!,標準記録!$A$1:$D$25,2,FALSE)</f>
        <v>#REF!</v>
      </c>
      <c r="AS165" s="6" t="e">
        <f>VLOOKUP($I165 &amp;#REF!,標準記録!$A$1:$D$25,3,FALSE)</f>
        <v>#REF!</v>
      </c>
      <c r="AT165" s="6" t="e">
        <f>VLOOKUP($I165 &amp;#REF!,標準記録!$A$1:$D$25,4,FALSE)</f>
        <v>#REF!</v>
      </c>
      <c r="AU165" s="6" t="str">
        <f>IF(AV165="","",A165)</f>
        <v/>
      </c>
      <c r="AV165" s="6" t="str">
        <f>IF(OR(I165="201 十種競技",I165="202 七種競技"),#REF!,"")</f>
        <v/>
      </c>
      <c r="AW165" s="6" t="str">
        <f>IF(I165="107 ハーフマラソン",#REF!,"")</f>
        <v/>
      </c>
      <c r="AX165" s="6" t="e">
        <f>I165 &amp;#REF!</f>
        <v>#REF!</v>
      </c>
      <c r="AY165" s="6">
        <f>I165</f>
        <v>0</v>
      </c>
      <c r="AZ165" s="6">
        <f>COUNTIF($AY$5:$AY$401,I165)</f>
        <v>160</v>
      </c>
      <c r="BA165" s="6">
        <f>COUNTIF($AX$5:$AX$401,I165 &amp; "B標準")</f>
        <v>0</v>
      </c>
      <c r="BB165" s="6" t="str">
        <f>D163 &amp; D165</f>
        <v>登録番号</v>
      </c>
    </row>
    <row r="166" spans="1:54" ht="14.25" customHeight="1" thickBot="1" x14ac:dyDescent="0.2">
      <c r="A166" s="358"/>
      <c r="B166" s="293"/>
      <c r="C166" s="295"/>
      <c r="D166" s="293"/>
      <c r="E166" s="188" t="str">
        <f>IF(C165="○",IF($D165&lt;&gt;"",VLOOKUP($D165,新規学連登録者入力シート!$A$2:$U$101,7,FALSE),""),IF($D165&lt;&gt;"",IF(VLOOKUP(個人情報!$D165,登録者リスト!$A$1:$F$43729,4,FALSE)=基本情報!$D$6,VLOOKUP(個人情報!$D165,登録者リスト!$A$1:$F$43729,2,FALSE),""),""))</f>
        <v/>
      </c>
      <c r="F166" s="284"/>
      <c r="G166" s="188" t="str">
        <f>IF(C165="○",IF($D165&lt;&gt;"",VLOOKUP($D165,新規学連登録者入力シート!$A$2:$U$101,19,FALSE),""),IF($D165&lt;&gt;"",IF(VLOOKUP(個人情報!$D165,登録者リスト!$A$1:$F$43729,4,FALSE)=基本情報!$D$6,VLOOKUP(個人情報!$D165,登録者リスト!$A$1:$F$43729,6,FALSE),""),""))</f>
        <v/>
      </c>
      <c r="H166" s="282"/>
      <c r="I166" s="286"/>
      <c r="J166" s="170"/>
      <c r="K166" s="15" t="str">
        <f>IF(S166="",ASC(L166&amp;IF(N166&lt;&gt;"",TEXT(N166,"00"),"")&amp;IF(P166&lt;&gt;"",TEXT(P166,"00"),"")&amp;IF(R166&lt;&gt;"",TEXT(R166,"00"),"")),ASC(S166))</f>
        <v/>
      </c>
      <c r="L166" s="293"/>
      <c r="M166" s="266"/>
      <c r="N166" s="320"/>
      <c r="O166" s="266"/>
      <c r="P166" s="320"/>
      <c r="Q166" s="278"/>
      <c r="R166" s="322"/>
      <c r="S166" s="293"/>
      <c r="T166" s="10"/>
      <c r="U166" s="11" t="s">
        <v>23</v>
      </c>
      <c r="V166" s="10"/>
      <c r="W166" s="11" t="s">
        <v>25</v>
      </c>
      <c r="X166" s="10"/>
      <c r="Y166" s="11" t="s">
        <v>26</v>
      </c>
      <c r="Z166" s="286"/>
      <c r="AA166" s="127" t="str">
        <f>IF(AI166="",ASC(AB165&amp;IF(AD166&lt;&gt;"",TEXT(AD166,"00"),"")&amp;IF(AF166&lt;&gt;"",TEXT(AF166,"00"),"")&amp;IF(AH166&lt;&gt;"",TEXT(AH166,"00"),"")),ASC(AI166))</f>
        <v/>
      </c>
      <c r="AB166" s="268"/>
      <c r="AC166" s="270"/>
      <c r="AD166" s="268"/>
      <c r="AE166" s="270"/>
      <c r="AF166" s="268"/>
      <c r="AG166" s="274"/>
      <c r="AH166" s="268"/>
      <c r="AI166" s="268"/>
      <c r="AJ166" s="219" t="e">
        <f>IF(#REF!="",ASC(#REF!&amp;IF(#REF!&lt;&gt;"",TEXT(#REF!,"00"),"")&amp;IF(#REF!&lt;&gt;"",TEXT(#REF!,"00"),"")&amp;IF(#REF!&lt;&gt;"",TEXT(#REF!,"00"),"")),ASC(#REF!))</f>
        <v>#REF!</v>
      </c>
      <c r="AL166" s="6" t="str">
        <f>IF(AND(I166&lt;&gt;"107 ハーフマラソン",I166&lt;&gt;"062 10000mW"),D165 &amp; "-" &amp; I166,D165 &amp; "-" &amp; I166 &amp;#REF!)</f>
        <v>-</v>
      </c>
      <c r="AM166" s="6" t="str">
        <f>IF(ISERROR(VLOOKUP(個人情報!$AL166,登録者リスト!#REF!,4,FALSE)),"○","")</f>
        <v>○</v>
      </c>
      <c r="AN166" s="6" t="e">
        <f>IF(AND(I166&lt;&gt;"107 ハーフマラソン",I166&lt;&gt;"062 10000mW"),#REF! &amp; "-" &amp; I166,#REF! &amp; "-" &amp; I166 &amp;#REF!)</f>
        <v>#REF!</v>
      </c>
      <c r="AO166" s="6" t="str">
        <f>IF(ISERROR(VLOOKUP(AN166,突破者リスト外資格記録入力シート!$D$7:$M$106,2,FALSE)),"○","")</f>
        <v>○</v>
      </c>
      <c r="AQ166" s="6" t="str">
        <f>IF(I166="107 ハーフマラソン","H",IF(I166="062 10000mW","W",""))</f>
        <v/>
      </c>
      <c r="AR166" s="6" t="e">
        <f>VLOOKUP($I166 &amp;#REF!,標準記録!$A$1:$D$25,2,FALSE)</f>
        <v>#REF!</v>
      </c>
      <c r="AS166" s="6" t="e">
        <f>VLOOKUP($I166 &amp;#REF!,標準記録!$A$1:$D$25,3,FALSE)</f>
        <v>#REF!</v>
      </c>
      <c r="AT166" s="6" t="e">
        <f>VLOOKUP($I166 &amp;#REF!,標準記録!$A$1:$D$25,4,FALSE)</f>
        <v>#REF!</v>
      </c>
      <c r="AU166" s="6" t="str">
        <f>IF(AV166="","",A165)</f>
        <v/>
      </c>
      <c r="AV166" s="6" t="str">
        <f>IF(OR(I166="201 十種競技",I166="202 七種競技"),#REF!,"")</f>
        <v/>
      </c>
      <c r="AW166" s="6" t="str">
        <f>IF(I166="107 ハーフマラソン",#REF!,"")</f>
        <v/>
      </c>
      <c r="AX166" s="6" t="e">
        <f>I166 &amp;#REF!</f>
        <v>#REF!</v>
      </c>
      <c r="AY166" s="6">
        <f>I166</f>
        <v>0</v>
      </c>
      <c r="AZ166" s="6">
        <f>COUNTIF($AY$5:$AY$401,I166)</f>
        <v>160</v>
      </c>
      <c r="BA166" s="6">
        <f>COUNTIF($AX$5:$AX$401,I166 &amp; "B標準")</f>
        <v>0</v>
      </c>
    </row>
    <row r="167" spans="1:54" ht="15" thickTop="1" thickBot="1" x14ac:dyDescent="0.2">
      <c r="A167" s="359"/>
      <c r="B167" s="325" t="s">
        <v>164</v>
      </c>
      <c r="C167" s="326"/>
      <c r="D167" s="326"/>
      <c r="E167" s="326"/>
      <c r="F167" s="326"/>
      <c r="G167" s="327"/>
      <c r="H167" s="214"/>
      <c r="I167" s="328"/>
      <c r="J167" s="329"/>
      <c r="K167" s="329"/>
      <c r="L167" s="329"/>
      <c r="M167" s="329"/>
      <c r="N167" s="329"/>
      <c r="O167" s="329"/>
      <c r="P167" s="329"/>
      <c r="Q167" s="329"/>
      <c r="R167" s="329"/>
      <c r="S167" s="329"/>
      <c r="T167" s="329"/>
      <c r="U167" s="329"/>
      <c r="V167" s="329"/>
      <c r="W167" s="329"/>
      <c r="X167" s="329"/>
      <c r="Y167" s="329"/>
      <c r="Z167" s="329"/>
      <c r="AA167" s="329"/>
      <c r="AB167" s="329"/>
      <c r="AC167" s="329"/>
      <c r="AD167" s="329"/>
      <c r="AE167" s="329"/>
      <c r="AF167" s="329"/>
      <c r="AG167" s="329"/>
      <c r="AH167" s="329"/>
      <c r="AI167" s="329"/>
      <c r="AJ167" s="330"/>
    </row>
    <row r="168" spans="1:54" ht="13.5" customHeight="1" x14ac:dyDescent="0.15">
      <c r="A168" s="355"/>
      <c r="B168" s="350" t="s">
        <v>0</v>
      </c>
      <c r="C168" s="351" t="s">
        <v>280</v>
      </c>
      <c r="D168" s="351" t="str">
        <f>IF(C170="○","整理番号","登録番号")</f>
        <v>登録番号</v>
      </c>
      <c r="E168" s="193" t="s">
        <v>1394</v>
      </c>
      <c r="F168" s="350" t="s">
        <v>319</v>
      </c>
      <c r="G168" s="215" t="s">
        <v>1</v>
      </c>
      <c r="H168" s="336" t="s">
        <v>1395</v>
      </c>
      <c r="I168" s="353" t="s">
        <v>2</v>
      </c>
      <c r="J168" s="194" t="s">
        <v>281</v>
      </c>
      <c r="K168" s="195" t="s">
        <v>16</v>
      </c>
      <c r="L168" s="338" t="s">
        <v>4</v>
      </c>
      <c r="M168" s="339"/>
      <c r="N168" s="339"/>
      <c r="O168" s="339"/>
      <c r="P168" s="339"/>
      <c r="Q168" s="339"/>
      <c r="R168" s="339"/>
      <c r="S168" s="339"/>
      <c r="T168" s="339"/>
      <c r="U168" s="339"/>
      <c r="V168" s="339"/>
      <c r="W168" s="339"/>
      <c r="X168" s="339"/>
      <c r="Y168" s="339"/>
      <c r="Z168" s="340"/>
      <c r="AA168" s="196" t="s">
        <v>16</v>
      </c>
      <c r="AB168" s="341" t="s">
        <v>462</v>
      </c>
      <c r="AC168" s="342"/>
      <c r="AD168" s="342"/>
      <c r="AE168" s="342"/>
      <c r="AF168" s="342"/>
      <c r="AG168" s="342"/>
      <c r="AH168" s="342"/>
      <c r="AI168" s="343"/>
      <c r="AJ168" s="216" t="s">
        <v>16</v>
      </c>
    </row>
    <row r="169" spans="1:54" ht="14.25" thickBot="1" x14ac:dyDescent="0.2">
      <c r="A169" s="356"/>
      <c r="B169" s="337"/>
      <c r="C169" s="352"/>
      <c r="D169" s="352"/>
      <c r="E169" s="197" t="s">
        <v>6</v>
      </c>
      <c r="F169" s="337"/>
      <c r="G169" s="198" t="s">
        <v>7</v>
      </c>
      <c r="H169" s="337"/>
      <c r="I169" s="354"/>
      <c r="J169" s="199"/>
      <c r="K169" s="200"/>
      <c r="L169" s="344" t="s">
        <v>8</v>
      </c>
      <c r="M169" s="345"/>
      <c r="N169" s="345"/>
      <c r="O169" s="345"/>
      <c r="P169" s="345"/>
      <c r="Q169" s="345"/>
      <c r="R169" s="346"/>
      <c r="S169" s="197" t="s">
        <v>9</v>
      </c>
      <c r="T169" s="201" t="s">
        <v>10</v>
      </c>
      <c r="U169" s="202"/>
      <c r="V169" s="202"/>
      <c r="W169" s="202"/>
      <c r="X169" s="202"/>
      <c r="Y169" s="203"/>
      <c r="Z169" s="198" t="s">
        <v>11</v>
      </c>
      <c r="AA169" s="204"/>
      <c r="AB169" s="347" t="s">
        <v>8</v>
      </c>
      <c r="AC169" s="348"/>
      <c r="AD169" s="348"/>
      <c r="AE169" s="348"/>
      <c r="AF169" s="348"/>
      <c r="AG169" s="348"/>
      <c r="AH169" s="349"/>
      <c r="AI169" s="205" t="s">
        <v>9</v>
      </c>
      <c r="AJ169" s="217"/>
    </row>
    <row r="170" spans="1:54" ht="13.5" customHeight="1" x14ac:dyDescent="0.15">
      <c r="A170" s="357">
        <v>34</v>
      </c>
      <c r="B170" s="292"/>
      <c r="C170" s="294"/>
      <c r="D170" s="292"/>
      <c r="E170" s="212" t="str">
        <f>IF(C170="○",IF($D170&lt;&gt;"",VLOOKUP($D170,新規学連登録者入力シート!$A$2:$U$101,8,FALSE),""),IF($D170&lt;&gt;"",IF(VLOOKUP(個人情報!$D170,登録者リスト!$A$1:$F$43729,4,FALSE)=基本情報!$D$6,VLOOKUP(個人情報!$D170,登録者リスト!$A$1:$F$43729,3,FALSE),""),""))</f>
        <v/>
      </c>
      <c r="F170" s="283" t="str">
        <f>IF(C170="○",IF($D170&lt;&gt;"",VLOOKUP($D170,新規学連登録者入力シート!$A$2:$U$101,9,FALSE),""),IF($D170&lt;&gt;"",IF(VLOOKUP(個人情報!$D170,登録者リスト!$A$1:$G$43729,4,FALSE)=基本情報!$D$6,VLOOKUP(個人情報!$D170,登録者リスト!$A$1:$G$43729,7,FALSE),""),""))</f>
        <v/>
      </c>
      <c r="G170" s="213" t="str">
        <f>IF(C170="○",IF($D170&lt;&gt;"",VLOOKUP($D170,新規学連登録者入力シート!$A$2:$U$101,14,FALSE),""),IF($D170&lt;&gt;"",IF(VLOOKUP(個人情報!$D170,登録者リスト!$A$1:$F$43729,4,FALSE)=基本情報!$D$6,VLOOKUP(個人情報!$D170,登録者リスト!$A$1:$F$43729,5,FALSE),""),""))</f>
        <v/>
      </c>
      <c r="H170" s="281" t="str">
        <f>IF(C170="○",IF($D170&lt;&gt;"",VLOOKUP($D170,新規学連登録者入力シート!$A$2:$U$101,19,FALSE),""),IF($D170&lt;&gt;"",IF(VLOOKUP(個人情報!$D170,登録者リスト!$A$1:$H$43729,4,FALSE)=基本情報!$D$6,VLOOKUP(個人情報!$D170,登録者リスト!$A$1:$H$43729,8,FALSE),""),""))</f>
        <v/>
      </c>
      <c r="I170" s="285"/>
      <c r="J170" s="169"/>
      <c r="K170" s="13" t="str">
        <f>IF(S170="",ASC(L170&amp;IF(N170&lt;&gt;"",TEXT(N170,"00"),"")&amp;IF(P170&lt;&gt;"",TEXT(P170,"00"),"")&amp;IF(R170&lt;&gt;"",TEXT(R170,"00"),"")),ASC(S170))</f>
        <v/>
      </c>
      <c r="L170" s="292"/>
      <c r="M170" s="265" t="s">
        <v>275</v>
      </c>
      <c r="N170" s="319"/>
      <c r="O170" s="265" t="s">
        <v>276</v>
      </c>
      <c r="P170" s="319"/>
      <c r="Q170" s="277" t="s">
        <v>277</v>
      </c>
      <c r="R170" s="321"/>
      <c r="S170" s="292"/>
      <c r="T170" s="8"/>
      <c r="U170" s="9" t="s">
        <v>23</v>
      </c>
      <c r="V170" s="8"/>
      <c r="W170" s="9" t="s">
        <v>24</v>
      </c>
      <c r="X170" s="8"/>
      <c r="Y170" s="9" t="s">
        <v>26</v>
      </c>
      <c r="Z170" s="285"/>
      <c r="AA170" s="126" t="str">
        <f>IF(AI170="",ASC(AB170&amp;IF(AD170&lt;&gt;"",TEXT(AD170,"00"),"")&amp;IF(AF170&lt;&gt;"",TEXT(AF170,"00"),"")&amp;IF(AH170&lt;&gt;"",TEXT(AH170,"00"),"")),ASC(AI170))</f>
        <v/>
      </c>
      <c r="AB170" s="267" t="str">
        <f>IF(I170="","",IF(I170="202 七種競技","",VLOOKUP(I170,大学記録!$A$3:$H$22,2,FALSE)))</f>
        <v/>
      </c>
      <c r="AC170" s="269" t="s">
        <v>275</v>
      </c>
      <c r="AD170" s="267" t="str">
        <f>IF(I170="","",IF(I170="202 七種競技","",VLOOKUP(I170,大学記録!$A$3:$H$22,4,FALSE)))</f>
        <v/>
      </c>
      <c r="AE170" s="269" t="s">
        <v>276</v>
      </c>
      <c r="AF170" s="267" t="str">
        <f>IF(I170="","",IF(I170="202 七種競技","",VLOOKUP(I170,大学記録!$A$3:$H$22,6,FALSE)))</f>
        <v/>
      </c>
      <c r="AG170" s="273" t="s">
        <v>277</v>
      </c>
      <c r="AH170" s="267" t="str">
        <f>IF(I170="","",IF(I170="202 七種競技","",VLOOKUP(I170,大学記録!$A$3:$H$22,8,FALSE)))</f>
        <v/>
      </c>
      <c r="AI170" s="267" t="str">
        <f>IF(I170="","",IF(I170="202 七種競技",大学記録!$B$22,""))</f>
        <v/>
      </c>
      <c r="AJ170" s="218" t="e">
        <f>IF(#REF!="",ASC(#REF!&amp;IF(#REF!&lt;&gt;"",TEXT(#REF!,"00"),"")&amp;IF(#REF!&lt;&gt;"",TEXT(#REF!,"00"),"")&amp;IF(#REF!&lt;&gt;"",TEXT(#REF!,"00"),"")),ASC(#REF!))</f>
        <v>#REF!</v>
      </c>
      <c r="AL170" s="6" t="str">
        <f>IF(AND(I170&lt;&gt;"107 ハーフマラソン",I170&lt;&gt;"062 10000mW"),D170 &amp; "-" &amp; I170,D170 &amp; "-" &amp; I170 &amp;#REF!)</f>
        <v>-</v>
      </c>
      <c r="AM170" s="6" t="str">
        <f>IF(ISERROR(VLOOKUP(個人情報!$AL170,登録者リスト!#REF!,4,FALSE)),"○","")</f>
        <v>○</v>
      </c>
      <c r="AN170" s="6" t="e">
        <f>IF(AND(I170&lt;&gt;"107 ハーフマラソン",I170&lt;&gt;"062 10000mW"),#REF! &amp; "-" &amp; I170,#REF! &amp; "-" &amp; I170 &amp;#REF!)</f>
        <v>#REF!</v>
      </c>
      <c r="AO170" s="6" t="str">
        <f>IF(ISERROR(VLOOKUP(AN170,突破者リスト外資格記録入力シート!$D$7:$M$106,2,FALSE)),"○","")</f>
        <v>○</v>
      </c>
      <c r="AP170" s="6" t="str">
        <f>IF(C170="○","整理番号","登録番号")</f>
        <v>登録番号</v>
      </c>
      <c r="AQ170" s="6" t="str">
        <f>IF(I170="107 ハーフマラソン","H",IF(I170="062 10000mW","W",""))</f>
        <v/>
      </c>
      <c r="AR170" s="6" t="e">
        <f>VLOOKUP($I170 &amp;#REF!,標準記録!$A$1:$D$25,2,FALSE)</f>
        <v>#REF!</v>
      </c>
      <c r="AS170" s="6" t="e">
        <f>VLOOKUP($I170 &amp;#REF!,標準記録!$A$1:$D$25,3,FALSE)</f>
        <v>#REF!</v>
      </c>
      <c r="AT170" s="6" t="e">
        <f>VLOOKUP($I170 &amp;#REF!,標準記録!$A$1:$D$25,4,FALSE)</f>
        <v>#REF!</v>
      </c>
      <c r="AU170" s="6" t="str">
        <f>IF(AV170="","",A170)</f>
        <v/>
      </c>
      <c r="AV170" s="6" t="str">
        <f>IF(OR(I170="201 十種競技",I170="202 七種競技"),#REF!,"")</f>
        <v/>
      </c>
      <c r="AW170" s="6" t="str">
        <f>IF(I170="107 ハーフマラソン",#REF!,"")</f>
        <v/>
      </c>
      <c r="AX170" s="6" t="e">
        <f>I170 &amp;#REF!</f>
        <v>#REF!</v>
      </c>
      <c r="AY170" s="6">
        <f>I170</f>
        <v>0</v>
      </c>
      <c r="AZ170" s="6">
        <f>COUNTIF($AY$5:$AY$401,I170)</f>
        <v>160</v>
      </c>
      <c r="BA170" s="6">
        <f>COUNTIF($AX$5:$AX$401,I170 &amp; "B標準")</f>
        <v>0</v>
      </c>
      <c r="BB170" s="6" t="str">
        <f>D168 &amp; D170</f>
        <v>登録番号</v>
      </c>
    </row>
    <row r="171" spans="1:54" ht="14.25" customHeight="1" thickBot="1" x14ac:dyDescent="0.2">
      <c r="A171" s="358"/>
      <c r="B171" s="293"/>
      <c r="C171" s="295"/>
      <c r="D171" s="293"/>
      <c r="E171" s="188" t="str">
        <f>IF(C170="○",IF($D170&lt;&gt;"",VLOOKUP($D170,新規学連登録者入力シート!$A$2:$U$101,7,FALSE),""),IF($D170&lt;&gt;"",IF(VLOOKUP(個人情報!$D170,登録者リスト!$A$1:$F$43729,4,FALSE)=基本情報!$D$6,VLOOKUP(個人情報!$D170,登録者リスト!$A$1:$F$43729,2,FALSE),""),""))</f>
        <v/>
      </c>
      <c r="F171" s="284"/>
      <c r="G171" s="188" t="str">
        <f>IF(C170="○",IF($D170&lt;&gt;"",VLOOKUP($D170,新規学連登録者入力シート!$A$2:$U$101,19,FALSE),""),IF($D170&lt;&gt;"",IF(VLOOKUP(個人情報!$D170,登録者リスト!$A$1:$F$43729,4,FALSE)=基本情報!$D$6,VLOOKUP(個人情報!$D170,登録者リスト!$A$1:$F$43729,6,FALSE),""),""))</f>
        <v/>
      </c>
      <c r="H171" s="282"/>
      <c r="I171" s="286"/>
      <c r="J171" s="170"/>
      <c r="K171" s="15" t="str">
        <f>IF(S171="",ASC(L171&amp;IF(N171&lt;&gt;"",TEXT(N171,"00"),"")&amp;IF(P171&lt;&gt;"",TEXT(P171,"00"),"")&amp;IF(R171&lt;&gt;"",TEXT(R171,"00"),"")),ASC(S171))</f>
        <v/>
      </c>
      <c r="L171" s="293"/>
      <c r="M171" s="266"/>
      <c r="N171" s="320"/>
      <c r="O171" s="266"/>
      <c r="P171" s="320"/>
      <c r="Q171" s="278"/>
      <c r="R171" s="322"/>
      <c r="S171" s="293"/>
      <c r="T171" s="10"/>
      <c r="U171" s="11" t="s">
        <v>23</v>
      </c>
      <c r="V171" s="10"/>
      <c r="W171" s="11" t="s">
        <v>25</v>
      </c>
      <c r="X171" s="10"/>
      <c r="Y171" s="11" t="s">
        <v>26</v>
      </c>
      <c r="Z171" s="286"/>
      <c r="AA171" s="127" t="str">
        <f>IF(AI171="",ASC(AB170&amp;IF(AD171&lt;&gt;"",TEXT(AD171,"00"),"")&amp;IF(AF171&lt;&gt;"",TEXT(AF171,"00"),"")&amp;IF(AH171&lt;&gt;"",TEXT(AH171,"00"),"")),ASC(AI171))</f>
        <v/>
      </c>
      <c r="AB171" s="268"/>
      <c r="AC171" s="270"/>
      <c r="AD171" s="268"/>
      <c r="AE171" s="270"/>
      <c r="AF171" s="268"/>
      <c r="AG171" s="274"/>
      <c r="AH171" s="268"/>
      <c r="AI171" s="268"/>
      <c r="AJ171" s="219" t="e">
        <f>IF(#REF!="",ASC(#REF!&amp;IF(#REF!&lt;&gt;"",TEXT(#REF!,"00"),"")&amp;IF(#REF!&lt;&gt;"",TEXT(#REF!,"00"),"")&amp;IF(#REF!&lt;&gt;"",TEXT(#REF!,"00"),"")),ASC(#REF!))</f>
        <v>#REF!</v>
      </c>
      <c r="AL171" s="6" t="str">
        <f>IF(AND(I171&lt;&gt;"107 ハーフマラソン",I171&lt;&gt;"062 10000mW"),D170 &amp; "-" &amp; I171,D170 &amp; "-" &amp; I171 &amp;#REF!)</f>
        <v>-</v>
      </c>
      <c r="AM171" s="6" t="str">
        <f>IF(ISERROR(VLOOKUP(個人情報!$AL171,登録者リスト!#REF!,4,FALSE)),"○","")</f>
        <v>○</v>
      </c>
      <c r="AN171" s="6" t="e">
        <f>IF(AND(I171&lt;&gt;"107 ハーフマラソン",I171&lt;&gt;"062 10000mW"),#REF! &amp; "-" &amp; I171,#REF! &amp; "-" &amp; I171 &amp;#REF!)</f>
        <v>#REF!</v>
      </c>
      <c r="AO171" s="6" t="str">
        <f>IF(ISERROR(VLOOKUP(AN171,突破者リスト外資格記録入力シート!$D$7:$M$106,2,FALSE)),"○","")</f>
        <v>○</v>
      </c>
      <c r="AQ171" s="6" t="str">
        <f>IF(I171="107 ハーフマラソン","H",IF(I171="062 10000mW","W",""))</f>
        <v/>
      </c>
      <c r="AR171" s="6" t="e">
        <f>VLOOKUP($I171 &amp;#REF!,標準記録!$A$1:$D$25,2,FALSE)</f>
        <v>#REF!</v>
      </c>
      <c r="AS171" s="6" t="e">
        <f>VLOOKUP($I171 &amp;#REF!,標準記録!$A$1:$D$25,3,FALSE)</f>
        <v>#REF!</v>
      </c>
      <c r="AT171" s="6" t="e">
        <f>VLOOKUP($I171 &amp;#REF!,標準記録!$A$1:$D$25,4,FALSE)</f>
        <v>#REF!</v>
      </c>
      <c r="AU171" s="6" t="str">
        <f>IF(AV171="","",A170)</f>
        <v/>
      </c>
      <c r="AV171" s="6" t="str">
        <f>IF(OR(I171="201 十種競技",I171="202 七種競技"),#REF!,"")</f>
        <v/>
      </c>
      <c r="AW171" s="6" t="str">
        <f>IF(I171="107 ハーフマラソン",#REF!,"")</f>
        <v/>
      </c>
      <c r="AX171" s="6" t="e">
        <f>I171 &amp;#REF!</f>
        <v>#REF!</v>
      </c>
      <c r="AY171" s="6">
        <f>I171</f>
        <v>0</v>
      </c>
      <c r="AZ171" s="6">
        <f>COUNTIF($AY$5:$AY$401,I171)</f>
        <v>160</v>
      </c>
      <c r="BA171" s="6">
        <f>COUNTIF($AX$5:$AX$401,I171 &amp; "B標準")</f>
        <v>0</v>
      </c>
    </row>
    <row r="172" spans="1:54" ht="15" thickTop="1" thickBot="1" x14ac:dyDescent="0.2">
      <c r="A172" s="359"/>
      <c r="B172" s="325" t="s">
        <v>164</v>
      </c>
      <c r="C172" s="326"/>
      <c r="D172" s="326"/>
      <c r="E172" s="326"/>
      <c r="F172" s="326"/>
      <c r="G172" s="327"/>
      <c r="H172" s="214"/>
      <c r="I172" s="328"/>
      <c r="J172" s="329"/>
      <c r="K172" s="329"/>
      <c r="L172" s="329"/>
      <c r="M172" s="329"/>
      <c r="N172" s="329"/>
      <c r="O172" s="329"/>
      <c r="P172" s="329"/>
      <c r="Q172" s="329"/>
      <c r="R172" s="329"/>
      <c r="S172" s="329"/>
      <c r="T172" s="329"/>
      <c r="U172" s="329"/>
      <c r="V172" s="329"/>
      <c r="W172" s="329"/>
      <c r="X172" s="329"/>
      <c r="Y172" s="329"/>
      <c r="Z172" s="329"/>
      <c r="AA172" s="329"/>
      <c r="AB172" s="329"/>
      <c r="AC172" s="329"/>
      <c r="AD172" s="329"/>
      <c r="AE172" s="329"/>
      <c r="AF172" s="329"/>
      <c r="AG172" s="329"/>
      <c r="AH172" s="329"/>
      <c r="AI172" s="329"/>
      <c r="AJ172" s="330"/>
    </row>
    <row r="173" spans="1:54" ht="13.5" customHeight="1" x14ac:dyDescent="0.15">
      <c r="A173" s="355"/>
      <c r="B173" s="350" t="s">
        <v>0</v>
      </c>
      <c r="C173" s="351" t="s">
        <v>280</v>
      </c>
      <c r="D173" s="351" t="str">
        <f>IF(C175="○","整理番号","登録番号")</f>
        <v>登録番号</v>
      </c>
      <c r="E173" s="193" t="s">
        <v>1394</v>
      </c>
      <c r="F173" s="350" t="s">
        <v>319</v>
      </c>
      <c r="G173" s="215" t="s">
        <v>1</v>
      </c>
      <c r="H173" s="336" t="s">
        <v>1395</v>
      </c>
      <c r="I173" s="353" t="s">
        <v>2</v>
      </c>
      <c r="J173" s="194" t="s">
        <v>281</v>
      </c>
      <c r="K173" s="195" t="s">
        <v>16</v>
      </c>
      <c r="L173" s="338" t="s">
        <v>4</v>
      </c>
      <c r="M173" s="339"/>
      <c r="N173" s="339"/>
      <c r="O173" s="339"/>
      <c r="P173" s="339"/>
      <c r="Q173" s="339"/>
      <c r="R173" s="339"/>
      <c r="S173" s="339"/>
      <c r="T173" s="339"/>
      <c r="U173" s="339"/>
      <c r="V173" s="339"/>
      <c r="W173" s="339"/>
      <c r="X173" s="339"/>
      <c r="Y173" s="339"/>
      <c r="Z173" s="340"/>
      <c r="AA173" s="196" t="s">
        <v>16</v>
      </c>
      <c r="AB173" s="341" t="s">
        <v>462</v>
      </c>
      <c r="AC173" s="342"/>
      <c r="AD173" s="342"/>
      <c r="AE173" s="342"/>
      <c r="AF173" s="342"/>
      <c r="AG173" s="342"/>
      <c r="AH173" s="342"/>
      <c r="AI173" s="343"/>
      <c r="AJ173" s="216" t="s">
        <v>16</v>
      </c>
    </row>
    <row r="174" spans="1:54" ht="14.25" thickBot="1" x14ac:dyDescent="0.2">
      <c r="A174" s="356"/>
      <c r="B174" s="337"/>
      <c r="C174" s="352"/>
      <c r="D174" s="352"/>
      <c r="E174" s="197" t="s">
        <v>6</v>
      </c>
      <c r="F174" s="337"/>
      <c r="G174" s="198" t="s">
        <v>7</v>
      </c>
      <c r="H174" s="337"/>
      <c r="I174" s="354"/>
      <c r="J174" s="199"/>
      <c r="K174" s="200"/>
      <c r="L174" s="344" t="s">
        <v>8</v>
      </c>
      <c r="M174" s="345"/>
      <c r="N174" s="345"/>
      <c r="O174" s="345"/>
      <c r="P174" s="345"/>
      <c r="Q174" s="345"/>
      <c r="R174" s="346"/>
      <c r="S174" s="197" t="s">
        <v>9</v>
      </c>
      <c r="T174" s="201" t="s">
        <v>10</v>
      </c>
      <c r="U174" s="202"/>
      <c r="V174" s="202"/>
      <c r="W174" s="202"/>
      <c r="X174" s="202"/>
      <c r="Y174" s="203"/>
      <c r="Z174" s="198" t="s">
        <v>11</v>
      </c>
      <c r="AA174" s="204"/>
      <c r="AB174" s="347" t="s">
        <v>8</v>
      </c>
      <c r="AC174" s="348"/>
      <c r="AD174" s="348"/>
      <c r="AE174" s="348"/>
      <c r="AF174" s="348"/>
      <c r="AG174" s="348"/>
      <c r="AH174" s="349"/>
      <c r="AI174" s="205" t="s">
        <v>9</v>
      </c>
      <c r="AJ174" s="217"/>
    </row>
    <row r="175" spans="1:54" ht="13.5" customHeight="1" x14ac:dyDescent="0.15">
      <c r="A175" s="357">
        <v>35</v>
      </c>
      <c r="B175" s="292"/>
      <c r="C175" s="294"/>
      <c r="D175" s="292"/>
      <c r="E175" s="212" t="str">
        <f>IF(C175="○",IF($D175&lt;&gt;"",VLOOKUP($D175,新規学連登録者入力シート!$A$2:$U$101,8,FALSE),""),IF($D175&lt;&gt;"",IF(VLOOKUP(個人情報!$D175,登録者リスト!$A$1:$F$43729,4,FALSE)=基本情報!$D$6,VLOOKUP(個人情報!$D175,登録者リスト!$A$1:$F$43729,3,FALSE),""),""))</f>
        <v/>
      </c>
      <c r="F175" s="283" t="str">
        <f>IF(C175="○",IF($D175&lt;&gt;"",VLOOKUP($D175,新規学連登録者入力シート!$A$2:$U$101,9,FALSE),""),IF($D175&lt;&gt;"",IF(VLOOKUP(個人情報!$D175,登録者リスト!$A$1:$G$43729,4,FALSE)=基本情報!$D$6,VLOOKUP(個人情報!$D175,登録者リスト!$A$1:$G$43729,7,FALSE),""),""))</f>
        <v/>
      </c>
      <c r="G175" s="213" t="str">
        <f>IF(C175="○",IF($D175&lt;&gt;"",VLOOKUP($D175,新規学連登録者入力シート!$A$2:$U$101,14,FALSE),""),IF($D175&lt;&gt;"",IF(VLOOKUP(個人情報!$D175,登録者リスト!$A$1:$F$43729,4,FALSE)=基本情報!$D$6,VLOOKUP(個人情報!$D175,登録者リスト!$A$1:$F$43729,5,FALSE),""),""))</f>
        <v/>
      </c>
      <c r="H175" s="281" t="str">
        <f>IF(C175="○",IF($D175&lt;&gt;"",VLOOKUP($D175,新規学連登録者入力シート!$A$2:$U$101,19,FALSE),""),IF($D175&lt;&gt;"",IF(VLOOKUP(個人情報!$D175,登録者リスト!$A$1:$H$43729,4,FALSE)=基本情報!$D$6,VLOOKUP(個人情報!$D175,登録者リスト!$A$1:$H$43729,8,FALSE),""),""))</f>
        <v/>
      </c>
      <c r="I175" s="285"/>
      <c r="J175" s="169"/>
      <c r="K175" s="13" t="str">
        <f>IF(S175="",ASC(L175&amp;IF(N175&lt;&gt;"",TEXT(N175,"00"),"")&amp;IF(P175&lt;&gt;"",TEXT(P175,"00"),"")&amp;IF(R175&lt;&gt;"",TEXT(R175,"00"),"")),ASC(S175))</f>
        <v/>
      </c>
      <c r="L175" s="292"/>
      <c r="M175" s="265" t="s">
        <v>275</v>
      </c>
      <c r="N175" s="319"/>
      <c r="O175" s="265" t="s">
        <v>276</v>
      </c>
      <c r="P175" s="319"/>
      <c r="Q175" s="277" t="s">
        <v>277</v>
      </c>
      <c r="R175" s="321"/>
      <c r="S175" s="292"/>
      <c r="T175" s="8"/>
      <c r="U175" s="9" t="s">
        <v>23</v>
      </c>
      <c r="V175" s="8"/>
      <c r="W175" s="9" t="s">
        <v>24</v>
      </c>
      <c r="X175" s="8"/>
      <c r="Y175" s="9" t="s">
        <v>26</v>
      </c>
      <c r="Z175" s="285"/>
      <c r="AA175" s="126" t="str">
        <f>IF(AI175="",ASC(AB175&amp;IF(AD175&lt;&gt;"",TEXT(AD175,"00"),"")&amp;IF(AF175&lt;&gt;"",TEXT(AF175,"00"),"")&amp;IF(AH175&lt;&gt;"",TEXT(AH175,"00"),"")),ASC(AI175))</f>
        <v/>
      </c>
      <c r="AB175" s="267" t="str">
        <f>IF(I175="","",IF(I175="202 七種競技","",VLOOKUP(I175,大学記録!$A$3:$H$22,2,FALSE)))</f>
        <v/>
      </c>
      <c r="AC175" s="269" t="s">
        <v>275</v>
      </c>
      <c r="AD175" s="267" t="str">
        <f>IF(I175="","",IF(I175="202 七種競技","",VLOOKUP(I175,大学記録!$A$3:$H$22,4,FALSE)))</f>
        <v/>
      </c>
      <c r="AE175" s="269" t="s">
        <v>276</v>
      </c>
      <c r="AF175" s="267" t="str">
        <f>IF(I175="","",IF(I175="202 七種競技","",VLOOKUP(I175,大学記録!$A$3:$H$22,6,FALSE)))</f>
        <v/>
      </c>
      <c r="AG175" s="273" t="s">
        <v>277</v>
      </c>
      <c r="AH175" s="267" t="str">
        <f>IF(I175="","",IF(I175="202 七種競技","",VLOOKUP(I175,大学記録!$A$3:$H$22,8,FALSE)))</f>
        <v/>
      </c>
      <c r="AI175" s="267" t="str">
        <f>IF(I175="","",IF(I175="202 七種競技",大学記録!$B$22,""))</f>
        <v/>
      </c>
      <c r="AJ175" s="218" t="e">
        <f>IF(#REF!="",ASC(#REF!&amp;IF(#REF!&lt;&gt;"",TEXT(#REF!,"00"),"")&amp;IF(#REF!&lt;&gt;"",TEXT(#REF!,"00"),"")&amp;IF(#REF!&lt;&gt;"",TEXT(#REF!,"00"),"")),ASC(#REF!))</f>
        <v>#REF!</v>
      </c>
      <c r="AL175" s="6" t="str">
        <f>IF(AND(I175&lt;&gt;"107 ハーフマラソン",I175&lt;&gt;"062 10000mW"),D175 &amp; "-" &amp; I175,D175 &amp; "-" &amp; I175 &amp;#REF!)</f>
        <v>-</v>
      </c>
      <c r="AM175" s="6" t="str">
        <f>IF(ISERROR(VLOOKUP(個人情報!$AL175,登録者リスト!#REF!,4,FALSE)),"○","")</f>
        <v>○</v>
      </c>
      <c r="AN175" s="6" t="e">
        <f>IF(AND(I175&lt;&gt;"107 ハーフマラソン",I175&lt;&gt;"062 10000mW"),#REF! &amp; "-" &amp; I175,#REF! &amp; "-" &amp; I175 &amp;#REF!)</f>
        <v>#REF!</v>
      </c>
      <c r="AO175" s="6" t="str">
        <f>IF(ISERROR(VLOOKUP(AN175,突破者リスト外資格記録入力シート!$D$7:$M$106,2,FALSE)),"○","")</f>
        <v>○</v>
      </c>
      <c r="AP175" s="6" t="str">
        <f>IF(C175="○","整理番号","登録番号")</f>
        <v>登録番号</v>
      </c>
      <c r="AQ175" s="6" t="str">
        <f>IF(I175="107 ハーフマラソン","H",IF(I175="062 10000mW","W",""))</f>
        <v/>
      </c>
      <c r="AR175" s="6" t="e">
        <f>VLOOKUP($I175 &amp;#REF!,標準記録!$A$1:$D$25,2,FALSE)</f>
        <v>#REF!</v>
      </c>
      <c r="AS175" s="6" t="e">
        <f>VLOOKUP($I175 &amp;#REF!,標準記録!$A$1:$D$25,3,FALSE)</f>
        <v>#REF!</v>
      </c>
      <c r="AT175" s="6" t="e">
        <f>VLOOKUP($I175 &amp;#REF!,標準記録!$A$1:$D$25,4,FALSE)</f>
        <v>#REF!</v>
      </c>
      <c r="AU175" s="6" t="str">
        <f>IF(AV175="","",A175)</f>
        <v/>
      </c>
      <c r="AV175" s="6" t="str">
        <f>IF(OR(I175="201 十種競技",I175="202 七種競技"),#REF!,"")</f>
        <v/>
      </c>
      <c r="AW175" s="6" t="str">
        <f>IF(I175="107 ハーフマラソン",#REF!,"")</f>
        <v/>
      </c>
      <c r="AX175" s="6" t="e">
        <f>I175 &amp;#REF!</f>
        <v>#REF!</v>
      </c>
      <c r="AY175" s="6">
        <f>I175</f>
        <v>0</v>
      </c>
      <c r="AZ175" s="6">
        <f>COUNTIF($AY$5:$AY$401,I175)</f>
        <v>160</v>
      </c>
      <c r="BA175" s="6">
        <f>COUNTIF($AX$5:$AX$401,I175 &amp; "B標準")</f>
        <v>0</v>
      </c>
      <c r="BB175" s="6" t="str">
        <f>D173 &amp; D175</f>
        <v>登録番号</v>
      </c>
    </row>
    <row r="176" spans="1:54" ht="14.25" customHeight="1" thickBot="1" x14ac:dyDescent="0.2">
      <c r="A176" s="358"/>
      <c r="B176" s="293"/>
      <c r="C176" s="295"/>
      <c r="D176" s="293"/>
      <c r="E176" s="188" t="str">
        <f>IF(C175="○",IF($D175&lt;&gt;"",VLOOKUP($D175,新規学連登録者入力シート!$A$2:$U$101,7,FALSE),""),IF($D175&lt;&gt;"",IF(VLOOKUP(個人情報!$D175,登録者リスト!$A$1:$F$43729,4,FALSE)=基本情報!$D$6,VLOOKUP(個人情報!$D175,登録者リスト!$A$1:$F$43729,2,FALSE),""),""))</f>
        <v/>
      </c>
      <c r="F176" s="284"/>
      <c r="G176" s="188" t="str">
        <f>IF(C175="○",IF($D175&lt;&gt;"",VLOOKUP($D175,新規学連登録者入力シート!$A$2:$U$101,19,FALSE),""),IF($D175&lt;&gt;"",IF(VLOOKUP(個人情報!$D175,登録者リスト!$A$1:$F$43729,4,FALSE)=基本情報!$D$6,VLOOKUP(個人情報!$D175,登録者リスト!$A$1:$F$43729,6,FALSE),""),""))</f>
        <v/>
      </c>
      <c r="H176" s="282"/>
      <c r="I176" s="286"/>
      <c r="J176" s="170"/>
      <c r="K176" s="15" t="str">
        <f>IF(S176="",ASC(L176&amp;IF(N176&lt;&gt;"",TEXT(N176,"00"),"")&amp;IF(P176&lt;&gt;"",TEXT(P176,"00"),"")&amp;IF(R176&lt;&gt;"",TEXT(R176,"00"),"")),ASC(S176))</f>
        <v/>
      </c>
      <c r="L176" s="293"/>
      <c r="M176" s="266"/>
      <c r="N176" s="320"/>
      <c r="O176" s="266"/>
      <c r="P176" s="320"/>
      <c r="Q176" s="278"/>
      <c r="R176" s="322"/>
      <c r="S176" s="293"/>
      <c r="T176" s="10"/>
      <c r="U176" s="11" t="s">
        <v>23</v>
      </c>
      <c r="V176" s="10"/>
      <c r="W176" s="11" t="s">
        <v>25</v>
      </c>
      <c r="X176" s="10"/>
      <c r="Y176" s="11" t="s">
        <v>26</v>
      </c>
      <c r="Z176" s="286"/>
      <c r="AA176" s="127" t="str">
        <f>IF(AI176="",ASC(AB175&amp;IF(AD176&lt;&gt;"",TEXT(AD176,"00"),"")&amp;IF(AF176&lt;&gt;"",TEXT(AF176,"00"),"")&amp;IF(AH176&lt;&gt;"",TEXT(AH176,"00"),"")),ASC(AI176))</f>
        <v/>
      </c>
      <c r="AB176" s="268"/>
      <c r="AC176" s="270"/>
      <c r="AD176" s="268"/>
      <c r="AE176" s="270"/>
      <c r="AF176" s="268"/>
      <c r="AG176" s="274"/>
      <c r="AH176" s="268"/>
      <c r="AI176" s="268"/>
      <c r="AJ176" s="219" t="e">
        <f>IF(#REF!="",ASC(#REF!&amp;IF(#REF!&lt;&gt;"",TEXT(#REF!,"00"),"")&amp;IF(#REF!&lt;&gt;"",TEXT(#REF!,"00"),"")&amp;IF(#REF!&lt;&gt;"",TEXT(#REF!,"00"),"")),ASC(#REF!))</f>
        <v>#REF!</v>
      </c>
      <c r="AL176" s="6" t="str">
        <f>IF(AND(I176&lt;&gt;"107 ハーフマラソン",I176&lt;&gt;"062 10000mW"),D175 &amp; "-" &amp; I176,D175 &amp; "-" &amp; I176 &amp;#REF!)</f>
        <v>-</v>
      </c>
      <c r="AM176" s="6" t="str">
        <f>IF(ISERROR(VLOOKUP(個人情報!$AL176,登録者リスト!#REF!,4,FALSE)),"○","")</f>
        <v>○</v>
      </c>
      <c r="AN176" s="6" t="e">
        <f>IF(AND(I176&lt;&gt;"107 ハーフマラソン",I176&lt;&gt;"062 10000mW"),#REF! &amp; "-" &amp; I176,#REF! &amp; "-" &amp; I176 &amp;#REF!)</f>
        <v>#REF!</v>
      </c>
      <c r="AO176" s="6" t="str">
        <f>IF(ISERROR(VLOOKUP(AN176,突破者リスト外資格記録入力シート!$D$7:$M$106,2,FALSE)),"○","")</f>
        <v>○</v>
      </c>
      <c r="AQ176" s="6" t="str">
        <f>IF(I176="107 ハーフマラソン","H",IF(I176="062 10000mW","W",""))</f>
        <v/>
      </c>
      <c r="AR176" s="6" t="e">
        <f>VLOOKUP($I176 &amp;#REF!,標準記録!$A$1:$D$25,2,FALSE)</f>
        <v>#REF!</v>
      </c>
      <c r="AS176" s="6" t="e">
        <f>VLOOKUP($I176 &amp;#REF!,標準記録!$A$1:$D$25,3,FALSE)</f>
        <v>#REF!</v>
      </c>
      <c r="AT176" s="6" t="e">
        <f>VLOOKUP($I176 &amp;#REF!,標準記録!$A$1:$D$25,4,FALSE)</f>
        <v>#REF!</v>
      </c>
      <c r="AU176" s="6" t="str">
        <f>IF(AV176="","",A175)</f>
        <v/>
      </c>
      <c r="AV176" s="6" t="str">
        <f>IF(OR(I176="201 十種競技",I176="202 七種競技"),#REF!,"")</f>
        <v/>
      </c>
      <c r="AW176" s="6" t="str">
        <f>IF(I176="107 ハーフマラソン",#REF!,"")</f>
        <v/>
      </c>
      <c r="AX176" s="6" t="e">
        <f>I176 &amp;#REF!</f>
        <v>#REF!</v>
      </c>
      <c r="AY176" s="6">
        <f>I176</f>
        <v>0</v>
      </c>
      <c r="AZ176" s="6">
        <f>COUNTIF($AY$5:$AY$401,I176)</f>
        <v>160</v>
      </c>
      <c r="BA176" s="6">
        <f>COUNTIF($AX$5:$AX$401,I176 &amp; "B標準")</f>
        <v>0</v>
      </c>
    </row>
    <row r="177" spans="1:54" ht="15" thickTop="1" thickBot="1" x14ac:dyDescent="0.2">
      <c r="A177" s="359"/>
      <c r="B177" s="325" t="s">
        <v>164</v>
      </c>
      <c r="C177" s="326"/>
      <c r="D177" s="326"/>
      <c r="E177" s="326"/>
      <c r="F177" s="326"/>
      <c r="G177" s="327"/>
      <c r="H177" s="214"/>
      <c r="I177" s="328"/>
      <c r="J177" s="329"/>
      <c r="K177" s="329"/>
      <c r="L177" s="329"/>
      <c r="M177" s="329"/>
      <c r="N177" s="329"/>
      <c r="O177" s="329"/>
      <c r="P177" s="329"/>
      <c r="Q177" s="329"/>
      <c r="R177" s="329"/>
      <c r="S177" s="329"/>
      <c r="T177" s="329"/>
      <c r="U177" s="329"/>
      <c r="V177" s="329"/>
      <c r="W177" s="329"/>
      <c r="X177" s="329"/>
      <c r="Y177" s="329"/>
      <c r="Z177" s="329"/>
      <c r="AA177" s="329"/>
      <c r="AB177" s="329"/>
      <c r="AC177" s="329"/>
      <c r="AD177" s="329"/>
      <c r="AE177" s="329"/>
      <c r="AF177" s="329"/>
      <c r="AG177" s="329"/>
      <c r="AH177" s="329"/>
      <c r="AI177" s="329"/>
      <c r="AJ177" s="330"/>
    </row>
    <row r="178" spans="1:54" ht="13.5" customHeight="1" x14ac:dyDescent="0.15">
      <c r="A178" s="355"/>
      <c r="B178" s="350" t="s">
        <v>0</v>
      </c>
      <c r="C178" s="351" t="s">
        <v>280</v>
      </c>
      <c r="D178" s="351" t="str">
        <f>IF(C180="○","整理番号","登録番号")</f>
        <v>登録番号</v>
      </c>
      <c r="E178" s="193" t="s">
        <v>1394</v>
      </c>
      <c r="F178" s="350" t="s">
        <v>319</v>
      </c>
      <c r="G178" s="215" t="s">
        <v>1</v>
      </c>
      <c r="H178" s="336" t="s">
        <v>1395</v>
      </c>
      <c r="I178" s="353" t="s">
        <v>2</v>
      </c>
      <c r="J178" s="194" t="s">
        <v>281</v>
      </c>
      <c r="K178" s="195" t="s">
        <v>16</v>
      </c>
      <c r="L178" s="338" t="s">
        <v>4</v>
      </c>
      <c r="M178" s="339"/>
      <c r="N178" s="339"/>
      <c r="O178" s="339"/>
      <c r="P178" s="339"/>
      <c r="Q178" s="339"/>
      <c r="R178" s="339"/>
      <c r="S178" s="339"/>
      <c r="T178" s="339"/>
      <c r="U178" s="339"/>
      <c r="V178" s="339"/>
      <c r="W178" s="339"/>
      <c r="X178" s="339"/>
      <c r="Y178" s="339"/>
      <c r="Z178" s="340"/>
      <c r="AA178" s="196" t="s">
        <v>16</v>
      </c>
      <c r="AB178" s="341" t="s">
        <v>462</v>
      </c>
      <c r="AC178" s="342"/>
      <c r="AD178" s="342"/>
      <c r="AE178" s="342"/>
      <c r="AF178" s="342"/>
      <c r="AG178" s="342"/>
      <c r="AH178" s="342"/>
      <c r="AI178" s="343"/>
      <c r="AJ178" s="216" t="s">
        <v>16</v>
      </c>
    </row>
    <row r="179" spans="1:54" ht="14.25" thickBot="1" x14ac:dyDescent="0.2">
      <c r="A179" s="356"/>
      <c r="B179" s="337"/>
      <c r="C179" s="352"/>
      <c r="D179" s="352"/>
      <c r="E179" s="197" t="s">
        <v>6</v>
      </c>
      <c r="F179" s="337"/>
      <c r="G179" s="198" t="s">
        <v>7</v>
      </c>
      <c r="H179" s="337"/>
      <c r="I179" s="354"/>
      <c r="J179" s="199"/>
      <c r="K179" s="200"/>
      <c r="L179" s="344" t="s">
        <v>8</v>
      </c>
      <c r="M179" s="345"/>
      <c r="N179" s="345"/>
      <c r="O179" s="345"/>
      <c r="P179" s="345"/>
      <c r="Q179" s="345"/>
      <c r="R179" s="346"/>
      <c r="S179" s="197" t="s">
        <v>9</v>
      </c>
      <c r="T179" s="201" t="s">
        <v>10</v>
      </c>
      <c r="U179" s="202"/>
      <c r="V179" s="202"/>
      <c r="W179" s="202"/>
      <c r="X179" s="202"/>
      <c r="Y179" s="203"/>
      <c r="Z179" s="198" t="s">
        <v>11</v>
      </c>
      <c r="AA179" s="204"/>
      <c r="AB179" s="347" t="s">
        <v>8</v>
      </c>
      <c r="AC179" s="348"/>
      <c r="AD179" s="348"/>
      <c r="AE179" s="348"/>
      <c r="AF179" s="348"/>
      <c r="AG179" s="348"/>
      <c r="AH179" s="349"/>
      <c r="AI179" s="205" t="s">
        <v>9</v>
      </c>
      <c r="AJ179" s="217"/>
    </row>
    <row r="180" spans="1:54" ht="13.5" customHeight="1" x14ac:dyDescent="0.15">
      <c r="A180" s="357">
        <v>36</v>
      </c>
      <c r="B180" s="292"/>
      <c r="C180" s="294"/>
      <c r="D180" s="292"/>
      <c r="E180" s="212" t="str">
        <f>IF(C180="○",IF($D180&lt;&gt;"",VLOOKUP($D180,新規学連登録者入力シート!$A$2:$U$101,8,FALSE),""),IF($D180&lt;&gt;"",IF(VLOOKUP(個人情報!$D180,登録者リスト!$A$1:$F$43729,4,FALSE)=基本情報!$D$6,VLOOKUP(個人情報!$D180,登録者リスト!$A$1:$F$43729,3,FALSE),""),""))</f>
        <v/>
      </c>
      <c r="F180" s="283" t="str">
        <f>IF(C180="○",IF($D180&lt;&gt;"",VLOOKUP($D180,新規学連登録者入力シート!$A$2:$U$101,9,FALSE),""),IF($D180&lt;&gt;"",IF(VLOOKUP(個人情報!$D180,登録者リスト!$A$1:$G$43729,4,FALSE)=基本情報!$D$6,VLOOKUP(個人情報!$D180,登録者リスト!$A$1:$G$43729,7,FALSE),""),""))</f>
        <v/>
      </c>
      <c r="G180" s="213" t="str">
        <f>IF(C180="○",IF($D180&lt;&gt;"",VLOOKUP($D180,新規学連登録者入力シート!$A$2:$U$101,14,FALSE),""),IF($D180&lt;&gt;"",IF(VLOOKUP(個人情報!$D180,登録者リスト!$A$1:$F$43729,4,FALSE)=基本情報!$D$6,VLOOKUP(個人情報!$D180,登録者リスト!$A$1:$F$43729,5,FALSE),""),""))</f>
        <v/>
      </c>
      <c r="H180" s="281" t="str">
        <f>IF(C180="○",IF($D180&lt;&gt;"",VLOOKUP($D180,新規学連登録者入力シート!$A$2:$U$101,19,FALSE),""),IF($D180&lt;&gt;"",IF(VLOOKUP(個人情報!$D180,登録者リスト!$A$1:$H$43729,4,FALSE)=基本情報!$D$6,VLOOKUP(個人情報!$D180,登録者リスト!$A$1:$H$43729,8,FALSE),""),""))</f>
        <v/>
      </c>
      <c r="I180" s="285"/>
      <c r="J180" s="169"/>
      <c r="K180" s="13" t="str">
        <f>IF(S180="",ASC(L180&amp;IF(N180&lt;&gt;"",TEXT(N180,"00"),"")&amp;IF(P180&lt;&gt;"",TEXT(P180,"00"),"")&amp;IF(R180&lt;&gt;"",TEXT(R180,"00"),"")),ASC(S180))</f>
        <v/>
      </c>
      <c r="L180" s="292"/>
      <c r="M180" s="265" t="s">
        <v>275</v>
      </c>
      <c r="N180" s="319"/>
      <c r="O180" s="265" t="s">
        <v>276</v>
      </c>
      <c r="P180" s="319"/>
      <c r="Q180" s="277" t="s">
        <v>277</v>
      </c>
      <c r="R180" s="321"/>
      <c r="S180" s="292"/>
      <c r="T180" s="8"/>
      <c r="U180" s="9" t="s">
        <v>23</v>
      </c>
      <c r="V180" s="8"/>
      <c r="W180" s="9" t="s">
        <v>24</v>
      </c>
      <c r="X180" s="8"/>
      <c r="Y180" s="9" t="s">
        <v>26</v>
      </c>
      <c r="Z180" s="285"/>
      <c r="AA180" s="126" t="str">
        <f>IF(AI180="",ASC(AB180&amp;IF(AD180&lt;&gt;"",TEXT(AD180,"00"),"")&amp;IF(AF180&lt;&gt;"",TEXT(AF180,"00"),"")&amp;IF(AH180&lt;&gt;"",TEXT(AH180,"00"),"")),ASC(AI180))</f>
        <v/>
      </c>
      <c r="AB180" s="267" t="str">
        <f>IF(I180="","",IF(I180="202 七種競技","",VLOOKUP(I180,大学記録!$A$3:$H$22,2,FALSE)))</f>
        <v/>
      </c>
      <c r="AC180" s="269" t="s">
        <v>275</v>
      </c>
      <c r="AD180" s="267" t="str">
        <f>IF(I180="","",IF(I180="202 七種競技","",VLOOKUP(I180,大学記録!$A$3:$H$22,4,FALSE)))</f>
        <v/>
      </c>
      <c r="AE180" s="269" t="s">
        <v>276</v>
      </c>
      <c r="AF180" s="267" t="str">
        <f>IF(I180="","",IF(I180="202 七種競技","",VLOOKUP(I180,大学記録!$A$3:$H$22,6,FALSE)))</f>
        <v/>
      </c>
      <c r="AG180" s="273" t="s">
        <v>277</v>
      </c>
      <c r="AH180" s="267" t="str">
        <f>IF(I180="","",IF(I180="202 七種競技","",VLOOKUP(I180,大学記録!$A$3:$H$22,8,FALSE)))</f>
        <v/>
      </c>
      <c r="AI180" s="267" t="str">
        <f>IF(I180="","",IF(I180="202 七種競技",大学記録!$B$22,""))</f>
        <v/>
      </c>
      <c r="AJ180" s="218" t="e">
        <f>IF(#REF!="",ASC(#REF!&amp;IF(#REF!&lt;&gt;"",TEXT(#REF!,"00"),"")&amp;IF(#REF!&lt;&gt;"",TEXT(#REF!,"00"),"")&amp;IF(#REF!&lt;&gt;"",TEXT(#REF!,"00"),"")),ASC(#REF!))</f>
        <v>#REF!</v>
      </c>
      <c r="AL180" s="6" t="str">
        <f>IF(AND(I180&lt;&gt;"107 ハーフマラソン",I180&lt;&gt;"062 10000mW"),D180 &amp; "-" &amp; I180,D180 &amp; "-" &amp; I180 &amp;#REF!)</f>
        <v>-</v>
      </c>
      <c r="AM180" s="6" t="str">
        <f>IF(ISERROR(VLOOKUP(個人情報!$AL180,登録者リスト!#REF!,4,FALSE)),"○","")</f>
        <v>○</v>
      </c>
      <c r="AN180" s="6" t="e">
        <f>IF(AND(I180&lt;&gt;"107 ハーフマラソン",I180&lt;&gt;"062 10000mW"),#REF! &amp; "-" &amp; I180,#REF! &amp; "-" &amp; I180 &amp;#REF!)</f>
        <v>#REF!</v>
      </c>
      <c r="AO180" s="6" t="str">
        <f>IF(ISERROR(VLOOKUP(AN180,突破者リスト外資格記録入力シート!$D$7:$M$106,2,FALSE)),"○","")</f>
        <v>○</v>
      </c>
      <c r="AP180" s="6" t="str">
        <f>IF(C180="○","整理番号","登録番号")</f>
        <v>登録番号</v>
      </c>
      <c r="AQ180" s="6" t="str">
        <f>IF(I180="107 ハーフマラソン","H",IF(I180="062 10000mW","W",""))</f>
        <v/>
      </c>
      <c r="AR180" s="6" t="e">
        <f>VLOOKUP($I180 &amp;#REF!,標準記録!$A$1:$D$25,2,FALSE)</f>
        <v>#REF!</v>
      </c>
      <c r="AS180" s="6" t="e">
        <f>VLOOKUP($I180 &amp;#REF!,標準記録!$A$1:$D$25,3,FALSE)</f>
        <v>#REF!</v>
      </c>
      <c r="AT180" s="6" t="e">
        <f>VLOOKUP($I180 &amp;#REF!,標準記録!$A$1:$D$25,4,FALSE)</f>
        <v>#REF!</v>
      </c>
      <c r="AU180" s="6" t="str">
        <f>IF(AV180="","",A180)</f>
        <v/>
      </c>
      <c r="AV180" s="6" t="str">
        <f>IF(OR(I180="201 十種競技",I180="202 七種競技"),#REF!,"")</f>
        <v/>
      </c>
      <c r="AW180" s="6" t="str">
        <f>IF(I180="107 ハーフマラソン",#REF!,"")</f>
        <v/>
      </c>
      <c r="AX180" s="6" t="e">
        <f>I180 &amp;#REF!</f>
        <v>#REF!</v>
      </c>
      <c r="AY180" s="6">
        <f>I180</f>
        <v>0</v>
      </c>
      <c r="AZ180" s="6">
        <f>COUNTIF($AY$5:$AY$401,I180)</f>
        <v>160</v>
      </c>
      <c r="BA180" s="6">
        <f>COUNTIF($AX$5:$AX$401,I180 &amp; "B標準")</f>
        <v>0</v>
      </c>
      <c r="BB180" s="6" t="str">
        <f>D178 &amp; D180</f>
        <v>登録番号</v>
      </c>
    </row>
    <row r="181" spans="1:54" ht="14.25" customHeight="1" thickBot="1" x14ac:dyDescent="0.2">
      <c r="A181" s="358"/>
      <c r="B181" s="293"/>
      <c r="C181" s="295"/>
      <c r="D181" s="293"/>
      <c r="E181" s="188" t="str">
        <f>IF(C180="○",IF($D180&lt;&gt;"",VLOOKUP($D180,新規学連登録者入力シート!$A$2:$U$101,7,FALSE),""),IF($D180&lt;&gt;"",IF(VLOOKUP(個人情報!$D180,登録者リスト!$A$1:$F$43729,4,FALSE)=基本情報!$D$6,VLOOKUP(個人情報!$D180,登録者リスト!$A$1:$F$43729,2,FALSE),""),""))</f>
        <v/>
      </c>
      <c r="F181" s="284"/>
      <c r="G181" s="188" t="str">
        <f>IF(C180="○",IF($D180&lt;&gt;"",VLOOKUP($D180,新規学連登録者入力シート!$A$2:$U$101,19,FALSE),""),IF($D180&lt;&gt;"",IF(VLOOKUP(個人情報!$D180,登録者リスト!$A$1:$F$43729,4,FALSE)=基本情報!$D$6,VLOOKUP(個人情報!$D180,登録者リスト!$A$1:$F$43729,6,FALSE),""),""))</f>
        <v/>
      </c>
      <c r="H181" s="282"/>
      <c r="I181" s="286"/>
      <c r="J181" s="170"/>
      <c r="K181" s="15" t="str">
        <f>IF(S181="",ASC(L181&amp;IF(N181&lt;&gt;"",TEXT(N181,"00"),"")&amp;IF(P181&lt;&gt;"",TEXT(P181,"00"),"")&amp;IF(R181&lt;&gt;"",TEXT(R181,"00"),"")),ASC(S181))</f>
        <v/>
      </c>
      <c r="L181" s="293"/>
      <c r="M181" s="266"/>
      <c r="N181" s="320"/>
      <c r="O181" s="266"/>
      <c r="P181" s="320"/>
      <c r="Q181" s="278"/>
      <c r="R181" s="322"/>
      <c r="S181" s="293"/>
      <c r="T181" s="10"/>
      <c r="U181" s="11" t="s">
        <v>23</v>
      </c>
      <c r="V181" s="10"/>
      <c r="W181" s="11" t="s">
        <v>25</v>
      </c>
      <c r="X181" s="10"/>
      <c r="Y181" s="11" t="s">
        <v>26</v>
      </c>
      <c r="Z181" s="286"/>
      <c r="AA181" s="127" t="str">
        <f>IF(AI181="",ASC(AB180&amp;IF(AD181&lt;&gt;"",TEXT(AD181,"00"),"")&amp;IF(AF181&lt;&gt;"",TEXT(AF181,"00"),"")&amp;IF(AH181&lt;&gt;"",TEXT(AH181,"00"),"")),ASC(AI181))</f>
        <v/>
      </c>
      <c r="AB181" s="268"/>
      <c r="AC181" s="270"/>
      <c r="AD181" s="268"/>
      <c r="AE181" s="270"/>
      <c r="AF181" s="268"/>
      <c r="AG181" s="274"/>
      <c r="AH181" s="268"/>
      <c r="AI181" s="268"/>
      <c r="AJ181" s="219" t="e">
        <f>IF(#REF!="",ASC(#REF!&amp;IF(#REF!&lt;&gt;"",TEXT(#REF!,"00"),"")&amp;IF(#REF!&lt;&gt;"",TEXT(#REF!,"00"),"")&amp;IF(#REF!&lt;&gt;"",TEXT(#REF!,"00"),"")),ASC(#REF!))</f>
        <v>#REF!</v>
      </c>
      <c r="AL181" s="6" t="str">
        <f>IF(AND(I181&lt;&gt;"107 ハーフマラソン",I181&lt;&gt;"062 10000mW"),D180 &amp; "-" &amp; I181,D180 &amp; "-" &amp; I181 &amp;#REF!)</f>
        <v>-</v>
      </c>
      <c r="AM181" s="6" t="str">
        <f>IF(ISERROR(VLOOKUP(個人情報!$AL181,登録者リスト!#REF!,4,FALSE)),"○","")</f>
        <v>○</v>
      </c>
      <c r="AN181" s="6" t="e">
        <f>IF(AND(I181&lt;&gt;"107 ハーフマラソン",I181&lt;&gt;"062 10000mW"),#REF! &amp; "-" &amp; I181,#REF! &amp; "-" &amp; I181 &amp;#REF!)</f>
        <v>#REF!</v>
      </c>
      <c r="AO181" s="6" t="str">
        <f>IF(ISERROR(VLOOKUP(AN181,突破者リスト外資格記録入力シート!$D$7:$M$106,2,FALSE)),"○","")</f>
        <v>○</v>
      </c>
      <c r="AQ181" s="6" t="str">
        <f>IF(I181="107 ハーフマラソン","H",IF(I181="062 10000mW","W",""))</f>
        <v/>
      </c>
      <c r="AR181" s="6" t="e">
        <f>VLOOKUP($I181 &amp;#REF!,標準記録!$A$1:$D$25,2,FALSE)</f>
        <v>#REF!</v>
      </c>
      <c r="AS181" s="6" t="e">
        <f>VLOOKUP($I181 &amp;#REF!,標準記録!$A$1:$D$25,3,FALSE)</f>
        <v>#REF!</v>
      </c>
      <c r="AT181" s="6" t="e">
        <f>VLOOKUP($I181 &amp;#REF!,標準記録!$A$1:$D$25,4,FALSE)</f>
        <v>#REF!</v>
      </c>
      <c r="AU181" s="6" t="str">
        <f>IF(AV181="","",A180)</f>
        <v/>
      </c>
      <c r="AV181" s="6" t="str">
        <f>IF(OR(I181="201 十種競技",I181="202 七種競技"),#REF!,"")</f>
        <v/>
      </c>
      <c r="AW181" s="6" t="str">
        <f>IF(I181="107 ハーフマラソン",#REF!,"")</f>
        <v/>
      </c>
      <c r="AX181" s="6" t="e">
        <f>I181 &amp;#REF!</f>
        <v>#REF!</v>
      </c>
      <c r="AY181" s="6">
        <f>I181</f>
        <v>0</v>
      </c>
      <c r="AZ181" s="6">
        <f>COUNTIF($AY$5:$AY$401,I181)</f>
        <v>160</v>
      </c>
      <c r="BA181" s="6">
        <f>COUNTIF($AX$5:$AX$401,I181 &amp; "B標準")</f>
        <v>0</v>
      </c>
    </row>
    <row r="182" spans="1:54" ht="15" thickTop="1" thickBot="1" x14ac:dyDescent="0.2">
      <c r="A182" s="359"/>
      <c r="B182" s="325" t="s">
        <v>164</v>
      </c>
      <c r="C182" s="326"/>
      <c r="D182" s="326"/>
      <c r="E182" s="326"/>
      <c r="F182" s="326"/>
      <c r="G182" s="327"/>
      <c r="H182" s="214"/>
      <c r="I182" s="328"/>
      <c r="J182" s="329"/>
      <c r="K182" s="329"/>
      <c r="L182" s="329"/>
      <c r="M182" s="329"/>
      <c r="N182" s="329"/>
      <c r="O182" s="329"/>
      <c r="P182" s="329"/>
      <c r="Q182" s="329"/>
      <c r="R182" s="329"/>
      <c r="S182" s="329"/>
      <c r="T182" s="329"/>
      <c r="U182" s="329"/>
      <c r="V182" s="329"/>
      <c r="W182" s="329"/>
      <c r="X182" s="329"/>
      <c r="Y182" s="329"/>
      <c r="Z182" s="329"/>
      <c r="AA182" s="329"/>
      <c r="AB182" s="329"/>
      <c r="AC182" s="329"/>
      <c r="AD182" s="329"/>
      <c r="AE182" s="329"/>
      <c r="AF182" s="329"/>
      <c r="AG182" s="329"/>
      <c r="AH182" s="329"/>
      <c r="AI182" s="329"/>
      <c r="AJ182" s="330"/>
    </row>
    <row r="183" spans="1:54" ht="13.5" customHeight="1" x14ac:dyDescent="0.15">
      <c r="A183" s="355"/>
      <c r="B183" s="350" t="s">
        <v>0</v>
      </c>
      <c r="C183" s="351" t="s">
        <v>280</v>
      </c>
      <c r="D183" s="351" t="str">
        <f>IF(C185="○","整理番号","登録番号")</f>
        <v>登録番号</v>
      </c>
      <c r="E183" s="193" t="s">
        <v>1394</v>
      </c>
      <c r="F183" s="350" t="s">
        <v>319</v>
      </c>
      <c r="G183" s="215" t="s">
        <v>1</v>
      </c>
      <c r="H183" s="336" t="s">
        <v>1395</v>
      </c>
      <c r="I183" s="353" t="s">
        <v>2</v>
      </c>
      <c r="J183" s="194" t="s">
        <v>281</v>
      </c>
      <c r="K183" s="195" t="s">
        <v>16</v>
      </c>
      <c r="L183" s="338" t="s">
        <v>4</v>
      </c>
      <c r="M183" s="339"/>
      <c r="N183" s="339"/>
      <c r="O183" s="339"/>
      <c r="P183" s="339"/>
      <c r="Q183" s="339"/>
      <c r="R183" s="339"/>
      <c r="S183" s="339"/>
      <c r="T183" s="339"/>
      <c r="U183" s="339"/>
      <c r="V183" s="339"/>
      <c r="W183" s="339"/>
      <c r="X183" s="339"/>
      <c r="Y183" s="339"/>
      <c r="Z183" s="340"/>
      <c r="AA183" s="196" t="s">
        <v>16</v>
      </c>
      <c r="AB183" s="341" t="s">
        <v>462</v>
      </c>
      <c r="AC183" s="342"/>
      <c r="AD183" s="342"/>
      <c r="AE183" s="342"/>
      <c r="AF183" s="342"/>
      <c r="AG183" s="342"/>
      <c r="AH183" s="342"/>
      <c r="AI183" s="343"/>
      <c r="AJ183" s="216" t="s">
        <v>16</v>
      </c>
    </row>
    <row r="184" spans="1:54" ht="14.25" thickBot="1" x14ac:dyDescent="0.2">
      <c r="A184" s="356"/>
      <c r="B184" s="337"/>
      <c r="C184" s="352"/>
      <c r="D184" s="352"/>
      <c r="E184" s="197" t="s">
        <v>6</v>
      </c>
      <c r="F184" s="337"/>
      <c r="G184" s="198" t="s">
        <v>7</v>
      </c>
      <c r="H184" s="337"/>
      <c r="I184" s="354"/>
      <c r="J184" s="199"/>
      <c r="K184" s="200"/>
      <c r="L184" s="344" t="s">
        <v>8</v>
      </c>
      <c r="M184" s="345"/>
      <c r="N184" s="345"/>
      <c r="O184" s="345"/>
      <c r="P184" s="345"/>
      <c r="Q184" s="345"/>
      <c r="R184" s="346"/>
      <c r="S184" s="197" t="s">
        <v>9</v>
      </c>
      <c r="T184" s="201" t="s">
        <v>10</v>
      </c>
      <c r="U184" s="202"/>
      <c r="V184" s="202"/>
      <c r="W184" s="202"/>
      <c r="X184" s="202"/>
      <c r="Y184" s="203"/>
      <c r="Z184" s="198" t="s">
        <v>11</v>
      </c>
      <c r="AA184" s="204"/>
      <c r="AB184" s="347" t="s">
        <v>8</v>
      </c>
      <c r="AC184" s="348"/>
      <c r="AD184" s="348"/>
      <c r="AE184" s="348"/>
      <c r="AF184" s="348"/>
      <c r="AG184" s="348"/>
      <c r="AH184" s="349"/>
      <c r="AI184" s="205" t="s">
        <v>9</v>
      </c>
      <c r="AJ184" s="217"/>
    </row>
    <row r="185" spans="1:54" ht="13.5" customHeight="1" x14ac:dyDescent="0.15">
      <c r="A185" s="357">
        <v>37</v>
      </c>
      <c r="B185" s="292"/>
      <c r="C185" s="294"/>
      <c r="D185" s="292"/>
      <c r="E185" s="212" t="str">
        <f>IF(C185="○",IF($D185&lt;&gt;"",VLOOKUP($D185,新規学連登録者入力シート!$A$2:$U$101,8,FALSE),""),IF($D185&lt;&gt;"",IF(VLOOKUP(個人情報!$D185,登録者リスト!$A$1:$F$43729,4,FALSE)=基本情報!$D$6,VLOOKUP(個人情報!$D185,登録者リスト!$A$1:$F$43729,3,FALSE),""),""))</f>
        <v/>
      </c>
      <c r="F185" s="283" t="str">
        <f>IF(C185="○",IF($D185&lt;&gt;"",VLOOKUP($D185,新規学連登録者入力シート!$A$2:$U$101,9,FALSE),""),IF($D185&lt;&gt;"",IF(VLOOKUP(個人情報!$D185,登録者リスト!$A$1:$G$43729,4,FALSE)=基本情報!$D$6,VLOOKUP(個人情報!$D185,登録者リスト!$A$1:$G$43729,7,FALSE),""),""))</f>
        <v/>
      </c>
      <c r="G185" s="213" t="str">
        <f>IF(C185="○",IF($D185&lt;&gt;"",VLOOKUP($D185,新規学連登録者入力シート!$A$2:$U$101,14,FALSE),""),IF($D185&lt;&gt;"",IF(VLOOKUP(個人情報!$D185,登録者リスト!$A$1:$F$43729,4,FALSE)=基本情報!$D$6,VLOOKUP(個人情報!$D185,登録者リスト!$A$1:$F$43729,5,FALSE),""),""))</f>
        <v/>
      </c>
      <c r="H185" s="281" t="str">
        <f>IF(C185="○",IF($D185&lt;&gt;"",VLOOKUP($D185,新規学連登録者入力シート!$A$2:$U$101,19,FALSE),""),IF($D185&lt;&gt;"",IF(VLOOKUP(個人情報!$D185,登録者リスト!$A$1:$H$43729,4,FALSE)=基本情報!$D$6,VLOOKUP(個人情報!$D185,登録者リスト!$A$1:$H$43729,8,FALSE),""),""))</f>
        <v/>
      </c>
      <c r="I185" s="285"/>
      <c r="J185" s="169"/>
      <c r="K185" s="13" t="str">
        <f>IF(S185="",ASC(L185&amp;IF(N185&lt;&gt;"",TEXT(N185,"00"),"")&amp;IF(P185&lt;&gt;"",TEXT(P185,"00"),"")&amp;IF(R185&lt;&gt;"",TEXT(R185,"00"),"")),ASC(S185))</f>
        <v/>
      </c>
      <c r="L185" s="292"/>
      <c r="M185" s="265" t="s">
        <v>275</v>
      </c>
      <c r="N185" s="319"/>
      <c r="O185" s="265" t="s">
        <v>276</v>
      </c>
      <c r="P185" s="319"/>
      <c r="Q185" s="277" t="s">
        <v>277</v>
      </c>
      <c r="R185" s="321"/>
      <c r="S185" s="292"/>
      <c r="T185" s="8"/>
      <c r="U185" s="9" t="s">
        <v>23</v>
      </c>
      <c r="V185" s="8"/>
      <c r="W185" s="9" t="s">
        <v>24</v>
      </c>
      <c r="X185" s="8"/>
      <c r="Y185" s="9" t="s">
        <v>26</v>
      </c>
      <c r="Z185" s="285"/>
      <c r="AA185" s="126" t="str">
        <f>IF(AI185="",ASC(AB185&amp;IF(AD185&lt;&gt;"",TEXT(AD185,"00"),"")&amp;IF(AF185&lt;&gt;"",TEXT(AF185,"00"),"")&amp;IF(AH185&lt;&gt;"",TEXT(AH185,"00"),"")),ASC(AI185))</f>
        <v/>
      </c>
      <c r="AB185" s="267" t="str">
        <f>IF(I185="","",IF(I185="202 七種競技","",VLOOKUP(I185,大学記録!$A$3:$H$22,2,FALSE)))</f>
        <v/>
      </c>
      <c r="AC185" s="269" t="s">
        <v>275</v>
      </c>
      <c r="AD185" s="267" t="str">
        <f>IF(I185="","",IF(I185="202 七種競技","",VLOOKUP(I185,大学記録!$A$3:$H$22,4,FALSE)))</f>
        <v/>
      </c>
      <c r="AE185" s="269" t="s">
        <v>276</v>
      </c>
      <c r="AF185" s="267" t="str">
        <f>IF(I185="","",IF(I185="202 七種競技","",VLOOKUP(I185,大学記録!$A$3:$H$22,6,FALSE)))</f>
        <v/>
      </c>
      <c r="AG185" s="273" t="s">
        <v>277</v>
      </c>
      <c r="AH185" s="267" t="str">
        <f>IF(I185="","",IF(I185="202 七種競技","",VLOOKUP(I185,大学記録!$A$3:$H$22,8,FALSE)))</f>
        <v/>
      </c>
      <c r="AI185" s="267" t="str">
        <f>IF(I185="","",IF(I185="202 七種競技",大学記録!$B$22,""))</f>
        <v/>
      </c>
      <c r="AJ185" s="218" t="e">
        <f>IF(#REF!="",ASC(#REF!&amp;IF(#REF!&lt;&gt;"",TEXT(#REF!,"00"),"")&amp;IF(#REF!&lt;&gt;"",TEXT(#REF!,"00"),"")&amp;IF(#REF!&lt;&gt;"",TEXT(#REF!,"00"),"")),ASC(#REF!))</f>
        <v>#REF!</v>
      </c>
      <c r="AL185" s="6" t="str">
        <f>IF(AND(I185&lt;&gt;"107 ハーフマラソン",I185&lt;&gt;"062 10000mW"),D185 &amp; "-" &amp; I185,D185 &amp; "-" &amp; I185 &amp;#REF!)</f>
        <v>-</v>
      </c>
      <c r="AM185" s="6" t="str">
        <f>IF(ISERROR(VLOOKUP(個人情報!$AL185,登録者リスト!#REF!,4,FALSE)),"○","")</f>
        <v>○</v>
      </c>
      <c r="AN185" s="6" t="e">
        <f>IF(AND(I185&lt;&gt;"107 ハーフマラソン",I185&lt;&gt;"062 10000mW"),#REF! &amp; "-" &amp; I185,#REF! &amp; "-" &amp; I185 &amp;#REF!)</f>
        <v>#REF!</v>
      </c>
      <c r="AO185" s="6" t="str">
        <f>IF(ISERROR(VLOOKUP(AN185,突破者リスト外資格記録入力シート!$D$7:$M$106,2,FALSE)),"○","")</f>
        <v>○</v>
      </c>
      <c r="AP185" s="6" t="str">
        <f>IF(C185="○","整理番号","登録番号")</f>
        <v>登録番号</v>
      </c>
      <c r="AQ185" s="6" t="str">
        <f>IF(I185="107 ハーフマラソン","H",IF(I185="062 10000mW","W",""))</f>
        <v/>
      </c>
      <c r="AR185" s="6" t="e">
        <f>VLOOKUP($I185 &amp;#REF!,標準記録!$A$1:$D$25,2,FALSE)</f>
        <v>#REF!</v>
      </c>
      <c r="AS185" s="6" t="e">
        <f>VLOOKUP($I185 &amp;#REF!,標準記録!$A$1:$D$25,3,FALSE)</f>
        <v>#REF!</v>
      </c>
      <c r="AT185" s="6" t="e">
        <f>VLOOKUP($I185 &amp;#REF!,標準記録!$A$1:$D$25,4,FALSE)</f>
        <v>#REF!</v>
      </c>
      <c r="AU185" s="6" t="str">
        <f>IF(AV185="","",A185)</f>
        <v/>
      </c>
      <c r="AV185" s="6" t="str">
        <f>IF(OR(I185="201 十種競技",I185="202 七種競技"),#REF!,"")</f>
        <v/>
      </c>
      <c r="AW185" s="6" t="str">
        <f>IF(I185="107 ハーフマラソン",#REF!,"")</f>
        <v/>
      </c>
      <c r="AX185" s="6" t="e">
        <f>I185 &amp;#REF!</f>
        <v>#REF!</v>
      </c>
      <c r="AY185" s="6">
        <f>I185</f>
        <v>0</v>
      </c>
      <c r="AZ185" s="6">
        <f>COUNTIF($AY$5:$AY$401,I185)</f>
        <v>160</v>
      </c>
      <c r="BA185" s="6">
        <f>COUNTIF($AX$5:$AX$401,I185 &amp; "B標準")</f>
        <v>0</v>
      </c>
      <c r="BB185" s="6" t="str">
        <f>D183 &amp; D185</f>
        <v>登録番号</v>
      </c>
    </row>
    <row r="186" spans="1:54" ht="14.25" customHeight="1" thickBot="1" x14ac:dyDescent="0.2">
      <c r="A186" s="358"/>
      <c r="B186" s="293"/>
      <c r="C186" s="295"/>
      <c r="D186" s="293"/>
      <c r="E186" s="188" t="str">
        <f>IF(C185="○",IF($D185&lt;&gt;"",VLOOKUP($D185,新規学連登録者入力シート!$A$2:$U$101,7,FALSE),""),IF($D185&lt;&gt;"",IF(VLOOKUP(個人情報!$D185,登録者リスト!$A$1:$F$43729,4,FALSE)=基本情報!$D$6,VLOOKUP(個人情報!$D185,登録者リスト!$A$1:$F$43729,2,FALSE),""),""))</f>
        <v/>
      </c>
      <c r="F186" s="284"/>
      <c r="G186" s="188" t="str">
        <f>IF(C185="○",IF($D185&lt;&gt;"",VLOOKUP($D185,新規学連登録者入力シート!$A$2:$U$101,19,FALSE),""),IF($D185&lt;&gt;"",IF(VLOOKUP(個人情報!$D185,登録者リスト!$A$1:$F$43729,4,FALSE)=基本情報!$D$6,VLOOKUP(個人情報!$D185,登録者リスト!$A$1:$F$43729,6,FALSE),""),""))</f>
        <v/>
      </c>
      <c r="H186" s="282"/>
      <c r="I186" s="286"/>
      <c r="J186" s="170"/>
      <c r="K186" s="15" t="str">
        <f>IF(S186="",ASC(L186&amp;IF(N186&lt;&gt;"",TEXT(N186,"00"),"")&amp;IF(P186&lt;&gt;"",TEXT(P186,"00"),"")&amp;IF(R186&lt;&gt;"",TEXT(R186,"00"),"")),ASC(S186))</f>
        <v/>
      </c>
      <c r="L186" s="293"/>
      <c r="M186" s="266"/>
      <c r="N186" s="320"/>
      <c r="O186" s="266"/>
      <c r="P186" s="320"/>
      <c r="Q186" s="278"/>
      <c r="R186" s="322"/>
      <c r="S186" s="293"/>
      <c r="T186" s="10"/>
      <c r="U186" s="11" t="s">
        <v>23</v>
      </c>
      <c r="V186" s="10"/>
      <c r="W186" s="11" t="s">
        <v>25</v>
      </c>
      <c r="X186" s="10"/>
      <c r="Y186" s="11" t="s">
        <v>26</v>
      </c>
      <c r="Z186" s="286"/>
      <c r="AA186" s="127" t="str">
        <f>IF(AI186="",ASC(AB185&amp;IF(AD186&lt;&gt;"",TEXT(AD186,"00"),"")&amp;IF(AF186&lt;&gt;"",TEXT(AF186,"00"),"")&amp;IF(AH186&lt;&gt;"",TEXT(AH186,"00"),"")),ASC(AI186))</f>
        <v/>
      </c>
      <c r="AB186" s="268"/>
      <c r="AC186" s="270"/>
      <c r="AD186" s="268"/>
      <c r="AE186" s="270"/>
      <c r="AF186" s="268"/>
      <c r="AG186" s="274"/>
      <c r="AH186" s="268"/>
      <c r="AI186" s="268"/>
      <c r="AJ186" s="219" t="e">
        <f>IF(#REF!="",ASC(#REF!&amp;IF(#REF!&lt;&gt;"",TEXT(#REF!,"00"),"")&amp;IF(#REF!&lt;&gt;"",TEXT(#REF!,"00"),"")&amp;IF(#REF!&lt;&gt;"",TEXT(#REF!,"00"),"")),ASC(#REF!))</f>
        <v>#REF!</v>
      </c>
      <c r="AL186" s="6" t="str">
        <f>IF(AND(I186&lt;&gt;"107 ハーフマラソン",I186&lt;&gt;"062 10000mW"),D185 &amp; "-" &amp; I186,D185 &amp; "-" &amp; I186 &amp;#REF!)</f>
        <v>-</v>
      </c>
      <c r="AM186" s="6" t="str">
        <f>IF(ISERROR(VLOOKUP(個人情報!$AL186,登録者リスト!#REF!,4,FALSE)),"○","")</f>
        <v>○</v>
      </c>
      <c r="AN186" s="6" t="e">
        <f>IF(AND(I186&lt;&gt;"107 ハーフマラソン",I186&lt;&gt;"062 10000mW"),#REF! &amp; "-" &amp; I186,#REF! &amp; "-" &amp; I186 &amp;#REF!)</f>
        <v>#REF!</v>
      </c>
      <c r="AO186" s="6" t="str">
        <f>IF(ISERROR(VLOOKUP(AN186,突破者リスト外資格記録入力シート!$D$7:$M$106,2,FALSE)),"○","")</f>
        <v>○</v>
      </c>
      <c r="AQ186" s="6" t="str">
        <f>IF(I186="107 ハーフマラソン","H",IF(I186="062 10000mW","W",""))</f>
        <v/>
      </c>
      <c r="AR186" s="6" t="e">
        <f>VLOOKUP($I186 &amp;#REF!,標準記録!$A$1:$D$25,2,FALSE)</f>
        <v>#REF!</v>
      </c>
      <c r="AS186" s="6" t="e">
        <f>VLOOKUP($I186 &amp;#REF!,標準記録!$A$1:$D$25,3,FALSE)</f>
        <v>#REF!</v>
      </c>
      <c r="AT186" s="6" t="e">
        <f>VLOOKUP($I186 &amp;#REF!,標準記録!$A$1:$D$25,4,FALSE)</f>
        <v>#REF!</v>
      </c>
      <c r="AU186" s="6" t="str">
        <f>IF(AV186="","",A185)</f>
        <v/>
      </c>
      <c r="AV186" s="6" t="str">
        <f>IF(OR(I186="201 十種競技",I186="202 七種競技"),#REF!,"")</f>
        <v/>
      </c>
      <c r="AW186" s="6" t="str">
        <f>IF(I186="107 ハーフマラソン",#REF!,"")</f>
        <v/>
      </c>
      <c r="AX186" s="6" t="e">
        <f>I186 &amp;#REF!</f>
        <v>#REF!</v>
      </c>
      <c r="AY186" s="6">
        <f>I186</f>
        <v>0</v>
      </c>
      <c r="AZ186" s="6">
        <f>COUNTIF($AY$5:$AY$401,I186)</f>
        <v>160</v>
      </c>
      <c r="BA186" s="6">
        <f>COUNTIF($AX$5:$AX$401,I186 &amp; "B標準")</f>
        <v>0</v>
      </c>
    </row>
    <row r="187" spans="1:54" ht="15" thickTop="1" thickBot="1" x14ac:dyDescent="0.2">
      <c r="A187" s="359"/>
      <c r="B187" s="325" t="s">
        <v>164</v>
      </c>
      <c r="C187" s="326"/>
      <c r="D187" s="326"/>
      <c r="E187" s="326"/>
      <c r="F187" s="326"/>
      <c r="G187" s="327"/>
      <c r="H187" s="214"/>
      <c r="I187" s="328"/>
      <c r="J187" s="329"/>
      <c r="K187" s="329"/>
      <c r="L187" s="329"/>
      <c r="M187" s="329"/>
      <c r="N187" s="329"/>
      <c r="O187" s="329"/>
      <c r="P187" s="329"/>
      <c r="Q187" s="329"/>
      <c r="R187" s="329"/>
      <c r="S187" s="329"/>
      <c r="T187" s="329"/>
      <c r="U187" s="329"/>
      <c r="V187" s="329"/>
      <c r="W187" s="329"/>
      <c r="X187" s="329"/>
      <c r="Y187" s="329"/>
      <c r="Z187" s="329"/>
      <c r="AA187" s="329"/>
      <c r="AB187" s="329"/>
      <c r="AC187" s="329"/>
      <c r="AD187" s="329"/>
      <c r="AE187" s="329"/>
      <c r="AF187" s="329"/>
      <c r="AG187" s="329"/>
      <c r="AH187" s="329"/>
      <c r="AI187" s="329"/>
      <c r="AJ187" s="330"/>
    </row>
    <row r="188" spans="1:54" ht="13.5" customHeight="1" x14ac:dyDescent="0.15">
      <c r="A188" s="355"/>
      <c r="B188" s="350" t="s">
        <v>0</v>
      </c>
      <c r="C188" s="351" t="s">
        <v>280</v>
      </c>
      <c r="D188" s="351" t="str">
        <f>IF(C190="○","整理番号","登録番号")</f>
        <v>登録番号</v>
      </c>
      <c r="E188" s="193" t="s">
        <v>1394</v>
      </c>
      <c r="F188" s="350" t="s">
        <v>319</v>
      </c>
      <c r="G188" s="215" t="s">
        <v>1</v>
      </c>
      <c r="H188" s="336" t="s">
        <v>1395</v>
      </c>
      <c r="I188" s="353" t="s">
        <v>2</v>
      </c>
      <c r="J188" s="194" t="s">
        <v>281</v>
      </c>
      <c r="K188" s="195" t="s">
        <v>16</v>
      </c>
      <c r="L188" s="338" t="s">
        <v>4</v>
      </c>
      <c r="M188" s="339"/>
      <c r="N188" s="339"/>
      <c r="O188" s="339"/>
      <c r="P188" s="339"/>
      <c r="Q188" s="339"/>
      <c r="R188" s="339"/>
      <c r="S188" s="339"/>
      <c r="T188" s="339"/>
      <c r="U188" s="339"/>
      <c r="V188" s="339"/>
      <c r="W188" s="339"/>
      <c r="X188" s="339"/>
      <c r="Y188" s="339"/>
      <c r="Z188" s="340"/>
      <c r="AA188" s="196" t="s">
        <v>16</v>
      </c>
      <c r="AB188" s="341" t="s">
        <v>462</v>
      </c>
      <c r="AC188" s="342"/>
      <c r="AD188" s="342"/>
      <c r="AE188" s="342"/>
      <c r="AF188" s="342"/>
      <c r="AG188" s="342"/>
      <c r="AH188" s="342"/>
      <c r="AI188" s="343"/>
      <c r="AJ188" s="216" t="s">
        <v>16</v>
      </c>
    </row>
    <row r="189" spans="1:54" ht="14.25" thickBot="1" x14ac:dyDescent="0.2">
      <c r="A189" s="356"/>
      <c r="B189" s="337"/>
      <c r="C189" s="352"/>
      <c r="D189" s="352"/>
      <c r="E189" s="197" t="s">
        <v>6</v>
      </c>
      <c r="F189" s="337"/>
      <c r="G189" s="198" t="s">
        <v>7</v>
      </c>
      <c r="H189" s="337"/>
      <c r="I189" s="354"/>
      <c r="J189" s="199"/>
      <c r="K189" s="200"/>
      <c r="L189" s="344" t="s">
        <v>8</v>
      </c>
      <c r="M189" s="345"/>
      <c r="N189" s="345"/>
      <c r="O189" s="345"/>
      <c r="P189" s="345"/>
      <c r="Q189" s="345"/>
      <c r="R189" s="346"/>
      <c r="S189" s="197" t="s">
        <v>9</v>
      </c>
      <c r="T189" s="201" t="s">
        <v>10</v>
      </c>
      <c r="U189" s="202"/>
      <c r="V189" s="202"/>
      <c r="W189" s="202"/>
      <c r="X189" s="202"/>
      <c r="Y189" s="203"/>
      <c r="Z189" s="198" t="s">
        <v>11</v>
      </c>
      <c r="AA189" s="204"/>
      <c r="AB189" s="347" t="s">
        <v>8</v>
      </c>
      <c r="AC189" s="348"/>
      <c r="AD189" s="348"/>
      <c r="AE189" s="348"/>
      <c r="AF189" s="348"/>
      <c r="AG189" s="348"/>
      <c r="AH189" s="349"/>
      <c r="AI189" s="205" t="s">
        <v>9</v>
      </c>
      <c r="AJ189" s="217"/>
    </row>
    <row r="190" spans="1:54" ht="13.5" customHeight="1" x14ac:dyDescent="0.15">
      <c r="A190" s="357">
        <v>38</v>
      </c>
      <c r="B190" s="292"/>
      <c r="C190" s="294"/>
      <c r="D190" s="292"/>
      <c r="E190" s="212" t="str">
        <f>IF(C190="○",IF($D190&lt;&gt;"",VLOOKUP($D190,新規学連登録者入力シート!$A$2:$U$101,8,FALSE),""),IF($D190&lt;&gt;"",IF(VLOOKUP(個人情報!$D190,登録者リスト!$A$1:$F$43729,4,FALSE)=基本情報!$D$6,VLOOKUP(個人情報!$D190,登録者リスト!$A$1:$F$43729,3,FALSE),""),""))</f>
        <v/>
      </c>
      <c r="F190" s="283" t="str">
        <f>IF(C190="○",IF($D190&lt;&gt;"",VLOOKUP($D190,新規学連登録者入力シート!$A$2:$U$101,9,FALSE),""),IF($D190&lt;&gt;"",IF(VLOOKUP(個人情報!$D190,登録者リスト!$A$1:$G$43729,4,FALSE)=基本情報!$D$6,VLOOKUP(個人情報!$D190,登録者リスト!$A$1:$G$43729,7,FALSE),""),""))</f>
        <v/>
      </c>
      <c r="G190" s="213" t="str">
        <f>IF(C190="○",IF($D190&lt;&gt;"",VLOOKUP($D190,新規学連登録者入力シート!$A$2:$U$101,14,FALSE),""),IF($D190&lt;&gt;"",IF(VLOOKUP(個人情報!$D190,登録者リスト!$A$1:$F$43729,4,FALSE)=基本情報!$D$6,VLOOKUP(個人情報!$D190,登録者リスト!$A$1:$F$43729,5,FALSE),""),""))</f>
        <v/>
      </c>
      <c r="H190" s="281" t="str">
        <f>IF(C190="○",IF($D190&lt;&gt;"",VLOOKUP($D190,新規学連登録者入力シート!$A$2:$U$101,19,FALSE),""),IF($D190&lt;&gt;"",IF(VLOOKUP(個人情報!$D190,登録者リスト!$A$1:$H$43729,4,FALSE)=基本情報!$D$6,VLOOKUP(個人情報!$D190,登録者リスト!$A$1:$H$43729,8,FALSE),""),""))</f>
        <v/>
      </c>
      <c r="I190" s="285"/>
      <c r="J190" s="169"/>
      <c r="K190" s="13" t="str">
        <f>IF(S190="",ASC(L190&amp;IF(N190&lt;&gt;"",TEXT(N190,"00"),"")&amp;IF(P190&lt;&gt;"",TEXT(P190,"00"),"")&amp;IF(R190&lt;&gt;"",TEXT(R190,"00"),"")),ASC(S190))</f>
        <v/>
      </c>
      <c r="L190" s="292"/>
      <c r="M190" s="265" t="s">
        <v>275</v>
      </c>
      <c r="N190" s="319"/>
      <c r="O190" s="265" t="s">
        <v>276</v>
      </c>
      <c r="P190" s="319"/>
      <c r="Q190" s="277" t="s">
        <v>277</v>
      </c>
      <c r="R190" s="321"/>
      <c r="S190" s="292"/>
      <c r="T190" s="8"/>
      <c r="U190" s="9" t="s">
        <v>23</v>
      </c>
      <c r="V190" s="8"/>
      <c r="W190" s="9" t="s">
        <v>24</v>
      </c>
      <c r="X190" s="8"/>
      <c r="Y190" s="9" t="s">
        <v>26</v>
      </c>
      <c r="Z190" s="285"/>
      <c r="AA190" s="126" t="str">
        <f>IF(AI190="",ASC(AB190&amp;IF(AD190&lt;&gt;"",TEXT(AD190,"00"),"")&amp;IF(AF190&lt;&gt;"",TEXT(AF190,"00"),"")&amp;IF(AH190&lt;&gt;"",TEXT(AH190,"00"),"")),ASC(AI190))</f>
        <v/>
      </c>
      <c r="AB190" s="267" t="str">
        <f>IF(I190="","",IF(I190="202 七種競技","",VLOOKUP(I190,大学記録!$A$3:$H$22,2,FALSE)))</f>
        <v/>
      </c>
      <c r="AC190" s="269" t="s">
        <v>275</v>
      </c>
      <c r="AD190" s="267" t="str">
        <f>IF(I190="","",IF(I190="202 七種競技","",VLOOKUP(I190,大学記録!$A$3:$H$22,4,FALSE)))</f>
        <v/>
      </c>
      <c r="AE190" s="269" t="s">
        <v>276</v>
      </c>
      <c r="AF190" s="267" t="str">
        <f>IF(I190="","",IF(I190="202 七種競技","",VLOOKUP(I190,大学記録!$A$3:$H$22,6,FALSE)))</f>
        <v/>
      </c>
      <c r="AG190" s="273" t="s">
        <v>277</v>
      </c>
      <c r="AH190" s="267" t="str">
        <f>IF(I190="","",IF(I190="202 七種競技","",VLOOKUP(I190,大学記録!$A$3:$H$22,8,FALSE)))</f>
        <v/>
      </c>
      <c r="AI190" s="267" t="str">
        <f>IF(I190="","",IF(I190="202 七種競技",大学記録!$B$22,""))</f>
        <v/>
      </c>
      <c r="AJ190" s="218" t="e">
        <f>IF(#REF!="",ASC(#REF!&amp;IF(#REF!&lt;&gt;"",TEXT(#REF!,"00"),"")&amp;IF(#REF!&lt;&gt;"",TEXT(#REF!,"00"),"")&amp;IF(#REF!&lt;&gt;"",TEXT(#REF!,"00"),"")),ASC(#REF!))</f>
        <v>#REF!</v>
      </c>
      <c r="AL190" s="6" t="str">
        <f>IF(AND(I190&lt;&gt;"107 ハーフマラソン",I190&lt;&gt;"062 10000mW"),D190 &amp; "-" &amp; I190,D190 &amp; "-" &amp; I190 &amp;#REF!)</f>
        <v>-</v>
      </c>
      <c r="AM190" s="6" t="str">
        <f>IF(ISERROR(VLOOKUP(個人情報!$AL190,登録者リスト!#REF!,4,FALSE)),"○","")</f>
        <v>○</v>
      </c>
      <c r="AN190" s="6" t="e">
        <f>IF(AND(I190&lt;&gt;"107 ハーフマラソン",I190&lt;&gt;"062 10000mW"),#REF! &amp; "-" &amp; I190,#REF! &amp; "-" &amp; I190 &amp;#REF!)</f>
        <v>#REF!</v>
      </c>
      <c r="AO190" s="6" t="str">
        <f>IF(ISERROR(VLOOKUP(AN190,突破者リスト外資格記録入力シート!$D$7:$M$106,2,FALSE)),"○","")</f>
        <v>○</v>
      </c>
      <c r="AP190" s="6" t="str">
        <f>IF(C190="○","整理番号","登録番号")</f>
        <v>登録番号</v>
      </c>
      <c r="AQ190" s="6" t="str">
        <f>IF(I190="107 ハーフマラソン","H",IF(I190="062 10000mW","W",""))</f>
        <v/>
      </c>
      <c r="AR190" s="6" t="e">
        <f>VLOOKUP($I190 &amp;#REF!,標準記録!$A$1:$D$25,2,FALSE)</f>
        <v>#REF!</v>
      </c>
      <c r="AS190" s="6" t="e">
        <f>VLOOKUP($I190 &amp;#REF!,標準記録!$A$1:$D$25,3,FALSE)</f>
        <v>#REF!</v>
      </c>
      <c r="AT190" s="6" t="e">
        <f>VLOOKUP($I190 &amp;#REF!,標準記録!$A$1:$D$25,4,FALSE)</f>
        <v>#REF!</v>
      </c>
      <c r="AU190" s="6" t="str">
        <f>IF(AV190="","",A190)</f>
        <v/>
      </c>
      <c r="AV190" s="6" t="str">
        <f>IF(OR(I190="201 十種競技",I190="202 七種競技"),#REF!,"")</f>
        <v/>
      </c>
      <c r="AW190" s="6" t="str">
        <f>IF(I190="107 ハーフマラソン",#REF!,"")</f>
        <v/>
      </c>
      <c r="AX190" s="6" t="e">
        <f>I190 &amp;#REF!</f>
        <v>#REF!</v>
      </c>
      <c r="AY190" s="6">
        <f>I190</f>
        <v>0</v>
      </c>
      <c r="AZ190" s="6">
        <f>COUNTIF($AY$5:$AY$401,I190)</f>
        <v>160</v>
      </c>
      <c r="BA190" s="6">
        <f>COUNTIF($AX$5:$AX$401,I190 &amp; "B標準")</f>
        <v>0</v>
      </c>
      <c r="BB190" s="6" t="str">
        <f>D188 &amp; D190</f>
        <v>登録番号</v>
      </c>
    </row>
    <row r="191" spans="1:54" ht="14.25" customHeight="1" thickBot="1" x14ac:dyDescent="0.2">
      <c r="A191" s="358"/>
      <c r="B191" s="293"/>
      <c r="C191" s="295"/>
      <c r="D191" s="293"/>
      <c r="E191" s="188" t="str">
        <f>IF(C190="○",IF($D190&lt;&gt;"",VLOOKUP($D190,新規学連登録者入力シート!$A$2:$U$101,7,FALSE),""),IF($D190&lt;&gt;"",IF(VLOOKUP(個人情報!$D190,登録者リスト!$A$1:$F$43729,4,FALSE)=基本情報!$D$6,VLOOKUP(個人情報!$D190,登録者リスト!$A$1:$F$43729,2,FALSE),""),""))</f>
        <v/>
      </c>
      <c r="F191" s="284"/>
      <c r="G191" s="188" t="str">
        <f>IF(C190="○",IF($D190&lt;&gt;"",VLOOKUP($D190,新規学連登録者入力シート!$A$2:$U$101,19,FALSE),""),IF($D190&lt;&gt;"",IF(VLOOKUP(個人情報!$D190,登録者リスト!$A$1:$F$43729,4,FALSE)=基本情報!$D$6,VLOOKUP(個人情報!$D190,登録者リスト!$A$1:$F$43729,6,FALSE),""),""))</f>
        <v/>
      </c>
      <c r="H191" s="282"/>
      <c r="I191" s="286"/>
      <c r="J191" s="170"/>
      <c r="K191" s="15" t="str">
        <f>IF(S191="",ASC(L191&amp;IF(N191&lt;&gt;"",TEXT(N191,"00"),"")&amp;IF(P191&lt;&gt;"",TEXT(P191,"00"),"")&amp;IF(R191&lt;&gt;"",TEXT(R191,"00"),"")),ASC(S191))</f>
        <v/>
      </c>
      <c r="L191" s="293"/>
      <c r="M191" s="266"/>
      <c r="N191" s="320"/>
      <c r="O191" s="266"/>
      <c r="P191" s="320"/>
      <c r="Q191" s="278"/>
      <c r="R191" s="322"/>
      <c r="S191" s="293"/>
      <c r="T191" s="10"/>
      <c r="U191" s="11" t="s">
        <v>23</v>
      </c>
      <c r="V191" s="10"/>
      <c r="W191" s="11" t="s">
        <v>25</v>
      </c>
      <c r="X191" s="10"/>
      <c r="Y191" s="11" t="s">
        <v>26</v>
      </c>
      <c r="Z191" s="286"/>
      <c r="AA191" s="127" t="str">
        <f>IF(AI191="",ASC(AB190&amp;IF(AD191&lt;&gt;"",TEXT(AD191,"00"),"")&amp;IF(AF191&lt;&gt;"",TEXT(AF191,"00"),"")&amp;IF(AH191&lt;&gt;"",TEXT(AH191,"00"),"")),ASC(AI191))</f>
        <v/>
      </c>
      <c r="AB191" s="268"/>
      <c r="AC191" s="270"/>
      <c r="AD191" s="268"/>
      <c r="AE191" s="270"/>
      <c r="AF191" s="268"/>
      <c r="AG191" s="274"/>
      <c r="AH191" s="268"/>
      <c r="AI191" s="268"/>
      <c r="AJ191" s="219" t="e">
        <f>IF(#REF!="",ASC(#REF!&amp;IF(#REF!&lt;&gt;"",TEXT(#REF!,"00"),"")&amp;IF(#REF!&lt;&gt;"",TEXT(#REF!,"00"),"")&amp;IF(#REF!&lt;&gt;"",TEXT(#REF!,"00"),"")),ASC(#REF!))</f>
        <v>#REF!</v>
      </c>
      <c r="AL191" s="6" t="str">
        <f>IF(AND(I191&lt;&gt;"107 ハーフマラソン",I191&lt;&gt;"062 10000mW"),D190 &amp; "-" &amp; I191,D190 &amp; "-" &amp; I191 &amp;#REF!)</f>
        <v>-</v>
      </c>
      <c r="AM191" s="6" t="str">
        <f>IF(ISERROR(VLOOKUP(個人情報!$AL191,登録者リスト!#REF!,4,FALSE)),"○","")</f>
        <v>○</v>
      </c>
      <c r="AN191" s="6" t="e">
        <f>IF(AND(I191&lt;&gt;"107 ハーフマラソン",I191&lt;&gt;"062 10000mW"),#REF! &amp; "-" &amp; I191,#REF! &amp; "-" &amp; I191 &amp;#REF!)</f>
        <v>#REF!</v>
      </c>
      <c r="AO191" s="6" t="str">
        <f>IF(ISERROR(VLOOKUP(AN191,突破者リスト外資格記録入力シート!$D$7:$M$106,2,FALSE)),"○","")</f>
        <v>○</v>
      </c>
      <c r="AQ191" s="6" t="str">
        <f>IF(I191="107 ハーフマラソン","H",IF(I191="062 10000mW","W",""))</f>
        <v/>
      </c>
      <c r="AR191" s="6" t="e">
        <f>VLOOKUP($I191 &amp;#REF!,標準記録!$A$1:$D$25,2,FALSE)</f>
        <v>#REF!</v>
      </c>
      <c r="AS191" s="6" t="e">
        <f>VLOOKUP($I191 &amp;#REF!,標準記録!$A$1:$D$25,3,FALSE)</f>
        <v>#REF!</v>
      </c>
      <c r="AT191" s="6" t="e">
        <f>VLOOKUP($I191 &amp;#REF!,標準記録!$A$1:$D$25,4,FALSE)</f>
        <v>#REF!</v>
      </c>
      <c r="AU191" s="6" t="str">
        <f>IF(AV191="","",A190)</f>
        <v/>
      </c>
      <c r="AV191" s="6" t="str">
        <f>IF(OR(I191="201 十種競技",I191="202 七種競技"),#REF!,"")</f>
        <v/>
      </c>
      <c r="AW191" s="6" t="str">
        <f>IF(I191="107 ハーフマラソン",#REF!,"")</f>
        <v/>
      </c>
      <c r="AX191" s="6" t="e">
        <f>I191 &amp;#REF!</f>
        <v>#REF!</v>
      </c>
      <c r="AY191" s="6">
        <f>I191</f>
        <v>0</v>
      </c>
      <c r="AZ191" s="6">
        <f>COUNTIF($AY$5:$AY$401,I191)</f>
        <v>160</v>
      </c>
      <c r="BA191" s="6">
        <f>COUNTIF($AX$5:$AX$401,I191 &amp; "B標準")</f>
        <v>0</v>
      </c>
    </row>
    <row r="192" spans="1:54" ht="15" thickTop="1" thickBot="1" x14ac:dyDescent="0.2">
      <c r="A192" s="359"/>
      <c r="B192" s="325" t="s">
        <v>164</v>
      </c>
      <c r="C192" s="326"/>
      <c r="D192" s="326"/>
      <c r="E192" s="326"/>
      <c r="F192" s="326"/>
      <c r="G192" s="327"/>
      <c r="H192" s="214"/>
      <c r="I192" s="328"/>
      <c r="J192" s="329"/>
      <c r="K192" s="329"/>
      <c r="L192" s="329"/>
      <c r="M192" s="329"/>
      <c r="N192" s="329"/>
      <c r="O192" s="329"/>
      <c r="P192" s="329"/>
      <c r="Q192" s="329"/>
      <c r="R192" s="329"/>
      <c r="S192" s="329"/>
      <c r="T192" s="329"/>
      <c r="U192" s="329"/>
      <c r="V192" s="329"/>
      <c r="W192" s="329"/>
      <c r="X192" s="329"/>
      <c r="Y192" s="329"/>
      <c r="Z192" s="329"/>
      <c r="AA192" s="329"/>
      <c r="AB192" s="329"/>
      <c r="AC192" s="329"/>
      <c r="AD192" s="329"/>
      <c r="AE192" s="329"/>
      <c r="AF192" s="329"/>
      <c r="AG192" s="329"/>
      <c r="AH192" s="329"/>
      <c r="AI192" s="329"/>
      <c r="AJ192" s="330"/>
    </row>
    <row r="193" spans="1:54" ht="13.5" customHeight="1" x14ac:dyDescent="0.15">
      <c r="A193" s="355"/>
      <c r="B193" s="350" t="s">
        <v>0</v>
      </c>
      <c r="C193" s="351" t="s">
        <v>280</v>
      </c>
      <c r="D193" s="351" t="str">
        <f>IF(C195="○","整理番号","登録番号")</f>
        <v>登録番号</v>
      </c>
      <c r="E193" s="193" t="s">
        <v>1394</v>
      </c>
      <c r="F193" s="350" t="s">
        <v>319</v>
      </c>
      <c r="G193" s="215" t="s">
        <v>1</v>
      </c>
      <c r="H193" s="336" t="s">
        <v>1395</v>
      </c>
      <c r="I193" s="353" t="s">
        <v>2</v>
      </c>
      <c r="J193" s="194" t="s">
        <v>281</v>
      </c>
      <c r="K193" s="195" t="s">
        <v>16</v>
      </c>
      <c r="L193" s="338" t="s">
        <v>4</v>
      </c>
      <c r="M193" s="339"/>
      <c r="N193" s="339"/>
      <c r="O193" s="339"/>
      <c r="P193" s="339"/>
      <c r="Q193" s="339"/>
      <c r="R193" s="339"/>
      <c r="S193" s="339"/>
      <c r="T193" s="339"/>
      <c r="U193" s="339"/>
      <c r="V193" s="339"/>
      <c r="W193" s="339"/>
      <c r="X193" s="339"/>
      <c r="Y193" s="339"/>
      <c r="Z193" s="340"/>
      <c r="AA193" s="196" t="s">
        <v>16</v>
      </c>
      <c r="AB193" s="341" t="s">
        <v>462</v>
      </c>
      <c r="AC193" s="342"/>
      <c r="AD193" s="342"/>
      <c r="AE193" s="342"/>
      <c r="AF193" s="342"/>
      <c r="AG193" s="342"/>
      <c r="AH193" s="342"/>
      <c r="AI193" s="343"/>
      <c r="AJ193" s="216" t="s">
        <v>16</v>
      </c>
    </row>
    <row r="194" spans="1:54" ht="14.25" thickBot="1" x14ac:dyDescent="0.2">
      <c r="A194" s="356"/>
      <c r="B194" s="337"/>
      <c r="C194" s="352"/>
      <c r="D194" s="352"/>
      <c r="E194" s="197" t="s">
        <v>6</v>
      </c>
      <c r="F194" s="337"/>
      <c r="G194" s="198" t="s">
        <v>7</v>
      </c>
      <c r="H194" s="337"/>
      <c r="I194" s="354"/>
      <c r="J194" s="199"/>
      <c r="K194" s="200"/>
      <c r="L194" s="344" t="s">
        <v>8</v>
      </c>
      <c r="M194" s="345"/>
      <c r="N194" s="345"/>
      <c r="O194" s="345"/>
      <c r="P194" s="345"/>
      <c r="Q194" s="345"/>
      <c r="R194" s="346"/>
      <c r="S194" s="197" t="s">
        <v>9</v>
      </c>
      <c r="T194" s="201" t="s">
        <v>10</v>
      </c>
      <c r="U194" s="202"/>
      <c r="V194" s="202"/>
      <c r="W194" s="202"/>
      <c r="X194" s="202"/>
      <c r="Y194" s="203"/>
      <c r="Z194" s="198" t="s">
        <v>11</v>
      </c>
      <c r="AA194" s="204"/>
      <c r="AB194" s="347" t="s">
        <v>8</v>
      </c>
      <c r="AC194" s="348"/>
      <c r="AD194" s="348"/>
      <c r="AE194" s="348"/>
      <c r="AF194" s="348"/>
      <c r="AG194" s="348"/>
      <c r="AH194" s="349"/>
      <c r="AI194" s="205" t="s">
        <v>9</v>
      </c>
      <c r="AJ194" s="217"/>
    </row>
    <row r="195" spans="1:54" ht="13.5" customHeight="1" x14ac:dyDescent="0.15">
      <c r="A195" s="357">
        <v>39</v>
      </c>
      <c r="B195" s="292"/>
      <c r="C195" s="294"/>
      <c r="D195" s="292"/>
      <c r="E195" s="212" t="str">
        <f>IF(C195="○",IF($D195&lt;&gt;"",VLOOKUP($D195,新規学連登録者入力シート!$A$2:$U$101,8,FALSE),""),IF($D195&lt;&gt;"",IF(VLOOKUP(個人情報!$D195,登録者リスト!$A$1:$F$43729,4,FALSE)=基本情報!$D$6,VLOOKUP(個人情報!$D195,登録者リスト!$A$1:$F$43729,3,FALSE),""),""))</f>
        <v/>
      </c>
      <c r="F195" s="283" t="str">
        <f>IF(C195="○",IF($D195&lt;&gt;"",VLOOKUP($D195,新規学連登録者入力シート!$A$2:$U$101,9,FALSE),""),IF($D195&lt;&gt;"",IF(VLOOKUP(個人情報!$D195,登録者リスト!$A$1:$G$43729,4,FALSE)=基本情報!$D$6,VLOOKUP(個人情報!$D195,登録者リスト!$A$1:$G$43729,7,FALSE),""),""))</f>
        <v/>
      </c>
      <c r="G195" s="213" t="str">
        <f>IF(C195="○",IF($D195&lt;&gt;"",VLOOKUP($D195,新規学連登録者入力シート!$A$2:$U$101,14,FALSE),""),IF($D195&lt;&gt;"",IF(VLOOKUP(個人情報!$D195,登録者リスト!$A$1:$F$43729,4,FALSE)=基本情報!$D$6,VLOOKUP(個人情報!$D195,登録者リスト!$A$1:$F$43729,5,FALSE),""),""))</f>
        <v/>
      </c>
      <c r="H195" s="281" t="str">
        <f>IF(C195="○",IF($D195&lt;&gt;"",VLOOKUP($D195,新規学連登録者入力シート!$A$2:$U$101,19,FALSE),""),IF($D195&lt;&gt;"",IF(VLOOKUP(個人情報!$D195,登録者リスト!$A$1:$H$43729,4,FALSE)=基本情報!$D$6,VLOOKUP(個人情報!$D195,登録者リスト!$A$1:$H$43729,8,FALSE),""),""))</f>
        <v/>
      </c>
      <c r="I195" s="285"/>
      <c r="J195" s="169"/>
      <c r="K195" s="13" t="str">
        <f>IF(S195="",ASC(L195&amp;IF(N195&lt;&gt;"",TEXT(N195,"00"),"")&amp;IF(P195&lt;&gt;"",TEXT(P195,"00"),"")&amp;IF(R195&lt;&gt;"",TEXT(R195,"00"),"")),ASC(S195))</f>
        <v/>
      </c>
      <c r="L195" s="292"/>
      <c r="M195" s="265" t="s">
        <v>275</v>
      </c>
      <c r="N195" s="319"/>
      <c r="O195" s="265" t="s">
        <v>276</v>
      </c>
      <c r="P195" s="319"/>
      <c r="Q195" s="277" t="s">
        <v>277</v>
      </c>
      <c r="R195" s="321"/>
      <c r="S195" s="292"/>
      <c r="T195" s="8"/>
      <c r="U195" s="9" t="s">
        <v>23</v>
      </c>
      <c r="V195" s="8"/>
      <c r="W195" s="9" t="s">
        <v>24</v>
      </c>
      <c r="X195" s="8"/>
      <c r="Y195" s="9" t="s">
        <v>26</v>
      </c>
      <c r="Z195" s="285"/>
      <c r="AA195" s="126" t="str">
        <f>IF(AI195="",ASC(AB195&amp;IF(AD195&lt;&gt;"",TEXT(AD195,"00"),"")&amp;IF(AF195&lt;&gt;"",TEXT(AF195,"00"),"")&amp;IF(AH195&lt;&gt;"",TEXT(AH195,"00"),"")),ASC(AI195))</f>
        <v/>
      </c>
      <c r="AB195" s="267" t="str">
        <f>IF(I195="","",IF(I195="202 七種競技","",VLOOKUP(I195,大学記録!$A$3:$H$22,2,FALSE)))</f>
        <v/>
      </c>
      <c r="AC195" s="269" t="s">
        <v>275</v>
      </c>
      <c r="AD195" s="267" t="str">
        <f>IF(I195="","",IF(I195="202 七種競技","",VLOOKUP(I195,大学記録!$A$3:$H$22,4,FALSE)))</f>
        <v/>
      </c>
      <c r="AE195" s="269" t="s">
        <v>276</v>
      </c>
      <c r="AF195" s="267" t="str">
        <f>IF(I195="","",IF(I195="202 七種競技","",VLOOKUP(I195,大学記録!$A$3:$H$22,6,FALSE)))</f>
        <v/>
      </c>
      <c r="AG195" s="273" t="s">
        <v>277</v>
      </c>
      <c r="AH195" s="267" t="str">
        <f>IF(I195="","",IF(I195="202 七種競技","",VLOOKUP(I195,大学記録!$A$3:$H$22,8,FALSE)))</f>
        <v/>
      </c>
      <c r="AI195" s="267" t="str">
        <f>IF(I195="","",IF(I195="202 七種競技",大学記録!$B$22,""))</f>
        <v/>
      </c>
      <c r="AJ195" s="218" t="e">
        <f>IF(#REF!="",ASC(#REF!&amp;IF(#REF!&lt;&gt;"",TEXT(#REF!,"00"),"")&amp;IF(#REF!&lt;&gt;"",TEXT(#REF!,"00"),"")&amp;IF(#REF!&lt;&gt;"",TEXT(#REF!,"00"),"")),ASC(#REF!))</f>
        <v>#REF!</v>
      </c>
      <c r="AL195" s="6" t="str">
        <f>IF(AND(I195&lt;&gt;"107 ハーフマラソン",I195&lt;&gt;"062 10000mW"),D195 &amp; "-" &amp; I195,D195 &amp; "-" &amp; I195 &amp;#REF!)</f>
        <v>-</v>
      </c>
      <c r="AM195" s="6" t="str">
        <f>IF(ISERROR(VLOOKUP(個人情報!$AL195,登録者リスト!#REF!,4,FALSE)),"○","")</f>
        <v>○</v>
      </c>
      <c r="AN195" s="6" t="e">
        <f>IF(AND(I195&lt;&gt;"107 ハーフマラソン",I195&lt;&gt;"062 10000mW"),#REF! &amp; "-" &amp; I195,#REF! &amp; "-" &amp; I195 &amp;#REF!)</f>
        <v>#REF!</v>
      </c>
      <c r="AO195" s="6" t="str">
        <f>IF(ISERROR(VLOOKUP(AN195,突破者リスト外資格記録入力シート!$D$7:$M$106,2,FALSE)),"○","")</f>
        <v>○</v>
      </c>
      <c r="AP195" s="6" t="str">
        <f>IF(C195="○","整理番号","登録番号")</f>
        <v>登録番号</v>
      </c>
      <c r="AQ195" s="6" t="str">
        <f>IF(I195="107 ハーフマラソン","H",IF(I195="062 10000mW","W",""))</f>
        <v/>
      </c>
      <c r="AR195" s="6" t="e">
        <f>VLOOKUP($I195 &amp;#REF!,標準記録!$A$1:$D$25,2,FALSE)</f>
        <v>#REF!</v>
      </c>
      <c r="AS195" s="6" t="e">
        <f>VLOOKUP($I195 &amp;#REF!,標準記録!$A$1:$D$25,3,FALSE)</f>
        <v>#REF!</v>
      </c>
      <c r="AT195" s="6" t="e">
        <f>VLOOKUP($I195 &amp;#REF!,標準記録!$A$1:$D$25,4,FALSE)</f>
        <v>#REF!</v>
      </c>
      <c r="AU195" s="6" t="str">
        <f>IF(AV195="","",A195)</f>
        <v/>
      </c>
      <c r="AV195" s="6" t="str">
        <f>IF(OR(I195="201 十種競技",I195="202 七種競技"),#REF!,"")</f>
        <v/>
      </c>
      <c r="AW195" s="6" t="str">
        <f>IF(I195="107 ハーフマラソン",#REF!,"")</f>
        <v/>
      </c>
      <c r="AX195" s="6" t="e">
        <f>I195 &amp;#REF!</f>
        <v>#REF!</v>
      </c>
      <c r="AY195" s="6">
        <f>I195</f>
        <v>0</v>
      </c>
      <c r="AZ195" s="6">
        <f>COUNTIF($AY$5:$AY$401,I195)</f>
        <v>160</v>
      </c>
      <c r="BA195" s="6">
        <f>COUNTIF($AX$5:$AX$401,I195 &amp; "B標準")</f>
        <v>0</v>
      </c>
      <c r="BB195" s="6" t="str">
        <f>D193 &amp; D195</f>
        <v>登録番号</v>
      </c>
    </row>
    <row r="196" spans="1:54" ht="14.25" customHeight="1" thickBot="1" x14ac:dyDescent="0.2">
      <c r="A196" s="358"/>
      <c r="B196" s="293"/>
      <c r="C196" s="295"/>
      <c r="D196" s="293"/>
      <c r="E196" s="188" t="str">
        <f>IF(C195="○",IF($D195&lt;&gt;"",VLOOKUP($D195,新規学連登録者入力シート!$A$2:$U$101,7,FALSE),""),IF($D195&lt;&gt;"",IF(VLOOKUP(個人情報!$D195,登録者リスト!$A$1:$F$43729,4,FALSE)=基本情報!$D$6,VLOOKUP(個人情報!$D195,登録者リスト!$A$1:$F$43729,2,FALSE),""),""))</f>
        <v/>
      </c>
      <c r="F196" s="284"/>
      <c r="G196" s="188" t="str">
        <f>IF(C195="○",IF($D195&lt;&gt;"",VLOOKUP($D195,新規学連登録者入力シート!$A$2:$U$101,19,FALSE),""),IF($D195&lt;&gt;"",IF(VLOOKUP(個人情報!$D195,登録者リスト!$A$1:$F$43729,4,FALSE)=基本情報!$D$6,VLOOKUP(個人情報!$D195,登録者リスト!$A$1:$F$43729,6,FALSE),""),""))</f>
        <v/>
      </c>
      <c r="H196" s="282"/>
      <c r="I196" s="286"/>
      <c r="J196" s="170"/>
      <c r="K196" s="15" t="str">
        <f>IF(S196="",ASC(L196&amp;IF(N196&lt;&gt;"",TEXT(N196,"00"),"")&amp;IF(P196&lt;&gt;"",TEXT(P196,"00"),"")&amp;IF(R196&lt;&gt;"",TEXT(R196,"00"),"")),ASC(S196))</f>
        <v/>
      </c>
      <c r="L196" s="293"/>
      <c r="M196" s="266"/>
      <c r="N196" s="320"/>
      <c r="O196" s="266"/>
      <c r="P196" s="320"/>
      <c r="Q196" s="278"/>
      <c r="R196" s="322"/>
      <c r="S196" s="293"/>
      <c r="T196" s="10"/>
      <c r="U196" s="11" t="s">
        <v>23</v>
      </c>
      <c r="V196" s="10"/>
      <c r="W196" s="11" t="s">
        <v>25</v>
      </c>
      <c r="X196" s="10"/>
      <c r="Y196" s="11" t="s">
        <v>26</v>
      </c>
      <c r="Z196" s="286"/>
      <c r="AA196" s="127" t="str">
        <f>IF(AI196="",ASC(AB195&amp;IF(AD196&lt;&gt;"",TEXT(AD196,"00"),"")&amp;IF(AF196&lt;&gt;"",TEXT(AF196,"00"),"")&amp;IF(AH196&lt;&gt;"",TEXT(AH196,"00"),"")),ASC(AI196))</f>
        <v/>
      </c>
      <c r="AB196" s="268"/>
      <c r="AC196" s="270"/>
      <c r="AD196" s="268"/>
      <c r="AE196" s="270"/>
      <c r="AF196" s="268"/>
      <c r="AG196" s="274"/>
      <c r="AH196" s="268"/>
      <c r="AI196" s="268"/>
      <c r="AJ196" s="219" t="e">
        <f>IF(#REF!="",ASC(#REF!&amp;IF(#REF!&lt;&gt;"",TEXT(#REF!,"00"),"")&amp;IF(#REF!&lt;&gt;"",TEXT(#REF!,"00"),"")&amp;IF(#REF!&lt;&gt;"",TEXT(#REF!,"00"),"")),ASC(#REF!))</f>
        <v>#REF!</v>
      </c>
      <c r="AL196" s="6" t="str">
        <f>IF(AND(I196&lt;&gt;"107 ハーフマラソン",I196&lt;&gt;"062 10000mW"),D195 &amp; "-" &amp; I196,D195 &amp; "-" &amp; I196 &amp;#REF!)</f>
        <v>-</v>
      </c>
      <c r="AM196" s="6" t="str">
        <f>IF(ISERROR(VLOOKUP(個人情報!$AL196,登録者リスト!#REF!,4,FALSE)),"○","")</f>
        <v>○</v>
      </c>
      <c r="AN196" s="6" t="e">
        <f>IF(AND(I196&lt;&gt;"107 ハーフマラソン",I196&lt;&gt;"062 10000mW"),#REF! &amp; "-" &amp; I196,#REF! &amp; "-" &amp; I196 &amp;#REF!)</f>
        <v>#REF!</v>
      </c>
      <c r="AO196" s="6" t="str">
        <f>IF(ISERROR(VLOOKUP(AN196,突破者リスト外資格記録入力シート!$D$7:$M$106,2,FALSE)),"○","")</f>
        <v>○</v>
      </c>
      <c r="AQ196" s="6" t="str">
        <f>IF(I196="107 ハーフマラソン","H",IF(I196="062 10000mW","W",""))</f>
        <v/>
      </c>
      <c r="AR196" s="6" t="e">
        <f>VLOOKUP($I196 &amp;#REF!,標準記録!$A$1:$D$25,2,FALSE)</f>
        <v>#REF!</v>
      </c>
      <c r="AS196" s="6" t="e">
        <f>VLOOKUP($I196 &amp;#REF!,標準記録!$A$1:$D$25,3,FALSE)</f>
        <v>#REF!</v>
      </c>
      <c r="AT196" s="6" t="e">
        <f>VLOOKUP($I196 &amp;#REF!,標準記録!$A$1:$D$25,4,FALSE)</f>
        <v>#REF!</v>
      </c>
      <c r="AU196" s="6" t="str">
        <f>IF(AV196="","",A195)</f>
        <v/>
      </c>
      <c r="AV196" s="6" t="str">
        <f>IF(OR(I196="201 十種競技",I196="202 七種競技"),#REF!,"")</f>
        <v/>
      </c>
      <c r="AW196" s="6" t="str">
        <f>IF(I196="107 ハーフマラソン",#REF!,"")</f>
        <v/>
      </c>
      <c r="AX196" s="6" t="e">
        <f>I196 &amp;#REF!</f>
        <v>#REF!</v>
      </c>
      <c r="AY196" s="6">
        <f>I196</f>
        <v>0</v>
      </c>
      <c r="AZ196" s="6">
        <f>COUNTIF($AY$5:$AY$401,I196)</f>
        <v>160</v>
      </c>
      <c r="BA196" s="6">
        <f>COUNTIF($AX$5:$AX$401,I196 &amp; "B標準")</f>
        <v>0</v>
      </c>
    </row>
    <row r="197" spans="1:54" ht="15" thickTop="1" thickBot="1" x14ac:dyDescent="0.2">
      <c r="A197" s="359"/>
      <c r="B197" s="325" t="s">
        <v>164</v>
      </c>
      <c r="C197" s="326"/>
      <c r="D197" s="326"/>
      <c r="E197" s="326"/>
      <c r="F197" s="326"/>
      <c r="G197" s="327"/>
      <c r="H197" s="214"/>
      <c r="I197" s="328"/>
      <c r="J197" s="329"/>
      <c r="K197" s="329"/>
      <c r="L197" s="329"/>
      <c r="M197" s="329"/>
      <c r="N197" s="329"/>
      <c r="O197" s="329"/>
      <c r="P197" s="329"/>
      <c r="Q197" s="329"/>
      <c r="R197" s="329"/>
      <c r="S197" s="329"/>
      <c r="T197" s="329"/>
      <c r="U197" s="329"/>
      <c r="V197" s="329"/>
      <c r="W197" s="329"/>
      <c r="X197" s="329"/>
      <c r="Y197" s="329"/>
      <c r="Z197" s="329"/>
      <c r="AA197" s="329"/>
      <c r="AB197" s="329"/>
      <c r="AC197" s="329"/>
      <c r="AD197" s="329"/>
      <c r="AE197" s="329"/>
      <c r="AF197" s="329"/>
      <c r="AG197" s="329"/>
      <c r="AH197" s="329"/>
      <c r="AI197" s="329"/>
      <c r="AJ197" s="330"/>
    </row>
    <row r="198" spans="1:54" ht="13.5" customHeight="1" x14ac:dyDescent="0.15">
      <c r="A198" s="355"/>
      <c r="B198" s="350" t="s">
        <v>0</v>
      </c>
      <c r="C198" s="351" t="s">
        <v>280</v>
      </c>
      <c r="D198" s="351" t="str">
        <f>IF(C200="○","整理番号","登録番号")</f>
        <v>登録番号</v>
      </c>
      <c r="E198" s="193" t="s">
        <v>1394</v>
      </c>
      <c r="F198" s="350" t="s">
        <v>319</v>
      </c>
      <c r="G198" s="215" t="s">
        <v>1</v>
      </c>
      <c r="H198" s="336" t="s">
        <v>1395</v>
      </c>
      <c r="I198" s="353" t="s">
        <v>2</v>
      </c>
      <c r="J198" s="194" t="s">
        <v>281</v>
      </c>
      <c r="K198" s="195" t="s">
        <v>16</v>
      </c>
      <c r="L198" s="338" t="s">
        <v>4</v>
      </c>
      <c r="M198" s="339"/>
      <c r="N198" s="339"/>
      <c r="O198" s="339"/>
      <c r="P198" s="339"/>
      <c r="Q198" s="339"/>
      <c r="R198" s="339"/>
      <c r="S198" s="339"/>
      <c r="T198" s="339"/>
      <c r="U198" s="339"/>
      <c r="V198" s="339"/>
      <c r="W198" s="339"/>
      <c r="X198" s="339"/>
      <c r="Y198" s="339"/>
      <c r="Z198" s="340"/>
      <c r="AA198" s="196" t="s">
        <v>16</v>
      </c>
      <c r="AB198" s="341" t="s">
        <v>462</v>
      </c>
      <c r="AC198" s="342"/>
      <c r="AD198" s="342"/>
      <c r="AE198" s="342"/>
      <c r="AF198" s="342"/>
      <c r="AG198" s="342"/>
      <c r="AH198" s="342"/>
      <c r="AI198" s="343"/>
      <c r="AJ198" s="216" t="s">
        <v>16</v>
      </c>
    </row>
    <row r="199" spans="1:54" ht="14.25" thickBot="1" x14ac:dyDescent="0.2">
      <c r="A199" s="356"/>
      <c r="B199" s="337"/>
      <c r="C199" s="352"/>
      <c r="D199" s="352"/>
      <c r="E199" s="197" t="s">
        <v>6</v>
      </c>
      <c r="F199" s="337"/>
      <c r="G199" s="198" t="s">
        <v>7</v>
      </c>
      <c r="H199" s="337"/>
      <c r="I199" s="354"/>
      <c r="J199" s="199"/>
      <c r="K199" s="200"/>
      <c r="L199" s="344" t="s">
        <v>8</v>
      </c>
      <c r="M199" s="345"/>
      <c r="N199" s="345"/>
      <c r="O199" s="345"/>
      <c r="P199" s="345"/>
      <c r="Q199" s="345"/>
      <c r="R199" s="346"/>
      <c r="S199" s="197" t="s">
        <v>9</v>
      </c>
      <c r="T199" s="201" t="s">
        <v>10</v>
      </c>
      <c r="U199" s="202"/>
      <c r="V199" s="202"/>
      <c r="W199" s="202"/>
      <c r="X199" s="202"/>
      <c r="Y199" s="203"/>
      <c r="Z199" s="198" t="s">
        <v>11</v>
      </c>
      <c r="AA199" s="204"/>
      <c r="AB199" s="347" t="s">
        <v>8</v>
      </c>
      <c r="AC199" s="348"/>
      <c r="AD199" s="348"/>
      <c r="AE199" s="348"/>
      <c r="AF199" s="348"/>
      <c r="AG199" s="348"/>
      <c r="AH199" s="349"/>
      <c r="AI199" s="205" t="s">
        <v>9</v>
      </c>
      <c r="AJ199" s="217"/>
    </row>
    <row r="200" spans="1:54" ht="13.5" customHeight="1" x14ac:dyDescent="0.15">
      <c r="A200" s="357">
        <v>40</v>
      </c>
      <c r="B200" s="292"/>
      <c r="C200" s="294"/>
      <c r="D200" s="292"/>
      <c r="E200" s="212" t="str">
        <f>IF(C200="○",IF($D200&lt;&gt;"",VLOOKUP($D200,新規学連登録者入力シート!$A$2:$U$101,8,FALSE),""),IF($D200&lt;&gt;"",IF(VLOOKUP(個人情報!$D200,登録者リスト!$A$1:$F$43729,4,FALSE)=基本情報!$D$6,VLOOKUP(個人情報!$D200,登録者リスト!$A$1:$F$43729,3,FALSE),""),""))</f>
        <v/>
      </c>
      <c r="F200" s="283" t="str">
        <f>IF(C200="○",IF($D200&lt;&gt;"",VLOOKUP($D200,新規学連登録者入力シート!$A$2:$U$101,9,FALSE),""),IF($D200&lt;&gt;"",IF(VLOOKUP(個人情報!$D200,登録者リスト!$A$1:$G$43729,4,FALSE)=基本情報!$D$6,VLOOKUP(個人情報!$D200,登録者リスト!$A$1:$G$43729,7,FALSE),""),""))</f>
        <v/>
      </c>
      <c r="G200" s="213" t="str">
        <f>IF(C200="○",IF($D200&lt;&gt;"",VLOOKUP($D200,新規学連登録者入力シート!$A$2:$U$101,14,FALSE),""),IF($D200&lt;&gt;"",IF(VLOOKUP(個人情報!$D200,登録者リスト!$A$1:$F$43729,4,FALSE)=基本情報!$D$6,VLOOKUP(個人情報!$D200,登録者リスト!$A$1:$F$43729,5,FALSE),""),""))</f>
        <v/>
      </c>
      <c r="H200" s="281" t="str">
        <f>IF(C200="○",IF($D200&lt;&gt;"",VLOOKUP($D200,新規学連登録者入力シート!$A$2:$U$101,19,FALSE),""),IF($D200&lt;&gt;"",IF(VLOOKUP(個人情報!$D200,登録者リスト!$A$1:$H$43729,4,FALSE)=基本情報!$D$6,VLOOKUP(個人情報!$D200,登録者リスト!$A$1:$H$43729,8,FALSE),""),""))</f>
        <v/>
      </c>
      <c r="I200" s="285"/>
      <c r="J200" s="169"/>
      <c r="K200" s="13" t="str">
        <f>IF(S200="",ASC(L200&amp;IF(N200&lt;&gt;"",TEXT(N200,"00"),"")&amp;IF(P200&lt;&gt;"",TEXT(P200,"00"),"")&amp;IF(R200&lt;&gt;"",TEXT(R200,"00"),"")),ASC(S200))</f>
        <v/>
      </c>
      <c r="L200" s="292"/>
      <c r="M200" s="265" t="s">
        <v>275</v>
      </c>
      <c r="N200" s="319"/>
      <c r="O200" s="265" t="s">
        <v>276</v>
      </c>
      <c r="P200" s="319"/>
      <c r="Q200" s="277" t="s">
        <v>277</v>
      </c>
      <c r="R200" s="321"/>
      <c r="S200" s="292"/>
      <c r="T200" s="8"/>
      <c r="U200" s="9" t="s">
        <v>23</v>
      </c>
      <c r="V200" s="8"/>
      <c r="W200" s="9" t="s">
        <v>24</v>
      </c>
      <c r="X200" s="8"/>
      <c r="Y200" s="9" t="s">
        <v>26</v>
      </c>
      <c r="Z200" s="285"/>
      <c r="AA200" s="126" t="str">
        <f>IF(AI200="",ASC(AB200&amp;IF(AD200&lt;&gt;"",TEXT(AD200,"00"),"")&amp;IF(AF200&lt;&gt;"",TEXT(AF200,"00"),"")&amp;IF(AH200&lt;&gt;"",TEXT(AH200,"00"),"")),ASC(AI200))</f>
        <v/>
      </c>
      <c r="AB200" s="267" t="str">
        <f>IF(I200="","",IF(I200="202 七種競技","",VLOOKUP(I200,大学記録!$A$3:$H$22,2,FALSE)))</f>
        <v/>
      </c>
      <c r="AC200" s="269" t="s">
        <v>275</v>
      </c>
      <c r="AD200" s="267" t="str">
        <f>IF(I200="","",IF(I200="202 七種競技","",VLOOKUP(I200,大学記録!$A$3:$H$22,4,FALSE)))</f>
        <v/>
      </c>
      <c r="AE200" s="269" t="s">
        <v>276</v>
      </c>
      <c r="AF200" s="267" t="str">
        <f>IF(I200="","",IF(I200="202 七種競技","",VLOOKUP(I200,大学記録!$A$3:$H$22,6,FALSE)))</f>
        <v/>
      </c>
      <c r="AG200" s="273" t="s">
        <v>277</v>
      </c>
      <c r="AH200" s="267" t="str">
        <f>IF(I200="","",IF(I200="202 七種競技","",VLOOKUP(I200,大学記録!$A$3:$H$22,8,FALSE)))</f>
        <v/>
      </c>
      <c r="AI200" s="267" t="str">
        <f>IF(I200="","",IF(I200="202 七種競技",大学記録!$B$22,""))</f>
        <v/>
      </c>
      <c r="AJ200" s="218" t="e">
        <f>IF(#REF!="",ASC(#REF!&amp;IF(#REF!&lt;&gt;"",TEXT(#REF!,"00"),"")&amp;IF(#REF!&lt;&gt;"",TEXT(#REF!,"00"),"")&amp;IF(#REF!&lt;&gt;"",TEXT(#REF!,"00"),"")),ASC(#REF!))</f>
        <v>#REF!</v>
      </c>
      <c r="AL200" s="6" t="str">
        <f>IF(AND(I200&lt;&gt;"107 ハーフマラソン",I200&lt;&gt;"062 10000mW"),D200 &amp; "-" &amp; I200,D200 &amp; "-" &amp; I200 &amp;#REF!)</f>
        <v>-</v>
      </c>
      <c r="AM200" s="6" t="str">
        <f>IF(ISERROR(VLOOKUP(個人情報!$AL200,登録者リスト!#REF!,4,FALSE)),"○","")</f>
        <v>○</v>
      </c>
      <c r="AN200" s="6" t="e">
        <f>IF(AND(I200&lt;&gt;"107 ハーフマラソン",I200&lt;&gt;"062 10000mW"),#REF! &amp; "-" &amp; I200,#REF! &amp; "-" &amp; I200 &amp;#REF!)</f>
        <v>#REF!</v>
      </c>
      <c r="AO200" s="6" t="str">
        <f>IF(ISERROR(VLOOKUP(AN200,突破者リスト外資格記録入力シート!$D$7:$M$106,2,FALSE)),"○","")</f>
        <v>○</v>
      </c>
      <c r="AP200" s="6" t="str">
        <f>IF(C200="○","整理番号","登録番号")</f>
        <v>登録番号</v>
      </c>
      <c r="AQ200" s="6" t="str">
        <f>IF(I200="107 ハーフマラソン","H",IF(I200="062 10000mW","W",""))</f>
        <v/>
      </c>
      <c r="AR200" s="6" t="e">
        <f>VLOOKUP($I200 &amp;#REF!,標準記録!$A$1:$D$25,2,FALSE)</f>
        <v>#REF!</v>
      </c>
      <c r="AS200" s="6" t="e">
        <f>VLOOKUP($I200 &amp;#REF!,標準記録!$A$1:$D$25,3,FALSE)</f>
        <v>#REF!</v>
      </c>
      <c r="AT200" s="6" t="e">
        <f>VLOOKUP($I200 &amp;#REF!,標準記録!$A$1:$D$25,4,FALSE)</f>
        <v>#REF!</v>
      </c>
      <c r="AU200" s="6" t="str">
        <f>IF(AV200="","",A200)</f>
        <v/>
      </c>
      <c r="AV200" s="6" t="str">
        <f>IF(OR(I200="201 十種競技",I200="202 七種競技"),#REF!,"")</f>
        <v/>
      </c>
      <c r="AW200" s="6" t="str">
        <f>IF(I200="107 ハーフマラソン",#REF!,"")</f>
        <v/>
      </c>
      <c r="AX200" s="6" t="e">
        <f>I200 &amp;#REF!</f>
        <v>#REF!</v>
      </c>
      <c r="AY200" s="6">
        <f>I200</f>
        <v>0</v>
      </c>
      <c r="AZ200" s="6">
        <f>COUNTIF($AY$5:$AY$401,I200)</f>
        <v>160</v>
      </c>
      <c r="BA200" s="6">
        <f>COUNTIF($AX$5:$AX$401,I200 &amp; "B標準")</f>
        <v>0</v>
      </c>
      <c r="BB200" s="6" t="str">
        <f>D198 &amp; D200</f>
        <v>登録番号</v>
      </c>
    </row>
    <row r="201" spans="1:54" ht="14.25" customHeight="1" thickBot="1" x14ac:dyDescent="0.2">
      <c r="A201" s="358"/>
      <c r="B201" s="293"/>
      <c r="C201" s="295"/>
      <c r="D201" s="293"/>
      <c r="E201" s="188" t="str">
        <f>IF(C200="○",IF($D200&lt;&gt;"",VLOOKUP($D200,新規学連登録者入力シート!$A$2:$U$101,7,FALSE),""),IF($D200&lt;&gt;"",IF(VLOOKUP(個人情報!$D200,登録者リスト!$A$1:$F$43729,4,FALSE)=基本情報!$D$6,VLOOKUP(個人情報!$D200,登録者リスト!$A$1:$F$43729,2,FALSE),""),""))</f>
        <v/>
      </c>
      <c r="F201" s="284"/>
      <c r="G201" s="188" t="str">
        <f>IF(C200="○",IF($D200&lt;&gt;"",VLOOKUP($D200,新規学連登録者入力シート!$A$2:$U$101,19,FALSE),""),IF($D200&lt;&gt;"",IF(VLOOKUP(個人情報!$D200,登録者リスト!$A$1:$F$43729,4,FALSE)=基本情報!$D$6,VLOOKUP(個人情報!$D200,登録者リスト!$A$1:$F$43729,6,FALSE),""),""))</f>
        <v/>
      </c>
      <c r="H201" s="282"/>
      <c r="I201" s="286"/>
      <c r="J201" s="170"/>
      <c r="K201" s="15" t="str">
        <f>IF(S201="",ASC(L201&amp;IF(N201&lt;&gt;"",TEXT(N201,"00"),"")&amp;IF(P201&lt;&gt;"",TEXT(P201,"00"),"")&amp;IF(R201&lt;&gt;"",TEXT(R201,"00"),"")),ASC(S201))</f>
        <v/>
      </c>
      <c r="L201" s="293"/>
      <c r="M201" s="266"/>
      <c r="N201" s="320"/>
      <c r="O201" s="266"/>
      <c r="P201" s="320"/>
      <c r="Q201" s="278"/>
      <c r="R201" s="322"/>
      <c r="S201" s="293"/>
      <c r="T201" s="10"/>
      <c r="U201" s="11" t="s">
        <v>23</v>
      </c>
      <c r="V201" s="10"/>
      <c r="W201" s="11" t="s">
        <v>25</v>
      </c>
      <c r="X201" s="10"/>
      <c r="Y201" s="11" t="s">
        <v>26</v>
      </c>
      <c r="Z201" s="286"/>
      <c r="AA201" s="127" t="str">
        <f>IF(AI201="",ASC(AB200&amp;IF(AD201&lt;&gt;"",TEXT(AD201,"00"),"")&amp;IF(AF201&lt;&gt;"",TEXT(AF201,"00"),"")&amp;IF(AH201&lt;&gt;"",TEXT(AH201,"00"),"")),ASC(AI201))</f>
        <v/>
      </c>
      <c r="AB201" s="268"/>
      <c r="AC201" s="270"/>
      <c r="AD201" s="268"/>
      <c r="AE201" s="270"/>
      <c r="AF201" s="268"/>
      <c r="AG201" s="274"/>
      <c r="AH201" s="268"/>
      <c r="AI201" s="268"/>
      <c r="AJ201" s="219" t="e">
        <f>IF(#REF!="",ASC(#REF!&amp;IF(#REF!&lt;&gt;"",TEXT(#REF!,"00"),"")&amp;IF(#REF!&lt;&gt;"",TEXT(#REF!,"00"),"")&amp;IF(#REF!&lt;&gt;"",TEXT(#REF!,"00"),"")),ASC(#REF!))</f>
        <v>#REF!</v>
      </c>
      <c r="AL201" s="6" t="str">
        <f>IF(AND(I201&lt;&gt;"107 ハーフマラソン",I201&lt;&gt;"062 10000mW"),D200 &amp; "-" &amp; I201,D200 &amp; "-" &amp; I201 &amp;#REF!)</f>
        <v>-</v>
      </c>
      <c r="AM201" s="6" t="str">
        <f>IF(ISERROR(VLOOKUP(個人情報!$AL201,登録者リスト!#REF!,4,FALSE)),"○","")</f>
        <v>○</v>
      </c>
      <c r="AN201" s="6" t="e">
        <f>IF(AND(I201&lt;&gt;"107 ハーフマラソン",I201&lt;&gt;"062 10000mW"),#REF! &amp; "-" &amp; I201,#REF! &amp; "-" &amp; I201 &amp;#REF!)</f>
        <v>#REF!</v>
      </c>
      <c r="AO201" s="6" t="str">
        <f>IF(ISERROR(VLOOKUP(AN201,突破者リスト外資格記録入力シート!$D$7:$M$106,2,FALSE)),"○","")</f>
        <v>○</v>
      </c>
      <c r="AQ201" s="6" t="str">
        <f>IF(I201="107 ハーフマラソン","H",IF(I201="062 10000mW","W",""))</f>
        <v/>
      </c>
      <c r="AR201" s="6" t="e">
        <f>VLOOKUP($I201 &amp;#REF!,標準記録!$A$1:$D$25,2,FALSE)</f>
        <v>#REF!</v>
      </c>
      <c r="AS201" s="6" t="e">
        <f>VLOOKUP($I201 &amp;#REF!,標準記録!$A$1:$D$25,3,FALSE)</f>
        <v>#REF!</v>
      </c>
      <c r="AT201" s="6" t="e">
        <f>VLOOKUP($I201 &amp;#REF!,標準記録!$A$1:$D$25,4,FALSE)</f>
        <v>#REF!</v>
      </c>
      <c r="AU201" s="6" t="str">
        <f>IF(AV201="","",A200)</f>
        <v/>
      </c>
      <c r="AV201" s="6" t="str">
        <f>IF(OR(I201="201 十種競技",I201="202 七種競技"),#REF!,"")</f>
        <v/>
      </c>
      <c r="AW201" s="6" t="str">
        <f>IF(I201="107 ハーフマラソン",#REF!,"")</f>
        <v/>
      </c>
      <c r="AX201" s="6" t="e">
        <f>I201 &amp;#REF!</f>
        <v>#REF!</v>
      </c>
      <c r="AY201" s="6">
        <f>I201</f>
        <v>0</v>
      </c>
      <c r="AZ201" s="6">
        <f>COUNTIF($AY$5:$AY$401,I201)</f>
        <v>160</v>
      </c>
      <c r="BA201" s="6">
        <f>COUNTIF($AX$5:$AX$401,I201 &amp; "B標準")</f>
        <v>0</v>
      </c>
    </row>
    <row r="202" spans="1:54" ht="15" thickTop="1" thickBot="1" x14ac:dyDescent="0.2">
      <c r="A202" s="359"/>
      <c r="B202" s="325" t="s">
        <v>164</v>
      </c>
      <c r="C202" s="326"/>
      <c r="D202" s="326"/>
      <c r="E202" s="326"/>
      <c r="F202" s="326"/>
      <c r="G202" s="327"/>
      <c r="H202" s="214"/>
      <c r="I202" s="328"/>
      <c r="J202" s="329"/>
      <c r="K202" s="329"/>
      <c r="L202" s="329"/>
      <c r="M202" s="329"/>
      <c r="N202" s="329"/>
      <c r="O202" s="329"/>
      <c r="P202" s="329"/>
      <c r="Q202" s="329"/>
      <c r="R202" s="329"/>
      <c r="S202" s="329"/>
      <c r="T202" s="329"/>
      <c r="U202" s="329"/>
      <c r="V202" s="329"/>
      <c r="W202" s="329"/>
      <c r="X202" s="329"/>
      <c r="Y202" s="329"/>
      <c r="Z202" s="329"/>
      <c r="AA202" s="329"/>
      <c r="AB202" s="329"/>
      <c r="AC202" s="329"/>
      <c r="AD202" s="329"/>
      <c r="AE202" s="329"/>
      <c r="AF202" s="329"/>
      <c r="AG202" s="329"/>
      <c r="AH202" s="329"/>
      <c r="AI202" s="329"/>
      <c r="AJ202" s="330"/>
    </row>
    <row r="203" spans="1:54" ht="13.5" customHeight="1" x14ac:dyDescent="0.15">
      <c r="A203" s="355"/>
      <c r="B203" s="350" t="s">
        <v>0</v>
      </c>
      <c r="C203" s="351" t="s">
        <v>280</v>
      </c>
      <c r="D203" s="351" t="str">
        <f>IF(C205="○","整理番号","登録番号")</f>
        <v>登録番号</v>
      </c>
      <c r="E203" s="193" t="s">
        <v>1394</v>
      </c>
      <c r="F203" s="350" t="s">
        <v>319</v>
      </c>
      <c r="G203" s="215" t="s">
        <v>1</v>
      </c>
      <c r="H203" s="336" t="s">
        <v>1395</v>
      </c>
      <c r="I203" s="353" t="s">
        <v>2</v>
      </c>
      <c r="J203" s="194" t="s">
        <v>281</v>
      </c>
      <c r="K203" s="195" t="s">
        <v>16</v>
      </c>
      <c r="L203" s="338" t="s">
        <v>4</v>
      </c>
      <c r="M203" s="339"/>
      <c r="N203" s="339"/>
      <c r="O203" s="339"/>
      <c r="P203" s="339"/>
      <c r="Q203" s="339"/>
      <c r="R203" s="339"/>
      <c r="S203" s="339"/>
      <c r="T203" s="339"/>
      <c r="U203" s="339"/>
      <c r="V203" s="339"/>
      <c r="W203" s="339"/>
      <c r="X203" s="339"/>
      <c r="Y203" s="339"/>
      <c r="Z203" s="340"/>
      <c r="AA203" s="196" t="s">
        <v>16</v>
      </c>
      <c r="AB203" s="341" t="s">
        <v>462</v>
      </c>
      <c r="AC203" s="342"/>
      <c r="AD203" s="342"/>
      <c r="AE203" s="342"/>
      <c r="AF203" s="342"/>
      <c r="AG203" s="342"/>
      <c r="AH203" s="342"/>
      <c r="AI203" s="343"/>
      <c r="AJ203" s="216" t="s">
        <v>16</v>
      </c>
    </row>
    <row r="204" spans="1:54" ht="14.25" thickBot="1" x14ac:dyDescent="0.2">
      <c r="A204" s="356"/>
      <c r="B204" s="337"/>
      <c r="C204" s="352"/>
      <c r="D204" s="352"/>
      <c r="E204" s="197" t="s">
        <v>6</v>
      </c>
      <c r="F204" s="337"/>
      <c r="G204" s="198" t="s">
        <v>7</v>
      </c>
      <c r="H204" s="337"/>
      <c r="I204" s="354"/>
      <c r="J204" s="199"/>
      <c r="K204" s="200"/>
      <c r="L204" s="344" t="s">
        <v>8</v>
      </c>
      <c r="M204" s="345"/>
      <c r="N204" s="345"/>
      <c r="O204" s="345"/>
      <c r="P204" s="345"/>
      <c r="Q204" s="345"/>
      <c r="R204" s="346"/>
      <c r="S204" s="197" t="s">
        <v>9</v>
      </c>
      <c r="T204" s="201" t="s">
        <v>10</v>
      </c>
      <c r="U204" s="202"/>
      <c r="V204" s="202"/>
      <c r="W204" s="202"/>
      <c r="X204" s="202"/>
      <c r="Y204" s="203"/>
      <c r="Z204" s="198" t="s">
        <v>11</v>
      </c>
      <c r="AA204" s="204"/>
      <c r="AB204" s="347" t="s">
        <v>8</v>
      </c>
      <c r="AC204" s="348"/>
      <c r="AD204" s="348"/>
      <c r="AE204" s="348"/>
      <c r="AF204" s="348"/>
      <c r="AG204" s="348"/>
      <c r="AH204" s="349"/>
      <c r="AI204" s="205" t="s">
        <v>9</v>
      </c>
      <c r="AJ204" s="217"/>
    </row>
    <row r="205" spans="1:54" ht="13.5" customHeight="1" x14ac:dyDescent="0.15">
      <c r="A205" s="357">
        <v>41</v>
      </c>
      <c r="B205" s="292"/>
      <c r="C205" s="294"/>
      <c r="D205" s="292"/>
      <c r="E205" s="212" t="str">
        <f>IF(C205="○",IF($D205&lt;&gt;"",VLOOKUP($D205,新規学連登録者入力シート!$A$2:$U$101,8,FALSE),""),IF($D205&lt;&gt;"",IF(VLOOKUP(個人情報!$D205,登録者リスト!$A$1:$F$43729,4,FALSE)=基本情報!$D$6,VLOOKUP(個人情報!$D205,登録者リスト!$A$1:$F$43729,3,FALSE),""),""))</f>
        <v/>
      </c>
      <c r="F205" s="283" t="str">
        <f>IF(C205="○",IF($D205&lt;&gt;"",VLOOKUP($D205,新規学連登録者入力シート!$A$2:$U$101,9,FALSE),""),IF($D205&lt;&gt;"",IF(VLOOKUP(個人情報!$D205,登録者リスト!$A$1:$G$43729,4,FALSE)=基本情報!$D$6,VLOOKUP(個人情報!$D205,登録者リスト!$A$1:$G$43729,7,FALSE),""),""))</f>
        <v/>
      </c>
      <c r="G205" s="213" t="str">
        <f>IF(C205="○",IF($D205&lt;&gt;"",VLOOKUP($D205,新規学連登録者入力シート!$A$2:$U$101,14,FALSE),""),IF($D205&lt;&gt;"",IF(VLOOKUP(個人情報!$D205,登録者リスト!$A$1:$F$43729,4,FALSE)=基本情報!$D$6,VLOOKUP(個人情報!$D205,登録者リスト!$A$1:$F$43729,5,FALSE),""),""))</f>
        <v/>
      </c>
      <c r="H205" s="281" t="str">
        <f>IF(C205="○",IF($D205&lt;&gt;"",VLOOKUP($D205,新規学連登録者入力シート!$A$2:$U$101,19,FALSE),""),IF($D205&lt;&gt;"",IF(VLOOKUP(個人情報!$D205,登録者リスト!$A$1:$H$43729,4,FALSE)=基本情報!$D$6,VLOOKUP(個人情報!$D205,登録者リスト!$A$1:$H$43729,8,FALSE),""),""))</f>
        <v/>
      </c>
      <c r="I205" s="285"/>
      <c r="J205" s="169"/>
      <c r="K205" s="13" t="str">
        <f>IF(S205="",ASC(L205&amp;IF(N205&lt;&gt;"",TEXT(N205,"00"),"")&amp;IF(P205&lt;&gt;"",TEXT(P205,"00"),"")&amp;IF(R205&lt;&gt;"",TEXT(R205,"00"),"")),ASC(S205))</f>
        <v/>
      </c>
      <c r="L205" s="292"/>
      <c r="M205" s="265" t="s">
        <v>275</v>
      </c>
      <c r="N205" s="319"/>
      <c r="O205" s="265" t="s">
        <v>276</v>
      </c>
      <c r="P205" s="319"/>
      <c r="Q205" s="277" t="s">
        <v>277</v>
      </c>
      <c r="R205" s="321"/>
      <c r="S205" s="292"/>
      <c r="T205" s="8"/>
      <c r="U205" s="9" t="s">
        <v>23</v>
      </c>
      <c r="V205" s="8"/>
      <c r="W205" s="9" t="s">
        <v>24</v>
      </c>
      <c r="X205" s="8"/>
      <c r="Y205" s="9" t="s">
        <v>26</v>
      </c>
      <c r="Z205" s="285"/>
      <c r="AA205" s="126" t="str">
        <f>IF(AI205="",ASC(AB205&amp;IF(AD205&lt;&gt;"",TEXT(AD205,"00"),"")&amp;IF(AF205&lt;&gt;"",TEXT(AF205,"00"),"")&amp;IF(AH205&lt;&gt;"",TEXT(AH205,"00"),"")),ASC(AI205))</f>
        <v/>
      </c>
      <c r="AB205" s="267" t="str">
        <f>IF(I205="","",IF(I205="202 七種競技","",VLOOKUP(I205,大学記録!$A$3:$H$22,2,FALSE)))</f>
        <v/>
      </c>
      <c r="AC205" s="269" t="s">
        <v>275</v>
      </c>
      <c r="AD205" s="267" t="str">
        <f>IF(I205="","",IF(I205="202 七種競技","",VLOOKUP(I205,大学記録!$A$3:$H$22,4,FALSE)))</f>
        <v/>
      </c>
      <c r="AE205" s="269" t="s">
        <v>276</v>
      </c>
      <c r="AF205" s="267" t="str">
        <f>IF(I205="","",IF(I205="202 七種競技","",VLOOKUP(I205,大学記録!$A$3:$H$22,6,FALSE)))</f>
        <v/>
      </c>
      <c r="AG205" s="273" t="s">
        <v>277</v>
      </c>
      <c r="AH205" s="267" t="str">
        <f>IF(I205="","",IF(I205="202 七種競技","",VLOOKUP(I205,大学記録!$A$3:$H$22,8,FALSE)))</f>
        <v/>
      </c>
      <c r="AI205" s="267" t="str">
        <f>IF(I205="","",IF(I205="202 七種競技",大学記録!$B$22,""))</f>
        <v/>
      </c>
      <c r="AJ205" s="218" t="e">
        <f>IF(#REF!="",ASC(#REF!&amp;IF(#REF!&lt;&gt;"",TEXT(#REF!,"00"),"")&amp;IF(#REF!&lt;&gt;"",TEXT(#REF!,"00"),"")&amp;IF(#REF!&lt;&gt;"",TEXT(#REF!,"00"),"")),ASC(#REF!))</f>
        <v>#REF!</v>
      </c>
      <c r="AL205" s="6" t="str">
        <f>IF(AND(I205&lt;&gt;"107 ハーフマラソン",I205&lt;&gt;"062 10000mW"),D205 &amp; "-" &amp; I205,D205 &amp; "-" &amp; I205 &amp;#REF!)</f>
        <v>-</v>
      </c>
      <c r="AM205" s="6" t="str">
        <f>IF(ISERROR(VLOOKUP(個人情報!$AL205,登録者リスト!#REF!,4,FALSE)),"○","")</f>
        <v>○</v>
      </c>
      <c r="AN205" s="6" t="e">
        <f>IF(AND(I205&lt;&gt;"107 ハーフマラソン",I205&lt;&gt;"062 10000mW"),#REF! &amp; "-" &amp; I205,#REF! &amp; "-" &amp; I205 &amp;#REF!)</f>
        <v>#REF!</v>
      </c>
      <c r="AO205" s="6" t="str">
        <f>IF(ISERROR(VLOOKUP(AN205,突破者リスト外資格記録入力シート!$D$7:$M$106,2,FALSE)),"○","")</f>
        <v>○</v>
      </c>
      <c r="AP205" s="6" t="str">
        <f>IF(C205="○","整理番号","登録番号")</f>
        <v>登録番号</v>
      </c>
      <c r="AQ205" s="6" t="str">
        <f>IF(I205="107 ハーフマラソン","H",IF(I205="062 10000mW","W",""))</f>
        <v/>
      </c>
      <c r="AR205" s="6" t="e">
        <f>VLOOKUP($I205 &amp;#REF!,標準記録!$A$1:$D$25,2,FALSE)</f>
        <v>#REF!</v>
      </c>
      <c r="AS205" s="6" t="e">
        <f>VLOOKUP($I205 &amp;#REF!,標準記録!$A$1:$D$25,3,FALSE)</f>
        <v>#REF!</v>
      </c>
      <c r="AT205" s="6" t="e">
        <f>VLOOKUP($I205 &amp;#REF!,標準記録!$A$1:$D$25,4,FALSE)</f>
        <v>#REF!</v>
      </c>
      <c r="AU205" s="6" t="str">
        <f>IF(AV205="","",A205)</f>
        <v/>
      </c>
      <c r="AV205" s="6" t="str">
        <f>IF(OR(I205="201 十種競技",I205="202 七種競技"),#REF!,"")</f>
        <v/>
      </c>
      <c r="AW205" s="6" t="str">
        <f>IF(I205="107 ハーフマラソン",#REF!,"")</f>
        <v/>
      </c>
      <c r="AX205" s="6" t="e">
        <f>I205 &amp;#REF!</f>
        <v>#REF!</v>
      </c>
      <c r="AY205" s="6">
        <f>I205</f>
        <v>0</v>
      </c>
      <c r="AZ205" s="6">
        <f>COUNTIF($AY$5:$AY$401,I205)</f>
        <v>160</v>
      </c>
      <c r="BA205" s="6">
        <f>COUNTIF($AX$5:$AX$401,I205 &amp; "B標準")</f>
        <v>0</v>
      </c>
      <c r="BB205" s="6" t="str">
        <f>D203 &amp; D205</f>
        <v>登録番号</v>
      </c>
    </row>
    <row r="206" spans="1:54" ht="14.25" customHeight="1" thickBot="1" x14ac:dyDescent="0.2">
      <c r="A206" s="358"/>
      <c r="B206" s="293"/>
      <c r="C206" s="295"/>
      <c r="D206" s="293"/>
      <c r="E206" s="188" t="str">
        <f>IF(C205="○",IF($D205&lt;&gt;"",VLOOKUP($D205,新規学連登録者入力シート!$A$2:$U$101,7,FALSE),""),IF($D205&lt;&gt;"",IF(VLOOKUP(個人情報!$D205,登録者リスト!$A$1:$F$43729,4,FALSE)=基本情報!$D$6,VLOOKUP(個人情報!$D205,登録者リスト!$A$1:$F$43729,2,FALSE),""),""))</f>
        <v/>
      </c>
      <c r="F206" s="284"/>
      <c r="G206" s="188" t="str">
        <f>IF(C205="○",IF($D205&lt;&gt;"",VLOOKUP($D205,新規学連登録者入力シート!$A$2:$U$101,19,FALSE),""),IF($D205&lt;&gt;"",IF(VLOOKUP(個人情報!$D205,登録者リスト!$A$1:$F$43729,4,FALSE)=基本情報!$D$6,VLOOKUP(個人情報!$D205,登録者リスト!$A$1:$F$43729,6,FALSE),""),""))</f>
        <v/>
      </c>
      <c r="H206" s="282"/>
      <c r="I206" s="286"/>
      <c r="J206" s="170"/>
      <c r="K206" s="15" t="str">
        <f>IF(S206="",ASC(L206&amp;IF(N206&lt;&gt;"",TEXT(N206,"00"),"")&amp;IF(P206&lt;&gt;"",TEXT(P206,"00"),"")&amp;IF(R206&lt;&gt;"",TEXT(R206,"00"),"")),ASC(S206))</f>
        <v/>
      </c>
      <c r="L206" s="293"/>
      <c r="M206" s="266"/>
      <c r="N206" s="320"/>
      <c r="O206" s="266"/>
      <c r="P206" s="320"/>
      <c r="Q206" s="278"/>
      <c r="R206" s="322"/>
      <c r="S206" s="293"/>
      <c r="T206" s="10"/>
      <c r="U206" s="11" t="s">
        <v>23</v>
      </c>
      <c r="V206" s="10"/>
      <c r="W206" s="11" t="s">
        <v>25</v>
      </c>
      <c r="X206" s="10"/>
      <c r="Y206" s="11" t="s">
        <v>26</v>
      </c>
      <c r="Z206" s="286"/>
      <c r="AA206" s="127" t="str">
        <f>IF(AI206="",ASC(AB205&amp;IF(AD206&lt;&gt;"",TEXT(AD206,"00"),"")&amp;IF(AF206&lt;&gt;"",TEXT(AF206,"00"),"")&amp;IF(AH206&lt;&gt;"",TEXT(AH206,"00"),"")),ASC(AI206))</f>
        <v/>
      </c>
      <c r="AB206" s="268"/>
      <c r="AC206" s="270"/>
      <c r="AD206" s="268"/>
      <c r="AE206" s="270"/>
      <c r="AF206" s="268"/>
      <c r="AG206" s="274"/>
      <c r="AH206" s="268"/>
      <c r="AI206" s="268"/>
      <c r="AJ206" s="219" t="e">
        <f>IF(#REF!="",ASC(#REF!&amp;IF(#REF!&lt;&gt;"",TEXT(#REF!,"00"),"")&amp;IF(#REF!&lt;&gt;"",TEXT(#REF!,"00"),"")&amp;IF(#REF!&lt;&gt;"",TEXT(#REF!,"00"),"")),ASC(#REF!))</f>
        <v>#REF!</v>
      </c>
      <c r="AL206" s="6" t="str">
        <f>IF(AND(I206&lt;&gt;"107 ハーフマラソン",I206&lt;&gt;"062 10000mW"),D205 &amp; "-" &amp; I206,D205 &amp; "-" &amp; I206 &amp;#REF!)</f>
        <v>-</v>
      </c>
      <c r="AM206" s="6" t="str">
        <f>IF(ISERROR(VLOOKUP(個人情報!$AL206,登録者リスト!#REF!,4,FALSE)),"○","")</f>
        <v>○</v>
      </c>
      <c r="AN206" s="6" t="e">
        <f>IF(AND(I206&lt;&gt;"107 ハーフマラソン",I206&lt;&gt;"062 10000mW"),#REF! &amp; "-" &amp; I206,#REF! &amp; "-" &amp; I206 &amp;#REF!)</f>
        <v>#REF!</v>
      </c>
      <c r="AO206" s="6" t="str">
        <f>IF(ISERROR(VLOOKUP(AN206,突破者リスト外資格記録入力シート!$D$7:$M$106,2,FALSE)),"○","")</f>
        <v>○</v>
      </c>
      <c r="AQ206" s="6" t="str">
        <f>IF(I206="107 ハーフマラソン","H",IF(I206="062 10000mW","W",""))</f>
        <v/>
      </c>
      <c r="AR206" s="6" t="e">
        <f>VLOOKUP($I206 &amp;#REF!,標準記録!$A$1:$D$25,2,FALSE)</f>
        <v>#REF!</v>
      </c>
      <c r="AS206" s="6" t="e">
        <f>VLOOKUP($I206 &amp;#REF!,標準記録!$A$1:$D$25,3,FALSE)</f>
        <v>#REF!</v>
      </c>
      <c r="AT206" s="6" t="e">
        <f>VLOOKUP($I206 &amp;#REF!,標準記録!$A$1:$D$25,4,FALSE)</f>
        <v>#REF!</v>
      </c>
      <c r="AU206" s="6" t="str">
        <f>IF(AV206="","",A205)</f>
        <v/>
      </c>
      <c r="AV206" s="6" t="str">
        <f>IF(OR(I206="201 十種競技",I206="202 七種競技"),#REF!,"")</f>
        <v/>
      </c>
      <c r="AW206" s="6" t="str">
        <f>IF(I206="107 ハーフマラソン",#REF!,"")</f>
        <v/>
      </c>
      <c r="AX206" s="6" t="e">
        <f>I206 &amp;#REF!</f>
        <v>#REF!</v>
      </c>
      <c r="AY206" s="6">
        <f>I206</f>
        <v>0</v>
      </c>
      <c r="AZ206" s="6">
        <f>COUNTIF($AY$5:$AY$401,I206)</f>
        <v>160</v>
      </c>
      <c r="BA206" s="6">
        <f>COUNTIF($AX$5:$AX$401,I206 &amp; "B標準")</f>
        <v>0</v>
      </c>
    </row>
    <row r="207" spans="1:54" ht="15" thickTop="1" thickBot="1" x14ac:dyDescent="0.2">
      <c r="A207" s="359"/>
      <c r="B207" s="325" t="s">
        <v>164</v>
      </c>
      <c r="C207" s="326"/>
      <c r="D207" s="326"/>
      <c r="E207" s="326"/>
      <c r="F207" s="326"/>
      <c r="G207" s="327"/>
      <c r="H207" s="214"/>
      <c r="I207" s="328"/>
      <c r="J207" s="329"/>
      <c r="K207" s="329"/>
      <c r="L207" s="329"/>
      <c r="M207" s="329"/>
      <c r="N207" s="329"/>
      <c r="O207" s="329"/>
      <c r="P207" s="329"/>
      <c r="Q207" s="329"/>
      <c r="R207" s="329"/>
      <c r="S207" s="329"/>
      <c r="T207" s="329"/>
      <c r="U207" s="329"/>
      <c r="V207" s="329"/>
      <c r="W207" s="329"/>
      <c r="X207" s="329"/>
      <c r="Y207" s="329"/>
      <c r="Z207" s="329"/>
      <c r="AA207" s="329"/>
      <c r="AB207" s="329"/>
      <c r="AC207" s="329"/>
      <c r="AD207" s="329"/>
      <c r="AE207" s="329"/>
      <c r="AF207" s="329"/>
      <c r="AG207" s="329"/>
      <c r="AH207" s="329"/>
      <c r="AI207" s="329"/>
      <c r="AJ207" s="330"/>
    </row>
    <row r="208" spans="1:54" ht="13.5" customHeight="1" x14ac:dyDescent="0.15">
      <c r="A208" s="355"/>
      <c r="B208" s="350" t="s">
        <v>0</v>
      </c>
      <c r="C208" s="351" t="s">
        <v>280</v>
      </c>
      <c r="D208" s="351" t="str">
        <f>IF(C210="○","整理番号","登録番号")</f>
        <v>登録番号</v>
      </c>
      <c r="E208" s="193" t="s">
        <v>1394</v>
      </c>
      <c r="F208" s="350" t="s">
        <v>319</v>
      </c>
      <c r="G208" s="215" t="s">
        <v>1</v>
      </c>
      <c r="H208" s="336" t="s">
        <v>1395</v>
      </c>
      <c r="I208" s="353" t="s">
        <v>2</v>
      </c>
      <c r="J208" s="194" t="s">
        <v>281</v>
      </c>
      <c r="K208" s="195" t="s">
        <v>16</v>
      </c>
      <c r="L208" s="338" t="s">
        <v>4</v>
      </c>
      <c r="M208" s="339"/>
      <c r="N208" s="339"/>
      <c r="O208" s="339"/>
      <c r="P208" s="339"/>
      <c r="Q208" s="339"/>
      <c r="R208" s="339"/>
      <c r="S208" s="339"/>
      <c r="T208" s="339"/>
      <c r="U208" s="339"/>
      <c r="V208" s="339"/>
      <c r="W208" s="339"/>
      <c r="X208" s="339"/>
      <c r="Y208" s="339"/>
      <c r="Z208" s="340"/>
      <c r="AA208" s="196" t="s">
        <v>16</v>
      </c>
      <c r="AB208" s="341" t="s">
        <v>462</v>
      </c>
      <c r="AC208" s="342"/>
      <c r="AD208" s="342"/>
      <c r="AE208" s="342"/>
      <c r="AF208" s="342"/>
      <c r="AG208" s="342"/>
      <c r="AH208" s="342"/>
      <c r="AI208" s="343"/>
      <c r="AJ208" s="216" t="s">
        <v>16</v>
      </c>
    </row>
    <row r="209" spans="1:54" ht="14.25" thickBot="1" x14ac:dyDescent="0.2">
      <c r="A209" s="356"/>
      <c r="B209" s="337"/>
      <c r="C209" s="352"/>
      <c r="D209" s="352"/>
      <c r="E209" s="197" t="s">
        <v>6</v>
      </c>
      <c r="F209" s="337"/>
      <c r="G209" s="198" t="s">
        <v>7</v>
      </c>
      <c r="H209" s="337"/>
      <c r="I209" s="354"/>
      <c r="J209" s="199"/>
      <c r="K209" s="200"/>
      <c r="L209" s="344" t="s">
        <v>8</v>
      </c>
      <c r="M209" s="345"/>
      <c r="N209" s="345"/>
      <c r="O209" s="345"/>
      <c r="P209" s="345"/>
      <c r="Q209" s="345"/>
      <c r="R209" s="346"/>
      <c r="S209" s="197" t="s">
        <v>9</v>
      </c>
      <c r="T209" s="201" t="s">
        <v>10</v>
      </c>
      <c r="U209" s="202"/>
      <c r="V209" s="202"/>
      <c r="W209" s="202"/>
      <c r="X209" s="202"/>
      <c r="Y209" s="203"/>
      <c r="Z209" s="198" t="s">
        <v>11</v>
      </c>
      <c r="AA209" s="204"/>
      <c r="AB209" s="347" t="s">
        <v>8</v>
      </c>
      <c r="AC209" s="348"/>
      <c r="AD209" s="348"/>
      <c r="AE209" s="348"/>
      <c r="AF209" s="348"/>
      <c r="AG209" s="348"/>
      <c r="AH209" s="349"/>
      <c r="AI209" s="205" t="s">
        <v>9</v>
      </c>
      <c r="AJ209" s="217"/>
    </row>
    <row r="210" spans="1:54" ht="13.5" customHeight="1" x14ac:dyDescent="0.15">
      <c r="A210" s="357">
        <v>42</v>
      </c>
      <c r="B210" s="292"/>
      <c r="C210" s="294"/>
      <c r="D210" s="292"/>
      <c r="E210" s="212" t="str">
        <f>IF(C210="○",IF($D210&lt;&gt;"",VLOOKUP($D210,新規学連登録者入力シート!$A$2:$U$101,8,FALSE),""),IF($D210&lt;&gt;"",IF(VLOOKUP(個人情報!$D210,登録者リスト!$A$1:$F$43729,4,FALSE)=基本情報!$D$6,VLOOKUP(個人情報!$D210,登録者リスト!$A$1:$F$43729,3,FALSE),""),""))</f>
        <v/>
      </c>
      <c r="F210" s="283" t="str">
        <f>IF(C210="○",IF($D210&lt;&gt;"",VLOOKUP($D210,新規学連登録者入力シート!$A$2:$U$101,9,FALSE),""),IF($D210&lt;&gt;"",IF(VLOOKUP(個人情報!$D210,登録者リスト!$A$1:$G$43729,4,FALSE)=基本情報!$D$6,VLOOKUP(個人情報!$D210,登録者リスト!$A$1:$G$43729,7,FALSE),""),""))</f>
        <v/>
      </c>
      <c r="G210" s="213" t="str">
        <f>IF(C210="○",IF($D210&lt;&gt;"",VLOOKUP($D210,新規学連登録者入力シート!$A$2:$U$101,14,FALSE),""),IF($D210&lt;&gt;"",IF(VLOOKUP(個人情報!$D210,登録者リスト!$A$1:$F$43729,4,FALSE)=基本情報!$D$6,VLOOKUP(個人情報!$D210,登録者リスト!$A$1:$F$43729,5,FALSE),""),""))</f>
        <v/>
      </c>
      <c r="H210" s="281" t="str">
        <f>IF(C210="○",IF($D210&lt;&gt;"",VLOOKUP($D210,新規学連登録者入力シート!$A$2:$U$101,19,FALSE),""),IF($D210&lt;&gt;"",IF(VLOOKUP(個人情報!$D210,登録者リスト!$A$1:$H$43729,4,FALSE)=基本情報!$D$6,VLOOKUP(個人情報!$D210,登録者リスト!$A$1:$H$43729,8,FALSE),""),""))</f>
        <v/>
      </c>
      <c r="I210" s="285"/>
      <c r="J210" s="169"/>
      <c r="K210" s="13" t="str">
        <f>IF(S210="",ASC(L210&amp;IF(N210&lt;&gt;"",TEXT(N210,"00"),"")&amp;IF(P210&lt;&gt;"",TEXT(P210,"00"),"")&amp;IF(R210&lt;&gt;"",TEXT(R210,"00"),"")),ASC(S210))</f>
        <v/>
      </c>
      <c r="L210" s="292"/>
      <c r="M210" s="265" t="s">
        <v>275</v>
      </c>
      <c r="N210" s="319"/>
      <c r="O210" s="265" t="s">
        <v>276</v>
      </c>
      <c r="P210" s="319"/>
      <c r="Q210" s="277" t="s">
        <v>277</v>
      </c>
      <c r="R210" s="321"/>
      <c r="S210" s="292"/>
      <c r="T210" s="8"/>
      <c r="U210" s="9" t="s">
        <v>23</v>
      </c>
      <c r="V210" s="8"/>
      <c r="W210" s="9" t="s">
        <v>24</v>
      </c>
      <c r="X210" s="8"/>
      <c r="Y210" s="9" t="s">
        <v>26</v>
      </c>
      <c r="Z210" s="285"/>
      <c r="AA210" s="126" t="str">
        <f>IF(AI210="",ASC(AB210&amp;IF(AD210&lt;&gt;"",TEXT(AD210,"00"),"")&amp;IF(AF210&lt;&gt;"",TEXT(AF210,"00"),"")&amp;IF(AH210&lt;&gt;"",TEXT(AH210,"00"),"")),ASC(AI210))</f>
        <v/>
      </c>
      <c r="AB210" s="267" t="str">
        <f>IF(I210="","",IF(I210="202 七種競技","",VLOOKUP(I210,大学記録!$A$3:$H$22,2,FALSE)))</f>
        <v/>
      </c>
      <c r="AC210" s="269" t="s">
        <v>275</v>
      </c>
      <c r="AD210" s="267" t="str">
        <f>IF(I210="","",IF(I210="202 七種競技","",VLOOKUP(I210,大学記録!$A$3:$H$22,4,FALSE)))</f>
        <v/>
      </c>
      <c r="AE210" s="269" t="s">
        <v>276</v>
      </c>
      <c r="AF210" s="267" t="str">
        <f>IF(I210="","",IF(I210="202 七種競技","",VLOOKUP(I210,大学記録!$A$3:$H$22,6,FALSE)))</f>
        <v/>
      </c>
      <c r="AG210" s="273" t="s">
        <v>277</v>
      </c>
      <c r="AH210" s="267" t="str">
        <f>IF(I210="","",IF(I210="202 七種競技","",VLOOKUP(I210,大学記録!$A$3:$H$22,8,FALSE)))</f>
        <v/>
      </c>
      <c r="AI210" s="267" t="str">
        <f>IF(I210="","",IF(I210="202 七種競技",大学記録!$B$22,""))</f>
        <v/>
      </c>
      <c r="AJ210" s="218" t="e">
        <f>IF(#REF!="",ASC(#REF!&amp;IF(#REF!&lt;&gt;"",TEXT(#REF!,"00"),"")&amp;IF(#REF!&lt;&gt;"",TEXT(#REF!,"00"),"")&amp;IF(#REF!&lt;&gt;"",TEXT(#REF!,"00"),"")),ASC(#REF!))</f>
        <v>#REF!</v>
      </c>
      <c r="AL210" s="6" t="str">
        <f>IF(AND(I210&lt;&gt;"107 ハーフマラソン",I210&lt;&gt;"062 10000mW"),D210 &amp; "-" &amp; I210,D210 &amp; "-" &amp; I210 &amp;#REF!)</f>
        <v>-</v>
      </c>
      <c r="AM210" s="6" t="str">
        <f>IF(ISERROR(VLOOKUP(個人情報!$AL210,登録者リスト!#REF!,4,FALSE)),"○","")</f>
        <v>○</v>
      </c>
      <c r="AN210" s="6" t="e">
        <f>IF(AND(I210&lt;&gt;"107 ハーフマラソン",I210&lt;&gt;"062 10000mW"),#REF! &amp; "-" &amp; I210,#REF! &amp; "-" &amp; I210 &amp;#REF!)</f>
        <v>#REF!</v>
      </c>
      <c r="AO210" s="6" t="str">
        <f>IF(ISERROR(VLOOKUP(AN210,突破者リスト外資格記録入力シート!$D$7:$M$106,2,FALSE)),"○","")</f>
        <v>○</v>
      </c>
      <c r="AP210" s="6" t="str">
        <f>IF(C210="○","整理番号","登録番号")</f>
        <v>登録番号</v>
      </c>
      <c r="AQ210" s="6" t="str">
        <f>IF(I210="107 ハーフマラソン","H",IF(I210="062 10000mW","W",""))</f>
        <v/>
      </c>
      <c r="AR210" s="6" t="e">
        <f>VLOOKUP($I210 &amp;#REF!,標準記録!$A$1:$D$25,2,FALSE)</f>
        <v>#REF!</v>
      </c>
      <c r="AS210" s="6" t="e">
        <f>VLOOKUP($I210 &amp;#REF!,標準記録!$A$1:$D$25,3,FALSE)</f>
        <v>#REF!</v>
      </c>
      <c r="AT210" s="6" t="e">
        <f>VLOOKUP($I210 &amp;#REF!,標準記録!$A$1:$D$25,4,FALSE)</f>
        <v>#REF!</v>
      </c>
      <c r="AU210" s="6" t="str">
        <f>IF(AV210="","",A210)</f>
        <v/>
      </c>
      <c r="AV210" s="6" t="str">
        <f>IF(OR(I210="201 十種競技",I210="202 七種競技"),#REF!,"")</f>
        <v/>
      </c>
      <c r="AW210" s="6" t="str">
        <f>IF(I210="107 ハーフマラソン",#REF!,"")</f>
        <v/>
      </c>
      <c r="AX210" s="6" t="e">
        <f>I210 &amp;#REF!</f>
        <v>#REF!</v>
      </c>
      <c r="AY210" s="6">
        <f>I210</f>
        <v>0</v>
      </c>
      <c r="AZ210" s="6">
        <f>COUNTIF($AY$5:$AY$401,I210)</f>
        <v>160</v>
      </c>
      <c r="BA210" s="6">
        <f>COUNTIF($AX$5:$AX$401,I210 &amp; "B標準")</f>
        <v>0</v>
      </c>
      <c r="BB210" s="6" t="str">
        <f>D208 &amp; D210</f>
        <v>登録番号</v>
      </c>
    </row>
    <row r="211" spans="1:54" ht="14.25" customHeight="1" thickBot="1" x14ac:dyDescent="0.2">
      <c r="A211" s="358"/>
      <c r="B211" s="293"/>
      <c r="C211" s="295"/>
      <c r="D211" s="293"/>
      <c r="E211" s="188" t="str">
        <f>IF(C210="○",IF($D210&lt;&gt;"",VLOOKUP($D210,新規学連登録者入力シート!$A$2:$U$101,7,FALSE),""),IF($D210&lt;&gt;"",IF(VLOOKUP(個人情報!$D210,登録者リスト!$A$1:$F$43729,4,FALSE)=基本情報!$D$6,VLOOKUP(個人情報!$D210,登録者リスト!$A$1:$F$43729,2,FALSE),""),""))</f>
        <v/>
      </c>
      <c r="F211" s="284"/>
      <c r="G211" s="188" t="str">
        <f>IF(C210="○",IF($D210&lt;&gt;"",VLOOKUP($D210,新規学連登録者入力シート!$A$2:$U$101,19,FALSE),""),IF($D210&lt;&gt;"",IF(VLOOKUP(個人情報!$D210,登録者リスト!$A$1:$F$43729,4,FALSE)=基本情報!$D$6,VLOOKUP(個人情報!$D210,登録者リスト!$A$1:$F$43729,6,FALSE),""),""))</f>
        <v/>
      </c>
      <c r="H211" s="282"/>
      <c r="I211" s="286"/>
      <c r="J211" s="170"/>
      <c r="K211" s="15" t="str">
        <f>IF(S211="",ASC(L211&amp;IF(N211&lt;&gt;"",TEXT(N211,"00"),"")&amp;IF(P211&lt;&gt;"",TEXT(P211,"00"),"")&amp;IF(R211&lt;&gt;"",TEXT(R211,"00"),"")),ASC(S211))</f>
        <v/>
      </c>
      <c r="L211" s="293"/>
      <c r="M211" s="266"/>
      <c r="N211" s="320"/>
      <c r="O211" s="266"/>
      <c r="P211" s="320"/>
      <c r="Q211" s="278"/>
      <c r="R211" s="322"/>
      <c r="S211" s="293"/>
      <c r="T211" s="10"/>
      <c r="U211" s="11" t="s">
        <v>23</v>
      </c>
      <c r="V211" s="10"/>
      <c r="W211" s="11" t="s">
        <v>25</v>
      </c>
      <c r="X211" s="10"/>
      <c r="Y211" s="11" t="s">
        <v>26</v>
      </c>
      <c r="Z211" s="286"/>
      <c r="AA211" s="127" t="str">
        <f>IF(AI211="",ASC(AB210&amp;IF(AD211&lt;&gt;"",TEXT(AD211,"00"),"")&amp;IF(AF211&lt;&gt;"",TEXT(AF211,"00"),"")&amp;IF(AH211&lt;&gt;"",TEXT(AH211,"00"),"")),ASC(AI211))</f>
        <v/>
      </c>
      <c r="AB211" s="268"/>
      <c r="AC211" s="270"/>
      <c r="AD211" s="268"/>
      <c r="AE211" s="270"/>
      <c r="AF211" s="268"/>
      <c r="AG211" s="274"/>
      <c r="AH211" s="268"/>
      <c r="AI211" s="268"/>
      <c r="AJ211" s="219" t="e">
        <f>IF(#REF!="",ASC(#REF!&amp;IF(#REF!&lt;&gt;"",TEXT(#REF!,"00"),"")&amp;IF(#REF!&lt;&gt;"",TEXT(#REF!,"00"),"")&amp;IF(#REF!&lt;&gt;"",TEXT(#REF!,"00"),"")),ASC(#REF!))</f>
        <v>#REF!</v>
      </c>
      <c r="AL211" s="6" t="str">
        <f>IF(AND(I211&lt;&gt;"107 ハーフマラソン",I211&lt;&gt;"062 10000mW"),D210 &amp; "-" &amp; I211,D210 &amp; "-" &amp; I211 &amp;#REF!)</f>
        <v>-</v>
      </c>
      <c r="AM211" s="6" t="str">
        <f>IF(ISERROR(VLOOKUP(個人情報!$AL211,登録者リスト!#REF!,4,FALSE)),"○","")</f>
        <v>○</v>
      </c>
      <c r="AN211" s="6" t="e">
        <f>IF(AND(I211&lt;&gt;"107 ハーフマラソン",I211&lt;&gt;"062 10000mW"),#REF! &amp; "-" &amp; I211,#REF! &amp; "-" &amp; I211 &amp;#REF!)</f>
        <v>#REF!</v>
      </c>
      <c r="AO211" s="6" t="str">
        <f>IF(ISERROR(VLOOKUP(AN211,突破者リスト外資格記録入力シート!$D$7:$M$106,2,FALSE)),"○","")</f>
        <v>○</v>
      </c>
      <c r="AQ211" s="6" t="str">
        <f>IF(I211="107 ハーフマラソン","H",IF(I211="062 10000mW","W",""))</f>
        <v/>
      </c>
      <c r="AR211" s="6" t="e">
        <f>VLOOKUP($I211 &amp;#REF!,標準記録!$A$1:$D$25,2,FALSE)</f>
        <v>#REF!</v>
      </c>
      <c r="AS211" s="6" t="e">
        <f>VLOOKUP($I211 &amp;#REF!,標準記録!$A$1:$D$25,3,FALSE)</f>
        <v>#REF!</v>
      </c>
      <c r="AT211" s="6" t="e">
        <f>VLOOKUP($I211 &amp;#REF!,標準記録!$A$1:$D$25,4,FALSE)</f>
        <v>#REF!</v>
      </c>
      <c r="AU211" s="6" t="str">
        <f>IF(AV211="","",A210)</f>
        <v/>
      </c>
      <c r="AV211" s="6" t="str">
        <f>IF(OR(I211="201 十種競技",I211="202 七種競技"),#REF!,"")</f>
        <v/>
      </c>
      <c r="AW211" s="6" t="str">
        <f>IF(I211="107 ハーフマラソン",#REF!,"")</f>
        <v/>
      </c>
      <c r="AX211" s="6" t="e">
        <f>I211 &amp;#REF!</f>
        <v>#REF!</v>
      </c>
      <c r="AY211" s="6">
        <f>I211</f>
        <v>0</v>
      </c>
      <c r="AZ211" s="6">
        <f>COUNTIF($AY$5:$AY$401,I211)</f>
        <v>160</v>
      </c>
      <c r="BA211" s="6">
        <f>COUNTIF($AX$5:$AX$401,I211 &amp; "B標準")</f>
        <v>0</v>
      </c>
    </row>
    <row r="212" spans="1:54" ht="15" thickTop="1" thickBot="1" x14ac:dyDescent="0.2">
      <c r="A212" s="359"/>
      <c r="B212" s="325" t="s">
        <v>164</v>
      </c>
      <c r="C212" s="326"/>
      <c r="D212" s="326"/>
      <c r="E212" s="326"/>
      <c r="F212" s="326"/>
      <c r="G212" s="327"/>
      <c r="H212" s="214"/>
      <c r="I212" s="328"/>
      <c r="J212" s="329"/>
      <c r="K212" s="329"/>
      <c r="L212" s="329"/>
      <c r="M212" s="329"/>
      <c r="N212" s="329"/>
      <c r="O212" s="329"/>
      <c r="P212" s="329"/>
      <c r="Q212" s="329"/>
      <c r="R212" s="329"/>
      <c r="S212" s="329"/>
      <c r="T212" s="329"/>
      <c r="U212" s="329"/>
      <c r="V212" s="329"/>
      <c r="W212" s="329"/>
      <c r="X212" s="329"/>
      <c r="Y212" s="329"/>
      <c r="Z212" s="329"/>
      <c r="AA212" s="329"/>
      <c r="AB212" s="329"/>
      <c r="AC212" s="329"/>
      <c r="AD212" s="329"/>
      <c r="AE212" s="329"/>
      <c r="AF212" s="329"/>
      <c r="AG212" s="329"/>
      <c r="AH212" s="329"/>
      <c r="AI212" s="329"/>
      <c r="AJ212" s="330"/>
    </row>
    <row r="213" spans="1:54" ht="13.5" customHeight="1" x14ac:dyDescent="0.15">
      <c r="A213" s="355"/>
      <c r="B213" s="350" t="s">
        <v>0</v>
      </c>
      <c r="C213" s="351" t="s">
        <v>280</v>
      </c>
      <c r="D213" s="351" t="str">
        <f>IF(C215="○","整理番号","登録番号")</f>
        <v>登録番号</v>
      </c>
      <c r="E213" s="193" t="s">
        <v>1394</v>
      </c>
      <c r="F213" s="350" t="s">
        <v>319</v>
      </c>
      <c r="G213" s="215" t="s">
        <v>1</v>
      </c>
      <c r="H213" s="336" t="s">
        <v>1395</v>
      </c>
      <c r="I213" s="353" t="s">
        <v>2</v>
      </c>
      <c r="J213" s="194" t="s">
        <v>281</v>
      </c>
      <c r="K213" s="195" t="s">
        <v>16</v>
      </c>
      <c r="L213" s="338" t="s">
        <v>4</v>
      </c>
      <c r="M213" s="339"/>
      <c r="N213" s="339"/>
      <c r="O213" s="339"/>
      <c r="P213" s="339"/>
      <c r="Q213" s="339"/>
      <c r="R213" s="339"/>
      <c r="S213" s="339"/>
      <c r="T213" s="339"/>
      <c r="U213" s="339"/>
      <c r="V213" s="339"/>
      <c r="W213" s="339"/>
      <c r="X213" s="339"/>
      <c r="Y213" s="339"/>
      <c r="Z213" s="340"/>
      <c r="AA213" s="196" t="s">
        <v>16</v>
      </c>
      <c r="AB213" s="341" t="s">
        <v>462</v>
      </c>
      <c r="AC213" s="342"/>
      <c r="AD213" s="342"/>
      <c r="AE213" s="342"/>
      <c r="AF213" s="342"/>
      <c r="AG213" s="342"/>
      <c r="AH213" s="342"/>
      <c r="AI213" s="343"/>
      <c r="AJ213" s="216" t="s">
        <v>16</v>
      </c>
    </row>
    <row r="214" spans="1:54" ht="14.25" thickBot="1" x14ac:dyDescent="0.2">
      <c r="A214" s="356"/>
      <c r="B214" s="337"/>
      <c r="C214" s="352"/>
      <c r="D214" s="352"/>
      <c r="E214" s="197" t="s">
        <v>6</v>
      </c>
      <c r="F214" s="337"/>
      <c r="G214" s="198" t="s">
        <v>7</v>
      </c>
      <c r="H214" s="337"/>
      <c r="I214" s="354"/>
      <c r="J214" s="199"/>
      <c r="K214" s="200"/>
      <c r="L214" s="344" t="s">
        <v>8</v>
      </c>
      <c r="M214" s="345"/>
      <c r="N214" s="345"/>
      <c r="O214" s="345"/>
      <c r="P214" s="345"/>
      <c r="Q214" s="345"/>
      <c r="R214" s="346"/>
      <c r="S214" s="197" t="s">
        <v>9</v>
      </c>
      <c r="T214" s="201" t="s">
        <v>10</v>
      </c>
      <c r="U214" s="202"/>
      <c r="V214" s="202"/>
      <c r="W214" s="202"/>
      <c r="X214" s="202"/>
      <c r="Y214" s="203"/>
      <c r="Z214" s="198" t="s">
        <v>11</v>
      </c>
      <c r="AA214" s="204"/>
      <c r="AB214" s="347" t="s">
        <v>8</v>
      </c>
      <c r="AC214" s="348"/>
      <c r="AD214" s="348"/>
      <c r="AE214" s="348"/>
      <c r="AF214" s="348"/>
      <c r="AG214" s="348"/>
      <c r="AH214" s="349"/>
      <c r="AI214" s="205" t="s">
        <v>9</v>
      </c>
      <c r="AJ214" s="217"/>
    </row>
    <row r="215" spans="1:54" ht="13.5" customHeight="1" x14ac:dyDescent="0.15">
      <c r="A215" s="357">
        <v>43</v>
      </c>
      <c r="B215" s="292"/>
      <c r="C215" s="294"/>
      <c r="D215" s="292"/>
      <c r="E215" s="212" t="str">
        <f>IF(C215="○",IF($D215&lt;&gt;"",VLOOKUP($D215,新規学連登録者入力シート!$A$2:$U$101,8,FALSE),""),IF($D215&lt;&gt;"",IF(VLOOKUP(個人情報!$D215,登録者リスト!$A$1:$F$43729,4,FALSE)=基本情報!$D$6,VLOOKUP(個人情報!$D215,登録者リスト!$A$1:$F$43729,3,FALSE),""),""))</f>
        <v/>
      </c>
      <c r="F215" s="283" t="str">
        <f>IF(C215="○",IF($D215&lt;&gt;"",VLOOKUP($D215,新規学連登録者入力シート!$A$2:$U$101,9,FALSE),""),IF($D215&lt;&gt;"",IF(VLOOKUP(個人情報!$D215,登録者リスト!$A$1:$G$43729,4,FALSE)=基本情報!$D$6,VLOOKUP(個人情報!$D215,登録者リスト!$A$1:$G$43729,7,FALSE),""),""))</f>
        <v/>
      </c>
      <c r="G215" s="213" t="str">
        <f>IF(C215="○",IF($D215&lt;&gt;"",VLOOKUP($D215,新規学連登録者入力シート!$A$2:$U$101,14,FALSE),""),IF($D215&lt;&gt;"",IF(VLOOKUP(個人情報!$D215,登録者リスト!$A$1:$F$43729,4,FALSE)=基本情報!$D$6,VLOOKUP(個人情報!$D215,登録者リスト!$A$1:$F$43729,5,FALSE),""),""))</f>
        <v/>
      </c>
      <c r="H215" s="281" t="str">
        <f>IF(C215="○",IF($D215&lt;&gt;"",VLOOKUP($D215,新規学連登録者入力シート!$A$2:$U$101,19,FALSE),""),IF($D215&lt;&gt;"",IF(VLOOKUP(個人情報!$D215,登録者リスト!$A$1:$H$43729,4,FALSE)=基本情報!$D$6,VLOOKUP(個人情報!$D215,登録者リスト!$A$1:$H$43729,8,FALSE),""),""))</f>
        <v/>
      </c>
      <c r="I215" s="285"/>
      <c r="J215" s="169"/>
      <c r="K215" s="13" t="str">
        <f>IF(S215="",ASC(L215&amp;IF(N215&lt;&gt;"",TEXT(N215,"00"),"")&amp;IF(P215&lt;&gt;"",TEXT(P215,"00"),"")&amp;IF(R215&lt;&gt;"",TEXT(R215,"00"),"")),ASC(S215))</f>
        <v/>
      </c>
      <c r="L215" s="292"/>
      <c r="M215" s="265" t="s">
        <v>275</v>
      </c>
      <c r="N215" s="319"/>
      <c r="O215" s="265" t="s">
        <v>276</v>
      </c>
      <c r="P215" s="319"/>
      <c r="Q215" s="277" t="s">
        <v>277</v>
      </c>
      <c r="R215" s="321"/>
      <c r="S215" s="292"/>
      <c r="T215" s="8"/>
      <c r="U215" s="9" t="s">
        <v>23</v>
      </c>
      <c r="V215" s="8"/>
      <c r="W215" s="9" t="s">
        <v>24</v>
      </c>
      <c r="X215" s="8"/>
      <c r="Y215" s="9" t="s">
        <v>26</v>
      </c>
      <c r="Z215" s="285"/>
      <c r="AA215" s="126" t="str">
        <f>IF(AI215="",ASC(AB215&amp;IF(AD215&lt;&gt;"",TEXT(AD215,"00"),"")&amp;IF(AF215&lt;&gt;"",TEXT(AF215,"00"),"")&amp;IF(AH215&lt;&gt;"",TEXT(AH215,"00"),"")),ASC(AI215))</f>
        <v/>
      </c>
      <c r="AB215" s="267" t="str">
        <f>IF(I215="","",IF(I215="202 七種競技","",VLOOKUP(I215,大学記録!$A$3:$H$22,2,FALSE)))</f>
        <v/>
      </c>
      <c r="AC215" s="269" t="s">
        <v>275</v>
      </c>
      <c r="AD215" s="267" t="str">
        <f>IF(I215="","",IF(I215="202 七種競技","",VLOOKUP(I215,大学記録!$A$3:$H$22,4,FALSE)))</f>
        <v/>
      </c>
      <c r="AE215" s="269" t="s">
        <v>276</v>
      </c>
      <c r="AF215" s="267" t="str">
        <f>IF(I215="","",IF(I215="202 七種競技","",VLOOKUP(I215,大学記録!$A$3:$H$22,6,FALSE)))</f>
        <v/>
      </c>
      <c r="AG215" s="273" t="s">
        <v>277</v>
      </c>
      <c r="AH215" s="267" t="str">
        <f>IF(I215="","",IF(I215="202 七種競技","",VLOOKUP(I215,大学記録!$A$3:$H$22,8,FALSE)))</f>
        <v/>
      </c>
      <c r="AI215" s="267" t="str">
        <f>IF(I215="","",IF(I215="202 七種競技",大学記録!$B$22,""))</f>
        <v/>
      </c>
      <c r="AJ215" s="218" t="e">
        <f>IF(#REF!="",ASC(#REF!&amp;IF(#REF!&lt;&gt;"",TEXT(#REF!,"00"),"")&amp;IF(#REF!&lt;&gt;"",TEXT(#REF!,"00"),"")&amp;IF(#REF!&lt;&gt;"",TEXT(#REF!,"00"),"")),ASC(#REF!))</f>
        <v>#REF!</v>
      </c>
      <c r="AL215" s="6" t="str">
        <f>IF(AND(I215&lt;&gt;"107 ハーフマラソン",I215&lt;&gt;"062 10000mW"),D215 &amp; "-" &amp; I215,D215 &amp; "-" &amp; I215 &amp;#REF!)</f>
        <v>-</v>
      </c>
      <c r="AM215" s="6" t="str">
        <f>IF(ISERROR(VLOOKUP(個人情報!$AL215,登録者リスト!#REF!,4,FALSE)),"○","")</f>
        <v>○</v>
      </c>
      <c r="AN215" s="6" t="e">
        <f>IF(AND(I215&lt;&gt;"107 ハーフマラソン",I215&lt;&gt;"062 10000mW"),#REF! &amp; "-" &amp; I215,#REF! &amp; "-" &amp; I215 &amp;#REF!)</f>
        <v>#REF!</v>
      </c>
      <c r="AO215" s="6" t="str">
        <f>IF(ISERROR(VLOOKUP(AN215,突破者リスト外資格記録入力シート!$D$7:$M$106,2,FALSE)),"○","")</f>
        <v>○</v>
      </c>
      <c r="AP215" s="6" t="str">
        <f>IF(C215="○","整理番号","登録番号")</f>
        <v>登録番号</v>
      </c>
      <c r="AQ215" s="6" t="str">
        <f>IF(I215="107 ハーフマラソン","H",IF(I215="062 10000mW","W",""))</f>
        <v/>
      </c>
      <c r="AR215" s="6" t="e">
        <f>VLOOKUP($I215 &amp;#REF!,標準記録!$A$1:$D$25,2,FALSE)</f>
        <v>#REF!</v>
      </c>
      <c r="AS215" s="6" t="e">
        <f>VLOOKUP($I215 &amp;#REF!,標準記録!$A$1:$D$25,3,FALSE)</f>
        <v>#REF!</v>
      </c>
      <c r="AT215" s="6" t="e">
        <f>VLOOKUP($I215 &amp;#REF!,標準記録!$A$1:$D$25,4,FALSE)</f>
        <v>#REF!</v>
      </c>
      <c r="AU215" s="6" t="str">
        <f>IF(AV215="","",A215)</f>
        <v/>
      </c>
      <c r="AV215" s="6" t="str">
        <f>IF(OR(I215="201 十種競技",I215="202 七種競技"),#REF!,"")</f>
        <v/>
      </c>
      <c r="AW215" s="6" t="str">
        <f>IF(I215="107 ハーフマラソン",#REF!,"")</f>
        <v/>
      </c>
      <c r="AX215" s="6" t="e">
        <f>I215 &amp;#REF!</f>
        <v>#REF!</v>
      </c>
      <c r="AY215" s="6">
        <f>I215</f>
        <v>0</v>
      </c>
      <c r="AZ215" s="6">
        <f>COUNTIF($AY$5:$AY$401,I215)</f>
        <v>160</v>
      </c>
      <c r="BA215" s="6">
        <f>COUNTIF($AX$5:$AX$401,I215 &amp; "B標準")</f>
        <v>0</v>
      </c>
      <c r="BB215" s="6" t="str">
        <f>D213 &amp; D215</f>
        <v>登録番号</v>
      </c>
    </row>
    <row r="216" spans="1:54" ht="14.25" customHeight="1" thickBot="1" x14ac:dyDescent="0.2">
      <c r="A216" s="358"/>
      <c r="B216" s="293"/>
      <c r="C216" s="295"/>
      <c r="D216" s="293"/>
      <c r="E216" s="188" t="str">
        <f>IF(C215="○",IF($D215&lt;&gt;"",VLOOKUP($D215,新規学連登録者入力シート!$A$2:$U$101,7,FALSE),""),IF($D215&lt;&gt;"",IF(VLOOKUP(個人情報!$D215,登録者リスト!$A$1:$F$43729,4,FALSE)=基本情報!$D$6,VLOOKUP(個人情報!$D215,登録者リスト!$A$1:$F$43729,2,FALSE),""),""))</f>
        <v/>
      </c>
      <c r="F216" s="284"/>
      <c r="G216" s="188" t="str">
        <f>IF(C215="○",IF($D215&lt;&gt;"",VLOOKUP($D215,新規学連登録者入力シート!$A$2:$U$101,19,FALSE),""),IF($D215&lt;&gt;"",IF(VLOOKUP(個人情報!$D215,登録者リスト!$A$1:$F$43729,4,FALSE)=基本情報!$D$6,VLOOKUP(個人情報!$D215,登録者リスト!$A$1:$F$43729,6,FALSE),""),""))</f>
        <v/>
      </c>
      <c r="H216" s="282"/>
      <c r="I216" s="286"/>
      <c r="J216" s="170"/>
      <c r="K216" s="15" t="str">
        <f>IF(S216="",ASC(L216&amp;IF(N216&lt;&gt;"",TEXT(N216,"00"),"")&amp;IF(P216&lt;&gt;"",TEXT(P216,"00"),"")&amp;IF(R216&lt;&gt;"",TEXT(R216,"00"),"")),ASC(S216))</f>
        <v/>
      </c>
      <c r="L216" s="293"/>
      <c r="M216" s="266"/>
      <c r="N216" s="320"/>
      <c r="O216" s="266"/>
      <c r="P216" s="320"/>
      <c r="Q216" s="278"/>
      <c r="R216" s="322"/>
      <c r="S216" s="293"/>
      <c r="T216" s="10"/>
      <c r="U216" s="11" t="s">
        <v>23</v>
      </c>
      <c r="V216" s="10"/>
      <c r="W216" s="11" t="s">
        <v>25</v>
      </c>
      <c r="X216" s="10"/>
      <c r="Y216" s="11" t="s">
        <v>26</v>
      </c>
      <c r="Z216" s="286"/>
      <c r="AA216" s="127" t="str">
        <f>IF(AI216="",ASC(AB215&amp;IF(AD216&lt;&gt;"",TEXT(AD216,"00"),"")&amp;IF(AF216&lt;&gt;"",TEXT(AF216,"00"),"")&amp;IF(AH216&lt;&gt;"",TEXT(AH216,"00"),"")),ASC(AI216))</f>
        <v/>
      </c>
      <c r="AB216" s="268"/>
      <c r="AC216" s="270"/>
      <c r="AD216" s="268"/>
      <c r="AE216" s="270"/>
      <c r="AF216" s="268"/>
      <c r="AG216" s="274"/>
      <c r="AH216" s="268"/>
      <c r="AI216" s="268"/>
      <c r="AJ216" s="219" t="e">
        <f>IF(#REF!="",ASC(#REF!&amp;IF(#REF!&lt;&gt;"",TEXT(#REF!,"00"),"")&amp;IF(#REF!&lt;&gt;"",TEXT(#REF!,"00"),"")&amp;IF(#REF!&lt;&gt;"",TEXT(#REF!,"00"),"")),ASC(#REF!))</f>
        <v>#REF!</v>
      </c>
      <c r="AL216" s="6" t="str">
        <f>IF(AND(I216&lt;&gt;"107 ハーフマラソン",I216&lt;&gt;"062 10000mW"),D215 &amp; "-" &amp; I216,D215 &amp; "-" &amp; I216 &amp;#REF!)</f>
        <v>-</v>
      </c>
      <c r="AM216" s="6" t="str">
        <f>IF(ISERROR(VLOOKUP(個人情報!$AL216,登録者リスト!#REF!,4,FALSE)),"○","")</f>
        <v>○</v>
      </c>
      <c r="AN216" s="6" t="e">
        <f>IF(AND(I216&lt;&gt;"107 ハーフマラソン",I216&lt;&gt;"062 10000mW"),#REF! &amp; "-" &amp; I216,#REF! &amp; "-" &amp; I216 &amp;#REF!)</f>
        <v>#REF!</v>
      </c>
      <c r="AO216" s="6" t="str">
        <f>IF(ISERROR(VLOOKUP(AN216,突破者リスト外資格記録入力シート!$D$7:$M$106,2,FALSE)),"○","")</f>
        <v>○</v>
      </c>
      <c r="AQ216" s="6" t="str">
        <f>IF(I216="107 ハーフマラソン","H",IF(I216="062 10000mW","W",""))</f>
        <v/>
      </c>
      <c r="AR216" s="6" t="e">
        <f>VLOOKUP($I216 &amp;#REF!,標準記録!$A$1:$D$25,2,FALSE)</f>
        <v>#REF!</v>
      </c>
      <c r="AS216" s="6" t="e">
        <f>VLOOKUP($I216 &amp;#REF!,標準記録!$A$1:$D$25,3,FALSE)</f>
        <v>#REF!</v>
      </c>
      <c r="AT216" s="6" t="e">
        <f>VLOOKUP($I216 &amp;#REF!,標準記録!$A$1:$D$25,4,FALSE)</f>
        <v>#REF!</v>
      </c>
      <c r="AU216" s="6" t="str">
        <f>IF(AV216="","",A215)</f>
        <v/>
      </c>
      <c r="AV216" s="6" t="str">
        <f>IF(OR(I216="201 十種競技",I216="202 七種競技"),#REF!,"")</f>
        <v/>
      </c>
      <c r="AW216" s="6" t="str">
        <f>IF(I216="107 ハーフマラソン",#REF!,"")</f>
        <v/>
      </c>
      <c r="AX216" s="6" t="e">
        <f>I216 &amp;#REF!</f>
        <v>#REF!</v>
      </c>
      <c r="AY216" s="6">
        <f>I216</f>
        <v>0</v>
      </c>
      <c r="AZ216" s="6">
        <f>COUNTIF($AY$5:$AY$401,I216)</f>
        <v>160</v>
      </c>
      <c r="BA216" s="6">
        <f>COUNTIF($AX$5:$AX$401,I216 &amp; "B標準")</f>
        <v>0</v>
      </c>
    </row>
    <row r="217" spans="1:54" ht="15" thickTop="1" thickBot="1" x14ac:dyDescent="0.2">
      <c r="A217" s="359"/>
      <c r="B217" s="325" t="s">
        <v>164</v>
      </c>
      <c r="C217" s="326"/>
      <c r="D217" s="326"/>
      <c r="E217" s="326"/>
      <c r="F217" s="326"/>
      <c r="G217" s="327"/>
      <c r="H217" s="214"/>
      <c r="I217" s="328"/>
      <c r="J217" s="329"/>
      <c r="K217" s="329"/>
      <c r="L217" s="329"/>
      <c r="M217" s="329"/>
      <c r="N217" s="329"/>
      <c r="O217" s="329"/>
      <c r="P217" s="329"/>
      <c r="Q217" s="329"/>
      <c r="R217" s="329"/>
      <c r="S217" s="329"/>
      <c r="T217" s="329"/>
      <c r="U217" s="329"/>
      <c r="V217" s="329"/>
      <c r="W217" s="329"/>
      <c r="X217" s="329"/>
      <c r="Y217" s="329"/>
      <c r="Z217" s="329"/>
      <c r="AA217" s="329"/>
      <c r="AB217" s="329"/>
      <c r="AC217" s="329"/>
      <c r="AD217" s="329"/>
      <c r="AE217" s="329"/>
      <c r="AF217" s="329"/>
      <c r="AG217" s="329"/>
      <c r="AH217" s="329"/>
      <c r="AI217" s="329"/>
      <c r="AJ217" s="330"/>
    </row>
    <row r="218" spans="1:54" ht="13.5" customHeight="1" x14ac:dyDescent="0.15">
      <c r="A218" s="355"/>
      <c r="B218" s="350" t="s">
        <v>0</v>
      </c>
      <c r="C218" s="351" t="s">
        <v>280</v>
      </c>
      <c r="D218" s="351" t="str">
        <f>IF(C220="○","整理番号","登録番号")</f>
        <v>登録番号</v>
      </c>
      <c r="E218" s="193" t="s">
        <v>1394</v>
      </c>
      <c r="F218" s="350" t="s">
        <v>319</v>
      </c>
      <c r="G218" s="215" t="s">
        <v>1</v>
      </c>
      <c r="H218" s="336" t="s">
        <v>1395</v>
      </c>
      <c r="I218" s="353" t="s">
        <v>2</v>
      </c>
      <c r="J218" s="194" t="s">
        <v>281</v>
      </c>
      <c r="K218" s="195" t="s">
        <v>16</v>
      </c>
      <c r="L218" s="338" t="s">
        <v>4</v>
      </c>
      <c r="M218" s="339"/>
      <c r="N218" s="339"/>
      <c r="O218" s="339"/>
      <c r="P218" s="339"/>
      <c r="Q218" s="339"/>
      <c r="R218" s="339"/>
      <c r="S218" s="339"/>
      <c r="T218" s="339"/>
      <c r="U218" s="339"/>
      <c r="V218" s="339"/>
      <c r="W218" s="339"/>
      <c r="X218" s="339"/>
      <c r="Y218" s="339"/>
      <c r="Z218" s="340"/>
      <c r="AA218" s="196" t="s">
        <v>16</v>
      </c>
      <c r="AB218" s="341" t="s">
        <v>462</v>
      </c>
      <c r="AC218" s="342"/>
      <c r="AD218" s="342"/>
      <c r="AE218" s="342"/>
      <c r="AF218" s="342"/>
      <c r="AG218" s="342"/>
      <c r="AH218" s="342"/>
      <c r="AI218" s="343"/>
      <c r="AJ218" s="216" t="s">
        <v>16</v>
      </c>
    </row>
    <row r="219" spans="1:54" ht="14.25" thickBot="1" x14ac:dyDescent="0.2">
      <c r="A219" s="356"/>
      <c r="B219" s="337"/>
      <c r="C219" s="352"/>
      <c r="D219" s="352"/>
      <c r="E219" s="197" t="s">
        <v>6</v>
      </c>
      <c r="F219" s="337"/>
      <c r="G219" s="198" t="s">
        <v>7</v>
      </c>
      <c r="H219" s="337"/>
      <c r="I219" s="354"/>
      <c r="J219" s="199"/>
      <c r="K219" s="200"/>
      <c r="L219" s="344" t="s">
        <v>8</v>
      </c>
      <c r="M219" s="345"/>
      <c r="N219" s="345"/>
      <c r="O219" s="345"/>
      <c r="P219" s="345"/>
      <c r="Q219" s="345"/>
      <c r="R219" s="346"/>
      <c r="S219" s="197" t="s">
        <v>9</v>
      </c>
      <c r="T219" s="201" t="s">
        <v>10</v>
      </c>
      <c r="U219" s="202"/>
      <c r="V219" s="202"/>
      <c r="W219" s="202"/>
      <c r="X219" s="202"/>
      <c r="Y219" s="203"/>
      <c r="Z219" s="198" t="s">
        <v>11</v>
      </c>
      <c r="AA219" s="204"/>
      <c r="AB219" s="347" t="s">
        <v>8</v>
      </c>
      <c r="AC219" s="348"/>
      <c r="AD219" s="348"/>
      <c r="AE219" s="348"/>
      <c r="AF219" s="348"/>
      <c r="AG219" s="348"/>
      <c r="AH219" s="349"/>
      <c r="AI219" s="205" t="s">
        <v>9</v>
      </c>
      <c r="AJ219" s="217"/>
    </row>
    <row r="220" spans="1:54" ht="13.5" customHeight="1" x14ac:dyDescent="0.15">
      <c r="A220" s="357">
        <v>44</v>
      </c>
      <c r="B220" s="292"/>
      <c r="C220" s="294"/>
      <c r="D220" s="292"/>
      <c r="E220" s="212" t="str">
        <f>IF(C220="○",IF($D220&lt;&gt;"",VLOOKUP($D220,新規学連登録者入力シート!$A$2:$U$101,8,FALSE),""),IF($D220&lt;&gt;"",IF(VLOOKUP(個人情報!$D220,登録者リスト!$A$1:$F$43729,4,FALSE)=基本情報!$D$6,VLOOKUP(個人情報!$D220,登録者リスト!$A$1:$F$43729,3,FALSE),""),""))</f>
        <v/>
      </c>
      <c r="F220" s="283" t="str">
        <f>IF(C220="○",IF($D220&lt;&gt;"",VLOOKUP($D220,新規学連登録者入力シート!$A$2:$U$101,9,FALSE),""),IF($D220&lt;&gt;"",IF(VLOOKUP(個人情報!$D220,登録者リスト!$A$1:$G$43729,4,FALSE)=基本情報!$D$6,VLOOKUP(個人情報!$D220,登録者リスト!$A$1:$G$43729,7,FALSE),""),""))</f>
        <v/>
      </c>
      <c r="G220" s="213" t="str">
        <f>IF(C220="○",IF($D220&lt;&gt;"",VLOOKUP($D220,新規学連登録者入力シート!$A$2:$U$101,14,FALSE),""),IF($D220&lt;&gt;"",IF(VLOOKUP(個人情報!$D220,登録者リスト!$A$1:$F$43729,4,FALSE)=基本情報!$D$6,VLOOKUP(個人情報!$D220,登録者リスト!$A$1:$F$43729,5,FALSE),""),""))</f>
        <v/>
      </c>
      <c r="H220" s="281" t="str">
        <f>IF(C220="○",IF($D220&lt;&gt;"",VLOOKUP($D220,新規学連登録者入力シート!$A$2:$U$101,19,FALSE),""),IF($D220&lt;&gt;"",IF(VLOOKUP(個人情報!$D220,登録者リスト!$A$1:$H$43729,4,FALSE)=基本情報!$D$6,VLOOKUP(個人情報!$D220,登録者リスト!$A$1:$H$43729,8,FALSE),""),""))</f>
        <v/>
      </c>
      <c r="I220" s="285"/>
      <c r="J220" s="169"/>
      <c r="K220" s="13" t="str">
        <f>IF(S220="",ASC(L220&amp;IF(N220&lt;&gt;"",TEXT(N220,"00"),"")&amp;IF(P220&lt;&gt;"",TEXT(P220,"00"),"")&amp;IF(R220&lt;&gt;"",TEXT(R220,"00"),"")),ASC(S220))</f>
        <v/>
      </c>
      <c r="L220" s="292"/>
      <c r="M220" s="265" t="s">
        <v>275</v>
      </c>
      <c r="N220" s="319"/>
      <c r="O220" s="265" t="s">
        <v>276</v>
      </c>
      <c r="P220" s="319"/>
      <c r="Q220" s="277" t="s">
        <v>277</v>
      </c>
      <c r="R220" s="321"/>
      <c r="S220" s="292"/>
      <c r="T220" s="8"/>
      <c r="U220" s="9" t="s">
        <v>23</v>
      </c>
      <c r="V220" s="8"/>
      <c r="W220" s="9" t="s">
        <v>24</v>
      </c>
      <c r="X220" s="8"/>
      <c r="Y220" s="9" t="s">
        <v>26</v>
      </c>
      <c r="Z220" s="285"/>
      <c r="AA220" s="126" t="str">
        <f>IF(AI220="",ASC(AB220&amp;IF(AD220&lt;&gt;"",TEXT(AD220,"00"),"")&amp;IF(AF220&lt;&gt;"",TEXT(AF220,"00"),"")&amp;IF(AH220&lt;&gt;"",TEXT(AH220,"00"),"")),ASC(AI220))</f>
        <v/>
      </c>
      <c r="AB220" s="267" t="str">
        <f>IF(I220="","",IF(I220="202 七種競技","",VLOOKUP(I220,大学記録!$A$3:$H$22,2,FALSE)))</f>
        <v/>
      </c>
      <c r="AC220" s="269" t="s">
        <v>275</v>
      </c>
      <c r="AD220" s="267" t="str">
        <f>IF(I220="","",IF(I220="202 七種競技","",VLOOKUP(I220,大学記録!$A$3:$H$22,4,FALSE)))</f>
        <v/>
      </c>
      <c r="AE220" s="269" t="s">
        <v>276</v>
      </c>
      <c r="AF220" s="267" t="str">
        <f>IF(I220="","",IF(I220="202 七種競技","",VLOOKUP(I220,大学記録!$A$3:$H$22,6,FALSE)))</f>
        <v/>
      </c>
      <c r="AG220" s="273" t="s">
        <v>277</v>
      </c>
      <c r="AH220" s="267" t="str">
        <f>IF(I220="","",IF(I220="202 七種競技","",VLOOKUP(I220,大学記録!$A$3:$H$22,8,FALSE)))</f>
        <v/>
      </c>
      <c r="AI220" s="267" t="str">
        <f>IF(I220="","",IF(I220="202 七種競技",大学記録!$B$22,""))</f>
        <v/>
      </c>
      <c r="AJ220" s="218" t="e">
        <f>IF(#REF!="",ASC(#REF!&amp;IF(#REF!&lt;&gt;"",TEXT(#REF!,"00"),"")&amp;IF(#REF!&lt;&gt;"",TEXT(#REF!,"00"),"")&amp;IF(#REF!&lt;&gt;"",TEXT(#REF!,"00"),"")),ASC(#REF!))</f>
        <v>#REF!</v>
      </c>
      <c r="AL220" s="6" t="str">
        <f>IF(AND(I220&lt;&gt;"107 ハーフマラソン",I220&lt;&gt;"062 10000mW"),D220 &amp; "-" &amp; I220,D220 &amp; "-" &amp; I220 &amp;#REF!)</f>
        <v>-</v>
      </c>
      <c r="AM220" s="6" t="str">
        <f>IF(ISERROR(VLOOKUP(個人情報!$AL220,登録者リスト!#REF!,4,FALSE)),"○","")</f>
        <v>○</v>
      </c>
      <c r="AN220" s="6" t="e">
        <f>IF(AND(I220&lt;&gt;"107 ハーフマラソン",I220&lt;&gt;"062 10000mW"),#REF! &amp; "-" &amp; I220,#REF! &amp; "-" &amp; I220 &amp;#REF!)</f>
        <v>#REF!</v>
      </c>
      <c r="AO220" s="6" t="str">
        <f>IF(ISERROR(VLOOKUP(AN220,突破者リスト外資格記録入力シート!$D$7:$M$106,2,FALSE)),"○","")</f>
        <v>○</v>
      </c>
      <c r="AP220" s="6" t="str">
        <f>IF(C220="○","整理番号","登録番号")</f>
        <v>登録番号</v>
      </c>
      <c r="AQ220" s="6" t="str">
        <f>IF(I220="107 ハーフマラソン","H",IF(I220="062 10000mW","W",""))</f>
        <v/>
      </c>
      <c r="AR220" s="6" t="e">
        <f>VLOOKUP($I220 &amp;#REF!,標準記録!$A$1:$D$25,2,FALSE)</f>
        <v>#REF!</v>
      </c>
      <c r="AS220" s="6" t="e">
        <f>VLOOKUP($I220 &amp;#REF!,標準記録!$A$1:$D$25,3,FALSE)</f>
        <v>#REF!</v>
      </c>
      <c r="AT220" s="6" t="e">
        <f>VLOOKUP($I220 &amp;#REF!,標準記録!$A$1:$D$25,4,FALSE)</f>
        <v>#REF!</v>
      </c>
      <c r="AU220" s="6" t="str">
        <f>IF(AV220="","",A220)</f>
        <v/>
      </c>
      <c r="AV220" s="6" t="str">
        <f>IF(OR(I220="201 十種競技",I220="202 七種競技"),#REF!,"")</f>
        <v/>
      </c>
      <c r="AW220" s="6" t="str">
        <f>IF(I220="107 ハーフマラソン",#REF!,"")</f>
        <v/>
      </c>
      <c r="AX220" s="6" t="e">
        <f>I220 &amp;#REF!</f>
        <v>#REF!</v>
      </c>
      <c r="AY220" s="6">
        <f>I220</f>
        <v>0</v>
      </c>
      <c r="AZ220" s="6">
        <f>COUNTIF($AY$5:$AY$401,I220)</f>
        <v>160</v>
      </c>
      <c r="BA220" s="6">
        <f>COUNTIF($AX$5:$AX$401,I220 &amp; "B標準")</f>
        <v>0</v>
      </c>
      <c r="BB220" s="6" t="str">
        <f>D218 &amp; D220</f>
        <v>登録番号</v>
      </c>
    </row>
    <row r="221" spans="1:54" ht="14.25" customHeight="1" thickBot="1" x14ac:dyDescent="0.2">
      <c r="A221" s="358"/>
      <c r="B221" s="293"/>
      <c r="C221" s="295"/>
      <c r="D221" s="293"/>
      <c r="E221" s="188" t="str">
        <f>IF(C220="○",IF($D220&lt;&gt;"",VLOOKUP($D220,新規学連登録者入力シート!$A$2:$U$101,7,FALSE),""),IF($D220&lt;&gt;"",IF(VLOOKUP(個人情報!$D220,登録者リスト!$A$1:$F$43729,4,FALSE)=基本情報!$D$6,VLOOKUP(個人情報!$D220,登録者リスト!$A$1:$F$43729,2,FALSE),""),""))</f>
        <v/>
      </c>
      <c r="F221" s="284"/>
      <c r="G221" s="188" t="str">
        <f>IF(C220="○",IF($D220&lt;&gt;"",VLOOKUP($D220,新規学連登録者入力シート!$A$2:$U$101,19,FALSE),""),IF($D220&lt;&gt;"",IF(VLOOKUP(個人情報!$D220,登録者リスト!$A$1:$F$43729,4,FALSE)=基本情報!$D$6,VLOOKUP(個人情報!$D220,登録者リスト!$A$1:$F$43729,6,FALSE),""),""))</f>
        <v/>
      </c>
      <c r="H221" s="282"/>
      <c r="I221" s="286"/>
      <c r="J221" s="170"/>
      <c r="K221" s="15" t="str">
        <f>IF(S221="",ASC(L221&amp;IF(N221&lt;&gt;"",TEXT(N221,"00"),"")&amp;IF(P221&lt;&gt;"",TEXT(P221,"00"),"")&amp;IF(R221&lt;&gt;"",TEXT(R221,"00"),"")),ASC(S221))</f>
        <v/>
      </c>
      <c r="L221" s="293"/>
      <c r="M221" s="266"/>
      <c r="N221" s="320"/>
      <c r="O221" s="266"/>
      <c r="P221" s="320"/>
      <c r="Q221" s="278"/>
      <c r="R221" s="322"/>
      <c r="S221" s="293"/>
      <c r="T221" s="10"/>
      <c r="U221" s="11" t="s">
        <v>23</v>
      </c>
      <c r="V221" s="10"/>
      <c r="W221" s="11" t="s">
        <v>25</v>
      </c>
      <c r="X221" s="10"/>
      <c r="Y221" s="11" t="s">
        <v>26</v>
      </c>
      <c r="Z221" s="286"/>
      <c r="AA221" s="127" t="str">
        <f>IF(AI221="",ASC(AB220&amp;IF(AD221&lt;&gt;"",TEXT(AD221,"00"),"")&amp;IF(AF221&lt;&gt;"",TEXT(AF221,"00"),"")&amp;IF(AH221&lt;&gt;"",TEXT(AH221,"00"),"")),ASC(AI221))</f>
        <v/>
      </c>
      <c r="AB221" s="268"/>
      <c r="AC221" s="270"/>
      <c r="AD221" s="268"/>
      <c r="AE221" s="270"/>
      <c r="AF221" s="268"/>
      <c r="AG221" s="274"/>
      <c r="AH221" s="268"/>
      <c r="AI221" s="268"/>
      <c r="AJ221" s="219" t="e">
        <f>IF(#REF!="",ASC(#REF!&amp;IF(#REF!&lt;&gt;"",TEXT(#REF!,"00"),"")&amp;IF(#REF!&lt;&gt;"",TEXT(#REF!,"00"),"")&amp;IF(#REF!&lt;&gt;"",TEXT(#REF!,"00"),"")),ASC(#REF!))</f>
        <v>#REF!</v>
      </c>
      <c r="AL221" s="6" t="str">
        <f>IF(AND(I221&lt;&gt;"107 ハーフマラソン",I221&lt;&gt;"062 10000mW"),D220 &amp; "-" &amp; I221,D220 &amp; "-" &amp; I221 &amp;#REF!)</f>
        <v>-</v>
      </c>
      <c r="AM221" s="6" t="str">
        <f>IF(ISERROR(VLOOKUP(個人情報!$AL221,登録者リスト!#REF!,4,FALSE)),"○","")</f>
        <v>○</v>
      </c>
      <c r="AN221" s="6" t="e">
        <f>IF(AND(I221&lt;&gt;"107 ハーフマラソン",I221&lt;&gt;"062 10000mW"),#REF! &amp; "-" &amp; I221,#REF! &amp; "-" &amp; I221 &amp;#REF!)</f>
        <v>#REF!</v>
      </c>
      <c r="AO221" s="6" t="str">
        <f>IF(ISERROR(VLOOKUP(AN221,突破者リスト外資格記録入力シート!$D$7:$M$106,2,FALSE)),"○","")</f>
        <v>○</v>
      </c>
      <c r="AQ221" s="6" t="str">
        <f>IF(I221="107 ハーフマラソン","H",IF(I221="062 10000mW","W",""))</f>
        <v/>
      </c>
      <c r="AR221" s="6" t="e">
        <f>VLOOKUP($I221 &amp;#REF!,標準記録!$A$1:$D$25,2,FALSE)</f>
        <v>#REF!</v>
      </c>
      <c r="AS221" s="6" t="e">
        <f>VLOOKUP($I221 &amp;#REF!,標準記録!$A$1:$D$25,3,FALSE)</f>
        <v>#REF!</v>
      </c>
      <c r="AT221" s="6" t="e">
        <f>VLOOKUP($I221 &amp;#REF!,標準記録!$A$1:$D$25,4,FALSE)</f>
        <v>#REF!</v>
      </c>
      <c r="AU221" s="6" t="str">
        <f>IF(AV221="","",A220)</f>
        <v/>
      </c>
      <c r="AV221" s="6" t="str">
        <f>IF(OR(I221="201 十種競技",I221="202 七種競技"),#REF!,"")</f>
        <v/>
      </c>
      <c r="AW221" s="6" t="str">
        <f>IF(I221="107 ハーフマラソン",#REF!,"")</f>
        <v/>
      </c>
      <c r="AX221" s="6" t="e">
        <f>I221 &amp;#REF!</f>
        <v>#REF!</v>
      </c>
      <c r="AY221" s="6">
        <f>I221</f>
        <v>0</v>
      </c>
      <c r="AZ221" s="6">
        <f>COUNTIF($AY$5:$AY$401,I221)</f>
        <v>160</v>
      </c>
      <c r="BA221" s="6">
        <f>COUNTIF($AX$5:$AX$401,I221 &amp; "B標準")</f>
        <v>0</v>
      </c>
    </row>
    <row r="222" spans="1:54" ht="15" thickTop="1" thickBot="1" x14ac:dyDescent="0.2">
      <c r="A222" s="359"/>
      <c r="B222" s="325" t="s">
        <v>164</v>
      </c>
      <c r="C222" s="326"/>
      <c r="D222" s="326"/>
      <c r="E222" s="326"/>
      <c r="F222" s="326"/>
      <c r="G222" s="327"/>
      <c r="H222" s="214"/>
      <c r="I222" s="328"/>
      <c r="J222" s="329"/>
      <c r="K222" s="329"/>
      <c r="L222" s="329"/>
      <c r="M222" s="329"/>
      <c r="N222" s="329"/>
      <c r="O222" s="329"/>
      <c r="P222" s="329"/>
      <c r="Q222" s="329"/>
      <c r="R222" s="329"/>
      <c r="S222" s="329"/>
      <c r="T222" s="329"/>
      <c r="U222" s="329"/>
      <c r="V222" s="329"/>
      <c r="W222" s="329"/>
      <c r="X222" s="329"/>
      <c r="Y222" s="329"/>
      <c r="Z222" s="329"/>
      <c r="AA222" s="329"/>
      <c r="AB222" s="329"/>
      <c r="AC222" s="329"/>
      <c r="AD222" s="329"/>
      <c r="AE222" s="329"/>
      <c r="AF222" s="329"/>
      <c r="AG222" s="329"/>
      <c r="AH222" s="329"/>
      <c r="AI222" s="329"/>
      <c r="AJ222" s="330"/>
    </row>
    <row r="223" spans="1:54" ht="13.5" customHeight="1" x14ac:dyDescent="0.15">
      <c r="A223" s="355"/>
      <c r="B223" s="350" t="s">
        <v>0</v>
      </c>
      <c r="C223" s="351" t="s">
        <v>280</v>
      </c>
      <c r="D223" s="351" t="str">
        <f>IF(C225="○","整理番号","登録番号")</f>
        <v>登録番号</v>
      </c>
      <c r="E223" s="193" t="s">
        <v>1394</v>
      </c>
      <c r="F223" s="350" t="s">
        <v>319</v>
      </c>
      <c r="G223" s="215" t="s">
        <v>1</v>
      </c>
      <c r="H223" s="336" t="s">
        <v>1395</v>
      </c>
      <c r="I223" s="353" t="s">
        <v>2</v>
      </c>
      <c r="J223" s="194" t="s">
        <v>281</v>
      </c>
      <c r="K223" s="195" t="s">
        <v>16</v>
      </c>
      <c r="L223" s="338" t="s">
        <v>4</v>
      </c>
      <c r="M223" s="339"/>
      <c r="N223" s="339"/>
      <c r="O223" s="339"/>
      <c r="P223" s="339"/>
      <c r="Q223" s="339"/>
      <c r="R223" s="339"/>
      <c r="S223" s="339"/>
      <c r="T223" s="339"/>
      <c r="U223" s="339"/>
      <c r="V223" s="339"/>
      <c r="W223" s="339"/>
      <c r="X223" s="339"/>
      <c r="Y223" s="339"/>
      <c r="Z223" s="340"/>
      <c r="AA223" s="196" t="s">
        <v>16</v>
      </c>
      <c r="AB223" s="341" t="s">
        <v>462</v>
      </c>
      <c r="AC223" s="342"/>
      <c r="AD223" s="342"/>
      <c r="AE223" s="342"/>
      <c r="AF223" s="342"/>
      <c r="AG223" s="342"/>
      <c r="AH223" s="342"/>
      <c r="AI223" s="343"/>
      <c r="AJ223" s="216" t="s">
        <v>16</v>
      </c>
    </row>
    <row r="224" spans="1:54" ht="14.25" thickBot="1" x14ac:dyDescent="0.2">
      <c r="A224" s="356"/>
      <c r="B224" s="337"/>
      <c r="C224" s="352"/>
      <c r="D224" s="352"/>
      <c r="E224" s="197" t="s">
        <v>6</v>
      </c>
      <c r="F224" s="337"/>
      <c r="G224" s="198" t="s">
        <v>7</v>
      </c>
      <c r="H224" s="337"/>
      <c r="I224" s="354"/>
      <c r="J224" s="199"/>
      <c r="K224" s="200"/>
      <c r="L224" s="344" t="s">
        <v>8</v>
      </c>
      <c r="M224" s="345"/>
      <c r="N224" s="345"/>
      <c r="O224" s="345"/>
      <c r="P224" s="345"/>
      <c r="Q224" s="345"/>
      <c r="R224" s="346"/>
      <c r="S224" s="197" t="s">
        <v>9</v>
      </c>
      <c r="T224" s="201" t="s">
        <v>10</v>
      </c>
      <c r="U224" s="202"/>
      <c r="V224" s="202"/>
      <c r="W224" s="202"/>
      <c r="X224" s="202"/>
      <c r="Y224" s="203"/>
      <c r="Z224" s="198" t="s">
        <v>11</v>
      </c>
      <c r="AA224" s="204"/>
      <c r="AB224" s="347" t="s">
        <v>8</v>
      </c>
      <c r="AC224" s="348"/>
      <c r="AD224" s="348"/>
      <c r="AE224" s="348"/>
      <c r="AF224" s="348"/>
      <c r="AG224" s="348"/>
      <c r="AH224" s="349"/>
      <c r="AI224" s="205" t="s">
        <v>9</v>
      </c>
      <c r="AJ224" s="217"/>
    </row>
    <row r="225" spans="1:54" x14ac:dyDescent="0.15">
      <c r="A225" s="357">
        <v>45</v>
      </c>
      <c r="B225" s="292"/>
      <c r="C225" s="294"/>
      <c r="D225" s="292"/>
      <c r="E225" s="212" t="str">
        <f>IF(C225="○",IF($D225&lt;&gt;"",VLOOKUP($D225,新規学連登録者入力シート!$A$2:$U$101,8,FALSE),""),IF($D225&lt;&gt;"",IF(VLOOKUP(個人情報!$D225,登録者リスト!$A$1:$F$43729,4,FALSE)=基本情報!$D$6,VLOOKUP(個人情報!$D225,登録者リスト!$A$1:$F$43729,3,FALSE),""),""))</f>
        <v/>
      </c>
      <c r="F225" s="283" t="str">
        <f>IF(C225="○",IF($D225&lt;&gt;"",VLOOKUP($D225,新規学連登録者入力シート!$A$2:$U$101,9,FALSE),""),IF($D225&lt;&gt;"",IF(VLOOKUP(個人情報!$D225,登録者リスト!$A$1:$G$43729,4,FALSE)=基本情報!$D$6,VLOOKUP(個人情報!$D225,登録者リスト!$A$1:$G$43729,7,FALSE),""),""))</f>
        <v/>
      </c>
      <c r="G225" s="213" t="str">
        <f>IF(C225="○",IF($D225&lt;&gt;"",VLOOKUP($D225,新規学連登録者入力シート!$A$2:$U$101,14,FALSE),""),IF($D225&lt;&gt;"",IF(VLOOKUP(個人情報!$D225,登録者リスト!$A$1:$F$43729,4,FALSE)=基本情報!$D$6,VLOOKUP(個人情報!$D225,登録者リスト!$A$1:$F$43729,5,FALSE),""),""))</f>
        <v/>
      </c>
      <c r="H225" s="281" t="str">
        <f>IF(C225="○",IF($D225&lt;&gt;"",VLOOKUP($D225,新規学連登録者入力シート!$A$2:$U$101,19,FALSE),""),IF($D225&lt;&gt;"",IF(VLOOKUP(個人情報!$D225,登録者リスト!$A$1:$H$43729,4,FALSE)=基本情報!$D$6,VLOOKUP(個人情報!$D225,登録者リスト!$A$1:$H$43729,8,FALSE),""),""))</f>
        <v/>
      </c>
      <c r="I225" s="285"/>
      <c r="J225" s="169"/>
      <c r="K225" s="13" t="str">
        <f>IF(S225="",ASC(L225&amp;IF(N225&lt;&gt;"",TEXT(N225,"00"),"")&amp;IF(P225&lt;&gt;"",TEXT(P225,"00"),"")&amp;IF(R225&lt;&gt;"",TEXT(R225,"00"),"")),ASC(S225))</f>
        <v/>
      </c>
      <c r="L225" s="292"/>
      <c r="M225" s="265" t="s">
        <v>275</v>
      </c>
      <c r="N225" s="319"/>
      <c r="O225" s="265" t="s">
        <v>276</v>
      </c>
      <c r="P225" s="319"/>
      <c r="Q225" s="277" t="s">
        <v>277</v>
      </c>
      <c r="R225" s="321"/>
      <c r="S225" s="292"/>
      <c r="T225" s="8"/>
      <c r="U225" s="9" t="s">
        <v>23</v>
      </c>
      <c r="V225" s="8"/>
      <c r="W225" s="9" t="s">
        <v>24</v>
      </c>
      <c r="X225" s="8"/>
      <c r="Y225" s="9" t="s">
        <v>26</v>
      </c>
      <c r="Z225" s="285"/>
      <c r="AA225" s="126" t="str">
        <f>IF(AI225="",ASC(AB225&amp;IF(AD225&lt;&gt;"",TEXT(AD225,"00"),"")&amp;IF(AF225&lt;&gt;"",TEXT(AF225,"00"),"")&amp;IF(AH225&lt;&gt;"",TEXT(AH225,"00"),"")),ASC(AI225))</f>
        <v/>
      </c>
      <c r="AB225" s="267" t="str">
        <f>IF(I225="","",IF(I225="202 七種競技","",VLOOKUP(I225,大学記録!$A$3:$H$22,2,FALSE)))</f>
        <v/>
      </c>
      <c r="AC225" s="269" t="s">
        <v>275</v>
      </c>
      <c r="AD225" s="267" t="str">
        <f>IF(I225="","",IF(I225="202 七種競技","",VLOOKUP(I225,大学記録!$A$3:$H$22,4,FALSE)))</f>
        <v/>
      </c>
      <c r="AE225" s="269" t="s">
        <v>276</v>
      </c>
      <c r="AF225" s="267" t="str">
        <f>IF(I225="","",IF(I225="202 七種競技","",VLOOKUP(I225,大学記録!$A$3:$H$22,6,FALSE)))</f>
        <v/>
      </c>
      <c r="AG225" s="273" t="s">
        <v>277</v>
      </c>
      <c r="AH225" s="267" t="str">
        <f>IF(I225="","",IF(I225="202 七種競技","",VLOOKUP(I225,大学記録!$A$3:$H$22,8,FALSE)))</f>
        <v/>
      </c>
      <c r="AI225" s="267" t="str">
        <f>IF(I225="","",IF(I225="202 七種競技",大学記録!$B$22,""))</f>
        <v/>
      </c>
      <c r="AJ225" s="218" t="e">
        <f>IF(#REF!="",ASC(#REF!&amp;IF(#REF!&lt;&gt;"",TEXT(#REF!,"00"),"")&amp;IF(#REF!&lt;&gt;"",TEXT(#REF!,"00"),"")&amp;IF(#REF!&lt;&gt;"",TEXT(#REF!,"00"),"")),ASC(#REF!))</f>
        <v>#REF!</v>
      </c>
      <c r="AL225" s="6" t="str">
        <f>IF(AND(I225&lt;&gt;"107 ハーフマラソン",I225&lt;&gt;"062 10000mW"),D225 &amp; "-" &amp; I225,D225 &amp; "-" &amp; I225 &amp;#REF!)</f>
        <v>-</v>
      </c>
      <c r="AM225" s="6" t="str">
        <f>IF(ISERROR(VLOOKUP(個人情報!$AL225,登録者リスト!#REF!,4,FALSE)),"○","")</f>
        <v>○</v>
      </c>
      <c r="AN225" s="6" t="e">
        <f>IF(AND(I225&lt;&gt;"107 ハーフマラソン",I225&lt;&gt;"062 10000mW"),#REF! &amp; "-" &amp; I225,#REF! &amp; "-" &amp; I225 &amp;#REF!)</f>
        <v>#REF!</v>
      </c>
      <c r="AO225" s="6" t="str">
        <f>IF(ISERROR(VLOOKUP(AN225,突破者リスト外資格記録入力シート!$D$7:$M$106,2,FALSE)),"○","")</f>
        <v>○</v>
      </c>
      <c r="AP225" s="6" t="str">
        <f>IF(C225="○","整理番号","登録番号")</f>
        <v>登録番号</v>
      </c>
      <c r="AQ225" s="6" t="str">
        <f>IF(I225="107 ハーフマラソン","H",IF(I225="062 10000mW","W",""))</f>
        <v/>
      </c>
      <c r="AR225" s="6" t="e">
        <f>VLOOKUP($I225 &amp;#REF!,標準記録!$A$1:$D$25,2,FALSE)</f>
        <v>#REF!</v>
      </c>
      <c r="AS225" s="6" t="e">
        <f>VLOOKUP($I225 &amp;#REF!,標準記録!$A$1:$D$25,3,FALSE)</f>
        <v>#REF!</v>
      </c>
      <c r="AT225" s="6" t="e">
        <f>VLOOKUP($I225 &amp;#REF!,標準記録!$A$1:$D$25,4,FALSE)</f>
        <v>#REF!</v>
      </c>
      <c r="AU225" s="6" t="str">
        <f>IF(AV225="","",A225)</f>
        <v/>
      </c>
      <c r="AV225" s="6" t="str">
        <f>IF(OR(I225="201 十種競技",I225="202 七種競技"),#REF!,"")</f>
        <v/>
      </c>
      <c r="AW225" s="6" t="str">
        <f>IF(I225="107 ハーフマラソン",#REF!,"")</f>
        <v/>
      </c>
      <c r="AX225" s="6" t="e">
        <f>I225 &amp;#REF!</f>
        <v>#REF!</v>
      </c>
      <c r="AY225" s="6">
        <f>I225</f>
        <v>0</v>
      </c>
      <c r="AZ225" s="6">
        <f>COUNTIF($AY$5:$AY$401,I225)</f>
        <v>160</v>
      </c>
      <c r="BA225" s="6">
        <f>COUNTIF($AX$5:$AX$401,I225 &amp; "B標準")</f>
        <v>0</v>
      </c>
      <c r="BB225" s="6" t="str">
        <f>D223 &amp; D225</f>
        <v>登録番号</v>
      </c>
    </row>
    <row r="226" spans="1:54" ht="14.25" thickBot="1" x14ac:dyDescent="0.2">
      <c r="A226" s="358"/>
      <c r="B226" s="293"/>
      <c r="C226" s="295"/>
      <c r="D226" s="293"/>
      <c r="E226" s="188" t="str">
        <f>IF(C225="○",IF($D225&lt;&gt;"",VLOOKUP($D225,新規学連登録者入力シート!$A$2:$U$101,7,FALSE),""),IF($D225&lt;&gt;"",IF(VLOOKUP(個人情報!$D225,登録者リスト!$A$1:$F$43729,4,FALSE)=基本情報!$D$6,VLOOKUP(個人情報!$D225,登録者リスト!$A$1:$F$43729,2,FALSE),""),""))</f>
        <v/>
      </c>
      <c r="F226" s="284"/>
      <c r="G226" s="188" t="str">
        <f>IF(C225="○",IF($D225&lt;&gt;"",VLOOKUP($D225,新規学連登録者入力シート!$A$2:$U$101,19,FALSE),""),IF($D225&lt;&gt;"",IF(VLOOKUP(個人情報!$D225,登録者リスト!$A$1:$F$43729,4,FALSE)=基本情報!$D$6,VLOOKUP(個人情報!$D225,登録者リスト!$A$1:$F$43729,6,FALSE),""),""))</f>
        <v/>
      </c>
      <c r="H226" s="282"/>
      <c r="I226" s="286"/>
      <c r="J226" s="170"/>
      <c r="K226" s="15" t="str">
        <f>IF(S226="",ASC(L226&amp;IF(N226&lt;&gt;"",TEXT(N226,"00"),"")&amp;IF(P226&lt;&gt;"",TEXT(P226,"00"),"")&amp;IF(R226&lt;&gt;"",TEXT(R226,"00"),"")),ASC(S226))</f>
        <v/>
      </c>
      <c r="L226" s="293"/>
      <c r="M226" s="266"/>
      <c r="N226" s="320"/>
      <c r="O226" s="266"/>
      <c r="P226" s="320"/>
      <c r="Q226" s="278"/>
      <c r="R226" s="322"/>
      <c r="S226" s="293"/>
      <c r="T226" s="10"/>
      <c r="U226" s="11" t="s">
        <v>23</v>
      </c>
      <c r="V226" s="10"/>
      <c r="W226" s="11" t="s">
        <v>25</v>
      </c>
      <c r="X226" s="10"/>
      <c r="Y226" s="11" t="s">
        <v>26</v>
      </c>
      <c r="Z226" s="286"/>
      <c r="AA226" s="127" t="str">
        <f>IF(AI226="",ASC(AB225&amp;IF(AD226&lt;&gt;"",TEXT(AD226,"00"),"")&amp;IF(AF226&lt;&gt;"",TEXT(AF226,"00"),"")&amp;IF(AH226&lt;&gt;"",TEXT(AH226,"00"),"")),ASC(AI226))</f>
        <v/>
      </c>
      <c r="AB226" s="268"/>
      <c r="AC226" s="270"/>
      <c r="AD226" s="268"/>
      <c r="AE226" s="270"/>
      <c r="AF226" s="268"/>
      <c r="AG226" s="274"/>
      <c r="AH226" s="268"/>
      <c r="AI226" s="268"/>
      <c r="AJ226" s="219" t="e">
        <f>IF(#REF!="",ASC(#REF!&amp;IF(#REF!&lt;&gt;"",TEXT(#REF!,"00"),"")&amp;IF(#REF!&lt;&gt;"",TEXT(#REF!,"00"),"")&amp;IF(#REF!&lt;&gt;"",TEXT(#REF!,"00"),"")),ASC(#REF!))</f>
        <v>#REF!</v>
      </c>
      <c r="AL226" s="6" t="str">
        <f>IF(AND(I226&lt;&gt;"107 ハーフマラソン",I226&lt;&gt;"062 10000mW"),D225 &amp; "-" &amp; I226,D225 &amp; "-" &amp; I226 &amp;#REF!)</f>
        <v>-</v>
      </c>
      <c r="AM226" s="6" t="str">
        <f>IF(ISERROR(VLOOKUP(個人情報!$AL226,登録者リスト!#REF!,4,FALSE)),"○","")</f>
        <v>○</v>
      </c>
      <c r="AN226" s="6" t="e">
        <f>IF(AND(I226&lt;&gt;"107 ハーフマラソン",I226&lt;&gt;"062 10000mW"),#REF! &amp; "-" &amp; I226,#REF! &amp; "-" &amp; I226 &amp;#REF!)</f>
        <v>#REF!</v>
      </c>
      <c r="AO226" s="6" t="str">
        <f>IF(ISERROR(VLOOKUP(AN226,突破者リスト外資格記録入力シート!$D$7:$M$106,2,FALSE)),"○","")</f>
        <v>○</v>
      </c>
      <c r="AQ226" s="6" t="str">
        <f>IF(I226="107 ハーフマラソン","H",IF(I226="062 10000mW","W",""))</f>
        <v/>
      </c>
      <c r="AR226" s="6" t="e">
        <f>VLOOKUP($I226 &amp;#REF!,標準記録!$A$1:$D$25,2,FALSE)</f>
        <v>#REF!</v>
      </c>
      <c r="AS226" s="6" t="e">
        <f>VLOOKUP($I226 &amp;#REF!,標準記録!$A$1:$D$25,3,FALSE)</f>
        <v>#REF!</v>
      </c>
      <c r="AT226" s="6" t="e">
        <f>VLOOKUP($I226 &amp;#REF!,標準記録!$A$1:$D$25,4,FALSE)</f>
        <v>#REF!</v>
      </c>
      <c r="AU226" s="6" t="str">
        <f>IF(AV226="","",A225)</f>
        <v/>
      </c>
      <c r="AV226" s="6" t="str">
        <f>IF(OR(I226="201 十種競技",I226="202 七種競技"),#REF!,"")</f>
        <v/>
      </c>
      <c r="AW226" s="6" t="str">
        <f>IF(I226="107 ハーフマラソン",#REF!,"")</f>
        <v/>
      </c>
      <c r="AX226" s="6" t="e">
        <f>I226 &amp;#REF!</f>
        <v>#REF!</v>
      </c>
      <c r="AY226" s="6">
        <f>I226</f>
        <v>0</v>
      </c>
      <c r="AZ226" s="6">
        <f>COUNTIF($AY$5:$AY$401,I226)</f>
        <v>160</v>
      </c>
      <c r="BA226" s="6">
        <f>COUNTIF($AX$5:$AX$401,I226 &amp; "B標準")</f>
        <v>0</v>
      </c>
    </row>
    <row r="227" spans="1:54" ht="15" thickTop="1" thickBot="1" x14ac:dyDescent="0.2">
      <c r="A227" s="359"/>
      <c r="B227" s="325" t="s">
        <v>164</v>
      </c>
      <c r="C227" s="326"/>
      <c r="D227" s="326"/>
      <c r="E227" s="326"/>
      <c r="F227" s="326"/>
      <c r="G227" s="327"/>
      <c r="H227" s="214"/>
      <c r="I227" s="328"/>
      <c r="J227" s="329"/>
      <c r="K227" s="329"/>
      <c r="L227" s="329"/>
      <c r="M227" s="329"/>
      <c r="N227" s="329"/>
      <c r="O227" s="329"/>
      <c r="P227" s="329"/>
      <c r="Q227" s="329"/>
      <c r="R227" s="329"/>
      <c r="S227" s="329"/>
      <c r="T227" s="329"/>
      <c r="U227" s="329"/>
      <c r="V227" s="329"/>
      <c r="W227" s="329"/>
      <c r="X227" s="329"/>
      <c r="Y227" s="329"/>
      <c r="Z227" s="329"/>
      <c r="AA227" s="329"/>
      <c r="AB227" s="329"/>
      <c r="AC227" s="329"/>
      <c r="AD227" s="329"/>
      <c r="AE227" s="329"/>
      <c r="AF227" s="329"/>
      <c r="AG227" s="329"/>
      <c r="AH227" s="329"/>
      <c r="AI227" s="329"/>
      <c r="AJ227" s="330"/>
    </row>
    <row r="228" spans="1:54" ht="13.5" customHeight="1" x14ac:dyDescent="0.15">
      <c r="A228" s="355"/>
      <c r="B228" s="350" t="s">
        <v>0</v>
      </c>
      <c r="C228" s="351" t="s">
        <v>280</v>
      </c>
      <c r="D228" s="351" t="str">
        <f>IF(C230="○","整理番号","登録番号")</f>
        <v>登録番号</v>
      </c>
      <c r="E228" s="193" t="s">
        <v>1394</v>
      </c>
      <c r="F228" s="350" t="s">
        <v>319</v>
      </c>
      <c r="G228" s="215" t="s">
        <v>1</v>
      </c>
      <c r="H228" s="336" t="s">
        <v>1395</v>
      </c>
      <c r="I228" s="353" t="s">
        <v>2</v>
      </c>
      <c r="J228" s="194" t="s">
        <v>281</v>
      </c>
      <c r="K228" s="195" t="s">
        <v>16</v>
      </c>
      <c r="L228" s="338" t="s">
        <v>4</v>
      </c>
      <c r="M228" s="339"/>
      <c r="N228" s="339"/>
      <c r="O228" s="339"/>
      <c r="P228" s="339"/>
      <c r="Q228" s="339"/>
      <c r="R228" s="339"/>
      <c r="S228" s="339"/>
      <c r="T228" s="339"/>
      <c r="U228" s="339"/>
      <c r="V228" s="339"/>
      <c r="W228" s="339"/>
      <c r="X228" s="339"/>
      <c r="Y228" s="339"/>
      <c r="Z228" s="340"/>
      <c r="AA228" s="196" t="s">
        <v>16</v>
      </c>
      <c r="AB228" s="341" t="s">
        <v>462</v>
      </c>
      <c r="AC228" s="342"/>
      <c r="AD228" s="342"/>
      <c r="AE228" s="342"/>
      <c r="AF228" s="342"/>
      <c r="AG228" s="342"/>
      <c r="AH228" s="342"/>
      <c r="AI228" s="343"/>
      <c r="AJ228" s="216" t="s">
        <v>16</v>
      </c>
    </row>
    <row r="229" spans="1:54" ht="14.25" thickBot="1" x14ac:dyDescent="0.2">
      <c r="A229" s="356"/>
      <c r="B229" s="337"/>
      <c r="C229" s="352"/>
      <c r="D229" s="352"/>
      <c r="E229" s="197" t="s">
        <v>6</v>
      </c>
      <c r="F229" s="337"/>
      <c r="G229" s="198" t="s">
        <v>7</v>
      </c>
      <c r="H229" s="337"/>
      <c r="I229" s="354"/>
      <c r="J229" s="199"/>
      <c r="K229" s="200"/>
      <c r="L229" s="344" t="s">
        <v>8</v>
      </c>
      <c r="M229" s="345"/>
      <c r="N229" s="345"/>
      <c r="O229" s="345"/>
      <c r="P229" s="345"/>
      <c r="Q229" s="345"/>
      <c r="R229" s="346"/>
      <c r="S229" s="197" t="s">
        <v>9</v>
      </c>
      <c r="T229" s="201" t="s">
        <v>10</v>
      </c>
      <c r="U229" s="202"/>
      <c r="V229" s="202"/>
      <c r="W229" s="202"/>
      <c r="X229" s="202"/>
      <c r="Y229" s="203"/>
      <c r="Z229" s="198" t="s">
        <v>11</v>
      </c>
      <c r="AA229" s="204"/>
      <c r="AB229" s="347" t="s">
        <v>8</v>
      </c>
      <c r="AC229" s="348"/>
      <c r="AD229" s="348"/>
      <c r="AE229" s="348"/>
      <c r="AF229" s="348"/>
      <c r="AG229" s="348"/>
      <c r="AH229" s="349"/>
      <c r="AI229" s="205" t="s">
        <v>9</v>
      </c>
      <c r="AJ229" s="217"/>
    </row>
    <row r="230" spans="1:54" x14ac:dyDescent="0.15">
      <c r="A230" s="357">
        <v>46</v>
      </c>
      <c r="B230" s="292"/>
      <c r="C230" s="294"/>
      <c r="D230" s="292"/>
      <c r="E230" s="212" t="str">
        <f>IF(C230="○",IF($D230&lt;&gt;"",VLOOKUP($D230,新規学連登録者入力シート!$A$2:$U$101,8,FALSE),""),IF($D230&lt;&gt;"",IF(VLOOKUP(個人情報!$D230,登録者リスト!$A$1:$F$43729,4,FALSE)=基本情報!$D$6,VLOOKUP(個人情報!$D230,登録者リスト!$A$1:$F$43729,3,FALSE),""),""))</f>
        <v/>
      </c>
      <c r="F230" s="283" t="str">
        <f>IF(C230="○",IF($D230&lt;&gt;"",VLOOKUP($D230,新規学連登録者入力シート!$A$2:$U$101,9,FALSE),""),IF($D230&lt;&gt;"",IF(VLOOKUP(個人情報!$D230,登録者リスト!$A$1:$G$43729,4,FALSE)=基本情報!$D$6,VLOOKUP(個人情報!$D230,登録者リスト!$A$1:$G$43729,7,FALSE),""),""))</f>
        <v/>
      </c>
      <c r="G230" s="213" t="str">
        <f>IF(C230="○",IF($D230&lt;&gt;"",VLOOKUP($D230,新規学連登録者入力シート!$A$2:$U$101,14,FALSE),""),IF($D230&lt;&gt;"",IF(VLOOKUP(個人情報!$D230,登録者リスト!$A$1:$F$43729,4,FALSE)=基本情報!$D$6,VLOOKUP(個人情報!$D230,登録者リスト!$A$1:$F$43729,5,FALSE),""),""))</f>
        <v/>
      </c>
      <c r="H230" s="281" t="str">
        <f>IF(C230="○",IF($D230&lt;&gt;"",VLOOKUP($D230,新規学連登録者入力シート!$A$2:$U$101,19,FALSE),""),IF($D230&lt;&gt;"",IF(VLOOKUP(個人情報!$D230,登録者リスト!$A$1:$H$43729,4,FALSE)=基本情報!$D$6,VLOOKUP(個人情報!$D230,登録者リスト!$A$1:$H$43729,8,FALSE),""),""))</f>
        <v/>
      </c>
      <c r="I230" s="285"/>
      <c r="J230" s="169"/>
      <c r="K230" s="13" t="str">
        <f>IF(S230="",ASC(L230&amp;IF(N230&lt;&gt;"",TEXT(N230,"00"),"")&amp;IF(P230&lt;&gt;"",TEXT(P230,"00"),"")&amp;IF(R230&lt;&gt;"",TEXT(R230,"00"),"")),ASC(S230))</f>
        <v/>
      </c>
      <c r="L230" s="292"/>
      <c r="M230" s="265" t="s">
        <v>275</v>
      </c>
      <c r="N230" s="319"/>
      <c r="O230" s="265" t="s">
        <v>276</v>
      </c>
      <c r="P230" s="319"/>
      <c r="Q230" s="277" t="s">
        <v>277</v>
      </c>
      <c r="R230" s="321"/>
      <c r="S230" s="292"/>
      <c r="T230" s="8"/>
      <c r="U230" s="9" t="s">
        <v>23</v>
      </c>
      <c r="V230" s="8"/>
      <c r="W230" s="9" t="s">
        <v>24</v>
      </c>
      <c r="X230" s="8"/>
      <c r="Y230" s="9" t="s">
        <v>26</v>
      </c>
      <c r="Z230" s="285"/>
      <c r="AA230" s="126" t="str">
        <f>IF(AI230="",ASC(AB230&amp;IF(AD230&lt;&gt;"",TEXT(AD230,"00"),"")&amp;IF(AF230&lt;&gt;"",TEXT(AF230,"00"),"")&amp;IF(AH230&lt;&gt;"",TEXT(AH230,"00"),"")),ASC(AI230))</f>
        <v/>
      </c>
      <c r="AB230" s="267" t="str">
        <f>IF(I230="","",IF(I230="202 七種競技","",VLOOKUP(I230,大学記録!$A$3:$H$22,2,FALSE)))</f>
        <v/>
      </c>
      <c r="AC230" s="269" t="s">
        <v>275</v>
      </c>
      <c r="AD230" s="267" t="str">
        <f>IF(I230="","",IF(I230="202 七種競技","",VLOOKUP(I230,大学記録!$A$3:$H$22,4,FALSE)))</f>
        <v/>
      </c>
      <c r="AE230" s="269" t="s">
        <v>276</v>
      </c>
      <c r="AF230" s="267" t="str">
        <f>IF(I230="","",IF(I230="202 七種競技","",VLOOKUP(I230,大学記録!$A$3:$H$22,6,FALSE)))</f>
        <v/>
      </c>
      <c r="AG230" s="273" t="s">
        <v>277</v>
      </c>
      <c r="AH230" s="267" t="str">
        <f>IF(I230="","",IF(I230="202 七種競技","",VLOOKUP(I230,大学記録!$A$3:$H$22,8,FALSE)))</f>
        <v/>
      </c>
      <c r="AI230" s="267" t="str">
        <f>IF(I230="","",IF(I230="202 七種競技",大学記録!$B$22,""))</f>
        <v/>
      </c>
      <c r="AJ230" s="218" t="e">
        <f>IF(#REF!="",ASC(#REF!&amp;IF(#REF!&lt;&gt;"",TEXT(#REF!,"00"),"")&amp;IF(#REF!&lt;&gt;"",TEXT(#REF!,"00"),"")&amp;IF(#REF!&lt;&gt;"",TEXT(#REF!,"00"),"")),ASC(#REF!))</f>
        <v>#REF!</v>
      </c>
      <c r="AL230" s="6" t="str">
        <f>IF(AND(I230&lt;&gt;"107 ハーフマラソン",I230&lt;&gt;"062 10000mW"),D230 &amp; "-" &amp; I230,D230 &amp; "-" &amp; I230 &amp;#REF!)</f>
        <v>-</v>
      </c>
      <c r="AM230" s="6" t="str">
        <f>IF(ISERROR(VLOOKUP(個人情報!$AL230,登録者リスト!#REF!,4,FALSE)),"○","")</f>
        <v>○</v>
      </c>
      <c r="AN230" s="6" t="e">
        <f>IF(AND(I230&lt;&gt;"107 ハーフマラソン",I230&lt;&gt;"062 10000mW"),#REF! &amp; "-" &amp; I230,#REF! &amp; "-" &amp; I230 &amp;#REF!)</f>
        <v>#REF!</v>
      </c>
      <c r="AO230" s="6" t="str">
        <f>IF(ISERROR(VLOOKUP(AN230,突破者リスト外資格記録入力シート!$D$7:$M$106,2,FALSE)),"○","")</f>
        <v>○</v>
      </c>
      <c r="AP230" s="6" t="str">
        <f>IF(C230="○","整理番号","登録番号")</f>
        <v>登録番号</v>
      </c>
      <c r="AQ230" s="6" t="str">
        <f>IF(I230="107 ハーフマラソン","H",IF(I230="062 10000mW","W",""))</f>
        <v/>
      </c>
      <c r="AR230" s="6" t="e">
        <f>VLOOKUP($I230 &amp;#REF!,標準記録!$A$1:$D$25,2,FALSE)</f>
        <v>#REF!</v>
      </c>
      <c r="AS230" s="6" t="e">
        <f>VLOOKUP($I230 &amp;#REF!,標準記録!$A$1:$D$25,3,FALSE)</f>
        <v>#REF!</v>
      </c>
      <c r="AT230" s="6" t="e">
        <f>VLOOKUP($I230 &amp;#REF!,標準記録!$A$1:$D$25,4,FALSE)</f>
        <v>#REF!</v>
      </c>
      <c r="AU230" s="6" t="str">
        <f>IF(AV230="","",A230)</f>
        <v/>
      </c>
      <c r="AV230" s="6" t="str">
        <f>IF(OR(I230="201 十種競技",I230="202 七種競技"),#REF!,"")</f>
        <v/>
      </c>
      <c r="AW230" s="6" t="str">
        <f>IF(I230="107 ハーフマラソン",#REF!,"")</f>
        <v/>
      </c>
      <c r="AX230" s="6" t="e">
        <f>I230 &amp;#REF!</f>
        <v>#REF!</v>
      </c>
      <c r="AY230" s="6">
        <f>I230</f>
        <v>0</v>
      </c>
      <c r="AZ230" s="6">
        <f>COUNTIF($AY$5:$AY$401,I230)</f>
        <v>160</v>
      </c>
      <c r="BA230" s="6">
        <f>COUNTIF($AX$5:$AX$401,I230 &amp; "B標準")</f>
        <v>0</v>
      </c>
      <c r="BB230" s="6" t="str">
        <f>D228 &amp; D230</f>
        <v>登録番号</v>
      </c>
    </row>
    <row r="231" spans="1:54" ht="14.25" thickBot="1" x14ac:dyDescent="0.2">
      <c r="A231" s="358"/>
      <c r="B231" s="293"/>
      <c r="C231" s="295"/>
      <c r="D231" s="293"/>
      <c r="E231" s="188" t="str">
        <f>IF(C230="○",IF($D230&lt;&gt;"",VLOOKUP($D230,新規学連登録者入力シート!$A$2:$U$101,7,FALSE),""),IF($D230&lt;&gt;"",IF(VLOOKUP(個人情報!$D230,登録者リスト!$A$1:$F$43729,4,FALSE)=基本情報!$D$6,VLOOKUP(個人情報!$D230,登録者リスト!$A$1:$F$43729,2,FALSE),""),""))</f>
        <v/>
      </c>
      <c r="F231" s="284"/>
      <c r="G231" s="188" t="str">
        <f>IF(C230="○",IF($D230&lt;&gt;"",VLOOKUP($D230,新規学連登録者入力シート!$A$2:$U$101,19,FALSE),""),IF($D230&lt;&gt;"",IF(VLOOKUP(個人情報!$D230,登録者リスト!$A$1:$F$43729,4,FALSE)=基本情報!$D$6,VLOOKUP(個人情報!$D230,登録者リスト!$A$1:$F$43729,6,FALSE),""),""))</f>
        <v/>
      </c>
      <c r="H231" s="282"/>
      <c r="I231" s="286"/>
      <c r="J231" s="170"/>
      <c r="K231" s="15" t="str">
        <f>IF(S231="",ASC(L231&amp;IF(N231&lt;&gt;"",TEXT(N231,"00"),"")&amp;IF(P231&lt;&gt;"",TEXT(P231,"00"),"")&amp;IF(R231&lt;&gt;"",TEXT(R231,"00"),"")),ASC(S231))</f>
        <v/>
      </c>
      <c r="L231" s="293"/>
      <c r="M231" s="266"/>
      <c r="N231" s="320"/>
      <c r="O231" s="266"/>
      <c r="P231" s="320"/>
      <c r="Q231" s="278"/>
      <c r="R231" s="322"/>
      <c r="S231" s="293"/>
      <c r="T231" s="10"/>
      <c r="U231" s="11" t="s">
        <v>23</v>
      </c>
      <c r="V231" s="10"/>
      <c r="W231" s="11" t="s">
        <v>25</v>
      </c>
      <c r="X231" s="10"/>
      <c r="Y231" s="11" t="s">
        <v>26</v>
      </c>
      <c r="Z231" s="286"/>
      <c r="AA231" s="127" t="str">
        <f>IF(AI231="",ASC(AB230&amp;IF(AD231&lt;&gt;"",TEXT(AD231,"00"),"")&amp;IF(AF231&lt;&gt;"",TEXT(AF231,"00"),"")&amp;IF(AH231&lt;&gt;"",TEXT(AH231,"00"),"")),ASC(AI231))</f>
        <v/>
      </c>
      <c r="AB231" s="268"/>
      <c r="AC231" s="270"/>
      <c r="AD231" s="268"/>
      <c r="AE231" s="270"/>
      <c r="AF231" s="268"/>
      <c r="AG231" s="274"/>
      <c r="AH231" s="268"/>
      <c r="AI231" s="268"/>
      <c r="AJ231" s="219" t="e">
        <f>IF(#REF!="",ASC(#REF!&amp;IF(#REF!&lt;&gt;"",TEXT(#REF!,"00"),"")&amp;IF(#REF!&lt;&gt;"",TEXT(#REF!,"00"),"")&amp;IF(#REF!&lt;&gt;"",TEXT(#REF!,"00"),"")),ASC(#REF!))</f>
        <v>#REF!</v>
      </c>
      <c r="AL231" s="6" t="str">
        <f>IF(AND(I231&lt;&gt;"107 ハーフマラソン",I231&lt;&gt;"062 10000mW"),D230 &amp; "-" &amp; I231,D230 &amp; "-" &amp; I231 &amp;#REF!)</f>
        <v>-</v>
      </c>
      <c r="AM231" s="6" t="str">
        <f>IF(ISERROR(VLOOKUP(個人情報!$AL231,登録者リスト!#REF!,4,FALSE)),"○","")</f>
        <v>○</v>
      </c>
      <c r="AN231" s="6" t="e">
        <f>IF(AND(I231&lt;&gt;"107 ハーフマラソン",I231&lt;&gt;"062 10000mW"),#REF! &amp; "-" &amp; I231,#REF! &amp; "-" &amp; I231 &amp;#REF!)</f>
        <v>#REF!</v>
      </c>
      <c r="AO231" s="6" t="str">
        <f>IF(ISERROR(VLOOKUP(AN231,突破者リスト外資格記録入力シート!$D$7:$M$106,2,FALSE)),"○","")</f>
        <v>○</v>
      </c>
      <c r="AQ231" s="6" t="str">
        <f>IF(I231="107 ハーフマラソン","H",IF(I231="062 10000mW","W",""))</f>
        <v/>
      </c>
      <c r="AR231" s="6" t="e">
        <f>VLOOKUP($I231 &amp;#REF!,標準記録!$A$1:$D$25,2,FALSE)</f>
        <v>#REF!</v>
      </c>
      <c r="AS231" s="6" t="e">
        <f>VLOOKUP($I231 &amp;#REF!,標準記録!$A$1:$D$25,3,FALSE)</f>
        <v>#REF!</v>
      </c>
      <c r="AT231" s="6" t="e">
        <f>VLOOKUP($I231 &amp;#REF!,標準記録!$A$1:$D$25,4,FALSE)</f>
        <v>#REF!</v>
      </c>
      <c r="AU231" s="6" t="str">
        <f>IF(AV231="","",A230)</f>
        <v/>
      </c>
      <c r="AV231" s="6" t="str">
        <f>IF(OR(I231="201 十種競技",I231="202 七種競技"),#REF!,"")</f>
        <v/>
      </c>
      <c r="AW231" s="6" t="str">
        <f>IF(I231="107 ハーフマラソン",#REF!,"")</f>
        <v/>
      </c>
      <c r="AX231" s="6" t="e">
        <f>I231 &amp;#REF!</f>
        <v>#REF!</v>
      </c>
      <c r="AY231" s="6">
        <f>I231</f>
        <v>0</v>
      </c>
      <c r="AZ231" s="6">
        <f>COUNTIF($AY$5:$AY$401,I231)</f>
        <v>160</v>
      </c>
      <c r="BA231" s="6">
        <f>COUNTIF($AX$5:$AX$401,I231 &amp; "B標準")</f>
        <v>0</v>
      </c>
    </row>
    <row r="232" spans="1:54" ht="15" thickTop="1" thickBot="1" x14ac:dyDescent="0.2">
      <c r="A232" s="359"/>
      <c r="B232" s="325" t="s">
        <v>164</v>
      </c>
      <c r="C232" s="326"/>
      <c r="D232" s="326"/>
      <c r="E232" s="326"/>
      <c r="F232" s="326"/>
      <c r="G232" s="327"/>
      <c r="H232" s="214"/>
      <c r="I232" s="328"/>
      <c r="J232" s="329"/>
      <c r="K232" s="329"/>
      <c r="L232" s="329"/>
      <c r="M232" s="329"/>
      <c r="N232" s="329"/>
      <c r="O232" s="329"/>
      <c r="P232" s="329"/>
      <c r="Q232" s="329"/>
      <c r="R232" s="329"/>
      <c r="S232" s="329"/>
      <c r="T232" s="329"/>
      <c r="U232" s="329"/>
      <c r="V232" s="329"/>
      <c r="W232" s="329"/>
      <c r="X232" s="329"/>
      <c r="Y232" s="329"/>
      <c r="Z232" s="329"/>
      <c r="AA232" s="329"/>
      <c r="AB232" s="329"/>
      <c r="AC232" s="329"/>
      <c r="AD232" s="329"/>
      <c r="AE232" s="329"/>
      <c r="AF232" s="329"/>
      <c r="AG232" s="329"/>
      <c r="AH232" s="329"/>
      <c r="AI232" s="329"/>
      <c r="AJ232" s="330"/>
    </row>
    <row r="233" spans="1:54" ht="13.5" customHeight="1" x14ac:dyDescent="0.15">
      <c r="A233" s="355"/>
      <c r="B233" s="350" t="s">
        <v>0</v>
      </c>
      <c r="C233" s="351" t="s">
        <v>280</v>
      </c>
      <c r="D233" s="351" t="str">
        <f>IF(C235="○","整理番号","登録番号")</f>
        <v>登録番号</v>
      </c>
      <c r="E233" s="193" t="s">
        <v>1394</v>
      </c>
      <c r="F233" s="350" t="s">
        <v>319</v>
      </c>
      <c r="G233" s="215" t="s">
        <v>1</v>
      </c>
      <c r="H233" s="336" t="s">
        <v>1395</v>
      </c>
      <c r="I233" s="353" t="s">
        <v>2</v>
      </c>
      <c r="J233" s="194" t="s">
        <v>281</v>
      </c>
      <c r="K233" s="195" t="s">
        <v>16</v>
      </c>
      <c r="L233" s="338" t="s">
        <v>4</v>
      </c>
      <c r="M233" s="339"/>
      <c r="N233" s="339"/>
      <c r="O233" s="339"/>
      <c r="P233" s="339"/>
      <c r="Q233" s="339"/>
      <c r="R233" s="339"/>
      <c r="S233" s="339"/>
      <c r="T233" s="339"/>
      <c r="U233" s="339"/>
      <c r="V233" s="339"/>
      <c r="W233" s="339"/>
      <c r="X233" s="339"/>
      <c r="Y233" s="339"/>
      <c r="Z233" s="340"/>
      <c r="AA233" s="196" t="s">
        <v>16</v>
      </c>
      <c r="AB233" s="341" t="s">
        <v>462</v>
      </c>
      <c r="AC233" s="342"/>
      <c r="AD233" s="342"/>
      <c r="AE233" s="342"/>
      <c r="AF233" s="342"/>
      <c r="AG233" s="342"/>
      <c r="AH233" s="342"/>
      <c r="AI233" s="343"/>
      <c r="AJ233" s="216" t="s">
        <v>16</v>
      </c>
    </row>
    <row r="234" spans="1:54" ht="14.25" thickBot="1" x14ac:dyDescent="0.2">
      <c r="A234" s="356"/>
      <c r="B234" s="337"/>
      <c r="C234" s="352"/>
      <c r="D234" s="352"/>
      <c r="E234" s="197" t="s">
        <v>6</v>
      </c>
      <c r="F234" s="337"/>
      <c r="G234" s="198" t="s">
        <v>7</v>
      </c>
      <c r="H234" s="337"/>
      <c r="I234" s="354"/>
      <c r="J234" s="199"/>
      <c r="K234" s="200"/>
      <c r="L234" s="344" t="s">
        <v>8</v>
      </c>
      <c r="M234" s="345"/>
      <c r="N234" s="345"/>
      <c r="O234" s="345"/>
      <c r="P234" s="345"/>
      <c r="Q234" s="345"/>
      <c r="R234" s="346"/>
      <c r="S234" s="197" t="s">
        <v>9</v>
      </c>
      <c r="T234" s="201" t="s">
        <v>10</v>
      </c>
      <c r="U234" s="202"/>
      <c r="V234" s="202"/>
      <c r="W234" s="202"/>
      <c r="X234" s="202"/>
      <c r="Y234" s="203"/>
      <c r="Z234" s="198" t="s">
        <v>11</v>
      </c>
      <c r="AA234" s="204"/>
      <c r="AB234" s="347" t="s">
        <v>8</v>
      </c>
      <c r="AC234" s="348"/>
      <c r="AD234" s="348"/>
      <c r="AE234" s="348"/>
      <c r="AF234" s="348"/>
      <c r="AG234" s="348"/>
      <c r="AH234" s="349"/>
      <c r="AI234" s="205" t="s">
        <v>9</v>
      </c>
      <c r="AJ234" s="217"/>
    </row>
    <row r="235" spans="1:54" x14ac:dyDescent="0.15">
      <c r="A235" s="357">
        <v>47</v>
      </c>
      <c r="B235" s="292"/>
      <c r="C235" s="294"/>
      <c r="D235" s="292"/>
      <c r="E235" s="212" t="str">
        <f>IF(C235="○",IF($D235&lt;&gt;"",VLOOKUP($D235,新規学連登録者入力シート!$A$2:$U$101,8,FALSE),""),IF($D235&lt;&gt;"",IF(VLOOKUP(個人情報!$D235,登録者リスト!$A$1:$F$43729,4,FALSE)=基本情報!$D$6,VLOOKUP(個人情報!$D235,登録者リスト!$A$1:$F$43729,3,FALSE),""),""))</f>
        <v/>
      </c>
      <c r="F235" s="283" t="str">
        <f>IF(C235="○",IF($D235&lt;&gt;"",VLOOKUP($D235,新規学連登録者入力シート!$A$2:$U$101,9,FALSE),""),IF($D235&lt;&gt;"",IF(VLOOKUP(個人情報!$D235,登録者リスト!$A$1:$G$43729,4,FALSE)=基本情報!$D$6,VLOOKUP(個人情報!$D235,登録者リスト!$A$1:$G$43729,7,FALSE),""),""))</f>
        <v/>
      </c>
      <c r="G235" s="213" t="str">
        <f>IF(C235="○",IF($D235&lt;&gt;"",VLOOKUP($D235,新規学連登録者入力シート!$A$2:$U$101,14,FALSE),""),IF($D235&lt;&gt;"",IF(VLOOKUP(個人情報!$D235,登録者リスト!$A$1:$F$43729,4,FALSE)=基本情報!$D$6,VLOOKUP(個人情報!$D235,登録者リスト!$A$1:$F$43729,5,FALSE),""),""))</f>
        <v/>
      </c>
      <c r="H235" s="281" t="str">
        <f>IF(C235="○",IF($D235&lt;&gt;"",VLOOKUP($D235,新規学連登録者入力シート!$A$2:$U$101,19,FALSE),""),IF($D235&lt;&gt;"",IF(VLOOKUP(個人情報!$D235,登録者リスト!$A$1:$H$43729,4,FALSE)=基本情報!$D$6,VLOOKUP(個人情報!$D235,登録者リスト!$A$1:$H$43729,8,FALSE),""),""))</f>
        <v/>
      </c>
      <c r="I235" s="285"/>
      <c r="J235" s="169"/>
      <c r="K235" s="13" t="str">
        <f>IF(S235="",ASC(L235&amp;IF(N235&lt;&gt;"",TEXT(N235,"00"),"")&amp;IF(P235&lt;&gt;"",TEXT(P235,"00"),"")&amp;IF(R235&lt;&gt;"",TEXT(R235,"00"),"")),ASC(S235))</f>
        <v/>
      </c>
      <c r="L235" s="292"/>
      <c r="M235" s="265" t="s">
        <v>275</v>
      </c>
      <c r="N235" s="319"/>
      <c r="O235" s="265" t="s">
        <v>276</v>
      </c>
      <c r="P235" s="319"/>
      <c r="Q235" s="277" t="s">
        <v>277</v>
      </c>
      <c r="R235" s="321"/>
      <c r="S235" s="292"/>
      <c r="T235" s="8"/>
      <c r="U235" s="9" t="s">
        <v>23</v>
      </c>
      <c r="V235" s="8"/>
      <c r="W235" s="9" t="s">
        <v>24</v>
      </c>
      <c r="X235" s="8"/>
      <c r="Y235" s="9" t="s">
        <v>26</v>
      </c>
      <c r="Z235" s="285"/>
      <c r="AA235" s="126" t="str">
        <f>IF(AI235="",ASC(AB235&amp;IF(AD235&lt;&gt;"",TEXT(AD235,"00"),"")&amp;IF(AF235&lt;&gt;"",TEXT(AF235,"00"),"")&amp;IF(AH235&lt;&gt;"",TEXT(AH235,"00"),"")),ASC(AI235))</f>
        <v/>
      </c>
      <c r="AB235" s="267" t="str">
        <f>IF(I235="","",IF(I235="202 七種競技","",VLOOKUP(I235,大学記録!$A$3:$H$22,2,FALSE)))</f>
        <v/>
      </c>
      <c r="AC235" s="269" t="s">
        <v>275</v>
      </c>
      <c r="AD235" s="267" t="str">
        <f>IF(I235="","",IF(I235="202 七種競技","",VLOOKUP(I235,大学記録!$A$3:$H$22,4,FALSE)))</f>
        <v/>
      </c>
      <c r="AE235" s="269" t="s">
        <v>276</v>
      </c>
      <c r="AF235" s="267" t="str">
        <f>IF(I235="","",IF(I235="202 七種競技","",VLOOKUP(I235,大学記録!$A$3:$H$22,6,FALSE)))</f>
        <v/>
      </c>
      <c r="AG235" s="273" t="s">
        <v>277</v>
      </c>
      <c r="AH235" s="267" t="str">
        <f>IF(I235="","",IF(I235="202 七種競技","",VLOOKUP(I235,大学記録!$A$3:$H$22,8,FALSE)))</f>
        <v/>
      </c>
      <c r="AI235" s="267" t="str">
        <f>IF(I235="","",IF(I235="202 七種競技",大学記録!$B$22,""))</f>
        <v/>
      </c>
      <c r="AJ235" s="218" t="e">
        <f>IF(#REF!="",ASC(#REF!&amp;IF(#REF!&lt;&gt;"",TEXT(#REF!,"00"),"")&amp;IF(#REF!&lt;&gt;"",TEXT(#REF!,"00"),"")&amp;IF(#REF!&lt;&gt;"",TEXT(#REF!,"00"),"")),ASC(#REF!))</f>
        <v>#REF!</v>
      </c>
      <c r="AL235" s="6" t="str">
        <f>IF(AND(I235&lt;&gt;"107 ハーフマラソン",I235&lt;&gt;"062 10000mW"),D235 &amp; "-" &amp; I235,D235 &amp; "-" &amp; I235 &amp;#REF!)</f>
        <v>-</v>
      </c>
      <c r="AM235" s="6" t="str">
        <f>IF(ISERROR(VLOOKUP(個人情報!$AL235,登録者リスト!#REF!,4,FALSE)),"○","")</f>
        <v>○</v>
      </c>
      <c r="AN235" s="6" t="e">
        <f>IF(AND(I235&lt;&gt;"107 ハーフマラソン",I235&lt;&gt;"062 10000mW"),#REF! &amp; "-" &amp; I235,#REF! &amp; "-" &amp; I235 &amp;#REF!)</f>
        <v>#REF!</v>
      </c>
      <c r="AO235" s="6" t="str">
        <f>IF(ISERROR(VLOOKUP(AN235,突破者リスト外資格記録入力シート!$D$7:$M$106,2,FALSE)),"○","")</f>
        <v>○</v>
      </c>
      <c r="AP235" s="6" t="str">
        <f>IF(C235="○","整理番号","登録番号")</f>
        <v>登録番号</v>
      </c>
      <c r="AQ235" s="6" t="str">
        <f>IF(I235="107 ハーフマラソン","H",IF(I235="062 10000mW","W",""))</f>
        <v/>
      </c>
      <c r="AR235" s="6" t="e">
        <f>VLOOKUP($I235 &amp;#REF!,標準記録!$A$1:$D$25,2,FALSE)</f>
        <v>#REF!</v>
      </c>
      <c r="AS235" s="6" t="e">
        <f>VLOOKUP($I235 &amp;#REF!,標準記録!$A$1:$D$25,3,FALSE)</f>
        <v>#REF!</v>
      </c>
      <c r="AT235" s="6" t="e">
        <f>VLOOKUP($I235 &amp;#REF!,標準記録!$A$1:$D$25,4,FALSE)</f>
        <v>#REF!</v>
      </c>
      <c r="AU235" s="6" t="str">
        <f>IF(AV235="","",A235)</f>
        <v/>
      </c>
      <c r="AV235" s="6" t="str">
        <f>IF(OR(I235="201 十種競技",I235="202 七種競技"),#REF!,"")</f>
        <v/>
      </c>
      <c r="AW235" s="6" t="str">
        <f>IF(I235="107 ハーフマラソン",#REF!,"")</f>
        <v/>
      </c>
      <c r="AX235" s="6" t="e">
        <f>I235 &amp;#REF!</f>
        <v>#REF!</v>
      </c>
      <c r="AY235" s="6">
        <f>I235</f>
        <v>0</v>
      </c>
      <c r="AZ235" s="6">
        <f>COUNTIF($AY$5:$AY$401,I235)</f>
        <v>160</v>
      </c>
      <c r="BA235" s="6">
        <f>COUNTIF($AX$5:$AX$401,I235 &amp; "B標準")</f>
        <v>0</v>
      </c>
      <c r="BB235" s="6" t="str">
        <f>D233 &amp; D235</f>
        <v>登録番号</v>
      </c>
    </row>
    <row r="236" spans="1:54" ht="14.25" thickBot="1" x14ac:dyDescent="0.2">
      <c r="A236" s="358"/>
      <c r="B236" s="293"/>
      <c r="C236" s="295"/>
      <c r="D236" s="293"/>
      <c r="E236" s="188" t="str">
        <f>IF(C235="○",IF($D235&lt;&gt;"",VLOOKUP($D235,新規学連登録者入力シート!$A$2:$U$101,7,FALSE),""),IF($D235&lt;&gt;"",IF(VLOOKUP(個人情報!$D235,登録者リスト!$A$1:$F$43729,4,FALSE)=基本情報!$D$6,VLOOKUP(個人情報!$D235,登録者リスト!$A$1:$F$43729,2,FALSE),""),""))</f>
        <v/>
      </c>
      <c r="F236" s="284"/>
      <c r="G236" s="188" t="str">
        <f>IF(C235="○",IF($D235&lt;&gt;"",VLOOKUP($D235,新規学連登録者入力シート!$A$2:$U$101,19,FALSE),""),IF($D235&lt;&gt;"",IF(VLOOKUP(個人情報!$D235,登録者リスト!$A$1:$F$43729,4,FALSE)=基本情報!$D$6,VLOOKUP(個人情報!$D235,登録者リスト!$A$1:$F$43729,6,FALSE),""),""))</f>
        <v/>
      </c>
      <c r="H236" s="282"/>
      <c r="I236" s="286"/>
      <c r="J236" s="170"/>
      <c r="K236" s="15" t="str">
        <f>IF(S236="",ASC(L236&amp;IF(N236&lt;&gt;"",TEXT(N236,"00"),"")&amp;IF(P236&lt;&gt;"",TEXT(P236,"00"),"")&amp;IF(R236&lt;&gt;"",TEXT(R236,"00"),"")),ASC(S236))</f>
        <v/>
      </c>
      <c r="L236" s="293"/>
      <c r="M236" s="266"/>
      <c r="N236" s="320"/>
      <c r="O236" s="266"/>
      <c r="P236" s="320"/>
      <c r="Q236" s="278"/>
      <c r="R236" s="322"/>
      <c r="S236" s="293"/>
      <c r="T236" s="10"/>
      <c r="U236" s="11" t="s">
        <v>23</v>
      </c>
      <c r="V236" s="10"/>
      <c r="W236" s="11" t="s">
        <v>25</v>
      </c>
      <c r="X236" s="10"/>
      <c r="Y236" s="11" t="s">
        <v>26</v>
      </c>
      <c r="Z236" s="286"/>
      <c r="AA236" s="127" t="str">
        <f>IF(AI236="",ASC(AB235&amp;IF(AD236&lt;&gt;"",TEXT(AD236,"00"),"")&amp;IF(AF236&lt;&gt;"",TEXT(AF236,"00"),"")&amp;IF(AH236&lt;&gt;"",TEXT(AH236,"00"),"")),ASC(AI236))</f>
        <v/>
      </c>
      <c r="AB236" s="268"/>
      <c r="AC236" s="270"/>
      <c r="AD236" s="268"/>
      <c r="AE236" s="270"/>
      <c r="AF236" s="268"/>
      <c r="AG236" s="274"/>
      <c r="AH236" s="268"/>
      <c r="AI236" s="268"/>
      <c r="AJ236" s="219" t="e">
        <f>IF(#REF!="",ASC(#REF!&amp;IF(#REF!&lt;&gt;"",TEXT(#REF!,"00"),"")&amp;IF(#REF!&lt;&gt;"",TEXT(#REF!,"00"),"")&amp;IF(#REF!&lt;&gt;"",TEXT(#REF!,"00"),"")),ASC(#REF!))</f>
        <v>#REF!</v>
      </c>
      <c r="AL236" s="6" t="str">
        <f>IF(AND(I236&lt;&gt;"107 ハーフマラソン",I236&lt;&gt;"062 10000mW"),D235 &amp; "-" &amp; I236,D235 &amp; "-" &amp; I236 &amp;#REF!)</f>
        <v>-</v>
      </c>
      <c r="AM236" s="6" t="str">
        <f>IF(ISERROR(VLOOKUP(個人情報!$AL236,登録者リスト!#REF!,4,FALSE)),"○","")</f>
        <v>○</v>
      </c>
      <c r="AN236" s="6" t="e">
        <f>IF(AND(I236&lt;&gt;"107 ハーフマラソン",I236&lt;&gt;"062 10000mW"),#REF! &amp; "-" &amp; I236,#REF! &amp; "-" &amp; I236 &amp;#REF!)</f>
        <v>#REF!</v>
      </c>
      <c r="AO236" s="6" t="str">
        <f>IF(ISERROR(VLOOKUP(AN236,突破者リスト外資格記録入力シート!$D$7:$M$106,2,FALSE)),"○","")</f>
        <v>○</v>
      </c>
      <c r="AQ236" s="6" t="str">
        <f>IF(I236="107 ハーフマラソン","H",IF(I236="062 10000mW","W",""))</f>
        <v/>
      </c>
      <c r="AR236" s="6" t="e">
        <f>VLOOKUP($I236 &amp;#REF!,標準記録!$A$1:$D$25,2,FALSE)</f>
        <v>#REF!</v>
      </c>
      <c r="AS236" s="6" t="e">
        <f>VLOOKUP($I236 &amp;#REF!,標準記録!$A$1:$D$25,3,FALSE)</f>
        <v>#REF!</v>
      </c>
      <c r="AT236" s="6" t="e">
        <f>VLOOKUP($I236 &amp;#REF!,標準記録!$A$1:$D$25,4,FALSE)</f>
        <v>#REF!</v>
      </c>
      <c r="AU236" s="6" t="str">
        <f>IF(AV236="","",A235)</f>
        <v/>
      </c>
      <c r="AV236" s="6" t="str">
        <f>IF(OR(I236="201 十種競技",I236="202 七種競技"),#REF!,"")</f>
        <v/>
      </c>
      <c r="AW236" s="6" t="str">
        <f>IF(I236="107 ハーフマラソン",#REF!,"")</f>
        <v/>
      </c>
      <c r="AX236" s="6" t="e">
        <f>I236 &amp;#REF!</f>
        <v>#REF!</v>
      </c>
      <c r="AY236" s="6">
        <f>I236</f>
        <v>0</v>
      </c>
      <c r="AZ236" s="6">
        <f>COUNTIF($AY$5:$AY$401,I236)</f>
        <v>160</v>
      </c>
      <c r="BA236" s="6">
        <f>COUNTIF($AX$5:$AX$401,I236 &amp; "B標準")</f>
        <v>0</v>
      </c>
    </row>
    <row r="237" spans="1:54" ht="15" thickTop="1" thickBot="1" x14ac:dyDescent="0.2">
      <c r="A237" s="359"/>
      <c r="B237" s="325" t="s">
        <v>164</v>
      </c>
      <c r="C237" s="326"/>
      <c r="D237" s="326"/>
      <c r="E237" s="326"/>
      <c r="F237" s="326"/>
      <c r="G237" s="327"/>
      <c r="H237" s="214"/>
      <c r="I237" s="328"/>
      <c r="J237" s="329"/>
      <c r="K237" s="329"/>
      <c r="L237" s="329"/>
      <c r="M237" s="329"/>
      <c r="N237" s="329"/>
      <c r="O237" s="329"/>
      <c r="P237" s="329"/>
      <c r="Q237" s="329"/>
      <c r="R237" s="329"/>
      <c r="S237" s="329"/>
      <c r="T237" s="329"/>
      <c r="U237" s="329"/>
      <c r="V237" s="329"/>
      <c r="W237" s="329"/>
      <c r="X237" s="329"/>
      <c r="Y237" s="329"/>
      <c r="Z237" s="329"/>
      <c r="AA237" s="329"/>
      <c r="AB237" s="329"/>
      <c r="AC237" s="329"/>
      <c r="AD237" s="329"/>
      <c r="AE237" s="329"/>
      <c r="AF237" s="329"/>
      <c r="AG237" s="329"/>
      <c r="AH237" s="329"/>
      <c r="AI237" s="329"/>
      <c r="AJ237" s="330"/>
    </row>
    <row r="238" spans="1:54" ht="13.5" customHeight="1" x14ac:dyDescent="0.15">
      <c r="A238" s="355"/>
      <c r="B238" s="350" t="s">
        <v>0</v>
      </c>
      <c r="C238" s="351" t="s">
        <v>280</v>
      </c>
      <c r="D238" s="351" t="str">
        <f>IF(C240="○","整理番号","登録番号")</f>
        <v>登録番号</v>
      </c>
      <c r="E238" s="193" t="s">
        <v>1394</v>
      </c>
      <c r="F238" s="350" t="s">
        <v>319</v>
      </c>
      <c r="G238" s="215" t="s">
        <v>1</v>
      </c>
      <c r="H238" s="336" t="s">
        <v>1395</v>
      </c>
      <c r="I238" s="353" t="s">
        <v>2</v>
      </c>
      <c r="J238" s="194" t="s">
        <v>281</v>
      </c>
      <c r="K238" s="195" t="s">
        <v>16</v>
      </c>
      <c r="L238" s="338" t="s">
        <v>4</v>
      </c>
      <c r="M238" s="339"/>
      <c r="N238" s="339"/>
      <c r="O238" s="339"/>
      <c r="P238" s="339"/>
      <c r="Q238" s="339"/>
      <c r="R238" s="339"/>
      <c r="S238" s="339"/>
      <c r="T238" s="339"/>
      <c r="U238" s="339"/>
      <c r="V238" s="339"/>
      <c r="W238" s="339"/>
      <c r="X238" s="339"/>
      <c r="Y238" s="339"/>
      <c r="Z238" s="340"/>
      <c r="AA238" s="196" t="s">
        <v>16</v>
      </c>
      <c r="AB238" s="341" t="s">
        <v>462</v>
      </c>
      <c r="AC238" s="342"/>
      <c r="AD238" s="342"/>
      <c r="AE238" s="342"/>
      <c r="AF238" s="342"/>
      <c r="AG238" s="342"/>
      <c r="AH238" s="342"/>
      <c r="AI238" s="343"/>
      <c r="AJ238" s="216" t="s">
        <v>16</v>
      </c>
    </row>
    <row r="239" spans="1:54" ht="14.25" thickBot="1" x14ac:dyDescent="0.2">
      <c r="A239" s="356"/>
      <c r="B239" s="337"/>
      <c r="C239" s="352"/>
      <c r="D239" s="352"/>
      <c r="E239" s="197" t="s">
        <v>6</v>
      </c>
      <c r="F239" s="337"/>
      <c r="G239" s="198" t="s">
        <v>7</v>
      </c>
      <c r="H239" s="337"/>
      <c r="I239" s="354"/>
      <c r="J239" s="199"/>
      <c r="K239" s="200"/>
      <c r="L239" s="344" t="s">
        <v>8</v>
      </c>
      <c r="M239" s="345"/>
      <c r="N239" s="345"/>
      <c r="O239" s="345"/>
      <c r="P239" s="345"/>
      <c r="Q239" s="345"/>
      <c r="R239" s="346"/>
      <c r="S239" s="197" t="s">
        <v>9</v>
      </c>
      <c r="T239" s="201" t="s">
        <v>10</v>
      </c>
      <c r="U239" s="202"/>
      <c r="V239" s="202"/>
      <c r="W239" s="202"/>
      <c r="X239" s="202"/>
      <c r="Y239" s="203"/>
      <c r="Z239" s="198" t="s">
        <v>11</v>
      </c>
      <c r="AA239" s="204"/>
      <c r="AB239" s="347" t="s">
        <v>8</v>
      </c>
      <c r="AC239" s="348"/>
      <c r="AD239" s="348"/>
      <c r="AE239" s="348"/>
      <c r="AF239" s="348"/>
      <c r="AG239" s="348"/>
      <c r="AH239" s="349"/>
      <c r="AI239" s="205" t="s">
        <v>9</v>
      </c>
      <c r="AJ239" s="217"/>
    </row>
    <row r="240" spans="1:54" x14ac:dyDescent="0.15">
      <c r="A240" s="357">
        <v>48</v>
      </c>
      <c r="B240" s="292"/>
      <c r="C240" s="294"/>
      <c r="D240" s="292"/>
      <c r="E240" s="212" t="str">
        <f>IF(C240="○",IF($D240&lt;&gt;"",VLOOKUP($D240,新規学連登録者入力シート!$A$2:$U$101,8,FALSE),""),IF($D240&lt;&gt;"",IF(VLOOKUP(個人情報!$D240,登録者リスト!$A$1:$F$43729,4,FALSE)=基本情報!$D$6,VLOOKUP(個人情報!$D240,登録者リスト!$A$1:$F$43729,3,FALSE),""),""))</f>
        <v/>
      </c>
      <c r="F240" s="283" t="str">
        <f>IF(C240="○",IF($D240&lt;&gt;"",VLOOKUP($D240,新規学連登録者入力シート!$A$2:$U$101,9,FALSE),""),IF($D240&lt;&gt;"",IF(VLOOKUP(個人情報!$D240,登録者リスト!$A$1:$G$43729,4,FALSE)=基本情報!$D$6,VLOOKUP(個人情報!$D240,登録者リスト!$A$1:$G$43729,7,FALSE),""),""))</f>
        <v/>
      </c>
      <c r="G240" s="213" t="str">
        <f>IF(C240="○",IF($D240&lt;&gt;"",VLOOKUP($D240,新規学連登録者入力シート!$A$2:$U$101,14,FALSE),""),IF($D240&lt;&gt;"",IF(VLOOKUP(個人情報!$D240,登録者リスト!$A$1:$F$43729,4,FALSE)=基本情報!$D$6,VLOOKUP(個人情報!$D240,登録者リスト!$A$1:$F$43729,5,FALSE),""),""))</f>
        <v/>
      </c>
      <c r="H240" s="281" t="str">
        <f>IF(C240="○",IF($D240&lt;&gt;"",VLOOKUP($D240,新規学連登録者入力シート!$A$2:$U$101,19,FALSE),""),IF($D240&lt;&gt;"",IF(VLOOKUP(個人情報!$D240,登録者リスト!$A$1:$H$43729,4,FALSE)=基本情報!$D$6,VLOOKUP(個人情報!$D240,登録者リスト!$A$1:$H$43729,8,FALSE),""),""))</f>
        <v/>
      </c>
      <c r="I240" s="285"/>
      <c r="J240" s="169"/>
      <c r="K240" s="13" t="str">
        <f>IF(S240="",ASC(L240&amp;IF(N240&lt;&gt;"",TEXT(N240,"00"),"")&amp;IF(P240&lt;&gt;"",TEXT(P240,"00"),"")&amp;IF(R240&lt;&gt;"",TEXT(R240,"00"),"")),ASC(S240))</f>
        <v/>
      </c>
      <c r="L240" s="292"/>
      <c r="M240" s="265" t="s">
        <v>275</v>
      </c>
      <c r="N240" s="319"/>
      <c r="O240" s="265" t="s">
        <v>276</v>
      </c>
      <c r="P240" s="319"/>
      <c r="Q240" s="277" t="s">
        <v>277</v>
      </c>
      <c r="R240" s="321"/>
      <c r="S240" s="292"/>
      <c r="T240" s="8"/>
      <c r="U240" s="9" t="s">
        <v>23</v>
      </c>
      <c r="V240" s="8"/>
      <c r="W240" s="9" t="s">
        <v>24</v>
      </c>
      <c r="X240" s="8"/>
      <c r="Y240" s="9" t="s">
        <v>26</v>
      </c>
      <c r="Z240" s="285"/>
      <c r="AA240" s="126" t="str">
        <f>IF(AI240="",ASC(AB240&amp;IF(AD240&lt;&gt;"",TEXT(AD240,"00"),"")&amp;IF(AF240&lt;&gt;"",TEXT(AF240,"00"),"")&amp;IF(AH240&lt;&gt;"",TEXT(AH240,"00"),"")),ASC(AI240))</f>
        <v/>
      </c>
      <c r="AB240" s="267" t="str">
        <f>IF(I240="","",IF(I240="202 七種競技","",VLOOKUP(I240,大学記録!$A$3:$H$22,2,FALSE)))</f>
        <v/>
      </c>
      <c r="AC240" s="269" t="s">
        <v>275</v>
      </c>
      <c r="AD240" s="267" t="str">
        <f>IF(I240="","",IF(I240="202 七種競技","",VLOOKUP(I240,大学記録!$A$3:$H$22,4,FALSE)))</f>
        <v/>
      </c>
      <c r="AE240" s="269" t="s">
        <v>276</v>
      </c>
      <c r="AF240" s="267" t="str">
        <f>IF(I240="","",IF(I240="202 七種競技","",VLOOKUP(I240,大学記録!$A$3:$H$22,6,FALSE)))</f>
        <v/>
      </c>
      <c r="AG240" s="273" t="s">
        <v>277</v>
      </c>
      <c r="AH240" s="267" t="str">
        <f>IF(I240="","",IF(I240="202 七種競技","",VLOOKUP(I240,大学記録!$A$3:$H$22,8,FALSE)))</f>
        <v/>
      </c>
      <c r="AI240" s="267" t="str">
        <f>IF(I240="","",IF(I240="202 七種競技",大学記録!$B$22,""))</f>
        <v/>
      </c>
      <c r="AJ240" s="218" t="e">
        <f>IF(#REF!="",ASC(#REF!&amp;IF(#REF!&lt;&gt;"",TEXT(#REF!,"00"),"")&amp;IF(#REF!&lt;&gt;"",TEXT(#REF!,"00"),"")&amp;IF(#REF!&lt;&gt;"",TEXT(#REF!,"00"),"")),ASC(#REF!))</f>
        <v>#REF!</v>
      </c>
      <c r="AL240" s="6" t="str">
        <f>IF(AND(I240&lt;&gt;"107 ハーフマラソン",I240&lt;&gt;"062 10000mW"),D240 &amp; "-" &amp; I240,D240 &amp; "-" &amp; I240 &amp;#REF!)</f>
        <v>-</v>
      </c>
      <c r="AM240" s="6" t="str">
        <f>IF(ISERROR(VLOOKUP(個人情報!$AL240,登録者リスト!#REF!,4,FALSE)),"○","")</f>
        <v>○</v>
      </c>
      <c r="AN240" s="6" t="e">
        <f>IF(AND(I240&lt;&gt;"107 ハーフマラソン",I240&lt;&gt;"062 10000mW"),#REF! &amp; "-" &amp; I240,#REF! &amp; "-" &amp; I240 &amp;#REF!)</f>
        <v>#REF!</v>
      </c>
      <c r="AO240" s="6" t="str">
        <f>IF(ISERROR(VLOOKUP(AN240,突破者リスト外資格記録入力シート!$D$7:$M$106,2,FALSE)),"○","")</f>
        <v>○</v>
      </c>
      <c r="AP240" s="6" t="str">
        <f>IF(C240="○","整理番号","登録番号")</f>
        <v>登録番号</v>
      </c>
      <c r="AQ240" s="6" t="str">
        <f>IF(I240="107 ハーフマラソン","H",IF(I240="062 10000mW","W",""))</f>
        <v/>
      </c>
      <c r="AR240" s="6" t="e">
        <f>VLOOKUP($I240 &amp;#REF!,標準記録!$A$1:$D$25,2,FALSE)</f>
        <v>#REF!</v>
      </c>
      <c r="AS240" s="6" t="e">
        <f>VLOOKUP($I240 &amp;#REF!,標準記録!$A$1:$D$25,3,FALSE)</f>
        <v>#REF!</v>
      </c>
      <c r="AT240" s="6" t="e">
        <f>VLOOKUP($I240 &amp;#REF!,標準記録!$A$1:$D$25,4,FALSE)</f>
        <v>#REF!</v>
      </c>
      <c r="AU240" s="6" t="str">
        <f>IF(AV240="","",A240)</f>
        <v/>
      </c>
      <c r="AV240" s="6" t="str">
        <f>IF(OR(I240="201 十種競技",I240="202 七種競技"),#REF!,"")</f>
        <v/>
      </c>
      <c r="AW240" s="6" t="str">
        <f>IF(I240="107 ハーフマラソン",#REF!,"")</f>
        <v/>
      </c>
      <c r="AX240" s="6" t="e">
        <f>I240 &amp;#REF!</f>
        <v>#REF!</v>
      </c>
      <c r="AY240" s="6">
        <f>I240</f>
        <v>0</v>
      </c>
      <c r="AZ240" s="6">
        <f>COUNTIF($AY$5:$AY$401,I240)</f>
        <v>160</v>
      </c>
      <c r="BA240" s="6">
        <f>COUNTIF($AX$5:$AX$401,I240 &amp; "B標準")</f>
        <v>0</v>
      </c>
      <c r="BB240" s="6" t="str">
        <f>D238 &amp; D240</f>
        <v>登録番号</v>
      </c>
    </row>
    <row r="241" spans="1:54" ht="14.25" thickBot="1" x14ac:dyDescent="0.2">
      <c r="A241" s="358"/>
      <c r="B241" s="293"/>
      <c r="C241" s="295"/>
      <c r="D241" s="293"/>
      <c r="E241" s="188" t="str">
        <f>IF(C240="○",IF($D240&lt;&gt;"",VLOOKUP($D240,新規学連登録者入力シート!$A$2:$U$101,7,FALSE),""),IF($D240&lt;&gt;"",IF(VLOOKUP(個人情報!$D240,登録者リスト!$A$1:$F$43729,4,FALSE)=基本情報!$D$6,VLOOKUP(個人情報!$D240,登録者リスト!$A$1:$F$43729,2,FALSE),""),""))</f>
        <v/>
      </c>
      <c r="F241" s="284"/>
      <c r="G241" s="188" t="str">
        <f>IF(C240="○",IF($D240&lt;&gt;"",VLOOKUP($D240,新規学連登録者入力シート!$A$2:$U$101,19,FALSE),""),IF($D240&lt;&gt;"",IF(VLOOKUP(個人情報!$D240,登録者リスト!$A$1:$F$43729,4,FALSE)=基本情報!$D$6,VLOOKUP(個人情報!$D240,登録者リスト!$A$1:$F$43729,6,FALSE),""),""))</f>
        <v/>
      </c>
      <c r="H241" s="282"/>
      <c r="I241" s="286"/>
      <c r="J241" s="170"/>
      <c r="K241" s="15" t="str">
        <f>IF(S241="",ASC(L241&amp;IF(N241&lt;&gt;"",TEXT(N241,"00"),"")&amp;IF(P241&lt;&gt;"",TEXT(P241,"00"),"")&amp;IF(R241&lt;&gt;"",TEXT(R241,"00"),"")),ASC(S241))</f>
        <v/>
      </c>
      <c r="L241" s="293"/>
      <c r="M241" s="266"/>
      <c r="N241" s="320"/>
      <c r="O241" s="266"/>
      <c r="P241" s="320"/>
      <c r="Q241" s="278"/>
      <c r="R241" s="322"/>
      <c r="S241" s="293"/>
      <c r="T241" s="10"/>
      <c r="U241" s="11" t="s">
        <v>23</v>
      </c>
      <c r="V241" s="10"/>
      <c r="W241" s="11" t="s">
        <v>25</v>
      </c>
      <c r="X241" s="10"/>
      <c r="Y241" s="11" t="s">
        <v>26</v>
      </c>
      <c r="Z241" s="286"/>
      <c r="AA241" s="127" t="str">
        <f>IF(AI241="",ASC(AB240&amp;IF(AD241&lt;&gt;"",TEXT(AD241,"00"),"")&amp;IF(AF241&lt;&gt;"",TEXT(AF241,"00"),"")&amp;IF(AH241&lt;&gt;"",TEXT(AH241,"00"),"")),ASC(AI241))</f>
        <v/>
      </c>
      <c r="AB241" s="268"/>
      <c r="AC241" s="270"/>
      <c r="AD241" s="268"/>
      <c r="AE241" s="270"/>
      <c r="AF241" s="268"/>
      <c r="AG241" s="274"/>
      <c r="AH241" s="268"/>
      <c r="AI241" s="268"/>
      <c r="AJ241" s="219" t="e">
        <f>IF(#REF!="",ASC(#REF!&amp;IF(#REF!&lt;&gt;"",TEXT(#REF!,"00"),"")&amp;IF(#REF!&lt;&gt;"",TEXT(#REF!,"00"),"")&amp;IF(#REF!&lt;&gt;"",TEXT(#REF!,"00"),"")),ASC(#REF!))</f>
        <v>#REF!</v>
      </c>
      <c r="AL241" s="6" t="str">
        <f>IF(AND(I241&lt;&gt;"107 ハーフマラソン",I241&lt;&gt;"062 10000mW"),D240 &amp; "-" &amp; I241,D240 &amp; "-" &amp; I241 &amp;#REF!)</f>
        <v>-</v>
      </c>
      <c r="AM241" s="6" t="str">
        <f>IF(ISERROR(VLOOKUP(個人情報!$AL241,登録者リスト!#REF!,4,FALSE)),"○","")</f>
        <v>○</v>
      </c>
      <c r="AN241" s="6" t="e">
        <f>IF(AND(I241&lt;&gt;"107 ハーフマラソン",I241&lt;&gt;"062 10000mW"),#REF! &amp; "-" &amp; I241,#REF! &amp; "-" &amp; I241 &amp;#REF!)</f>
        <v>#REF!</v>
      </c>
      <c r="AO241" s="6" t="str">
        <f>IF(ISERROR(VLOOKUP(AN241,突破者リスト外資格記録入力シート!$D$7:$M$106,2,FALSE)),"○","")</f>
        <v>○</v>
      </c>
      <c r="AQ241" s="6" t="str">
        <f>IF(I241="107 ハーフマラソン","H",IF(I241="062 10000mW","W",""))</f>
        <v/>
      </c>
      <c r="AR241" s="6" t="e">
        <f>VLOOKUP($I241 &amp;#REF!,標準記録!$A$1:$D$25,2,FALSE)</f>
        <v>#REF!</v>
      </c>
      <c r="AS241" s="6" t="e">
        <f>VLOOKUP($I241 &amp;#REF!,標準記録!$A$1:$D$25,3,FALSE)</f>
        <v>#REF!</v>
      </c>
      <c r="AT241" s="6" t="e">
        <f>VLOOKUP($I241 &amp;#REF!,標準記録!$A$1:$D$25,4,FALSE)</f>
        <v>#REF!</v>
      </c>
      <c r="AU241" s="6" t="str">
        <f>IF(AV241="","",A240)</f>
        <v/>
      </c>
      <c r="AV241" s="6" t="str">
        <f>IF(OR(I241="201 十種競技",I241="202 七種競技"),#REF!,"")</f>
        <v/>
      </c>
      <c r="AW241" s="6" t="str">
        <f>IF(I241="107 ハーフマラソン",#REF!,"")</f>
        <v/>
      </c>
      <c r="AX241" s="6" t="e">
        <f>I241 &amp;#REF!</f>
        <v>#REF!</v>
      </c>
      <c r="AY241" s="6">
        <f>I241</f>
        <v>0</v>
      </c>
      <c r="AZ241" s="6">
        <f>COUNTIF($AY$5:$AY$401,I241)</f>
        <v>160</v>
      </c>
      <c r="BA241" s="6">
        <f>COUNTIF($AX$5:$AX$401,I241 &amp; "B標準")</f>
        <v>0</v>
      </c>
    </row>
    <row r="242" spans="1:54" ht="15" thickTop="1" thickBot="1" x14ac:dyDescent="0.2">
      <c r="A242" s="359"/>
      <c r="B242" s="325" t="s">
        <v>164</v>
      </c>
      <c r="C242" s="326"/>
      <c r="D242" s="326"/>
      <c r="E242" s="326"/>
      <c r="F242" s="326"/>
      <c r="G242" s="327"/>
      <c r="H242" s="214"/>
      <c r="I242" s="328"/>
      <c r="J242" s="329"/>
      <c r="K242" s="329"/>
      <c r="L242" s="329"/>
      <c r="M242" s="329"/>
      <c r="N242" s="329"/>
      <c r="O242" s="329"/>
      <c r="P242" s="329"/>
      <c r="Q242" s="329"/>
      <c r="R242" s="329"/>
      <c r="S242" s="329"/>
      <c r="T242" s="329"/>
      <c r="U242" s="329"/>
      <c r="V242" s="329"/>
      <c r="W242" s="329"/>
      <c r="X242" s="329"/>
      <c r="Y242" s="329"/>
      <c r="Z242" s="329"/>
      <c r="AA242" s="329"/>
      <c r="AB242" s="329"/>
      <c r="AC242" s="329"/>
      <c r="AD242" s="329"/>
      <c r="AE242" s="329"/>
      <c r="AF242" s="329"/>
      <c r="AG242" s="329"/>
      <c r="AH242" s="329"/>
      <c r="AI242" s="329"/>
      <c r="AJ242" s="330"/>
    </row>
    <row r="243" spans="1:54" ht="13.5" customHeight="1" x14ac:dyDescent="0.15">
      <c r="A243" s="355"/>
      <c r="B243" s="350" t="s">
        <v>0</v>
      </c>
      <c r="C243" s="351" t="s">
        <v>280</v>
      </c>
      <c r="D243" s="351" t="str">
        <f>IF(C245="○","整理番号","登録番号")</f>
        <v>登録番号</v>
      </c>
      <c r="E243" s="193" t="s">
        <v>1394</v>
      </c>
      <c r="F243" s="350" t="s">
        <v>319</v>
      </c>
      <c r="G243" s="215" t="s">
        <v>1</v>
      </c>
      <c r="H243" s="336" t="s">
        <v>1395</v>
      </c>
      <c r="I243" s="353" t="s">
        <v>2</v>
      </c>
      <c r="J243" s="194" t="s">
        <v>281</v>
      </c>
      <c r="K243" s="195" t="s">
        <v>16</v>
      </c>
      <c r="L243" s="338" t="s">
        <v>4</v>
      </c>
      <c r="M243" s="339"/>
      <c r="N243" s="339"/>
      <c r="O243" s="339"/>
      <c r="P243" s="339"/>
      <c r="Q243" s="339"/>
      <c r="R243" s="339"/>
      <c r="S243" s="339"/>
      <c r="T243" s="339"/>
      <c r="U243" s="339"/>
      <c r="V243" s="339"/>
      <c r="W243" s="339"/>
      <c r="X243" s="339"/>
      <c r="Y243" s="339"/>
      <c r="Z243" s="340"/>
      <c r="AA243" s="196" t="s">
        <v>16</v>
      </c>
      <c r="AB243" s="341" t="s">
        <v>462</v>
      </c>
      <c r="AC243" s="342"/>
      <c r="AD243" s="342"/>
      <c r="AE243" s="342"/>
      <c r="AF243" s="342"/>
      <c r="AG243" s="342"/>
      <c r="AH243" s="342"/>
      <c r="AI243" s="343"/>
      <c r="AJ243" s="216" t="s">
        <v>16</v>
      </c>
    </row>
    <row r="244" spans="1:54" ht="14.25" thickBot="1" x14ac:dyDescent="0.2">
      <c r="A244" s="356"/>
      <c r="B244" s="337"/>
      <c r="C244" s="352"/>
      <c r="D244" s="352"/>
      <c r="E244" s="197" t="s">
        <v>6</v>
      </c>
      <c r="F244" s="337"/>
      <c r="G244" s="198" t="s">
        <v>7</v>
      </c>
      <c r="H244" s="337"/>
      <c r="I244" s="354"/>
      <c r="J244" s="199"/>
      <c r="K244" s="200"/>
      <c r="L244" s="344" t="s">
        <v>8</v>
      </c>
      <c r="M244" s="345"/>
      <c r="N244" s="345"/>
      <c r="O244" s="345"/>
      <c r="P244" s="345"/>
      <c r="Q244" s="345"/>
      <c r="R244" s="346"/>
      <c r="S244" s="197" t="s">
        <v>9</v>
      </c>
      <c r="T244" s="201" t="s">
        <v>10</v>
      </c>
      <c r="U244" s="202"/>
      <c r="V244" s="202"/>
      <c r="W244" s="202"/>
      <c r="X244" s="202"/>
      <c r="Y244" s="203"/>
      <c r="Z244" s="198" t="s">
        <v>11</v>
      </c>
      <c r="AA244" s="204"/>
      <c r="AB244" s="347" t="s">
        <v>8</v>
      </c>
      <c r="AC244" s="348"/>
      <c r="AD244" s="348"/>
      <c r="AE244" s="348"/>
      <c r="AF244" s="348"/>
      <c r="AG244" s="348"/>
      <c r="AH244" s="349"/>
      <c r="AI244" s="205" t="s">
        <v>9</v>
      </c>
      <c r="AJ244" s="217"/>
    </row>
    <row r="245" spans="1:54" x14ac:dyDescent="0.15">
      <c r="A245" s="357">
        <v>49</v>
      </c>
      <c r="B245" s="292"/>
      <c r="C245" s="294"/>
      <c r="D245" s="292"/>
      <c r="E245" s="212" t="str">
        <f>IF(C245="○",IF($D245&lt;&gt;"",VLOOKUP($D245,新規学連登録者入力シート!$A$2:$U$101,8,FALSE),""),IF($D245&lt;&gt;"",IF(VLOOKUP(個人情報!$D245,登録者リスト!$A$1:$F$43729,4,FALSE)=基本情報!$D$6,VLOOKUP(個人情報!$D245,登録者リスト!$A$1:$F$43729,3,FALSE),""),""))</f>
        <v/>
      </c>
      <c r="F245" s="283" t="str">
        <f>IF(C245="○",IF($D245&lt;&gt;"",VLOOKUP($D245,新規学連登録者入力シート!$A$2:$U$101,9,FALSE),""),IF($D245&lt;&gt;"",IF(VLOOKUP(個人情報!$D245,登録者リスト!$A$1:$G$43729,4,FALSE)=基本情報!$D$6,VLOOKUP(個人情報!$D245,登録者リスト!$A$1:$G$43729,7,FALSE),""),""))</f>
        <v/>
      </c>
      <c r="G245" s="213" t="str">
        <f>IF(C245="○",IF($D245&lt;&gt;"",VLOOKUP($D245,新規学連登録者入力シート!$A$2:$U$101,14,FALSE),""),IF($D245&lt;&gt;"",IF(VLOOKUP(個人情報!$D245,登録者リスト!$A$1:$F$43729,4,FALSE)=基本情報!$D$6,VLOOKUP(個人情報!$D245,登録者リスト!$A$1:$F$43729,5,FALSE),""),""))</f>
        <v/>
      </c>
      <c r="H245" s="281" t="str">
        <f>IF(C245="○",IF($D245&lt;&gt;"",VLOOKUP($D245,新規学連登録者入力シート!$A$2:$U$101,19,FALSE),""),IF($D245&lt;&gt;"",IF(VLOOKUP(個人情報!$D245,登録者リスト!$A$1:$H$43729,4,FALSE)=基本情報!$D$6,VLOOKUP(個人情報!$D245,登録者リスト!$A$1:$H$43729,8,FALSE),""),""))</f>
        <v/>
      </c>
      <c r="I245" s="285"/>
      <c r="J245" s="169"/>
      <c r="K245" s="13" t="str">
        <f>IF(S245="",ASC(L245&amp;IF(N245&lt;&gt;"",TEXT(N245,"00"),"")&amp;IF(P245&lt;&gt;"",TEXT(P245,"00"),"")&amp;IF(R245&lt;&gt;"",TEXT(R245,"00"),"")),ASC(S245))</f>
        <v/>
      </c>
      <c r="L245" s="292"/>
      <c r="M245" s="265" t="s">
        <v>275</v>
      </c>
      <c r="N245" s="319"/>
      <c r="O245" s="265" t="s">
        <v>276</v>
      </c>
      <c r="P245" s="319"/>
      <c r="Q245" s="277" t="s">
        <v>277</v>
      </c>
      <c r="R245" s="321"/>
      <c r="S245" s="292"/>
      <c r="T245" s="8"/>
      <c r="U245" s="9" t="s">
        <v>23</v>
      </c>
      <c r="V245" s="8"/>
      <c r="W245" s="9" t="s">
        <v>24</v>
      </c>
      <c r="X245" s="8"/>
      <c r="Y245" s="9" t="s">
        <v>26</v>
      </c>
      <c r="Z245" s="285"/>
      <c r="AA245" s="126" t="str">
        <f>IF(AI245="",ASC(AB245&amp;IF(AD245&lt;&gt;"",TEXT(AD245,"00"),"")&amp;IF(AF245&lt;&gt;"",TEXT(AF245,"00"),"")&amp;IF(AH245&lt;&gt;"",TEXT(AH245,"00"),"")),ASC(AI245))</f>
        <v/>
      </c>
      <c r="AB245" s="267" t="str">
        <f>IF(I245="","",IF(I245="202 七種競技","",VLOOKUP(I245,大学記録!$A$3:$H$22,2,FALSE)))</f>
        <v/>
      </c>
      <c r="AC245" s="269" t="s">
        <v>275</v>
      </c>
      <c r="AD245" s="267" t="str">
        <f>IF(I245="","",IF(I245="202 七種競技","",VLOOKUP(I245,大学記録!$A$3:$H$22,4,FALSE)))</f>
        <v/>
      </c>
      <c r="AE245" s="269" t="s">
        <v>276</v>
      </c>
      <c r="AF245" s="267" t="str">
        <f>IF(I245="","",IF(I245="202 七種競技","",VLOOKUP(I245,大学記録!$A$3:$H$22,6,FALSE)))</f>
        <v/>
      </c>
      <c r="AG245" s="273" t="s">
        <v>277</v>
      </c>
      <c r="AH245" s="267" t="str">
        <f>IF(I245="","",IF(I245="202 七種競技","",VLOOKUP(I245,大学記録!$A$3:$H$22,8,FALSE)))</f>
        <v/>
      </c>
      <c r="AI245" s="267" t="str">
        <f>IF(I245="","",IF(I245="202 七種競技",大学記録!$B$22,""))</f>
        <v/>
      </c>
      <c r="AJ245" s="218" t="e">
        <f>IF(#REF!="",ASC(#REF!&amp;IF(#REF!&lt;&gt;"",TEXT(#REF!,"00"),"")&amp;IF(#REF!&lt;&gt;"",TEXT(#REF!,"00"),"")&amp;IF(#REF!&lt;&gt;"",TEXT(#REF!,"00"),"")),ASC(#REF!))</f>
        <v>#REF!</v>
      </c>
      <c r="AL245" s="6" t="str">
        <f>IF(AND(I245&lt;&gt;"107 ハーフマラソン",I245&lt;&gt;"062 10000mW"),D245 &amp; "-" &amp; I245,D245 &amp; "-" &amp; I245 &amp;#REF!)</f>
        <v>-</v>
      </c>
      <c r="AM245" s="6" t="str">
        <f>IF(ISERROR(VLOOKUP(個人情報!$AL245,登録者リスト!#REF!,4,FALSE)),"○","")</f>
        <v>○</v>
      </c>
      <c r="AN245" s="6" t="e">
        <f>IF(AND(I245&lt;&gt;"107 ハーフマラソン",I245&lt;&gt;"062 10000mW"),#REF! &amp; "-" &amp; I245,#REF! &amp; "-" &amp; I245 &amp;#REF!)</f>
        <v>#REF!</v>
      </c>
      <c r="AO245" s="6" t="str">
        <f>IF(ISERROR(VLOOKUP(AN245,突破者リスト外資格記録入力シート!$D$7:$M$106,2,FALSE)),"○","")</f>
        <v>○</v>
      </c>
      <c r="AP245" s="6" t="str">
        <f>IF(C245="○","整理番号","登録番号")</f>
        <v>登録番号</v>
      </c>
      <c r="AQ245" s="6" t="str">
        <f>IF(I245="107 ハーフマラソン","H",IF(I245="062 10000mW","W",""))</f>
        <v/>
      </c>
      <c r="AR245" s="6" t="e">
        <f>VLOOKUP($I245 &amp;#REF!,標準記録!$A$1:$D$25,2,FALSE)</f>
        <v>#REF!</v>
      </c>
      <c r="AS245" s="6" t="e">
        <f>VLOOKUP($I245 &amp;#REF!,標準記録!$A$1:$D$25,3,FALSE)</f>
        <v>#REF!</v>
      </c>
      <c r="AT245" s="6" t="e">
        <f>VLOOKUP($I245 &amp;#REF!,標準記録!$A$1:$D$25,4,FALSE)</f>
        <v>#REF!</v>
      </c>
      <c r="AU245" s="6" t="str">
        <f>IF(AV245="","",A245)</f>
        <v/>
      </c>
      <c r="AV245" s="6" t="str">
        <f>IF(OR(I245="201 十種競技",I245="202 七種競技"),#REF!,"")</f>
        <v/>
      </c>
      <c r="AW245" s="6" t="str">
        <f>IF(I245="107 ハーフマラソン",#REF!,"")</f>
        <v/>
      </c>
      <c r="AX245" s="6" t="e">
        <f>I245 &amp;#REF!</f>
        <v>#REF!</v>
      </c>
      <c r="AY245" s="6">
        <f>I245</f>
        <v>0</v>
      </c>
      <c r="AZ245" s="6">
        <f>COUNTIF($AY$5:$AY$401,I245)</f>
        <v>160</v>
      </c>
      <c r="BA245" s="6">
        <f>COUNTIF($AX$5:$AX$401,I245 &amp; "B標準")</f>
        <v>0</v>
      </c>
      <c r="BB245" s="6" t="str">
        <f>D243 &amp; D245</f>
        <v>登録番号</v>
      </c>
    </row>
    <row r="246" spans="1:54" ht="14.25" thickBot="1" x14ac:dyDescent="0.2">
      <c r="A246" s="358"/>
      <c r="B246" s="293"/>
      <c r="C246" s="295"/>
      <c r="D246" s="293"/>
      <c r="E246" s="188" t="str">
        <f>IF(C245="○",IF($D245&lt;&gt;"",VLOOKUP($D245,新規学連登録者入力シート!$A$2:$U$101,7,FALSE),""),IF($D245&lt;&gt;"",IF(VLOOKUP(個人情報!$D245,登録者リスト!$A$1:$F$43729,4,FALSE)=基本情報!$D$6,VLOOKUP(個人情報!$D245,登録者リスト!$A$1:$F$43729,2,FALSE),""),""))</f>
        <v/>
      </c>
      <c r="F246" s="284"/>
      <c r="G246" s="188" t="str">
        <f>IF(C245="○",IF($D245&lt;&gt;"",VLOOKUP($D245,新規学連登録者入力シート!$A$2:$U$101,19,FALSE),""),IF($D245&lt;&gt;"",IF(VLOOKUP(個人情報!$D245,登録者リスト!$A$1:$F$43729,4,FALSE)=基本情報!$D$6,VLOOKUP(個人情報!$D245,登録者リスト!$A$1:$F$43729,6,FALSE),""),""))</f>
        <v/>
      </c>
      <c r="H246" s="282"/>
      <c r="I246" s="286"/>
      <c r="J246" s="170"/>
      <c r="K246" s="15" t="str">
        <f>IF(S246="",ASC(L246&amp;IF(N246&lt;&gt;"",TEXT(N246,"00"),"")&amp;IF(P246&lt;&gt;"",TEXT(P246,"00"),"")&amp;IF(R246&lt;&gt;"",TEXT(R246,"00"),"")),ASC(S246))</f>
        <v/>
      </c>
      <c r="L246" s="293"/>
      <c r="M246" s="266"/>
      <c r="N246" s="320"/>
      <c r="O246" s="266"/>
      <c r="P246" s="320"/>
      <c r="Q246" s="278"/>
      <c r="R246" s="322"/>
      <c r="S246" s="293"/>
      <c r="T246" s="10"/>
      <c r="U246" s="11" t="s">
        <v>23</v>
      </c>
      <c r="V246" s="10"/>
      <c r="W246" s="11" t="s">
        <v>25</v>
      </c>
      <c r="X246" s="10"/>
      <c r="Y246" s="11" t="s">
        <v>26</v>
      </c>
      <c r="Z246" s="286"/>
      <c r="AA246" s="127" t="str">
        <f>IF(AI246="",ASC(AB245&amp;IF(AD246&lt;&gt;"",TEXT(AD246,"00"),"")&amp;IF(AF246&lt;&gt;"",TEXT(AF246,"00"),"")&amp;IF(AH246&lt;&gt;"",TEXT(AH246,"00"),"")),ASC(AI246))</f>
        <v/>
      </c>
      <c r="AB246" s="268"/>
      <c r="AC246" s="270"/>
      <c r="AD246" s="268"/>
      <c r="AE246" s="270"/>
      <c r="AF246" s="268"/>
      <c r="AG246" s="274"/>
      <c r="AH246" s="268"/>
      <c r="AI246" s="268"/>
      <c r="AJ246" s="219" t="e">
        <f>IF(#REF!="",ASC(#REF!&amp;IF(#REF!&lt;&gt;"",TEXT(#REF!,"00"),"")&amp;IF(#REF!&lt;&gt;"",TEXT(#REF!,"00"),"")&amp;IF(#REF!&lt;&gt;"",TEXT(#REF!,"00"),"")),ASC(#REF!))</f>
        <v>#REF!</v>
      </c>
      <c r="AL246" s="6" t="str">
        <f>IF(AND(I246&lt;&gt;"107 ハーフマラソン",I246&lt;&gt;"062 10000mW"),D245 &amp; "-" &amp; I246,D245 &amp; "-" &amp; I246 &amp;#REF!)</f>
        <v>-</v>
      </c>
      <c r="AM246" s="6" t="str">
        <f>IF(ISERROR(VLOOKUP(個人情報!$AL246,登録者リスト!#REF!,4,FALSE)),"○","")</f>
        <v>○</v>
      </c>
      <c r="AN246" s="6" t="e">
        <f>IF(AND(I246&lt;&gt;"107 ハーフマラソン",I246&lt;&gt;"062 10000mW"),#REF! &amp; "-" &amp; I246,#REF! &amp; "-" &amp; I246 &amp;#REF!)</f>
        <v>#REF!</v>
      </c>
      <c r="AO246" s="6" t="str">
        <f>IF(ISERROR(VLOOKUP(AN246,突破者リスト外資格記録入力シート!$D$7:$M$106,2,FALSE)),"○","")</f>
        <v>○</v>
      </c>
      <c r="AQ246" s="6" t="str">
        <f>IF(I246="107 ハーフマラソン","H",IF(I246="062 10000mW","W",""))</f>
        <v/>
      </c>
      <c r="AR246" s="6" t="e">
        <f>VLOOKUP($I246 &amp;#REF!,標準記録!$A$1:$D$25,2,FALSE)</f>
        <v>#REF!</v>
      </c>
      <c r="AS246" s="6" t="e">
        <f>VLOOKUP($I246 &amp;#REF!,標準記録!$A$1:$D$25,3,FALSE)</f>
        <v>#REF!</v>
      </c>
      <c r="AT246" s="6" t="e">
        <f>VLOOKUP($I246 &amp;#REF!,標準記録!$A$1:$D$25,4,FALSE)</f>
        <v>#REF!</v>
      </c>
      <c r="AU246" s="6" t="str">
        <f>IF(AV246="","",A245)</f>
        <v/>
      </c>
      <c r="AV246" s="6" t="str">
        <f>IF(OR(I246="201 十種競技",I246="202 七種競技"),#REF!,"")</f>
        <v/>
      </c>
      <c r="AW246" s="6" t="str">
        <f>IF(I246="107 ハーフマラソン",#REF!,"")</f>
        <v/>
      </c>
      <c r="AX246" s="6" t="e">
        <f>I246 &amp;#REF!</f>
        <v>#REF!</v>
      </c>
      <c r="AY246" s="6">
        <f>I246</f>
        <v>0</v>
      </c>
      <c r="AZ246" s="6">
        <f>COUNTIF($AY$5:$AY$401,I246)</f>
        <v>160</v>
      </c>
      <c r="BA246" s="6">
        <f>COUNTIF($AX$5:$AX$401,I246 &amp; "B標準")</f>
        <v>0</v>
      </c>
    </row>
    <row r="247" spans="1:54" ht="15" thickTop="1" thickBot="1" x14ac:dyDescent="0.2">
      <c r="A247" s="359"/>
      <c r="B247" s="325" t="s">
        <v>164</v>
      </c>
      <c r="C247" s="326"/>
      <c r="D247" s="326"/>
      <c r="E247" s="326"/>
      <c r="F247" s="326"/>
      <c r="G247" s="327"/>
      <c r="H247" s="214"/>
      <c r="I247" s="328"/>
      <c r="J247" s="329"/>
      <c r="K247" s="329"/>
      <c r="L247" s="329"/>
      <c r="M247" s="329"/>
      <c r="N247" s="329"/>
      <c r="O247" s="329"/>
      <c r="P247" s="329"/>
      <c r="Q247" s="329"/>
      <c r="R247" s="329"/>
      <c r="S247" s="329"/>
      <c r="T247" s="329"/>
      <c r="U247" s="329"/>
      <c r="V247" s="329"/>
      <c r="W247" s="329"/>
      <c r="X247" s="329"/>
      <c r="Y247" s="329"/>
      <c r="Z247" s="329"/>
      <c r="AA247" s="329"/>
      <c r="AB247" s="329"/>
      <c r="AC247" s="329"/>
      <c r="AD247" s="329"/>
      <c r="AE247" s="329"/>
      <c r="AF247" s="329"/>
      <c r="AG247" s="329"/>
      <c r="AH247" s="329"/>
      <c r="AI247" s="329"/>
      <c r="AJ247" s="330"/>
    </row>
    <row r="248" spans="1:54" ht="13.5" customHeight="1" x14ac:dyDescent="0.15">
      <c r="A248" s="355"/>
      <c r="B248" s="350" t="s">
        <v>0</v>
      </c>
      <c r="C248" s="351" t="s">
        <v>280</v>
      </c>
      <c r="D248" s="351" t="str">
        <f>IF(C250="○","整理番号","登録番号")</f>
        <v>登録番号</v>
      </c>
      <c r="E248" s="193" t="s">
        <v>1394</v>
      </c>
      <c r="F248" s="350" t="s">
        <v>319</v>
      </c>
      <c r="G248" s="215" t="s">
        <v>1</v>
      </c>
      <c r="H248" s="336" t="s">
        <v>1395</v>
      </c>
      <c r="I248" s="353" t="s">
        <v>2</v>
      </c>
      <c r="J248" s="194" t="s">
        <v>281</v>
      </c>
      <c r="K248" s="195" t="s">
        <v>16</v>
      </c>
      <c r="L248" s="338" t="s">
        <v>4</v>
      </c>
      <c r="M248" s="339"/>
      <c r="N248" s="339"/>
      <c r="O248" s="339"/>
      <c r="P248" s="339"/>
      <c r="Q248" s="339"/>
      <c r="R248" s="339"/>
      <c r="S248" s="339"/>
      <c r="T248" s="339"/>
      <c r="U248" s="339"/>
      <c r="V248" s="339"/>
      <c r="W248" s="339"/>
      <c r="X248" s="339"/>
      <c r="Y248" s="339"/>
      <c r="Z248" s="340"/>
      <c r="AA248" s="196" t="s">
        <v>16</v>
      </c>
      <c r="AB248" s="341" t="s">
        <v>462</v>
      </c>
      <c r="AC248" s="342"/>
      <c r="AD248" s="342"/>
      <c r="AE248" s="342"/>
      <c r="AF248" s="342"/>
      <c r="AG248" s="342"/>
      <c r="AH248" s="342"/>
      <c r="AI248" s="343"/>
      <c r="AJ248" s="216" t="s">
        <v>16</v>
      </c>
    </row>
    <row r="249" spans="1:54" ht="14.25" thickBot="1" x14ac:dyDescent="0.2">
      <c r="A249" s="356"/>
      <c r="B249" s="337"/>
      <c r="C249" s="352"/>
      <c r="D249" s="352"/>
      <c r="E249" s="197" t="s">
        <v>6</v>
      </c>
      <c r="F249" s="337"/>
      <c r="G249" s="198" t="s">
        <v>7</v>
      </c>
      <c r="H249" s="337"/>
      <c r="I249" s="354"/>
      <c r="J249" s="199"/>
      <c r="K249" s="200"/>
      <c r="L249" s="344" t="s">
        <v>8</v>
      </c>
      <c r="M249" s="345"/>
      <c r="N249" s="345"/>
      <c r="O249" s="345"/>
      <c r="P249" s="345"/>
      <c r="Q249" s="345"/>
      <c r="R249" s="346"/>
      <c r="S249" s="197" t="s">
        <v>9</v>
      </c>
      <c r="T249" s="201" t="s">
        <v>10</v>
      </c>
      <c r="U249" s="202"/>
      <c r="V249" s="202"/>
      <c r="W249" s="202"/>
      <c r="X249" s="202"/>
      <c r="Y249" s="203"/>
      <c r="Z249" s="198" t="s">
        <v>11</v>
      </c>
      <c r="AA249" s="204"/>
      <c r="AB249" s="347" t="s">
        <v>8</v>
      </c>
      <c r="AC249" s="348"/>
      <c r="AD249" s="348"/>
      <c r="AE249" s="348"/>
      <c r="AF249" s="348"/>
      <c r="AG249" s="348"/>
      <c r="AH249" s="349"/>
      <c r="AI249" s="205" t="s">
        <v>9</v>
      </c>
      <c r="AJ249" s="217"/>
    </row>
    <row r="250" spans="1:54" x14ac:dyDescent="0.15">
      <c r="A250" s="357">
        <v>50</v>
      </c>
      <c r="B250" s="292"/>
      <c r="C250" s="294"/>
      <c r="D250" s="292"/>
      <c r="E250" s="212" t="str">
        <f>IF(C250="○",IF($D250&lt;&gt;"",VLOOKUP($D250,新規学連登録者入力シート!$A$2:$U$101,8,FALSE),""),IF($D250&lt;&gt;"",IF(VLOOKUP(個人情報!$D250,登録者リスト!$A$1:$F$43729,4,FALSE)=基本情報!$D$6,VLOOKUP(個人情報!$D250,登録者リスト!$A$1:$F$43729,3,FALSE),""),""))</f>
        <v/>
      </c>
      <c r="F250" s="283" t="str">
        <f>IF(C250="○",IF($D250&lt;&gt;"",VLOOKUP($D250,新規学連登録者入力シート!$A$2:$U$101,9,FALSE),""),IF($D250&lt;&gt;"",IF(VLOOKUP(個人情報!$D250,登録者リスト!$A$1:$G$43729,4,FALSE)=基本情報!$D$6,VLOOKUP(個人情報!$D250,登録者リスト!$A$1:$G$43729,7,FALSE),""),""))</f>
        <v/>
      </c>
      <c r="G250" s="213" t="str">
        <f>IF(C250="○",IF($D250&lt;&gt;"",VLOOKUP($D250,新規学連登録者入力シート!$A$2:$U$101,14,FALSE),""),IF($D250&lt;&gt;"",IF(VLOOKUP(個人情報!$D250,登録者リスト!$A$1:$F$43729,4,FALSE)=基本情報!$D$6,VLOOKUP(個人情報!$D250,登録者リスト!$A$1:$F$43729,5,FALSE),""),""))</f>
        <v/>
      </c>
      <c r="H250" s="281" t="str">
        <f>IF(C250="○",IF($D250&lt;&gt;"",VLOOKUP($D250,新規学連登録者入力シート!$A$2:$U$101,19,FALSE),""),IF($D250&lt;&gt;"",IF(VLOOKUP(個人情報!$D250,登録者リスト!$A$1:$H$43729,4,FALSE)=基本情報!$D$6,VLOOKUP(個人情報!$D250,登録者リスト!$A$1:$H$43729,8,FALSE),""),""))</f>
        <v/>
      </c>
      <c r="I250" s="285"/>
      <c r="J250" s="169"/>
      <c r="K250" s="13" t="str">
        <f>IF(S250="",ASC(L250&amp;IF(N250&lt;&gt;"",TEXT(N250,"00"),"")&amp;IF(P250&lt;&gt;"",TEXT(P250,"00"),"")&amp;IF(R250&lt;&gt;"",TEXT(R250,"00"),"")),ASC(S250))</f>
        <v/>
      </c>
      <c r="L250" s="292"/>
      <c r="M250" s="265" t="s">
        <v>275</v>
      </c>
      <c r="N250" s="319"/>
      <c r="O250" s="265" t="s">
        <v>276</v>
      </c>
      <c r="P250" s="319"/>
      <c r="Q250" s="277" t="s">
        <v>277</v>
      </c>
      <c r="R250" s="321"/>
      <c r="S250" s="292"/>
      <c r="T250" s="8"/>
      <c r="U250" s="9" t="s">
        <v>23</v>
      </c>
      <c r="V250" s="8"/>
      <c r="W250" s="9" t="s">
        <v>24</v>
      </c>
      <c r="X250" s="8"/>
      <c r="Y250" s="9" t="s">
        <v>26</v>
      </c>
      <c r="Z250" s="285"/>
      <c r="AA250" s="126" t="str">
        <f>IF(AI250="",ASC(AB250&amp;IF(AD250&lt;&gt;"",TEXT(AD250,"00"),"")&amp;IF(AF250&lt;&gt;"",TEXT(AF250,"00"),"")&amp;IF(AH250&lt;&gt;"",TEXT(AH250,"00"),"")),ASC(AI250))</f>
        <v/>
      </c>
      <c r="AB250" s="267" t="str">
        <f>IF(I250="","",IF(I250="202 七種競技","",VLOOKUP(I250,大学記録!$A$3:$H$22,2,FALSE)))</f>
        <v/>
      </c>
      <c r="AC250" s="269" t="s">
        <v>275</v>
      </c>
      <c r="AD250" s="267" t="str">
        <f>IF(I250="","",IF(I250="202 七種競技","",VLOOKUP(I250,大学記録!$A$3:$H$22,4,FALSE)))</f>
        <v/>
      </c>
      <c r="AE250" s="269" t="s">
        <v>276</v>
      </c>
      <c r="AF250" s="267" t="str">
        <f>IF(I250="","",IF(I250="202 七種競技","",VLOOKUP(I250,大学記録!$A$3:$H$22,6,FALSE)))</f>
        <v/>
      </c>
      <c r="AG250" s="273" t="s">
        <v>277</v>
      </c>
      <c r="AH250" s="267" t="str">
        <f>IF(I250="","",IF(I250="202 七種競技","",VLOOKUP(I250,大学記録!$A$3:$H$22,8,FALSE)))</f>
        <v/>
      </c>
      <c r="AI250" s="267" t="str">
        <f>IF(I250="","",IF(I250="202 七種競技",大学記録!$B$22,""))</f>
        <v/>
      </c>
      <c r="AJ250" s="218" t="e">
        <f>IF(#REF!="",ASC(#REF!&amp;IF(#REF!&lt;&gt;"",TEXT(#REF!,"00"),"")&amp;IF(#REF!&lt;&gt;"",TEXT(#REF!,"00"),"")&amp;IF(#REF!&lt;&gt;"",TEXT(#REF!,"00"),"")),ASC(#REF!))</f>
        <v>#REF!</v>
      </c>
      <c r="AL250" s="6" t="str">
        <f>IF(AND(I250&lt;&gt;"107 ハーフマラソン",I250&lt;&gt;"062 10000mW"),D250 &amp; "-" &amp; I250,D250 &amp; "-" &amp; I250 &amp;#REF!)</f>
        <v>-</v>
      </c>
      <c r="AM250" s="6" t="str">
        <f>IF(ISERROR(VLOOKUP(個人情報!$AL250,登録者リスト!#REF!,4,FALSE)),"○","")</f>
        <v>○</v>
      </c>
      <c r="AN250" s="6" t="e">
        <f>IF(AND(I250&lt;&gt;"107 ハーフマラソン",I250&lt;&gt;"062 10000mW"),#REF! &amp; "-" &amp; I250,#REF! &amp; "-" &amp; I250 &amp;#REF!)</f>
        <v>#REF!</v>
      </c>
      <c r="AO250" s="6" t="str">
        <f>IF(ISERROR(VLOOKUP(AN250,突破者リスト外資格記録入力シート!$D$7:$M$106,2,FALSE)),"○","")</f>
        <v>○</v>
      </c>
      <c r="AP250" s="6" t="str">
        <f>IF(C250="○","整理番号","登録番号")</f>
        <v>登録番号</v>
      </c>
      <c r="AQ250" s="6" t="str">
        <f>IF(I250="107 ハーフマラソン","H",IF(I250="062 10000mW","W",""))</f>
        <v/>
      </c>
      <c r="AR250" s="6" t="e">
        <f>VLOOKUP($I250 &amp;#REF!,標準記録!$A$1:$D$25,2,FALSE)</f>
        <v>#REF!</v>
      </c>
      <c r="AS250" s="6" t="e">
        <f>VLOOKUP($I250 &amp;#REF!,標準記録!$A$1:$D$25,3,FALSE)</f>
        <v>#REF!</v>
      </c>
      <c r="AT250" s="6" t="e">
        <f>VLOOKUP($I250 &amp;#REF!,標準記録!$A$1:$D$25,4,FALSE)</f>
        <v>#REF!</v>
      </c>
      <c r="AU250" s="6" t="str">
        <f>IF(AV250="","",A250)</f>
        <v/>
      </c>
      <c r="AV250" s="6" t="str">
        <f>IF(OR(I250="201 十種競技",I250="202 七種競技"),#REF!,"")</f>
        <v/>
      </c>
      <c r="AW250" s="6" t="str">
        <f>IF(I250="107 ハーフマラソン",#REF!,"")</f>
        <v/>
      </c>
      <c r="AX250" s="6" t="e">
        <f>I250 &amp;#REF!</f>
        <v>#REF!</v>
      </c>
      <c r="AY250" s="6">
        <f>I250</f>
        <v>0</v>
      </c>
      <c r="AZ250" s="6">
        <f>COUNTIF($AY$5:$AY$401,I250)</f>
        <v>160</v>
      </c>
      <c r="BA250" s="6">
        <f>COUNTIF($AX$5:$AX$401,I250 &amp; "B標準")</f>
        <v>0</v>
      </c>
      <c r="BB250" s="6" t="str">
        <f>D248 &amp; D250</f>
        <v>登録番号</v>
      </c>
    </row>
    <row r="251" spans="1:54" ht="14.25" thickBot="1" x14ac:dyDescent="0.2">
      <c r="A251" s="358"/>
      <c r="B251" s="293"/>
      <c r="C251" s="295"/>
      <c r="D251" s="293"/>
      <c r="E251" s="188" t="str">
        <f>IF(C250="○",IF($D250&lt;&gt;"",VLOOKUP($D250,新規学連登録者入力シート!$A$2:$U$101,7,FALSE),""),IF($D250&lt;&gt;"",IF(VLOOKUP(個人情報!$D250,登録者リスト!$A$1:$F$43729,4,FALSE)=基本情報!$D$6,VLOOKUP(個人情報!$D250,登録者リスト!$A$1:$F$43729,2,FALSE),""),""))</f>
        <v/>
      </c>
      <c r="F251" s="284"/>
      <c r="G251" s="188" t="str">
        <f>IF(C250="○",IF($D250&lt;&gt;"",VLOOKUP($D250,新規学連登録者入力シート!$A$2:$U$101,19,FALSE),""),IF($D250&lt;&gt;"",IF(VLOOKUP(個人情報!$D250,登録者リスト!$A$1:$F$43729,4,FALSE)=基本情報!$D$6,VLOOKUP(個人情報!$D250,登録者リスト!$A$1:$F$43729,6,FALSE),""),""))</f>
        <v/>
      </c>
      <c r="H251" s="282"/>
      <c r="I251" s="286"/>
      <c r="J251" s="170"/>
      <c r="K251" s="15" t="str">
        <f>IF(S251="",ASC(L251&amp;IF(N251&lt;&gt;"",TEXT(N251,"00"),"")&amp;IF(P251&lt;&gt;"",TEXT(P251,"00"),"")&amp;IF(R251&lt;&gt;"",TEXT(R251,"00"),"")),ASC(S251))</f>
        <v/>
      </c>
      <c r="L251" s="293"/>
      <c r="M251" s="266"/>
      <c r="N251" s="320"/>
      <c r="O251" s="266"/>
      <c r="P251" s="320"/>
      <c r="Q251" s="278"/>
      <c r="R251" s="322"/>
      <c r="S251" s="293"/>
      <c r="T251" s="10"/>
      <c r="U251" s="11" t="s">
        <v>23</v>
      </c>
      <c r="V251" s="10"/>
      <c r="W251" s="11" t="s">
        <v>25</v>
      </c>
      <c r="X251" s="10"/>
      <c r="Y251" s="11" t="s">
        <v>26</v>
      </c>
      <c r="Z251" s="286"/>
      <c r="AA251" s="127" t="str">
        <f>IF(AI251="",ASC(AB250&amp;IF(AD251&lt;&gt;"",TEXT(AD251,"00"),"")&amp;IF(AF251&lt;&gt;"",TEXT(AF251,"00"),"")&amp;IF(AH251&lt;&gt;"",TEXT(AH251,"00"),"")),ASC(AI251))</f>
        <v/>
      </c>
      <c r="AB251" s="268"/>
      <c r="AC251" s="270"/>
      <c r="AD251" s="268"/>
      <c r="AE251" s="270"/>
      <c r="AF251" s="268"/>
      <c r="AG251" s="274"/>
      <c r="AH251" s="268"/>
      <c r="AI251" s="268"/>
      <c r="AJ251" s="219" t="e">
        <f>IF(#REF!="",ASC(#REF!&amp;IF(#REF!&lt;&gt;"",TEXT(#REF!,"00"),"")&amp;IF(#REF!&lt;&gt;"",TEXT(#REF!,"00"),"")&amp;IF(#REF!&lt;&gt;"",TEXT(#REF!,"00"),"")),ASC(#REF!))</f>
        <v>#REF!</v>
      </c>
      <c r="AL251" s="6" t="str">
        <f>IF(AND(I251&lt;&gt;"107 ハーフマラソン",I251&lt;&gt;"062 10000mW"),D250 &amp; "-" &amp; I251,D250 &amp; "-" &amp; I251 &amp;#REF!)</f>
        <v>-</v>
      </c>
      <c r="AM251" s="6" t="str">
        <f>IF(ISERROR(VLOOKUP(個人情報!$AL251,登録者リスト!#REF!,4,FALSE)),"○","")</f>
        <v>○</v>
      </c>
      <c r="AN251" s="6" t="e">
        <f>IF(AND(I251&lt;&gt;"107 ハーフマラソン",I251&lt;&gt;"062 10000mW"),#REF! &amp; "-" &amp; I251,#REF! &amp; "-" &amp; I251 &amp;#REF!)</f>
        <v>#REF!</v>
      </c>
      <c r="AO251" s="6" t="str">
        <f>IF(ISERROR(VLOOKUP(AN251,突破者リスト外資格記録入力シート!$D$7:$M$106,2,FALSE)),"○","")</f>
        <v>○</v>
      </c>
      <c r="AQ251" s="6" t="str">
        <f>IF(I251="107 ハーフマラソン","H",IF(I251="062 10000mW","W",""))</f>
        <v/>
      </c>
      <c r="AR251" s="6" t="e">
        <f>VLOOKUP($I251 &amp;#REF!,標準記録!$A$1:$D$25,2,FALSE)</f>
        <v>#REF!</v>
      </c>
      <c r="AS251" s="6" t="e">
        <f>VLOOKUP($I251 &amp;#REF!,標準記録!$A$1:$D$25,3,FALSE)</f>
        <v>#REF!</v>
      </c>
      <c r="AT251" s="6" t="e">
        <f>VLOOKUP($I251 &amp;#REF!,標準記録!$A$1:$D$25,4,FALSE)</f>
        <v>#REF!</v>
      </c>
      <c r="AU251" s="6" t="str">
        <f>IF(AV251="","",A250)</f>
        <v/>
      </c>
      <c r="AV251" s="6" t="str">
        <f>IF(OR(I251="201 十種競技",I251="202 七種競技"),#REF!,"")</f>
        <v/>
      </c>
      <c r="AW251" s="6" t="str">
        <f>IF(I251="107 ハーフマラソン",#REF!,"")</f>
        <v/>
      </c>
      <c r="AX251" s="6" t="e">
        <f>I251 &amp;#REF!</f>
        <v>#REF!</v>
      </c>
      <c r="AY251" s="6">
        <f>I251</f>
        <v>0</v>
      </c>
      <c r="AZ251" s="6">
        <f>COUNTIF($AY$5:$AY$401,I251)</f>
        <v>160</v>
      </c>
      <c r="BA251" s="6">
        <f>COUNTIF($AX$5:$AX$401,I251 &amp; "B標準")</f>
        <v>0</v>
      </c>
    </row>
    <row r="252" spans="1:54" ht="15" thickTop="1" thickBot="1" x14ac:dyDescent="0.2">
      <c r="A252" s="359"/>
      <c r="B252" s="325" t="s">
        <v>164</v>
      </c>
      <c r="C252" s="326"/>
      <c r="D252" s="326"/>
      <c r="E252" s="326"/>
      <c r="F252" s="326"/>
      <c r="G252" s="327"/>
      <c r="H252" s="214"/>
      <c r="I252" s="328"/>
      <c r="J252" s="329"/>
      <c r="K252" s="329"/>
      <c r="L252" s="329"/>
      <c r="M252" s="329"/>
      <c r="N252" s="329"/>
      <c r="O252" s="329"/>
      <c r="P252" s="329"/>
      <c r="Q252" s="329"/>
      <c r="R252" s="329"/>
      <c r="S252" s="329"/>
      <c r="T252" s="329"/>
      <c r="U252" s="329"/>
      <c r="V252" s="329"/>
      <c r="W252" s="329"/>
      <c r="X252" s="329"/>
      <c r="Y252" s="329"/>
      <c r="Z252" s="329"/>
      <c r="AA252" s="329"/>
      <c r="AB252" s="329"/>
      <c r="AC252" s="329"/>
      <c r="AD252" s="329"/>
      <c r="AE252" s="329"/>
      <c r="AF252" s="329"/>
      <c r="AG252" s="329"/>
      <c r="AH252" s="329"/>
      <c r="AI252" s="329"/>
      <c r="AJ252" s="330"/>
    </row>
    <row r="253" spans="1:54" ht="13.5" customHeight="1" x14ac:dyDescent="0.15">
      <c r="A253" s="355"/>
      <c r="B253" s="350" t="s">
        <v>0</v>
      </c>
      <c r="C253" s="351" t="s">
        <v>280</v>
      </c>
      <c r="D253" s="351" t="str">
        <f>IF(C255="○","整理番号","登録番号")</f>
        <v>登録番号</v>
      </c>
      <c r="E253" s="193" t="s">
        <v>1394</v>
      </c>
      <c r="F253" s="350" t="s">
        <v>319</v>
      </c>
      <c r="G253" s="215" t="s">
        <v>1</v>
      </c>
      <c r="H253" s="336" t="s">
        <v>1395</v>
      </c>
      <c r="I253" s="353" t="s">
        <v>2</v>
      </c>
      <c r="J253" s="194" t="s">
        <v>281</v>
      </c>
      <c r="K253" s="195" t="s">
        <v>16</v>
      </c>
      <c r="L253" s="338" t="s">
        <v>4</v>
      </c>
      <c r="M253" s="339"/>
      <c r="N253" s="339"/>
      <c r="O253" s="339"/>
      <c r="P253" s="339"/>
      <c r="Q253" s="339"/>
      <c r="R253" s="339"/>
      <c r="S253" s="339"/>
      <c r="T253" s="339"/>
      <c r="U253" s="339"/>
      <c r="V253" s="339"/>
      <c r="W253" s="339"/>
      <c r="X253" s="339"/>
      <c r="Y253" s="339"/>
      <c r="Z253" s="340"/>
      <c r="AA253" s="196" t="s">
        <v>16</v>
      </c>
      <c r="AB253" s="341" t="s">
        <v>462</v>
      </c>
      <c r="AC253" s="342"/>
      <c r="AD253" s="342"/>
      <c r="AE253" s="342"/>
      <c r="AF253" s="342"/>
      <c r="AG253" s="342"/>
      <c r="AH253" s="342"/>
      <c r="AI253" s="343"/>
      <c r="AJ253" s="216" t="s">
        <v>16</v>
      </c>
    </row>
    <row r="254" spans="1:54" ht="14.25" thickBot="1" x14ac:dyDescent="0.2">
      <c r="A254" s="356"/>
      <c r="B254" s="337"/>
      <c r="C254" s="352"/>
      <c r="D254" s="352"/>
      <c r="E254" s="197" t="s">
        <v>6</v>
      </c>
      <c r="F254" s="337"/>
      <c r="G254" s="198" t="s">
        <v>7</v>
      </c>
      <c r="H254" s="337"/>
      <c r="I254" s="354"/>
      <c r="J254" s="199"/>
      <c r="K254" s="200"/>
      <c r="L254" s="344" t="s">
        <v>8</v>
      </c>
      <c r="M254" s="345"/>
      <c r="N254" s="345"/>
      <c r="O254" s="345"/>
      <c r="P254" s="345"/>
      <c r="Q254" s="345"/>
      <c r="R254" s="346"/>
      <c r="S254" s="197" t="s">
        <v>9</v>
      </c>
      <c r="T254" s="201" t="s">
        <v>10</v>
      </c>
      <c r="U254" s="202"/>
      <c r="V254" s="202"/>
      <c r="W254" s="202"/>
      <c r="X254" s="202"/>
      <c r="Y254" s="203"/>
      <c r="Z254" s="198" t="s">
        <v>11</v>
      </c>
      <c r="AA254" s="204"/>
      <c r="AB254" s="347" t="s">
        <v>8</v>
      </c>
      <c r="AC254" s="348"/>
      <c r="AD254" s="348"/>
      <c r="AE254" s="348"/>
      <c r="AF254" s="348"/>
      <c r="AG254" s="348"/>
      <c r="AH254" s="349"/>
      <c r="AI254" s="205" t="s">
        <v>9</v>
      </c>
      <c r="AJ254" s="217"/>
    </row>
    <row r="255" spans="1:54" x14ac:dyDescent="0.15">
      <c r="A255" s="357">
        <v>51</v>
      </c>
      <c r="B255" s="292"/>
      <c r="C255" s="294"/>
      <c r="D255" s="292"/>
      <c r="E255" s="212" t="str">
        <f>IF(C255="○",IF($D255&lt;&gt;"",VLOOKUP($D255,新規学連登録者入力シート!$A$2:$U$101,8,FALSE),""),IF($D255&lt;&gt;"",IF(VLOOKUP(個人情報!$D255,登録者リスト!$A$1:$F$43729,4,FALSE)=基本情報!$D$6,VLOOKUP(個人情報!$D255,登録者リスト!$A$1:$F$43729,3,FALSE),""),""))</f>
        <v/>
      </c>
      <c r="F255" s="283" t="str">
        <f>IF(C255="○",IF($D255&lt;&gt;"",VLOOKUP($D255,新規学連登録者入力シート!$A$2:$U$101,9,FALSE),""),IF($D255&lt;&gt;"",IF(VLOOKUP(個人情報!$D255,登録者リスト!$A$1:$G$43729,4,FALSE)=基本情報!$D$6,VLOOKUP(個人情報!$D255,登録者リスト!$A$1:$G$43729,7,FALSE),""),""))</f>
        <v/>
      </c>
      <c r="G255" s="213" t="str">
        <f>IF(C255="○",IF($D255&lt;&gt;"",VLOOKUP($D255,新規学連登録者入力シート!$A$2:$U$101,14,FALSE),""),IF($D255&lt;&gt;"",IF(VLOOKUP(個人情報!$D255,登録者リスト!$A$1:$F$43729,4,FALSE)=基本情報!$D$6,VLOOKUP(個人情報!$D255,登録者リスト!$A$1:$F$43729,5,FALSE),""),""))</f>
        <v/>
      </c>
      <c r="H255" s="281" t="str">
        <f>IF(C255="○",IF($D255&lt;&gt;"",VLOOKUP($D255,新規学連登録者入力シート!$A$2:$U$101,19,FALSE),""),IF($D255&lt;&gt;"",IF(VLOOKUP(個人情報!$D255,登録者リスト!$A$1:$H$43729,4,FALSE)=基本情報!$D$6,VLOOKUP(個人情報!$D255,登録者リスト!$A$1:$H$43729,8,FALSE),""),""))</f>
        <v/>
      </c>
      <c r="I255" s="285"/>
      <c r="J255" s="169"/>
      <c r="K255" s="13" t="str">
        <f>IF(S255="",ASC(L255&amp;IF(N255&lt;&gt;"",TEXT(N255,"00"),"")&amp;IF(P255&lt;&gt;"",TEXT(P255,"00"),"")&amp;IF(R255&lt;&gt;"",TEXT(R255,"00"),"")),ASC(S255))</f>
        <v/>
      </c>
      <c r="L255" s="292"/>
      <c r="M255" s="265" t="s">
        <v>275</v>
      </c>
      <c r="N255" s="319"/>
      <c r="O255" s="265" t="s">
        <v>276</v>
      </c>
      <c r="P255" s="319"/>
      <c r="Q255" s="277" t="s">
        <v>277</v>
      </c>
      <c r="R255" s="321"/>
      <c r="S255" s="292"/>
      <c r="T255" s="8"/>
      <c r="U255" s="9" t="s">
        <v>23</v>
      </c>
      <c r="V255" s="8"/>
      <c r="W255" s="9" t="s">
        <v>24</v>
      </c>
      <c r="X255" s="8"/>
      <c r="Y255" s="9" t="s">
        <v>26</v>
      </c>
      <c r="Z255" s="285"/>
      <c r="AA255" s="126" t="str">
        <f>IF(AI255="",ASC(AB255&amp;IF(AD255&lt;&gt;"",TEXT(AD255,"00"),"")&amp;IF(AF255&lt;&gt;"",TEXT(AF255,"00"),"")&amp;IF(AH255&lt;&gt;"",TEXT(AH255,"00"),"")),ASC(AI255))</f>
        <v/>
      </c>
      <c r="AB255" s="267" t="str">
        <f>IF(I255="","",IF(I255="202 七種競技","",VLOOKUP(I255,大学記録!$A$3:$H$22,2,FALSE)))</f>
        <v/>
      </c>
      <c r="AC255" s="269" t="s">
        <v>275</v>
      </c>
      <c r="AD255" s="267" t="str">
        <f>IF(I255="","",IF(I255="202 七種競技","",VLOOKUP(I255,大学記録!$A$3:$H$22,4,FALSE)))</f>
        <v/>
      </c>
      <c r="AE255" s="269" t="s">
        <v>276</v>
      </c>
      <c r="AF255" s="267" t="str">
        <f>IF(I255="","",IF(I255="202 七種競技","",VLOOKUP(I255,大学記録!$A$3:$H$22,6,FALSE)))</f>
        <v/>
      </c>
      <c r="AG255" s="273" t="s">
        <v>277</v>
      </c>
      <c r="AH255" s="267" t="str">
        <f>IF(I255="","",IF(I255="202 七種競技","",VLOOKUP(I255,大学記録!$A$3:$H$22,8,FALSE)))</f>
        <v/>
      </c>
      <c r="AI255" s="267" t="str">
        <f>IF(I255="","",IF(I255="202 七種競技",大学記録!$B$22,""))</f>
        <v/>
      </c>
      <c r="AJ255" s="218" t="e">
        <f>IF(#REF!="",ASC(#REF!&amp;IF(#REF!&lt;&gt;"",TEXT(#REF!,"00"),"")&amp;IF(#REF!&lt;&gt;"",TEXT(#REF!,"00"),"")&amp;IF(#REF!&lt;&gt;"",TEXT(#REF!,"00"),"")),ASC(#REF!))</f>
        <v>#REF!</v>
      </c>
      <c r="AL255" s="6" t="str">
        <f>IF(AND(I255&lt;&gt;"107 ハーフマラソン",I255&lt;&gt;"062 10000mW"),D255 &amp; "-" &amp; I255,D255 &amp; "-" &amp; I255 &amp;#REF!)</f>
        <v>-</v>
      </c>
      <c r="AM255" s="6" t="str">
        <f>IF(ISERROR(VLOOKUP(個人情報!$AL255,登録者リスト!#REF!,4,FALSE)),"○","")</f>
        <v>○</v>
      </c>
      <c r="AN255" s="6" t="e">
        <f>IF(AND(I255&lt;&gt;"107 ハーフマラソン",I255&lt;&gt;"062 10000mW"),#REF! &amp; "-" &amp; I255,#REF! &amp; "-" &amp; I255 &amp;#REF!)</f>
        <v>#REF!</v>
      </c>
      <c r="AO255" s="6" t="str">
        <f>IF(ISERROR(VLOOKUP(AN255,突破者リスト外資格記録入力シート!$D$7:$M$106,2,FALSE)),"○","")</f>
        <v>○</v>
      </c>
      <c r="AP255" s="6" t="str">
        <f>IF(C255="○","整理番号","登録番号")</f>
        <v>登録番号</v>
      </c>
      <c r="AQ255" s="6" t="str">
        <f>IF(I255="107 ハーフマラソン","H",IF(I255="062 10000mW","W",""))</f>
        <v/>
      </c>
      <c r="AR255" s="6" t="e">
        <f>VLOOKUP($I255 &amp;#REF!,標準記録!$A$1:$D$25,2,FALSE)</f>
        <v>#REF!</v>
      </c>
      <c r="AS255" s="6" t="e">
        <f>VLOOKUP($I255 &amp;#REF!,標準記録!$A$1:$D$25,3,FALSE)</f>
        <v>#REF!</v>
      </c>
      <c r="AT255" s="6" t="e">
        <f>VLOOKUP($I255 &amp;#REF!,標準記録!$A$1:$D$25,4,FALSE)</f>
        <v>#REF!</v>
      </c>
      <c r="AU255" s="6" t="str">
        <f>IF(AV255="","",A255)</f>
        <v/>
      </c>
      <c r="AV255" s="6" t="str">
        <f>IF(OR(I255="201 十種競技",I255="202 七種競技"),#REF!,"")</f>
        <v/>
      </c>
      <c r="AW255" s="6" t="str">
        <f>IF(I255="107 ハーフマラソン",#REF!,"")</f>
        <v/>
      </c>
      <c r="AX255" s="6" t="e">
        <f>I255 &amp;#REF!</f>
        <v>#REF!</v>
      </c>
      <c r="AY255" s="6">
        <f>I255</f>
        <v>0</v>
      </c>
      <c r="AZ255" s="6">
        <f>COUNTIF($AY$5:$AY$401,I255)</f>
        <v>160</v>
      </c>
      <c r="BA255" s="6">
        <f>COUNTIF($AX$5:$AX$401,I255 &amp; "B標準")</f>
        <v>0</v>
      </c>
      <c r="BB255" s="6" t="str">
        <f>D253 &amp; D255</f>
        <v>登録番号</v>
      </c>
    </row>
    <row r="256" spans="1:54" ht="14.25" thickBot="1" x14ac:dyDescent="0.2">
      <c r="A256" s="358"/>
      <c r="B256" s="293"/>
      <c r="C256" s="295"/>
      <c r="D256" s="293"/>
      <c r="E256" s="188" t="str">
        <f>IF(C255="○",IF($D255&lt;&gt;"",VLOOKUP($D255,新規学連登録者入力シート!$A$2:$U$101,7,FALSE),""),IF($D255&lt;&gt;"",IF(VLOOKUP(個人情報!$D255,登録者リスト!$A$1:$F$43729,4,FALSE)=基本情報!$D$6,VLOOKUP(個人情報!$D255,登録者リスト!$A$1:$F$43729,2,FALSE),""),""))</f>
        <v/>
      </c>
      <c r="F256" s="284"/>
      <c r="G256" s="188" t="str">
        <f>IF(C255="○",IF($D255&lt;&gt;"",VLOOKUP($D255,新規学連登録者入力シート!$A$2:$U$101,19,FALSE),""),IF($D255&lt;&gt;"",IF(VLOOKUP(個人情報!$D255,登録者リスト!$A$1:$F$43729,4,FALSE)=基本情報!$D$6,VLOOKUP(個人情報!$D255,登録者リスト!$A$1:$F$43729,6,FALSE),""),""))</f>
        <v/>
      </c>
      <c r="H256" s="282"/>
      <c r="I256" s="286"/>
      <c r="J256" s="170"/>
      <c r="K256" s="15" t="str">
        <f>IF(S256="",ASC(L256&amp;IF(N256&lt;&gt;"",TEXT(N256,"00"),"")&amp;IF(P256&lt;&gt;"",TEXT(P256,"00"),"")&amp;IF(R256&lt;&gt;"",TEXT(R256,"00"),"")),ASC(S256))</f>
        <v/>
      </c>
      <c r="L256" s="293"/>
      <c r="M256" s="266"/>
      <c r="N256" s="320"/>
      <c r="O256" s="266"/>
      <c r="P256" s="320"/>
      <c r="Q256" s="278"/>
      <c r="R256" s="322"/>
      <c r="S256" s="293"/>
      <c r="T256" s="10"/>
      <c r="U256" s="11" t="s">
        <v>23</v>
      </c>
      <c r="V256" s="10"/>
      <c r="W256" s="11" t="s">
        <v>25</v>
      </c>
      <c r="X256" s="10"/>
      <c r="Y256" s="11" t="s">
        <v>26</v>
      </c>
      <c r="Z256" s="286"/>
      <c r="AA256" s="127" t="str">
        <f>IF(AI256="",ASC(AB255&amp;IF(AD256&lt;&gt;"",TEXT(AD256,"00"),"")&amp;IF(AF256&lt;&gt;"",TEXT(AF256,"00"),"")&amp;IF(AH256&lt;&gt;"",TEXT(AH256,"00"),"")),ASC(AI256))</f>
        <v/>
      </c>
      <c r="AB256" s="268"/>
      <c r="AC256" s="270"/>
      <c r="AD256" s="268"/>
      <c r="AE256" s="270"/>
      <c r="AF256" s="268"/>
      <c r="AG256" s="274"/>
      <c r="AH256" s="268"/>
      <c r="AI256" s="268"/>
      <c r="AJ256" s="219" t="e">
        <f>IF(#REF!="",ASC(#REF!&amp;IF(#REF!&lt;&gt;"",TEXT(#REF!,"00"),"")&amp;IF(#REF!&lt;&gt;"",TEXT(#REF!,"00"),"")&amp;IF(#REF!&lt;&gt;"",TEXT(#REF!,"00"),"")),ASC(#REF!))</f>
        <v>#REF!</v>
      </c>
      <c r="AL256" s="6" t="str">
        <f>IF(AND(I256&lt;&gt;"107 ハーフマラソン",I256&lt;&gt;"062 10000mW"),D255 &amp; "-" &amp; I256,D255 &amp; "-" &amp; I256 &amp;#REF!)</f>
        <v>-</v>
      </c>
      <c r="AM256" s="6" t="str">
        <f>IF(ISERROR(VLOOKUP(個人情報!$AL256,登録者リスト!#REF!,4,FALSE)),"○","")</f>
        <v>○</v>
      </c>
      <c r="AN256" s="6" t="e">
        <f>IF(AND(I256&lt;&gt;"107 ハーフマラソン",I256&lt;&gt;"062 10000mW"),#REF! &amp; "-" &amp; I256,#REF! &amp; "-" &amp; I256 &amp;#REF!)</f>
        <v>#REF!</v>
      </c>
      <c r="AO256" s="6" t="str">
        <f>IF(ISERROR(VLOOKUP(AN256,突破者リスト外資格記録入力シート!$D$7:$M$106,2,FALSE)),"○","")</f>
        <v>○</v>
      </c>
      <c r="AQ256" s="6" t="str">
        <f>IF(I256="107 ハーフマラソン","H",IF(I256="062 10000mW","W",""))</f>
        <v/>
      </c>
      <c r="AR256" s="6" t="e">
        <f>VLOOKUP($I256 &amp;#REF!,標準記録!$A$1:$D$25,2,FALSE)</f>
        <v>#REF!</v>
      </c>
      <c r="AS256" s="6" t="e">
        <f>VLOOKUP($I256 &amp;#REF!,標準記録!$A$1:$D$25,3,FALSE)</f>
        <v>#REF!</v>
      </c>
      <c r="AT256" s="6" t="e">
        <f>VLOOKUP($I256 &amp;#REF!,標準記録!$A$1:$D$25,4,FALSE)</f>
        <v>#REF!</v>
      </c>
      <c r="AU256" s="6" t="str">
        <f>IF(AV256="","",A255)</f>
        <v/>
      </c>
      <c r="AV256" s="6" t="str">
        <f>IF(OR(I256="201 十種競技",I256="202 七種競技"),#REF!,"")</f>
        <v/>
      </c>
      <c r="AW256" s="6" t="str">
        <f>IF(I256="107 ハーフマラソン",#REF!,"")</f>
        <v/>
      </c>
      <c r="AX256" s="6" t="e">
        <f>I256 &amp;#REF!</f>
        <v>#REF!</v>
      </c>
      <c r="AY256" s="6">
        <f>I256</f>
        <v>0</v>
      </c>
      <c r="AZ256" s="6">
        <f>COUNTIF($AY$5:$AY$401,I256)</f>
        <v>160</v>
      </c>
      <c r="BA256" s="6">
        <f>COUNTIF($AX$5:$AX$401,I256 &amp; "B標準")</f>
        <v>0</v>
      </c>
    </row>
    <row r="257" spans="1:54" ht="15" thickTop="1" thickBot="1" x14ac:dyDescent="0.2">
      <c r="A257" s="359"/>
      <c r="B257" s="325" t="s">
        <v>164</v>
      </c>
      <c r="C257" s="326"/>
      <c r="D257" s="326"/>
      <c r="E257" s="326"/>
      <c r="F257" s="326"/>
      <c r="G257" s="327"/>
      <c r="H257" s="214"/>
      <c r="I257" s="328"/>
      <c r="J257" s="329"/>
      <c r="K257" s="329"/>
      <c r="L257" s="329"/>
      <c r="M257" s="329"/>
      <c r="N257" s="329"/>
      <c r="O257" s="329"/>
      <c r="P257" s="329"/>
      <c r="Q257" s="329"/>
      <c r="R257" s="329"/>
      <c r="S257" s="329"/>
      <c r="T257" s="329"/>
      <c r="U257" s="329"/>
      <c r="V257" s="329"/>
      <c r="W257" s="329"/>
      <c r="X257" s="329"/>
      <c r="Y257" s="329"/>
      <c r="Z257" s="329"/>
      <c r="AA257" s="329"/>
      <c r="AB257" s="329"/>
      <c r="AC257" s="329"/>
      <c r="AD257" s="329"/>
      <c r="AE257" s="329"/>
      <c r="AF257" s="329"/>
      <c r="AG257" s="329"/>
      <c r="AH257" s="329"/>
      <c r="AI257" s="329"/>
      <c r="AJ257" s="330"/>
    </row>
    <row r="258" spans="1:54" ht="13.5" customHeight="1" x14ac:dyDescent="0.15">
      <c r="A258" s="355"/>
      <c r="B258" s="350" t="s">
        <v>0</v>
      </c>
      <c r="C258" s="351" t="s">
        <v>280</v>
      </c>
      <c r="D258" s="351" t="str">
        <f>IF(C260="○","整理番号","登録番号")</f>
        <v>登録番号</v>
      </c>
      <c r="E258" s="193" t="s">
        <v>1394</v>
      </c>
      <c r="F258" s="350" t="s">
        <v>319</v>
      </c>
      <c r="G258" s="215" t="s">
        <v>1</v>
      </c>
      <c r="H258" s="336" t="s">
        <v>1395</v>
      </c>
      <c r="I258" s="353" t="s">
        <v>2</v>
      </c>
      <c r="J258" s="194" t="s">
        <v>281</v>
      </c>
      <c r="K258" s="195" t="s">
        <v>16</v>
      </c>
      <c r="L258" s="338" t="s">
        <v>4</v>
      </c>
      <c r="M258" s="339"/>
      <c r="N258" s="339"/>
      <c r="O258" s="339"/>
      <c r="P258" s="339"/>
      <c r="Q258" s="339"/>
      <c r="R258" s="339"/>
      <c r="S258" s="339"/>
      <c r="T258" s="339"/>
      <c r="U258" s="339"/>
      <c r="V258" s="339"/>
      <c r="W258" s="339"/>
      <c r="X258" s="339"/>
      <c r="Y258" s="339"/>
      <c r="Z258" s="340"/>
      <c r="AA258" s="196" t="s">
        <v>16</v>
      </c>
      <c r="AB258" s="341" t="s">
        <v>462</v>
      </c>
      <c r="AC258" s="342"/>
      <c r="AD258" s="342"/>
      <c r="AE258" s="342"/>
      <c r="AF258" s="342"/>
      <c r="AG258" s="342"/>
      <c r="AH258" s="342"/>
      <c r="AI258" s="343"/>
      <c r="AJ258" s="216" t="s">
        <v>16</v>
      </c>
    </row>
    <row r="259" spans="1:54" ht="14.25" thickBot="1" x14ac:dyDescent="0.2">
      <c r="A259" s="356"/>
      <c r="B259" s="337"/>
      <c r="C259" s="352"/>
      <c r="D259" s="352"/>
      <c r="E259" s="197" t="s">
        <v>6</v>
      </c>
      <c r="F259" s="337"/>
      <c r="G259" s="198" t="s">
        <v>7</v>
      </c>
      <c r="H259" s="337"/>
      <c r="I259" s="354"/>
      <c r="J259" s="199"/>
      <c r="K259" s="200"/>
      <c r="L259" s="344" t="s">
        <v>8</v>
      </c>
      <c r="M259" s="345"/>
      <c r="N259" s="345"/>
      <c r="O259" s="345"/>
      <c r="P259" s="345"/>
      <c r="Q259" s="345"/>
      <c r="R259" s="346"/>
      <c r="S259" s="197" t="s">
        <v>9</v>
      </c>
      <c r="T259" s="201" t="s">
        <v>10</v>
      </c>
      <c r="U259" s="202"/>
      <c r="V259" s="202"/>
      <c r="W259" s="202"/>
      <c r="X259" s="202"/>
      <c r="Y259" s="203"/>
      <c r="Z259" s="198" t="s">
        <v>11</v>
      </c>
      <c r="AA259" s="204"/>
      <c r="AB259" s="347" t="s">
        <v>8</v>
      </c>
      <c r="AC259" s="348"/>
      <c r="AD259" s="348"/>
      <c r="AE259" s="348"/>
      <c r="AF259" s="348"/>
      <c r="AG259" s="348"/>
      <c r="AH259" s="349"/>
      <c r="AI259" s="205" t="s">
        <v>9</v>
      </c>
      <c r="AJ259" s="217"/>
    </row>
    <row r="260" spans="1:54" x14ac:dyDescent="0.15">
      <c r="A260" s="357">
        <v>52</v>
      </c>
      <c r="B260" s="292"/>
      <c r="C260" s="294"/>
      <c r="D260" s="292"/>
      <c r="E260" s="212" t="str">
        <f>IF(C260="○",IF($D260&lt;&gt;"",VLOOKUP($D260,新規学連登録者入力シート!$A$2:$U$101,8,FALSE),""),IF($D260&lt;&gt;"",IF(VLOOKUP(個人情報!$D260,登録者リスト!$A$1:$F$43729,4,FALSE)=基本情報!$D$6,VLOOKUP(個人情報!$D260,登録者リスト!$A$1:$F$43729,3,FALSE),""),""))</f>
        <v/>
      </c>
      <c r="F260" s="283" t="str">
        <f>IF(C260="○",IF($D260&lt;&gt;"",VLOOKUP($D260,新規学連登録者入力シート!$A$2:$U$101,9,FALSE),""),IF($D260&lt;&gt;"",IF(VLOOKUP(個人情報!$D260,登録者リスト!$A$1:$G$43729,4,FALSE)=基本情報!$D$6,VLOOKUP(個人情報!$D260,登録者リスト!$A$1:$G$43729,7,FALSE),""),""))</f>
        <v/>
      </c>
      <c r="G260" s="213" t="str">
        <f>IF(C260="○",IF($D260&lt;&gt;"",VLOOKUP($D260,新規学連登録者入力シート!$A$2:$U$101,14,FALSE),""),IF($D260&lt;&gt;"",IF(VLOOKUP(個人情報!$D260,登録者リスト!$A$1:$F$43729,4,FALSE)=基本情報!$D$6,VLOOKUP(個人情報!$D260,登録者リスト!$A$1:$F$43729,5,FALSE),""),""))</f>
        <v/>
      </c>
      <c r="H260" s="281" t="str">
        <f>IF(C260="○",IF($D260&lt;&gt;"",VLOOKUP($D260,新規学連登録者入力シート!$A$2:$U$101,19,FALSE),""),IF($D260&lt;&gt;"",IF(VLOOKUP(個人情報!$D260,登録者リスト!$A$1:$H$43729,4,FALSE)=基本情報!$D$6,VLOOKUP(個人情報!$D260,登録者リスト!$A$1:$H$43729,8,FALSE),""),""))</f>
        <v/>
      </c>
      <c r="I260" s="285"/>
      <c r="J260" s="169"/>
      <c r="K260" s="13" t="str">
        <f>IF(S260="",ASC(L260&amp;IF(N260&lt;&gt;"",TEXT(N260,"00"),"")&amp;IF(P260&lt;&gt;"",TEXT(P260,"00"),"")&amp;IF(R260&lt;&gt;"",TEXT(R260,"00"),"")),ASC(S260))</f>
        <v/>
      </c>
      <c r="L260" s="292"/>
      <c r="M260" s="265" t="s">
        <v>275</v>
      </c>
      <c r="N260" s="319"/>
      <c r="O260" s="265" t="s">
        <v>276</v>
      </c>
      <c r="P260" s="319"/>
      <c r="Q260" s="277" t="s">
        <v>277</v>
      </c>
      <c r="R260" s="321"/>
      <c r="S260" s="292"/>
      <c r="T260" s="8"/>
      <c r="U260" s="9" t="s">
        <v>23</v>
      </c>
      <c r="V260" s="8"/>
      <c r="W260" s="9" t="s">
        <v>24</v>
      </c>
      <c r="X260" s="8"/>
      <c r="Y260" s="9" t="s">
        <v>26</v>
      </c>
      <c r="Z260" s="285"/>
      <c r="AA260" s="126" t="str">
        <f>IF(AI260="",ASC(AB260&amp;IF(AD260&lt;&gt;"",TEXT(AD260,"00"),"")&amp;IF(AF260&lt;&gt;"",TEXT(AF260,"00"),"")&amp;IF(AH260&lt;&gt;"",TEXT(AH260,"00"),"")),ASC(AI260))</f>
        <v/>
      </c>
      <c r="AB260" s="267" t="str">
        <f>IF(I260="","",IF(I260="202 七種競技","",VLOOKUP(I260,大学記録!$A$3:$H$22,2,FALSE)))</f>
        <v/>
      </c>
      <c r="AC260" s="269" t="s">
        <v>275</v>
      </c>
      <c r="AD260" s="267" t="str">
        <f>IF(I260="","",IF(I260="202 七種競技","",VLOOKUP(I260,大学記録!$A$3:$H$22,4,FALSE)))</f>
        <v/>
      </c>
      <c r="AE260" s="269" t="s">
        <v>276</v>
      </c>
      <c r="AF260" s="267" t="str">
        <f>IF(I260="","",IF(I260="202 七種競技","",VLOOKUP(I260,大学記録!$A$3:$H$22,6,FALSE)))</f>
        <v/>
      </c>
      <c r="AG260" s="273" t="s">
        <v>277</v>
      </c>
      <c r="AH260" s="267" t="str">
        <f>IF(I260="","",IF(I260="202 七種競技","",VLOOKUP(I260,大学記録!$A$3:$H$22,8,FALSE)))</f>
        <v/>
      </c>
      <c r="AI260" s="267" t="str">
        <f>IF(I260="","",IF(I260="202 七種競技",大学記録!$B$22,""))</f>
        <v/>
      </c>
      <c r="AJ260" s="218" t="e">
        <f>IF(#REF!="",ASC(#REF!&amp;IF(#REF!&lt;&gt;"",TEXT(#REF!,"00"),"")&amp;IF(#REF!&lt;&gt;"",TEXT(#REF!,"00"),"")&amp;IF(#REF!&lt;&gt;"",TEXT(#REF!,"00"),"")),ASC(#REF!))</f>
        <v>#REF!</v>
      </c>
      <c r="AL260" s="6" t="str">
        <f>IF(AND(I260&lt;&gt;"107 ハーフマラソン",I260&lt;&gt;"062 10000mW"),D260 &amp; "-" &amp; I260,D260 &amp; "-" &amp; I260 &amp;#REF!)</f>
        <v>-</v>
      </c>
      <c r="AM260" s="6" t="str">
        <f>IF(ISERROR(VLOOKUP(個人情報!$AL260,登録者リスト!#REF!,4,FALSE)),"○","")</f>
        <v>○</v>
      </c>
      <c r="AN260" s="6" t="e">
        <f>IF(AND(I260&lt;&gt;"107 ハーフマラソン",I260&lt;&gt;"062 10000mW"),#REF! &amp; "-" &amp; I260,#REF! &amp; "-" &amp; I260 &amp;#REF!)</f>
        <v>#REF!</v>
      </c>
      <c r="AO260" s="6" t="str">
        <f>IF(ISERROR(VLOOKUP(AN260,突破者リスト外資格記録入力シート!$D$7:$M$106,2,FALSE)),"○","")</f>
        <v>○</v>
      </c>
      <c r="AP260" s="6" t="str">
        <f>IF(C260="○","整理番号","登録番号")</f>
        <v>登録番号</v>
      </c>
      <c r="AQ260" s="6" t="str">
        <f>IF(I260="107 ハーフマラソン","H",IF(I260="062 10000mW","W",""))</f>
        <v/>
      </c>
      <c r="AR260" s="6" t="e">
        <f>VLOOKUP($I260 &amp;#REF!,標準記録!$A$1:$D$25,2,FALSE)</f>
        <v>#REF!</v>
      </c>
      <c r="AS260" s="6" t="e">
        <f>VLOOKUP($I260 &amp;#REF!,標準記録!$A$1:$D$25,3,FALSE)</f>
        <v>#REF!</v>
      </c>
      <c r="AT260" s="6" t="e">
        <f>VLOOKUP($I260 &amp;#REF!,標準記録!$A$1:$D$25,4,FALSE)</f>
        <v>#REF!</v>
      </c>
      <c r="AU260" s="6" t="str">
        <f>IF(AV260="","",A260)</f>
        <v/>
      </c>
      <c r="AV260" s="6" t="str">
        <f>IF(OR(I260="201 十種競技",I260="202 七種競技"),#REF!,"")</f>
        <v/>
      </c>
      <c r="AW260" s="6" t="str">
        <f>IF(I260="107 ハーフマラソン",#REF!,"")</f>
        <v/>
      </c>
      <c r="AX260" s="6" t="e">
        <f>I260 &amp;#REF!</f>
        <v>#REF!</v>
      </c>
      <c r="AY260" s="6">
        <f>I260</f>
        <v>0</v>
      </c>
      <c r="AZ260" s="6">
        <f>COUNTIF($AY$5:$AY$401,I260)</f>
        <v>160</v>
      </c>
      <c r="BA260" s="6">
        <f>COUNTIF($AX$5:$AX$401,I260 &amp; "B標準")</f>
        <v>0</v>
      </c>
      <c r="BB260" s="6" t="str">
        <f>D258 &amp; D260</f>
        <v>登録番号</v>
      </c>
    </row>
    <row r="261" spans="1:54" ht="14.25" thickBot="1" x14ac:dyDescent="0.2">
      <c r="A261" s="358"/>
      <c r="B261" s="293"/>
      <c r="C261" s="295"/>
      <c r="D261" s="293"/>
      <c r="E261" s="188" t="str">
        <f>IF(C260="○",IF($D260&lt;&gt;"",VLOOKUP($D260,新規学連登録者入力シート!$A$2:$U$101,7,FALSE),""),IF($D260&lt;&gt;"",IF(VLOOKUP(個人情報!$D260,登録者リスト!$A$1:$F$43729,4,FALSE)=基本情報!$D$6,VLOOKUP(個人情報!$D260,登録者リスト!$A$1:$F$43729,2,FALSE),""),""))</f>
        <v/>
      </c>
      <c r="F261" s="284"/>
      <c r="G261" s="188" t="str">
        <f>IF(C260="○",IF($D260&lt;&gt;"",VLOOKUP($D260,新規学連登録者入力シート!$A$2:$U$101,19,FALSE),""),IF($D260&lt;&gt;"",IF(VLOOKUP(個人情報!$D260,登録者リスト!$A$1:$F$43729,4,FALSE)=基本情報!$D$6,VLOOKUP(個人情報!$D260,登録者リスト!$A$1:$F$43729,6,FALSE),""),""))</f>
        <v/>
      </c>
      <c r="H261" s="282"/>
      <c r="I261" s="286"/>
      <c r="J261" s="170"/>
      <c r="K261" s="15" t="str">
        <f>IF(S261="",ASC(L261&amp;IF(N261&lt;&gt;"",TEXT(N261,"00"),"")&amp;IF(P261&lt;&gt;"",TEXT(P261,"00"),"")&amp;IF(R261&lt;&gt;"",TEXT(R261,"00"),"")),ASC(S261))</f>
        <v/>
      </c>
      <c r="L261" s="293"/>
      <c r="M261" s="266"/>
      <c r="N261" s="320"/>
      <c r="O261" s="266"/>
      <c r="P261" s="320"/>
      <c r="Q261" s="278"/>
      <c r="R261" s="322"/>
      <c r="S261" s="293"/>
      <c r="T261" s="10"/>
      <c r="U261" s="11" t="s">
        <v>23</v>
      </c>
      <c r="V261" s="10"/>
      <c r="W261" s="11" t="s">
        <v>25</v>
      </c>
      <c r="X261" s="10"/>
      <c r="Y261" s="11" t="s">
        <v>26</v>
      </c>
      <c r="Z261" s="286"/>
      <c r="AA261" s="127" t="str">
        <f>IF(AI261="",ASC(AB260&amp;IF(AD261&lt;&gt;"",TEXT(AD261,"00"),"")&amp;IF(AF261&lt;&gt;"",TEXT(AF261,"00"),"")&amp;IF(AH261&lt;&gt;"",TEXT(AH261,"00"),"")),ASC(AI261))</f>
        <v/>
      </c>
      <c r="AB261" s="268"/>
      <c r="AC261" s="270"/>
      <c r="AD261" s="268"/>
      <c r="AE261" s="270"/>
      <c r="AF261" s="268"/>
      <c r="AG261" s="274"/>
      <c r="AH261" s="268"/>
      <c r="AI261" s="268"/>
      <c r="AJ261" s="219" t="e">
        <f>IF(#REF!="",ASC(#REF!&amp;IF(#REF!&lt;&gt;"",TEXT(#REF!,"00"),"")&amp;IF(#REF!&lt;&gt;"",TEXT(#REF!,"00"),"")&amp;IF(#REF!&lt;&gt;"",TEXT(#REF!,"00"),"")),ASC(#REF!))</f>
        <v>#REF!</v>
      </c>
      <c r="AL261" s="6" t="str">
        <f>IF(AND(I261&lt;&gt;"107 ハーフマラソン",I261&lt;&gt;"062 10000mW"),D260 &amp; "-" &amp; I261,D260 &amp; "-" &amp; I261 &amp;#REF!)</f>
        <v>-</v>
      </c>
      <c r="AM261" s="6" t="str">
        <f>IF(ISERROR(VLOOKUP(個人情報!$AL261,登録者リスト!#REF!,4,FALSE)),"○","")</f>
        <v>○</v>
      </c>
      <c r="AN261" s="6" t="e">
        <f>IF(AND(I261&lt;&gt;"107 ハーフマラソン",I261&lt;&gt;"062 10000mW"),#REF! &amp; "-" &amp; I261,#REF! &amp; "-" &amp; I261 &amp;#REF!)</f>
        <v>#REF!</v>
      </c>
      <c r="AO261" s="6" t="str">
        <f>IF(ISERROR(VLOOKUP(AN261,突破者リスト外資格記録入力シート!$D$7:$M$106,2,FALSE)),"○","")</f>
        <v>○</v>
      </c>
      <c r="AQ261" s="6" t="str">
        <f>IF(I261="107 ハーフマラソン","H",IF(I261="062 10000mW","W",""))</f>
        <v/>
      </c>
      <c r="AR261" s="6" t="e">
        <f>VLOOKUP($I261 &amp;#REF!,標準記録!$A$1:$D$25,2,FALSE)</f>
        <v>#REF!</v>
      </c>
      <c r="AS261" s="6" t="e">
        <f>VLOOKUP($I261 &amp;#REF!,標準記録!$A$1:$D$25,3,FALSE)</f>
        <v>#REF!</v>
      </c>
      <c r="AT261" s="6" t="e">
        <f>VLOOKUP($I261 &amp;#REF!,標準記録!$A$1:$D$25,4,FALSE)</f>
        <v>#REF!</v>
      </c>
      <c r="AU261" s="6" t="str">
        <f>IF(AV261="","",A260)</f>
        <v/>
      </c>
      <c r="AV261" s="6" t="str">
        <f>IF(OR(I261="201 十種競技",I261="202 七種競技"),#REF!,"")</f>
        <v/>
      </c>
      <c r="AW261" s="6" t="str">
        <f>IF(I261="107 ハーフマラソン",#REF!,"")</f>
        <v/>
      </c>
      <c r="AX261" s="6" t="e">
        <f>I261 &amp;#REF!</f>
        <v>#REF!</v>
      </c>
      <c r="AY261" s="6">
        <f>I261</f>
        <v>0</v>
      </c>
      <c r="AZ261" s="6">
        <f>COUNTIF($AY$5:$AY$401,I261)</f>
        <v>160</v>
      </c>
      <c r="BA261" s="6">
        <f>COUNTIF($AX$5:$AX$401,I261 &amp; "B標準")</f>
        <v>0</v>
      </c>
    </row>
    <row r="262" spans="1:54" ht="15" thickTop="1" thickBot="1" x14ac:dyDescent="0.2">
      <c r="A262" s="359"/>
      <c r="B262" s="325" t="s">
        <v>164</v>
      </c>
      <c r="C262" s="326"/>
      <c r="D262" s="326"/>
      <c r="E262" s="326"/>
      <c r="F262" s="326"/>
      <c r="G262" s="327"/>
      <c r="H262" s="214"/>
      <c r="I262" s="328"/>
      <c r="J262" s="329"/>
      <c r="K262" s="329"/>
      <c r="L262" s="329"/>
      <c r="M262" s="329"/>
      <c r="N262" s="329"/>
      <c r="O262" s="329"/>
      <c r="P262" s="329"/>
      <c r="Q262" s="329"/>
      <c r="R262" s="329"/>
      <c r="S262" s="329"/>
      <c r="T262" s="329"/>
      <c r="U262" s="329"/>
      <c r="V262" s="329"/>
      <c r="W262" s="329"/>
      <c r="X262" s="329"/>
      <c r="Y262" s="329"/>
      <c r="Z262" s="329"/>
      <c r="AA262" s="329"/>
      <c r="AB262" s="329"/>
      <c r="AC262" s="329"/>
      <c r="AD262" s="329"/>
      <c r="AE262" s="329"/>
      <c r="AF262" s="329"/>
      <c r="AG262" s="329"/>
      <c r="AH262" s="329"/>
      <c r="AI262" s="329"/>
      <c r="AJ262" s="330"/>
    </row>
    <row r="263" spans="1:54" ht="13.5" customHeight="1" x14ac:dyDescent="0.15">
      <c r="A263" s="355"/>
      <c r="B263" s="350" t="s">
        <v>0</v>
      </c>
      <c r="C263" s="351" t="s">
        <v>280</v>
      </c>
      <c r="D263" s="351" t="str">
        <f>IF(C265="○","整理番号","登録番号")</f>
        <v>登録番号</v>
      </c>
      <c r="E263" s="193" t="s">
        <v>1394</v>
      </c>
      <c r="F263" s="350" t="s">
        <v>319</v>
      </c>
      <c r="G263" s="215" t="s">
        <v>1</v>
      </c>
      <c r="H263" s="336" t="s">
        <v>1395</v>
      </c>
      <c r="I263" s="353" t="s">
        <v>2</v>
      </c>
      <c r="J263" s="194" t="s">
        <v>281</v>
      </c>
      <c r="K263" s="195" t="s">
        <v>16</v>
      </c>
      <c r="L263" s="338" t="s">
        <v>4</v>
      </c>
      <c r="M263" s="339"/>
      <c r="N263" s="339"/>
      <c r="O263" s="339"/>
      <c r="P263" s="339"/>
      <c r="Q263" s="339"/>
      <c r="R263" s="339"/>
      <c r="S263" s="339"/>
      <c r="T263" s="339"/>
      <c r="U263" s="339"/>
      <c r="V263" s="339"/>
      <c r="W263" s="339"/>
      <c r="X263" s="339"/>
      <c r="Y263" s="339"/>
      <c r="Z263" s="340"/>
      <c r="AA263" s="196" t="s">
        <v>16</v>
      </c>
      <c r="AB263" s="341" t="s">
        <v>462</v>
      </c>
      <c r="AC263" s="342"/>
      <c r="AD263" s="342"/>
      <c r="AE263" s="342"/>
      <c r="AF263" s="342"/>
      <c r="AG263" s="342"/>
      <c r="AH263" s="342"/>
      <c r="AI263" s="343"/>
      <c r="AJ263" s="216" t="s">
        <v>16</v>
      </c>
    </row>
    <row r="264" spans="1:54" ht="14.25" thickBot="1" x14ac:dyDescent="0.2">
      <c r="A264" s="356"/>
      <c r="B264" s="337"/>
      <c r="C264" s="352"/>
      <c r="D264" s="352"/>
      <c r="E264" s="197" t="s">
        <v>6</v>
      </c>
      <c r="F264" s="337"/>
      <c r="G264" s="198" t="s">
        <v>7</v>
      </c>
      <c r="H264" s="337"/>
      <c r="I264" s="354"/>
      <c r="J264" s="199"/>
      <c r="K264" s="200"/>
      <c r="L264" s="344" t="s">
        <v>8</v>
      </c>
      <c r="M264" s="345"/>
      <c r="N264" s="345"/>
      <c r="O264" s="345"/>
      <c r="P264" s="345"/>
      <c r="Q264" s="345"/>
      <c r="R264" s="346"/>
      <c r="S264" s="197" t="s">
        <v>9</v>
      </c>
      <c r="T264" s="201" t="s">
        <v>10</v>
      </c>
      <c r="U264" s="202"/>
      <c r="V264" s="202"/>
      <c r="W264" s="202"/>
      <c r="X264" s="202"/>
      <c r="Y264" s="203"/>
      <c r="Z264" s="198" t="s">
        <v>11</v>
      </c>
      <c r="AA264" s="204"/>
      <c r="AB264" s="347" t="s">
        <v>8</v>
      </c>
      <c r="AC264" s="348"/>
      <c r="AD264" s="348"/>
      <c r="AE264" s="348"/>
      <c r="AF264" s="348"/>
      <c r="AG264" s="348"/>
      <c r="AH264" s="349"/>
      <c r="AI264" s="205" t="s">
        <v>9</v>
      </c>
      <c r="AJ264" s="217"/>
    </row>
    <row r="265" spans="1:54" x14ac:dyDescent="0.15">
      <c r="A265" s="357">
        <v>53</v>
      </c>
      <c r="B265" s="292"/>
      <c r="C265" s="294"/>
      <c r="D265" s="292"/>
      <c r="E265" s="212" t="str">
        <f>IF(C265="○",IF($D265&lt;&gt;"",VLOOKUP($D265,新規学連登録者入力シート!$A$2:$U$101,8,FALSE),""),IF($D265&lt;&gt;"",IF(VLOOKUP(個人情報!$D265,登録者リスト!$A$1:$F$43729,4,FALSE)=基本情報!$D$6,VLOOKUP(個人情報!$D265,登録者リスト!$A$1:$F$43729,3,FALSE),""),""))</f>
        <v/>
      </c>
      <c r="F265" s="283" t="str">
        <f>IF(C265="○",IF($D265&lt;&gt;"",VLOOKUP($D265,新規学連登録者入力シート!$A$2:$U$101,9,FALSE),""),IF($D265&lt;&gt;"",IF(VLOOKUP(個人情報!$D265,登録者リスト!$A$1:$G$43729,4,FALSE)=基本情報!$D$6,VLOOKUP(個人情報!$D265,登録者リスト!$A$1:$G$43729,7,FALSE),""),""))</f>
        <v/>
      </c>
      <c r="G265" s="213" t="str">
        <f>IF(C265="○",IF($D265&lt;&gt;"",VLOOKUP($D265,新規学連登録者入力シート!$A$2:$U$101,14,FALSE),""),IF($D265&lt;&gt;"",IF(VLOOKUP(個人情報!$D265,登録者リスト!$A$1:$F$43729,4,FALSE)=基本情報!$D$6,VLOOKUP(個人情報!$D265,登録者リスト!$A$1:$F$43729,5,FALSE),""),""))</f>
        <v/>
      </c>
      <c r="H265" s="281" t="str">
        <f>IF(C265="○",IF($D265&lt;&gt;"",VLOOKUP($D265,新規学連登録者入力シート!$A$2:$U$101,19,FALSE),""),IF($D265&lt;&gt;"",IF(VLOOKUP(個人情報!$D265,登録者リスト!$A$1:$H$43729,4,FALSE)=基本情報!$D$6,VLOOKUP(個人情報!$D265,登録者リスト!$A$1:$H$43729,8,FALSE),""),""))</f>
        <v/>
      </c>
      <c r="I265" s="285"/>
      <c r="J265" s="169"/>
      <c r="K265" s="13" t="str">
        <f>IF(S265="",ASC(L265&amp;IF(N265&lt;&gt;"",TEXT(N265,"00"),"")&amp;IF(P265&lt;&gt;"",TEXT(P265,"00"),"")&amp;IF(R265&lt;&gt;"",TEXT(R265,"00"),"")),ASC(S265))</f>
        <v/>
      </c>
      <c r="L265" s="292"/>
      <c r="M265" s="265" t="s">
        <v>275</v>
      </c>
      <c r="N265" s="319"/>
      <c r="O265" s="265" t="s">
        <v>276</v>
      </c>
      <c r="P265" s="319"/>
      <c r="Q265" s="277" t="s">
        <v>277</v>
      </c>
      <c r="R265" s="321"/>
      <c r="S265" s="292"/>
      <c r="T265" s="8"/>
      <c r="U265" s="9" t="s">
        <v>23</v>
      </c>
      <c r="V265" s="8"/>
      <c r="W265" s="9" t="s">
        <v>24</v>
      </c>
      <c r="X265" s="8"/>
      <c r="Y265" s="9" t="s">
        <v>26</v>
      </c>
      <c r="Z265" s="285"/>
      <c r="AA265" s="126" t="str">
        <f>IF(AI265="",ASC(AB265&amp;IF(AD265&lt;&gt;"",TEXT(AD265,"00"),"")&amp;IF(AF265&lt;&gt;"",TEXT(AF265,"00"),"")&amp;IF(AH265&lt;&gt;"",TEXT(AH265,"00"),"")),ASC(AI265))</f>
        <v/>
      </c>
      <c r="AB265" s="267" t="str">
        <f>IF(I265="","",IF(I265="202 七種競技","",VLOOKUP(I265,大学記録!$A$3:$H$22,2,FALSE)))</f>
        <v/>
      </c>
      <c r="AC265" s="269" t="s">
        <v>275</v>
      </c>
      <c r="AD265" s="267" t="str">
        <f>IF(I265="","",IF(I265="202 七種競技","",VLOOKUP(I265,大学記録!$A$3:$H$22,4,FALSE)))</f>
        <v/>
      </c>
      <c r="AE265" s="269" t="s">
        <v>276</v>
      </c>
      <c r="AF265" s="267" t="str">
        <f>IF(I265="","",IF(I265="202 七種競技","",VLOOKUP(I265,大学記録!$A$3:$H$22,6,FALSE)))</f>
        <v/>
      </c>
      <c r="AG265" s="273" t="s">
        <v>277</v>
      </c>
      <c r="AH265" s="267" t="str">
        <f>IF(I265="","",IF(I265="202 七種競技","",VLOOKUP(I265,大学記録!$A$3:$H$22,8,FALSE)))</f>
        <v/>
      </c>
      <c r="AI265" s="267" t="str">
        <f>IF(I265="","",IF(I265="202 七種競技",大学記録!$B$22,""))</f>
        <v/>
      </c>
      <c r="AJ265" s="218" t="e">
        <f>IF(#REF!="",ASC(#REF!&amp;IF(#REF!&lt;&gt;"",TEXT(#REF!,"00"),"")&amp;IF(#REF!&lt;&gt;"",TEXT(#REF!,"00"),"")&amp;IF(#REF!&lt;&gt;"",TEXT(#REF!,"00"),"")),ASC(#REF!))</f>
        <v>#REF!</v>
      </c>
      <c r="AL265" s="6" t="str">
        <f>IF(AND(I265&lt;&gt;"107 ハーフマラソン",I265&lt;&gt;"062 10000mW"),D265 &amp; "-" &amp; I265,D265 &amp; "-" &amp; I265 &amp;#REF!)</f>
        <v>-</v>
      </c>
      <c r="AM265" s="6" t="str">
        <f>IF(ISERROR(VLOOKUP(個人情報!$AL265,登録者リスト!#REF!,4,FALSE)),"○","")</f>
        <v>○</v>
      </c>
      <c r="AN265" s="6" t="e">
        <f>IF(AND(I265&lt;&gt;"107 ハーフマラソン",I265&lt;&gt;"062 10000mW"),#REF! &amp; "-" &amp; I265,#REF! &amp; "-" &amp; I265 &amp;#REF!)</f>
        <v>#REF!</v>
      </c>
      <c r="AO265" s="6" t="str">
        <f>IF(ISERROR(VLOOKUP(AN265,突破者リスト外資格記録入力シート!$D$7:$M$106,2,FALSE)),"○","")</f>
        <v>○</v>
      </c>
      <c r="AP265" s="6" t="str">
        <f>IF(C265="○","整理番号","登録番号")</f>
        <v>登録番号</v>
      </c>
      <c r="AQ265" s="6" t="str">
        <f>IF(I265="107 ハーフマラソン","H",IF(I265="062 10000mW","W",""))</f>
        <v/>
      </c>
      <c r="AR265" s="6" t="e">
        <f>VLOOKUP($I265 &amp;#REF!,標準記録!$A$1:$D$25,2,FALSE)</f>
        <v>#REF!</v>
      </c>
      <c r="AS265" s="6" t="e">
        <f>VLOOKUP($I265 &amp;#REF!,標準記録!$A$1:$D$25,3,FALSE)</f>
        <v>#REF!</v>
      </c>
      <c r="AT265" s="6" t="e">
        <f>VLOOKUP($I265 &amp;#REF!,標準記録!$A$1:$D$25,4,FALSE)</f>
        <v>#REF!</v>
      </c>
      <c r="AU265" s="6" t="str">
        <f>IF(AV265="","",A265)</f>
        <v/>
      </c>
      <c r="AV265" s="6" t="str">
        <f>IF(OR(I265="201 十種競技",I265="202 七種競技"),#REF!,"")</f>
        <v/>
      </c>
      <c r="AW265" s="6" t="str">
        <f>IF(I265="107 ハーフマラソン",#REF!,"")</f>
        <v/>
      </c>
      <c r="AX265" s="6" t="e">
        <f>I265 &amp;#REF!</f>
        <v>#REF!</v>
      </c>
      <c r="AY265" s="6">
        <f>I265</f>
        <v>0</v>
      </c>
      <c r="AZ265" s="6">
        <f>COUNTIF($AY$5:$AY$401,I265)</f>
        <v>160</v>
      </c>
      <c r="BA265" s="6">
        <f>COUNTIF($AX$5:$AX$401,I265 &amp; "B標準")</f>
        <v>0</v>
      </c>
      <c r="BB265" s="6" t="str">
        <f>D263 &amp; D265</f>
        <v>登録番号</v>
      </c>
    </row>
    <row r="266" spans="1:54" ht="14.25" thickBot="1" x14ac:dyDescent="0.2">
      <c r="A266" s="358"/>
      <c r="B266" s="293"/>
      <c r="C266" s="295"/>
      <c r="D266" s="293"/>
      <c r="E266" s="188" t="str">
        <f>IF(C265="○",IF($D265&lt;&gt;"",VLOOKUP($D265,新規学連登録者入力シート!$A$2:$U$101,7,FALSE),""),IF($D265&lt;&gt;"",IF(VLOOKUP(個人情報!$D265,登録者リスト!$A$1:$F$43729,4,FALSE)=基本情報!$D$6,VLOOKUP(個人情報!$D265,登録者リスト!$A$1:$F$43729,2,FALSE),""),""))</f>
        <v/>
      </c>
      <c r="F266" s="284"/>
      <c r="G266" s="188" t="str">
        <f>IF(C265="○",IF($D265&lt;&gt;"",VLOOKUP($D265,新規学連登録者入力シート!$A$2:$U$101,19,FALSE),""),IF($D265&lt;&gt;"",IF(VLOOKUP(個人情報!$D265,登録者リスト!$A$1:$F$43729,4,FALSE)=基本情報!$D$6,VLOOKUP(個人情報!$D265,登録者リスト!$A$1:$F$43729,6,FALSE),""),""))</f>
        <v/>
      </c>
      <c r="H266" s="282"/>
      <c r="I266" s="286"/>
      <c r="J266" s="170"/>
      <c r="K266" s="15" t="str">
        <f>IF(S266="",ASC(L266&amp;IF(N266&lt;&gt;"",TEXT(N266,"00"),"")&amp;IF(P266&lt;&gt;"",TEXT(P266,"00"),"")&amp;IF(R266&lt;&gt;"",TEXT(R266,"00"),"")),ASC(S266))</f>
        <v/>
      </c>
      <c r="L266" s="293"/>
      <c r="M266" s="266"/>
      <c r="N266" s="320"/>
      <c r="O266" s="266"/>
      <c r="P266" s="320"/>
      <c r="Q266" s="278"/>
      <c r="R266" s="322"/>
      <c r="S266" s="293"/>
      <c r="T266" s="10"/>
      <c r="U266" s="11" t="s">
        <v>23</v>
      </c>
      <c r="V266" s="10"/>
      <c r="W266" s="11" t="s">
        <v>25</v>
      </c>
      <c r="X266" s="10"/>
      <c r="Y266" s="11" t="s">
        <v>26</v>
      </c>
      <c r="Z266" s="286"/>
      <c r="AA266" s="127" t="str">
        <f>IF(AI266="",ASC(AB265&amp;IF(AD266&lt;&gt;"",TEXT(AD266,"00"),"")&amp;IF(AF266&lt;&gt;"",TEXT(AF266,"00"),"")&amp;IF(AH266&lt;&gt;"",TEXT(AH266,"00"),"")),ASC(AI266))</f>
        <v/>
      </c>
      <c r="AB266" s="268"/>
      <c r="AC266" s="270"/>
      <c r="AD266" s="268"/>
      <c r="AE266" s="270"/>
      <c r="AF266" s="268"/>
      <c r="AG266" s="274"/>
      <c r="AH266" s="268"/>
      <c r="AI266" s="268"/>
      <c r="AJ266" s="219" t="e">
        <f>IF(#REF!="",ASC(#REF!&amp;IF(#REF!&lt;&gt;"",TEXT(#REF!,"00"),"")&amp;IF(#REF!&lt;&gt;"",TEXT(#REF!,"00"),"")&amp;IF(#REF!&lt;&gt;"",TEXT(#REF!,"00"),"")),ASC(#REF!))</f>
        <v>#REF!</v>
      </c>
      <c r="AL266" s="6" t="str">
        <f>IF(AND(I266&lt;&gt;"107 ハーフマラソン",I266&lt;&gt;"062 10000mW"),D265 &amp; "-" &amp; I266,D265 &amp; "-" &amp; I266 &amp;#REF!)</f>
        <v>-</v>
      </c>
      <c r="AM266" s="6" t="str">
        <f>IF(ISERROR(VLOOKUP(個人情報!$AL266,登録者リスト!#REF!,4,FALSE)),"○","")</f>
        <v>○</v>
      </c>
      <c r="AN266" s="6" t="e">
        <f>IF(AND(I266&lt;&gt;"107 ハーフマラソン",I266&lt;&gt;"062 10000mW"),#REF! &amp; "-" &amp; I266,#REF! &amp; "-" &amp; I266 &amp;#REF!)</f>
        <v>#REF!</v>
      </c>
      <c r="AO266" s="6" t="str">
        <f>IF(ISERROR(VLOOKUP(AN266,突破者リスト外資格記録入力シート!$D$7:$M$106,2,FALSE)),"○","")</f>
        <v>○</v>
      </c>
      <c r="AQ266" s="6" t="str">
        <f>IF(I266="107 ハーフマラソン","H",IF(I266="062 10000mW","W",""))</f>
        <v/>
      </c>
      <c r="AR266" s="6" t="e">
        <f>VLOOKUP($I266 &amp;#REF!,標準記録!$A$1:$D$25,2,FALSE)</f>
        <v>#REF!</v>
      </c>
      <c r="AS266" s="6" t="e">
        <f>VLOOKUP($I266 &amp;#REF!,標準記録!$A$1:$D$25,3,FALSE)</f>
        <v>#REF!</v>
      </c>
      <c r="AT266" s="6" t="e">
        <f>VLOOKUP($I266 &amp;#REF!,標準記録!$A$1:$D$25,4,FALSE)</f>
        <v>#REF!</v>
      </c>
      <c r="AU266" s="6" t="str">
        <f>IF(AV266="","",A265)</f>
        <v/>
      </c>
      <c r="AV266" s="6" t="str">
        <f>IF(OR(I266="201 十種競技",I266="202 七種競技"),#REF!,"")</f>
        <v/>
      </c>
      <c r="AW266" s="6" t="str">
        <f>IF(I266="107 ハーフマラソン",#REF!,"")</f>
        <v/>
      </c>
      <c r="AX266" s="6" t="e">
        <f>I266 &amp;#REF!</f>
        <v>#REF!</v>
      </c>
      <c r="AY266" s="6">
        <f>I266</f>
        <v>0</v>
      </c>
      <c r="AZ266" s="6">
        <f>COUNTIF($AY$5:$AY$401,I266)</f>
        <v>160</v>
      </c>
      <c r="BA266" s="6">
        <f>COUNTIF($AX$5:$AX$401,I266 &amp; "B標準")</f>
        <v>0</v>
      </c>
    </row>
    <row r="267" spans="1:54" ht="15" thickTop="1" thickBot="1" x14ac:dyDescent="0.2">
      <c r="A267" s="359"/>
      <c r="B267" s="325" t="s">
        <v>164</v>
      </c>
      <c r="C267" s="326"/>
      <c r="D267" s="326"/>
      <c r="E267" s="326"/>
      <c r="F267" s="326"/>
      <c r="G267" s="327"/>
      <c r="H267" s="214"/>
      <c r="I267" s="328"/>
      <c r="J267" s="329"/>
      <c r="K267" s="329"/>
      <c r="L267" s="329"/>
      <c r="M267" s="329"/>
      <c r="N267" s="329"/>
      <c r="O267" s="329"/>
      <c r="P267" s="329"/>
      <c r="Q267" s="329"/>
      <c r="R267" s="329"/>
      <c r="S267" s="329"/>
      <c r="T267" s="329"/>
      <c r="U267" s="329"/>
      <c r="V267" s="329"/>
      <c r="W267" s="329"/>
      <c r="X267" s="329"/>
      <c r="Y267" s="329"/>
      <c r="Z267" s="329"/>
      <c r="AA267" s="329"/>
      <c r="AB267" s="329"/>
      <c r="AC267" s="329"/>
      <c r="AD267" s="329"/>
      <c r="AE267" s="329"/>
      <c r="AF267" s="329"/>
      <c r="AG267" s="329"/>
      <c r="AH267" s="329"/>
      <c r="AI267" s="329"/>
      <c r="AJ267" s="330"/>
    </row>
    <row r="268" spans="1:54" ht="13.5" customHeight="1" x14ac:dyDescent="0.15">
      <c r="A268" s="355"/>
      <c r="B268" s="350" t="s">
        <v>0</v>
      </c>
      <c r="C268" s="351" t="s">
        <v>280</v>
      </c>
      <c r="D268" s="351" t="str">
        <f>IF(C270="○","整理番号","登録番号")</f>
        <v>登録番号</v>
      </c>
      <c r="E268" s="193" t="s">
        <v>1394</v>
      </c>
      <c r="F268" s="350" t="s">
        <v>319</v>
      </c>
      <c r="G268" s="215" t="s">
        <v>1</v>
      </c>
      <c r="H268" s="336" t="s">
        <v>1395</v>
      </c>
      <c r="I268" s="353" t="s">
        <v>2</v>
      </c>
      <c r="J268" s="194" t="s">
        <v>281</v>
      </c>
      <c r="K268" s="195" t="s">
        <v>16</v>
      </c>
      <c r="L268" s="338" t="s">
        <v>4</v>
      </c>
      <c r="M268" s="339"/>
      <c r="N268" s="339"/>
      <c r="O268" s="339"/>
      <c r="P268" s="339"/>
      <c r="Q268" s="339"/>
      <c r="R268" s="339"/>
      <c r="S268" s="339"/>
      <c r="T268" s="339"/>
      <c r="U268" s="339"/>
      <c r="V268" s="339"/>
      <c r="W268" s="339"/>
      <c r="X268" s="339"/>
      <c r="Y268" s="339"/>
      <c r="Z268" s="340"/>
      <c r="AA268" s="196" t="s">
        <v>16</v>
      </c>
      <c r="AB268" s="341" t="s">
        <v>462</v>
      </c>
      <c r="AC268" s="342"/>
      <c r="AD268" s="342"/>
      <c r="AE268" s="342"/>
      <c r="AF268" s="342"/>
      <c r="AG268" s="342"/>
      <c r="AH268" s="342"/>
      <c r="AI268" s="343"/>
      <c r="AJ268" s="216" t="s">
        <v>16</v>
      </c>
    </row>
    <row r="269" spans="1:54" ht="14.25" thickBot="1" x14ac:dyDescent="0.2">
      <c r="A269" s="356"/>
      <c r="B269" s="337"/>
      <c r="C269" s="352"/>
      <c r="D269" s="352"/>
      <c r="E269" s="197" t="s">
        <v>6</v>
      </c>
      <c r="F269" s="337"/>
      <c r="G269" s="198" t="s">
        <v>7</v>
      </c>
      <c r="H269" s="337"/>
      <c r="I269" s="354"/>
      <c r="J269" s="199"/>
      <c r="K269" s="200"/>
      <c r="L269" s="344" t="s">
        <v>8</v>
      </c>
      <c r="M269" s="345"/>
      <c r="N269" s="345"/>
      <c r="O269" s="345"/>
      <c r="P269" s="345"/>
      <c r="Q269" s="345"/>
      <c r="R269" s="346"/>
      <c r="S269" s="197" t="s">
        <v>9</v>
      </c>
      <c r="T269" s="201" t="s">
        <v>10</v>
      </c>
      <c r="U269" s="202"/>
      <c r="V269" s="202"/>
      <c r="W269" s="202"/>
      <c r="X269" s="202"/>
      <c r="Y269" s="203"/>
      <c r="Z269" s="198" t="s">
        <v>11</v>
      </c>
      <c r="AA269" s="204"/>
      <c r="AB269" s="347" t="s">
        <v>8</v>
      </c>
      <c r="AC269" s="348"/>
      <c r="AD269" s="348"/>
      <c r="AE269" s="348"/>
      <c r="AF269" s="348"/>
      <c r="AG269" s="348"/>
      <c r="AH269" s="349"/>
      <c r="AI269" s="205" t="s">
        <v>9</v>
      </c>
      <c r="AJ269" s="217"/>
    </row>
    <row r="270" spans="1:54" x14ac:dyDescent="0.15">
      <c r="A270" s="357">
        <v>54</v>
      </c>
      <c r="B270" s="292"/>
      <c r="C270" s="294"/>
      <c r="D270" s="292"/>
      <c r="E270" s="212" t="str">
        <f>IF(C270="○",IF($D270&lt;&gt;"",VLOOKUP($D270,新規学連登録者入力シート!$A$2:$U$101,8,FALSE),""),IF($D270&lt;&gt;"",IF(VLOOKUP(個人情報!$D270,登録者リスト!$A$1:$F$43729,4,FALSE)=基本情報!$D$6,VLOOKUP(個人情報!$D270,登録者リスト!$A$1:$F$43729,3,FALSE),""),""))</f>
        <v/>
      </c>
      <c r="F270" s="283" t="str">
        <f>IF(C270="○",IF($D270&lt;&gt;"",VLOOKUP($D270,新規学連登録者入力シート!$A$2:$U$101,9,FALSE),""),IF($D270&lt;&gt;"",IF(VLOOKUP(個人情報!$D270,登録者リスト!$A$1:$G$43729,4,FALSE)=基本情報!$D$6,VLOOKUP(個人情報!$D270,登録者リスト!$A$1:$G$43729,7,FALSE),""),""))</f>
        <v/>
      </c>
      <c r="G270" s="213" t="str">
        <f>IF(C270="○",IF($D270&lt;&gt;"",VLOOKUP($D270,新規学連登録者入力シート!$A$2:$U$101,14,FALSE),""),IF($D270&lt;&gt;"",IF(VLOOKUP(個人情報!$D270,登録者リスト!$A$1:$F$43729,4,FALSE)=基本情報!$D$6,VLOOKUP(個人情報!$D270,登録者リスト!$A$1:$F$43729,5,FALSE),""),""))</f>
        <v/>
      </c>
      <c r="H270" s="281" t="str">
        <f>IF(C270="○",IF($D270&lt;&gt;"",VLOOKUP($D270,新規学連登録者入力シート!$A$2:$U$101,19,FALSE),""),IF($D270&lt;&gt;"",IF(VLOOKUP(個人情報!$D270,登録者リスト!$A$1:$H$43729,4,FALSE)=基本情報!$D$6,VLOOKUP(個人情報!$D270,登録者リスト!$A$1:$H$43729,8,FALSE),""),""))</f>
        <v/>
      </c>
      <c r="I270" s="285"/>
      <c r="J270" s="169"/>
      <c r="K270" s="13" t="str">
        <f>IF(S270="",ASC(L270&amp;IF(N270&lt;&gt;"",TEXT(N270,"00"),"")&amp;IF(P270&lt;&gt;"",TEXT(P270,"00"),"")&amp;IF(R270&lt;&gt;"",TEXT(R270,"00"),"")),ASC(S270))</f>
        <v/>
      </c>
      <c r="L270" s="292"/>
      <c r="M270" s="265" t="s">
        <v>275</v>
      </c>
      <c r="N270" s="319"/>
      <c r="O270" s="265" t="s">
        <v>276</v>
      </c>
      <c r="P270" s="319"/>
      <c r="Q270" s="277" t="s">
        <v>277</v>
      </c>
      <c r="R270" s="321"/>
      <c r="S270" s="292"/>
      <c r="T270" s="8"/>
      <c r="U270" s="9" t="s">
        <v>23</v>
      </c>
      <c r="V270" s="8"/>
      <c r="W270" s="9" t="s">
        <v>24</v>
      </c>
      <c r="X270" s="8"/>
      <c r="Y270" s="9" t="s">
        <v>26</v>
      </c>
      <c r="Z270" s="285"/>
      <c r="AA270" s="126" t="str">
        <f>IF(AI270="",ASC(AB270&amp;IF(AD270&lt;&gt;"",TEXT(AD270,"00"),"")&amp;IF(AF270&lt;&gt;"",TEXT(AF270,"00"),"")&amp;IF(AH270&lt;&gt;"",TEXT(AH270,"00"),"")),ASC(AI270))</f>
        <v/>
      </c>
      <c r="AB270" s="267" t="str">
        <f>IF(I270="","",IF(I270="202 七種競技","",VLOOKUP(I270,大学記録!$A$3:$H$22,2,FALSE)))</f>
        <v/>
      </c>
      <c r="AC270" s="269" t="s">
        <v>275</v>
      </c>
      <c r="AD270" s="267" t="str">
        <f>IF(I270="","",IF(I270="202 七種競技","",VLOOKUP(I270,大学記録!$A$3:$H$22,4,FALSE)))</f>
        <v/>
      </c>
      <c r="AE270" s="269" t="s">
        <v>276</v>
      </c>
      <c r="AF270" s="267" t="str">
        <f>IF(I270="","",IF(I270="202 七種競技","",VLOOKUP(I270,大学記録!$A$3:$H$22,6,FALSE)))</f>
        <v/>
      </c>
      <c r="AG270" s="273" t="s">
        <v>277</v>
      </c>
      <c r="AH270" s="267" t="str">
        <f>IF(I270="","",IF(I270="202 七種競技","",VLOOKUP(I270,大学記録!$A$3:$H$22,8,FALSE)))</f>
        <v/>
      </c>
      <c r="AI270" s="267" t="str">
        <f>IF(I270="","",IF(I270="202 七種競技",大学記録!$B$22,""))</f>
        <v/>
      </c>
      <c r="AJ270" s="218" t="e">
        <f>IF(#REF!="",ASC(#REF!&amp;IF(#REF!&lt;&gt;"",TEXT(#REF!,"00"),"")&amp;IF(#REF!&lt;&gt;"",TEXT(#REF!,"00"),"")&amp;IF(#REF!&lt;&gt;"",TEXT(#REF!,"00"),"")),ASC(#REF!))</f>
        <v>#REF!</v>
      </c>
      <c r="AL270" s="6" t="str">
        <f>IF(AND(I270&lt;&gt;"107 ハーフマラソン",I270&lt;&gt;"062 10000mW"),D270 &amp; "-" &amp; I270,D270 &amp; "-" &amp; I270 &amp;#REF!)</f>
        <v>-</v>
      </c>
      <c r="AM270" s="6" t="str">
        <f>IF(ISERROR(VLOOKUP(個人情報!$AL270,登録者リスト!#REF!,4,FALSE)),"○","")</f>
        <v>○</v>
      </c>
      <c r="AN270" s="6" t="e">
        <f>IF(AND(I270&lt;&gt;"107 ハーフマラソン",I270&lt;&gt;"062 10000mW"),#REF! &amp; "-" &amp; I270,#REF! &amp; "-" &amp; I270 &amp;#REF!)</f>
        <v>#REF!</v>
      </c>
      <c r="AO270" s="6" t="str">
        <f>IF(ISERROR(VLOOKUP(AN270,突破者リスト外資格記録入力シート!$D$7:$M$106,2,FALSE)),"○","")</f>
        <v>○</v>
      </c>
      <c r="AP270" s="6" t="str">
        <f>IF(C270="○","整理番号","登録番号")</f>
        <v>登録番号</v>
      </c>
      <c r="AQ270" s="6" t="str">
        <f>IF(I270="107 ハーフマラソン","H",IF(I270="062 10000mW","W",""))</f>
        <v/>
      </c>
      <c r="AR270" s="6" t="e">
        <f>VLOOKUP($I270 &amp;#REF!,標準記録!$A$1:$D$25,2,FALSE)</f>
        <v>#REF!</v>
      </c>
      <c r="AS270" s="6" t="e">
        <f>VLOOKUP($I270 &amp;#REF!,標準記録!$A$1:$D$25,3,FALSE)</f>
        <v>#REF!</v>
      </c>
      <c r="AT270" s="6" t="e">
        <f>VLOOKUP($I270 &amp;#REF!,標準記録!$A$1:$D$25,4,FALSE)</f>
        <v>#REF!</v>
      </c>
      <c r="AU270" s="6" t="str">
        <f>IF(AV270="","",A270)</f>
        <v/>
      </c>
      <c r="AV270" s="6" t="str">
        <f>IF(OR(I270="201 十種競技",I270="202 七種競技"),#REF!,"")</f>
        <v/>
      </c>
      <c r="AW270" s="6" t="str">
        <f>IF(I270="107 ハーフマラソン",#REF!,"")</f>
        <v/>
      </c>
      <c r="AX270" s="6" t="e">
        <f>I270 &amp;#REF!</f>
        <v>#REF!</v>
      </c>
      <c r="AY270" s="6">
        <f>I270</f>
        <v>0</v>
      </c>
      <c r="AZ270" s="6">
        <f>COUNTIF($AY$5:$AY$401,I270)</f>
        <v>160</v>
      </c>
      <c r="BA270" s="6">
        <f>COUNTIF($AX$5:$AX$401,I270 &amp; "B標準")</f>
        <v>0</v>
      </c>
      <c r="BB270" s="6" t="str">
        <f>D268 &amp; D270</f>
        <v>登録番号</v>
      </c>
    </row>
    <row r="271" spans="1:54" ht="14.25" thickBot="1" x14ac:dyDescent="0.2">
      <c r="A271" s="358"/>
      <c r="B271" s="293"/>
      <c r="C271" s="295"/>
      <c r="D271" s="293"/>
      <c r="E271" s="188" t="str">
        <f>IF(C270="○",IF($D270&lt;&gt;"",VLOOKUP($D270,新規学連登録者入力シート!$A$2:$U$101,7,FALSE),""),IF($D270&lt;&gt;"",IF(VLOOKUP(個人情報!$D270,登録者リスト!$A$1:$F$43729,4,FALSE)=基本情報!$D$6,VLOOKUP(個人情報!$D270,登録者リスト!$A$1:$F$43729,2,FALSE),""),""))</f>
        <v/>
      </c>
      <c r="F271" s="284"/>
      <c r="G271" s="188" t="str">
        <f>IF(C270="○",IF($D270&lt;&gt;"",VLOOKUP($D270,新規学連登録者入力シート!$A$2:$U$101,19,FALSE),""),IF($D270&lt;&gt;"",IF(VLOOKUP(個人情報!$D270,登録者リスト!$A$1:$F$43729,4,FALSE)=基本情報!$D$6,VLOOKUP(個人情報!$D270,登録者リスト!$A$1:$F$43729,6,FALSE),""),""))</f>
        <v/>
      </c>
      <c r="H271" s="282"/>
      <c r="I271" s="286"/>
      <c r="J271" s="170"/>
      <c r="K271" s="15" t="str">
        <f>IF(S271="",ASC(L271&amp;IF(N271&lt;&gt;"",TEXT(N271,"00"),"")&amp;IF(P271&lt;&gt;"",TEXT(P271,"00"),"")&amp;IF(R271&lt;&gt;"",TEXT(R271,"00"),"")),ASC(S271))</f>
        <v/>
      </c>
      <c r="L271" s="293"/>
      <c r="M271" s="266"/>
      <c r="N271" s="320"/>
      <c r="O271" s="266"/>
      <c r="P271" s="320"/>
      <c r="Q271" s="278"/>
      <c r="R271" s="322"/>
      <c r="S271" s="293"/>
      <c r="T271" s="10"/>
      <c r="U271" s="11" t="s">
        <v>23</v>
      </c>
      <c r="V271" s="10"/>
      <c r="W271" s="11" t="s">
        <v>25</v>
      </c>
      <c r="X271" s="10"/>
      <c r="Y271" s="11" t="s">
        <v>26</v>
      </c>
      <c r="Z271" s="286"/>
      <c r="AA271" s="127" t="str">
        <f>IF(AI271="",ASC(AB270&amp;IF(AD271&lt;&gt;"",TEXT(AD271,"00"),"")&amp;IF(AF271&lt;&gt;"",TEXT(AF271,"00"),"")&amp;IF(AH271&lt;&gt;"",TEXT(AH271,"00"),"")),ASC(AI271))</f>
        <v/>
      </c>
      <c r="AB271" s="268"/>
      <c r="AC271" s="270"/>
      <c r="AD271" s="268"/>
      <c r="AE271" s="270"/>
      <c r="AF271" s="268"/>
      <c r="AG271" s="274"/>
      <c r="AH271" s="268"/>
      <c r="AI271" s="268"/>
      <c r="AJ271" s="219" t="e">
        <f>IF(#REF!="",ASC(#REF!&amp;IF(#REF!&lt;&gt;"",TEXT(#REF!,"00"),"")&amp;IF(#REF!&lt;&gt;"",TEXT(#REF!,"00"),"")&amp;IF(#REF!&lt;&gt;"",TEXT(#REF!,"00"),"")),ASC(#REF!))</f>
        <v>#REF!</v>
      </c>
      <c r="AL271" s="6" t="str">
        <f>IF(AND(I271&lt;&gt;"107 ハーフマラソン",I271&lt;&gt;"062 10000mW"),D270 &amp; "-" &amp; I271,D270 &amp; "-" &amp; I271 &amp;#REF!)</f>
        <v>-</v>
      </c>
      <c r="AM271" s="6" t="str">
        <f>IF(ISERROR(VLOOKUP(個人情報!$AL271,登録者リスト!#REF!,4,FALSE)),"○","")</f>
        <v>○</v>
      </c>
      <c r="AN271" s="6" t="e">
        <f>IF(AND(I271&lt;&gt;"107 ハーフマラソン",I271&lt;&gt;"062 10000mW"),#REF! &amp; "-" &amp; I271,#REF! &amp; "-" &amp; I271 &amp;#REF!)</f>
        <v>#REF!</v>
      </c>
      <c r="AO271" s="6" t="str">
        <f>IF(ISERROR(VLOOKUP(AN271,突破者リスト外資格記録入力シート!$D$7:$M$106,2,FALSE)),"○","")</f>
        <v>○</v>
      </c>
      <c r="AQ271" s="6" t="str">
        <f>IF(I271="107 ハーフマラソン","H",IF(I271="062 10000mW","W",""))</f>
        <v/>
      </c>
      <c r="AR271" s="6" t="e">
        <f>VLOOKUP($I271 &amp;#REF!,標準記録!$A$1:$D$25,2,FALSE)</f>
        <v>#REF!</v>
      </c>
      <c r="AS271" s="6" t="e">
        <f>VLOOKUP($I271 &amp;#REF!,標準記録!$A$1:$D$25,3,FALSE)</f>
        <v>#REF!</v>
      </c>
      <c r="AT271" s="6" t="e">
        <f>VLOOKUP($I271 &amp;#REF!,標準記録!$A$1:$D$25,4,FALSE)</f>
        <v>#REF!</v>
      </c>
      <c r="AU271" s="6" t="str">
        <f>IF(AV271="","",A270)</f>
        <v/>
      </c>
      <c r="AV271" s="6" t="str">
        <f>IF(OR(I271="201 十種競技",I271="202 七種競技"),#REF!,"")</f>
        <v/>
      </c>
      <c r="AW271" s="6" t="str">
        <f>IF(I271="107 ハーフマラソン",#REF!,"")</f>
        <v/>
      </c>
      <c r="AX271" s="6" t="e">
        <f>I271 &amp;#REF!</f>
        <v>#REF!</v>
      </c>
      <c r="AY271" s="6">
        <f>I271</f>
        <v>0</v>
      </c>
      <c r="AZ271" s="6">
        <f>COUNTIF($AY$5:$AY$401,I271)</f>
        <v>160</v>
      </c>
      <c r="BA271" s="6">
        <f>COUNTIF($AX$5:$AX$401,I271 &amp; "B標準")</f>
        <v>0</v>
      </c>
    </row>
    <row r="272" spans="1:54" ht="15" thickTop="1" thickBot="1" x14ac:dyDescent="0.2">
      <c r="A272" s="359"/>
      <c r="B272" s="325" t="s">
        <v>164</v>
      </c>
      <c r="C272" s="326"/>
      <c r="D272" s="326"/>
      <c r="E272" s="326"/>
      <c r="F272" s="326"/>
      <c r="G272" s="327"/>
      <c r="H272" s="214"/>
      <c r="I272" s="328"/>
      <c r="J272" s="329"/>
      <c r="K272" s="329"/>
      <c r="L272" s="329"/>
      <c r="M272" s="329"/>
      <c r="N272" s="329"/>
      <c r="O272" s="329"/>
      <c r="P272" s="329"/>
      <c r="Q272" s="329"/>
      <c r="R272" s="329"/>
      <c r="S272" s="329"/>
      <c r="T272" s="329"/>
      <c r="U272" s="329"/>
      <c r="V272" s="329"/>
      <c r="W272" s="329"/>
      <c r="X272" s="329"/>
      <c r="Y272" s="329"/>
      <c r="Z272" s="329"/>
      <c r="AA272" s="329"/>
      <c r="AB272" s="329"/>
      <c r="AC272" s="329"/>
      <c r="AD272" s="329"/>
      <c r="AE272" s="329"/>
      <c r="AF272" s="329"/>
      <c r="AG272" s="329"/>
      <c r="AH272" s="329"/>
      <c r="AI272" s="329"/>
      <c r="AJ272" s="330"/>
    </row>
    <row r="273" spans="1:54" ht="13.5" customHeight="1" x14ac:dyDescent="0.15">
      <c r="A273" s="355"/>
      <c r="B273" s="350" t="s">
        <v>0</v>
      </c>
      <c r="C273" s="351" t="s">
        <v>280</v>
      </c>
      <c r="D273" s="351" t="str">
        <f>IF(C275="○","整理番号","登録番号")</f>
        <v>登録番号</v>
      </c>
      <c r="E273" s="193" t="s">
        <v>1394</v>
      </c>
      <c r="F273" s="350" t="s">
        <v>319</v>
      </c>
      <c r="G273" s="215" t="s">
        <v>1</v>
      </c>
      <c r="H273" s="336" t="s">
        <v>1395</v>
      </c>
      <c r="I273" s="353" t="s">
        <v>2</v>
      </c>
      <c r="J273" s="194" t="s">
        <v>281</v>
      </c>
      <c r="K273" s="195" t="s">
        <v>16</v>
      </c>
      <c r="L273" s="338" t="s">
        <v>4</v>
      </c>
      <c r="M273" s="339"/>
      <c r="N273" s="339"/>
      <c r="O273" s="339"/>
      <c r="P273" s="339"/>
      <c r="Q273" s="339"/>
      <c r="R273" s="339"/>
      <c r="S273" s="339"/>
      <c r="T273" s="339"/>
      <c r="U273" s="339"/>
      <c r="V273" s="339"/>
      <c r="W273" s="339"/>
      <c r="X273" s="339"/>
      <c r="Y273" s="339"/>
      <c r="Z273" s="340"/>
      <c r="AA273" s="196" t="s">
        <v>16</v>
      </c>
      <c r="AB273" s="341" t="s">
        <v>462</v>
      </c>
      <c r="AC273" s="342"/>
      <c r="AD273" s="342"/>
      <c r="AE273" s="342"/>
      <c r="AF273" s="342"/>
      <c r="AG273" s="342"/>
      <c r="AH273" s="342"/>
      <c r="AI273" s="343"/>
      <c r="AJ273" s="216" t="s">
        <v>16</v>
      </c>
    </row>
    <row r="274" spans="1:54" ht="14.25" thickBot="1" x14ac:dyDescent="0.2">
      <c r="A274" s="356"/>
      <c r="B274" s="337"/>
      <c r="C274" s="352"/>
      <c r="D274" s="352"/>
      <c r="E274" s="197" t="s">
        <v>6</v>
      </c>
      <c r="F274" s="337"/>
      <c r="G274" s="198" t="s">
        <v>7</v>
      </c>
      <c r="H274" s="337"/>
      <c r="I274" s="354"/>
      <c r="J274" s="199"/>
      <c r="K274" s="200"/>
      <c r="L274" s="344" t="s">
        <v>8</v>
      </c>
      <c r="M274" s="345"/>
      <c r="N274" s="345"/>
      <c r="O274" s="345"/>
      <c r="P274" s="345"/>
      <c r="Q274" s="345"/>
      <c r="R274" s="346"/>
      <c r="S274" s="197" t="s">
        <v>9</v>
      </c>
      <c r="T274" s="201" t="s">
        <v>10</v>
      </c>
      <c r="U274" s="202"/>
      <c r="V274" s="202"/>
      <c r="W274" s="202"/>
      <c r="X274" s="202"/>
      <c r="Y274" s="203"/>
      <c r="Z274" s="198" t="s">
        <v>11</v>
      </c>
      <c r="AA274" s="204"/>
      <c r="AB274" s="347" t="s">
        <v>8</v>
      </c>
      <c r="AC274" s="348"/>
      <c r="AD274" s="348"/>
      <c r="AE274" s="348"/>
      <c r="AF274" s="348"/>
      <c r="AG274" s="348"/>
      <c r="AH274" s="349"/>
      <c r="AI274" s="205" t="s">
        <v>9</v>
      </c>
      <c r="AJ274" s="217"/>
    </row>
    <row r="275" spans="1:54" x14ac:dyDescent="0.15">
      <c r="A275" s="357">
        <v>55</v>
      </c>
      <c r="B275" s="292"/>
      <c r="C275" s="294"/>
      <c r="D275" s="292"/>
      <c r="E275" s="212" t="str">
        <f>IF(C275="○",IF($D275&lt;&gt;"",VLOOKUP($D275,新規学連登録者入力シート!$A$2:$U$101,8,FALSE),""),IF($D275&lt;&gt;"",IF(VLOOKUP(個人情報!$D275,登録者リスト!$A$1:$F$43729,4,FALSE)=基本情報!$D$6,VLOOKUP(個人情報!$D275,登録者リスト!$A$1:$F$43729,3,FALSE),""),""))</f>
        <v/>
      </c>
      <c r="F275" s="283" t="str">
        <f>IF(C275="○",IF($D275&lt;&gt;"",VLOOKUP($D275,新規学連登録者入力シート!$A$2:$U$101,9,FALSE),""),IF($D275&lt;&gt;"",IF(VLOOKUP(個人情報!$D275,登録者リスト!$A$1:$G$43729,4,FALSE)=基本情報!$D$6,VLOOKUP(個人情報!$D275,登録者リスト!$A$1:$G$43729,7,FALSE),""),""))</f>
        <v/>
      </c>
      <c r="G275" s="213" t="str">
        <f>IF(C275="○",IF($D275&lt;&gt;"",VLOOKUP($D275,新規学連登録者入力シート!$A$2:$U$101,14,FALSE),""),IF($D275&lt;&gt;"",IF(VLOOKUP(個人情報!$D275,登録者リスト!$A$1:$F$43729,4,FALSE)=基本情報!$D$6,VLOOKUP(個人情報!$D275,登録者リスト!$A$1:$F$43729,5,FALSE),""),""))</f>
        <v/>
      </c>
      <c r="H275" s="281" t="str">
        <f>IF(C275="○",IF($D275&lt;&gt;"",VLOOKUP($D275,新規学連登録者入力シート!$A$2:$U$101,19,FALSE),""),IF($D275&lt;&gt;"",IF(VLOOKUP(個人情報!$D275,登録者リスト!$A$1:$H$43729,4,FALSE)=基本情報!$D$6,VLOOKUP(個人情報!$D275,登録者リスト!$A$1:$H$43729,8,FALSE),""),""))</f>
        <v/>
      </c>
      <c r="I275" s="285"/>
      <c r="J275" s="169"/>
      <c r="K275" s="13" t="str">
        <f>IF(S275="",ASC(L275&amp;IF(N275&lt;&gt;"",TEXT(N275,"00"),"")&amp;IF(P275&lt;&gt;"",TEXT(P275,"00"),"")&amp;IF(R275&lt;&gt;"",TEXT(R275,"00"),"")),ASC(S275))</f>
        <v/>
      </c>
      <c r="L275" s="292"/>
      <c r="M275" s="265" t="s">
        <v>275</v>
      </c>
      <c r="N275" s="319"/>
      <c r="O275" s="265" t="s">
        <v>276</v>
      </c>
      <c r="P275" s="319"/>
      <c r="Q275" s="277" t="s">
        <v>277</v>
      </c>
      <c r="R275" s="321"/>
      <c r="S275" s="292"/>
      <c r="T275" s="8"/>
      <c r="U275" s="9" t="s">
        <v>23</v>
      </c>
      <c r="V275" s="8"/>
      <c r="W275" s="9" t="s">
        <v>24</v>
      </c>
      <c r="X275" s="8"/>
      <c r="Y275" s="9" t="s">
        <v>26</v>
      </c>
      <c r="Z275" s="285"/>
      <c r="AA275" s="126" t="str">
        <f>IF(AI275="",ASC(AB275&amp;IF(AD275&lt;&gt;"",TEXT(AD275,"00"),"")&amp;IF(AF275&lt;&gt;"",TEXT(AF275,"00"),"")&amp;IF(AH275&lt;&gt;"",TEXT(AH275,"00"),"")),ASC(AI275))</f>
        <v/>
      </c>
      <c r="AB275" s="267" t="str">
        <f>IF(I275="","",IF(I275="202 七種競技","",VLOOKUP(I275,大学記録!$A$3:$H$22,2,FALSE)))</f>
        <v/>
      </c>
      <c r="AC275" s="269" t="s">
        <v>275</v>
      </c>
      <c r="AD275" s="267" t="str">
        <f>IF(I275="","",IF(I275="202 七種競技","",VLOOKUP(I275,大学記録!$A$3:$H$22,4,FALSE)))</f>
        <v/>
      </c>
      <c r="AE275" s="269" t="s">
        <v>276</v>
      </c>
      <c r="AF275" s="267" t="str">
        <f>IF(I275="","",IF(I275="202 七種競技","",VLOOKUP(I275,大学記録!$A$3:$H$22,6,FALSE)))</f>
        <v/>
      </c>
      <c r="AG275" s="273" t="s">
        <v>277</v>
      </c>
      <c r="AH275" s="267" t="str">
        <f>IF(I275="","",IF(I275="202 七種競技","",VLOOKUP(I275,大学記録!$A$3:$H$22,8,FALSE)))</f>
        <v/>
      </c>
      <c r="AI275" s="267" t="str">
        <f>IF(I275="","",IF(I275="202 七種競技",大学記録!$B$22,""))</f>
        <v/>
      </c>
      <c r="AJ275" s="218" t="e">
        <f>IF(#REF!="",ASC(#REF!&amp;IF(#REF!&lt;&gt;"",TEXT(#REF!,"00"),"")&amp;IF(#REF!&lt;&gt;"",TEXT(#REF!,"00"),"")&amp;IF(#REF!&lt;&gt;"",TEXT(#REF!,"00"),"")),ASC(#REF!))</f>
        <v>#REF!</v>
      </c>
      <c r="AL275" s="6" t="str">
        <f>IF(AND(I275&lt;&gt;"107 ハーフマラソン",I275&lt;&gt;"062 10000mW"),D275 &amp; "-" &amp; I275,D275 &amp; "-" &amp; I275 &amp;#REF!)</f>
        <v>-</v>
      </c>
      <c r="AM275" s="6" t="str">
        <f>IF(ISERROR(VLOOKUP(個人情報!$AL275,登録者リスト!#REF!,4,FALSE)),"○","")</f>
        <v>○</v>
      </c>
      <c r="AN275" s="6" t="e">
        <f>IF(AND(I275&lt;&gt;"107 ハーフマラソン",I275&lt;&gt;"062 10000mW"),#REF! &amp; "-" &amp; I275,#REF! &amp; "-" &amp; I275 &amp;#REF!)</f>
        <v>#REF!</v>
      </c>
      <c r="AO275" s="6" t="str">
        <f>IF(ISERROR(VLOOKUP(AN275,突破者リスト外資格記録入力シート!$D$7:$M$106,2,FALSE)),"○","")</f>
        <v>○</v>
      </c>
      <c r="AP275" s="6" t="str">
        <f>IF(C275="○","整理番号","登録番号")</f>
        <v>登録番号</v>
      </c>
      <c r="AQ275" s="6" t="str">
        <f>IF(I275="107 ハーフマラソン","H",IF(I275="062 10000mW","W",""))</f>
        <v/>
      </c>
      <c r="AR275" s="6" t="e">
        <f>VLOOKUP($I275 &amp;#REF!,標準記録!$A$1:$D$25,2,FALSE)</f>
        <v>#REF!</v>
      </c>
      <c r="AS275" s="6" t="e">
        <f>VLOOKUP($I275 &amp;#REF!,標準記録!$A$1:$D$25,3,FALSE)</f>
        <v>#REF!</v>
      </c>
      <c r="AT275" s="6" t="e">
        <f>VLOOKUP($I275 &amp;#REF!,標準記録!$A$1:$D$25,4,FALSE)</f>
        <v>#REF!</v>
      </c>
      <c r="AU275" s="6" t="str">
        <f>IF(AV275="","",A275)</f>
        <v/>
      </c>
      <c r="AV275" s="6" t="str">
        <f>IF(OR(I275="201 十種競技",I275="202 七種競技"),#REF!,"")</f>
        <v/>
      </c>
      <c r="AW275" s="6" t="str">
        <f>IF(I275="107 ハーフマラソン",#REF!,"")</f>
        <v/>
      </c>
      <c r="AX275" s="6" t="e">
        <f>I275 &amp;#REF!</f>
        <v>#REF!</v>
      </c>
      <c r="AY275" s="6">
        <f>I275</f>
        <v>0</v>
      </c>
      <c r="AZ275" s="6">
        <f>COUNTIF($AY$5:$AY$401,I275)</f>
        <v>160</v>
      </c>
      <c r="BA275" s="6">
        <f>COUNTIF($AX$5:$AX$401,I275 &amp; "B標準")</f>
        <v>0</v>
      </c>
      <c r="BB275" s="6" t="str">
        <f>D273 &amp; D275</f>
        <v>登録番号</v>
      </c>
    </row>
    <row r="276" spans="1:54" ht="14.25" thickBot="1" x14ac:dyDescent="0.2">
      <c r="A276" s="358"/>
      <c r="B276" s="293"/>
      <c r="C276" s="295"/>
      <c r="D276" s="293"/>
      <c r="E276" s="188" t="str">
        <f>IF(C275="○",IF($D275&lt;&gt;"",VLOOKUP($D275,新規学連登録者入力シート!$A$2:$U$101,7,FALSE),""),IF($D275&lt;&gt;"",IF(VLOOKUP(個人情報!$D275,登録者リスト!$A$1:$F$43729,4,FALSE)=基本情報!$D$6,VLOOKUP(個人情報!$D275,登録者リスト!$A$1:$F$43729,2,FALSE),""),""))</f>
        <v/>
      </c>
      <c r="F276" s="284"/>
      <c r="G276" s="188" t="str">
        <f>IF(C275="○",IF($D275&lt;&gt;"",VLOOKUP($D275,新規学連登録者入力シート!$A$2:$U$101,19,FALSE),""),IF($D275&lt;&gt;"",IF(VLOOKUP(個人情報!$D275,登録者リスト!$A$1:$F$43729,4,FALSE)=基本情報!$D$6,VLOOKUP(個人情報!$D275,登録者リスト!$A$1:$F$43729,6,FALSE),""),""))</f>
        <v/>
      </c>
      <c r="H276" s="282"/>
      <c r="I276" s="286"/>
      <c r="J276" s="170"/>
      <c r="K276" s="15" t="str">
        <f>IF(S276="",ASC(L276&amp;IF(N276&lt;&gt;"",TEXT(N276,"00"),"")&amp;IF(P276&lt;&gt;"",TEXT(P276,"00"),"")&amp;IF(R276&lt;&gt;"",TEXT(R276,"00"),"")),ASC(S276))</f>
        <v/>
      </c>
      <c r="L276" s="293"/>
      <c r="M276" s="266"/>
      <c r="N276" s="320"/>
      <c r="O276" s="266"/>
      <c r="P276" s="320"/>
      <c r="Q276" s="278"/>
      <c r="R276" s="322"/>
      <c r="S276" s="293"/>
      <c r="T276" s="10"/>
      <c r="U276" s="11" t="s">
        <v>23</v>
      </c>
      <c r="V276" s="10"/>
      <c r="W276" s="11" t="s">
        <v>25</v>
      </c>
      <c r="X276" s="10"/>
      <c r="Y276" s="11" t="s">
        <v>26</v>
      </c>
      <c r="Z276" s="286"/>
      <c r="AA276" s="127" t="str">
        <f>IF(AI276="",ASC(AB275&amp;IF(AD276&lt;&gt;"",TEXT(AD276,"00"),"")&amp;IF(AF276&lt;&gt;"",TEXT(AF276,"00"),"")&amp;IF(AH276&lt;&gt;"",TEXT(AH276,"00"),"")),ASC(AI276))</f>
        <v/>
      </c>
      <c r="AB276" s="268"/>
      <c r="AC276" s="270"/>
      <c r="AD276" s="268"/>
      <c r="AE276" s="270"/>
      <c r="AF276" s="268"/>
      <c r="AG276" s="274"/>
      <c r="AH276" s="268"/>
      <c r="AI276" s="268"/>
      <c r="AJ276" s="219" t="e">
        <f>IF(#REF!="",ASC(#REF!&amp;IF(#REF!&lt;&gt;"",TEXT(#REF!,"00"),"")&amp;IF(#REF!&lt;&gt;"",TEXT(#REF!,"00"),"")&amp;IF(#REF!&lt;&gt;"",TEXT(#REF!,"00"),"")),ASC(#REF!))</f>
        <v>#REF!</v>
      </c>
      <c r="AL276" s="6" t="str">
        <f>IF(AND(I276&lt;&gt;"107 ハーフマラソン",I276&lt;&gt;"062 10000mW"),D275 &amp; "-" &amp; I276,D275 &amp; "-" &amp; I276 &amp;#REF!)</f>
        <v>-</v>
      </c>
      <c r="AM276" s="6" t="str">
        <f>IF(ISERROR(VLOOKUP(個人情報!$AL276,登録者リスト!#REF!,4,FALSE)),"○","")</f>
        <v>○</v>
      </c>
      <c r="AN276" s="6" t="e">
        <f>IF(AND(I276&lt;&gt;"107 ハーフマラソン",I276&lt;&gt;"062 10000mW"),#REF! &amp; "-" &amp; I276,#REF! &amp; "-" &amp; I276 &amp;#REF!)</f>
        <v>#REF!</v>
      </c>
      <c r="AO276" s="6" t="str">
        <f>IF(ISERROR(VLOOKUP(AN276,突破者リスト外資格記録入力シート!$D$7:$M$106,2,FALSE)),"○","")</f>
        <v>○</v>
      </c>
      <c r="AQ276" s="6" t="str">
        <f>IF(I276="107 ハーフマラソン","H",IF(I276="062 10000mW","W",""))</f>
        <v/>
      </c>
      <c r="AR276" s="6" t="e">
        <f>VLOOKUP($I276 &amp;#REF!,標準記録!$A$1:$D$25,2,FALSE)</f>
        <v>#REF!</v>
      </c>
      <c r="AS276" s="6" t="e">
        <f>VLOOKUP($I276 &amp;#REF!,標準記録!$A$1:$D$25,3,FALSE)</f>
        <v>#REF!</v>
      </c>
      <c r="AT276" s="6" t="e">
        <f>VLOOKUP($I276 &amp;#REF!,標準記録!$A$1:$D$25,4,FALSE)</f>
        <v>#REF!</v>
      </c>
      <c r="AU276" s="6" t="str">
        <f>IF(AV276="","",A275)</f>
        <v/>
      </c>
      <c r="AV276" s="6" t="str">
        <f>IF(OR(I276="201 十種競技",I276="202 七種競技"),#REF!,"")</f>
        <v/>
      </c>
      <c r="AW276" s="6" t="str">
        <f>IF(I276="107 ハーフマラソン",#REF!,"")</f>
        <v/>
      </c>
      <c r="AX276" s="6" t="e">
        <f>I276 &amp;#REF!</f>
        <v>#REF!</v>
      </c>
      <c r="AY276" s="6">
        <f>I276</f>
        <v>0</v>
      </c>
      <c r="AZ276" s="6">
        <f>COUNTIF($AY$5:$AY$401,I276)</f>
        <v>160</v>
      </c>
      <c r="BA276" s="6">
        <f>COUNTIF($AX$5:$AX$401,I276 &amp; "B標準")</f>
        <v>0</v>
      </c>
    </row>
    <row r="277" spans="1:54" ht="15" thickTop="1" thickBot="1" x14ac:dyDescent="0.2">
      <c r="A277" s="359"/>
      <c r="B277" s="325" t="s">
        <v>164</v>
      </c>
      <c r="C277" s="326"/>
      <c r="D277" s="326"/>
      <c r="E277" s="326"/>
      <c r="F277" s="326"/>
      <c r="G277" s="327"/>
      <c r="H277" s="214"/>
      <c r="I277" s="328"/>
      <c r="J277" s="329"/>
      <c r="K277" s="329"/>
      <c r="L277" s="329"/>
      <c r="M277" s="329"/>
      <c r="N277" s="329"/>
      <c r="O277" s="329"/>
      <c r="P277" s="329"/>
      <c r="Q277" s="329"/>
      <c r="R277" s="329"/>
      <c r="S277" s="329"/>
      <c r="T277" s="329"/>
      <c r="U277" s="329"/>
      <c r="V277" s="329"/>
      <c r="W277" s="329"/>
      <c r="X277" s="329"/>
      <c r="Y277" s="329"/>
      <c r="Z277" s="329"/>
      <c r="AA277" s="329"/>
      <c r="AB277" s="329"/>
      <c r="AC277" s="329"/>
      <c r="AD277" s="329"/>
      <c r="AE277" s="329"/>
      <c r="AF277" s="329"/>
      <c r="AG277" s="329"/>
      <c r="AH277" s="329"/>
      <c r="AI277" s="329"/>
      <c r="AJ277" s="330"/>
    </row>
    <row r="278" spans="1:54" ht="13.5" customHeight="1" x14ac:dyDescent="0.15">
      <c r="A278" s="355"/>
      <c r="B278" s="350" t="s">
        <v>0</v>
      </c>
      <c r="C278" s="351" t="s">
        <v>280</v>
      </c>
      <c r="D278" s="351" t="str">
        <f>IF(C280="○","整理番号","登録番号")</f>
        <v>登録番号</v>
      </c>
      <c r="E278" s="193" t="s">
        <v>1394</v>
      </c>
      <c r="F278" s="350" t="s">
        <v>319</v>
      </c>
      <c r="G278" s="215" t="s">
        <v>1</v>
      </c>
      <c r="H278" s="336" t="s">
        <v>1395</v>
      </c>
      <c r="I278" s="353" t="s">
        <v>2</v>
      </c>
      <c r="J278" s="194" t="s">
        <v>281</v>
      </c>
      <c r="K278" s="195" t="s">
        <v>16</v>
      </c>
      <c r="L278" s="338" t="s">
        <v>4</v>
      </c>
      <c r="M278" s="339"/>
      <c r="N278" s="339"/>
      <c r="O278" s="339"/>
      <c r="P278" s="339"/>
      <c r="Q278" s="339"/>
      <c r="R278" s="339"/>
      <c r="S278" s="339"/>
      <c r="T278" s="339"/>
      <c r="U278" s="339"/>
      <c r="V278" s="339"/>
      <c r="W278" s="339"/>
      <c r="X278" s="339"/>
      <c r="Y278" s="339"/>
      <c r="Z278" s="340"/>
      <c r="AA278" s="196" t="s">
        <v>16</v>
      </c>
      <c r="AB278" s="341" t="s">
        <v>462</v>
      </c>
      <c r="AC278" s="342"/>
      <c r="AD278" s="342"/>
      <c r="AE278" s="342"/>
      <c r="AF278" s="342"/>
      <c r="AG278" s="342"/>
      <c r="AH278" s="342"/>
      <c r="AI278" s="343"/>
      <c r="AJ278" s="216" t="s">
        <v>16</v>
      </c>
    </row>
    <row r="279" spans="1:54" ht="14.25" thickBot="1" x14ac:dyDescent="0.2">
      <c r="A279" s="356"/>
      <c r="B279" s="337"/>
      <c r="C279" s="352"/>
      <c r="D279" s="352"/>
      <c r="E279" s="197" t="s">
        <v>6</v>
      </c>
      <c r="F279" s="337"/>
      <c r="G279" s="198" t="s">
        <v>7</v>
      </c>
      <c r="H279" s="337"/>
      <c r="I279" s="354"/>
      <c r="J279" s="199"/>
      <c r="K279" s="200"/>
      <c r="L279" s="344" t="s">
        <v>8</v>
      </c>
      <c r="M279" s="345"/>
      <c r="N279" s="345"/>
      <c r="O279" s="345"/>
      <c r="P279" s="345"/>
      <c r="Q279" s="345"/>
      <c r="R279" s="346"/>
      <c r="S279" s="197" t="s">
        <v>9</v>
      </c>
      <c r="T279" s="201" t="s">
        <v>10</v>
      </c>
      <c r="U279" s="202"/>
      <c r="V279" s="202"/>
      <c r="W279" s="202"/>
      <c r="X279" s="202"/>
      <c r="Y279" s="203"/>
      <c r="Z279" s="198" t="s">
        <v>11</v>
      </c>
      <c r="AA279" s="204"/>
      <c r="AB279" s="347" t="s">
        <v>8</v>
      </c>
      <c r="AC279" s="348"/>
      <c r="AD279" s="348"/>
      <c r="AE279" s="348"/>
      <c r="AF279" s="348"/>
      <c r="AG279" s="348"/>
      <c r="AH279" s="349"/>
      <c r="AI279" s="205" t="s">
        <v>9</v>
      </c>
      <c r="AJ279" s="217"/>
    </row>
    <row r="280" spans="1:54" x14ac:dyDescent="0.15">
      <c r="A280" s="357">
        <v>56</v>
      </c>
      <c r="B280" s="292"/>
      <c r="C280" s="294"/>
      <c r="D280" s="292"/>
      <c r="E280" s="212" t="str">
        <f>IF(C280="○",IF($D280&lt;&gt;"",VLOOKUP($D280,新規学連登録者入力シート!$A$2:$U$101,8,FALSE),""),IF($D280&lt;&gt;"",IF(VLOOKUP(個人情報!$D280,登録者リスト!$A$1:$F$43729,4,FALSE)=基本情報!$D$6,VLOOKUP(個人情報!$D280,登録者リスト!$A$1:$F$43729,3,FALSE),""),""))</f>
        <v/>
      </c>
      <c r="F280" s="283" t="str">
        <f>IF(C280="○",IF($D280&lt;&gt;"",VLOOKUP($D280,新規学連登録者入力シート!$A$2:$U$101,9,FALSE),""),IF($D280&lt;&gt;"",IF(VLOOKUP(個人情報!$D280,登録者リスト!$A$1:$G$43729,4,FALSE)=基本情報!$D$6,VLOOKUP(個人情報!$D280,登録者リスト!$A$1:$G$43729,7,FALSE),""),""))</f>
        <v/>
      </c>
      <c r="G280" s="213" t="str">
        <f>IF(C280="○",IF($D280&lt;&gt;"",VLOOKUP($D280,新規学連登録者入力シート!$A$2:$U$101,14,FALSE),""),IF($D280&lt;&gt;"",IF(VLOOKUP(個人情報!$D280,登録者リスト!$A$1:$F$43729,4,FALSE)=基本情報!$D$6,VLOOKUP(個人情報!$D280,登録者リスト!$A$1:$F$43729,5,FALSE),""),""))</f>
        <v/>
      </c>
      <c r="H280" s="281" t="str">
        <f>IF(C280="○",IF($D280&lt;&gt;"",VLOOKUP($D280,新規学連登録者入力シート!$A$2:$U$101,19,FALSE),""),IF($D280&lt;&gt;"",IF(VLOOKUP(個人情報!$D280,登録者リスト!$A$1:$H$43729,4,FALSE)=基本情報!$D$6,VLOOKUP(個人情報!$D280,登録者リスト!$A$1:$H$43729,8,FALSE),""),""))</f>
        <v/>
      </c>
      <c r="I280" s="285"/>
      <c r="J280" s="169"/>
      <c r="K280" s="13" t="str">
        <f>IF(S280="",ASC(L280&amp;IF(N280&lt;&gt;"",TEXT(N280,"00"),"")&amp;IF(P280&lt;&gt;"",TEXT(P280,"00"),"")&amp;IF(R280&lt;&gt;"",TEXT(R280,"00"),"")),ASC(S280))</f>
        <v/>
      </c>
      <c r="L280" s="292"/>
      <c r="M280" s="265" t="s">
        <v>275</v>
      </c>
      <c r="N280" s="319"/>
      <c r="O280" s="265" t="s">
        <v>276</v>
      </c>
      <c r="P280" s="319"/>
      <c r="Q280" s="277" t="s">
        <v>277</v>
      </c>
      <c r="R280" s="321"/>
      <c r="S280" s="292"/>
      <c r="T280" s="8"/>
      <c r="U280" s="9" t="s">
        <v>23</v>
      </c>
      <c r="V280" s="8"/>
      <c r="W280" s="9" t="s">
        <v>24</v>
      </c>
      <c r="X280" s="8"/>
      <c r="Y280" s="9" t="s">
        <v>26</v>
      </c>
      <c r="Z280" s="285"/>
      <c r="AA280" s="126" t="str">
        <f>IF(AI280="",ASC(AB280&amp;IF(AD280&lt;&gt;"",TEXT(AD280,"00"),"")&amp;IF(AF280&lt;&gt;"",TEXT(AF280,"00"),"")&amp;IF(AH280&lt;&gt;"",TEXT(AH280,"00"),"")),ASC(AI280))</f>
        <v/>
      </c>
      <c r="AB280" s="267" t="str">
        <f>IF(I280="","",IF(I280="202 七種競技","",VLOOKUP(I280,大学記録!$A$3:$H$22,2,FALSE)))</f>
        <v/>
      </c>
      <c r="AC280" s="269" t="s">
        <v>275</v>
      </c>
      <c r="AD280" s="267" t="str">
        <f>IF(I280="","",IF(I280="202 七種競技","",VLOOKUP(I280,大学記録!$A$3:$H$22,4,FALSE)))</f>
        <v/>
      </c>
      <c r="AE280" s="269" t="s">
        <v>276</v>
      </c>
      <c r="AF280" s="267" t="str">
        <f>IF(I280="","",IF(I280="202 七種競技","",VLOOKUP(I280,大学記録!$A$3:$H$22,6,FALSE)))</f>
        <v/>
      </c>
      <c r="AG280" s="273" t="s">
        <v>277</v>
      </c>
      <c r="AH280" s="267" t="str">
        <f>IF(I280="","",IF(I280="202 七種競技","",VLOOKUP(I280,大学記録!$A$3:$H$22,8,FALSE)))</f>
        <v/>
      </c>
      <c r="AI280" s="267" t="str">
        <f>IF(I280="","",IF(I280="202 七種競技",大学記録!$B$22,""))</f>
        <v/>
      </c>
      <c r="AJ280" s="218" t="e">
        <f>IF(#REF!="",ASC(#REF!&amp;IF(#REF!&lt;&gt;"",TEXT(#REF!,"00"),"")&amp;IF(#REF!&lt;&gt;"",TEXT(#REF!,"00"),"")&amp;IF(#REF!&lt;&gt;"",TEXT(#REF!,"00"),"")),ASC(#REF!))</f>
        <v>#REF!</v>
      </c>
      <c r="AL280" s="6" t="str">
        <f>IF(AND(I280&lt;&gt;"107 ハーフマラソン",I280&lt;&gt;"062 10000mW"),D280 &amp; "-" &amp; I280,D280 &amp; "-" &amp; I280 &amp;#REF!)</f>
        <v>-</v>
      </c>
      <c r="AM280" s="6" t="str">
        <f>IF(ISERROR(VLOOKUP(個人情報!$AL280,登録者リスト!#REF!,4,FALSE)),"○","")</f>
        <v>○</v>
      </c>
      <c r="AN280" s="6" t="e">
        <f>IF(AND(I280&lt;&gt;"107 ハーフマラソン",I280&lt;&gt;"062 10000mW"),#REF! &amp; "-" &amp; I280,#REF! &amp; "-" &amp; I280 &amp;#REF!)</f>
        <v>#REF!</v>
      </c>
      <c r="AO280" s="6" t="str">
        <f>IF(ISERROR(VLOOKUP(AN280,突破者リスト外資格記録入力シート!$D$7:$M$106,2,FALSE)),"○","")</f>
        <v>○</v>
      </c>
      <c r="AP280" s="6" t="str">
        <f>IF(C280="○","整理番号","登録番号")</f>
        <v>登録番号</v>
      </c>
      <c r="AQ280" s="6" t="str">
        <f>IF(I280="107 ハーフマラソン","H",IF(I280="062 10000mW","W",""))</f>
        <v/>
      </c>
      <c r="AR280" s="6" t="e">
        <f>VLOOKUP($I280 &amp;#REF!,標準記録!$A$1:$D$25,2,FALSE)</f>
        <v>#REF!</v>
      </c>
      <c r="AS280" s="6" t="e">
        <f>VLOOKUP($I280 &amp;#REF!,標準記録!$A$1:$D$25,3,FALSE)</f>
        <v>#REF!</v>
      </c>
      <c r="AT280" s="6" t="e">
        <f>VLOOKUP($I280 &amp;#REF!,標準記録!$A$1:$D$25,4,FALSE)</f>
        <v>#REF!</v>
      </c>
      <c r="AU280" s="6" t="str">
        <f>IF(AV280="","",A280)</f>
        <v/>
      </c>
      <c r="AV280" s="6" t="str">
        <f>IF(OR(I280="201 十種競技",I280="202 七種競技"),#REF!,"")</f>
        <v/>
      </c>
      <c r="AW280" s="6" t="str">
        <f>IF(I280="107 ハーフマラソン",#REF!,"")</f>
        <v/>
      </c>
      <c r="AX280" s="6" t="e">
        <f>I280 &amp;#REF!</f>
        <v>#REF!</v>
      </c>
      <c r="AY280" s="6">
        <f>I280</f>
        <v>0</v>
      </c>
      <c r="AZ280" s="6">
        <f>COUNTIF($AY$5:$AY$401,I280)</f>
        <v>160</v>
      </c>
      <c r="BA280" s="6">
        <f>COUNTIF($AX$5:$AX$401,I280 &amp; "B標準")</f>
        <v>0</v>
      </c>
      <c r="BB280" s="6" t="str">
        <f>D278 &amp; D280</f>
        <v>登録番号</v>
      </c>
    </row>
    <row r="281" spans="1:54" ht="14.25" thickBot="1" x14ac:dyDescent="0.2">
      <c r="A281" s="358"/>
      <c r="B281" s="293"/>
      <c r="C281" s="295"/>
      <c r="D281" s="293"/>
      <c r="E281" s="188" t="str">
        <f>IF(C280="○",IF($D280&lt;&gt;"",VLOOKUP($D280,新規学連登録者入力シート!$A$2:$U$101,7,FALSE),""),IF($D280&lt;&gt;"",IF(VLOOKUP(個人情報!$D280,登録者リスト!$A$1:$F$43729,4,FALSE)=基本情報!$D$6,VLOOKUP(個人情報!$D280,登録者リスト!$A$1:$F$43729,2,FALSE),""),""))</f>
        <v/>
      </c>
      <c r="F281" s="284"/>
      <c r="G281" s="188" t="str">
        <f>IF(C280="○",IF($D280&lt;&gt;"",VLOOKUP($D280,新規学連登録者入力シート!$A$2:$U$101,19,FALSE),""),IF($D280&lt;&gt;"",IF(VLOOKUP(個人情報!$D280,登録者リスト!$A$1:$F$43729,4,FALSE)=基本情報!$D$6,VLOOKUP(個人情報!$D280,登録者リスト!$A$1:$F$43729,6,FALSE),""),""))</f>
        <v/>
      </c>
      <c r="H281" s="282"/>
      <c r="I281" s="286"/>
      <c r="J281" s="170"/>
      <c r="K281" s="15" t="str">
        <f>IF(S281="",ASC(L281&amp;IF(N281&lt;&gt;"",TEXT(N281,"00"),"")&amp;IF(P281&lt;&gt;"",TEXT(P281,"00"),"")&amp;IF(R281&lt;&gt;"",TEXT(R281,"00"),"")),ASC(S281))</f>
        <v/>
      </c>
      <c r="L281" s="293"/>
      <c r="M281" s="266"/>
      <c r="N281" s="320"/>
      <c r="O281" s="266"/>
      <c r="P281" s="320"/>
      <c r="Q281" s="278"/>
      <c r="R281" s="322"/>
      <c r="S281" s="293"/>
      <c r="T281" s="10"/>
      <c r="U281" s="11" t="s">
        <v>23</v>
      </c>
      <c r="V281" s="10"/>
      <c r="W281" s="11" t="s">
        <v>25</v>
      </c>
      <c r="X281" s="10"/>
      <c r="Y281" s="11" t="s">
        <v>26</v>
      </c>
      <c r="Z281" s="286"/>
      <c r="AA281" s="127" t="str">
        <f>IF(AI281="",ASC(AB280&amp;IF(AD281&lt;&gt;"",TEXT(AD281,"00"),"")&amp;IF(AF281&lt;&gt;"",TEXT(AF281,"00"),"")&amp;IF(AH281&lt;&gt;"",TEXT(AH281,"00"),"")),ASC(AI281))</f>
        <v/>
      </c>
      <c r="AB281" s="268"/>
      <c r="AC281" s="270"/>
      <c r="AD281" s="268"/>
      <c r="AE281" s="270"/>
      <c r="AF281" s="268"/>
      <c r="AG281" s="274"/>
      <c r="AH281" s="268"/>
      <c r="AI281" s="268"/>
      <c r="AJ281" s="219" t="e">
        <f>IF(#REF!="",ASC(#REF!&amp;IF(#REF!&lt;&gt;"",TEXT(#REF!,"00"),"")&amp;IF(#REF!&lt;&gt;"",TEXT(#REF!,"00"),"")&amp;IF(#REF!&lt;&gt;"",TEXT(#REF!,"00"),"")),ASC(#REF!))</f>
        <v>#REF!</v>
      </c>
      <c r="AL281" s="6" t="str">
        <f>IF(AND(I281&lt;&gt;"107 ハーフマラソン",I281&lt;&gt;"062 10000mW"),D280 &amp; "-" &amp; I281,D280 &amp; "-" &amp; I281 &amp;#REF!)</f>
        <v>-</v>
      </c>
      <c r="AM281" s="6" t="str">
        <f>IF(ISERROR(VLOOKUP(個人情報!$AL281,登録者リスト!#REF!,4,FALSE)),"○","")</f>
        <v>○</v>
      </c>
      <c r="AN281" s="6" t="e">
        <f>IF(AND(I281&lt;&gt;"107 ハーフマラソン",I281&lt;&gt;"062 10000mW"),#REF! &amp; "-" &amp; I281,#REF! &amp; "-" &amp; I281 &amp;#REF!)</f>
        <v>#REF!</v>
      </c>
      <c r="AO281" s="6" t="str">
        <f>IF(ISERROR(VLOOKUP(AN281,突破者リスト外資格記録入力シート!$D$7:$M$106,2,FALSE)),"○","")</f>
        <v>○</v>
      </c>
      <c r="AQ281" s="6" t="str">
        <f>IF(I281="107 ハーフマラソン","H",IF(I281="062 10000mW","W",""))</f>
        <v/>
      </c>
      <c r="AR281" s="6" t="e">
        <f>VLOOKUP($I281 &amp;#REF!,標準記録!$A$1:$D$25,2,FALSE)</f>
        <v>#REF!</v>
      </c>
      <c r="AS281" s="6" t="e">
        <f>VLOOKUP($I281 &amp;#REF!,標準記録!$A$1:$D$25,3,FALSE)</f>
        <v>#REF!</v>
      </c>
      <c r="AT281" s="6" t="e">
        <f>VLOOKUP($I281 &amp;#REF!,標準記録!$A$1:$D$25,4,FALSE)</f>
        <v>#REF!</v>
      </c>
      <c r="AU281" s="6" t="str">
        <f>IF(AV281="","",A280)</f>
        <v/>
      </c>
      <c r="AV281" s="6" t="str">
        <f>IF(OR(I281="201 十種競技",I281="202 七種競技"),#REF!,"")</f>
        <v/>
      </c>
      <c r="AW281" s="6" t="str">
        <f>IF(I281="107 ハーフマラソン",#REF!,"")</f>
        <v/>
      </c>
      <c r="AX281" s="6" t="e">
        <f>I281 &amp;#REF!</f>
        <v>#REF!</v>
      </c>
      <c r="AY281" s="6">
        <f>I281</f>
        <v>0</v>
      </c>
      <c r="AZ281" s="6">
        <f>COUNTIF($AY$5:$AY$401,I281)</f>
        <v>160</v>
      </c>
      <c r="BA281" s="6">
        <f>COUNTIF($AX$5:$AX$401,I281 &amp; "B標準")</f>
        <v>0</v>
      </c>
    </row>
    <row r="282" spans="1:54" ht="15" thickTop="1" thickBot="1" x14ac:dyDescent="0.2">
      <c r="A282" s="359"/>
      <c r="B282" s="325" t="s">
        <v>164</v>
      </c>
      <c r="C282" s="326"/>
      <c r="D282" s="326"/>
      <c r="E282" s="326"/>
      <c r="F282" s="326"/>
      <c r="G282" s="327"/>
      <c r="H282" s="214"/>
      <c r="I282" s="328"/>
      <c r="J282" s="329"/>
      <c r="K282" s="329"/>
      <c r="L282" s="329"/>
      <c r="M282" s="329"/>
      <c r="N282" s="329"/>
      <c r="O282" s="329"/>
      <c r="P282" s="329"/>
      <c r="Q282" s="329"/>
      <c r="R282" s="329"/>
      <c r="S282" s="329"/>
      <c r="T282" s="329"/>
      <c r="U282" s="329"/>
      <c r="V282" s="329"/>
      <c r="W282" s="329"/>
      <c r="X282" s="329"/>
      <c r="Y282" s="329"/>
      <c r="Z282" s="329"/>
      <c r="AA282" s="329"/>
      <c r="AB282" s="329"/>
      <c r="AC282" s="329"/>
      <c r="AD282" s="329"/>
      <c r="AE282" s="329"/>
      <c r="AF282" s="329"/>
      <c r="AG282" s="329"/>
      <c r="AH282" s="329"/>
      <c r="AI282" s="329"/>
      <c r="AJ282" s="330"/>
    </row>
    <row r="283" spans="1:54" ht="13.5" customHeight="1" x14ac:dyDescent="0.15">
      <c r="A283" s="355"/>
      <c r="B283" s="350" t="s">
        <v>0</v>
      </c>
      <c r="C283" s="351" t="s">
        <v>280</v>
      </c>
      <c r="D283" s="351" t="str">
        <f>IF(C285="○","整理番号","登録番号")</f>
        <v>登録番号</v>
      </c>
      <c r="E283" s="193" t="s">
        <v>1394</v>
      </c>
      <c r="F283" s="350" t="s">
        <v>319</v>
      </c>
      <c r="G283" s="215" t="s">
        <v>1</v>
      </c>
      <c r="H283" s="336" t="s">
        <v>1395</v>
      </c>
      <c r="I283" s="353" t="s">
        <v>2</v>
      </c>
      <c r="J283" s="194" t="s">
        <v>281</v>
      </c>
      <c r="K283" s="195" t="s">
        <v>16</v>
      </c>
      <c r="L283" s="338" t="s">
        <v>4</v>
      </c>
      <c r="M283" s="339"/>
      <c r="N283" s="339"/>
      <c r="O283" s="339"/>
      <c r="P283" s="339"/>
      <c r="Q283" s="339"/>
      <c r="R283" s="339"/>
      <c r="S283" s="339"/>
      <c r="T283" s="339"/>
      <c r="U283" s="339"/>
      <c r="V283" s="339"/>
      <c r="W283" s="339"/>
      <c r="X283" s="339"/>
      <c r="Y283" s="339"/>
      <c r="Z283" s="340"/>
      <c r="AA283" s="196" t="s">
        <v>16</v>
      </c>
      <c r="AB283" s="341" t="s">
        <v>462</v>
      </c>
      <c r="AC283" s="342"/>
      <c r="AD283" s="342"/>
      <c r="AE283" s="342"/>
      <c r="AF283" s="342"/>
      <c r="AG283" s="342"/>
      <c r="AH283" s="342"/>
      <c r="AI283" s="343"/>
      <c r="AJ283" s="216" t="s">
        <v>16</v>
      </c>
    </row>
    <row r="284" spans="1:54" ht="14.25" thickBot="1" x14ac:dyDescent="0.2">
      <c r="A284" s="356"/>
      <c r="B284" s="337"/>
      <c r="C284" s="352"/>
      <c r="D284" s="352"/>
      <c r="E284" s="197" t="s">
        <v>6</v>
      </c>
      <c r="F284" s="337"/>
      <c r="G284" s="198" t="s">
        <v>7</v>
      </c>
      <c r="H284" s="337"/>
      <c r="I284" s="354"/>
      <c r="J284" s="199"/>
      <c r="K284" s="200"/>
      <c r="L284" s="344" t="s">
        <v>8</v>
      </c>
      <c r="M284" s="345"/>
      <c r="N284" s="345"/>
      <c r="O284" s="345"/>
      <c r="P284" s="345"/>
      <c r="Q284" s="345"/>
      <c r="R284" s="346"/>
      <c r="S284" s="197" t="s">
        <v>9</v>
      </c>
      <c r="T284" s="201" t="s">
        <v>10</v>
      </c>
      <c r="U284" s="202"/>
      <c r="V284" s="202"/>
      <c r="W284" s="202"/>
      <c r="X284" s="202"/>
      <c r="Y284" s="203"/>
      <c r="Z284" s="198" t="s">
        <v>11</v>
      </c>
      <c r="AA284" s="204"/>
      <c r="AB284" s="347" t="s">
        <v>8</v>
      </c>
      <c r="AC284" s="348"/>
      <c r="AD284" s="348"/>
      <c r="AE284" s="348"/>
      <c r="AF284" s="348"/>
      <c r="AG284" s="348"/>
      <c r="AH284" s="349"/>
      <c r="AI284" s="205" t="s">
        <v>9</v>
      </c>
      <c r="AJ284" s="217"/>
    </row>
    <row r="285" spans="1:54" x14ac:dyDescent="0.15">
      <c r="A285" s="357">
        <v>57</v>
      </c>
      <c r="B285" s="292"/>
      <c r="C285" s="294"/>
      <c r="D285" s="292"/>
      <c r="E285" s="212" t="str">
        <f>IF(C285="○",IF($D285&lt;&gt;"",VLOOKUP($D285,新規学連登録者入力シート!$A$2:$U$101,8,FALSE),""),IF($D285&lt;&gt;"",IF(VLOOKUP(個人情報!$D285,登録者リスト!$A$1:$F$43729,4,FALSE)=基本情報!$D$6,VLOOKUP(個人情報!$D285,登録者リスト!$A$1:$F$43729,3,FALSE),""),""))</f>
        <v/>
      </c>
      <c r="F285" s="283" t="str">
        <f>IF(C285="○",IF($D285&lt;&gt;"",VLOOKUP($D285,新規学連登録者入力シート!$A$2:$U$101,9,FALSE),""),IF($D285&lt;&gt;"",IF(VLOOKUP(個人情報!$D285,登録者リスト!$A$1:$G$43729,4,FALSE)=基本情報!$D$6,VLOOKUP(個人情報!$D285,登録者リスト!$A$1:$G$43729,7,FALSE),""),""))</f>
        <v/>
      </c>
      <c r="G285" s="213" t="str">
        <f>IF(C285="○",IF($D285&lt;&gt;"",VLOOKUP($D285,新規学連登録者入力シート!$A$2:$U$101,14,FALSE),""),IF($D285&lt;&gt;"",IF(VLOOKUP(個人情報!$D285,登録者リスト!$A$1:$F$43729,4,FALSE)=基本情報!$D$6,VLOOKUP(個人情報!$D285,登録者リスト!$A$1:$F$43729,5,FALSE),""),""))</f>
        <v/>
      </c>
      <c r="H285" s="281" t="str">
        <f>IF(C285="○",IF($D285&lt;&gt;"",VLOOKUP($D285,新規学連登録者入力シート!$A$2:$U$101,19,FALSE),""),IF($D285&lt;&gt;"",IF(VLOOKUP(個人情報!$D285,登録者リスト!$A$1:$H$43729,4,FALSE)=基本情報!$D$6,VLOOKUP(個人情報!$D285,登録者リスト!$A$1:$H$43729,8,FALSE),""),""))</f>
        <v/>
      </c>
      <c r="I285" s="285"/>
      <c r="J285" s="169"/>
      <c r="K285" s="13" t="str">
        <f>IF(S285="",ASC(L285&amp;IF(N285&lt;&gt;"",TEXT(N285,"00"),"")&amp;IF(P285&lt;&gt;"",TEXT(P285,"00"),"")&amp;IF(R285&lt;&gt;"",TEXT(R285,"00"),"")),ASC(S285))</f>
        <v/>
      </c>
      <c r="L285" s="292"/>
      <c r="M285" s="265" t="s">
        <v>275</v>
      </c>
      <c r="N285" s="319"/>
      <c r="O285" s="265" t="s">
        <v>276</v>
      </c>
      <c r="P285" s="319"/>
      <c r="Q285" s="277" t="s">
        <v>277</v>
      </c>
      <c r="R285" s="321"/>
      <c r="S285" s="292"/>
      <c r="T285" s="8"/>
      <c r="U285" s="9" t="s">
        <v>23</v>
      </c>
      <c r="V285" s="8"/>
      <c r="W285" s="9" t="s">
        <v>24</v>
      </c>
      <c r="X285" s="8"/>
      <c r="Y285" s="9" t="s">
        <v>26</v>
      </c>
      <c r="Z285" s="285"/>
      <c r="AA285" s="126" t="str">
        <f>IF(AI285="",ASC(AB285&amp;IF(AD285&lt;&gt;"",TEXT(AD285,"00"),"")&amp;IF(AF285&lt;&gt;"",TEXT(AF285,"00"),"")&amp;IF(AH285&lt;&gt;"",TEXT(AH285,"00"),"")),ASC(AI285))</f>
        <v/>
      </c>
      <c r="AB285" s="267" t="str">
        <f>IF(I285="","",IF(I285="202 七種競技","",VLOOKUP(I285,大学記録!$A$3:$H$22,2,FALSE)))</f>
        <v/>
      </c>
      <c r="AC285" s="269" t="s">
        <v>275</v>
      </c>
      <c r="AD285" s="267" t="str">
        <f>IF(I285="","",IF(I285="202 七種競技","",VLOOKUP(I285,大学記録!$A$3:$H$22,4,FALSE)))</f>
        <v/>
      </c>
      <c r="AE285" s="269" t="s">
        <v>276</v>
      </c>
      <c r="AF285" s="267" t="str">
        <f>IF(I285="","",IF(I285="202 七種競技","",VLOOKUP(I285,大学記録!$A$3:$H$22,6,FALSE)))</f>
        <v/>
      </c>
      <c r="AG285" s="273" t="s">
        <v>277</v>
      </c>
      <c r="AH285" s="267" t="str">
        <f>IF(I285="","",IF(I285="202 七種競技","",VLOOKUP(I285,大学記録!$A$3:$H$22,8,FALSE)))</f>
        <v/>
      </c>
      <c r="AI285" s="267" t="str">
        <f>IF(I285="","",IF(I285="202 七種競技",大学記録!$B$22,""))</f>
        <v/>
      </c>
      <c r="AJ285" s="218" t="e">
        <f>IF(#REF!="",ASC(#REF!&amp;IF(#REF!&lt;&gt;"",TEXT(#REF!,"00"),"")&amp;IF(#REF!&lt;&gt;"",TEXT(#REF!,"00"),"")&amp;IF(#REF!&lt;&gt;"",TEXT(#REF!,"00"),"")),ASC(#REF!))</f>
        <v>#REF!</v>
      </c>
      <c r="AL285" s="6" t="str">
        <f>IF(AND(I285&lt;&gt;"107 ハーフマラソン",I285&lt;&gt;"062 10000mW"),D285 &amp; "-" &amp; I285,D285 &amp; "-" &amp; I285 &amp;#REF!)</f>
        <v>-</v>
      </c>
      <c r="AM285" s="6" t="str">
        <f>IF(ISERROR(VLOOKUP(個人情報!$AL285,登録者リスト!#REF!,4,FALSE)),"○","")</f>
        <v>○</v>
      </c>
      <c r="AN285" s="6" t="e">
        <f>IF(AND(I285&lt;&gt;"107 ハーフマラソン",I285&lt;&gt;"062 10000mW"),#REF! &amp; "-" &amp; I285,#REF! &amp; "-" &amp; I285 &amp;#REF!)</f>
        <v>#REF!</v>
      </c>
      <c r="AO285" s="6" t="str">
        <f>IF(ISERROR(VLOOKUP(AN285,突破者リスト外資格記録入力シート!$D$7:$M$106,2,FALSE)),"○","")</f>
        <v>○</v>
      </c>
      <c r="AP285" s="6" t="str">
        <f>IF(C285="○","整理番号","登録番号")</f>
        <v>登録番号</v>
      </c>
      <c r="AQ285" s="6" t="str">
        <f>IF(I285="107 ハーフマラソン","H",IF(I285="062 10000mW","W",""))</f>
        <v/>
      </c>
      <c r="AR285" s="6" t="e">
        <f>VLOOKUP($I285 &amp;#REF!,標準記録!$A$1:$D$25,2,FALSE)</f>
        <v>#REF!</v>
      </c>
      <c r="AS285" s="6" t="e">
        <f>VLOOKUP($I285 &amp;#REF!,標準記録!$A$1:$D$25,3,FALSE)</f>
        <v>#REF!</v>
      </c>
      <c r="AT285" s="6" t="e">
        <f>VLOOKUP($I285 &amp;#REF!,標準記録!$A$1:$D$25,4,FALSE)</f>
        <v>#REF!</v>
      </c>
      <c r="AU285" s="6" t="str">
        <f>IF(AV285="","",A285)</f>
        <v/>
      </c>
      <c r="AV285" s="6" t="str">
        <f>IF(OR(I285="201 十種競技",I285="202 七種競技"),#REF!,"")</f>
        <v/>
      </c>
      <c r="AW285" s="6" t="str">
        <f>IF(I285="107 ハーフマラソン",#REF!,"")</f>
        <v/>
      </c>
      <c r="AX285" s="6" t="e">
        <f>I285 &amp;#REF!</f>
        <v>#REF!</v>
      </c>
      <c r="AY285" s="6">
        <f>I285</f>
        <v>0</v>
      </c>
      <c r="AZ285" s="6">
        <f>COUNTIF($AY$5:$AY$401,I285)</f>
        <v>160</v>
      </c>
      <c r="BA285" s="6">
        <f>COUNTIF($AX$5:$AX$401,I285 &amp; "B標準")</f>
        <v>0</v>
      </c>
      <c r="BB285" s="6" t="str">
        <f>D283 &amp; D285</f>
        <v>登録番号</v>
      </c>
    </row>
    <row r="286" spans="1:54" ht="14.25" thickBot="1" x14ac:dyDescent="0.2">
      <c r="A286" s="358"/>
      <c r="B286" s="293"/>
      <c r="C286" s="295"/>
      <c r="D286" s="293"/>
      <c r="E286" s="188" t="str">
        <f>IF(C285="○",IF($D285&lt;&gt;"",VLOOKUP($D285,新規学連登録者入力シート!$A$2:$U$101,7,FALSE),""),IF($D285&lt;&gt;"",IF(VLOOKUP(個人情報!$D285,登録者リスト!$A$1:$F$43729,4,FALSE)=基本情報!$D$6,VLOOKUP(個人情報!$D285,登録者リスト!$A$1:$F$43729,2,FALSE),""),""))</f>
        <v/>
      </c>
      <c r="F286" s="284"/>
      <c r="G286" s="188" t="str">
        <f>IF(C285="○",IF($D285&lt;&gt;"",VLOOKUP($D285,新規学連登録者入力シート!$A$2:$U$101,19,FALSE),""),IF($D285&lt;&gt;"",IF(VLOOKUP(個人情報!$D285,登録者リスト!$A$1:$F$43729,4,FALSE)=基本情報!$D$6,VLOOKUP(個人情報!$D285,登録者リスト!$A$1:$F$43729,6,FALSE),""),""))</f>
        <v/>
      </c>
      <c r="H286" s="282"/>
      <c r="I286" s="286"/>
      <c r="J286" s="170"/>
      <c r="K286" s="15" t="str">
        <f>IF(S286="",ASC(L286&amp;IF(N286&lt;&gt;"",TEXT(N286,"00"),"")&amp;IF(P286&lt;&gt;"",TEXT(P286,"00"),"")&amp;IF(R286&lt;&gt;"",TEXT(R286,"00"),"")),ASC(S286))</f>
        <v/>
      </c>
      <c r="L286" s="293"/>
      <c r="M286" s="266"/>
      <c r="N286" s="320"/>
      <c r="O286" s="266"/>
      <c r="P286" s="320"/>
      <c r="Q286" s="278"/>
      <c r="R286" s="322"/>
      <c r="S286" s="293"/>
      <c r="T286" s="10"/>
      <c r="U286" s="11" t="s">
        <v>23</v>
      </c>
      <c r="V286" s="10"/>
      <c r="W286" s="11" t="s">
        <v>25</v>
      </c>
      <c r="X286" s="10"/>
      <c r="Y286" s="11" t="s">
        <v>26</v>
      </c>
      <c r="Z286" s="286"/>
      <c r="AA286" s="127" t="str">
        <f>IF(AI286="",ASC(AB285&amp;IF(AD286&lt;&gt;"",TEXT(AD286,"00"),"")&amp;IF(AF286&lt;&gt;"",TEXT(AF286,"00"),"")&amp;IF(AH286&lt;&gt;"",TEXT(AH286,"00"),"")),ASC(AI286))</f>
        <v/>
      </c>
      <c r="AB286" s="268"/>
      <c r="AC286" s="270"/>
      <c r="AD286" s="268"/>
      <c r="AE286" s="270"/>
      <c r="AF286" s="268"/>
      <c r="AG286" s="274"/>
      <c r="AH286" s="268"/>
      <c r="AI286" s="268"/>
      <c r="AJ286" s="219" t="e">
        <f>IF(#REF!="",ASC(#REF!&amp;IF(#REF!&lt;&gt;"",TEXT(#REF!,"00"),"")&amp;IF(#REF!&lt;&gt;"",TEXT(#REF!,"00"),"")&amp;IF(#REF!&lt;&gt;"",TEXT(#REF!,"00"),"")),ASC(#REF!))</f>
        <v>#REF!</v>
      </c>
      <c r="AL286" s="6" t="str">
        <f>IF(AND(I286&lt;&gt;"107 ハーフマラソン",I286&lt;&gt;"062 10000mW"),D285 &amp; "-" &amp; I286,D285 &amp; "-" &amp; I286 &amp;#REF!)</f>
        <v>-</v>
      </c>
      <c r="AM286" s="6" t="str">
        <f>IF(ISERROR(VLOOKUP(個人情報!$AL286,登録者リスト!#REF!,4,FALSE)),"○","")</f>
        <v>○</v>
      </c>
      <c r="AN286" s="6" t="e">
        <f>IF(AND(I286&lt;&gt;"107 ハーフマラソン",I286&lt;&gt;"062 10000mW"),#REF! &amp; "-" &amp; I286,#REF! &amp; "-" &amp; I286 &amp;#REF!)</f>
        <v>#REF!</v>
      </c>
      <c r="AO286" s="6" t="str">
        <f>IF(ISERROR(VLOOKUP(AN286,突破者リスト外資格記録入力シート!$D$7:$M$106,2,FALSE)),"○","")</f>
        <v>○</v>
      </c>
      <c r="AQ286" s="6" t="str">
        <f>IF(I286="107 ハーフマラソン","H",IF(I286="062 10000mW","W",""))</f>
        <v/>
      </c>
      <c r="AR286" s="6" t="e">
        <f>VLOOKUP($I286 &amp;#REF!,標準記録!$A$1:$D$25,2,FALSE)</f>
        <v>#REF!</v>
      </c>
      <c r="AS286" s="6" t="e">
        <f>VLOOKUP($I286 &amp;#REF!,標準記録!$A$1:$D$25,3,FALSE)</f>
        <v>#REF!</v>
      </c>
      <c r="AT286" s="6" t="e">
        <f>VLOOKUP($I286 &amp;#REF!,標準記録!$A$1:$D$25,4,FALSE)</f>
        <v>#REF!</v>
      </c>
      <c r="AU286" s="6" t="str">
        <f>IF(AV286="","",A285)</f>
        <v/>
      </c>
      <c r="AV286" s="6" t="str">
        <f>IF(OR(I286="201 十種競技",I286="202 七種競技"),#REF!,"")</f>
        <v/>
      </c>
      <c r="AW286" s="6" t="str">
        <f>IF(I286="107 ハーフマラソン",#REF!,"")</f>
        <v/>
      </c>
      <c r="AX286" s="6" t="e">
        <f>I286 &amp;#REF!</f>
        <v>#REF!</v>
      </c>
      <c r="AY286" s="6">
        <f>I286</f>
        <v>0</v>
      </c>
      <c r="AZ286" s="6">
        <f>COUNTIF($AY$5:$AY$401,I286)</f>
        <v>160</v>
      </c>
      <c r="BA286" s="6">
        <f>COUNTIF($AX$5:$AX$401,I286 &amp; "B標準")</f>
        <v>0</v>
      </c>
    </row>
    <row r="287" spans="1:54" ht="15" thickTop="1" thickBot="1" x14ac:dyDescent="0.2">
      <c r="A287" s="359"/>
      <c r="B287" s="325" t="s">
        <v>164</v>
      </c>
      <c r="C287" s="326"/>
      <c r="D287" s="326"/>
      <c r="E287" s="326"/>
      <c r="F287" s="326"/>
      <c r="G287" s="327"/>
      <c r="H287" s="214"/>
      <c r="I287" s="328"/>
      <c r="J287" s="329"/>
      <c r="K287" s="329"/>
      <c r="L287" s="329"/>
      <c r="M287" s="329"/>
      <c r="N287" s="329"/>
      <c r="O287" s="329"/>
      <c r="P287" s="329"/>
      <c r="Q287" s="329"/>
      <c r="R287" s="329"/>
      <c r="S287" s="329"/>
      <c r="T287" s="329"/>
      <c r="U287" s="329"/>
      <c r="V287" s="329"/>
      <c r="W287" s="329"/>
      <c r="X287" s="329"/>
      <c r="Y287" s="329"/>
      <c r="Z287" s="329"/>
      <c r="AA287" s="329"/>
      <c r="AB287" s="329"/>
      <c r="AC287" s="329"/>
      <c r="AD287" s="329"/>
      <c r="AE287" s="329"/>
      <c r="AF287" s="329"/>
      <c r="AG287" s="329"/>
      <c r="AH287" s="329"/>
      <c r="AI287" s="329"/>
      <c r="AJ287" s="330"/>
    </row>
    <row r="288" spans="1:54" ht="13.5" customHeight="1" x14ac:dyDescent="0.15">
      <c r="A288" s="355"/>
      <c r="B288" s="350" t="s">
        <v>0</v>
      </c>
      <c r="C288" s="351" t="s">
        <v>280</v>
      </c>
      <c r="D288" s="351" t="str">
        <f>IF(C290="○","整理番号","登録番号")</f>
        <v>登録番号</v>
      </c>
      <c r="E288" s="193" t="s">
        <v>1394</v>
      </c>
      <c r="F288" s="350" t="s">
        <v>319</v>
      </c>
      <c r="G288" s="215" t="s">
        <v>1</v>
      </c>
      <c r="H288" s="336" t="s">
        <v>1395</v>
      </c>
      <c r="I288" s="353" t="s">
        <v>2</v>
      </c>
      <c r="J288" s="194" t="s">
        <v>281</v>
      </c>
      <c r="K288" s="195" t="s">
        <v>16</v>
      </c>
      <c r="L288" s="338" t="s">
        <v>4</v>
      </c>
      <c r="M288" s="339"/>
      <c r="N288" s="339"/>
      <c r="O288" s="339"/>
      <c r="P288" s="339"/>
      <c r="Q288" s="339"/>
      <c r="R288" s="339"/>
      <c r="S288" s="339"/>
      <c r="T288" s="339"/>
      <c r="U288" s="339"/>
      <c r="V288" s="339"/>
      <c r="W288" s="339"/>
      <c r="X288" s="339"/>
      <c r="Y288" s="339"/>
      <c r="Z288" s="340"/>
      <c r="AA288" s="196" t="s">
        <v>16</v>
      </c>
      <c r="AB288" s="341" t="s">
        <v>462</v>
      </c>
      <c r="AC288" s="342"/>
      <c r="AD288" s="342"/>
      <c r="AE288" s="342"/>
      <c r="AF288" s="342"/>
      <c r="AG288" s="342"/>
      <c r="AH288" s="342"/>
      <c r="AI288" s="343"/>
      <c r="AJ288" s="216" t="s">
        <v>16</v>
      </c>
    </row>
    <row r="289" spans="1:54" ht="14.25" thickBot="1" x14ac:dyDescent="0.2">
      <c r="A289" s="356"/>
      <c r="B289" s="337"/>
      <c r="C289" s="352"/>
      <c r="D289" s="352"/>
      <c r="E289" s="197" t="s">
        <v>6</v>
      </c>
      <c r="F289" s="337"/>
      <c r="G289" s="198" t="s">
        <v>7</v>
      </c>
      <c r="H289" s="337"/>
      <c r="I289" s="354"/>
      <c r="J289" s="199"/>
      <c r="K289" s="200"/>
      <c r="L289" s="344" t="s">
        <v>8</v>
      </c>
      <c r="M289" s="345"/>
      <c r="N289" s="345"/>
      <c r="O289" s="345"/>
      <c r="P289" s="345"/>
      <c r="Q289" s="345"/>
      <c r="R289" s="346"/>
      <c r="S289" s="197" t="s">
        <v>9</v>
      </c>
      <c r="T289" s="201" t="s">
        <v>10</v>
      </c>
      <c r="U289" s="202"/>
      <c r="V289" s="202"/>
      <c r="W289" s="202"/>
      <c r="X289" s="202"/>
      <c r="Y289" s="203"/>
      <c r="Z289" s="198" t="s">
        <v>11</v>
      </c>
      <c r="AA289" s="204"/>
      <c r="AB289" s="347" t="s">
        <v>8</v>
      </c>
      <c r="AC289" s="348"/>
      <c r="AD289" s="348"/>
      <c r="AE289" s="348"/>
      <c r="AF289" s="348"/>
      <c r="AG289" s="348"/>
      <c r="AH289" s="349"/>
      <c r="AI289" s="205" t="s">
        <v>9</v>
      </c>
      <c r="AJ289" s="217"/>
    </row>
    <row r="290" spans="1:54" x14ac:dyDescent="0.15">
      <c r="A290" s="357">
        <v>58</v>
      </c>
      <c r="B290" s="292"/>
      <c r="C290" s="294"/>
      <c r="D290" s="292"/>
      <c r="E290" s="212" t="str">
        <f>IF(C290="○",IF($D290&lt;&gt;"",VLOOKUP($D290,新規学連登録者入力シート!$A$2:$U$101,8,FALSE),""),IF($D290&lt;&gt;"",IF(VLOOKUP(個人情報!$D290,登録者リスト!$A$1:$F$43729,4,FALSE)=基本情報!$D$6,VLOOKUP(個人情報!$D290,登録者リスト!$A$1:$F$43729,3,FALSE),""),""))</f>
        <v/>
      </c>
      <c r="F290" s="283" t="str">
        <f>IF(C290="○",IF($D290&lt;&gt;"",VLOOKUP($D290,新規学連登録者入力シート!$A$2:$U$101,9,FALSE),""),IF($D290&lt;&gt;"",IF(VLOOKUP(個人情報!$D290,登録者リスト!$A$1:$G$43729,4,FALSE)=基本情報!$D$6,VLOOKUP(個人情報!$D290,登録者リスト!$A$1:$G$43729,7,FALSE),""),""))</f>
        <v/>
      </c>
      <c r="G290" s="213" t="str">
        <f>IF(C290="○",IF($D290&lt;&gt;"",VLOOKUP($D290,新規学連登録者入力シート!$A$2:$U$101,14,FALSE),""),IF($D290&lt;&gt;"",IF(VLOOKUP(個人情報!$D290,登録者リスト!$A$1:$F$43729,4,FALSE)=基本情報!$D$6,VLOOKUP(個人情報!$D290,登録者リスト!$A$1:$F$43729,5,FALSE),""),""))</f>
        <v/>
      </c>
      <c r="H290" s="281" t="str">
        <f>IF(C290="○",IF($D290&lt;&gt;"",VLOOKUP($D290,新規学連登録者入力シート!$A$2:$U$101,19,FALSE),""),IF($D290&lt;&gt;"",IF(VLOOKUP(個人情報!$D290,登録者リスト!$A$1:$H$43729,4,FALSE)=基本情報!$D$6,VLOOKUP(個人情報!$D290,登録者リスト!$A$1:$H$43729,8,FALSE),""),""))</f>
        <v/>
      </c>
      <c r="I290" s="285"/>
      <c r="J290" s="169"/>
      <c r="K290" s="13" t="str">
        <f>IF(S290="",ASC(L290&amp;IF(N290&lt;&gt;"",TEXT(N290,"00"),"")&amp;IF(P290&lt;&gt;"",TEXT(P290,"00"),"")&amp;IF(R290&lt;&gt;"",TEXT(R290,"00"),"")),ASC(S290))</f>
        <v/>
      </c>
      <c r="L290" s="292"/>
      <c r="M290" s="265" t="s">
        <v>275</v>
      </c>
      <c r="N290" s="319"/>
      <c r="O290" s="265" t="s">
        <v>276</v>
      </c>
      <c r="P290" s="319"/>
      <c r="Q290" s="277" t="s">
        <v>277</v>
      </c>
      <c r="R290" s="321"/>
      <c r="S290" s="292"/>
      <c r="T290" s="8"/>
      <c r="U290" s="9" t="s">
        <v>23</v>
      </c>
      <c r="V290" s="8"/>
      <c r="W290" s="9" t="s">
        <v>24</v>
      </c>
      <c r="X290" s="8"/>
      <c r="Y290" s="9" t="s">
        <v>26</v>
      </c>
      <c r="Z290" s="285"/>
      <c r="AA290" s="126" t="str">
        <f>IF(AI290="",ASC(AB290&amp;IF(AD290&lt;&gt;"",TEXT(AD290,"00"),"")&amp;IF(AF290&lt;&gt;"",TEXT(AF290,"00"),"")&amp;IF(AH290&lt;&gt;"",TEXT(AH290,"00"),"")),ASC(AI290))</f>
        <v/>
      </c>
      <c r="AB290" s="267" t="str">
        <f>IF(I290="","",IF(I290="202 七種競技","",VLOOKUP(I290,大学記録!$A$3:$H$22,2,FALSE)))</f>
        <v/>
      </c>
      <c r="AC290" s="269" t="s">
        <v>275</v>
      </c>
      <c r="AD290" s="267" t="str">
        <f>IF(I290="","",IF(I290="202 七種競技","",VLOOKUP(I290,大学記録!$A$3:$H$22,4,FALSE)))</f>
        <v/>
      </c>
      <c r="AE290" s="269" t="s">
        <v>276</v>
      </c>
      <c r="AF290" s="267" t="str">
        <f>IF(I290="","",IF(I290="202 七種競技","",VLOOKUP(I290,大学記録!$A$3:$H$22,6,FALSE)))</f>
        <v/>
      </c>
      <c r="AG290" s="273" t="s">
        <v>277</v>
      </c>
      <c r="AH290" s="267" t="str">
        <f>IF(I290="","",IF(I290="202 七種競技","",VLOOKUP(I290,大学記録!$A$3:$H$22,8,FALSE)))</f>
        <v/>
      </c>
      <c r="AI290" s="267" t="str">
        <f>IF(I290="","",IF(I290="202 七種競技",大学記録!$B$22,""))</f>
        <v/>
      </c>
      <c r="AJ290" s="218" t="e">
        <f>IF(#REF!="",ASC(#REF!&amp;IF(#REF!&lt;&gt;"",TEXT(#REF!,"00"),"")&amp;IF(#REF!&lt;&gt;"",TEXT(#REF!,"00"),"")&amp;IF(#REF!&lt;&gt;"",TEXT(#REF!,"00"),"")),ASC(#REF!))</f>
        <v>#REF!</v>
      </c>
      <c r="AL290" s="6" t="str">
        <f>IF(AND(I290&lt;&gt;"107 ハーフマラソン",I290&lt;&gt;"062 10000mW"),D290 &amp; "-" &amp; I290,D290 &amp; "-" &amp; I290 &amp;#REF!)</f>
        <v>-</v>
      </c>
      <c r="AM290" s="6" t="str">
        <f>IF(ISERROR(VLOOKUP(個人情報!$AL290,登録者リスト!#REF!,4,FALSE)),"○","")</f>
        <v>○</v>
      </c>
      <c r="AN290" s="6" t="e">
        <f>IF(AND(I290&lt;&gt;"107 ハーフマラソン",I290&lt;&gt;"062 10000mW"),#REF! &amp; "-" &amp; I290,#REF! &amp; "-" &amp; I290 &amp;#REF!)</f>
        <v>#REF!</v>
      </c>
      <c r="AO290" s="6" t="str">
        <f>IF(ISERROR(VLOOKUP(AN290,突破者リスト外資格記録入力シート!$D$7:$M$106,2,FALSE)),"○","")</f>
        <v>○</v>
      </c>
      <c r="AP290" s="6" t="str">
        <f>IF(C290="○","整理番号","登録番号")</f>
        <v>登録番号</v>
      </c>
      <c r="AQ290" s="6" t="str">
        <f>IF(I290="107 ハーフマラソン","H",IF(I290="062 10000mW","W",""))</f>
        <v/>
      </c>
      <c r="AR290" s="6" t="e">
        <f>VLOOKUP($I290 &amp;#REF!,標準記録!$A$1:$D$25,2,FALSE)</f>
        <v>#REF!</v>
      </c>
      <c r="AS290" s="6" t="e">
        <f>VLOOKUP($I290 &amp;#REF!,標準記録!$A$1:$D$25,3,FALSE)</f>
        <v>#REF!</v>
      </c>
      <c r="AT290" s="6" t="e">
        <f>VLOOKUP($I290 &amp;#REF!,標準記録!$A$1:$D$25,4,FALSE)</f>
        <v>#REF!</v>
      </c>
      <c r="AU290" s="6" t="str">
        <f>IF(AV290="","",A290)</f>
        <v/>
      </c>
      <c r="AV290" s="6" t="str">
        <f>IF(OR(I290="201 十種競技",I290="202 七種競技"),#REF!,"")</f>
        <v/>
      </c>
      <c r="AW290" s="6" t="str">
        <f>IF(I290="107 ハーフマラソン",#REF!,"")</f>
        <v/>
      </c>
      <c r="AX290" s="6" t="e">
        <f>I290 &amp;#REF!</f>
        <v>#REF!</v>
      </c>
      <c r="AY290" s="6">
        <f>I290</f>
        <v>0</v>
      </c>
      <c r="AZ290" s="6">
        <f>COUNTIF($AY$5:$AY$401,I290)</f>
        <v>160</v>
      </c>
      <c r="BA290" s="6">
        <f>COUNTIF($AX$5:$AX$401,I290 &amp; "B標準")</f>
        <v>0</v>
      </c>
      <c r="BB290" s="6" t="str">
        <f>D288 &amp; D290</f>
        <v>登録番号</v>
      </c>
    </row>
    <row r="291" spans="1:54" ht="14.25" thickBot="1" x14ac:dyDescent="0.2">
      <c r="A291" s="358"/>
      <c r="B291" s="293"/>
      <c r="C291" s="295"/>
      <c r="D291" s="293"/>
      <c r="E291" s="188" t="str">
        <f>IF(C290="○",IF($D290&lt;&gt;"",VLOOKUP($D290,新規学連登録者入力シート!$A$2:$U$101,7,FALSE),""),IF($D290&lt;&gt;"",IF(VLOOKUP(個人情報!$D290,登録者リスト!$A$1:$F$43729,4,FALSE)=基本情報!$D$6,VLOOKUP(個人情報!$D290,登録者リスト!$A$1:$F$43729,2,FALSE),""),""))</f>
        <v/>
      </c>
      <c r="F291" s="284"/>
      <c r="G291" s="188" t="str">
        <f>IF(C290="○",IF($D290&lt;&gt;"",VLOOKUP($D290,新規学連登録者入力シート!$A$2:$U$101,19,FALSE),""),IF($D290&lt;&gt;"",IF(VLOOKUP(個人情報!$D290,登録者リスト!$A$1:$F$43729,4,FALSE)=基本情報!$D$6,VLOOKUP(個人情報!$D290,登録者リスト!$A$1:$F$43729,6,FALSE),""),""))</f>
        <v/>
      </c>
      <c r="H291" s="282"/>
      <c r="I291" s="286"/>
      <c r="J291" s="170"/>
      <c r="K291" s="15" t="str">
        <f>IF(S291="",ASC(L291&amp;IF(N291&lt;&gt;"",TEXT(N291,"00"),"")&amp;IF(P291&lt;&gt;"",TEXT(P291,"00"),"")&amp;IF(R291&lt;&gt;"",TEXT(R291,"00"),"")),ASC(S291))</f>
        <v/>
      </c>
      <c r="L291" s="293"/>
      <c r="M291" s="266"/>
      <c r="N291" s="320"/>
      <c r="O291" s="266"/>
      <c r="P291" s="320"/>
      <c r="Q291" s="278"/>
      <c r="R291" s="322"/>
      <c r="S291" s="293"/>
      <c r="T291" s="10"/>
      <c r="U291" s="11" t="s">
        <v>23</v>
      </c>
      <c r="V291" s="10"/>
      <c r="W291" s="11" t="s">
        <v>25</v>
      </c>
      <c r="X291" s="10"/>
      <c r="Y291" s="11" t="s">
        <v>26</v>
      </c>
      <c r="Z291" s="286"/>
      <c r="AA291" s="127" t="str">
        <f>IF(AI291="",ASC(AB290&amp;IF(AD291&lt;&gt;"",TEXT(AD291,"00"),"")&amp;IF(AF291&lt;&gt;"",TEXT(AF291,"00"),"")&amp;IF(AH291&lt;&gt;"",TEXT(AH291,"00"),"")),ASC(AI291))</f>
        <v/>
      </c>
      <c r="AB291" s="268"/>
      <c r="AC291" s="270"/>
      <c r="AD291" s="268"/>
      <c r="AE291" s="270"/>
      <c r="AF291" s="268"/>
      <c r="AG291" s="274"/>
      <c r="AH291" s="268"/>
      <c r="AI291" s="268"/>
      <c r="AJ291" s="219" t="e">
        <f>IF(#REF!="",ASC(#REF!&amp;IF(#REF!&lt;&gt;"",TEXT(#REF!,"00"),"")&amp;IF(#REF!&lt;&gt;"",TEXT(#REF!,"00"),"")&amp;IF(#REF!&lt;&gt;"",TEXT(#REF!,"00"),"")),ASC(#REF!))</f>
        <v>#REF!</v>
      </c>
      <c r="AL291" s="6" t="str">
        <f>IF(AND(I291&lt;&gt;"107 ハーフマラソン",I291&lt;&gt;"062 10000mW"),D290 &amp; "-" &amp; I291,D290 &amp; "-" &amp; I291 &amp;#REF!)</f>
        <v>-</v>
      </c>
      <c r="AM291" s="6" t="str">
        <f>IF(ISERROR(VLOOKUP(個人情報!$AL291,登録者リスト!#REF!,4,FALSE)),"○","")</f>
        <v>○</v>
      </c>
      <c r="AN291" s="6" t="e">
        <f>IF(AND(I291&lt;&gt;"107 ハーフマラソン",I291&lt;&gt;"062 10000mW"),#REF! &amp; "-" &amp; I291,#REF! &amp; "-" &amp; I291 &amp;#REF!)</f>
        <v>#REF!</v>
      </c>
      <c r="AO291" s="6" t="str">
        <f>IF(ISERROR(VLOOKUP(AN291,突破者リスト外資格記録入力シート!$D$7:$M$106,2,FALSE)),"○","")</f>
        <v>○</v>
      </c>
      <c r="AQ291" s="6" t="str">
        <f>IF(I291="107 ハーフマラソン","H",IF(I291="062 10000mW","W",""))</f>
        <v/>
      </c>
      <c r="AR291" s="6" t="e">
        <f>VLOOKUP($I291 &amp;#REF!,標準記録!$A$1:$D$25,2,FALSE)</f>
        <v>#REF!</v>
      </c>
      <c r="AS291" s="6" t="e">
        <f>VLOOKUP($I291 &amp;#REF!,標準記録!$A$1:$D$25,3,FALSE)</f>
        <v>#REF!</v>
      </c>
      <c r="AT291" s="6" t="e">
        <f>VLOOKUP($I291 &amp;#REF!,標準記録!$A$1:$D$25,4,FALSE)</f>
        <v>#REF!</v>
      </c>
      <c r="AU291" s="6" t="str">
        <f>IF(AV291="","",A290)</f>
        <v/>
      </c>
      <c r="AV291" s="6" t="str">
        <f>IF(OR(I291="201 十種競技",I291="202 七種競技"),#REF!,"")</f>
        <v/>
      </c>
      <c r="AW291" s="6" t="str">
        <f>IF(I291="107 ハーフマラソン",#REF!,"")</f>
        <v/>
      </c>
      <c r="AX291" s="6" t="e">
        <f>I291 &amp;#REF!</f>
        <v>#REF!</v>
      </c>
      <c r="AY291" s="6">
        <f>I291</f>
        <v>0</v>
      </c>
      <c r="AZ291" s="6">
        <f>COUNTIF($AY$5:$AY$401,I291)</f>
        <v>160</v>
      </c>
      <c r="BA291" s="6">
        <f>COUNTIF($AX$5:$AX$401,I291 &amp; "B標準")</f>
        <v>0</v>
      </c>
    </row>
    <row r="292" spans="1:54" ht="15" thickTop="1" thickBot="1" x14ac:dyDescent="0.2">
      <c r="A292" s="359"/>
      <c r="B292" s="325" t="s">
        <v>164</v>
      </c>
      <c r="C292" s="326"/>
      <c r="D292" s="326"/>
      <c r="E292" s="326"/>
      <c r="F292" s="326"/>
      <c r="G292" s="327"/>
      <c r="H292" s="214"/>
      <c r="I292" s="328"/>
      <c r="J292" s="329"/>
      <c r="K292" s="329"/>
      <c r="L292" s="329"/>
      <c r="M292" s="329"/>
      <c r="N292" s="329"/>
      <c r="O292" s="329"/>
      <c r="P292" s="329"/>
      <c r="Q292" s="329"/>
      <c r="R292" s="329"/>
      <c r="S292" s="329"/>
      <c r="T292" s="329"/>
      <c r="U292" s="329"/>
      <c r="V292" s="329"/>
      <c r="W292" s="329"/>
      <c r="X292" s="329"/>
      <c r="Y292" s="329"/>
      <c r="Z292" s="329"/>
      <c r="AA292" s="329"/>
      <c r="AB292" s="329"/>
      <c r="AC292" s="329"/>
      <c r="AD292" s="329"/>
      <c r="AE292" s="329"/>
      <c r="AF292" s="329"/>
      <c r="AG292" s="329"/>
      <c r="AH292" s="329"/>
      <c r="AI292" s="329"/>
      <c r="AJ292" s="330"/>
    </row>
    <row r="293" spans="1:54" ht="13.5" customHeight="1" x14ac:dyDescent="0.15">
      <c r="A293" s="355"/>
      <c r="B293" s="350" t="s">
        <v>0</v>
      </c>
      <c r="C293" s="351" t="s">
        <v>280</v>
      </c>
      <c r="D293" s="351" t="str">
        <f>IF(C295="○","整理番号","登録番号")</f>
        <v>登録番号</v>
      </c>
      <c r="E293" s="193" t="s">
        <v>1394</v>
      </c>
      <c r="F293" s="350" t="s">
        <v>319</v>
      </c>
      <c r="G293" s="215" t="s">
        <v>1</v>
      </c>
      <c r="H293" s="336" t="s">
        <v>1395</v>
      </c>
      <c r="I293" s="353" t="s">
        <v>2</v>
      </c>
      <c r="J293" s="194" t="s">
        <v>281</v>
      </c>
      <c r="K293" s="195" t="s">
        <v>16</v>
      </c>
      <c r="L293" s="338" t="s">
        <v>4</v>
      </c>
      <c r="M293" s="339"/>
      <c r="N293" s="339"/>
      <c r="O293" s="339"/>
      <c r="P293" s="339"/>
      <c r="Q293" s="339"/>
      <c r="R293" s="339"/>
      <c r="S293" s="339"/>
      <c r="T293" s="339"/>
      <c r="U293" s="339"/>
      <c r="V293" s="339"/>
      <c r="W293" s="339"/>
      <c r="X293" s="339"/>
      <c r="Y293" s="339"/>
      <c r="Z293" s="340"/>
      <c r="AA293" s="196" t="s">
        <v>16</v>
      </c>
      <c r="AB293" s="341" t="s">
        <v>462</v>
      </c>
      <c r="AC293" s="342"/>
      <c r="AD293" s="342"/>
      <c r="AE293" s="342"/>
      <c r="AF293" s="342"/>
      <c r="AG293" s="342"/>
      <c r="AH293" s="342"/>
      <c r="AI293" s="343"/>
      <c r="AJ293" s="216" t="s">
        <v>16</v>
      </c>
    </row>
    <row r="294" spans="1:54" ht="14.25" thickBot="1" x14ac:dyDescent="0.2">
      <c r="A294" s="356"/>
      <c r="B294" s="337"/>
      <c r="C294" s="352"/>
      <c r="D294" s="352"/>
      <c r="E294" s="197" t="s">
        <v>6</v>
      </c>
      <c r="F294" s="337"/>
      <c r="G294" s="198" t="s">
        <v>7</v>
      </c>
      <c r="H294" s="337"/>
      <c r="I294" s="354"/>
      <c r="J294" s="199"/>
      <c r="K294" s="200"/>
      <c r="L294" s="344" t="s">
        <v>8</v>
      </c>
      <c r="M294" s="345"/>
      <c r="N294" s="345"/>
      <c r="O294" s="345"/>
      <c r="P294" s="345"/>
      <c r="Q294" s="345"/>
      <c r="R294" s="346"/>
      <c r="S294" s="197" t="s">
        <v>9</v>
      </c>
      <c r="T294" s="201" t="s">
        <v>10</v>
      </c>
      <c r="U294" s="202"/>
      <c r="V294" s="202"/>
      <c r="W294" s="202"/>
      <c r="X294" s="202"/>
      <c r="Y294" s="203"/>
      <c r="Z294" s="198" t="s">
        <v>11</v>
      </c>
      <c r="AA294" s="204"/>
      <c r="AB294" s="347" t="s">
        <v>8</v>
      </c>
      <c r="AC294" s="348"/>
      <c r="AD294" s="348"/>
      <c r="AE294" s="348"/>
      <c r="AF294" s="348"/>
      <c r="AG294" s="348"/>
      <c r="AH294" s="349"/>
      <c r="AI294" s="205" t="s">
        <v>9</v>
      </c>
      <c r="AJ294" s="217"/>
    </row>
    <row r="295" spans="1:54" x14ac:dyDescent="0.15">
      <c r="A295" s="357">
        <v>59</v>
      </c>
      <c r="B295" s="292"/>
      <c r="C295" s="294"/>
      <c r="D295" s="292"/>
      <c r="E295" s="212" t="str">
        <f>IF(C295="○",IF($D295&lt;&gt;"",VLOOKUP($D295,新規学連登録者入力シート!$A$2:$U$101,8,FALSE),""),IF($D295&lt;&gt;"",IF(VLOOKUP(個人情報!$D295,登録者リスト!$A$1:$F$43729,4,FALSE)=基本情報!$D$6,VLOOKUP(個人情報!$D295,登録者リスト!$A$1:$F$43729,3,FALSE),""),""))</f>
        <v/>
      </c>
      <c r="F295" s="283" t="str">
        <f>IF(C295="○",IF($D295&lt;&gt;"",VLOOKUP($D295,新規学連登録者入力シート!$A$2:$U$101,9,FALSE),""),IF($D295&lt;&gt;"",IF(VLOOKUP(個人情報!$D295,登録者リスト!$A$1:$G$43729,4,FALSE)=基本情報!$D$6,VLOOKUP(個人情報!$D295,登録者リスト!$A$1:$G$43729,7,FALSE),""),""))</f>
        <v/>
      </c>
      <c r="G295" s="213" t="str">
        <f>IF(C295="○",IF($D295&lt;&gt;"",VLOOKUP($D295,新規学連登録者入力シート!$A$2:$U$101,14,FALSE),""),IF($D295&lt;&gt;"",IF(VLOOKUP(個人情報!$D295,登録者リスト!$A$1:$F$43729,4,FALSE)=基本情報!$D$6,VLOOKUP(個人情報!$D295,登録者リスト!$A$1:$F$43729,5,FALSE),""),""))</f>
        <v/>
      </c>
      <c r="H295" s="281" t="str">
        <f>IF(C295="○",IF($D295&lt;&gt;"",VLOOKUP($D295,新規学連登録者入力シート!$A$2:$U$101,19,FALSE),""),IF($D295&lt;&gt;"",IF(VLOOKUP(個人情報!$D295,登録者リスト!$A$1:$H$43729,4,FALSE)=基本情報!$D$6,VLOOKUP(個人情報!$D295,登録者リスト!$A$1:$H$43729,8,FALSE),""),""))</f>
        <v/>
      </c>
      <c r="I295" s="285"/>
      <c r="J295" s="169"/>
      <c r="K295" s="13" t="str">
        <f>IF(S295="",ASC(L295&amp;IF(N295&lt;&gt;"",TEXT(N295,"00"),"")&amp;IF(P295&lt;&gt;"",TEXT(P295,"00"),"")&amp;IF(R295&lt;&gt;"",TEXT(R295,"00"),"")),ASC(S295))</f>
        <v/>
      </c>
      <c r="L295" s="292"/>
      <c r="M295" s="265" t="s">
        <v>275</v>
      </c>
      <c r="N295" s="319"/>
      <c r="O295" s="265" t="s">
        <v>276</v>
      </c>
      <c r="P295" s="319"/>
      <c r="Q295" s="277" t="s">
        <v>277</v>
      </c>
      <c r="R295" s="321"/>
      <c r="S295" s="292"/>
      <c r="T295" s="8"/>
      <c r="U295" s="9" t="s">
        <v>23</v>
      </c>
      <c r="V295" s="8"/>
      <c r="W295" s="9" t="s">
        <v>24</v>
      </c>
      <c r="X295" s="8"/>
      <c r="Y295" s="9" t="s">
        <v>26</v>
      </c>
      <c r="Z295" s="285"/>
      <c r="AA295" s="126" t="str">
        <f>IF(AI295="",ASC(AB295&amp;IF(AD295&lt;&gt;"",TEXT(AD295,"00"),"")&amp;IF(AF295&lt;&gt;"",TEXT(AF295,"00"),"")&amp;IF(AH295&lt;&gt;"",TEXT(AH295,"00"),"")),ASC(AI295))</f>
        <v/>
      </c>
      <c r="AB295" s="267" t="str">
        <f>IF(I295="","",IF(I295="202 七種競技","",VLOOKUP(I295,大学記録!$A$3:$H$22,2,FALSE)))</f>
        <v/>
      </c>
      <c r="AC295" s="269" t="s">
        <v>275</v>
      </c>
      <c r="AD295" s="267" t="str">
        <f>IF(I295="","",IF(I295="202 七種競技","",VLOOKUP(I295,大学記録!$A$3:$H$22,4,FALSE)))</f>
        <v/>
      </c>
      <c r="AE295" s="269" t="s">
        <v>276</v>
      </c>
      <c r="AF295" s="267" t="str">
        <f>IF(I295="","",IF(I295="202 七種競技","",VLOOKUP(I295,大学記録!$A$3:$H$22,6,FALSE)))</f>
        <v/>
      </c>
      <c r="AG295" s="273" t="s">
        <v>277</v>
      </c>
      <c r="AH295" s="267" t="str">
        <f>IF(I295="","",IF(I295="202 七種競技","",VLOOKUP(I295,大学記録!$A$3:$H$22,8,FALSE)))</f>
        <v/>
      </c>
      <c r="AI295" s="267" t="str">
        <f>IF(I295="","",IF(I295="202 七種競技",大学記録!$B$22,""))</f>
        <v/>
      </c>
      <c r="AJ295" s="218" t="e">
        <f>IF(#REF!="",ASC(#REF!&amp;IF(#REF!&lt;&gt;"",TEXT(#REF!,"00"),"")&amp;IF(#REF!&lt;&gt;"",TEXT(#REF!,"00"),"")&amp;IF(#REF!&lt;&gt;"",TEXT(#REF!,"00"),"")),ASC(#REF!))</f>
        <v>#REF!</v>
      </c>
      <c r="AL295" s="6" t="str">
        <f>IF(AND(I295&lt;&gt;"107 ハーフマラソン",I295&lt;&gt;"062 10000mW"),D295 &amp; "-" &amp; I295,D295 &amp; "-" &amp; I295 &amp;#REF!)</f>
        <v>-</v>
      </c>
      <c r="AM295" s="6" t="str">
        <f>IF(ISERROR(VLOOKUP(個人情報!$AL295,登録者リスト!#REF!,4,FALSE)),"○","")</f>
        <v>○</v>
      </c>
      <c r="AN295" s="6" t="e">
        <f>IF(AND(I295&lt;&gt;"107 ハーフマラソン",I295&lt;&gt;"062 10000mW"),#REF! &amp; "-" &amp; I295,#REF! &amp; "-" &amp; I295 &amp;#REF!)</f>
        <v>#REF!</v>
      </c>
      <c r="AO295" s="6" t="str">
        <f>IF(ISERROR(VLOOKUP(AN295,突破者リスト外資格記録入力シート!$D$7:$M$106,2,FALSE)),"○","")</f>
        <v>○</v>
      </c>
      <c r="AP295" s="6" t="str">
        <f>IF(C295="○","整理番号","登録番号")</f>
        <v>登録番号</v>
      </c>
      <c r="AQ295" s="6" t="str">
        <f>IF(I295="107 ハーフマラソン","H",IF(I295="062 10000mW","W",""))</f>
        <v/>
      </c>
      <c r="AR295" s="6" t="e">
        <f>VLOOKUP($I295 &amp;#REF!,標準記録!$A$1:$D$25,2,FALSE)</f>
        <v>#REF!</v>
      </c>
      <c r="AS295" s="6" t="e">
        <f>VLOOKUP($I295 &amp;#REF!,標準記録!$A$1:$D$25,3,FALSE)</f>
        <v>#REF!</v>
      </c>
      <c r="AT295" s="6" t="e">
        <f>VLOOKUP($I295 &amp;#REF!,標準記録!$A$1:$D$25,4,FALSE)</f>
        <v>#REF!</v>
      </c>
      <c r="AU295" s="6" t="str">
        <f>IF(AV295="","",A295)</f>
        <v/>
      </c>
      <c r="AV295" s="6" t="str">
        <f>IF(OR(I295="201 十種競技",I295="202 七種競技"),#REF!,"")</f>
        <v/>
      </c>
      <c r="AW295" s="6" t="str">
        <f>IF(I295="107 ハーフマラソン",#REF!,"")</f>
        <v/>
      </c>
      <c r="AX295" s="6" t="e">
        <f>I295 &amp;#REF!</f>
        <v>#REF!</v>
      </c>
      <c r="AY295" s="6">
        <f>I295</f>
        <v>0</v>
      </c>
      <c r="AZ295" s="6">
        <f>COUNTIF($AY$5:$AY$401,I295)</f>
        <v>160</v>
      </c>
      <c r="BA295" s="6">
        <f>COUNTIF($AX$5:$AX$401,I295 &amp; "B標準")</f>
        <v>0</v>
      </c>
      <c r="BB295" s="6" t="str">
        <f>D293 &amp; D295</f>
        <v>登録番号</v>
      </c>
    </row>
    <row r="296" spans="1:54" ht="14.25" thickBot="1" x14ac:dyDescent="0.2">
      <c r="A296" s="358"/>
      <c r="B296" s="293"/>
      <c r="C296" s="295"/>
      <c r="D296" s="293"/>
      <c r="E296" s="188" t="str">
        <f>IF(C295="○",IF($D295&lt;&gt;"",VLOOKUP($D295,新規学連登録者入力シート!$A$2:$U$101,7,FALSE),""),IF($D295&lt;&gt;"",IF(VLOOKUP(個人情報!$D295,登録者リスト!$A$1:$F$43729,4,FALSE)=基本情報!$D$6,VLOOKUP(個人情報!$D295,登録者リスト!$A$1:$F$43729,2,FALSE),""),""))</f>
        <v/>
      </c>
      <c r="F296" s="284"/>
      <c r="G296" s="188" t="str">
        <f>IF(C295="○",IF($D295&lt;&gt;"",VLOOKUP($D295,新規学連登録者入力シート!$A$2:$U$101,19,FALSE),""),IF($D295&lt;&gt;"",IF(VLOOKUP(個人情報!$D295,登録者リスト!$A$1:$F$43729,4,FALSE)=基本情報!$D$6,VLOOKUP(個人情報!$D295,登録者リスト!$A$1:$F$43729,6,FALSE),""),""))</f>
        <v/>
      </c>
      <c r="H296" s="282"/>
      <c r="I296" s="286"/>
      <c r="J296" s="170"/>
      <c r="K296" s="15" t="str">
        <f>IF(S296="",ASC(L296&amp;IF(N296&lt;&gt;"",TEXT(N296,"00"),"")&amp;IF(P296&lt;&gt;"",TEXT(P296,"00"),"")&amp;IF(R296&lt;&gt;"",TEXT(R296,"00"),"")),ASC(S296))</f>
        <v/>
      </c>
      <c r="L296" s="293"/>
      <c r="M296" s="266"/>
      <c r="N296" s="320"/>
      <c r="O296" s="266"/>
      <c r="P296" s="320"/>
      <c r="Q296" s="278"/>
      <c r="R296" s="322"/>
      <c r="S296" s="293"/>
      <c r="T296" s="10"/>
      <c r="U296" s="11" t="s">
        <v>23</v>
      </c>
      <c r="V296" s="10"/>
      <c r="W296" s="11" t="s">
        <v>25</v>
      </c>
      <c r="X296" s="10"/>
      <c r="Y296" s="11" t="s">
        <v>26</v>
      </c>
      <c r="Z296" s="286"/>
      <c r="AA296" s="127" t="str">
        <f>IF(AI296="",ASC(AB295&amp;IF(AD296&lt;&gt;"",TEXT(AD296,"00"),"")&amp;IF(AF296&lt;&gt;"",TEXT(AF296,"00"),"")&amp;IF(AH296&lt;&gt;"",TEXT(AH296,"00"),"")),ASC(AI296))</f>
        <v/>
      </c>
      <c r="AB296" s="268"/>
      <c r="AC296" s="270"/>
      <c r="AD296" s="268"/>
      <c r="AE296" s="270"/>
      <c r="AF296" s="268"/>
      <c r="AG296" s="274"/>
      <c r="AH296" s="268"/>
      <c r="AI296" s="268"/>
      <c r="AJ296" s="219" t="e">
        <f>IF(#REF!="",ASC(#REF!&amp;IF(#REF!&lt;&gt;"",TEXT(#REF!,"00"),"")&amp;IF(#REF!&lt;&gt;"",TEXT(#REF!,"00"),"")&amp;IF(#REF!&lt;&gt;"",TEXT(#REF!,"00"),"")),ASC(#REF!))</f>
        <v>#REF!</v>
      </c>
      <c r="AL296" s="6" t="str">
        <f>IF(AND(I296&lt;&gt;"107 ハーフマラソン",I296&lt;&gt;"062 10000mW"),D295 &amp; "-" &amp; I296,D295 &amp; "-" &amp; I296 &amp;#REF!)</f>
        <v>-</v>
      </c>
      <c r="AM296" s="6" t="str">
        <f>IF(ISERROR(VLOOKUP(個人情報!$AL296,登録者リスト!#REF!,4,FALSE)),"○","")</f>
        <v>○</v>
      </c>
      <c r="AN296" s="6" t="e">
        <f>IF(AND(I296&lt;&gt;"107 ハーフマラソン",I296&lt;&gt;"062 10000mW"),#REF! &amp; "-" &amp; I296,#REF! &amp; "-" &amp; I296 &amp;#REF!)</f>
        <v>#REF!</v>
      </c>
      <c r="AO296" s="6" t="str">
        <f>IF(ISERROR(VLOOKUP(AN296,突破者リスト外資格記録入力シート!$D$7:$M$106,2,FALSE)),"○","")</f>
        <v>○</v>
      </c>
      <c r="AQ296" s="6" t="str">
        <f>IF(I296="107 ハーフマラソン","H",IF(I296="062 10000mW","W",""))</f>
        <v/>
      </c>
      <c r="AR296" s="6" t="e">
        <f>VLOOKUP($I296 &amp;#REF!,標準記録!$A$1:$D$25,2,FALSE)</f>
        <v>#REF!</v>
      </c>
      <c r="AS296" s="6" t="e">
        <f>VLOOKUP($I296 &amp;#REF!,標準記録!$A$1:$D$25,3,FALSE)</f>
        <v>#REF!</v>
      </c>
      <c r="AT296" s="6" t="e">
        <f>VLOOKUP($I296 &amp;#REF!,標準記録!$A$1:$D$25,4,FALSE)</f>
        <v>#REF!</v>
      </c>
      <c r="AU296" s="6" t="str">
        <f>IF(AV296="","",A295)</f>
        <v/>
      </c>
      <c r="AV296" s="6" t="str">
        <f>IF(OR(I296="201 十種競技",I296="202 七種競技"),#REF!,"")</f>
        <v/>
      </c>
      <c r="AW296" s="6" t="str">
        <f>IF(I296="107 ハーフマラソン",#REF!,"")</f>
        <v/>
      </c>
      <c r="AX296" s="6" t="e">
        <f>I296 &amp;#REF!</f>
        <v>#REF!</v>
      </c>
      <c r="AY296" s="6">
        <f>I296</f>
        <v>0</v>
      </c>
      <c r="AZ296" s="6">
        <f>COUNTIF($AY$5:$AY$401,I296)</f>
        <v>160</v>
      </c>
      <c r="BA296" s="6">
        <f>COUNTIF($AX$5:$AX$401,I296 &amp; "B標準")</f>
        <v>0</v>
      </c>
    </row>
    <row r="297" spans="1:54" ht="15" thickTop="1" thickBot="1" x14ac:dyDescent="0.2">
      <c r="A297" s="359"/>
      <c r="B297" s="325" t="s">
        <v>164</v>
      </c>
      <c r="C297" s="326"/>
      <c r="D297" s="326"/>
      <c r="E297" s="326"/>
      <c r="F297" s="326"/>
      <c r="G297" s="327"/>
      <c r="H297" s="214"/>
      <c r="I297" s="328"/>
      <c r="J297" s="329"/>
      <c r="K297" s="329"/>
      <c r="L297" s="329"/>
      <c r="M297" s="329"/>
      <c r="N297" s="329"/>
      <c r="O297" s="329"/>
      <c r="P297" s="329"/>
      <c r="Q297" s="329"/>
      <c r="R297" s="329"/>
      <c r="S297" s="329"/>
      <c r="T297" s="329"/>
      <c r="U297" s="329"/>
      <c r="V297" s="329"/>
      <c r="W297" s="329"/>
      <c r="X297" s="329"/>
      <c r="Y297" s="329"/>
      <c r="Z297" s="329"/>
      <c r="AA297" s="329"/>
      <c r="AB297" s="329"/>
      <c r="AC297" s="329"/>
      <c r="AD297" s="329"/>
      <c r="AE297" s="329"/>
      <c r="AF297" s="329"/>
      <c r="AG297" s="329"/>
      <c r="AH297" s="329"/>
      <c r="AI297" s="329"/>
      <c r="AJ297" s="330"/>
    </row>
    <row r="298" spans="1:54" ht="13.5" customHeight="1" x14ac:dyDescent="0.15">
      <c r="A298" s="355"/>
      <c r="B298" s="350" t="s">
        <v>0</v>
      </c>
      <c r="C298" s="351" t="s">
        <v>280</v>
      </c>
      <c r="D298" s="351" t="str">
        <f>IF(C300="○","整理番号","登録番号")</f>
        <v>登録番号</v>
      </c>
      <c r="E298" s="193" t="s">
        <v>1394</v>
      </c>
      <c r="F298" s="350" t="s">
        <v>319</v>
      </c>
      <c r="G298" s="215" t="s">
        <v>1</v>
      </c>
      <c r="H298" s="336" t="s">
        <v>1395</v>
      </c>
      <c r="I298" s="353" t="s">
        <v>2</v>
      </c>
      <c r="J298" s="194" t="s">
        <v>281</v>
      </c>
      <c r="K298" s="195" t="s">
        <v>16</v>
      </c>
      <c r="L298" s="338" t="s">
        <v>4</v>
      </c>
      <c r="M298" s="339"/>
      <c r="N298" s="339"/>
      <c r="O298" s="339"/>
      <c r="P298" s="339"/>
      <c r="Q298" s="339"/>
      <c r="R298" s="339"/>
      <c r="S298" s="339"/>
      <c r="T298" s="339"/>
      <c r="U298" s="339"/>
      <c r="V298" s="339"/>
      <c r="W298" s="339"/>
      <c r="X298" s="339"/>
      <c r="Y298" s="339"/>
      <c r="Z298" s="340"/>
      <c r="AA298" s="196" t="s">
        <v>16</v>
      </c>
      <c r="AB298" s="341" t="s">
        <v>462</v>
      </c>
      <c r="AC298" s="342"/>
      <c r="AD298" s="342"/>
      <c r="AE298" s="342"/>
      <c r="AF298" s="342"/>
      <c r="AG298" s="342"/>
      <c r="AH298" s="342"/>
      <c r="AI298" s="343"/>
      <c r="AJ298" s="216" t="s">
        <v>16</v>
      </c>
    </row>
    <row r="299" spans="1:54" ht="14.25" thickBot="1" x14ac:dyDescent="0.2">
      <c r="A299" s="356"/>
      <c r="B299" s="337"/>
      <c r="C299" s="352"/>
      <c r="D299" s="352"/>
      <c r="E299" s="197" t="s">
        <v>6</v>
      </c>
      <c r="F299" s="337"/>
      <c r="G299" s="198" t="s">
        <v>7</v>
      </c>
      <c r="H299" s="337"/>
      <c r="I299" s="354"/>
      <c r="J299" s="199"/>
      <c r="K299" s="200"/>
      <c r="L299" s="344" t="s">
        <v>8</v>
      </c>
      <c r="M299" s="345"/>
      <c r="N299" s="345"/>
      <c r="O299" s="345"/>
      <c r="P299" s="345"/>
      <c r="Q299" s="345"/>
      <c r="R299" s="346"/>
      <c r="S299" s="197" t="s">
        <v>9</v>
      </c>
      <c r="T299" s="201" t="s">
        <v>10</v>
      </c>
      <c r="U299" s="202"/>
      <c r="V299" s="202"/>
      <c r="W299" s="202"/>
      <c r="X299" s="202"/>
      <c r="Y299" s="203"/>
      <c r="Z299" s="198" t="s">
        <v>11</v>
      </c>
      <c r="AA299" s="204"/>
      <c r="AB299" s="347" t="s">
        <v>8</v>
      </c>
      <c r="AC299" s="348"/>
      <c r="AD299" s="348"/>
      <c r="AE299" s="348"/>
      <c r="AF299" s="348"/>
      <c r="AG299" s="348"/>
      <c r="AH299" s="349"/>
      <c r="AI299" s="205" t="s">
        <v>9</v>
      </c>
      <c r="AJ299" s="217"/>
    </row>
    <row r="300" spans="1:54" x14ac:dyDescent="0.15">
      <c r="A300" s="357">
        <v>60</v>
      </c>
      <c r="B300" s="292"/>
      <c r="C300" s="294"/>
      <c r="D300" s="292"/>
      <c r="E300" s="212" t="str">
        <f>IF(C300="○",IF($D300&lt;&gt;"",VLOOKUP($D300,新規学連登録者入力シート!$A$2:$U$101,8,FALSE),""),IF($D300&lt;&gt;"",IF(VLOOKUP(個人情報!$D300,登録者リスト!$A$1:$F$43729,4,FALSE)=基本情報!$D$6,VLOOKUP(個人情報!$D300,登録者リスト!$A$1:$F$43729,3,FALSE),""),""))</f>
        <v/>
      </c>
      <c r="F300" s="283" t="str">
        <f>IF(C300="○",IF($D300&lt;&gt;"",VLOOKUP($D300,新規学連登録者入力シート!$A$2:$U$101,9,FALSE),""),IF($D300&lt;&gt;"",IF(VLOOKUP(個人情報!$D300,登録者リスト!$A$1:$G$43729,4,FALSE)=基本情報!$D$6,VLOOKUP(個人情報!$D300,登録者リスト!$A$1:$G$43729,7,FALSE),""),""))</f>
        <v/>
      </c>
      <c r="G300" s="213" t="str">
        <f>IF(C300="○",IF($D300&lt;&gt;"",VLOOKUP($D300,新規学連登録者入力シート!$A$2:$U$101,14,FALSE),""),IF($D300&lt;&gt;"",IF(VLOOKUP(個人情報!$D300,登録者リスト!$A$1:$F$43729,4,FALSE)=基本情報!$D$6,VLOOKUP(個人情報!$D300,登録者リスト!$A$1:$F$43729,5,FALSE),""),""))</f>
        <v/>
      </c>
      <c r="H300" s="281" t="str">
        <f>IF(C300="○",IF($D300&lt;&gt;"",VLOOKUP($D300,新規学連登録者入力シート!$A$2:$U$101,19,FALSE),""),IF($D300&lt;&gt;"",IF(VLOOKUP(個人情報!$D300,登録者リスト!$A$1:$H$43729,4,FALSE)=基本情報!$D$6,VLOOKUP(個人情報!$D300,登録者リスト!$A$1:$H$43729,8,FALSE),""),""))</f>
        <v/>
      </c>
      <c r="I300" s="285"/>
      <c r="J300" s="169"/>
      <c r="K300" s="13" t="str">
        <f>IF(S300="",ASC(L300&amp;IF(N300&lt;&gt;"",TEXT(N300,"00"),"")&amp;IF(P300&lt;&gt;"",TEXT(P300,"00"),"")&amp;IF(R300&lt;&gt;"",TEXT(R300,"00"),"")),ASC(S300))</f>
        <v/>
      </c>
      <c r="L300" s="292"/>
      <c r="M300" s="265" t="s">
        <v>275</v>
      </c>
      <c r="N300" s="319"/>
      <c r="O300" s="265" t="s">
        <v>276</v>
      </c>
      <c r="P300" s="319"/>
      <c r="Q300" s="277" t="s">
        <v>277</v>
      </c>
      <c r="R300" s="321"/>
      <c r="S300" s="292"/>
      <c r="T300" s="8"/>
      <c r="U300" s="9" t="s">
        <v>23</v>
      </c>
      <c r="V300" s="8"/>
      <c r="W300" s="9" t="s">
        <v>24</v>
      </c>
      <c r="X300" s="8"/>
      <c r="Y300" s="9" t="s">
        <v>26</v>
      </c>
      <c r="Z300" s="285"/>
      <c r="AA300" s="126" t="str">
        <f>IF(AI300="",ASC(AB300&amp;IF(AD300&lt;&gt;"",TEXT(AD300,"00"),"")&amp;IF(AF300&lt;&gt;"",TEXT(AF300,"00"),"")&amp;IF(AH300&lt;&gt;"",TEXT(AH300,"00"),"")),ASC(AI300))</f>
        <v/>
      </c>
      <c r="AB300" s="267" t="str">
        <f>IF(I300="","",IF(I300="202 七種競技","",VLOOKUP(I300,大学記録!$A$3:$H$22,2,FALSE)))</f>
        <v/>
      </c>
      <c r="AC300" s="269" t="s">
        <v>275</v>
      </c>
      <c r="AD300" s="267" t="str">
        <f>IF(I300="","",IF(I300="202 七種競技","",VLOOKUP(I300,大学記録!$A$3:$H$22,4,FALSE)))</f>
        <v/>
      </c>
      <c r="AE300" s="269" t="s">
        <v>276</v>
      </c>
      <c r="AF300" s="267" t="str">
        <f>IF(I300="","",IF(I300="202 七種競技","",VLOOKUP(I300,大学記録!$A$3:$H$22,6,FALSE)))</f>
        <v/>
      </c>
      <c r="AG300" s="273" t="s">
        <v>277</v>
      </c>
      <c r="AH300" s="267" t="str">
        <f>IF(I300="","",IF(I300="202 七種競技","",VLOOKUP(I300,大学記録!$A$3:$H$22,8,FALSE)))</f>
        <v/>
      </c>
      <c r="AI300" s="267" t="str">
        <f>IF(I300="","",IF(I300="202 七種競技",大学記録!$B$22,""))</f>
        <v/>
      </c>
      <c r="AJ300" s="218" t="e">
        <f>IF(#REF!="",ASC(#REF!&amp;IF(#REF!&lt;&gt;"",TEXT(#REF!,"00"),"")&amp;IF(#REF!&lt;&gt;"",TEXT(#REF!,"00"),"")&amp;IF(#REF!&lt;&gt;"",TEXT(#REF!,"00"),"")),ASC(#REF!))</f>
        <v>#REF!</v>
      </c>
      <c r="AL300" s="6" t="str">
        <f>IF(AND(I300&lt;&gt;"107 ハーフマラソン",I300&lt;&gt;"062 10000mW"),D300 &amp; "-" &amp; I300,D300 &amp; "-" &amp; I300 &amp;#REF!)</f>
        <v>-</v>
      </c>
      <c r="AM300" s="6" t="str">
        <f>IF(ISERROR(VLOOKUP(個人情報!$AL300,登録者リスト!#REF!,4,FALSE)),"○","")</f>
        <v>○</v>
      </c>
      <c r="AN300" s="6" t="e">
        <f>IF(AND(I300&lt;&gt;"107 ハーフマラソン",I300&lt;&gt;"062 10000mW"),#REF! &amp; "-" &amp; I300,#REF! &amp; "-" &amp; I300 &amp;#REF!)</f>
        <v>#REF!</v>
      </c>
      <c r="AO300" s="6" t="str">
        <f>IF(ISERROR(VLOOKUP(AN300,突破者リスト外資格記録入力シート!$D$7:$M$106,2,FALSE)),"○","")</f>
        <v>○</v>
      </c>
      <c r="AP300" s="6" t="str">
        <f>IF(C300="○","整理番号","登録番号")</f>
        <v>登録番号</v>
      </c>
      <c r="AQ300" s="6" t="str">
        <f>IF(I300="107 ハーフマラソン","H",IF(I300="062 10000mW","W",""))</f>
        <v/>
      </c>
      <c r="AR300" s="6" t="e">
        <f>VLOOKUP($I300 &amp;#REF!,標準記録!$A$1:$D$25,2,FALSE)</f>
        <v>#REF!</v>
      </c>
      <c r="AS300" s="6" t="e">
        <f>VLOOKUP($I300 &amp;#REF!,標準記録!$A$1:$D$25,3,FALSE)</f>
        <v>#REF!</v>
      </c>
      <c r="AT300" s="6" t="e">
        <f>VLOOKUP($I300 &amp;#REF!,標準記録!$A$1:$D$25,4,FALSE)</f>
        <v>#REF!</v>
      </c>
      <c r="AU300" s="6" t="str">
        <f>IF(AV300="","",A300)</f>
        <v/>
      </c>
      <c r="AV300" s="6" t="str">
        <f>IF(OR(I300="201 十種競技",I300="202 七種競技"),#REF!,"")</f>
        <v/>
      </c>
      <c r="AW300" s="6" t="str">
        <f>IF(I300="107 ハーフマラソン",#REF!,"")</f>
        <v/>
      </c>
      <c r="AX300" s="6" t="e">
        <f>I300 &amp;#REF!</f>
        <v>#REF!</v>
      </c>
      <c r="AY300" s="6">
        <f>I300</f>
        <v>0</v>
      </c>
      <c r="AZ300" s="6">
        <f>COUNTIF($AY$5:$AY$401,I300)</f>
        <v>160</v>
      </c>
      <c r="BA300" s="6">
        <f>COUNTIF($AX$5:$AX$401,I300 &amp; "B標準")</f>
        <v>0</v>
      </c>
      <c r="BB300" s="6" t="str">
        <f>D298 &amp; D300</f>
        <v>登録番号</v>
      </c>
    </row>
    <row r="301" spans="1:54" ht="14.25" thickBot="1" x14ac:dyDescent="0.2">
      <c r="A301" s="358"/>
      <c r="B301" s="293"/>
      <c r="C301" s="295"/>
      <c r="D301" s="293"/>
      <c r="E301" s="188" t="str">
        <f>IF(C300="○",IF($D300&lt;&gt;"",VLOOKUP($D300,新規学連登録者入力シート!$A$2:$U$101,7,FALSE),""),IF($D300&lt;&gt;"",IF(VLOOKUP(個人情報!$D300,登録者リスト!$A$1:$F$43729,4,FALSE)=基本情報!$D$6,VLOOKUP(個人情報!$D300,登録者リスト!$A$1:$F$43729,2,FALSE),""),""))</f>
        <v/>
      </c>
      <c r="F301" s="284"/>
      <c r="G301" s="188" t="str">
        <f>IF(C300="○",IF($D300&lt;&gt;"",VLOOKUP($D300,新規学連登録者入力シート!$A$2:$U$101,19,FALSE),""),IF($D300&lt;&gt;"",IF(VLOOKUP(個人情報!$D300,登録者リスト!$A$1:$F$43729,4,FALSE)=基本情報!$D$6,VLOOKUP(個人情報!$D300,登録者リスト!$A$1:$F$43729,6,FALSE),""),""))</f>
        <v/>
      </c>
      <c r="H301" s="282"/>
      <c r="I301" s="286"/>
      <c r="J301" s="170"/>
      <c r="K301" s="15" t="str">
        <f>IF(S301="",ASC(L301&amp;IF(N301&lt;&gt;"",TEXT(N301,"00"),"")&amp;IF(P301&lt;&gt;"",TEXT(P301,"00"),"")&amp;IF(R301&lt;&gt;"",TEXT(R301,"00"),"")),ASC(S301))</f>
        <v/>
      </c>
      <c r="L301" s="293"/>
      <c r="M301" s="266"/>
      <c r="N301" s="320"/>
      <c r="O301" s="266"/>
      <c r="P301" s="320"/>
      <c r="Q301" s="278"/>
      <c r="R301" s="322"/>
      <c r="S301" s="293"/>
      <c r="T301" s="10"/>
      <c r="U301" s="11" t="s">
        <v>23</v>
      </c>
      <c r="V301" s="10"/>
      <c r="W301" s="11" t="s">
        <v>25</v>
      </c>
      <c r="X301" s="10"/>
      <c r="Y301" s="11" t="s">
        <v>26</v>
      </c>
      <c r="Z301" s="286"/>
      <c r="AA301" s="127" t="str">
        <f>IF(AI301="",ASC(AB300&amp;IF(AD301&lt;&gt;"",TEXT(AD301,"00"),"")&amp;IF(AF301&lt;&gt;"",TEXT(AF301,"00"),"")&amp;IF(AH301&lt;&gt;"",TEXT(AH301,"00"),"")),ASC(AI301))</f>
        <v/>
      </c>
      <c r="AB301" s="268"/>
      <c r="AC301" s="270"/>
      <c r="AD301" s="268"/>
      <c r="AE301" s="270"/>
      <c r="AF301" s="268"/>
      <c r="AG301" s="274"/>
      <c r="AH301" s="268"/>
      <c r="AI301" s="268"/>
      <c r="AJ301" s="219" t="e">
        <f>IF(#REF!="",ASC(#REF!&amp;IF(#REF!&lt;&gt;"",TEXT(#REF!,"00"),"")&amp;IF(#REF!&lt;&gt;"",TEXT(#REF!,"00"),"")&amp;IF(#REF!&lt;&gt;"",TEXT(#REF!,"00"),"")),ASC(#REF!))</f>
        <v>#REF!</v>
      </c>
      <c r="AL301" s="6" t="str">
        <f>IF(AND(I301&lt;&gt;"107 ハーフマラソン",I301&lt;&gt;"062 10000mW"),D300 &amp; "-" &amp; I301,D300 &amp; "-" &amp; I301 &amp;#REF!)</f>
        <v>-</v>
      </c>
      <c r="AM301" s="6" t="str">
        <f>IF(ISERROR(VLOOKUP(個人情報!$AL301,登録者リスト!#REF!,4,FALSE)),"○","")</f>
        <v>○</v>
      </c>
      <c r="AN301" s="6" t="e">
        <f>IF(AND(I301&lt;&gt;"107 ハーフマラソン",I301&lt;&gt;"062 10000mW"),#REF! &amp; "-" &amp; I301,#REF! &amp; "-" &amp; I301 &amp;#REF!)</f>
        <v>#REF!</v>
      </c>
      <c r="AO301" s="6" t="str">
        <f>IF(ISERROR(VLOOKUP(AN301,突破者リスト外資格記録入力シート!$D$7:$M$106,2,FALSE)),"○","")</f>
        <v>○</v>
      </c>
      <c r="AQ301" s="6" t="str">
        <f>IF(I301="107 ハーフマラソン","H",IF(I301="062 10000mW","W",""))</f>
        <v/>
      </c>
      <c r="AR301" s="6" t="e">
        <f>VLOOKUP($I301 &amp;#REF!,標準記録!$A$1:$D$25,2,FALSE)</f>
        <v>#REF!</v>
      </c>
      <c r="AS301" s="6" t="e">
        <f>VLOOKUP($I301 &amp;#REF!,標準記録!$A$1:$D$25,3,FALSE)</f>
        <v>#REF!</v>
      </c>
      <c r="AT301" s="6" t="e">
        <f>VLOOKUP($I301 &amp;#REF!,標準記録!$A$1:$D$25,4,FALSE)</f>
        <v>#REF!</v>
      </c>
      <c r="AU301" s="6" t="str">
        <f>IF(AV301="","",A300)</f>
        <v/>
      </c>
      <c r="AV301" s="6" t="str">
        <f>IF(OR(I301="201 十種競技",I301="202 七種競技"),#REF!,"")</f>
        <v/>
      </c>
      <c r="AW301" s="6" t="str">
        <f>IF(I301="107 ハーフマラソン",#REF!,"")</f>
        <v/>
      </c>
      <c r="AX301" s="6" t="e">
        <f>I301 &amp;#REF!</f>
        <v>#REF!</v>
      </c>
      <c r="AY301" s="6">
        <f>I301</f>
        <v>0</v>
      </c>
      <c r="AZ301" s="6">
        <f>COUNTIF($AY$5:$AY$401,I301)</f>
        <v>160</v>
      </c>
      <c r="BA301" s="6">
        <f>COUNTIF($AX$5:$AX$401,I301 &amp; "B標準")</f>
        <v>0</v>
      </c>
    </row>
    <row r="302" spans="1:54" ht="15" thickTop="1" thickBot="1" x14ac:dyDescent="0.2">
      <c r="A302" s="359"/>
      <c r="B302" s="325" t="s">
        <v>164</v>
      </c>
      <c r="C302" s="326"/>
      <c r="D302" s="326"/>
      <c r="E302" s="326"/>
      <c r="F302" s="326"/>
      <c r="G302" s="327"/>
      <c r="H302" s="214"/>
      <c r="I302" s="328"/>
      <c r="J302" s="329"/>
      <c r="K302" s="329"/>
      <c r="L302" s="329"/>
      <c r="M302" s="329"/>
      <c r="N302" s="329"/>
      <c r="O302" s="329"/>
      <c r="P302" s="329"/>
      <c r="Q302" s="329"/>
      <c r="R302" s="329"/>
      <c r="S302" s="329"/>
      <c r="T302" s="329"/>
      <c r="U302" s="329"/>
      <c r="V302" s="329"/>
      <c r="W302" s="329"/>
      <c r="X302" s="329"/>
      <c r="Y302" s="329"/>
      <c r="Z302" s="329"/>
      <c r="AA302" s="329"/>
      <c r="AB302" s="329"/>
      <c r="AC302" s="329"/>
      <c r="AD302" s="329"/>
      <c r="AE302" s="329"/>
      <c r="AF302" s="329"/>
      <c r="AG302" s="329"/>
      <c r="AH302" s="329"/>
      <c r="AI302" s="329"/>
      <c r="AJ302" s="330"/>
    </row>
    <row r="303" spans="1:54" ht="13.5" customHeight="1" x14ac:dyDescent="0.15">
      <c r="A303" s="355"/>
      <c r="B303" s="350" t="s">
        <v>0</v>
      </c>
      <c r="C303" s="351" t="s">
        <v>280</v>
      </c>
      <c r="D303" s="351" t="str">
        <f>IF(C305="○","整理番号","登録番号")</f>
        <v>登録番号</v>
      </c>
      <c r="E303" s="193" t="s">
        <v>1394</v>
      </c>
      <c r="F303" s="350" t="s">
        <v>319</v>
      </c>
      <c r="G303" s="215" t="s">
        <v>1</v>
      </c>
      <c r="H303" s="336" t="s">
        <v>1395</v>
      </c>
      <c r="I303" s="353" t="s">
        <v>2</v>
      </c>
      <c r="J303" s="194" t="s">
        <v>281</v>
      </c>
      <c r="K303" s="195" t="s">
        <v>16</v>
      </c>
      <c r="L303" s="338" t="s">
        <v>4</v>
      </c>
      <c r="M303" s="339"/>
      <c r="N303" s="339"/>
      <c r="O303" s="339"/>
      <c r="P303" s="339"/>
      <c r="Q303" s="339"/>
      <c r="R303" s="339"/>
      <c r="S303" s="339"/>
      <c r="T303" s="339"/>
      <c r="U303" s="339"/>
      <c r="V303" s="339"/>
      <c r="W303" s="339"/>
      <c r="X303" s="339"/>
      <c r="Y303" s="339"/>
      <c r="Z303" s="340"/>
      <c r="AA303" s="196" t="s">
        <v>16</v>
      </c>
      <c r="AB303" s="341" t="s">
        <v>462</v>
      </c>
      <c r="AC303" s="342"/>
      <c r="AD303" s="342"/>
      <c r="AE303" s="342"/>
      <c r="AF303" s="342"/>
      <c r="AG303" s="342"/>
      <c r="AH303" s="342"/>
      <c r="AI303" s="343"/>
      <c r="AJ303" s="216" t="s">
        <v>16</v>
      </c>
    </row>
    <row r="304" spans="1:54" ht="14.25" thickBot="1" x14ac:dyDescent="0.2">
      <c r="A304" s="356"/>
      <c r="B304" s="337"/>
      <c r="C304" s="352"/>
      <c r="D304" s="352"/>
      <c r="E304" s="197" t="s">
        <v>6</v>
      </c>
      <c r="F304" s="337"/>
      <c r="G304" s="198" t="s">
        <v>7</v>
      </c>
      <c r="H304" s="337"/>
      <c r="I304" s="354"/>
      <c r="J304" s="199"/>
      <c r="K304" s="200"/>
      <c r="L304" s="344" t="s">
        <v>8</v>
      </c>
      <c r="M304" s="345"/>
      <c r="N304" s="345"/>
      <c r="O304" s="345"/>
      <c r="P304" s="345"/>
      <c r="Q304" s="345"/>
      <c r="R304" s="346"/>
      <c r="S304" s="197" t="s">
        <v>9</v>
      </c>
      <c r="T304" s="201" t="s">
        <v>10</v>
      </c>
      <c r="U304" s="202"/>
      <c r="V304" s="202"/>
      <c r="W304" s="202"/>
      <c r="X304" s="202"/>
      <c r="Y304" s="203"/>
      <c r="Z304" s="198" t="s">
        <v>11</v>
      </c>
      <c r="AA304" s="204"/>
      <c r="AB304" s="347" t="s">
        <v>8</v>
      </c>
      <c r="AC304" s="348"/>
      <c r="AD304" s="348"/>
      <c r="AE304" s="348"/>
      <c r="AF304" s="348"/>
      <c r="AG304" s="348"/>
      <c r="AH304" s="349"/>
      <c r="AI304" s="205" t="s">
        <v>9</v>
      </c>
      <c r="AJ304" s="217"/>
    </row>
    <row r="305" spans="1:54" x14ac:dyDescent="0.15">
      <c r="A305" s="357">
        <v>61</v>
      </c>
      <c r="B305" s="292"/>
      <c r="C305" s="294"/>
      <c r="D305" s="292"/>
      <c r="E305" s="212" t="str">
        <f>IF(C305="○",IF($D305&lt;&gt;"",VLOOKUP($D305,新規学連登録者入力シート!$A$2:$U$101,8,FALSE),""),IF($D305&lt;&gt;"",IF(VLOOKUP(個人情報!$D305,登録者リスト!$A$1:$F$43729,4,FALSE)=基本情報!$D$6,VLOOKUP(個人情報!$D305,登録者リスト!$A$1:$F$43729,3,FALSE),""),""))</f>
        <v/>
      </c>
      <c r="F305" s="283" t="str">
        <f>IF(C305="○",IF($D305&lt;&gt;"",VLOOKUP($D305,新規学連登録者入力シート!$A$2:$U$101,9,FALSE),""),IF($D305&lt;&gt;"",IF(VLOOKUP(個人情報!$D305,登録者リスト!$A$1:$G$43729,4,FALSE)=基本情報!$D$6,VLOOKUP(個人情報!$D305,登録者リスト!$A$1:$G$43729,7,FALSE),""),""))</f>
        <v/>
      </c>
      <c r="G305" s="213" t="str">
        <f>IF(C305="○",IF($D305&lt;&gt;"",VLOOKUP($D305,新規学連登録者入力シート!$A$2:$U$101,14,FALSE),""),IF($D305&lt;&gt;"",IF(VLOOKUP(個人情報!$D305,登録者リスト!$A$1:$F$43729,4,FALSE)=基本情報!$D$6,VLOOKUP(個人情報!$D305,登録者リスト!$A$1:$F$43729,5,FALSE),""),""))</f>
        <v/>
      </c>
      <c r="H305" s="281" t="str">
        <f>IF(C305="○",IF($D305&lt;&gt;"",VLOOKUP($D305,新規学連登録者入力シート!$A$2:$U$101,19,FALSE),""),IF($D305&lt;&gt;"",IF(VLOOKUP(個人情報!$D305,登録者リスト!$A$1:$H$43729,4,FALSE)=基本情報!$D$6,VLOOKUP(個人情報!$D305,登録者リスト!$A$1:$H$43729,8,FALSE),""),""))</f>
        <v/>
      </c>
      <c r="I305" s="285"/>
      <c r="J305" s="169"/>
      <c r="K305" s="13" t="str">
        <f>IF(S305="",ASC(L305&amp;IF(N305&lt;&gt;"",TEXT(N305,"00"),"")&amp;IF(P305&lt;&gt;"",TEXT(P305,"00"),"")&amp;IF(R305&lt;&gt;"",TEXT(R305,"00"),"")),ASC(S305))</f>
        <v/>
      </c>
      <c r="L305" s="292"/>
      <c r="M305" s="265" t="s">
        <v>275</v>
      </c>
      <c r="N305" s="319"/>
      <c r="O305" s="265" t="s">
        <v>276</v>
      </c>
      <c r="P305" s="319"/>
      <c r="Q305" s="277" t="s">
        <v>277</v>
      </c>
      <c r="R305" s="321"/>
      <c r="S305" s="292"/>
      <c r="T305" s="8"/>
      <c r="U305" s="9" t="s">
        <v>23</v>
      </c>
      <c r="V305" s="8"/>
      <c r="W305" s="9" t="s">
        <v>24</v>
      </c>
      <c r="X305" s="8"/>
      <c r="Y305" s="9" t="s">
        <v>26</v>
      </c>
      <c r="Z305" s="285"/>
      <c r="AA305" s="126" t="str">
        <f>IF(AI305="",ASC(AB305&amp;IF(AD305&lt;&gt;"",TEXT(AD305,"00"),"")&amp;IF(AF305&lt;&gt;"",TEXT(AF305,"00"),"")&amp;IF(AH305&lt;&gt;"",TEXT(AH305,"00"),"")),ASC(AI305))</f>
        <v/>
      </c>
      <c r="AB305" s="267" t="str">
        <f>IF(I305="","",IF(I305="202 七種競技","",VLOOKUP(I305,大学記録!$A$3:$H$22,2,FALSE)))</f>
        <v/>
      </c>
      <c r="AC305" s="269" t="s">
        <v>275</v>
      </c>
      <c r="AD305" s="267" t="str">
        <f>IF(I305="","",IF(I305="202 七種競技","",VLOOKUP(I305,大学記録!$A$3:$H$22,4,FALSE)))</f>
        <v/>
      </c>
      <c r="AE305" s="269" t="s">
        <v>276</v>
      </c>
      <c r="AF305" s="267" t="str">
        <f>IF(I305="","",IF(I305="202 七種競技","",VLOOKUP(I305,大学記録!$A$3:$H$22,6,FALSE)))</f>
        <v/>
      </c>
      <c r="AG305" s="273" t="s">
        <v>277</v>
      </c>
      <c r="AH305" s="267" t="str">
        <f>IF(I305="","",IF(I305="202 七種競技","",VLOOKUP(I305,大学記録!$A$3:$H$22,8,FALSE)))</f>
        <v/>
      </c>
      <c r="AI305" s="267" t="str">
        <f>IF(I305="","",IF(I305="202 七種競技",大学記録!$B$22,""))</f>
        <v/>
      </c>
      <c r="AJ305" s="218" t="e">
        <f>IF(#REF!="",ASC(#REF!&amp;IF(#REF!&lt;&gt;"",TEXT(#REF!,"00"),"")&amp;IF(#REF!&lt;&gt;"",TEXT(#REF!,"00"),"")&amp;IF(#REF!&lt;&gt;"",TEXT(#REF!,"00"),"")),ASC(#REF!))</f>
        <v>#REF!</v>
      </c>
      <c r="AL305" s="6" t="str">
        <f>IF(AND(I305&lt;&gt;"107 ハーフマラソン",I305&lt;&gt;"062 10000mW"),D305 &amp; "-" &amp; I305,D305 &amp; "-" &amp; I305 &amp;#REF!)</f>
        <v>-</v>
      </c>
      <c r="AM305" s="6" t="str">
        <f>IF(ISERROR(VLOOKUP(個人情報!$AL305,登録者リスト!#REF!,4,FALSE)),"○","")</f>
        <v>○</v>
      </c>
      <c r="AN305" s="6" t="e">
        <f>IF(AND(I305&lt;&gt;"107 ハーフマラソン",I305&lt;&gt;"062 10000mW"),#REF! &amp; "-" &amp; I305,#REF! &amp; "-" &amp; I305 &amp;#REF!)</f>
        <v>#REF!</v>
      </c>
      <c r="AO305" s="6" t="str">
        <f>IF(ISERROR(VLOOKUP(AN305,突破者リスト外資格記録入力シート!$D$7:$M$106,2,FALSE)),"○","")</f>
        <v>○</v>
      </c>
      <c r="AP305" s="6" t="str">
        <f>IF(C305="○","整理番号","登録番号")</f>
        <v>登録番号</v>
      </c>
      <c r="AQ305" s="6" t="str">
        <f>IF(I305="107 ハーフマラソン","H",IF(I305="062 10000mW","W",""))</f>
        <v/>
      </c>
      <c r="AR305" s="6" t="e">
        <f>VLOOKUP($I305 &amp;#REF!,標準記録!$A$1:$D$25,2,FALSE)</f>
        <v>#REF!</v>
      </c>
      <c r="AS305" s="6" t="e">
        <f>VLOOKUP($I305 &amp;#REF!,標準記録!$A$1:$D$25,3,FALSE)</f>
        <v>#REF!</v>
      </c>
      <c r="AT305" s="6" t="e">
        <f>VLOOKUP($I305 &amp;#REF!,標準記録!$A$1:$D$25,4,FALSE)</f>
        <v>#REF!</v>
      </c>
      <c r="AU305" s="6" t="str">
        <f>IF(AV305="","",A305)</f>
        <v/>
      </c>
      <c r="AV305" s="6" t="str">
        <f>IF(OR(I305="201 十種競技",I305="202 七種競技"),#REF!,"")</f>
        <v/>
      </c>
      <c r="AW305" s="6" t="str">
        <f>IF(I305="107 ハーフマラソン",#REF!,"")</f>
        <v/>
      </c>
      <c r="AX305" s="6" t="e">
        <f>I305 &amp;#REF!</f>
        <v>#REF!</v>
      </c>
      <c r="AY305" s="6">
        <f>I305</f>
        <v>0</v>
      </c>
      <c r="AZ305" s="6">
        <f>COUNTIF($AY$5:$AY$401,I305)</f>
        <v>160</v>
      </c>
      <c r="BA305" s="6">
        <f>COUNTIF($AX$5:$AX$401,I305 &amp; "B標準")</f>
        <v>0</v>
      </c>
      <c r="BB305" s="6" t="str">
        <f>D303 &amp; D305</f>
        <v>登録番号</v>
      </c>
    </row>
    <row r="306" spans="1:54" ht="14.25" thickBot="1" x14ac:dyDescent="0.2">
      <c r="A306" s="358"/>
      <c r="B306" s="293"/>
      <c r="C306" s="295"/>
      <c r="D306" s="293"/>
      <c r="E306" s="188" t="str">
        <f>IF(C305="○",IF($D305&lt;&gt;"",VLOOKUP($D305,新規学連登録者入力シート!$A$2:$U$101,7,FALSE),""),IF($D305&lt;&gt;"",IF(VLOOKUP(個人情報!$D305,登録者リスト!$A$1:$F$43729,4,FALSE)=基本情報!$D$6,VLOOKUP(個人情報!$D305,登録者リスト!$A$1:$F$43729,2,FALSE),""),""))</f>
        <v/>
      </c>
      <c r="F306" s="284"/>
      <c r="G306" s="188" t="str">
        <f>IF(C305="○",IF($D305&lt;&gt;"",VLOOKUP($D305,新規学連登録者入力シート!$A$2:$U$101,19,FALSE),""),IF($D305&lt;&gt;"",IF(VLOOKUP(個人情報!$D305,登録者リスト!$A$1:$F$43729,4,FALSE)=基本情報!$D$6,VLOOKUP(個人情報!$D305,登録者リスト!$A$1:$F$43729,6,FALSE),""),""))</f>
        <v/>
      </c>
      <c r="H306" s="282"/>
      <c r="I306" s="286"/>
      <c r="J306" s="170"/>
      <c r="K306" s="15" t="str">
        <f>IF(S306="",ASC(L306&amp;IF(N306&lt;&gt;"",TEXT(N306,"00"),"")&amp;IF(P306&lt;&gt;"",TEXT(P306,"00"),"")&amp;IF(R306&lt;&gt;"",TEXT(R306,"00"),"")),ASC(S306))</f>
        <v/>
      </c>
      <c r="L306" s="293"/>
      <c r="M306" s="266"/>
      <c r="N306" s="320"/>
      <c r="O306" s="266"/>
      <c r="P306" s="320"/>
      <c r="Q306" s="278"/>
      <c r="R306" s="322"/>
      <c r="S306" s="293"/>
      <c r="T306" s="10"/>
      <c r="U306" s="11" t="s">
        <v>23</v>
      </c>
      <c r="V306" s="10"/>
      <c r="W306" s="11" t="s">
        <v>25</v>
      </c>
      <c r="X306" s="10"/>
      <c r="Y306" s="11" t="s">
        <v>26</v>
      </c>
      <c r="Z306" s="286"/>
      <c r="AA306" s="127" t="str">
        <f>IF(AI306="",ASC(AB305&amp;IF(AD306&lt;&gt;"",TEXT(AD306,"00"),"")&amp;IF(AF306&lt;&gt;"",TEXT(AF306,"00"),"")&amp;IF(AH306&lt;&gt;"",TEXT(AH306,"00"),"")),ASC(AI306))</f>
        <v/>
      </c>
      <c r="AB306" s="268"/>
      <c r="AC306" s="270"/>
      <c r="AD306" s="268"/>
      <c r="AE306" s="270"/>
      <c r="AF306" s="268"/>
      <c r="AG306" s="274"/>
      <c r="AH306" s="268"/>
      <c r="AI306" s="268"/>
      <c r="AJ306" s="219" t="e">
        <f>IF(#REF!="",ASC(#REF!&amp;IF(#REF!&lt;&gt;"",TEXT(#REF!,"00"),"")&amp;IF(#REF!&lt;&gt;"",TEXT(#REF!,"00"),"")&amp;IF(#REF!&lt;&gt;"",TEXT(#REF!,"00"),"")),ASC(#REF!))</f>
        <v>#REF!</v>
      </c>
      <c r="AL306" s="6" t="str">
        <f>IF(AND(I306&lt;&gt;"107 ハーフマラソン",I306&lt;&gt;"062 10000mW"),D305 &amp; "-" &amp; I306,D305 &amp; "-" &amp; I306 &amp;#REF!)</f>
        <v>-</v>
      </c>
      <c r="AM306" s="6" t="str">
        <f>IF(ISERROR(VLOOKUP(個人情報!$AL306,登録者リスト!#REF!,4,FALSE)),"○","")</f>
        <v>○</v>
      </c>
      <c r="AN306" s="6" t="e">
        <f>IF(AND(I306&lt;&gt;"107 ハーフマラソン",I306&lt;&gt;"062 10000mW"),#REF! &amp; "-" &amp; I306,#REF! &amp; "-" &amp; I306 &amp;#REF!)</f>
        <v>#REF!</v>
      </c>
      <c r="AO306" s="6" t="str">
        <f>IF(ISERROR(VLOOKUP(AN306,突破者リスト外資格記録入力シート!$D$7:$M$106,2,FALSE)),"○","")</f>
        <v>○</v>
      </c>
      <c r="AQ306" s="6" t="str">
        <f>IF(I306="107 ハーフマラソン","H",IF(I306="062 10000mW","W",""))</f>
        <v/>
      </c>
      <c r="AR306" s="6" t="e">
        <f>VLOOKUP($I306 &amp;#REF!,標準記録!$A$1:$D$25,2,FALSE)</f>
        <v>#REF!</v>
      </c>
      <c r="AS306" s="6" t="e">
        <f>VLOOKUP($I306 &amp;#REF!,標準記録!$A$1:$D$25,3,FALSE)</f>
        <v>#REF!</v>
      </c>
      <c r="AT306" s="6" t="e">
        <f>VLOOKUP($I306 &amp;#REF!,標準記録!$A$1:$D$25,4,FALSE)</f>
        <v>#REF!</v>
      </c>
      <c r="AU306" s="6" t="str">
        <f>IF(AV306="","",A305)</f>
        <v/>
      </c>
      <c r="AV306" s="6" t="str">
        <f>IF(OR(I306="201 十種競技",I306="202 七種競技"),#REF!,"")</f>
        <v/>
      </c>
      <c r="AW306" s="6" t="str">
        <f>IF(I306="107 ハーフマラソン",#REF!,"")</f>
        <v/>
      </c>
      <c r="AX306" s="6" t="e">
        <f>I306 &amp;#REF!</f>
        <v>#REF!</v>
      </c>
      <c r="AY306" s="6">
        <f>I306</f>
        <v>0</v>
      </c>
      <c r="AZ306" s="6">
        <f>COUNTIF($AY$5:$AY$401,I306)</f>
        <v>160</v>
      </c>
      <c r="BA306" s="6">
        <f>COUNTIF($AX$5:$AX$401,I306 &amp; "B標準")</f>
        <v>0</v>
      </c>
    </row>
    <row r="307" spans="1:54" ht="15" thickTop="1" thickBot="1" x14ac:dyDescent="0.2">
      <c r="A307" s="359"/>
      <c r="B307" s="325" t="s">
        <v>164</v>
      </c>
      <c r="C307" s="326"/>
      <c r="D307" s="326"/>
      <c r="E307" s="326"/>
      <c r="F307" s="326"/>
      <c r="G307" s="327"/>
      <c r="H307" s="214"/>
      <c r="I307" s="328"/>
      <c r="J307" s="329"/>
      <c r="K307" s="329"/>
      <c r="L307" s="329"/>
      <c r="M307" s="329"/>
      <c r="N307" s="329"/>
      <c r="O307" s="329"/>
      <c r="P307" s="329"/>
      <c r="Q307" s="329"/>
      <c r="R307" s="329"/>
      <c r="S307" s="329"/>
      <c r="T307" s="329"/>
      <c r="U307" s="329"/>
      <c r="V307" s="329"/>
      <c r="W307" s="329"/>
      <c r="X307" s="329"/>
      <c r="Y307" s="329"/>
      <c r="Z307" s="329"/>
      <c r="AA307" s="329"/>
      <c r="AB307" s="329"/>
      <c r="AC307" s="329"/>
      <c r="AD307" s="329"/>
      <c r="AE307" s="329"/>
      <c r="AF307" s="329"/>
      <c r="AG307" s="329"/>
      <c r="AH307" s="329"/>
      <c r="AI307" s="329"/>
      <c r="AJ307" s="330"/>
    </row>
    <row r="308" spans="1:54" ht="13.5" customHeight="1" x14ac:dyDescent="0.15">
      <c r="A308" s="355"/>
      <c r="B308" s="350" t="s">
        <v>0</v>
      </c>
      <c r="C308" s="351" t="s">
        <v>280</v>
      </c>
      <c r="D308" s="351" t="str">
        <f>IF(C310="○","整理番号","登録番号")</f>
        <v>登録番号</v>
      </c>
      <c r="E308" s="193" t="s">
        <v>1394</v>
      </c>
      <c r="F308" s="350" t="s">
        <v>319</v>
      </c>
      <c r="G308" s="215" t="s">
        <v>1</v>
      </c>
      <c r="H308" s="336" t="s">
        <v>1395</v>
      </c>
      <c r="I308" s="353" t="s">
        <v>2</v>
      </c>
      <c r="J308" s="194" t="s">
        <v>281</v>
      </c>
      <c r="K308" s="195" t="s">
        <v>16</v>
      </c>
      <c r="L308" s="338" t="s">
        <v>4</v>
      </c>
      <c r="M308" s="339"/>
      <c r="N308" s="339"/>
      <c r="O308" s="339"/>
      <c r="P308" s="339"/>
      <c r="Q308" s="339"/>
      <c r="R308" s="339"/>
      <c r="S308" s="339"/>
      <c r="T308" s="339"/>
      <c r="U308" s="339"/>
      <c r="V308" s="339"/>
      <c r="W308" s="339"/>
      <c r="X308" s="339"/>
      <c r="Y308" s="339"/>
      <c r="Z308" s="340"/>
      <c r="AA308" s="196" t="s">
        <v>16</v>
      </c>
      <c r="AB308" s="341" t="s">
        <v>462</v>
      </c>
      <c r="AC308" s="342"/>
      <c r="AD308" s="342"/>
      <c r="AE308" s="342"/>
      <c r="AF308" s="342"/>
      <c r="AG308" s="342"/>
      <c r="AH308" s="342"/>
      <c r="AI308" s="343"/>
      <c r="AJ308" s="216" t="s">
        <v>16</v>
      </c>
    </row>
    <row r="309" spans="1:54" ht="14.25" thickBot="1" x14ac:dyDescent="0.2">
      <c r="A309" s="356"/>
      <c r="B309" s="337"/>
      <c r="C309" s="352"/>
      <c r="D309" s="352"/>
      <c r="E309" s="197" t="s">
        <v>6</v>
      </c>
      <c r="F309" s="337"/>
      <c r="G309" s="198" t="s">
        <v>7</v>
      </c>
      <c r="H309" s="337"/>
      <c r="I309" s="354"/>
      <c r="J309" s="199"/>
      <c r="K309" s="200"/>
      <c r="L309" s="344" t="s">
        <v>8</v>
      </c>
      <c r="M309" s="345"/>
      <c r="N309" s="345"/>
      <c r="O309" s="345"/>
      <c r="P309" s="345"/>
      <c r="Q309" s="345"/>
      <c r="R309" s="346"/>
      <c r="S309" s="197" t="s">
        <v>9</v>
      </c>
      <c r="T309" s="201" t="s">
        <v>10</v>
      </c>
      <c r="U309" s="202"/>
      <c r="V309" s="202"/>
      <c r="W309" s="202"/>
      <c r="X309" s="202"/>
      <c r="Y309" s="203"/>
      <c r="Z309" s="198" t="s">
        <v>11</v>
      </c>
      <c r="AA309" s="204"/>
      <c r="AB309" s="347" t="s">
        <v>8</v>
      </c>
      <c r="AC309" s="348"/>
      <c r="AD309" s="348"/>
      <c r="AE309" s="348"/>
      <c r="AF309" s="348"/>
      <c r="AG309" s="348"/>
      <c r="AH309" s="349"/>
      <c r="AI309" s="205" t="s">
        <v>9</v>
      </c>
      <c r="AJ309" s="217"/>
    </row>
    <row r="310" spans="1:54" x14ac:dyDescent="0.15">
      <c r="A310" s="357">
        <v>62</v>
      </c>
      <c r="B310" s="292"/>
      <c r="C310" s="294"/>
      <c r="D310" s="292"/>
      <c r="E310" s="212" t="str">
        <f>IF(C310="○",IF($D310&lt;&gt;"",VLOOKUP($D310,新規学連登録者入力シート!$A$2:$U$101,8,FALSE),""),IF($D310&lt;&gt;"",IF(VLOOKUP(個人情報!$D310,登録者リスト!$A$1:$F$43729,4,FALSE)=基本情報!$D$6,VLOOKUP(個人情報!$D310,登録者リスト!$A$1:$F$43729,3,FALSE),""),""))</f>
        <v/>
      </c>
      <c r="F310" s="283" t="str">
        <f>IF(C310="○",IF($D310&lt;&gt;"",VLOOKUP($D310,新規学連登録者入力シート!$A$2:$U$101,9,FALSE),""),IF($D310&lt;&gt;"",IF(VLOOKUP(個人情報!$D310,登録者リスト!$A$1:$G$43729,4,FALSE)=基本情報!$D$6,VLOOKUP(個人情報!$D310,登録者リスト!$A$1:$G$43729,7,FALSE),""),""))</f>
        <v/>
      </c>
      <c r="G310" s="213" t="str">
        <f>IF(C310="○",IF($D310&lt;&gt;"",VLOOKUP($D310,新規学連登録者入力シート!$A$2:$U$101,14,FALSE),""),IF($D310&lt;&gt;"",IF(VLOOKUP(個人情報!$D310,登録者リスト!$A$1:$F$43729,4,FALSE)=基本情報!$D$6,VLOOKUP(個人情報!$D310,登録者リスト!$A$1:$F$43729,5,FALSE),""),""))</f>
        <v/>
      </c>
      <c r="H310" s="281" t="str">
        <f>IF(C310="○",IF($D310&lt;&gt;"",VLOOKUP($D310,新規学連登録者入力シート!$A$2:$U$101,19,FALSE),""),IF($D310&lt;&gt;"",IF(VLOOKUP(個人情報!$D310,登録者リスト!$A$1:$H$43729,4,FALSE)=基本情報!$D$6,VLOOKUP(個人情報!$D310,登録者リスト!$A$1:$H$43729,8,FALSE),""),""))</f>
        <v/>
      </c>
      <c r="I310" s="285"/>
      <c r="J310" s="169"/>
      <c r="K310" s="13" t="str">
        <f>IF(S310="",ASC(L310&amp;IF(N310&lt;&gt;"",TEXT(N310,"00"),"")&amp;IF(P310&lt;&gt;"",TEXT(P310,"00"),"")&amp;IF(R310&lt;&gt;"",TEXT(R310,"00"),"")),ASC(S310))</f>
        <v/>
      </c>
      <c r="L310" s="292"/>
      <c r="M310" s="265" t="s">
        <v>275</v>
      </c>
      <c r="N310" s="319"/>
      <c r="O310" s="265" t="s">
        <v>276</v>
      </c>
      <c r="P310" s="319"/>
      <c r="Q310" s="277" t="s">
        <v>277</v>
      </c>
      <c r="R310" s="321"/>
      <c r="S310" s="292"/>
      <c r="T310" s="8"/>
      <c r="U310" s="9" t="s">
        <v>23</v>
      </c>
      <c r="V310" s="8"/>
      <c r="W310" s="9" t="s">
        <v>24</v>
      </c>
      <c r="X310" s="8"/>
      <c r="Y310" s="9" t="s">
        <v>26</v>
      </c>
      <c r="Z310" s="285"/>
      <c r="AA310" s="126" t="str">
        <f>IF(AI310="",ASC(AB310&amp;IF(AD310&lt;&gt;"",TEXT(AD310,"00"),"")&amp;IF(AF310&lt;&gt;"",TEXT(AF310,"00"),"")&amp;IF(AH310&lt;&gt;"",TEXT(AH310,"00"),"")),ASC(AI310))</f>
        <v/>
      </c>
      <c r="AB310" s="267" t="str">
        <f>IF(I310="","",IF(I310="202 七種競技","",VLOOKUP(I310,大学記録!$A$3:$H$22,2,FALSE)))</f>
        <v/>
      </c>
      <c r="AC310" s="269" t="s">
        <v>275</v>
      </c>
      <c r="AD310" s="267" t="str">
        <f>IF(I310="","",IF(I310="202 七種競技","",VLOOKUP(I310,大学記録!$A$3:$H$22,4,FALSE)))</f>
        <v/>
      </c>
      <c r="AE310" s="269" t="s">
        <v>276</v>
      </c>
      <c r="AF310" s="267" t="str">
        <f>IF(I310="","",IF(I310="202 七種競技","",VLOOKUP(I310,大学記録!$A$3:$H$22,6,FALSE)))</f>
        <v/>
      </c>
      <c r="AG310" s="273" t="s">
        <v>277</v>
      </c>
      <c r="AH310" s="267" t="str">
        <f>IF(I310="","",IF(I310="202 七種競技","",VLOOKUP(I310,大学記録!$A$3:$H$22,8,FALSE)))</f>
        <v/>
      </c>
      <c r="AI310" s="267" t="str">
        <f>IF(I310="","",IF(I310="202 七種競技",大学記録!$B$22,""))</f>
        <v/>
      </c>
      <c r="AJ310" s="218" t="e">
        <f>IF(#REF!="",ASC(#REF!&amp;IF(#REF!&lt;&gt;"",TEXT(#REF!,"00"),"")&amp;IF(#REF!&lt;&gt;"",TEXT(#REF!,"00"),"")&amp;IF(#REF!&lt;&gt;"",TEXT(#REF!,"00"),"")),ASC(#REF!))</f>
        <v>#REF!</v>
      </c>
      <c r="AL310" s="6" t="str">
        <f>IF(AND(I310&lt;&gt;"107 ハーフマラソン",I310&lt;&gt;"062 10000mW"),D310 &amp; "-" &amp; I310,D310 &amp; "-" &amp; I310 &amp;#REF!)</f>
        <v>-</v>
      </c>
      <c r="AM310" s="6" t="str">
        <f>IF(ISERROR(VLOOKUP(個人情報!$AL310,登録者リスト!#REF!,4,FALSE)),"○","")</f>
        <v>○</v>
      </c>
      <c r="AN310" s="6" t="e">
        <f>IF(AND(I310&lt;&gt;"107 ハーフマラソン",I310&lt;&gt;"062 10000mW"),#REF! &amp; "-" &amp; I310,#REF! &amp; "-" &amp; I310 &amp;#REF!)</f>
        <v>#REF!</v>
      </c>
      <c r="AO310" s="6" t="str">
        <f>IF(ISERROR(VLOOKUP(AN310,突破者リスト外資格記録入力シート!$D$7:$M$106,2,FALSE)),"○","")</f>
        <v>○</v>
      </c>
      <c r="AP310" s="6" t="str">
        <f>IF(C310="○","整理番号","登録番号")</f>
        <v>登録番号</v>
      </c>
      <c r="AQ310" s="6" t="str">
        <f>IF(I310="107 ハーフマラソン","H",IF(I310="062 10000mW","W",""))</f>
        <v/>
      </c>
      <c r="AR310" s="6" t="e">
        <f>VLOOKUP($I310 &amp;#REF!,標準記録!$A$1:$D$25,2,FALSE)</f>
        <v>#REF!</v>
      </c>
      <c r="AS310" s="6" t="e">
        <f>VLOOKUP($I310 &amp;#REF!,標準記録!$A$1:$D$25,3,FALSE)</f>
        <v>#REF!</v>
      </c>
      <c r="AT310" s="6" t="e">
        <f>VLOOKUP($I310 &amp;#REF!,標準記録!$A$1:$D$25,4,FALSE)</f>
        <v>#REF!</v>
      </c>
      <c r="AU310" s="6" t="str">
        <f>IF(AV310="","",A310)</f>
        <v/>
      </c>
      <c r="AV310" s="6" t="str">
        <f>IF(OR(I310="201 十種競技",I310="202 七種競技"),#REF!,"")</f>
        <v/>
      </c>
      <c r="AW310" s="6" t="str">
        <f>IF(I310="107 ハーフマラソン",#REF!,"")</f>
        <v/>
      </c>
      <c r="AX310" s="6" t="e">
        <f>I310 &amp;#REF!</f>
        <v>#REF!</v>
      </c>
      <c r="AY310" s="6">
        <f>I310</f>
        <v>0</v>
      </c>
      <c r="AZ310" s="6">
        <f>COUNTIF($AY$5:$AY$401,I310)</f>
        <v>160</v>
      </c>
      <c r="BA310" s="6">
        <f>COUNTIF($AX$5:$AX$401,I310 &amp; "B標準")</f>
        <v>0</v>
      </c>
      <c r="BB310" s="6" t="str">
        <f>D308 &amp; D310</f>
        <v>登録番号</v>
      </c>
    </row>
    <row r="311" spans="1:54" ht="14.25" thickBot="1" x14ac:dyDescent="0.2">
      <c r="A311" s="358"/>
      <c r="B311" s="293"/>
      <c r="C311" s="295"/>
      <c r="D311" s="293"/>
      <c r="E311" s="188" t="str">
        <f>IF(C310="○",IF($D310&lt;&gt;"",VLOOKUP($D310,新規学連登録者入力シート!$A$2:$U$101,7,FALSE),""),IF($D310&lt;&gt;"",IF(VLOOKUP(個人情報!$D310,登録者リスト!$A$1:$F$43729,4,FALSE)=基本情報!$D$6,VLOOKUP(個人情報!$D310,登録者リスト!$A$1:$F$43729,2,FALSE),""),""))</f>
        <v/>
      </c>
      <c r="F311" s="284"/>
      <c r="G311" s="188" t="str">
        <f>IF(C310="○",IF($D310&lt;&gt;"",VLOOKUP($D310,新規学連登録者入力シート!$A$2:$U$101,19,FALSE),""),IF($D310&lt;&gt;"",IF(VLOOKUP(個人情報!$D310,登録者リスト!$A$1:$F$43729,4,FALSE)=基本情報!$D$6,VLOOKUP(個人情報!$D310,登録者リスト!$A$1:$F$43729,6,FALSE),""),""))</f>
        <v/>
      </c>
      <c r="H311" s="282"/>
      <c r="I311" s="286"/>
      <c r="J311" s="170"/>
      <c r="K311" s="15" t="str">
        <f>IF(S311="",ASC(L311&amp;IF(N311&lt;&gt;"",TEXT(N311,"00"),"")&amp;IF(P311&lt;&gt;"",TEXT(P311,"00"),"")&amp;IF(R311&lt;&gt;"",TEXT(R311,"00"),"")),ASC(S311))</f>
        <v/>
      </c>
      <c r="L311" s="293"/>
      <c r="M311" s="266"/>
      <c r="N311" s="320"/>
      <c r="O311" s="266"/>
      <c r="P311" s="320"/>
      <c r="Q311" s="278"/>
      <c r="R311" s="322"/>
      <c r="S311" s="293"/>
      <c r="T311" s="10"/>
      <c r="U311" s="11" t="s">
        <v>23</v>
      </c>
      <c r="V311" s="10"/>
      <c r="W311" s="11" t="s">
        <v>25</v>
      </c>
      <c r="X311" s="10"/>
      <c r="Y311" s="11" t="s">
        <v>26</v>
      </c>
      <c r="Z311" s="286"/>
      <c r="AA311" s="127" t="str">
        <f>IF(AI311="",ASC(AB310&amp;IF(AD311&lt;&gt;"",TEXT(AD311,"00"),"")&amp;IF(AF311&lt;&gt;"",TEXT(AF311,"00"),"")&amp;IF(AH311&lt;&gt;"",TEXT(AH311,"00"),"")),ASC(AI311))</f>
        <v/>
      </c>
      <c r="AB311" s="268"/>
      <c r="AC311" s="270"/>
      <c r="AD311" s="268"/>
      <c r="AE311" s="270"/>
      <c r="AF311" s="268"/>
      <c r="AG311" s="274"/>
      <c r="AH311" s="268"/>
      <c r="AI311" s="268"/>
      <c r="AJ311" s="219" t="e">
        <f>IF(#REF!="",ASC(#REF!&amp;IF(#REF!&lt;&gt;"",TEXT(#REF!,"00"),"")&amp;IF(#REF!&lt;&gt;"",TEXT(#REF!,"00"),"")&amp;IF(#REF!&lt;&gt;"",TEXT(#REF!,"00"),"")),ASC(#REF!))</f>
        <v>#REF!</v>
      </c>
      <c r="AL311" s="6" t="str">
        <f>IF(AND(I311&lt;&gt;"107 ハーフマラソン",I311&lt;&gt;"062 10000mW"),D310 &amp; "-" &amp; I311,D310 &amp; "-" &amp; I311 &amp;#REF!)</f>
        <v>-</v>
      </c>
      <c r="AM311" s="6" t="str">
        <f>IF(ISERROR(VLOOKUP(個人情報!$AL311,登録者リスト!#REF!,4,FALSE)),"○","")</f>
        <v>○</v>
      </c>
      <c r="AN311" s="6" t="e">
        <f>IF(AND(I311&lt;&gt;"107 ハーフマラソン",I311&lt;&gt;"062 10000mW"),#REF! &amp; "-" &amp; I311,#REF! &amp; "-" &amp; I311 &amp;#REF!)</f>
        <v>#REF!</v>
      </c>
      <c r="AO311" s="6" t="str">
        <f>IF(ISERROR(VLOOKUP(AN311,突破者リスト外資格記録入力シート!$D$7:$M$106,2,FALSE)),"○","")</f>
        <v>○</v>
      </c>
      <c r="AQ311" s="6" t="str">
        <f>IF(I311="107 ハーフマラソン","H",IF(I311="062 10000mW","W",""))</f>
        <v/>
      </c>
      <c r="AR311" s="6" t="e">
        <f>VLOOKUP($I311 &amp;#REF!,標準記録!$A$1:$D$25,2,FALSE)</f>
        <v>#REF!</v>
      </c>
      <c r="AS311" s="6" t="e">
        <f>VLOOKUP($I311 &amp;#REF!,標準記録!$A$1:$D$25,3,FALSE)</f>
        <v>#REF!</v>
      </c>
      <c r="AT311" s="6" t="e">
        <f>VLOOKUP($I311 &amp;#REF!,標準記録!$A$1:$D$25,4,FALSE)</f>
        <v>#REF!</v>
      </c>
      <c r="AU311" s="6" t="str">
        <f>IF(AV311="","",A310)</f>
        <v/>
      </c>
      <c r="AV311" s="6" t="str">
        <f>IF(OR(I311="201 十種競技",I311="202 七種競技"),#REF!,"")</f>
        <v/>
      </c>
      <c r="AW311" s="6" t="str">
        <f>IF(I311="107 ハーフマラソン",#REF!,"")</f>
        <v/>
      </c>
      <c r="AX311" s="6" t="e">
        <f>I311 &amp;#REF!</f>
        <v>#REF!</v>
      </c>
      <c r="AY311" s="6">
        <f>I311</f>
        <v>0</v>
      </c>
      <c r="AZ311" s="6">
        <f>COUNTIF($AY$5:$AY$401,I311)</f>
        <v>160</v>
      </c>
      <c r="BA311" s="6">
        <f>COUNTIF($AX$5:$AX$401,I311 &amp; "B標準")</f>
        <v>0</v>
      </c>
    </row>
    <row r="312" spans="1:54" ht="15" thickTop="1" thickBot="1" x14ac:dyDescent="0.2">
      <c r="A312" s="359"/>
      <c r="B312" s="325" t="s">
        <v>164</v>
      </c>
      <c r="C312" s="326"/>
      <c r="D312" s="326"/>
      <c r="E312" s="326"/>
      <c r="F312" s="326"/>
      <c r="G312" s="327"/>
      <c r="H312" s="214"/>
      <c r="I312" s="328"/>
      <c r="J312" s="329"/>
      <c r="K312" s="329"/>
      <c r="L312" s="329"/>
      <c r="M312" s="329"/>
      <c r="N312" s="329"/>
      <c r="O312" s="329"/>
      <c r="P312" s="329"/>
      <c r="Q312" s="329"/>
      <c r="R312" s="329"/>
      <c r="S312" s="329"/>
      <c r="T312" s="329"/>
      <c r="U312" s="329"/>
      <c r="V312" s="329"/>
      <c r="W312" s="329"/>
      <c r="X312" s="329"/>
      <c r="Y312" s="329"/>
      <c r="Z312" s="329"/>
      <c r="AA312" s="329"/>
      <c r="AB312" s="329"/>
      <c r="AC312" s="329"/>
      <c r="AD312" s="329"/>
      <c r="AE312" s="329"/>
      <c r="AF312" s="329"/>
      <c r="AG312" s="329"/>
      <c r="AH312" s="329"/>
      <c r="AI312" s="329"/>
      <c r="AJ312" s="330"/>
    </row>
    <row r="313" spans="1:54" ht="13.5" customHeight="1" x14ac:dyDescent="0.15">
      <c r="A313" s="355"/>
      <c r="B313" s="350" t="s">
        <v>0</v>
      </c>
      <c r="C313" s="351" t="s">
        <v>280</v>
      </c>
      <c r="D313" s="351" t="str">
        <f>IF(C315="○","整理番号","登録番号")</f>
        <v>登録番号</v>
      </c>
      <c r="E313" s="193" t="s">
        <v>1394</v>
      </c>
      <c r="F313" s="350" t="s">
        <v>319</v>
      </c>
      <c r="G313" s="215" t="s">
        <v>1</v>
      </c>
      <c r="H313" s="336" t="s">
        <v>1395</v>
      </c>
      <c r="I313" s="353" t="s">
        <v>2</v>
      </c>
      <c r="J313" s="194" t="s">
        <v>281</v>
      </c>
      <c r="K313" s="195" t="s">
        <v>16</v>
      </c>
      <c r="L313" s="338" t="s">
        <v>4</v>
      </c>
      <c r="M313" s="339"/>
      <c r="N313" s="339"/>
      <c r="O313" s="339"/>
      <c r="P313" s="339"/>
      <c r="Q313" s="339"/>
      <c r="R313" s="339"/>
      <c r="S313" s="339"/>
      <c r="T313" s="339"/>
      <c r="U313" s="339"/>
      <c r="V313" s="339"/>
      <c r="W313" s="339"/>
      <c r="X313" s="339"/>
      <c r="Y313" s="339"/>
      <c r="Z313" s="340"/>
      <c r="AA313" s="196" t="s">
        <v>16</v>
      </c>
      <c r="AB313" s="341" t="s">
        <v>462</v>
      </c>
      <c r="AC313" s="342"/>
      <c r="AD313" s="342"/>
      <c r="AE313" s="342"/>
      <c r="AF313" s="342"/>
      <c r="AG313" s="342"/>
      <c r="AH313" s="342"/>
      <c r="AI313" s="343"/>
      <c r="AJ313" s="216" t="s">
        <v>16</v>
      </c>
    </row>
    <row r="314" spans="1:54" ht="14.25" thickBot="1" x14ac:dyDescent="0.2">
      <c r="A314" s="356"/>
      <c r="B314" s="337"/>
      <c r="C314" s="352"/>
      <c r="D314" s="352"/>
      <c r="E314" s="197" t="s">
        <v>6</v>
      </c>
      <c r="F314" s="337"/>
      <c r="G314" s="198" t="s">
        <v>7</v>
      </c>
      <c r="H314" s="337"/>
      <c r="I314" s="354"/>
      <c r="J314" s="199"/>
      <c r="K314" s="200"/>
      <c r="L314" s="344" t="s">
        <v>8</v>
      </c>
      <c r="M314" s="345"/>
      <c r="N314" s="345"/>
      <c r="O314" s="345"/>
      <c r="P314" s="345"/>
      <c r="Q314" s="345"/>
      <c r="R314" s="346"/>
      <c r="S314" s="197" t="s">
        <v>9</v>
      </c>
      <c r="T314" s="201" t="s">
        <v>10</v>
      </c>
      <c r="U314" s="202"/>
      <c r="V314" s="202"/>
      <c r="W314" s="202"/>
      <c r="X314" s="202"/>
      <c r="Y314" s="203"/>
      <c r="Z314" s="198" t="s">
        <v>11</v>
      </c>
      <c r="AA314" s="204"/>
      <c r="AB314" s="347" t="s">
        <v>8</v>
      </c>
      <c r="AC314" s="348"/>
      <c r="AD314" s="348"/>
      <c r="AE314" s="348"/>
      <c r="AF314" s="348"/>
      <c r="AG314" s="348"/>
      <c r="AH314" s="349"/>
      <c r="AI314" s="205" t="s">
        <v>9</v>
      </c>
      <c r="AJ314" s="217"/>
    </row>
    <row r="315" spans="1:54" x14ac:dyDescent="0.15">
      <c r="A315" s="357">
        <v>63</v>
      </c>
      <c r="B315" s="292"/>
      <c r="C315" s="294"/>
      <c r="D315" s="292"/>
      <c r="E315" s="212" t="str">
        <f>IF(C315="○",IF($D315&lt;&gt;"",VLOOKUP($D315,新規学連登録者入力シート!$A$2:$U$101,8,FALSE),""),IF($D315&lt;&gt;"",IF(VLOOKUP(個人情報!$D315,登録者リスト!$A$1:$F$43729,4,FALSE)=基本情報!$D$6,VLOOKUP(個人情報!$D315,登録者リスト!$A$1:$F$43729,3,FALSE),""),""))</f>
        <v/>
      </c>
      <c r="F315" s="283" t="str">
        <f>IF(C315="○",IF($D315&lt;&gt;"",VLOOKUP($D315,新規学連登録者入力シート!$A$2:$U$101,9,FALSE),""),IF($D315&lt;&gt;"",IF(VLOOKUP(個人情報!$D315,登録者リスト!$A$1:$G$43729,4,FALSE)=基本情報!$D$6,VLOOKUP(個人情報!$D315,登録者リスト!$A$1:$G$43729,7,FALSE),""),""))</f>
        <v/>
      </c>
      <c r="G315" s="213" t="str">
        <f>IF(C315="○",IF($D315&lt;&gt;"",VLOOKUP($D315,新規学連登録者入力シート!$A$2:$U$101,14,FALSE),""),IF($D315&lt;&gt;"",IF(VLOOKUP(個人情報!$D315,登録者リスト!$A$1:$F$43729,4,FALSE)=基本情報!$D$6,VLOOKUP(個人情報!$D315,登録者リスト!$A$1:$F$43729,5,FALSE),""),""))</f>
        <v/>
      </c>
      <c r="H315" s="281" t="str">
        <f>IF(C315="○",IF($D315&lt;&gt;"",VLOOKUP($D315,新規学連登録者入力シート!$A$2:$U$101,19,FALSE),""),IF($D315&lt;&gt;"",IF(VLOOKUP(個人情報!$D315,登録者リスト!$A$1:$H$43729,4,FALSE)=基本情報!$D$6,VLOOKUP(個人情報!$D315,登録者リスト!$A$1:$H$43729,8,FALSE),""),""))</f>
        <v/>
      </c>
      <c r="I315" s="285"/>
      <c r="J315" s="169"/>
      <c r="K315" s="13" t="str">
        <f>IF(S315="",ASC(L315&amp;IF(N315&lt;&gt;"",TEXT(N315,"00"),"")&amp;IF(P315&lt;&gt;"",TEXT(P315,"00"),"")&amp;IF(R315&lt;&gt;"",TEXT(R315,"00"),"")),ASC(S315))</f>
        <v/>
      </c>
      <c r="L315" s="292"/>
      <c r="M315" s="265" t="s">
        <v>275</v>
      </c>
      <c r="N315" s="319"/>
      <c r="O315" s="265" t="s">
        <v>276</v>
      </c>
      <c r="P315" s="319"/>
      <c r="Q315" s="277" t="s">
        <v>277</v>
      </c>
      <c r="R315" s="321"/>
      <c r="S315" s="292"/>
      <c r="T315" s="8"/>
      <c r="U315" s="9" t="s">
        <v>23</v>
      </c>
      <c r="V315" s="8"/>
      <c r="W315" s="9" t="s">
        <v>24</v>
      </c>
      <c r="X315" s="8"/>
      <c r="Y315" s="9" t="s">
        <v>26</v>
      </c>
      <c r="Z315" s="285"/>
      <c r="AA315" s="126" t="str">
        <f>IF(AI315="",ASC(AB315&amp;IF(AD315&lt;&gt;"",TEXT(AD315,"00"),"")&amp;IF(AF315&lt;&gt;"",TEXT(AF315,"00"),"")&amp;IF(AH315&lt;&gt;"",TEXT(AH315,"00"),"")),ASC(AI315))</f>
        <v/>
      </c>
      <c r="AB315" s="267" t="str">
        <f>IF(I315="","",IF(I315="202 七種競技","",VLOOKUP(I315,大学記録!$A$3:$H$22,2,FALSE)))</f>
        <v/>
      </c>
      <c r="AC315" s="269" t="s">
        <v>275</v>
      </c>
      <c r="AD315" s="267" t="str">
        <f>IF(I315="","",IF(I315="202 七種競技","",VLOOKUP(I315,大学記録!$A$3:$H$22,4,FALSE)))</f>
        <v/>
      </c>
      <c r="AE315" s="269" t="s">
        <v>276</v>
      </c>
      <c r="AF315" s="267" t="str">
        <f>IF(I315="","",IF(I315="202 七種競技","",VLOOKUP(I315,大学記録!$A$3:$H$22,6,FALSE)))</f>
        <v/>
      </c>
      <c r="AG315" s="273" t="s">
        <v>277</v>
      </c>
      <c r="AH315" s="267" t="str">
        <f>IF(I315="","",IF(I315="202 七種競技","",VLOOKUP(I315,大学記録!$A$3:$H$22,8,FALSE)))</f>
        <v/>
      </c>
      <c r="AI315" s="267" t="str">
        <f>IF(I315="","",IF(I315="202 七種競技",大学記録!$B$22,""))</f>
        <v/>
      </c>
      <c r="AJ315" s="218" t="e">
        <f>IF(#REF!="",ASC(#REF!&amp;IF(#REF!&lt;&gt;"",TEXT(#REF!,"00"),"")&amp;IF(#REF!&lt;&gt;"",TEXT(#REF!,"00"),"")&amp;IF(#REF!&lt;&gt;"",TEXT(#REF!,"00"),"")),ASC(#REF!))</f>
        <v>#REF!</v>
      </c>
      <c r="AL315" s="6" t="str">
        <f>IF(AND(I315&lt;&gt;"107 ハーフマラソン",I315&lt;&gt;"062 10000mW"),D315 &amp; "-" &amp; I315,D315 &amp; "-" &amp; I315 &amp;#REF!)</f>
        <v>-</v>
      </c>
      <c r="AM315" s="6" t="str">
        <f>IF(ISERROR(VLOOKUP(個人情報!$AL315,登録者リスト!#REF!,4,FALSE)),"○","")</f>
        <v>○</v>
      </c>
      <c r="AN315" s="6" t="e">
        <f>IF(AND(I315&lt;&gt;"107 ハーフマラソン",I315&lt;&gt;"062 10000mW"),#REF! &amp; "-" &amp; I315,#REF! &amp; "-" &amp; I315 &amp;#REF!)</f>
        <v>#REF!</v>
      </c>
      <c r="AO315" s="6" t="str">
        <f>IF(ISERROR(VLOOKUP(AN315,突破者リスト外資格記録入力シート!$D$7:$M$106,2,FALSE)),"○","")</f>
        <v>○</v>
      </c>
      <c r="AP315" s="6" t="str">
        <f>IF(C315="○","整理番号","登録番号")</f>
        <v>登録番号</v>
      </c>
      <c r="AQ315" s="6" t="str">
        <f>IF(I315="107 ハーフマラソン","H",IF(I315="062 10000mW","W",""))</f>
        <v/>
      </c>
      <c r="AR315" s="6" t="e">
        <f>VLOOKUP($I315 &amp;#REF!,標準記録!$A$1:$D$25,2,FALSE)</f>
        <v>#REF!</v>
      </c>
      <c r="AS315" s="6" t="e">
        <f>VLOOKUP($I315 &amp;#REF!,標準記録!$A$1:$D$25,3,FALSE)</f>
        <v>#REF!</v>
      </c>
      <c r="AT315" s="6" t="e">
        <f>VLOOKUP($I315 &amp;#REF!,標準記録!$A$1:$D$25,4,FALSE)</f>
        <v>#REF!</v>
      </c>
      <c r="AU315" s="6" t="str">
        <f>IF(AV315="","",A315)</f>
        <v/>
      </c>
      <c r="AV315" s="6" t="str">
        <f>IF(OR(I315="201 十種競技",I315="202 七種競技"),#REF!,"")</f>
        <v/>
      </c>
      <c r="AW315" s="6" t="str">
        <f>IF(I315="107 ハーフマラソン",#REF!,"")</f>
        <v/>
      </c>
      <c r="AX315" s="6" t="e">
        <f>I315 &amp;#REF!</f>
        <v>#REF!</v>
      </c>
      <c r="AY315" s="6">
        <f>I315</f>
        <v>0</v>
      </c>
      <c r="AZ315" s="6">
        <f>COUNTIF($AY$5:$AY$401,I315)</f>
        <v>160</v>
      </c>
      <c r="BA315" s="6">
        <f>COUNTIF($AX$5:$AX$401,I315 &amp; "B標準")</f>
        <v>0</v>
      </c>
      <c r="BB315" s="6" t="str">
        <f>D313 &amp; D315</f>
        <v>登録番号</v>
      </c>
    </row>
    <row r="316" spans="1:54" ht="14.25" thickBot="1" x14ac:dyDescent="0.2">
      <c r="A316" s="358"/>
      <c r="B316" s="293"/>
      <c r="C316" s="295"/>
      <c r="D316" s="293"/>
      <c r="E316" s="188" t="str">
        <f>IF(C315="○",IF($D315&lt;&gt;"",VLOOKUP($D315,新規学連登録者入力シート!$A$2:$U$101,7,FALSE),""),IF($D315&lt;&gt;"",IF(VLOOKUP(個人情報!$D315,登録者リスト!$A$1:$F$43729,4,FALSE)=基本情報!$D$6,VLOOKUP(個人情報!$D315,登録者リスト!$A$1:$F$43729,2,FALSE),""),""))</f>
        <v/>
      </c>
      <c r="F316" s="284"/>
      <c r="G316" s="188" t="str">
        <f>IF(C315="○",IF($D315&lt;&gt;"",VLOOKUP($D315,新規学連登録者入力シート!$A$2:$U$101,19,FALSE),""),IF($D315&lt;&gt;"",IF(VLOOKUP(個人情報!$D315,登録者リスト!$A$1:$F$43729,4,FALSE)=基本情報!$D$6,VLOOKUP(個人情報!$D315,登録者リスト!$A$1:$F$43729,6,FALSE),""),""))</f>
        <v/>
      </c>
      <c r="H316" s="282"/>
      <c r="I316" s="286"/>
      <c r="J316" s="170"/>
      <c r="K316" s="15" t="str">
        <f>IF(S316="",ASC(L316&amp;IF(N316&lt;&gt;"",TEXT(N316,"00"),"")&amp;IF(P316&lt;&gt;"",TEXT(P316,"00"),"")&amp;IF(R316&lt;&gt;"",TEXT(R316,"00"),"")),ASC(S316))</f>
        <v/>
      </c>
      <c r="L316" s="293"/>
      <c r="M316" s="266"/>
      <c r="N316" s="320"/>
      <c r="O316" s="266"/>
      <c r="P316" s="320"/>
      <c r="Q316" s="278"/>
      <c r="R316" s="322"/>
      <c r="S316" s="293"/>
      <c r="T316" s="10"/>
      <c r="U316" s="11" t="s">
        <v>23</v>
      </c>
      <c r="V316" s="10"/>
      <c r="W316" s="11" t="s">
        <v>25</v>
      </c>
      <c r="X316" s="10"/>
      <c r="Y316" s="11" t="s">
        <v>26</v>
      </c>
      <c r="Z316" s="286"/>
      <c r="AA316" s="127" t="str">
        <f>IF(AI316="",ASC(AB315&amp;IF(AD316&lt;&gt;"",TEXT(AD316,"00"),"")&amp;IF(AF316&lt;&gt;"",TEXT(AF316,"00"),"")&amp;IF(AH316&lt;&gt;"",TEXT(AH316,"00"),"")),ASC(AI316))</f>
        <v/>
      </c>
      <c r="AB316" s="268"/>
      <c r="AC316" s="270"/>
      <c r="AD316" s="268"/>
      <c r="AE316" s="270"/>
      <c r="AF316" s="268"/>
      <c r="AG316" s="274"/>
      <c r="AH316" s="268"/>
      <c r="AI316" s="268"/>
      <c r="AJ316" s="219" t="e">
        <f>IF(#REF!="",ASC(#REF!&amp;IF(#REF!&lt;&gt;"",TEXT(#REF!,"00"),"")&amp;IF(#REF!&lt;&gt;"",TEXT(#REF!,"00"),"")&amp;IF(#REF!&lt;&gt;"",TEXT(#REF!,"00"),"")),ASC(#REF!))</f>
        <v>#REF!</v>
      </c>
      <c r="AL316" s="6" t="str">
        <f>IF(AND(I316&lt;&gt;"107 ハーフマラソン",I316&lt;&gt;"062 10000mW"),D315 &amp; "-" &amp; I316,D315 &amp; "-" &amp; I316 &amp;#REF!)</f>
        <v>-</v>
      </c>
      <c r="AM316" s="6" t="str">
        <f>IF(ISERROR(VLOOKUP(個人情報!$AL316,登録者リスト!#REF!,4,FALSE)),"○","")</f>
        <v>○</v>
      </c>
      <c r="AN316" s="6" t="e">
        <f>IF(AND(I316&lt;&gt;"107 ハーフマラソン",I316&lt;&gt;"062 10000mW"),#REF! &amp; "-" &amp; I316,#REF! &amp; "-" &amp; I316 &amp;#REF!)</f>
        <v>#REF!</v>
      </c>
      <c r="AO316" s="6" t="str">
        <f>IF(ISERROR(VLOOKUP(AN316,突破者リスト外資格記録入力シート!$D$7:$M$106,2,FALSE)),"○","")</f>
        <v>○</v>
      </c>
      <c r="AQ316" s="6" t="str">
        <f>IF(I316="107 ハーフマラソン","H",IF(I316="062 10000mW","W",""))</f>
        <v/>
      </c>
      <c r="AR316" s="6" t="e">
        <f>VLOOKUP($I316 &amp;#REF!,標準記録!$A$1:$D$25,2,FALSE)</f>
        <v>#REF!</v>
      </c>
      <c r="AS316" s="6" t="e">
        <f>VLOOKUP($I316 &amp;#REF!,標準記録!$A$1:$D$25,3,FALSE)</f>
        <v>#REF!</v>
      </c>
      <c r="AT316" s="6" t="e">
        <f>VLOOKUP($I316 &amp;#REF!,標準記録!$A$1:$D$25,4,FALSE)</f>
        <v>#REF!</v>
      </c>
      <c r="AU316" s="6" t="str">
        <f>IF(AV316="","",A315)</f>
        <v/>
      </c>
      <c r="AV316" s="6" t="str">
        <f>IF(OR(I316="201 十種競技",I316="202 七種競技"),#REF!,"")</f>
        <v/>
      </c>
      <c r="AW316" s="6" t="str">
        <f>IF(I316="107 ハーフマラソン",#REF!,"")</f>
        <v/>
      </c>
      <c r="AX316" s="6" t="e">
        <f>I316 &amp;#REF!</f>
        <v>#REF!</v>
      </c>
      <c r="AY316" s="6">
        <f>I316</f>
        <v>0</v>
      </c>
      <c r="AZ316" s="6">
        <f>COUNTIF($AY$5:$AY$401,I316)</f>
        <v>160</v>
      </c>
      <c r="BA316" s="6">
        <f>COUNTIF($AX$5:$AX$401,I316 &amp; "B標準")</f>
        <v>0</v>
      </c>
    </row>
    <row r="317" spans="1:54" ht="15" thickTop="1" thickBot="1" x14ac:dyDescent="0.2">
      <c r="A317" s="359"/>
      <c r="B317" s="325" t="s">
        <v>164</v>
      </c>
      <c r="C317" s="326"/>
      <c r="D317" s="326"/>
      <c r="E317" s="326"/>
      <c r="F317" s="326"/>
      <c r="G317" s="327"/>
      <c r="H317" s="214"/>
      <c r="I317" s="328"/>
      <c r="J317" s="329"/>
      <c r="K317" s="329"/>
      <c r="L317" s="329"/>
      <c r="M317" s="329"/>
      <c r="N317" s="329"/>
      <c r="O317" s="329"/>
      <c r="P317" s="329"/>
      <c r="Q317" s="329"/>
      <c r="R317" s="329"/>
      <c r="S317" s="329"/>
      <c r="T317" s="329"/>
      <c r="U317" s="329"/>
      <c r="V317" s="329"/>
      <c r="W317" s="329"/>
      <c r="X317" s="329"/>
      <c r="Y317" s="329"/>
      <c r="Z317" s="329"/>
      <c r="AA317" s="329"/>
      <c r="AB317" s="329"/>
      <c r="AC317" s="329"/>
      <c r="AD317" s="329"/>
      <c r="AE317" s="329"/>
      <c r="AF317" s="329"/>
      <c r="AG317" s="329"/>
      <c r="AH317" s="329"/>
      <c r="AI317" s="329"/>
      <c r="AJ317" s="330"/>
    </row>
    <row r="318" spans="1:54" ht="13.5" customHeight="1" x14ac:dyDescent="0.15">
      <c r="A318" s="355"/>
      <c r="B318" s="350" t="s">
        <v>0</v>
      </c>
      <c r="C318" s="351" t="s">
        <v>280</v>
      </c>
      <c r="D318" s="351" t="str">
        <f>IF(C320="○","整理番号","登録番号")</f>
        <v>登録番号</v>
      </c>
      <c r="E318" s="193" t="s">
        <v>1394</v>
      </c>
      <c r="F318" s="350" t="s">
        <v>319</v>
      </c>
      <c r="G318" s="215" t="s">
        <v>1</v>
      </c>
      <c r="H318" s="336" t="s">
        <v>1395</v>
      </c>
      <c r="I318" s="353" t="s">
        <v>2</v>
      </c>
      <c r="J318" s="194" t="s">
        <v>281</v>
      </c>
      <c r="K318" s="195" t="s">
        <v>16</v>
      </c>
      <c r="L318" s="338" t="s">
        <v>4</v>
      </c>
      <c r="M318" s="339"/>
      <c r="N318" s="339"/>
      <c r="O318" s="339"/>
      <c r="P318" s="339"/>
      <c r="Q318" s="339"/>
      <c r="R318" s="339"/>
      <c r="S318" s="339"/>
      <c r="T318" s="339"/>
      <c r="U318" s="339"/>
      <c r="V318" s="339"/>
      <c r="W318" s="339"/>
      <c r="X318" s="339"/>
      <c r="Y318" s="339"/>
      <c r="Z318" s="340"/>
      <c r="AA318" s="196" t="s">
        <v>16</v>
      </c>
      <c r="AB318" s="341" t="s">
        <v>462</v>
      </c>
      <c r="AC318" s="342"/>
      <c r="AD318" s="342"/>
      <c r="AE318" s="342"/>
      <c r="AF318" s="342"/>
      <c r="AG318" s="342"/>
      <c r="AH318" s="342"/>
      <c r="AI318" s="343"/>
      <c r="AJ318" s="216" t="s">
        <v>16</v>
      </c>
    </row>
    <row r="319" spans="1:54" ht="14.25" thickBot="1" x14ac:dyDescent="0.2">
      <c r="A319" s="356"/>
      <c r="B319" s="337"/>
      <c r="C319" s="352"/>
      <c r="D319" s="352"/>
      <c r="E319" s="197" t="s">
        <v>6</v>
      </c>
      <c r="F319" s="337"/>
      <c r="G319" s="198" t="s">
        <v>7</v>
      </c>
      <c r="H319" s="337"/>
      <c r="I319" s="354"/>
      <c r="J319" s="199"/>
      <c r="K319" s="200"/>
      <c r="L319" s="344" t="s">
        <v>8</v>
      </c>
      <c r="M319" s="345"/>
      <c r="N319" s="345"/>
      <c r="O319" s="345"/>
      <c r="P319" s="345"/>
      <c r="Q319" s="345"/>
      <c r="R319" s="346"/>
      <c r="S319" s="197" t="s">
        <v>9</v>
      </c>
      <c r="T319" s="201" t="s">
        <v>10</v>
      </c>
      <c r="U319" s="202"/>
      <c r="V319" s="202"/>
      <c r="W319" s="202"/>
      <c r="X319" s="202"/>
      <c r="Y319" s="203"/>
      <c r="Z319" s="198" t="s">
        <v>11</v>
      </c>
      <c r="AA319" s="204"/>
      <c r="AB319" s="347" t="s">
        <v>8</v>
      </c>
      <c r="AC319" s="348"/>
      <c r="AD319" s="348"/>
      <c r="AE319" s="348"/>
      <c r="AF319" s="348"/>
      <c r="AG319" s="348"/>
      <c r="AH319" s="349"/>
      <c r="AI319" s="205" t="s">
        <v>9</v>
      </c>
      <c r="AJ319" s="217"/>
    </row>
    <row r="320" spans="1:54" x14ac:dyDescent="0.15">
      <c r="A320" s="357">
        <v>64</v>
      </c>
      <c r="B320" s="292"/>
      <c r="C320" s="294"/>
      <c r="D320" s="292"/>
      <c r="E320" s="212" t="str">
        <f>IF(C320="○",IF($D320&lt;&gt;"",VLOOKUP($D320,新規学連登録者入力シート!$A$2:$U$101,8,FALSE),""),IF($D320&lt;&gt;"",IF(VLOOKUP(個人情報!$D320,登録者リスト!$A$1:$F$43729,4,FALSE)=基本情報!$D$6,VLOOKUP(個人情報!$D320,登録者リスト!$A$1:$F$43729,3,FALSE),""),""))</f>
        <v/>
      </c>
      <c r="F320" s="283" t="str">
        <f>IF(C320="○",IF($D320&lt;&gt;"",VLOOKUP($D320,新規学連登録者入力シート!$A$2:$U$101,9,FALSE),""),IF($D320&lt;&gt;"",IF(VLOOKUP(個人情報!$D320,登録者リスト!$A$1:$G$43729,4,FALSE)=基本情報!$D$6,VLOOKUP(個人情報!$D320,登録者リスト!$A$1:$G$43729,7,FALSE),""),""))</f>
        <v/>
      </c>
      <c r="G320" s="213" t="str">
        <f>IF(C320="○",IF($D320&lt;&gt;"",VLOOKUP($D320,新規学連登録者入力シート!$A$2:$U$101,14,FALSE),""),IF($D320&lt;&gt;"",IF(VLOOKUP(個人情報!$D320,登録者リスト!$A$1:$F$43729,4,FALSE)=基本情報!$D$6,VLOOKUP(個人情報!$D320,登録者リスト!$A$1:$F$43729,5,FALSE),""),""))</f>
        <v/>
      </c>
      <c r="H320" s="281" t="str">
        <f>IF(C320="○",IF($D320&lt;&gt;"",VLOOKUP($D320,新規学連登録者入力シート!$A$2:$U$101,19,FALSE),""),IF($D320&lt;&gt;"",IF(VLOOKUP(個人情報!$D320,登録者リスト!$A$1:$H$43729,4,FALSE)=基本情報!$D$6,VLOOKUP(個人情報!$D320,登録者リスト!$A$1:$H$43729,8,FALSE),""),""))</f>
        <v/>
      </c>
      <c r="I320" s="285"/>
      <c r="J320" s="169"/>
      <c r="K320" s="13" t="str">
        <f>IF(S320="",ASC(L320&amp;IF(N320&lt;&gt;"",TEXT(N320,"00"),"")&amp;IF(P320&lt;&gt;"",TEXT(P320,"00"),"")&amp;IF(R320&lt;&gt;"",TEXT(R320,"00"),"")),ASC(S320))</f>
        <v/>
      </c>
      <c r="L320" s="292"/>
      <c r="M320" s="265" t="s">
        <v>275</v>
      </c>
      <c r="N320" s="319"/>
      <c r="O320" s="265" t="s">
        <v>276</v>
      </c>
      <c r="P320" s="319"/>
      <c r="Q320" s="277" t="s">
        <v>277</v>
      </c>
      <c r="R320" s="321"/>
      <c r="S320" s="292"/>
      <c r="T320" s="8"/>
      <c r="U320" s="9" t="s">
        <v>23</v>
      </c>
      <c r="V320" s="8"/>
      <c r="W320" s="9" t="s">
        <v>24</v>
      </c>
      <c r="X320" s="8"/>
      <c r="Y320" s="9" t="s">
        <v>26</v>
      </c>
      <c r="Z320" s="285"/>
      <c r="AA320" s="126" t="str">
        <f>IF(AI320="",ASC(AB320&amp;IF(AD320&lt;&gt;"",TEXT(AD320,"00"),"")&amp;IF(AF320&lt;&gt;"",TEXT(AF320,"00"),"")&amp;IF(AH320&lt;&gt;"",TEXT(AH320,"00"),"")),ASC(AI320))</f>
        <v/>
      </c>
      <c r="AB320" s="267" t="str">
        <f>IF(I320="","",IF(I320="202 七種競技","",VLOOKUP(I320,大学記録!$A$3:$H$22,2,FALSE)))</f>
        <v/>
      </c>
      <c r="AC320" s="269" t="s">
        <v>275</v>
      </c>
      <c r="AD320" s="267" t="str">
        <f>IF(I320="","",IF(I320="202 七種競技","",VLOOKUP(I320,大学記録!$A$3:$H$22,4,FALSE)))</f>
        <v/>
      </c>
      <c r="AE320" s="269" t="s">
        <v>276</v>
      </c>
      <c r="AF320" s="267" t="str">
        <f>IF(I320="","",IF(I320="202 七種競技","",VLOOKUP(I320,大学記録!$A$3:$H$22,6,FALSE)))</f>
        <v/>
      </c>
      <c r="AG320" s="273" t="s">
        <v>277</v>
      </c>
      <c r="AH320" s="267" t="str">
        <f>IF(I320="","",IF(I320="202 七種競技","",VLOOKUP(I320,大学記録!$A$3:$H$22,8,FALSE)))</f>
        <v/>
      </c>
      <c r="AI320" s="267" t="str">
        <f>IF(I320="","",IF(I320="202 七種競技",大学記録!$B$22,""))</f>
        <v/>
      </c>
      <c r="AJ320" s="218" t="e">
        <f>IF(#REF!="",ASC(#REF!&amp;IF(#REF!&lt;&gt;"",TEXT(#REF!,"00"),"")&amp;IF(#REF!&lt;&gt;"",TEXT(#REF!,"00"),"")&amp;IF(#REF!&lt;&gt;"",TEXT(#REF!,"00"),"")),ASC(#REF!))</f>
        <v>#REF!</v>
      </c>
      <c r="AL320" s="6" t="str">
        <f>IF(AND(I320&lt;&gt;"107 ハーフマラソン",I320&lt;&gt;"062 10000mW"),D320 &amp; "-" &amp; I320,D320 &amp; "-" &amp; I320 &amp;#REF!)</f>
        <v>-</v>
      </c>
      <c r="AM320" s="6" t="str">
        <f>IF(ISERROR(VLOOKUP(個人情報!$AL320,登録者リスト!#REF!,4,FALSE)),"○","")</f>
        <v>○</v>
      </c>
      <c r="AN320" s="6" t="e">
        <f>IF(AND(I320&lt;&gt;"107 ハーフマラソン",I320&lt;&gt;"062 10000mW"),#REF! &amp; "-" &amp; I320,#REF! &amp; "-" &amp; I320 &amp;#REF!)</f>
        <v>#REF!</v>
      </c>
      <c r="AO320" s="6" t="str">
        <f>IF(ISERROR(VLOOKUP(AN320,突破者リスト外資格記録入力シート!$D$7:$M$106,2,FALSE)),"○","")</f>
        <v>○</v>
      </c>
      <c r="AP320" s="6" t="str">
        <f>IF(C320="○","整理番号","登録番号")</f>
        <v>登録番号</v>
      </c>
      <c r="AQ320" s="6" t="str">
        <f>IF(I320="107 ハーフマラソン","H",IF(I320="062 10000mW","W",""))</f>
        <v/>
      </c>
      <c r="AR320" s="6" t="e">
        <f>VLOOKUP($I320 &amp;#REF!,標準記録!$A$1:$D$25,2,FALSE)</f>
        <v>#REF!</v>
      </c>
      <c r="AS320" s="6" t="e">
        <f>VLOOKUP($I320 &amp;#REF!,標準記録!$A$1:$D$25,3,FALSE)</f>
        <v>#REF!</v>
      </c>
      <c r="AT320" s="6" t="e">
        <f>VLOOKUP($I320 &amp;#REF!,標準記録!$A$1:$D$25,4,FALSE)</f>
        <v>#REF!</v>
      </c>
      <c r="AU320" s="6" t="str">
        <f>IF(AV320="","",A320)</f>
        <v/>
      </c>
      <c r="AV320" s="6" t="str">
        <f>IF(OR(I320="201 十種競技",I320="202 七種競技"),#REF!,"")</f>
        <v/>
      </c>
      <c r="AW320" s="6" t="str">
        <f>IF(I320="107 ハーフマラソン",#REF!,"")</f>
        <v/>
      </c>
      <c r="AX320" s="6" t="e">
        <f>I320 &amp;#REF!</f>
        <v>#REF!</v>
      </c>
      <c r="AY320" s="6">
        <f>I320</f>
        <v>0</v>
      </c>
      <c r="AZ320" s="6">
        <f>COUNTIF($AY$5:$AY$401,I320)</f>
        <v>160</v>
      </c>
      <c r="BA320" s="6">
        <f>COUNTIF($AX$5:$AX$401,I320 &amp; "B標準")</f>
        <v>0</v>
      </c>
      <c r="BB320" s="6" t="str">
        <f>D318 &amp; D320</f>
        <v>登録番号</v>
      </c>
    </row>
    <row r="321" spans="1:54" ht="14.25" thickBot="1" x14ac:dyDescent="0.2">
      <c r="A321" s="358"/>
      <c r="B321" s="293"/>
      <c r="C321" s="295"/>
      <c r="D321" s="293"/>
      <c r="E321" s="188" t="str">
        <f>IF(C320="○",IF($D320&lt;&gt;"",VLOOKUP($D320,新規学連登録者入力シート!$A$2:$U$101,7,FALSE),""),IF($D320&lt;&gt;"",IF(VLOOKUP(個人情報!$D320,登録者リスト!$A$1:$F$43729,4,FALSE)=基本情報!$D$6,VLOOKUP(個人情報!$D320,登録者リスト!$A$1:$F$43729,2,FALSE),""),""))</f>
        <v/>
      </c>
      <c r="F321" s="284"/>
      <c r="G321" s="188" t="str">
        <f>IF(C320="○",IF($D320&lt;&gt;"",VLOOKUP($D320,新規学連登録者入力シート!$A$2:$U$101,19,FALSE),""),IF($D320&lt;&gt;"",IF(VLOOKUP(個人情報!$D320,登録者リスト!$A$1:$F$43729,4,FALSE)=基本情報!$D$6,VLOOKUP(個人情報!$D320,登録者リスト!$A$1:$F$43729,6,FALSE),""),""))</f>
        <v/>
      </c>
      <c r="H321" s="282"/>
      <c r="I321" s="286"/>
      <c r="J321" s="170"/>
      <c r="K321" s="15" t="str">
        <f>IF(S321="",ASC(L321&amp;IF(N321&lt;&gt;"",TEXT(N321,"00"),"")&amp;IF(P321&lt;&gt;"",TEXT(P321,"00"),"")&amp;IF(R321&lt;&gt;"",TEXT(R321,"00"),"")),ASC(S321))</f>
        <v/>
      </c>
      <c r="L321" s="293"/>
      <c r="M321" s="266"/>
      <c r="N321" s="320"/>
      <c r="O321" s="266"/>
      <c r="P321" s="320"/>
      <c r="Q321" s="278"/>
      <c r="R321" s="322"/>
      <c r="S321" s="293"/>
      <c r="T321" s="10"/>
      <c r="U321" s="11" t="s">
        <v>23</v>
      </c>
      <c r="V321" s="10"/>
      <c r="W321" s="11" t="s">
        <v>25</v>
      </c>
      <c r="X321" s="10"/>
      <c r="Y321" s="11" t="s">
        <v>26</v>
      </c>
      <c r="Z321" s="286"/>
      <c r="AA321" s="127" t="str">
        <f>IF(AI321="",ASC(AB320&amp;IF(AD321&lt;&gt;"",TEXT(AD321,"00"),"")&amp;IF(AF321&lt;&gt;"",TEXT(AF321,"00"),"")&amp;IF(AH321&lt;&gt;"",TEXT(AH321,"00"),"")),ASC(AI321))</f>
        <v/>
      </c>
      <c r="AB321" s="268"/>
      <c r="AC321" s="270"/>
      <c r="AD321" s="268"/>
      <c r="AE321" s="270"/>
      <c r="AF321" s="268"/>
      <c r="AG321" s="274"/>
      <c r="AH321" s="268"/>
      <c r="AI321" s="268"/>
      <c r="AJ321" s="219" t="e">
        <f>IF(#REF!="",ASC(#REF!&amp;IF(#REF!&lt;&gt;"",TEXT(#REF!,"00"),"")&amp;IF(#REF!&lt;&gt;"",TEXT(#REF!,"00"),"")&amp;IF(#REF!&lt;&gt;"",TEXT(#REF!,"00"),"")),ASC(#REF!))</f>
        <v>#REF!</v>
      </c>
      <c r="AL321" s="6" t="str">
        <f>IF(AND(I321&lt;&gt;"107 ハーフマラソン",I321&lt;&gt;"062 10000mW"),D320 &amp; "-" &amp; I321,D320 &amp; "-" &amp; I321 &amp;#REF!)</f>
        <v>-</v>
      </c>
      <c r="AM321" s="6" t="str">
        <f>IF(ISERROR(VLOOKUP(個人情報!$AL321,登録者リスト!#REF!,4,FALSE)),"○","")</f>
        <v>○</v>
      </c>
      <c r="AN321" s="6" t="e">
        <f>IF(AND(I321&lt;&gt;"107 ハーフマラソン",I321&lt;&gt;"062 10000mW"),#REF! &amp; "-" &amp; I321,#REF! &amp; "-" &amp; I321 &amp;#REF!)</f>
        <v>#REF!</v>
      </c>
      <c r="AO321" s="6" t="str">
        <f>IF(ISERROR(VLOOKUP(AN321,突破者リスト外資格記録入力シート!$D$7:$M$106,2,FALSE)),"○","")</f>
        <v>○</v>
      </c>
      <c r="AQ321" s="6" t="str">
        <f>IF(I321="107 ハーフマラソン","H",IF(I321="062 10000mW","W",""))</f>
        <v/>
      </c>
      <c r="AR321" s="6" t="e">
        <f>VLOOKUP($I321 &amp;#REF!,標準記録!$A$1:$D$25,2,FALSE)</f>
        <v>#REF!</v>
      </c>
      <c r="AS321" s="6" t="e">
        <f>VLOOKUP($I321 &amp;#REF!,標準記録!$A$1:$D$25,3,FALSE)</f>
        <v>#REF!</v>
      </c>
      <c r="AT321" s="6" t="e">
        <f>VLOOKUP($I321 &amp;#REF!,標準記録!$A$1:$D$25,4,FALSE)</f>
        <v>#REF!</v>
      </c>
      <c r="AU321" s="6" t="str">
        <f>IF(AV321="","",A320)</f>
        <v/>
      </c>
      <c r="AV321" s="6" t="str">
        <f>IF(OR(I321="201 十種競技",I321="202 七種競技"),#REF!,"")</f>
        <v/>
      </c>
      <c r="AW321" s="6" t="str">
        <f>IF(I321="107 ハーフマラソン",#REF!,"")</f>
        <v/>
      </c>
      <c r="AX321" s="6" t="e">
        <f>I321 &amp;#REF!</f>
        <v>#REF!</v>
      </c>
      <c r="AY321" s="6">
        <f>I321</f>
        <v>0</v>
      </c>
      <c r="AZ321" s="6">
        <f>COUNTIF($AY$5:$AY$401,I321)</f>
        <v>160</v>
      </c>
      <c r="BA321" s="6">
        <f>COUNTIF($AX$5:$AX$401,I321 &amp; "B標準")</f>
        <v>0</v>
      </c>
    </row>
    <row r="322" spans="1:54" ht="15" thickTop="1" thickBot="1" x14ac:dyDescent="0.2">
      <c r="A322" s="359"/>
      <c r="B322" s="325" t="s">
        <v>164</v>
      </c>
      <c r="C322" s="326"/>
      <c r="D322" s="326"/>
      <c r="E322" s="326"/>
      <c r="F322" s="326"/>
      <c r="G322" s="327"/>
      <c r="H322" s="214"/>
      <c r="I322" s="328"/>
      <c r="J322" s="329"/>
      <c r="K322" s="329"/>
      <c r="L322" s="329"/>
      <c r="M322" s="329"/>
      <c r="N322" s="329"/>
      <c r="O322" s="329"/>
      <c r="P322" s="329"/>
      <c r="Q322" s="329"/>
      <c r="R322" s="329"/>
      <c r="S322" s="329"/>
      <c r="T322" s="329"/>
      <c r="U322" s="329"/>
      <c r="V322" s="329"/>
      <c r="W322" s="329"/>
      <c r="X322" s="329"/>
      <c r="Y322" s="329"/>
      <c r="Z322" s="329"/>
      <c r="AA322" s="329"/>
      <c r="AB322" s="329"/>
      <c r="AC322" s="329"/>
      <c r="AD322" s="329"/>
      <c r="AE322" s="329"/>
      <c r="AF322" s="329"/>
      <c r="AG322" s="329"/>
      <c r="AH322" s="329"/>
      <c r="AI322" s="329"/>
      <c r="AJ322" s="330"/>
    </row>
    <row r="323" spans="1:54" ht="13.5" customHeight="1" x14ac:dyDescent="0.15">
      <c r="A323" s="355"/>
      <c r="B323" s="350" t="s">
        <v>0</v>
      </c>
      <c r="C323" s="351" t="s">
        <v>280</v>
      </c>
      <c r="D323" s="351" t="str">
        <f>IF(C325="○","整理番号","登録番号")</f>
        <v>登録番号</v>
      </c>
      <c r="E323" s="193" t="s">
        <v>1394</v>
      </c>
      <c r="F323" s="350" t="s">
        <v>319</v>
      </c>
      <c r="G323" s="215" t="s">
        <v>1</v>
      </c>
      <c r="H323" s="336" t="s">
        <v>1395</v>
      </c>
      <c r="I323" s="353" t="s">
        <v>2</v>
      </c>
      <c r="J323" s="194" t="s">
        <v>281</v>
      </c>
      <c r="K323" s="195" t="s">
        <v>16</v>
      </c>
      <c r="L323" s="338" t="s">
        <v>4</v>
      </c>
      <c r="M323" s="339"/>
      <c r="N323" s="339"/>
      <c r="O323" s="339"/>
      <c r="P323" s="339"/>
      <c r="Q323" s="339"/>
      <c r="R323" s="339"/>
      <c r="S323" s="339"/>
      <c r="T323" s="339"/>
      <c r="U323" s="339"/>
      <c r="V323" s="339"/>
      <c r="W323" s="339"/>
      <c r="X323" s="339"/>
      <c r="Y323" s="339"/>
      <c r="Z323" s="340"/>
      <c r="AA323" s="196" t="s">
        <v>16</v>
      </c>
      <c r="AB323" s="341" t="s">
        <v>462</v>
      </c>
      <c r="AC323" s="342"/>
      <c r="AD323" s="342"/>
      <c r="AE323" s="342"/>
      <c r="AF323" s="342"/>
      <c r="AG323" s="342"/>
      <c r="AH323" s="342"/>
      <c r="AI323" s="343"/>
      <c r="AJ323" s="216" t="s">
        <v>16</v>
      </c>
    </row>
    <row r="324" spans="1:54" ht="14.25" thickBot="1" x14ac:dyDescent="0.2">
      <c r="A324" s="356"/>
      <c r="B324" s="337"/>
      <c r="C324" s="352"/>
      <c r="D324" s="352"/>
      <c r="E324" s="197" t="s">
        <v>6</v>
      </c>
      <c r="F324" s="337"/>
      <c r="G324" s="198" t="s">
        <v>7</v>
      </c>
      <c r="H324" s="337"/>
      <c r="I324" s="354"/>
      <c r="J324" s="199"/>
      <c r="K324" s="200"/>
      <c r="L324" s="344" t="s">
        <v>8</v>
      </c>
      <c r="M324" s="345"/>
      <c r="N324" s="345"/>
      <c r="O324" s="345"/>
      <c r="P324" s="345"/>
      <c r="Q324" s="345"/>
      <c r="R324" s="346"/>
      <c r="S324" s="197" t="s">
        <v>9</v>
      </c>
      <c r="T324" s="201" t="s">
        <v>10</v>
      </c>
      <c r="U324" s="202"/>
      <c r="V324" s="202"/>
      <c r="W324" s="202"/>
      <c r="X324" s="202"/>
      <c r="Y324" s="203"/>
      <c r="Z324" s="198" t="s">
        <v>11</v>
      </c>
      <c r="AA324" s="204"/>
      <c r="AB324" s="347" t="s">
        <v>8</v>
      </c>
      <c r="AC324" s="348"/>
      <c r="AD324" s="348"/>
      <c r="AE324" s="348"/>
      <c r="AF324" s="348"/>
      <c r="AG324" s="348"/>
      <c r="AH324" s="349"/>
      <c r="AI324" s="205" t="s">
        <v>9</v>
      </c>
      <c r="AJ324" s="217"/>
    </row>
    <row r="325" spans="1:54" x14ac:dyDescent="0.15">
      <c r="A325" s="357">
        <v>65</v>
      </c>
      <c r="B325" s="292"/>
      <c r="C325" s="294"/>
      <c r="D325" s="292"/>
      <c r="E325" s="212" t="str">
        <f>IF(C325="○",IF($D325&lt;&gt;"",VLOOKUP($D325,新規学連登録者入力シート!$A$2:$U$101,8,FALSE),""),IF($D325&lt;&gt;"",IF(VLOOKUP(個人情報!$D325,登録者リスト!$A$1:$F$43729,4,FALSE)=基本情報!$D$6,VLOOKUP(個人情報!$D325,登録者リスト!$A$1:$F$43729,3,FALSE),""),""))</f>
        <v/>
      </c>
      <c r="F325" s="283" t="str">
        <f>IF(C325="○",IF($D325&lt;&gt;"",VLOOKUP($D325,新規学連登録者入力シート!$A$2:$U$101,9,FALSE),""),IF($D325&lt;&gt;"",IF(VLOOKUP(個人情報!$D325,登録者リスト!$A$1:$G$43729,4,FALSE)=基本情報!$D$6,VLOOKUP(個人情報!$D325,登録者リスト!$A$1:$G$43729,7,FALSE),""),""))</f>
        <v/>
      </c>
      <c r="G325" s="213" t="str">
        <f>IF(C325="○",IF($D325&lt;&gt;"",VLOOKUP($D325,新規学連登録者入力シート!$A$2:$U$101,14,FALSE),""),IF($D325&lt;&gt;"",IF(VLOOKUP(個人情報!$D325,登録者リスト!$A$1:$F$43729,4,FALSE)=基本情報!$D$6,VLOOKUP(個人情報!$D325,登録者リスト!$A$1:$F$43729,5,FALSE),""),""))</f>
        <v/>
      </c>
      <c r="H325" s="281" t="str">
        <f>IF(C325="○",IF($D325&lt;&gt;"",VLOOKUP($D325,新規学連登録者入力シート!$A$2:$U$101,19,FALSE),""),IF($D325&lt;&gt;"",IF(VLOOKUP(個人情報!$D325,登録者リスト!$A$1:$H$43729,4,FALSE)=基本情報!$D$6,VLOOKUP(個人情報!$D325,登録者リスト!$A$1:$H$43729,8,FALSE),""),""))</f>
        <v/>
      </c>
      <c r="I325" s="285"/>
      <c r="J325" s="169"/>
      <c r="K325" s="13" t="str">
        <f>IF(S325="",ASC(L325&amp;IF(N325&lt;&gt;"",TEXT(N325,"00"),"")&amp;IF(P325&lt;&gt;"",TEXT(P325,"00"),"")&amp;IF(R325&lt;&gt;"",TEXT(R325,"00"),"")),ASC(S325))</f>
        <v/>
      </c>
      <c r="L325" s="292"/>
      <c r="M325" s="265" t="s">
        <v>275</v>
      </c>
      <c r="N325" s="319"/>
      <c r="O325" s="265" t="s">
        <v>276</v>
      </c>
      <c r="P325" s="319"/>
      <c r="Q325" s="277" t="s">
        <v>277</v>
      </c>
      <c r="R325" s="321"/>
      <c r="S325" s="292"/>
      <c r="T325" s="8"/>
      <c r="U325" s="9" t="s">
        <v>23</v>
      </c>
      <c r="V325" s="8"/>
      <c r="W325" s="9" t="s">
        <v>24</v>
      </c>
      <c r="X325" s="8"/>
      <c r="Y325" s="9" t="s">
        <v>26</v>
      </c>
      <c r="Z325" s="285"/>
      <c r="AA325" s="126" t="str">
        <f>IF(AI325="",ASC(AB325&amp;IF(AD325&lt;&gt;"",TEXT(AD325,"00"),"")&amp;IF(AF325&lt;&gt;"",TEXT(AF325,"00"),"")&amp;IF(AH325&lt;&gt;"",TEXT(AH325,"00"),"")),ASC(AI325))</f>
        <v/>
      </c>
      <c r="AB325" s="267" t="str">
        <f>IF(I325="","",IF(I325="202 七種競技","",VLOOKUP(I325,大学記録!$A$3:$H$22,2,FALSE)))</f>
        <v/>
      </c>
      <c r="AC325" s="269" t="s">
        <v>275</v>
      </c>
      <c r="AD325" s="267" t="str">
        <f>IF(I325="","",IF(I325="202 七種競技","",VLOOKUP(I325,大学記録!$A$3:$H$22,4,FALSE)))</f>
        <v/>
      </c>
      <c r="AE325" s="269" t="s">
        <v>276</v>
      </c>
      <c r="AF325" s="267" t="str">
        <f>IF(I325="","",IF(I325="202 七種競技","",VLOOKUP(I325,大学記録!$A$3:$H$22,6,FALSE)))</f>
        <v/>
      </c>
      <c r="AG325" s="273" t="s">
        <v>277</v>
      </c>
      <c r="AH325" s="267" t="str">
        <f>IF(I325="","",IF(I325="202 七種競技","",VLOOKUP(I325,大学記録!$A$3:$H$22,8,FALSE)))</f>
        <v/>
      </c>
      <c r="AI325" s="267" t="str">
        <f>IF(I325="","",IF(I325="202 七種競技",大学記録!$B$22,""))</f>
        <v/>
      </c>
      <c r="AJ325" s="218" t="e">
        <f>IF(#REF!="",ASC(#REF!&amp;IF(#REF!&lt;&gt;"",TEXT(#REF!,"00"),"")&amp;IF(#REF!&lt;&gt;"",TEXT(#REF!,"00"),"")&amp;IF(#REF!&lt;&gt;"",TEXT(#REF!,"00"),"")),ASC(#REF!))</f>
        <v>#REF!</v>
      </c>
      <c r="AL325" s="6" t="str">
        <f>IF(AND(I325&lt;&gt;"107 ハーフマラソン",I325&lt;&gt;"062 10000mW"),D325 &amp; "-" &amp; I325,D325 &amp; "-" &amp; I325 &amp;#REF!)</f>
        <v>-</v>
      </c>
      <c r="AM325" s="6" t="str">
        <f>IF(ISERROR(VLOOKUP(個人情報!$AL325,登録者リスト!#REF!,4,FALSE)),"○","")</f>
        <v>○</v>
      </c>
      <c r="AN325" s="6" t="e">
        <f>IF(AND(I325&lt;&gt;"107 ハーフマラソン",I325&lt;&gt;"062 10000mW"),#REF! &amp; "-" &amp; I325,#REF! &amp; "-" &amp; I325 &amp;#REF!)</f>
        <v>#REF!</v>
      </c>
      <c r="AO325" s="6" t="str">
        <f>IF(ISERROR(VLOOKUP(AN325,突破者リスト外資格記録入力シート!$D$7:$M$106,2,FALSE)),"○","")</f>
        <v>○</v>
      </c>
      <c r="AP325" s="6" t="str">
        <f>IF(C325="○","整理番号","登録番号")</f>
        <v>登録番号</v>
      </c>
      <c r="AQ325" s="6" t="str">
        <f>IF(I325="107 ハーフマラソン","H",IF(I325="062 10000mW","W",""))</f>
        <v/>
      </c>
      <c r="AR325" s="6" t="e">
        <f>VLOOKUP($I325 &amp;#REF!,標準記録!$A$1:$D$25,2,FALSE)</f>
        <v>#REF!</v>
      </c>
      <c r="AS325" s="6" t="e">
        <f>VLOOKUP($I325 &amp;#REF!,標準記録!$A$1:$D$25,3,FALSE)</f>
        <v>#REF!</v>
      </c>
      <c r="AT325" s="6" t="e">
        <f>VLOOKUP($I325 &amp;#REF!,標準記録!$A$1:$D$25,4,FALSE)</f>
        <v>#REF!</v>
      </c>
      <c r="AU325" s="6" t="str">
        <f>IF(AV325="","",A325)</f>
        <v/>
      </c>
      <c r="AV325" s="6" t="str">
        <f>IF(OR(I325="201 十種競技",I325="202 七種競技"),#REF!,"")</f>
        <v/>
      </c>
      <c r="AW325" s="6" t="str">
        <f>IF(I325="107 ハーフマラソン",#REF!,"")</f>
        <v/>
      </c>
      <c r="AX325" s="6" t="e">
        <f>I325 &amp;#REF!</f>
        <v>#REF!</v>
      </c>
      <c r="AY325" s="6">
        <f>I325</f>
        <v>0</v>
      </c>
      <c r="AZ325" s="6">
        <f>COUNTIF($AY$5:$AY$401,I325)</f>
        <v>160</v>
      </c>
      <c r="BA325" s="6">
        <f>COUNTIF($AX$5:$AX$401,I325 &amp; "B標準")</f>
        <v>0</v>
      </c>
      <c r="BB325" s="6" t="str">
        <f>D323 &amp; D325</f>
        <v>登録番号</v>
      </c>
    </row>
    <row r="326" spans="1:54" ht="14.25" thickBot="1" x14ac:dyDescent="0.2">
      <c r="A326" s="358"/>
      <c r="B326" s="293"/>
      <c r="C326" s="295"/>
      <c r="D326" s="293"/>
      <c r="E326" s="188" t="str">
        <f>IF(C325="○",IF($D325&lt;&gt;"",VLOOKUP($D325,新規学連登録者入力シート!$A$2:$U$101,7,FALSE),""),IF($D325&lt;&gt;"",IF(VLOOKUP(個人情報!$D325,登録者リスト!$A$1:$F$43729,4,FALSE)=基本情報!$D$6,VLOOKUP(個人情報!$D325,登録者リスト!$A$1:$F$43729,2,FALSE),""),""))</f>
        <v/>
      </c>
      <c r="F326" s="284"/>
      <c r="G326" s="188" t="str">
        <f>IF(C325="○",IF($D325&lt;&gt;"",VLOOKUP($D325,新規学連登録者入力シート!$A$2:$U$101,19,FALSE),""),IF($D325&lt;&gt;"",IF(VLOOKUP(個人情報!$D325,登録者リスト!$A$1:$F$43729,4,FALSE)=基本情報!$D$6,VLOOKUP(個人情報!$D325,登録者リスト!$A$1:$F$43729,6,FALSE),""),""))</f>
        <v/>
      </c>
      <c r="H326" s="282"/>
      <c r="I326" s="286"/>
      <c r="J326" s="170"/>
      <c r="K326" s="15" t="str">
        <f>IF(S326="",ASC(L326&amp;IF(N326&lt;&gt;"",TEXT(N326,"00"),"")&amp;IF(P326&lt;&gt;"",TEXT(P326,"00"),"")&amp;IF(R326&lt;&gt;"",TEXT(R326,"00"),"")),ASC(S326))</f>
        <v/>
      </c>
      <c r="L326" s="293"/>
      <c r="M326" s="266"/>
      <c r="N326" s="320"/>
      <c r="O326" s="266"/>
      <c r="P326" s="320"/>
      <c r="Q326" s="278"/>
      <c r="R326" s="322"/>
      <c r="S326" s="293"/>
      <c r="T326" s="10"/>
      <c r="U326" s="11" t="s">
        <v>23</v>
      </c>
      <c r="V326" s="10"/>
      <c r="W326" s="11" t="s">
        <v>25</v>
      </c>
      <c r="X326" s="10"/>
      <c r="Y326" s="11" t="s">
        <v>26</v>
      </c>
      <c r="Z326" s="286"/>
      <c r="AA326" s="127" t="str">
        <f>IF(AI326="",ASC(AB325&amp;IF(AD326&lt;&gt;"",TEXT(AD326,"00"),"")&amp;IF(AF326&lt;&gt;"",TEXT(AF326,"00"),"")&amp;IF(AH326&lt;&gt;"",TEXT(AH326,"00"),"")),ASC(AI326))</f>
        <v/>
      </c>
      <c r="AB326" s="268"/>
      <c r="AC326" s="270"/>
      <c r="AD326" s="268"/>
      <c r="AE326" s="270"/>
      <c r="AF326" s="268"/>
      <c r="AG326" s="274"/>
      <c r="AH326" s="268"/>
      <c r="AI326" s="268"/>
      <c r="AJ326" s="219" t="e">
        <f>IF(#REF!="",ASC(#REF!&amp;IF(#REF!&lt;&gt;"",TEXT(#REF!,"00"),"")&amp;IF(#REF!&lt;&gt;"",TEXT(#REF!,"00"),"")&amp;IF(#REF!&lt;&gt;"",TEXT(#REF!,"00"),"")),ASC(#REF!))</f>
        <v>#REF!</v>
      </c>
      <c r="AL326" s="6" t="str">
        <f>IF(AND(I326&lt;&gt;"107 ハーフマラソン",I326&lt;&gt;"062 10000mW"),D325 &amp; "-" &amp; I326,D325 &amp; "-" &amp; I326 &amp;#REF!)</f>
        <v>-</v>
      </c>
      <c r="AM326" s="6" t="str">
        <f>IF(ISERROR(VLOOKUP(個人情報!$AL326,登録者リスト!#REF!,4,FALSE)),"○","")</f>
        <v>○</v>
      </c>
      <c r="AN326" s="6" t="e">
        <f>IF(AND(I326&lt;&gt;"107 ハーフマラソン",I326&lt;&gt;"062 10000mW"),#REF! &amp; "-" &amp; I326,#REF! &amp; "-" &amp; I326 &amp;#REF!)</f>
        <v>#REF!</v>
      </c>
      <c r="AO326" s="6" t="str">
        <f>IF(ISERROR(VLOOKUP(AN326,突破者リスト外資格記録入力シート!$D$7:$M$106,2,FALSE)),"○","")</f>
        <v>○</v>
      </c>
      <c r="AQ326" s="6" t="str">
        <f>IF(I326="107 ハーフマラソン","H",IF(I326="062 10000mW","W",""))</f>
        <v/>
      </c>
      <c r="AR326" s="6" t="e">
        <f>VLOOKUP($I326 &amp;#REF!,標準記録!$A$1:$D$25,2,FALSE)</f>
        <v>#REF!</v>
      </c>
      <c r="AS326" s="6" t="e">
        <f>VLOOKUP($I326 &amp;#REF!,標準記録!$A$1:$D$25,3,FALSE)</f>
        <v>#REF!</v>
      </c>
      <c r="AT326" s="6" t="e">
        <f>VLOOKUP($I326 &amp;#REF!,標準記録!$A$1:$D$25,4,FALSE)</f>
        <v>#REF!</v>
      </c>
      <c r="AU326" s="6" t="str">
        <f>IF(AV326="","",A325)</f>
        <v/>
      </c>
      <c r="AV326" s="6" t="str">
        <f>IF(OR(I326="201 十種競技",I326="202 七種競技"),#REF!,"")</f>
        <v/>
      </c>
      <c r="AW326" s="6" t="str">
        <f>IF(I326="107 ハーフマラソン",#REF!,"")</f>
        <v/>
      </c>
      <c r="AX326" s="6" t="e">
        <f>I326 &amp;#REF!</f>
        <v>#REF!</v>
      </c>
      <c r="AY326" s="6">
        <f>I326</f>
        <v>0</v>
      </c>
      <c r="AZ326" s="6">
        <f>COUNTIF($AY$5:$AY$401,I326)</f>
        <v>160</v>
      </c>
      <c r="BA326" s="6">
        <f>COUNTIF($AX$5:$AX$401,I326 &amp; "B標準")</f>
        <v>0</v>
      </c>
    </row>
    <row r="327" spans="1:54" ht="15" thickTop="1" thickBot="1" x14ac:dyDescent="0.2">
      <c r="A327" s="359"/>
      <c r="B327" s="325" t="s">
        <v>164</v>
      </c>
      <c r="C327" s="326"/>
      <c r="D327" s="326"/>
      <c r="E327" s="326"/>
      <c r="F327" s="326"/>
      <c r="G327" s="327"/>
      <c r="H327" s="214"/>
      <c r="I327" s="328"/>
      <c r="J327" s="329"/>
      <c r="K327" s="329"/>
      <c r="L327" s="329"/>
      <c r="M327" s="329"/>
      <c r="N327" s="329"/>
      <c r="O327" s="329"/>
      <c r="P327" s="329"/>
      <c r="Q327" s="329"/>
      <c r="R327" s="329"/>
      <c r="S327" s="329"/>
      <c r="T327" s="329"/>
      <c r="U327" s="329"/>
      <c r="V327" s="329"/>
      <c r="W327" s="329"/>
      <c r="X327" s="329"/>
      <c r="Y327" s="329"/>
      <c r="Z327" s="329"/>
      <c r="AA327" s="329"/>
      <c r="AB327" s="329"/>
      <c r="AC327" s="329"/>
      <c r="AD327" s="329"/>
      <c r="AE327" s="329"/>
      <c r="AF327" s="329"/>
      <c r="AG327" s="329"/>
      <c r="AH327" s="329"/>
      <c r="AI327" s="329"/>
      <c r="AJ327" s="330"/>
    </row>
    <row r="328" spans="1:54" ht="13.5" customHeight="1" x14ac:dyDescent="0.15">
      <c r="A328" s="355"/>
      <c r="B328" s="350" t="s">
        <v>0</v>
      </c>
      <c r="C328" s="351" t="s">
        <v>280</v>
      </c>
      <c r="D328" s="351" t="str">
        <f>IF(C330="○","整理番号","登録番号")</f>
        <v>登録番号</v>
      </c>
      <c r="E328" s="193" t="s">
        <v>1394</v>
      </c>
      <c r="F328" s="350" t="s">
        <v>319</v>
      </c>
      <c r="G328" s="215" t="s">
        <v>1</v>
      </c>
      <c r="H328" s="336" t="s">
        <v>1395</v>
      </c>
      <c r="I328" s="353" t="s">
        <v>2</v>
      </c>
      <c r="J328" s="194" t="s">
        <v>281</v>
      </c>
      <c r="K328" s="195" t="s">
        <v>16</v>
      </c>
      <c r="L328" s="338" t="s">
        <v>4</v>
      </c>
      <c r="M328" s="339"/>
      <c r="N328" s="339"/>
      <c r="O328" s="339"/>
      <c r="P328" s="339"/>
      <c r="Q328" s="339"/>
      <c r="R328" s="339"/>
      <c r="S328" s="339"/>
      <c r="T328" s="339"/>
      <c r="U328" s="339"/>
      <c r="V328" s="339"/>
      <c r="W328" s="339"/>
      <c r="X328" s="339"/>
      <c r="Y328" s="339"/>
      <c r="Z328" s="340"/>
      <c r="AA328" s="196" t="s">
        <v>16</v>
      </c>
      <c r="AB328" s="341" t="s">
        <v>462</v>
      </c>
      <c r="AC328" s="342"/>
      <c r="AD328" s="342"/>
      <c r="AE328" s="342"/>
      <c r="AF328" s="342"/>
      <c r="AG328" s="342"/>
      <c r="AH328" s="342"/>
      <c r="AI328" s="343"/>
      <c r="AJ328" s="216" t="s">
        <v>16</v>
      </c>
    </row>
    <row r="329" spans="1:54" ht="14.25" thickBot="1" x14ac:dyDescent="0.2">
      <c r="A329" s="356"/>
      <c r="B329" s="337"/>
      <c r="C329" s="352"/>
      <c r="D329" s="352"/>
      <c r="E329" s="197" t="s">
        <v>6</v>
      </c>
      <c r="F329" s="337"/>
      <c r="G329" s="198" t="s">
        <v>7</v>
      </c>
      <c r="H329" s="337"/>
      <c r="I329" s="354"/>
      <c r="J329" s="199"/>
      <c r="K329" s="200"/>
      <c r="L329" s="344" t="s">
        <v>8</v>
      </c>
      <c r="M329" s="345"/>
      <c r="N329" s="345"/>
      <c r="O329" s="345"/>
      <c r="P329" s="345"/>
      <c r="Q329" s="345"/>
      <c r="R329" s="346"/>
      <c r="S329" s="197" t="s">
        <v>9</v>
      </c>
      <c r="T329" s="201" t="s">
        <v>10</v>
      </c>
      <c r="U329" s="202"/>
      <c r="V329" s="202"/>
      <c r="W329" s="202"/>
      <c r="X329" s="202"/>
      <c r="Y329" s="203"/>
      <c r="Z329" s="198" t="s">
        <v>11</v>
      </c>
      <c r="AA329" s="204"/>
      <c r="AB329" s="347" t="s">
        <v>8</v>
      </c>
      <c r="AC329" s="348"/>
      <c r="AD329" s="348"/>
      <c r="AE329" s="348"/>
      <c r="AF329" s="348"/>
      <c r="AG329" s="348"/>
      <c r="AH329" s="349"/>
      <c r="AI329" s="205" t="s">
        <v>9</v>
      </c>
      <c r="AJ329" s="217"/>
    </row>
    <row r="330" spans="1:54" x14ac:dyDescent="0.15">
      <c r="A330" s="357">
        <v>66</v>
      </c>
      <c r="B330" s="292"/>
      <c r="C330" s="294"/>
      <c r="D330" s="292"/>
      <c r="E330" s="212" t="str">
        <f>IF(C330="○",IF($D330&lt;&gt;"",VLOOKUP($D330,新規学連登録者入力シート!$A$2:$U$101,8,FALSE),""),IF($D330&lt;&gt;"",IF(VLOOKUP(個人情報!$D330,登録者リスト!$A$1:$F$43729,4,FALSE)=基本情報!$D$6,VLOOKUP(個人情報!$D330,登録者リスト!$A$1:$F$43729,3,FALSE),""),""))</f>
        <v/>
      </c>
      <c r="F330" s="283" t="str">
        <f>IF(C330="○",IF($D330&lt;&gt;"",VLOOKUP($D330,新規学連登録者入力シート!$A$2:$U$101,9,FALSE),""),IF($D330&lt;&gt;"",IF(VLOOKUP(個人情報!$D330,登録者リスト!$A$1:$G$43729,4,FALSE)=基本情報!$D$6,VLOOKUP(個人情報!$D330,登録者リスト!$A$1:$G$43729,7,FALSE),""),""))</f>
        <v/>
      </c>
      <c r="G330" s="213" t="str">
        <f>IF(C330="○",IF($D330&lt;&gt;"",VLOOKUP($D330,新規学連登録者入力シート!$A$2:$U$101,14,FALSE),""),IF($D330&lt;&gt;"",IF(VLOOKUP(個人情報!$D330,登録者リスト!$A$1:$F$43729,4,FALSE)=基本情報!$D$6,VLOOKUP(個人情報!$D330,登録者リスト!$A$1:$F$43729,5,FALSE),""),""))</f>
        <v/>
      </c>
      <c r="H330" s="281" t="str">
        <f>IF(C330="○",IF($D330&lt;&gt;"",VLOOKUP($D330,新規学連登録者入力シート!$A$2:$U$101,19,FALSE),""),IF($D330&lt;&gt;"",IF(VLOOKUP(個人情報!$D330,登録者リスト!$A$1:$H$43729,4,FALSE)=基本情報!$D$6,VLOOKUP(個人情報!$D330,登録者リスト!$A$1:$H$43729,8,FALSE),""),""))</f>
        <v/>
      </c>
      <c r="I330" s="285"/>
      <c r="J330" s="169"/>
      <c r="K330" s="13" t="str">
        <f>IF(S330="",ASC(L330&amp;IF(N330&lt;&gt;"",TEXT(N330,"00"),"")&amp;IF(P330&lt;&gt;"",TEXT(P330,"00"),"")&amp;IF(R330&lt;&gt;"",TEXT(R330,"00"),"")),ASC(S330))</f>
        <v/>
      </c>
      <c r="L330" s="292"/>
      <c r="M330" s="265" t="s">
        <v>275</v>
      </c>
      <c r="N330" s="319"/>
      <c r="O330" s="265" t="s">
        <v>276</v>
      </c>
      <c r="P330" s="319"/>
      <c r="Q330" s="277" t="s">
        <v>277</v>
      </c>
      <c r="R330" s="321"/>
      <c r="S330" s="292"/>
      <c r="T330" s="8"/>
      <c r="U330" s="9" t="s">
        <v>23</v>
      </c>
      <c r="V330" s="8"/>
      <c r="W330" s="9" t="s">
        <v>24</v>
      </c>
      <c r="X330" s="8"/>
      <c r="Y330" s="9" t="s">
        <v>26</v>
      </c>
      <c r="Z330" s="285"/>
      <c r="AA330" s="126" t="str">
        <f>IF(AI330="",ASC(AB330&amp;IF(AD330&lt;&gt;"",TEXT(AD330,"00"),"")&amp;IF(AF330&lt;&gt;"",TEXT(AF330,"00"),"")&amp;IF(AH330&lt;&gt;"",TEXT(AH330,"00"),"")),ASC(AI330))</f>
        <v/>
      </c>
      <c r="AB330" s="267" t="str">
        <f>IF(I330="","",IF(I330="202 七種競技","",VLOOKUP(I330,大学記録!$A$3:$H$22,2,FALSE)))</f>
        <v/>
      </c>
      <c r="AC330" s="269" t="s">
        <v>275</v>
      </c>
      <c r="AD330" s="267" t="str">
        <f>IF(I330="","",IF(I330="202 七種競技","",VLOOKUP(I330,大学記録!$A$3:$H$22,4,FALSE)))</f>
        <v/>
      </c>
      <c r="AE330" s="269" t="s">
        <v>276</v>
      </c>
      <c r="AF330" s="267" t="str">
        <f>IF(I330="","",IF(I330="202 七種競技","",VLOOKUP(I330,大学記録!$A$3:$H$22,6,FALSE)))</f>
        <v/>
      </c>
      <c r="AG330" s="273" t="s">
        <v>277</v>
      </c>
      <c r="AH330" s="267" t="str">
        <f>IF(I330="","",IF(I330="202 七種競技","",VLOOKUP(I330,大学記録!$A$3:$H$22,8,FALSE)))</f>
        <v/>
      </c>
      <c r="AI330" s="267" t="str">
        <f>IF(I330="","",IF(I330="202 七種競技",大学記録!$B$22,""))</f>
        <v/>
      </c>
      <c r="AJ330" s="218" t="e">
        <f>IF(#REF!="",ASC(#REF!&amp;IF(#REF!&lt;&gt;"",TEXT(#REF!,"00"),"")&amp;IF(#REF!&lt;&gt;"",TEXT(#REF!,"00"),"")&amp;IF(#REF!&lt;&gt;"",TEXT(#REF!,"00"),"")),ASC(#REF!))</f>
        <v>#REF!</v>
      </c>
      <c r="AL330" s="6" t="str">
        <f>IF(AND(I330&lt;&gt;"107 ハーフマラソン",I330&lt;&gt;"062 10000mW"),D330 &amp; "-" &amp; I330,D330 &amp; "-" &amp; I330 &amp;#REF!)</f>
        <v>-</v>
      </c>
      <c r="AM330" s="6" t="str">
        <f>IF(ISERROR(VLOOKUP(個人情報!$AL330,登録者リスト!#REF!,4,FALSE)),"○","")</f>
        <v>○</v>
      </c>
      <c r="AN330" s="6" t="e">
        <f>IF(AND(I330&lt;&gt;"107 ハーフマラソン",I330&lt;&gt;"062 10000mW"),#REF! &amp; "-" &amp; I330,#REF! &amp; "-" &amp; I330 &amp;#REF!)</f>
        <v>#REF!</v>
      </c>
      <c r="AO330" s="6" t="str">
        <f>IF(ISERROR(VLOOKUP(AN330,突破者リスト外資格記録入力シート!$D$7:$M$106,2,FALSE)),"○","")</f>
        <v>○</v>
      </c>
      <c r="AP330" s="6" t="str">
        <f>IF(C330="○","整理番号","登録番号")</f>
        <v>登録番号</v>
      </c>
      <c r="AQ330" s="6" t="str">
        <f>IF(I330="107 ハーフマラソン","H",IF(I330="062 10000mW","W",""))</f>
        <v/>
      </c>
      <c r="AR330" s="6" t="e">
        <f>VLOOKUP($I330 &amp;#REF!,標準記録!$A$1:$D$25,2,FALSE)</f>
        <v>#REF!</v>
      </c>
      <c r="AS330" s="6" t="e">
        <f>VLOOKUP($I330 &amp;#REF!,標準記録!$A$1:$D$25,3,FALSE)</f>
        <v>#REF!</v>
      </c>
      <c r="AT330" s="6" t="e">
        <f>VLOOKUP($I330 &amp;#REF!,標準記録!$A$1:$D$25,4,FALSE)</f>
        <v>#REF!</v>
      </c>
      <c r="AU330" s="6" t="str">
        <f>IF(AV330="","",A330)</f>
        <v/>
      </c>
      <c r="AV330" s="6" t="str">
        <f>IF(OR(I330="201 十種競技",I330="202 七種競技"),#REF!,"")</f>
        <v/>
      </c>
      <c r="AW330" s="6" t="str">
        <f>IF(I330="107 ハーフマラソン",#REF!,"")</f>
        <v/>
      </c>
      <c r="AX330" s="6" t="e">
        <f>I330 &amp;#REF!</f>
        <v>#REF!</v>
      </c>
      <c r="AY330" s="6">
        <f>I330</f>
        <v>0</v>
      </c>
      <c r="AZ330" s="6">
        <f>COUNTIF($AY$5:$AY$401,I330)</f>
        <v>160</v>
      </c>
      <c r="BA330" s="6">
        <f>COUNTIF($AX$5:$AX$401,I330 &amp; "B標準")</f>
        <v>0</v>
      </c>
      <c r="BB330" s="6" t="str">
        <f>D328 &amp; D330</f>
        <v>登録番号</v>
      </c>
    </row>
    <row r="331" spans="1:54" ht="14.25" thickBot="1" x14ac:dyDescent="0.2">
      <c r="A331" s="358"/>
      <c r="B331" s="293"/>
      <c r="C331" s="295"/>
      <c r="D331" s="293"/>
      <c r="E331" s="188" t="str">
        <f>IF(C330="○",IF($D330&lt;&gt;"",VLOOKUP($D330,新規学連登録者入力シート!$A$2:$U$101,7,FALSE),""),IF($D330&lt;&gt;"",IF(VLOOKUP(個人情報!$D330,登録者リスト!$A$1:$F$43729,4,FALSE)=基本情報!$D$6,VLOOKUP(個人情報!$D330,登録者リスト!$A$1:$F$43729,2,FALSE),""),""))</f>
        <v/>
      </c>
      <c r="F331" s="284"/>
      <c r="G331" s="188" t="str">
        <f>IF(C330="○",IF($D330&lt;&gt;"",VLOOKUP($D330,新規学連登録者入力シート!$A$2:$U$101,19,FALSE),""),IF($D330&lt;&gt;"",IF(VLOOKUP(個人情報!$D330,登録者リスト!$A$1:$F$43729,4,FALSE)=基本情報!$D$6,VLOOKUP(個人情報!$D330,登録者リスト!$A$1:$F$43729,6,FALSE),""),""))</f>
        <v/>
      </c>
      <c r="H331" s="282"/>
      <c r="I331" s="286"/>
      <c r="J331" s="170"/>
      <c r="K331" s="15" t="str">
        <f>IF(S331="",ASC(L331&amp;IF(N331&lt;&gt;"",TEXT(N331,"00"),"")&amp;IF(P331&lt;&gt;"",TEXT(P331,"00"),"")&amp;IF(R331&lt;&gt;"",TEXT(R331,"00"),"")),ASC(S331))</f>
        <v/>
      </c>
      <c r="L331" s="293"/>
      <c r="M331" s="266"/>
      <c r="N331" s="320"/>
      <c r="O331" s="266"/>
      <c r="P331" s="320"/>
      <c r="Q331" s="278"/>
      <c r="R331" s="322"/>
      <c r="S331" s="293"/>
      <c r="T331" s="10"/>
      <c r="U331" s="11" t="s">
        <v>23</v>
      </c>
      <c r="V331" s="10"/>
      <c r="W331" s="11" t="s">
        <v>25</v>
      </c>
      <c r="X331" s="10"/>
      <c r="Y331" s="11" t="s">
        <v>26</v>
      </c>
      <c r="Z331" s="286"/>
      <c r="AA331" s="127" t="str">
        <f>IF(AI331="",ASC(AB330&amp;IF(AD331&lt;&gt;"",TEXT(AD331,"00"),"")&amp;IF(AF331&lt;&gt;"",TEXT(AF331,"00"),"")&amp;IF(AH331&lt;&gt;"",TEXT(AH331,"00"),"")),ASC(AI331))</f>
        <v/>
      </c>
      <c r="AB331" s="268"/>
      <c r="AC331" s="270"/>
      <c r="AD331" s="268"/>
      <c r="AE331" s="270"/>
      <c r="AF331" s="268"/>
      <c r="AG331" s="274"/>
      <c r="AH331" s="268"/>
      <c r="AI331" s="268"/>
      <c r="AJ331" s="219" t="e">
        <f>IF(#REF!="",ASC(#REF!&amp;IF(#REF!&lt;&gt;"",TEXT(#REF!,"00"),"")&amp;IF(#REF!&lt;&gt;"",TEXT(#REF!,"00"),"")&amp;IF(#REF!&lt;&gt;"",TEXT(#REF!,"00"),"")),ASC(#REF!))</f>
        <v>#REF!</v>
      </c>
      <c r="AL331" s="6" t="str">
        <f>IF(AND(I331&lt;&gt;"107 ハーフマラソン",I331&lt;&gt;"062 10000mW"),D330 &amp; "-" &amp; I331,D330 &amp; "-" &amp; I331 &amp;#REF!)</f>
        <v>-</v>
      </c>
      <c r="AM331" s="6" t="str">
        <f>IF(ISERROR(VLOOKUP(個人情報!$AL331,登録者リスト!#REF!,4,FALSE)),"○","")</f>
        <v>○</v>
      </c>
      <c r="AN331" s="6" t="e">
        <f>IF(AND(I331&lt;&gt;"107 ハーフマラソン",I331&lt;&gt;"062 10000mW"),#REF! &amp; "-" &amp; I331,#REF! &amp; "-" &amp; I331 &amp;#REF!)</f>
        <v>#REF!</v>
      </c>
      <c r="AO331" s="6" t="str">
        <f>IF(ISERROR(VLOOKUP(AN331,突破者リスト外資格記録入力シート!$D$7:$M$106,2,FALSE)),"○","")</f>
        <v>○</v>
      </c>
      <c r="AQ331" s="6" t="str">
        <f>IF(I331="107 ハーフマラソン","H",IF(I331="062 10000mW","W",""))</f>
        <v/>
      </c>
      <c r="AR331" s="6" t="e">
        <f>VLOOKUP($I331 &amp;#REF!,標準記録!$A$1:$D$25,2,FALSE)</f>
        <v>#REF!</v>
      </c>
      <c r="AS331" s="6" t="e">
        <f>VLOOKUP($I331 &amp;#REF!,標準記録!$A$1:$D$25,3,FALSE)</f>
        <v>#REF!</v>
      </c>
      <c r="AT331" s="6" t="e">
        <f>VLOOKUP($I331 &amp;#REF!,標準記録!$A$1:$D$25,4,FALSE)</f>
        <v>#REF!</v>
      </c>
      <c r="AU331" s="6" t="str">
        <f>IF(AV331="","",A330)</f>
        <v/>
      </c>
      <c r="AV331" s="6" t="str">
        <f>IF(OR(I331="201 十種競技",I331="202 七種競技"),#REF!,"")</f>
        <v/>
      </c>
      <c r="AW331" s="6" t="str">
        <f>IF(I331="107 ハーフマラソン",#REF!,"")</f>
        <v/>
      </c>
      <c r="AX331" s="6" t="e">
        <f>I331 &amp;#REF!</f>
        <v>#REF!</v>
      </c>
      <c r="AY331" s="6">
        <f>I331</f>
        <v>0</v>
      </c>
      <c r="AZ331" s="6">
        <f>COUNTIF($AY$5:$AY$401,I331)</f>
        <v>160</v>
      </c>
      <c r="BA331" s="6">
        <f>COUNTIF($AX$5:$AX$401,I331 &amp; "B標準")</f>
        <v>0</v>
      </c>
    </row>
    <row r="332" spans="1:54" ht="15" thickTop="1" thickBot="1" x14ac:dyDescent="0.2">
      <c r="A332" s="359"/>
      <c r="B332" s="325" t="s">
        <v>164</v>
      </c>
      <c r="C332" s="326"/>
      <c r="D332" s="326"/>
      <c r="E332" s="326"/>
      <c r="F332" s="326"/>
      <c r="G332" s="327"/>
      <c r="H332" s="214"/>
      <c r="I332" s="328"/>
      <c r="J332" s="329"/>
      <c r="K332" s="329"/>
      <c r="L332" s="329"/>
      <c r="M332" s="329"/>
      <c r="N332" s="329"/>
      <c r="O332" s="329"/>
      <c r="P332" s="329"/>
      <c r="Q332" s="329"/>
      <c r="R332" s="329"/>
      <c r="S332" s="329"/>
      <c r="T332" s="329"/>
      <c r="U332" s="329"/>
      <c r="V332" s="329"/>
      <c r="W332" s="329"/>
      <c r="X332" s="329"/>
      <c r="Y332" s="329"/>
      <c r="Z332" s="329"/>
      <c r="AA332" s="329"/>
      <c r="AB332" s="329"/>
      <c r="AC332" s="329"/>
      <c r="AD332" s="329"/>
      <c r="AE332" s="329"/>
      <c r="AF332" s="329"/>
      <c r="AG332" s="329"/>
      <c r="AH332" s="329"/>
      <c r="AI332" s="329"/>
      <c r="AJ332" s="330"/>
    </row>
    <row r="333" spans="1:54" ht="13.5" customHeight="1" x14ac:dyDescent="0.15">
      <c r="A333" s="355"/>
      <c r="B333" s="350" t="s">
        <v>0</v>
      </c>
      <c r="C333" s="351" t="s">
        <v>280</v>
      </c>
      <c r="D333" s="351" t="str">
        <f>IF(C335="○","整理番号","登録番号")</f>
        <v>登録番号</v>
      </c>
      <c r="E333" s="193" t="s">
        <v>1394</v>
      </c>
      <c r="F333" s="350" t="s">
        <v>319</v>
      </c>
      <c r="G333" s="215" t="s">
        <v>1</v>
      </c>
      <c r="H333" s="336" t="s">
        <v>1395</v>
      </c>
      <c r="I333" s="353" t="s">
        <v>2</v>
      </c>
      <c r="J333" s="194" t="s">
        <v>281</v>
      </c>
      <c r="K333" s="195" t="s">
        <v>16</v>
      </c>
      <c r="L333" s="338" t="s">
        <v>4</v>
      </c>
      <c r="M333" s="339"/>
      <c r="N333" s="339"/>
      <c r="O333" s="339"/>
      <c r="P333" s="339"/>
      <c r="Q333" s="339"/>
      <c r="R333" s="339"/>
      <c r="S333" s="339"/>
      <c r="T333" s="339"/>
      <c r="U333" s="339"/>
      <c r="V333" s="339"/>
      <c r="W333" s="339"/>
      <c r="X333" s="339"/>
      <c r="Y333" s="339"/>
      <c r="Z333" s="340"/>
      <c r="AA333" s="196" t="s">
        <v>16</v>
      </c>
      <c r="AB333" s="341" t="s">
        <v>462</v>
      </c>
      <c r="AC333" s="342"/>
      <c r="AD333" s="342"/>
      <c r="AE333" s="342"/>
      <c r="AF333" s="342"/>
      <c r="AG333" s="342"/>
      <c r="AH333" s="342"/>
      <c r="AI333" s="343"/>
      <c r="AJ333" s="216" t="s">
        <v>16</v>
      </c>
    </row>
    <row r="334" spans="1:54" ht="14.25" thickBot="1" x14ac:dyDescent="0.2">
      <c r="A334" s="356"/>
      <c r="B334" s="337"/>
      <c r="C334" s="352"/>
      <c r="D334" s="352"/>
      <c r="E334" s="197" t="s">
        <v>6</v>
      </c>
      <c r="F334" s="337"/>
      <c r="G334" s="198" t="s">
        <v>7</v>
      </c>
      <c r="H334" s="337"/>
      <c r="I334" s="354"/>
      <c r="J334" s="199"/>
      <c r="K334" s="200"/>
      <c r="L334" s="344" t="s">
        <v>8</v>
      </c>
      <c r="M334" s="345"/>
      <c r="N334" s="345"/>
      <c r="O334" s="345"/>
      <c r="P334" s="345"/>
      <c r="Q334" s="345"/>
      <c r="R334" s="346"/>
      <c r="S334" s="197" t="s">
        <v>9</v>
      </c>
      <c r="T334" s="201" t="s">
        <v>10</v>
      </c>
      <c r="U334" s="202"/>
      <c r="V334" s="202"/>
      <c r="W334" s="202"/>
      <c r="X334" s="202"/>
      <c r="Y334" s="203"/>
      <c r="Z334" s="198" t="s">
        <v>11</v>
      </c>
      <c r="AA334" s="204"/>
      <c r="AB334" s="347" t="s">
        <v>8</v>
      </c>
      <c r="AC334" s="348"/>
      <c r="AD334" s="348"/>
      <c r="AE334" s="348"/>
      <c r="AF334" s="348"/>
      <c r="AG334" s="348"/>
      <c r="AH334" s="349"/>
      <c r="AI334" s="205" t="s">
        <v>9</v>
      </c>
      <c r="AJ334" s="217"/>
    </row>
    <row r="335" spans="1:54" x14ac:dyDescent="0.15">
      <c r="A335" s="357">
        <v>67</v>
      </c>
      <c r="B335" s="292"/>
      <c r="C335" s="294"/>
      <c r="D335" s="292"/>
      <c r="E335" s="212" t="str">
        <f>IF(C335="○",IF($D335&lt;&gt;"",VLOOKUP($D335,新規学連登録者入力シート!$A$2:$U$101,8,FALSE),""),IF($D335&lt;&gt;"",IF(VLOOKUP(個人情報!$D335,登録者リスト!$A$1:$F$43729,4,FALSE)=基本情報!$D$6,VLOOKUP(個人情報!$D335,登録者リスト!$A$1:$F$43729,3,FALSE),""),""))</f>
        <v/>
      </c>
      <c r="F335" s="283" t="str">
        <f>IF(C335="○",IF($D335&lt;&gt;"",VLOOKUP($D335,新規学連登録者入力シート!$A$2:$U$101,9,FALSE),""),IF($D335&lt;&gt;"",IF(VLOOKUP(個人情報!$D335,登録者リスト!$A$1:$G$43729,4,FALSE)=基本情報!$D$6,VLOOKUP(個人情報!$D335,登録者リスト!$A$1:$G$43729,7,FALSE),""),""))</f>
        <v/>
      </c>
      <c r="G335" s="213" t="str">
        <f>IF(C335="○",IF($D335&lt;&gt;"",VLOOKUP($D335,新規学連登録者入力シート!$A$2:$U$101,14,FALSE),""),IF($D335&lt;&gt;"",IF(VLOOKUP(個人情報!$D335,登録者リスト!$A$1:$F$43729,4,FALSE)=基本情報!$D$6,VLOOKUP(個人情報!$D335,登録者リスト!$A$1:$F$43729,5,FALSE),""),""))</f>
        <v/>
      </c>
      <c r="H335" s="281" t="str">
        <f>IF(C335="○",IF($D335&lt;&gt;"",VLOOKUP($D335,新規学連登録者入力シート!$A$2:$U$101,19,FALSE),""),IF($D335&lt;&gt;"",IF(VLOOKUP(個人情報!$D335,登録者リスト!$A$1:$H$43729,4,FALSE)=基本情報!$D$6,VLOOKUP(個人情報!$D335,登録者リスト!$A$1:$H$43729,8,FALSE),""),""))</f>
        <v/>
      </c>
      <c r="I335" s="285"/>
      <c r="J335" s="169"/>
      <c r="K335" s="13" t="str">
        <f>IF(S335="",ASC(L335&amp;IF(N335&lt;&gt;"",TEXT(N335,"00"),"")&amp;IF(P335&lt;&gt;"",TEXT(P335,"00"),"")&amp;IF(R335&lt;&gt;"",TEXT(R335,"00"),"")),ASC(S335))</f>
        <v/>
      </c>
      <c r="L335" s="292"/>
      <c r="M335" s="265" t="s">
        <v>275</v>
      </c>
      <c r="N335" s="319"/>
      <c r="O335" s="265" t="s">
        <v>276</v>
      </c>
      <c r="P335" s="319"/>
      <c r="Q335" s="277" t="s">
        <v>277</v>
      </c>
      <c r="R335" s="321"/>
      <c r="S335" s="292"/>
      <c r="T335" s="8"/>
      <c r="U335" s="9" t="s">
        <v>23</v>
      </c>
      <c r="V335" s="8"/>
      <c r="W335" s="9" t="s">
        <v>24</v>
      </c>
      <c r="X335" s="8"/>
      <c r="Y335" s="9" t="s">
        <v>26</v>
      </c>
      <c r="Z335" s="285"/>
      <c r="AA335" s="126" t="str">
        <f>IF(AI335="",ASC(AB335&amp;IF(AD335&lt;&gt;"",TEXT(AD335,"00"),"")&amp;IF(AF335&lt;&gt;"",TEXT(AF335,"00"),"")&amp;IF(AH335&lt;&gt;"",TEXT(AH335,"00"),"")),ASC(AI335))</f>
        <v/>
      </c>
      <c r="AB335" s="267" t="str">
        <f>IF(I335="","",IF(I335="202 七種競技","",VLOOKUP(I335,大学記録!$A$3:$H$22,2,FALSE)))</f>
        <v/>
      </c>
      <c r="AC335" s="269" t="s">
        <v>275</v>
      </c>
      <c r="AD335" s="267" t="str">
        <f>IF(I335="","",IF(I335="202 七種競技","",VLOOKUP(I335,大学記録!$A$3:$H$22,4,FALSE)))</f>
        <v/>
      </c>
      <c r="AE335" s="269" t="s">
        <v>276</v>
      </c>
      <c r="AF335" s="267" t="str">
        <f>IF(I335="","",IF(I335="202 七種競技","",VLOOKUP(I335,大学記録!$A$3:$H$22,6,FALSE)))</f>
        <v/>
      </c>
      <c r="AG335" s="273" t="s">
        <v>277</v>
      </c>
      <c r="AH335" s="267" t="str">
        <f>IF(I335="","",IF(I335="202 七種競技","",VLOOKUP(I335,大学記録!$A$3:$H$22,8,FALSE)))</f>
        <v/>
      </c>
      <c r="AI335" s="267" t="str">
        <f>IF(I335="","",IF(I335="202 七種競技",大学記録!$B$22,""))</f>
        <v/>
      </c>
      <c r="AJ335" s="218" t="e">
        <f>IF(#REF!="",ASC(#REF!&amp;IF(#REF!&lt;&gt;"",TEXT(#REF!,"00"),"")&amp;IF(#REF!&lt;&gt;"",TEXT(#REF!,"00"),"")&amp;IF(#REF!&lt;&gt;"",TEXT(#REF!,"00"),"")),ASC(#REF!))</f>
        <v>#REF!</v>
      </c>
      <c r="AL335" s="6" t="str">
        <f>IF(AND(I335&lt;&gt;"107 ハーフマラソン",I335&lt;&gt;"062 10000mW"),D335 &amp; "-" &amp; I335,D335 &amp; "-" &amp; I335 &amp;#REF!)</f>
        <v>-</v>
      </c>
      <c r="AM335" s="6" t="str">
        <f>IF(ISERROR(VLOOKUP(個人情報!$AL335,登録者リスト!#REF!,4,FALSE)),"○","")</f>
        <v>○</v>
      </c>
      <c r="AN335" s="6" t="e">
        <f>IF(AND(I335&lt;&gt;"107 ハーフマラソン",I335&lt;&gt;"062 10000mW"),#REF! &amp; "-" &amp; I335,#REF! &amp; "-" &amp; I335 &amp;#REF!)</f>
        <v>#REF!</v>
      </c>
      <c r="AO335" s="6" t="str">
        <f>IF(ISERROR(VLOOKUP(AN335,突破者リスト外資格記録入力シート!$D$7:$M$106,2,FALSE)),"○","")</f>
        <v>○</v>
      </c>
      <c r="AP335" s="6" t="str">
        <f>IF(C335="○","整理番号","登録番号")</f>
        <v>登録番号</v>
      </c>
      <c r="AQ335" s="6" t="str">
        <f>IF(I335="107 ハーフマラソン","H",IF(I335="062 10000mW","W",""))</f>
        <v/>
      </c>
      <c r="AR335" s="6" t="e">
        <f>VLOOKUP($I335 &amp;#REF!,標準記録!$A$1:$D$25,2,FALSE)</f>
        <v>#REF!</v>
      </c>
      <c r="AS335" s="6" t="e">
        <f>VLOOKUP($I335 &amp;#REF!,標準記録!$A$1:$D$25,3,FALSE)</f>
        <v>#REF!</v>
      </c>
      <c r="AT335" s="6" t="e">
        <f>VLOOKUP($I335 &amp;#REF!,標準記録!$A$1:$D$25,4,FALSE)</f>
        <v>#REF!</v>
      </c>
      <c r="AU335" s="6" t="str">
        <f>IF(AV335="","",A335)</f>
        <v/>
      </c>
      <c r="AV335" s="6" t="str">
        <f>IF(OR(I335="201 十種競技",I335="202 七種競技"),#REF!,"")</f>
        <v/>
      </c>
      <c r="AW335" s="6" t="str">
        <f>IF(I335="107 ハーフマラソン",#REF!,"")</f>
        <v/>
      </c>
      <c r="AX335" s="6" t="e">
        <f>I335 &amp;#REF!</f>
        <v>#REF!</v>
      </c>
      <c r="AY335" s="6">
        <f>I335</f>
        <v>0</v>
      </c>
      <c r="AZ335" s="6">
        <f>COUNTIF($AY$5:$AY$401,I335)</f>
        <v>160</v>
      </c>
      <c r="BA335" s="6">
        <f>COUNTIF($AX$5:$AX$401,I335 &amp; "B標準")</f>
        <v>0</v>
      </c>
      <c r="BB335" s="6" t="str">
        <f>D333 &amp; D335</f>
        <v>登録番号</v>
      </c>
    </row>
    <row r="336" spans="1:54" ht="14.25" thickBot="1" x14ac:dyDescent="0.2">
      <c r="A336" s="358"/>
      <c r="B336" s="293"/>
      <c r="C336" s="295"/>
      <c r="D336" s="293"/>
      <c r="E336" s="188" t="str">
        <f>IF(C335="○",IF($D335&lt;&gt;"",VLOOKUP($D335,新規学連登録者入力シート!$A$2:$U$101,7,FALSE),""),IF($D335&lt;&gt;"",IF(VLOOKUP(個人情報!$D335,登録者リスト!$A$1:$F$43729,4,FALSE)=基本情報!$D$6,VLOOKUP(個人情報!$D335,登録者リスト!$A$1:$F$43729,2,FALSE),""),""))</f>
        <v/>
      </c>
      <c r="F336" s="284"/>
      <c r="G336" s="188" t="str">
        <f>IF(C335="○",IF($D335&lt;&gt;"",VLOOKUP($D335,新規学連登録者入力シート!$A$2:$U$101,19,FALSE),""),IF($D335&lt;&gt;"",IF(VLOOKUP(個人情報!$D335,登録者リスト!$A$1:$F$43729,4,FALSE)=基本情報!$D$6,VLOOKUP(個人情報!$D335,登録者リスト!$A$1:$F$43729,6,FALSE),""),""))</f>
        <v/>
      </c>
      <c r="H336" s="282"/>
      <c r="I336" s="286"/>
      <c r="J336" s="170"/>
      <c r="K336" s="15" t="str">
        <f>IF(S336="",ASC(L336&amp;IF(N336&lt;&gt;"",TEXT(N336,"00"),"")&amp;IF(P336&lt;&gt;"",TEXT(P336,"00"),"")&amp;IF(R336&lt;&gt;"",TEXT(R336,"00"),"")),ASC(S336))</f>
        <v/>
      </c>
      <c r="L336" s="293"/>
      <c r="M336" s="266"/>
      <c r="N336" s="320"/>
      <c r="O336" s="266"/>
      <c r="P336" s="320"/>
      <c r="Q336" s="278"/>
      <c r="R336" s="322"/>
      <c r="S336" s="293"/>
      <c r="T336" s="10"/>
      <c r="U336" s="11" t="s">
        <v>23</v>
      </c>
      <c r="V336" s="10"/>
      <c r="W336" s="11" t="s">
        <v>25</v>
      </c>
      <c r="X336" s="10"/>
      <c r="Y336" s="11" t="s">
        <v>26</v>
      </c>
      <c r="Z336" s="286"/>
      <c r="AA336" s="127" t="str">
        <f>IF(AI336="",ASC(AB335&amp;IF(AD336&lt;&gt;"",TEXT(AD336,"00"),"")&amp;IF(AF336&lt;&gt;"",TEXT(AF336,"00"),"")&amp;IF(AH336&lt;&gt;"",TEXT(AH336,"00"),"")),ASC(AI336))</f>
        <v/>
      </c>
      <c r="AB336" s="268"/>
      <c r="AC336" s="270"/>
      <c r="AD336" s="268"/>
      <c r="AE336" s="270"/>
      <c r="AF336" s="268"/>
      <c r="AG336" s="274"/>
      <c r="AH336" s="268"/>
      <c r="AI336" s="268"/>
      <c r="AJ336" s="219" t="e">
        <f>IF(#REF!="",ASC(#REF!&amp;IF(#REF!&lt;&gt;"",TEXT(#REF!,"00"),"")&amp;IF(#REF!&lt;&gt;"",TEXT(#REF!,"00"),"")&amp;IF(#REF!&lt;&gt;"",TEXT(#REF!,"00"),"")),ASC(#REF!))</f>
        <v>#REF!</v>
      </c>
      <c r="AL336" s="6" t="str">
        <f>IF(AND(I336&lt;&gt;"107 ハーフマラソン",I336&lt;&gt;"062 10000mW"),D335 &amp; "-" &amp; I336,D335 &amp; "-" &amp; I336 &amp;#REF!)</f>
        <v>-</v>
      </c>
      <c r="AM336" s="6" t="str">
        <f>IF(ISERROR(VLOOKUP(個人情報!$AL336,登録者リスト!#REF!,4,FALSE)),"○","")</f>
        <v>○</v>
      </c>
      <c r="AN336" s="6" t="e">
        <f>IF(AND(I336&lt;&gt;"107 ハーフマラソン",I336&lt;&gt;"062 10000mW"),#REF! &amp; "-" &amp; I336,#REF! &amp; "-" &amp; I336 &amp;#REF!)</f>
        <v>#REF!</v>
      </c>
      <c r="AO336" s="6" t="str">
        <f>IF(ISERROR(VLOOKUP(AN336,突破者リスト外資格記録入力シート!$D$7:$M$106,2,FALSE)),"○","")</f>
        <v>○</v>
      </c>
      <c r="AQ336" s="6" t="str">
        <f>IF(I336="107 ハーフマラソン","H",IF(I336="062 10000mW","W",""))</f>
        <v/>
      </c>
      <c r="AR336" s="6" t="e">
        <f>VLOOKUP($I336 &amp;#REF!,標準記録!$A$1:$D$25,2,FALSE)</f>
        <v>#REF!</v>
      </c>
      <c r="AS336" s="6" t="e">
        <f>VLOOKUP($I336 &amp;#REF!,標準記録!$A$1:$D$25,3,FALSE)</f>
        <v>#REF!</v>
      </c>
      <c r="AT336" s="6" t="e">
        <f>VLOOKUP($I336 &amp;#REF!,標準記録!$A$1:$D$25,4,FALSE)</f>
        <v>#REF!</v>
      </c>
      <c r="AU336" s="6" t="str">
        <f>IF(AV336="","",A335)</f>
        <v/>
      </c>
      <c r="AV336" s="6" t="str">
        <f>IF(OR(I336="201 十種競技",I336="202 七種競技"),#REF!,"")</f>
        <v/>
      </c>
      <c r="AW336" s="6" t="str">
        <f>IF(I336="107 ハーフマラソン",#REF!,"")</f>
        <v/>
      </c>
      <c r="AX336" s="6" t="e">
        <f>I336 &amp;#REF!</f>
        <v>#REF!</v>
      </c>
      <c r="AY336" s="6">
        <f>I336</f>
        <v>0</v>
      </c>
      <c r="AZ336" s="6">
        <f>COUNTIF($AY$5:$AY$401,I336)</f>
        <v>160</v>
      </c>
      <c r="BA336" s="6">
        <f>COUNTIF($AX$5:$AX$401,I336 &amp; "B標準")</f>
        <v>0</v>
      </c>
    </row>
    <row r="337" spans="1:54" ht="15" thickTop="1" thickBot="1" x14ac:dyDescent="0.2">
      <c r="A337" s="359"/>
      <c r="B337" s="325" t="s">
        <v>164</v>
      </c>
      <c r="C337" s="326"/>
      <c r="D337" s="326"/>
      <c r="E337" s="326"/>
      <c r="F337" s="326"/>
      <c r="G337" s="327"/>
      <c r="H337" s="214"/>
      <c r="I337" s="328"/>
      <c r="J337" s="329"/>
      <c r="K337" s="329"/>
      <c r="L337" s="329"/>
      <c r="M337" s="329"/>
      <c r="N337" s="329"/>
      <c r="O337" s="329"/>
      <c r="P337" s="329"/>
      <c r="Q337" s="329"/>
      <c r="R337" s="329"/>
      <c r="S337" s="329"/>
      <c r="T337" s="329"/>
      <c r="U337" s="329"/>
      <c r="V337" s="329"/>
      <c r="W337" s="329"/>
      <c r="X337" s="329"/>
      <c r="Y337" s="329"/>
      <c r="Z337" s="329"/>
      <c r="AA337" s="329"/>
      <c r="AB337" s="329"/>
      <c r="AC337" s="329"/>
      <c r="AD337" s="329"/>
      <c r="AE337" s="329"/>
      <c r="AF337" s="329"/>
      <c r="AG337" s="329"/>
      <c r="AH337" s="329"/>
      <c r="AI337" s="329"/>
      <c r="AJ337" s="330"/>
    </row>
    <row r="338" spans="1:54" ht="13.5" customHeight="1" x14ac:dyDescent="0.15">
      <c r="A338" s="355"/>
      <c r="B338" s="350" t="s">
        <v>0</v>
      </c>
      <c r="C338" s="351" t="s">
        <v>280</v>
      </c>
      <c r="D338" s="351" t="str">
        <f>IF(C340="○","整理番号","登録番号")</f>
        <v>登録番号</v>
      </c>
      <c r="E338" s="193" t="s">
        <v>1394</v>
      </c>
      <c r="F338" s="350" t="s">
        <v>319</v>
      </c>
      <c r="G338" s="215" t="s">
        <v>1</v>
      </c>
      <c r="H338" s="336" t="s">
        <v>1395</v>
      </c>
      <c r="I338" s="353" t="s">
        <v>2</v>
      </c>
      <c r="J338" s="194" t="s">
        <v>281</v>
      </c>
      <c r="K338" s="195" t="s">
        <v>16</v>
      </c>
      <c r="L338" s="338" t="s">
        <v>4</v>
      </c>
      <c r="M338" s="339"/>
      <c r="N338" s="339"/>
      <c r="O338" s="339"/>
      <c r="P338" s="339"/>
      <c r="Q338" s="339"/>
      <c r="R338" s="339"/>
      <c r="S338" s="339"/>
      <c r="T338" s="339"/>
      <c r="U338" s="339"/>
      <c r="V338" s="339"/>
      <c r="W338" s="339"/>
      <c r="X338" s="339"/>
      <c r="Y338" s="339"/>
      <c r="Z338" s="340"/>
      <c r="AA338" s="196" t="s">
        <v>16</v>
      </c>
      <c r="AB338" s="341" t="s">
        <v>462</v>
      </c>
      <c r="AC338" s="342"/>
      <c r="AD338" s="342"/>
      <c r="AE338" s="342"/>
      <c r="AF338" s="342"/>
      <c r="AG338" s="342"/>
      <c r="AH338" s="342"/>
      <c r="AI338" s="343"/>
      <c r="AJ338" s="216" t="s">
        <v>16</v>
      </c>
    </row>
    <row r="339" spans="1:54" ht="14.25" thickBot="1" x14ac:dyDescent="0.2">
      <c r="A339" s="356"/>
      <c r="B339" s="337"/>
      <c r="C339" s="352"/>
      <c r="D339" s="352"/>
      <c r="E339" s="197" t="s">
        <v>6</v>
      </c>
      <c r="F339" s="337"/>
      <c r="G339" s="198" t="s">
        <v>7</v>
      </c>
      <c r="H339" s="337"/>
      <c r="I339" s="354"/>
      <c r="J339" s="199"/>
      <c r="K339" s="200"/>
      <c r="L339" s="344" t="s">
        <v>8</v>
      </c>
      <c r="M339" s="345"/>
      <c r="N339" s="345"/>
      <c r="O339" s="345"/>
      <c r="P339" s="345"/>
      <c r="Q339" s="345"/>
      <c r="R339" s="346"/>
      <c r="S339" s="197" t="s">
        <v>9</v>
      </c>
      <c r="T339" s="201" t="s">
        <v>10</v>
      </c>
      <c r="U339" s="202"/>
      <c r="V339" s="202"/>
      <c r="W339" s="202"/>
      <c r="X339" s="202"/>
      <c r="Y339" s="203"/>
      <c r="Z339" s="198" t="s">
        <v>11</v>
      </c>
      <c r="AA339" s="204"/>
      <c r="AB339" s="347" t="s">
        <v>8</v>
      </c>
      <c r="AC339" s="348"/>
      <c r="AD339" s="348"/>
      <c r="AE339" s="348"/>
      <c r="AF339" s="348"/>
      <c r="AG339" s="348"/>
      <c r="AH339" s="349"/>
      <c r="AI339" s="205" t="s">
        <v>9</v>
      </c>
      <c r="AJ339" s="217"/>
    </row>
    <row r="340" spans="1:54" x14ac:dyDescent="0.15">
      <c r="A340" s="357">
        <v>68</v>
      </c>
      <c r="B340" s="292"/>
      <c r="C340" s="294"/>
      <c r="D340" s="292"/>
      <c r="E340" s="212" t="str">
        <f>IF(C340="○",IF($D340&lt;&gt;"",VLOOKUP($D340,新規学連登録者入力シート!$A$2:$U$101,8,FALSE),""),IF($D340&lt;&gt;"",IF(VLOOKUP(個人情報!$D340,登録者リスト!$A$1:$F$43729,4,FALSE)=基本情報!$D$6,VLOOKUP(個人情報!$D340,登録者リスト!$A$1:$F$43729,3,FALSE),""),""))</f>
        <v/>
      </c>
      <c r="F340" s="283" t="str">
        <f>IF(C340="○",IF($D340&lt;&gt;"",VLOOKUP($D340,新規学連登録者入力シート!$A$2:$U$101,9,FALSE),""),IF($D340&lt;&gt;"",IF(VLOOKUP(個人情報!$D340,登録者リスト!$A$1:$G$43729,4,FALSE)=基本情報!$D$6,VLOOKUP(個人情報!$D340,登録者リスト!$A$1:$G$43729,7,FALSE),""),""))</f>
        <v/>
      </c>
      <c r="G340" s="213" t="str">
        <f>IF(C340="○",IF($D340&lt;&gt;"",VLOOKUP($D340,新規学連登録者入力シート!$A$2:$U$101,14,FALSE),""),IF($D340&lt;&gt;"",IF(VLOOKUP(個人情報!$D340,登録者リスト!$A$1:$F$43729,4,FALSE)=基本情報!$D$6,VLOOKUP(個人情報!$D340,登録者リスト!$A$1:$F$43729,5,FALSE),""),""))</f>
        <v/>
      </c>
      <c r="H340" s="281" t="str">
        <f>IF(C340="○",IF($D340&lt;&gt;"",VLOOKUP($D340,新規学連登録者入力シート!$A$2:$U$101,19,FALSE),""),IF($D340&lt;&gt;"",IF(VLOOKUP(個人情報!$D340,登録者リスト!$A$1:$H$43729,4,FALSE)=基本情報!$D$6,VLOOKUP(個人情報!$D340,登録者リスト!$A$1:$H$43729,8,FALSE),""),""))</f>
        <v/>
      </c>
      <c r="I340" s="285"/>
      <c r="J340" s="169"/>
      <c r="K340" s="13" t="str">
        <f>IF(S340="",ASC(L340&amp;IF(N340&lt;&gt;"",TEXT(N340,"00"),"")&amp;IF(P340&lt;&gt;"",TEXT(P340,"00"),"")&amp;IF(R340&lt;&gt;"",TEXT(R340,"00"),"")),ASC(S340))</f>
        <v/>
      </c>
      <c r="L340" s="292"/>
      <c r="M340" s="265" t="s">
        <v>275</v>
      </c>
      <c r="N340" s="319"/>
      <c r="O340" s="265" t="s">
        <v>276</v>
      </c>
      <c r="P340" s="319"/>
      <c r="Q340" s="277" t="s">
        <v>277</v>
      </c>
      <c r="R340" s="321"/>
      <c r="S340" s="292"/>
      <c r="T340" s="8"/>
      <c r="U340" s="9" t="s">
        <v>23</v>
      </c>
      <c r="V340" s="8"/>
      <c r="W340" s="9" t="s">
        <v>24</v>
      </c>
      <c r="X340" s="8"/>
      <c r="Y340" s="9" t="s">
        <v>26</v>
      </c>
      <c r="Z340" s="285"/>
      <c r="AA340" s="126" t="str">
        <f>IF(AI340="",ASC(AB340&amp;IF(AD340&lt;&gt;"",TEXT(AD340,"00"),"")&amp;IF(AF340&lt;&gt;"",TEXT(AF340,"00"),"")&amp;IF(AH340&lt;&gt;"",TEXT(AH340,"00"),"")),ASC(AI340))</f>
        <v/>
      </c>
      <c r="AB340" s="267" t="str">
        <f>IF(I340="","",IF(I340="202 七種競技","",VLOOKUP(I340,大学記録!$A$3:$H$22,2,FALSE)))</f>
        <v/>
      </c>
      <c r="AC340" s="269" t="s">
        <v>275</v>
      </c>
      <c r="AD340" s="267" t="str">
        <f>IF(I340="","",IF(I340="202 七種競技","",VLOOKUP(I340,大学記録!$A$3:$H$22,4,FALSE)))</f>
        <v/>
      </c>
      <c r="AE340" s="269" t="s">
        <v>276</v>
      </c>
      <c r="AF340" s="267" t="str">
        <f>IF(I340="","",IF(I340="202 七種競技","",VLOOKUP(I340,大学記録!$A$3:$H$22,6,FALSE)))</f>
        <v/>
      </c>
      <c r="AG340" s="273" t="s">
        <v>277</v>
      </c>
      <c r="AH340" s="267" t="str">
        <f>IF(I340="","",IF(I340="202 七種競技","",VLOOKUP(I340,大学記録!$A$3:$H$22,8,FALSE)))</f>
        <v/>
      </c>
      <c r="AI340" s="267" t="str">
        <f>IF(I340="","",IF(I340="202 七種競技",大学記録!$B$22,""))</f>
        <v/>
      </c>
      <c r="AJ340" s="218" t="e">
        <f>IF(#REF!="",ASC(#REF!&amp;IF(#REF!&lt;&gt;"",TEXT(#REF!,"00"),"")&amp;IF(#REF!&lt;&gt;"",TEXT(#REF!,"00"),"")&amp;IF(#REF!&lt;&gt;"",TEXT(#REF!,"00"),"")),ASC(#REF!))</f>
        <v>#REF!</v>
      </c>
      <c r="AL340" s="6" t="str">
        <f>IF(AND(I340&lt;&gt;"107 ハーフマラソン",I340&lt;&gt;"062 10000mW"),D340 &amp; "-" &amp; I340,D340 &amp; "-" &amp; I340 &amp;#REF!)</f>
        <v>-</v>
      </c>
      <c r="AM340" s="6" t="str">
        <f>IF(ISERROR(VLOOKUP(個人情報!$AL340,登録者リスト!#REF!,4,FALSE)),"○","")</f>
        <v>○</v>
      </c>
      <c r="AN340" s="6" t="e">
        <f>IF(AND(I340&lt;&gt;"107 ハーフマラソン",I340&lt;&gt;"062 10000mW"),#REF! &amp; "-" &amp; I340,#REF! &amp; "-" &amp; I340 &amp;#REF!)</f>
        <v>#REF!</v>
      </c>
      <c r="AO340" s="6" t="str">
        <f>IF(ISERROR(VLOOKUP(AN340,突破者リスト外資格記録入力シート!$D$7:$M$106,2,FALSE)),"○","")</f>
        <v>○</v>
      </c>
      <c r="AP340" s="6" t="str">
        <f>IF(C340="○","整理番号","登録番号")</f>
        <v>登録番号</v>
      </c>
      <c r="AQ340" s="6" t="str">
        <f>IF(I340="107 ハーフマラソン","H",IF(I340="062 10000mW","W",""))</f>
        <v/>
      </c>
      <c r="AR340" s="6" t="e">
        <f>VLOOKUP($I340 &amp;#REF!,標準記録!$A$1:$D$25,2,FALSE)</f>
        <v>#REF!</v>
      </c>
      <c r="AS340" s="6" t="e">
        <f>VLOOKUP($I340 &amp;#REF!,標準記録!$A$1:$D$25,3,FALSE)</f>
        <v>#REF!</v>
      </c>
      <c r="AT340" s="6" t="e">
        <f>VLOOKUP($I340 &amp;#REF!,標準記録!$A$1:$D$25,4,FALSE)</f>
        <v>#REF!</v>
      </c>
      <c r="AU340" s="6" t="str">
        <f>IF(AV340="","",A340)</f>
        <v/>
      </c>
      <c r="AV340" s="6" t="str">
        <f>IF(OR(I340="201 十種競技",I340="202 七種競技"),#REF!,"")</f>
        <v/>
      </c>
      <c r="AW340" s="6" t="str">
        <f>IF(I340="107 ハーフマラソン",#REF!,"")</f>
        <v/>
      </c>
      <c r="AX340" s="6" t="e">
        <f>I340 &amp;#REF!</f>
        <v>#REF!</v>
      </c>
      <c r="AY340" s="6">
        <f>I340</f>
        <v>0</v>
      </c>
      <c r="AZ340" s="6">
        <f>COUNTIF($AY$5:$AY$401,I340)</f>
        <v>160</v>
      </c>
      <c r="BA340" s="6">
        <f>COUNTIF($AX$5:$AX$401,I340 &amp; "B標準")</f>
        <v>0</v>
      </c>
      <c r="BB340" s="6" t="str">
        <f>D338 &amp; D340</f>
        <v>登録番号</v>
      </c>
    </row>
    <row r="341" spans="1:54" ht="14.25" thickBot="1" x14ac:dyDescent="0.2">
      <c r="A341" s="358"/>
      <c r="B341" s="293"/>
      <c r="C341" s="295"/>
      <c r="D341" s="293"/>
      <c r="E341" s="188" t="str">
        <f>IF(C340="○",IF($D340&lt;&gt;"",VLOOKUP($D340,新規学連登録者入力シート!$A$2:$U$101,7,FALSE),""),IF($D340&lt;&gt;"",IF(VLOOKUP(個人情報!$D340,登録者リスト!$A$1:$F$43729,4,FALSE)=基本情報!$D$6,VLOOKUP(個人情報!$D340,登録者リスト!$A$1:$F$43729,2,FALSE),""),""))</f>
        <v/>
      </c>
      <c r="F341" s="284"/>
      <c r="G341" s="188" t="str">
        <f>IF(C340="○",IF($D340&lt;&gt;"",VLOOKUP($D340,新規学連登録者入力シート!$A$2:$U$101,19,FALSE),""),IF($D340&lt;&gt;"",IF(VLOOKUP(個人情報!$D340,登録者リスト!$A$1:$F$43729,4,FALSE)=基本情報!$D$6,VLOOKUP(個人情報!$D340,登録者リスト!$A$1:$F$43729,6,FALSE),""),""))</f>
        <v/>
      </c>
      <c r="H341" s="282"/>
      <c r="I341" s="286"/>
      <c r="J341" s="170"/>
      <c r="K341" s="15" t="str">
        <f>IF(S341="",ASC(L341&amp;IF(N341&lt;&gt;"",TEXT(N341,"00"),"")&amp;IF(P341&lt;&gt;"",TEXT(P341,"00"),"")&amp;IF(R341&lt;&gt;"",TEXT(R341,"00"),"")),ASC(S341))</f>
        <v/>
      </c>
      <c r="L341" s="293"/>
      <c r="M341" s="266"/>
      <c r="N341" s="320"/>
      <c r="O341" s="266"/>
      <c r="P341" s="320"/>
      <c r="Q341" s="278"/>
      <c r="R341" s="322"/>
      <c r="S341" s="293"/>
      <c r="T341" s="10"/>
      <c r="U341" s="11" t="s">
        <v>23</v>
      </c>
      <c r="V341" s="10"/>
      <c r="W341" s="11" t="s">
        <v>25</v>
      </c>
      <c r="X341" s="10"/>
      <c r="Y341" s="11" t="s">
        <v>26</v>
      </c>
      <c r="Z341" s="286"/>
      <c r="AA341" s="127" t="str">
        <f>IF(AI341="",ASC(AB340&amp;IF(AD341&lt;&gt;"",TEXT(AD341,"00"),"")&amp;IF(AF341&lt;&gt;"",TEXT(AF341,"00"),"")&amp;IF(AH341&lt;&gt;"",TEXT(AH341,"00"),"")),ASC(AI341))</f>
        <v/>
      </c>
      <c r="AB341" s="268"/>
      <c r="AC341" s="270"/>
      <c r="AD341" s="268"/>
      <c r="AE341" s="270"/>
      <c r="AF341" s="268"/>
      <c r="AG341" s="274"/>
      <c r="AH341" s="268"/>
      <c r="AI341" s="268"/>
      <c r="AJ341" s="219" t="e">
        <f>IF(#REF!="",ASC(#REF!&amp;IF(#REF!&lt;&gt;"",TEXT(#REF!,"00"),"")&amp;IF(#REF!&lt;&gt;"",TEXT(#REF!,"00"),"")&amp;IF(#REF!&lt;&gt;"",TEXT(#REF!,"00"),"")),ASC(#REF!))</f>
        <v>#REF!</v>
      </c>
      <c r="AL341" s="6" t="str">
        <f>IF(AND(I341&lt;&gt;"107 ハーフマラソン",I341&lt;&gt;"062 10000mW"),D340 &amp; "-" &amp; I341,D340 &amp; "-" &amp; I341 &amp;#REF!)</f>
        <v>-</v>
      </c>
      <c r="AM341" s="6" t="str">
        <f>IF(ISERROR(VLOOKUP(個人情報!$AL341,登録者リスト!#REF!,4,FALSE)),"○","")</f>
        <v>○</v>
      </c>
      <c r="AN341" s="6" t="e">
        <f>IF(AND(I341&lt;&gt;"107 ハーフマラソン",I341&lt;&gt;"062 10000mW"),#REF! &amp; "-" &amp; I341,#REF! &amp; "-" &amp; I341 &amp;#REF!)</f>
        <v>#REF!</v>
      </c>
      <c r="AO341" s="6" t="str">
        <f>IF(ISERROR(VLOOKUP(AN341,突破者リスト外資格記録入力シート!$D$7:$M$106,2,FALSE)),"○","")</f>
        <v>○</v>
      </c>
      <c r="AQ341" s="6" t="str">
        <f>IF(I341="107 ハーフマラソン","H",IF(I341="062 10000mW","W",""))</f>
        <v/>
      </c>
      <c r="AR341" s="6" t="e">
        <f>VLOOKUP($I341 &amp;#REF!,標準記録!$A$1:$D$25,2,FALSE)</f>
        <v>#REF!</v>
      </c>
      <c r="AS341" s="6" t="e">
        <f>VLOOKUP($I341 &amp;#REF!,標準記録!$A$1:$D$25,3,FALSE)</f>
        <v>#REF!</v>
      </c>
      <c r="AT341" s="6" t="e">
        <f>VLOOKUP($I341 &amp;#REF!,標準記録!$A$1:$D$25,4,FALSE)</f>
        <v>#REF!</v>
      </c>
      <c r="AU341" s="6" t="str">
        <f>IF(AV341="","",A340)</f>
        <v/>
      </c>
      <c r="AV341" s="6" t="str">
        <f>IF(OR(I341="201 十種競技",I341="202 七種競技"),#REF!,"")</f>
        <v/>
      </c>
      <c r="AW341" s="6" t="str">
        <f>IF(I341="107 ハーフマラソン",#REF!,"")</f>
        <v/>
      </c>
      <c r="AX341" s="6" t="e">
        <f>I341 &amp;#REF!</f>
        <v>#REF!</v>
      </c>
      <c r="AY341" s="6">
        <f>I341</f>
        <v>0</v>
      </c>
      <c r="AZ341" s="6">
        <f>COUNTIF($AY$5:$AY$401,I341)</f>
        <v>160</v>
      </c>
      <c r="BA341" s="6">
        <f>COUNTIF($AX$5:$AX$401,I341 &amp; "B標準")</f>
        <v>0</v>
      </c>
    </row>
    <row r="342" spans="1:54" ht="15" thickTop="1" thickBot="1" x14ac:dyDescent="0.2">
      <c r="A342" s="359"/>
      <c r="B342" s="325" t="s">
        <v>164</v>
      </c>
      <c r="C342" s="326"/>
      <c r="D342" s="326"/>
      <c r="E342" s="326"/>
      <c r="F342" s="326"/>
      <c r="G342" s="327"/>
      <c r="H342" s="214"/>
      <c r="I342" s="328"/>
      <c r="J342" s="329"/>
      <c r="K342" s="329"/>
      <c r="L342" s="329"/>
      <c r="M342" s="329"/>
      <c r="N342" s="329"/>
      <c r="O342" s="329"/>
      <c r="P342" s="329"/>
      <c r="Q342" s="329"/>
      <c r="R342" s="329"/>
      <c r="S342" s="329"/>
      <c r="T342" s="329"/>
      <c r="U342" s="329"/>
      <c r="V342" s="329"/>
      <c r="W342" s="329"/>
      <c r="X342" s="329"/>
      <c r="Y342" s="329"/>
      <c r="Z342" s="329"/>
      <c r="AA342" s="329"/>
      <c r="AB342" s="329"/>
      <c r="AC342" s="329"/>
      <c r="AD342" s="329"/>
      <c r="AE342" s="329"/>
      <c r="AF342" s="329"/>
      <c r="AG342" s="329"/>
      <c r="AH342" s="329"/>
      <c r="AI342" s="329"/>
      <c r="AJ342" s="330"/>
    </row>
    <row r="343" spans="1:54" ht="13.5" customHeight="1" x14ac:dyDescent="0.15">
      <c r="A343" s="355"/>
      <c r="B343" s="350" t="s">
        <v>0</v>
      </c>
      <c r="C343" s="351" t="s">
        <v>280</v>
      </c>
      <c r="D343" s="351" t="str">
        <f>IF(C345="○","整理番号","登録番号")</f>
        <v>登録番号</v>
      </c>
      <c r="E343" s="193" t="s">
        <v>1394</v>
      </c>
      <c r="F343" s="350" t="s">
        <v>319</v>
      </c>
      <c r="G343" s="215" t="s">
        <v>1</v>
      </c>
      <c r="H343" s="336" t="s">
        <v>1395</v>
      </c>
      <c r="I343" s="353" t="s">
        <v>2</v>
      </c>
      <c r="J343" s="194" t="s">
        <v>281</v>
      </c>
      <c r="K343" s="195" t="s">
        <v>16</v>
      </c>
      <c r="L343" s="338" t="s">
        <v>4</v>
      </c>
      <c r="M343" s="339"/>
      <c r="N343" s="339"/>
      <c r="O343" s="339"/>
      <c r="P343" s="339"/>
      <c r="Q343" s="339"/>
      <c r="R343" s="339"/>
      <c r="S343" s="339"/>
      <c r="T343" s="339"/>
      <c r="U343" s="339"/>
      <c r="V343" s="339"/>
      <c r="W343" s="339"/>
      <c r="X343" s="339"/>
      <c r="Y343" s="339"/>
      <c r="Z343" s="340"/>
      <c r="AA343" s="196" t="s">
        <v>16</v>
      </c>
      <c r="AB343" s="341" t="s">
        <v>462</v>
      </c>
      <c r="AC343" s="342"/>
      <c r="AD343" s="342"/>
      <c r="AE343" s="342"/>
      <c r="AF343" s="342"/>
      <c r="AG343" s="342"/>
      <c r="AH343" s="342"/>
      <c r="AI343" s="343"/>
      <c r="AJ343" s="216" t="s">
        <v>16</v>
      </c>
    </row>
    <row r="344" spans="1:54" ht="14.25" thickBot="1" x14ac:dyDescent="0.2">
      <c r="A344" s="356"/>
      <c r="B344" s="337"/>
      <c r="C344" s="352"/>
      <c r="D344" s="352"/>
      <c r="E344" s="197" t="s">
        <v>6</v>
      </c>
      <c r="F344" s="337"/>
      <c r="G344" s="198" t="s">
        <v>7</v>
      </c>
      <c r="H344" s="337"/>
      <c r="I344" s="354"/>
      <c r="J344" s="199"/>
      <c r="K344" s="200"/>
      <c r="L344" s="344" t="s">
        <v>8</v>
      </c>
      <c r="M344" s="345"/>
      <c r="N344" s="345"/>
      <c r="O344" s="345"/>
      <c r="P344" s="345"/>
      <c r="Q344" s="345"/>
      <c r="R344" s="346"/>
      <c r="S344" s="197" t="s">
        <v>9</v>
      </c>
      <c r="T344" s="201" t="s">
        <v>10</v>
      </c>
      <c r="U344" s="202"/>
      <c r="V344" s="202"/>
      <c r="W344" s="202"/>
      <c r="X344" s="202"/>
      <c r="Y344" s="203"/>
      <c r="Z344" s="198" t="s">
        <v>11</v>
      </c>
      <c r="AA344" s="204"/>
      <c r="AB344" s="347" t="s">
        <v>8</v>
      </c>
      <c r="AC344" s="348"/>
      <c r="AD344" s="348"/>
      <c r="AE344" s="348"/>
      <c r="AF344" s="348"/>
      <c r="AG344" s="348"/>
      <c r="AH344" s="349"/>
      <c r="AI344" s="205" t="s">
        <v>9</v>
      </c>
      <c r="AJ344" s="217"/>
    </row>
    <row r="345" spans="1:54" x14ac:dyDescent="0.15">
      <c r="A345" s="357">
        <v>69</v>
      </c>
      <c r="B345" s="292"/>
      <c r="C345" s="294"/>
      <c r="D345" s="292"/>
      <c r="E345" s="212" t="str">
        <f>IF(C345="○",IF($D345&lt;&gt;"",VLOOKUP($D345,新規学連登録者入力シート!$A$2:$U$101,8,FALSE),""),IF($D345&lt;&gt;"",IF(VLOOKUP(個人情報!$D345,登録者リスト!$A$1:$F$43729,4,FALSE)=基本情報!$D$6,VLOOKUP(個人情報!$D345,登録者リスト!$A$1:$F$43729,3,FALSE),""),""))</f>
        <v/>
      </c>
      <c r="F345" s="283" t="str">
        <f>IF(C345="○",IF($D345&lt;&gt;"",VLOOKUP($D345,新規学連登録者入力シート!$A$2:$U$101,9,FALSE),""),IF($D345&lt;&gt;"",IF(VLOOKUP(個人情報!$D345,登録者リスト!$A$1:$G$43729,4,FALSE)=基本情報!$D$6,VLOOKUP(個人情報!$D345,登録者リスト!$A$1:$G$43729,7,FALSE),""),""))</f>
        <v/>
      </c>
      <c r="G345" s="213" t="str">
        <f>IF(C345="○",IF($D345&lt;&gt;"",VLOOKUP($D345,新規学連登録者入力シート!$A$2:$U$101,14,FALSE),""),IF($D345&lt;&gt;"",IF(VLOOKUP(個人情報!$D345,登録者リスト!$A$1:$F$43729,4,FALSE)=基本情報!$D$6,VLOOKUP(個人情報!$D345,登録者リスト!$A$1:$F$43729,5,FALSE),""),""))</f>
        <v/>
      </c>
      <c r="H345" s="281" t="str">
        <f>IF(C345="○",IF($D345&lt;&gt;"",VLOOKUP($D345,新規学連登録者入力シート!$A$2:$U$101,19,FALSE),""),IF($D345&lt;&gt;"",IF(VLOOKUP(個人情報!$D345,登録者リスト!$A$1:$H$43729,4,FALSE)=基本情報!$D$6,VLOOKUP(個人情報!$D345,登録者リスト!$A$1:$H$43729,8,FALSE),""),""))</f>
        <v/>
      </c>
      <c r="I345" s="285"/>
      <c r="J345" s="169"/>
      <c r="K345" s="13" t="str">
        <f>IF(S345="",ASC(L345&amp;IF(N345&lt;&gt;"",TEXT(N345,"00"),"")&amp;IF(P345&lt;&gt;"",TEXT(P345,"00"),"")&amp;IF(R345&lt;&gt;"",TEXT(R345,"00"),"")),ASC(S345))</f>
        <v/>
      </c>
      <c r="L345" s="292"/>
      <c r="M345" s="265" t="s">
        <v>275</v>
      </c>
      <c r="N345" s="319"/>
      <c r="O345" s="265" t="s">
        <v>276</v>
      </c>
      <c r="P345" s="319"/>
      <c r="Q345" s="277" t="s">
        <v>277</v>
      </c>
      <c r="R345" s="321"/>
      <c r="S345" s="292"/>
      <c r="T345" s="8"/>
      <c r="U345" s="9" t="s">
        <v>23</v>
      </c>
      <c r="V345" s="8"/>
      <c r="W345" s="9" t="s">
        <v>24</v>
      </c>
      <c r="X345" s="8"/>
      <c r="Y345" s="9" t="s">
        <v>26</v>
      </c>
      <c r="Z345" s="285"/>
      <c r="AA345" s="126" t="str">
        <f>IF(AI345="",ASC(AB345&amp;IF(AD345&lt;&gt;"",TEXT(AD345,"00"),"")&amp;IF(AF345&lt;&gt;"",TEXT(AF345,"00"),"")&amp;IF(AH345&lt;&gt;"",TEXT(AH345,"00"),"")),ASC(AI345))</f>
        <v/>
      </c>
      <c r="AB345" s="267" t="str">
        <f>IF(I345="","",IF(I345="202 七種競技","",VLOOKUP(I345,大学記録!$A$3:$H$22,2,FALSE)))</f>
        <v/>
      </c>
      <c r="AC345" s="269" t="s">
        <v>275</v>
      </c>
      <c r="AD345" s="267" t="str">
        <f>IF(I345="","",IF(I345="202 七種競技","",VLOOKUP(I345,大学記録!$A$3:$H$22,4,FALSE)))</f>
        <v/>
      </c>
      <c r="AE345" s="269" t="s">
        <v>276</v>
      </c>
      <c r="AF345" s="267" t="str">
        <f>IF(I345="","",IF(I345="202 七種競技","",VLOOKUP(I345,大学記録!$A$3:$H$22,6,FALSE)))</f>
        <v/>
      </c>
      <c r="AG345" s="273" t="s">
        <v>277</v>
      </c>
      <c r="AH345" s="267" t="str">
        <f>IF(I345="","",IF(I345="202 七種競技","",VLOOKUP(I345,大学記録!$A$3:$H$22,8,FALSE)))</f>
        <v/>
      </c>
      <c r="AI345" s="267" t="str">
        <f>IF(I345="","",IF(I345="202 七種競技",大学記録!$B$22,""))</f>
        <v/>
      </c>
      <c r="AJ345" s="218" t="e">
        <f>IF(#REF!="",ASC(#REF!&amp;IF(#REF!&lt;&gt;"",TEXT(#REF!,"00"),"")&amp;IF(#REF!&lt;&gt;"",TEXT(#REF!,"00"),"")&amp;IF(#REF!&lt;&gt;"",TEXT(#REF!,"00"),"")),ASC(#REF!))</f>
        <v>#REF!</v>
      </c>
      <c r="AL345" s="6" t="str">
        <f>IF(AND(I345&lt;&gt;"107 ハーフマラソン",I345&lt;&gt;"062 10000mW"),D345 &amp; "-" &amp; I345,D345 &amp; "-" &amp; I345 &amp;#REF!)</f>
        <v>-</v>
      </c>
      <c r="AM345" s="6" t="str">
        <f>IF(ISERROR(VLOOKUP(個人情報!$AL345,登録者リスト!#REF!,4,FALSE)),"○","")</f>
        <v>○</v>
      </c>
      <c r="AN345" s="6" t="e">
        <f>IF(AND(I345&lt;&gt;"107 ハーフマラソン",I345&lt;&gt;"062 10000mW"),#REF! &amp; "-" &amp; I345,#REF! &amp; "-" &amp; I345 &amp;#REF!)</f>
        <v>#REF!</v>
      </c>
      <c r="AO345" s="6" t="str">
        <f>IF(ISERROR(VLOOKUP(AN345,突破者リスト外資格記録入力シート!$D$7:$M$106,2,FALSE)),"○","")</f>
        <v>○</v>
      </c>
      <c r="AP345" s="6" t="str">
        <f>IF(C345="○","整理番号","登録番号")</f>
        <v>登録番号</v>
      </c>
      <c r="AQ345" s="6" t="str">
        <f>IF(I345="107 ハーフマラソン","H",IF(I345="062 10000mW","W",""))</f>
        <v/>
      </c>
      <c r="AR345" s="6" t="e">
        <f>VLOOKUP($I345 &amp;#REF!,標準記録!$A$1:$D$25,2,FALSE)</f>
        <v>#REF!</v>
      </c>
      <c r="AS345" s="6" t="e">
        <f>VLOOKUP($I345 &amp;#REF!,標準記録!$A$1:$D$25,3,FALSE)</f>
        <v>#REF!</v>
      </c>
      <c r="AT345" s="6" t="e">
        <f>VLOOKUP($I345 &amp;#REF!,標準記録!$A$1:$D$25,4,FALSE)</f>
        <v>#REF!</v>
      </c>
      <c r="AU345" s="6" t="str">
        <f>IF(AV345="","",A345)</f>
        <v/>
      </c>
      <c r="AV345" s="6" t="str">
        <f>IF(OR(I345="201 十種競技",I345="202 七種競技"),#REF!,"")</f>
        <v/>
      </c>
      <c r="AW345" s="6" t="str">
        <f>IF(I345="107 ハーフマラソン",#REF!,"")</f>
        <v/>
      </c>
      <c r="AX345" s="6" t="e">
        <f>I345 &amp;#REF!</f>
        <v>#REF!</v>
      </c>
      <c r="AY345" s="6">
        <f>I345</f>
        <v>0</v>
      </c>
      <c r="AZ345" s="6">
        <f>COUNTIF($AY$5:$AY$401,I345)</f>
        <v>160</v>
      </c>
      <c r="BA345" s="6">
        <f>COUNTIF($AX$5:$AX$401,I345 &amp; "B標準")</f>
        <v>0</v>
      </c>
      <c r="BB345" s="6" t="str">
        <f>D343 &amp; D345</f>
        <v>登録番号</v>
      </c>
    </row>
    <row r="346" spans="1:54" ht="14.25" thickBot="1" x14ac:dyDescent="0.2">
      <c r="A346" s="358"/>
      <c r="B346" s="293"/>
      <c r="C346" s="295"/>
      <c r="D346" s="293"/>
      <c r="E346" s="188" t="str">
        <f>IF(C345="○",IF($D345&lt;&gt;"",VLOOKUP($D345,新規学連登録者入力シート!$A$2:$U$101,7,FALSE),""),IF($D345&lt;&gt;"",IF(VLOOKUP(個人情報!$D345,登録者リスト!$A$1:$F$43729,4,FALSE)=基本情報!$D$6,VLOOKUP(個人情報!$D345,登録者リスト!$A$1:$F$43729,2,FALSE),""),""))</f>
        <v/>
      </c>
      <c r="F346" s="284"/>
      <c r="G346" s="188" t="str">
        <f>IF(C345="○",IF($D345&lt;&gt;"",VLOOKUP($D345,新規学連登録者入力シート!$A$2:$U$101,19,FALSE),""),IF($D345&lt;&gt;"",IF(VLOOKUP(個人情報!$D345,登録者リスト!$A$1:$F$43729,4,FALSE)=基本情報!$D$6,VLOOKUP(個人情報!$D345,登録者リスト!$A$1:$F$43729,6,FALSE),""),""))</f>
        <v/>
      </c>
      <c r="H346" s="282"/>
      <c r="I346" s="286"/>
      <c r="J346" s="170"/>
      <c r="K346" s="15" t="str">
        <f>IF(S346="",ASC(L346&amp;IF(N346&lt;&gt;"",TEXT(N346,"00"),"")&amp;IF(P346&lt;&gt;"",TEXT(P346,"00"),"")&amp;IF(R346&lt;&gt;"",TEXT(R346,"00"),"")),ASC(S346))</f>
        <v/>
      </c>
      <c r="L346" s="293"/>
      <c r="M346" s="266"/>
      <c r="N346" s="320"/>
      <c r="O346" s="266"/>
      <c r="P346" s="320"/>
      <c r="Q346" s="278"/>
      <c r="R346" s="322"/>
      <c r="S346" s="293"/>
      <c r="T346" s="10"/>
      <c r="U346" s="11" t="s">
        <v>23</v>
      </c>
      <c r="V346" s="10"/>
      <c r="W346" s="11" t="s">
        <v>25</v>
      </c>
      <c r="X346" s="10"/>
      <c r="Y346" s="11" t="s">
        <v>26</v>
      </c>
      <c r="Z346" s="286"/>
      <c r="AA346" s="127" t="str">
        <f>IF(AI346="",ASC(AB345&amp;IF(AD346&lt;&gt;"",TEXT(AD346,"00"),"")&amp;IF(AF346&lt;&gt;"",TEXT(AF346,"00"),"")&amp;IF(AH346&lt;&gt;"",TEXT(AH346,"00"),"")),ASC(AI346))</f>
        <v/>
      </c>
      <c r="AB346" s="268"/>
      <c r="AC346" s="270"/>
      <c r="AD346" s="268"/>
      <c r="AE346" s="270"/>
      <c r="AF346" s="268"/>
      <c r="AG346" s="274"/>
      <c r="AH346" s="268"/>
      <c r="AI346" s="268"/>
      <c r="AJ346" s="219" t="e">
        <f>IF(#REF!="",ASC(#REF!&amp;IF(#REF!&lt;&gt;"",TEXT(#REF!,"00"),"")&amp;IF(#REF!&lt;&gt;"",TEXT(#REF!,"00"),"")&amp;IF(#REF!&lt;&gt;"",TEXT(#REF!,"00"),"")),ASC(#REF!))</f>
        <v>#REF!</v>
      </c>
      <c r="AL346" s="6" t="str">
        <f>IF(AND(I346&lt;&gt;"107 ハーフマラソン",I346&lt;&gt;"062 10000mW"),D345 &amp; "-" &amp; I346,D345 &amp; "-" &amp; I346 &amp;#REF!)</f>
        <v>-</v>
      </c>
      <c r="AM346" s="6" t="str">
        <f>IF(ISERROR(VLOOKUP(個人情報!$AL346,登録者リスト!#REF!,4,FALSE)),"○","")</f>
        <v>○</v>
      </c>
      <c r="AN346" s="6" t="e">
        <f>IF(AND(I346&lt;&gt;"107 ハーフマラソン",I346&lt;&gt;"062 10000mW"),#REF! &amp; "-" &amp; I346,#REF! &amp; "-" &amp; I346 &amp;#REF!)</f>
        <v>#REF!</v>
      </c>
      <c r="AO346" s="6" t="str">
        <f>IF(ISERROR(VLOOKUP(AN346,突破者リスト外資格記録入力シート!$D$7:$M$106,2,FALSE)),"○","")</f>
        <v>○</v>
      </c>
      <c r="AQ346" s="6" t="str">
        <f>IF(I346="107 ハーフマラソン","H",IF(I346="062 10000mW","W",""))</f>
        <v/>
      </c>
      <c r="AR346" s="6" t="e">
        <f>VLOOKUP($I346 &amp;#REF!,標準記録!$A$1:$D$25,2,FALSE)</f>
        <v>#REF!</v>
      </c>
      <c r="AS346" s="6" t="e">
        <f>VLOOKUP($I346 &amp;#REF!,標準記録!$A$1:$D$25,3,FALSE)</f>
        <v>#REF!</v>
      </c>
      <c r="AT346" s="6" t="e">
        <f>VLOOKUP($I346 &amp;#REF!,標準記録!$A$1:$D$25,4,FALSE)</f>
        <v>#REF!</v>
      </c>
      <c r="AU346" s="6" t="str">
        <f>IF(AV346="","",A345)</f>
        <v/>
      </c>
      <c r="AV346" s="6" t="str">
        <f>IF(OR(I346="201 十種競技",I346="202 七種競技"),#REF!,"")</f>
        <v/>
      </c>
      <c r="AW346" s="6" t="str">
        <f>IF(I346="107 ハーフマラソン",#REF!,"")</f>
        <v/>
      </c>
      <c r="AX346" s="6" t="e">
        <f>I346 &amp;#REF!</f>
        <v>#REF!</v>
      </c>
      <c r="AY346" s="6">
        <f>I346</f>
        <v>0</v>
      </c>
      <c r="AZ346" s="6">
        <f>COUNTIF($AY$5:$AY$401,I346)</f>
        <v>160</v>
      </c>
      <c r="BA346" s="6">
        <f>COUNTIF($AX$5:$AX$401,I346 &amp; "B標準")</f>
        <v>0</v>
      </c>
    </row>
    <row r="347" spans="1:54" ht="15" thickTop="1" thickBot="1" x14ac:dyDescent="0.2">
      <c r="A347" s="359"/>
      <c r="B347" s="325" t="s">
        <v>164</v>
      </c>
      <c r="C347" s="326"/>
      <c r="D347" s="326"/>
      <c r="E347" s="326"/>
      <c r="F347" s="326"/>
      <c r="G347" s="327"/>
      <c r="H347" s="214"/>
      <c r="I347" s="328"/>
      <c r="J347" s="329"/>
      <c r="K347" s="329"/>
      <c r="L347" s="329"/>
      <c r="M347" s="329"/>
      <c r="N347" s="329"/>
      <c r="O347" s="329"/>
      <c r="P347" s="329"/>
      <c r="Q347" s="329"/>
      <c r="R347" s="329"/>
      <c r="S347" s="329"/>
      <c r="T347" s="329"/>
      <c r="U347" s="329"/>
      <c r="V347" s="329"/>
      <c r="W347" s="329"/>
      <c r="X347" s="329"/>
      <c r="Y347" s="329"/>
      <c r="Z347" s="329"/>
      <c r="AA347" s="329"/>
      <c r="AB347" s="329"/>
      <c r="AC347" s="329"/>
      <c r="AD347" s="329"/>
      <c r="AE347" s="329"/>
      <c r="AF347" s="329"/>
      <c r="AG347" s="329"/>
      <c r="AH347" s="329"/>
      <c r="AI347" s="329"/>
      <c r="AJ347" s="330"/>
    </row>
    <row r="348" spans="1:54" ht="13.5" customHeight="1" x14ac:dyDescent="0.15">
      <c r="A348" s="355"/>
      <c r="B348" s="350" t="s">
        <v>0</v>
      </c>
      <c r="C348" s="351" t="s">
        <v>280</v>
      </c>
      <c r="D348" s="351" t="str">
        <f>IF(C350="○","整理番号","登録番号")</f>
        <v>登録番号</v>
      </c>
      <c r="E348" s="193" t="s">
        <v>1394</v>
      </c>
      <c r="F348" s="350" t="s">
        <v>319</v>
      </c>
      <c r="G348" s="215" t="s">
        <v>1</v>
      </c>
      <c r="H348" s="336" t="s">
        <v>1395</v>
      </c>
      <c r="I348" s="353" t="s">
        <v>2</v>
      </c>
      <c r="J348" s="194" t="s">
        <v>281</v>
      </c>
      <c r="K348" s="195" t="s">
        <v>16</v>
      </c>
      <c r="L348" s="338" t="s">
        <v>4</v>
      </c>
      <c r="M348" s="339"/>
      <c r="N348" s="339"/>
      <c r="O348" s="339"/>
      <c r="P348" s="339"/>
      <c r="Q348" s="339"/>
      <c r="R348" s="339"/>
      <c r="S348" s="339"/>
      <c r="T348" s="339"/>
      <c r="U348" s="339"/>
      <c r="V348" s="339"/>
      <c r="W348" s="339"/>
      <c r="X348" s="339"/>
      <c r="Y348" s="339"/>
      <c r="Z348" s="340"/>
      <c r="AA348" s="196" t="s">
        <v>16</v>
      </c>
      <c r="AB348" s="341" t="s">
        <v>462</v>
      </c>
      <c r="AC348" s="342"/>
      <c r="AD348" s="342"/>
      <c r="AE348" s="342"/>
      <c r="AF348" s="342"/>
      <c r="AG348" s="342"/>
      <c r="AH348" s="342"/>
      <c r="AI348" s="343"/>
      <c r="AJ348" s="216" t="s">
        <v>16</v>
      </c>
    </row>
    <row r="349" spans="1:54" ht="14.25" thickBot="1" x14ac:dyDescent="0.2">
      <c r="A349" s="356"/>
      <c r="B349" s="337"/>
      <c r="C349" s="352"/>
      <c r="D349" s="352"/>
      <c r="E349" s="197" t="s">
        <v>6</v>
      </c>
      <c r="F349" s="337"/>
      <c r="G349" s="198" t="s">
        <v>7</v>
      </c>
      <c r="H349" s="337"/>
      <c r="I349" s="354"/>
      <c r="J349" s="199"/>
      <c r="K349" s="200"/>
      <c r="L349" s="344" t="s">
        <v>8</v>
      </c>
      <c r="M349" s="345"/>
      <c r="N349" s="345"/>
      <c r="O349" s="345"/>
      <c r="P349" s="345"/>
      <c r="Q349" s="345"/>
      <c r="R349" s="346"/>
      <c r="S349" s="197" t="s">
        <v>9</v>
      </c>
      <c r="T349" s="201" t="s">
        <v>10</v>
      </c>
      <c r="U349" s="202"/>
      <c r="V349" s="202"/>
      <c r="W349" s="202"/>
      <c r="X349" s="202"/>
      <c r="Y349" s="203"/>
      <c r="Z349" s="198" t="s">
        <v>11</v>
      </c>
      <c r="AA349" s="204"/>
      <c r="AB349" s="347" t="s">
        <v>8</v>
      </c>
      <c r="AC349" s="348"/>
      <c r="AD349" s="348"/>
      <c r="AE349" s="348"/>
      <c r="AF349" s="348"/>
      <c r="AG349" s="348"/>
      <c r="AH349" s="349"/>
      <c r="AI349" s="205" t="s">
        <v>9</v>
      </c>
      <c r="AJ349" s="217"/>
    </row>
    <row r="350" spans="1:54" x14ac:dyDescent="0.15">
      <c r="A350" s="357">
        <v>70</v>
      </c>
      <c r="B350" s="292"/>
      <c r="C350" s="294"/>
      <c r="D350" s="292"/>
      <c r="E350" s="212" t="str">
        <f>IF(C350="○",IF($D350&lt;&gt;"",VLOOKUP($D350,新規学連登録者入力シート!$A$2:$U$101,8,FALSE),""),IF($D350&lt;&gt;"",IF(VLOOKUP(個人情報!$D350,登録者リスト!$A$1:$F$43729,4,FALSE)=基本情報!$D$6,VLOOKUP(個人情報!$D350,登録者リスト!$A$1:$F$43729,3,FALSE),""),""))</f>
        <v/>
      </c>
      <c r="F350" s="283" t="str">
        <f>IF(C350="○",IF($D350&lt;&gt;"",VLOOKUP($D350,新規学連登録者入力シート!$A$2:$U$101,9,FALSE),""),IF($D350&lt;&gt;"",IF(VLOOKUP(個人情報!$D350,登録者リスト!$A$1:$G$43729,4,FALSE)=基本情報!$D$6,VLOOKUP(個人情報!$D350,登録者リスト!$A$1:$G$43729,7,FALSE),""),""))</f>
        <v/>
      </c>
      <c r="G350" s="213" t="str">
        <f>IF(C350="○",IF($D350&lt;&gt;"",VLOOKUP($D350,新規学連登録者入力シート!$A$2:$U$101,14,FALSE),""),IF($D350&lt;&gt;"",IF(VLOOKUP(個人情報!$D350,登録者リスト!$A$1:$F$43729,4,FALSE)=基本情報!$D$6,VLOOKUP(個人情報!$D350,登録者リスト!$A$1:$F$43729,5,FALSE),""),""))</f>
        <v/>
      </c>
      <c r="H350" s="281" t="str">
        <f>IF(C350="○",IF($D350&lt;&gt;"",VLOOKUP($D350,新規学連登録者入力シート!$A$2:$U$101,19,FALSE),""),IF($D350&lt;&gt;"",IF(VLOOKUP(個人情報!$D350,登録者リスト!$A$1:$H$43729,4,FALSE)=基本情報!$D$6,VLOOKUP(個人情報!$D350,登録者リスト!$A$1:$H$43729,8,FALSE),""),""))</f>
        <v/>
      </c>
      <c r="I350" s="285"/>
      <c r="J350" s="169"/>
      <c r="K350" s="13" t="str">
        <f>IF(S350="",ASC(L350&amp;IF(N350&lt;&gt;"",TEXT(N350,"00"),"")&amp;IF(P350&lt;&gt;"",TEXT(P350,"00"),"")&amp;IF(R350&lt;&gt;"",TEXT(R350,"00"),"")),ASC(S350))</f>
        <v/>
      </c>
      <c r="L350" s="292"/>
      <c r="M350" s="265" t="s">
        <v>275</v>
      </c>
      <c r="N350" s="319"/>
      <c r="O350" s="265" t="s">
        <v>276</v>
      </c>
      <c r="P350" s="319"/>
      <c r="Q350" s="277" t="s">
        <v>277</v>
      </c>
      <c r="R350" s="321"/>
      <c r="S350" s="292"/>
      <c r="T350" s="8"/>
      <c r="U350" s="9" t="s">
        <v>23</v>
      </c>
      <c r="V350" s="8"/>
      <c r="W350" s="9" t="s">
        <v>24</v>
      </c>
      <c r="X350" s="8"/>
      <c r="Y350" s="9" t="s">
        <v>26</v>
      </c>
      <c r="Z350" s="285"/>
      <c r="AA350" s="126" t="str">
        <f>IF(AI350="",ASC(AB350&amp;IF(AD350&lt;&gt;"",TEXT(AD350,"00"),"")&amp;IF(AF350&lt;&gt;"",TEXT(AF350,"00"),"")&amp;IF(AH350&lt;&gt;"",TEXT(AH350,"00"),"")),ASC(AI350))</f>
        <v/>
      </c>
      <c r="AB350" s="267" t="str">
        <f>IF(I350="","",IF(I350="202 七種競技","",VLOOKUP(I350,大学記録!$A$3:$H$22,2,FALSE)))</f>
        <v/>
      </c>
      <c r="AC350" s="269" t="s">
        <v>275</v>
      </c>
      <c r="AD350" s="267" t="str">
        <f>IF(I350="","",IF(I350="202 七種競技","",VLOOKUP(I350,大学記録!$A$3:$H$22,4,FALSE)))</f>
        <v/>
      </c>
      <c r="AE350" s="269" t="s">
        <v>276</v>
      </c>
      <c r="AF350" s="267" t="str">
        <f>IF(I350="","",IF(I350="202 七種競技","",VLOOKUP(I350,大学記録!$A$3:$H$22,6,FALSE)))</f>
        <v/>
      </c>
      <c r="AG350" s="273" t="s">
        <v>277</v>
      </c>
      <c r="AH350" s="267" t="str">
        <f>IF(I350="","",IF(I350="202 七種競技","",VLOOKUP(I350,大学記録!$A$3:$H$22,8,FALSE)))</f>
        <v/>
      </c>
      <c r="AI350" s="267" t="str">
        <f>IF(I350="","",IF(I350="202 七種競技",大学記録!$B$22,""))</f>
        <v/>
      </c>
      <c r="AJ350" s="218" t="e">
        <f>IF(#REF!="",ASC(#REF!&amp;IF(#REF!&lt;&gt;"",TEXT(#REF!,"00"),"")&amp;IF(#REF!&lt;&gt;"",TEXT(#REF!,"00"),"")&amp;IF(#REF!&lt;&gt;"",TEXT(#REF!,"00"),"")),ASC(#REF!))</f>
        <v>#REF!</v>
      </c>
      <c r="AL350" s="6" t="str">
        <f>IF(AND(I350&lt;&gt;"107 ハーフマラソン",I350&lt;&gt;"062 10000mW"),D350 &amp; "-" &amp; I350,D350 &amp; "-" &amp; I350 &amp;#REF!)</f>
        <v>-</v>
      </c>
      <c r="AM350" s="6" t="str">
        <f>IF(ISERROR(VLOOKUP(個人情報!$AL350,登録者リスト!#REF!,4,FALSE)),"○","")</f>
        <v>○</v>
      </c>
      <c r="AN350" s="6" t="e">
        <f>IF(AND(I350&lt;&gt;"107 ハーフマラソン",I350&lt;&gt;"062 10000mW"),#REF! &amp; "-" &amp; I350,#REF! &amp; "-" &amp; I350 &amp;#REF!)</f>
        <v>#REF!</v>
      </c>
      <c r="AO350" s="6" t="str">
        <f>IF(ISERROR(VLOOKUP(AN350,突破者リスト外資格記録入力シート!$D$7:$M$106,2,FALSE)),"○","")</f>
        <v>○</v>
      </c>
      <c r="AP350" s="6" t="str">
        <f>IF(C350="○","整理番号","登録番号")</f>
        <v>登録番号</v>
      </c>
      <c r="AQ350" s="6" t="str">
        <f>IF(I350="107 ハーフマラソン","H",IF(I350="062 10000mW","W",""))</f>
        <v/>
      </c>
      <c r="AR350" s="6" t="e">
        <f>VLOOKUP($I350 &amp;#REF!,標準記録!$A$1:$D$25,2,FALSE)</f>
        <v>#REF!</v>
      </c>
      <c r="AS350" s="6" t="e">
        <f>VLOOKUP($I350 &amp;#REF!,標準記録!$A$1:$D$25,3,FALSE)</f>
        <v>#REF!</v>
      </c>
      <c r="AT350" s="6" t="e">
        <f>VLOOKUP($I350 &amp;#REF!,標準記録!$A$1:$D$25,4,FALSE)</f>
        <v>#REF!</v>
      </c>
      <c r="AU350" s="6" t="str">
        <f>IF(AV350="","",A350)</f>
        <v/>
      </c>
      <c r="AV350" s="6" t="str">
        <f>IF(OR(I350="201 十種競技",I350="202 七種競技"),#REF!,"")</f>
        <v/>
      </c>
      <c r="AW350" s="6" t="str">
        <f>IF(I350="107 ハーフマラソン",#REF!,"")</f>
        <v/>
      </c>
      <c r="AX350" s="6" t="e">
        <f>I350 &amp;#REF!</f>
        <v>#REF!</v>
      </c>
      <c r="AY350" s="6">
        <f>I350</f>
        <v>0</v>
      </c>
      <c r="AZ350" s="6">
        <f>COUNTIF($AY$5:$AY$401,I350)</f>
        <v>160</v>
      </c>
      <c r="BA350" s="6">
        <f>COUNTIF($AX$5:$AX$401,I350 &amp; "B標準")</f>
        <v>0</v>
      </c>
      <c r="BB350" s="6" t="str">
        <f>D348 &amp; D350</f>
        <v>登録番号</v>
      </c>
    </row>
    <row r="351" spans="1:54" ht="14.25" thickBot="1" x14ac:dyDescent="0.2">
      <c r="A351" s="358"/>
      <c r="B351" s="293"/>
      <c r="C351" s="295"/>
      <c r="D351" s="293"/>
      <c r="E351" s="188" t="str">
        <f>IF(C350="○",IF($D350&lt;&gt;"",VLOOKUP($D350,新規学連登録者入力シート!$A$2:$U$101,7,FALSE),""),IF($D350&lt;&gt;"",IF(VLOOKUP(個人情報!$D350,登録者リスト!$A$1:$F$43729,4,FALSE)=基本情報!$D$6,VLOOKUP(個人情報!$D350,登録者リスト!$A$1:$F$43729,2,FALSE),""),""))</f>
        <v/>
      </c>
      <c r="F351" s="284"/>
      <c r="G351" s="188" t="str">
        <f>IF(C350="○",IF($D350&lt;&gt;"",VLOOKUP($D350,新規学連登録者入力シート!$A$2:$U$101,19,FALSE),""),IF($D350&lt;&gt;"",IF(VLOOKUP(個人情報!$D350,登録者リスト!$A$1:$F$43729,4,FALSE)=基本情報!$D$6,VLOOKUP(個人情報!$D350,登録者リスト!$A$1:$F$43729,6,FALSE),""),""))</f>
        <v/>
      </c>
      <c r="H351" s="282"/>
      <c r="I351" s="286"/>
      <c r="J351" s="170"/>
      <c r="K351" s="15" t="str">
        <f>IF(S351="",ASC(L351&amp;IF(N351&lt;&gt;"",TEXT(N351,"00"),"")&amp;IF(P351&lt;&gt;"",TEXT(P351,"00"),"")&amp;IF(R351&lt;&gt;"",TEXT(R351,"00"),"")),ASC(S351))</f>
        <v/>
      </c>
      <c r="L351" s="293"/>
      <c r="M351" s="266"/>
      <c r="N351" s="320"/>
      <c r="O351" s="266"/>
      <c r="P351" s="320"/>
      <c r="Q351" s="278"/>
      <c r="R351" s="322"/>
      <c r="S351" s="293"/>
      <c r="T351" s="10"/>
      <c r="U351" s="11" t="s">
        <v>23</v>
      </c>
      <c r="V351" s="10"/>
      <c r="W351" s="11" t="s">
        <v>25</v>
      </c>
      <c r="X351" s="10"/>
      <c r="Y351" s="11" t="s">
        <v>26</v>
      </c>
      <c r="Z351" s="286"/>
      <c r="AA351" s="127" t="str">
        <f>IF(AI351="",ASC(AB350&amp;IF(AD351&lt;&gt;"",TEXT(AD351,"00"),"")&amp;IF(AF351&lt;&gt;"",TEXT(AF351,"00"),"")&amp;IF(AH351&lt;&gt;"",TEXT(AH351,"00"),"")),ASC(AI351))</f>
        <v/>
      </c>
      <c r="AB351" s="268"/>
      <c r="AC351" s="270"/>
      <c r="AD351" s="268"/>
      <c r="AE351" s="270"/>
      <c r="AF351" s="268"/>
      <c r="AG351" s="274"/>
      <c r="AH351" s="268"/>
      <c r="AI351" s="268"/>
      <c r="AJ351" s="219" t="e">
        <f>IF(#REF!="",ASC(#REF!&amp;IF(#REF!&lt;&gt;"",TEXT(#REF!,"00"),"")&amp;IF(#REF!&lt;&gt;"",TEXT(#REF!,"00"),"")&amp;IF(#REF!&lt;&gt;"",TEXT(#REF!,"00"),"")),ASC(#REF!))</f>
        <v>#REF!</v>
      </c>
      <c r="AL351" s="6" t="str">
        <f>IF(AND(I351&lt;&gt;"107 ハーフマラソン",I351&lt;&gt;"062 10000mW"),D350 &amp; "-" &amp; I351,D350 &amp; "-" &amp; I351 &amp;#REF!)</f>
        <v>-</v>
      </c>
      <c r="AM351" s="6" t="str">
        <f>IF(ISERROR(VLOOKUP(個人情報!$AL351,登録者リスト!#REF!,4,FALSE)),"○","")</f>
        <v>○</v>
      </c>
      <c r="AN351" s="6" t="e">
        <f>IF(AND(I351&lt;&gt;"107 ハーフマラソン",I351&lt;&gt;"062 10000mW"),#REF! &amp; "-" &amp; I351,#REF! &amp; "-" &amp; I351 &amp;#REF!)</f>
        <v>#REF!</v>
      </c>
      <c r="AO351" s="6" t="str">
        <f>IF(ISERROR(VLOOKUP(AN351,突破者リスト外資格記録入力シート!$D$7:$M$106,2,FALSE)),"○","")</f>
        <v>○</v>
      </c>
      <c r="AQ351" s="6" t="str">
        <f>IF(I351="107 ハーフマラソン","H",IF(I351="062 10000mW","W",""))</f>
        <v/>
      </c>
      <c r="AR351" s="6" t="e">
        <f>VLOOKUP($I351 &amp;#REF!,標準記録!$A$1:$D$25,2,FALSE)</f>
        <v>#REF!</v>
      </c>
      <c r="AS351" s="6" t="e">
        <f>VLOOKUP($I351 &amp;#REF!,標準記録!$A$1:$D$25,3,FALSE)</f>
        <v>#REF!</v>
      </c>
      <c r="AT351" s="6" t="e">
        <f>VLOOKUP($I351 &amp;#REF!,標準記録!$A$1:$D$25,4,FALSE)</f>
        <v>#REF!</v>
      </c>
      <c r="AU351" s="6" t="str">
        <f>IF(AV351="","",A350)</f>
        <v/>
      </c>
      <c r="AV351" s="6" t="str">
        <f>IF(OR(I351="201 十種競技",I351="202 七種競技"),#REF!,"")</f>
        <v/>
      </c>
      <c r="AW351" s="6" t="str">
        <f>IF(I351="107 ハーフマラソン",#REF!,"")</f>
        <v/>
      </c>
      <c r="AX351" s="6" t="e">
        <f>I351 &amp;#REF!</f>
        <v>#REF!</v>
      </c>
      <c r="AY351" s="6">
        <f>I351</f>
        <v>0</v>
      </c>
      <c r="AZ351" s="6">
        <f>COUNTIF($AY$5:$AY$401,I351)</f>
        <v>160</v>
      </c>
      <c r="BA351" s="6">
        <f>COUNTIF($AX$5:$AX$401,I351 &amp; "B標準")</f>
        <v>0</v>
      </c>
    </row>
    <row r="352" spans="1:54" ht="15" thickTop="1" thickBot="1" x14ac:dyDescent="0.2">
      <c r="A352" s="359"/>
      <c r="B352" s="325" t="s">
        <v>164</v>
      </c>
      <c r="C352" s="326"/>
      <c r="D352" s="326"/>
      <c r="E352" s="326"/>
      <c r="F352" s="326"/>
      <c r="G352" s="327"/>
      <c r="H352" s="214"/>
      <c r="I352" s="328"/>
      <c r="J352" s="329"/>
      <c r="K352" s="329"/>
      <c r="L352" s="329"/>
      <c r="M352" s="329"/>
      <c r="N352" s="329"/>
      <c r="O352" s="329"/>
      <c r="P352" s="329"/>
      <c r="Q352" s="329"/>
      <c r="R352" s="329"/>
      <c r="S352" s="329"/>
      <c r="T352" s="329"/>
      <c r="U352" s="329"/>
      <c r="V352" s="329"/>
      <c r="W352" s="329"/>
      <c r="X352" s="329"/>
      <c r="Y352" s="329"/>
      <c r="Z352" s="329"/>
      <c r="AA352" s="329"/>
      <c r="AB352" s="329"/>
      <c r="AC352" s="329"/>
      <c r="AD352" s="329"/>
      <c r="AE352" s="329"/>
      <c r="AF352" s="329"/>
      <c r="AG352" s="329"/>
      <c r="AH352" s="329"/>
      <c r="AI352" s="329"/>
      <c r="AJ352" s="330"/>
    </row>
    <row r="353" spans="1:54" ht="13.5" customHeight="1" x14ac:dyDescent="0.15">
      <c r="A353" s="355"/>
      <c r="B353" s="350" t="s">
        <v>0</v>
      </c>
      <c r="C353" s="351" t="s">
        <v>280</v>
      </c>
      <c r="D353" s="351" t="str">
        <f>IF(C355="○","整理番号","登録番号")</f>
        <v>登録番号</v>
      </c>
      <c r="E353" s="193" t="s">
        <v>1394</v>
      </c>
      <c r="F353" s="350" t="s">
        <v>319</v>
      </c>
      <c r="G353" s="215" t="s">
        <v>1</v>
      </c>
      <c r="H353" s="336" t="s">
        <v>1395</v>
      </c>
      <c r="I353" s="353" t="s">
        <v>2</v>
      </c>
      <c r="J353" s="194" t="s">
        <v>281</v>
      </c>
      <c r="K353" s="195" t="s">
        <v>16</v>
      </c>
      <c r="L353" s="338" t="s">
        <v>4</v>
      </c>
      <c r="M353" s="339"/>
      <c r="N353" s="339"/>
      <c r="O353" s="339"/>
      <c r="P353" s="339"/>
      <c r="Q353" s="339"/>
      <c r="R353" s="339"/>
      <c r="S353" s="339"/>
      <c r="T353" s="339"/>
      <c r="U353" s="339"/>
      <c r="V353" s="339"/>
      <c r="W353" s="339"/>
      <c r="X353" s="339"/>
      <c r="Y353" s="339"/>
      <c r="Z353" s="340"/>
      <c r="AA353" s="196" t="s">
        <v>16</v>
      </c>
      <c r="AB353" s="341" t="s">
        <v>462</v>
      </c>
      <c r="AC353" s="342"/>
      <c r="AD353" s="342"/>
      <c r="AE353" s="342"/>
      <c r="AF353" s="342"/>
      <c r="AG353" s="342"/>
      <c r="AH353" s="342"/>
      <c r="AI353" s="343"/>
      <c r="AJ353" s="216" t="s">
        <v>16</v>
      </c>
    </row>
    <row r="354" spans="1:54" ht="14.25" thickBot="1" x14ac:dyDescent="0.2">
      <c r="A354" s="356"/>
      <c r="B354" s="337"/>
      <c r="C354" s="352"/>
      <c r="D354" s="352"/>
      <c r="E354" s="197" t="s">
        <v>6</v>
      </c>
      <c r="F354" s="337"/>
      <c r="G354" s="198" t="s">
        <v>7</v>
      </c>
      <c r="H354" s="337"/>
      <c r="I354" s="354"/>
      <c r="J354" s="199"/>
      <c r="K354" s="200"/>
      <c r="L354" s="344" t="s">
        <v>8</v>
      </c>
      <c r="M354" s="345"/>
      <c r="N354" s="345"/>
      <c r="O354" s="345"/>
      <c r="P354" s="345"/>
      <c r="Q354" s="345"/>
      <c r="R354" s="346"/>
      <c r="S354" s="197" t="s">
        <v>9</v>
      </c>
      <c r="T354" s="201" t="s">
        <v>10</v>
      </c>
      <c r="U354" s="202"/>
      <c r="V354" s="202"/>
      <c r="W354" s="202"/>
      <c r="X354" s="202"/>
      <c r="Y354" s="203"/>
      <c r="Z354" s="198" t="s">
        <v>11</v>
      </c>
      <c r="AA354" s="204"/>
      <c r="AB354" s="347" t="s">
        <v>8</v>
      </c>
      <c r="AC354" s="348"/>
      <c r="AD354" s="348"/>
      <c r="AE354" s="348"/>
      <c r="AF354" s="348"/>
      <c r="AG354" s="348"/>
      <c r="AH354" s="349"/>
      <c r="AI354" s="205" t="s">
        <v>9</v>
      </c>
      <c r="AJ354" s="217"/>
    </row>
    <row r="355" spans="1:54" x14ac:dyDescent="0.15">
      <c r="A355" s="357">
        <v>71</v>
      </c>
      <c r="B355" s="292"/>
      <c r="C355" s="294"/>
      <c r="D355" s="292"/>
      <c r="E355" s="212" t="str">
        <f>IF(C355="○",IF($D355&lt;&gt;"",VLOOKUP($D355,新規学連登録者入力シート!$A$2:$U$101,8,FALSE),""),IF($D355&lt;&gt;"",IF(VLOOKUP(個人情報!$D355,登録者リスト!$A$1:$F$43729,4,FALSE)=基本情報!$D$6,VLOOKUP(個人情報!$D355,登録者リスト!$A$1:$F$43729,3,FALSE),""),""))</f>
        <v/>
      </c>
      <c r="F355" s="283" t="str">
        <f>IF(C355="○",IF($D355&lt;&gt;"",VLOOKUP($D355,新規学連登録者入力シート!$A$2:$U$101,9,FALSE),""),IF($D355&lt;&gt;"",IF(VLOOKUP(個人情報!$D355,登録者リスト!$A$1:$G$43729,4,FALSE)=基本情報!$D$6,VLOOKUP(個人情報!$D355,登録者リスト!$A$1:$G$43729,7,FALSE),""),""))</f>
        <v/>
      </c>
      <c r="G355" s="213" t="str">
        <f>IF(C355="○",IF($D355&lt;&gt;"",VLOOKUP($D355,新規学連登録者入力シート!$A$2:$U$101,14,FALSE),""),IF($D355&lt;&gt;"",IF(VLOOKUP(個人情報!$D355,登録者リスト!$A$1:$F$43729,4,FALSE)=基本情報!$D$6,VLOOKUP(個人情報!$D355,登録者リスト!$A$1:$F$43729,5,FALSE),""),""))</f>
        <v/>
      </c>
      <c r="H355" s="281" t="str">
        <f>IF(C355="○",IF($D355&lt;&gt;"",VLOOKUP($D355,新規学連登録者入力シート!$A$2:$U$101,19,FALSE),""),IF($D355&lt;&gt;"",IF(VLOOKUP(個人情報!$D355,登録者リスト!$A$1:$H$43729,4,FALSE)=基本情報!$D$6,VLOOKUP(個人情報!$D355,登録者リスト!$A$1:$H$43729,8,FALSE),""),""))</f>
        <v/>
      </c>
      <c r="I355" s="285"/>
      <c r="J355" s="169"/>
      <c r="K355" s="13" t="str">
        <f>IF(S355="",ASC(L355&amp;IF(N355&lt;&gt;"",TEXT(N355,"00"),"")&amp;IF(P355&lt;&gt;"",TEXT(P355,"00"),"")&amp;IF(R355&lt;&gt;"",TEXT(R355,"00"),"")),ASC(S355))</f>
        <v/>
      </c>
      <c r="L355" s="292"/>
      <c r="M355" s="265" t="s">
        <v>275</v>
      </c>
      <c r="N355" s="319"/>
      <c r="O355" s="265" t="s">
        <v>276</v>
      </c>
      <c r="P355" s="319"/>
      <c r="Q355" s="277" t="s">
        <v>277</v>
      </c>
      <c r="R355" s="321"/>
      <c r="S355" s="292"/>
      <c r="T355" s="8"/>
      <c r="U355" s="9" t="s">
        <v>23</v>
      </c>
      <c r="V355" s="8"/>
      <c r="W355" s="9" t="s">
        <v>24</v>
      </c>
      <c r="X355" s="8"/>
      <c r="Y355" s="9" t="s">
        <v>26</v>
      </c>
      <c r="Z355" s="285"/>
      <c r="AA355" s="126" t="str">
        <f>IF(AI355="",ASC(AB355&amp;IF(AD355&lt;&gt;"",TEXT(AD355,"00"),"")&amp;IF(AF355&lt;&gt;"",TEXT(AF355,"00"),"")&amp;IF(AH355&lt;&gt;"",TEXT(AH355,"00"),"")),ASC(AI355))</f>
        <v/>
      </c>
      <c r="AB355" s="267" t="str">
        <f>IF(I355="","",IF(I355="202 七種競技","",VLOOKUP(I355,大学記録!$A$3:$H$22,2,FALSE)))</f>
        <v/>
      </c>
      <c r="AC355" s="269" t="s">
        <v>275</v>
      </c>
      <c r="AD355" s="267" t="str">
        <f>IF(I355="","",IF(I355="202 七種競技","",VLOOKUP(I355,大学記録!$A$3:$H$22,4,FALSE)))</f>
        <v/>
      </c>
      <c r="AE355" s="269" t="s">
        <v>276</v>
      </c>
      <c r="AF355" s="267" t="str">
        <f>IF(I355="","",IF(I355="202 七種競技","",VLOOKUP(I355,大学記録!$A$3:$H$22,6,FALSE)))</f>
        <v/>
      </c>
      <c r="AG355" s="273" t="s">
        <v>277</v>
      </c>
      <c r="AH355" s="267" t="str">
        <f>IF(I355="","",IF(I355="202 七種競技","",VLOOKUP(I355,大学記録!$A$3:$H$22,8,FALSE)))</f>
        <v/>
      </c>
      <c r="AI355" s="267" t="str">
        <f>IF(I355="","",IF(I355="202 七種競技",大学記録!$B$22,""))</f>
        <v/>
      </c>
      <c r="AJ355" s="218" t="e">
        <f>IF(#REF!="",ASC(#REF!&amp;IF(#REF!&lt;&gt;"",TEXT(#REF!,"00"),"")&amp;IF(#REF!&lt;&gt;"",TEXT(#REF!,"00"),"")&amp;IF(#REF!&lt;&gt;"",TEXT(#REF!,"00"),"")),ASC(#REF!))</f>
        <v>#REF!</v>
      </c>
      <c r="AL355" s="6" t="str">
        <f>IF(AND(I355&lt;&gt;"107 ハーフマラソン",I355&lt;&gt;"062 10000mW"),D355 &amp; "-" &amp; I355,D355 &amp; "-" &amp; I355 &amp;#REF!)</f>
        <v>-</v>
      </c>
      <c r="AM355" s="6" t="str">
        <f>IF(ISERROR(VLOOKUP(個人情報!$AL355,登録者リスト!#REF!,4,FALSE)),"○","")</f>
        <v>○</v>
      </c>
      <c r="AN355" s="6" t="e">
        <f>IF(AND(I355&lt;&gt;"107 ハーフマラソン",I355&lt;&gt;"062 10000mW"),#REF! &amp; "-" &amp; I355,#REF! &amp; "-" &amp; I355 &amp;#REF!)</f>
        <v>#REF!</v>
      </c>
      <c r="AO355" s="6" t="str">
        <f>IF(ISERROR(VLOOKUP(AN355,突破者リスト外資格記録入力シート!$D$7:$M$106,2,FALSE)),"○","")</f>
        <v>○</v>
      </c>
      <c r="AP355" s="6" t="str">
        <f>IF(C355="○","整理番号","登録番号")</f>
        <v>登録番号</v>
      </c>
      <c r="AQ355" s="6" t="str">
        <f>IF(I355="107 ハーフマラソン","H",IF(I355="062 10000mW","W",""))</f>
        <v/>
      </c>
      <c r="AR355" s="6" t="e">
        <f>VLOOKUP($I355 &amp;#REF!,標準記録!$A$1:$D$25,2,FALSE)</f>
        <v>#REF!</v>
      </c>
      <c r="AS355" s="6" t="e">
        <f>VLOOKUP($I355 &amp;#REF!,標準記録!$A$1:$D$25,3,FALSE)</f>
        <v>#REF!</v>
      </c>
      <c r="AT355" s="6" t="e">
        <f>VLOOKUP($I355 &amp;#REF!,標準記録!$A$1:$D$25,4,FALSE)</f>
        <v>#REF!</v>
      </c>
      <c r="AU355" s="6" t="str">
        <f>IF(AV355="","",A355)</f>
        <v/>
      </c>
      <c r="AV355" s="6" t="str">
        <f>IF(OR(I355="201 十種競技",I355="202 七種競技"),#REF!,"")</f>
        <v/>
      </c>
      <c r="AW355" s="6" t="str">
        <f>IF(I355="107 ハーフマラソン",#REF!,"")</f>
        <v/>
      </c>
      <c r="AX355" s="6" t="e">
        <f>I355 &amp;#REF!</f>
        <v>#REF!</v>
      </c>
      <c r="AY355" s="6">
        <f>I355</f>
        <v>0</v>
      </c>
      <c r="AZ355" s="6">
        <f>COUNTIF($AY$5:$AY$401,I355)</f>
        <v>160</v>
      </c>
      <c r="BA355" s="6">
        <f>COUNTIF($AX$5:$AX$401,I355 &amp; "B標準")</f>
        <v>0</v>
      </c>
      <c r="BB355" s="6" t="str">
        <f>D353 &amp; D355</f>
        <v>登録番号</v>
      </c>
    </row>
    <row r="356" spans="1:54" ht="14.25" thickBot="1" x14ac:dyDescent="0.2">
      <c r="A356" s="358"/>
      <c r="B356" s="293"/>
      <c r="C356" s="295"/>
      <c r="D356" s="293"/>
      <c r="E356" s="188" t="str">
        <f>IF(C355="○",IF($D355&lt;&gt;"",VLOOKUP($D355,新規学連登録者入力シート!$A$2:$U$101,7,FALSE),""),IF($D355&lt;&gt;"",IF(VLOOKUP(個人情報!$D355,登録者リスト!$A$1:$F$43729,4,FALSE)=基本情報!$D$6,VLOOKUP(個人情報!$D355,登録者リスト!$A$1:$F$43729,2,FALSE),""),""))</f>
        <v/>
      </c>
      <c r="F356" s="284"/>
      <c r="G356" s="188" t="str">
        <f>IF(C355="○",IF($D355&lt;&gt;"",VLOOKUP($D355,新規学連登録者入力シート!$A$2:$U$101,19,FALSE),""),IF($D355&lt;&gt;"",IF(VLOOKUP(個人情報!$D355,登録者リスト!$A$1:$F$43729,4,FALSE)=基本情報!$D$6,VLOOKUP(個人情報!$D355,登録者リスト!$A$1:$F$43729,6,FALSE),""),""))</f>
        <v/>
      </c>
      <c r="H356" s="282"/>
      <c r="I356" s="286"/>
      <c r="J356" s="170"/>
      <c r="K356" s="15" t="str">
        <f>IF(S356="",ASC(L356&amp;IF(N356&lt;&gt;"",TEXT(N356,"00"),"")&amp;IF(P356&lt;&gt;"",TEXT(P356,"00"),"")&amp;IF(R356&lt;&gt;"",TEXT(R356,"00"),"")),ASC(S356))</f>
        <v/>
      </c>
      <c r="L356" s="293"/>
      <c r="M356" s="266"/>
      <c r="N356" s="320"/>
      <c r="O356" s="266"/>
      <c r="P356" s="320"/>
      <c r="Q356" s="278"/>
      <c r="R356" s="322"/>
      <c r="S356" s="293"/>
      <c r="T356" s="10"/>
      <c r="U356" s="11" t="s">
        <v>23</v>
      </c>
      <c r="V356" s="10"/>
      <c r="W356" s="11" t="s">
        <v>25</v>
      </c>
      <c r="X356" s="10"/>
      <c r="Y356" s="11" t="s">
        <v>26</v>
      </c>
      <c r="Z356" s="286"/>
      <c r="AA356" s="127" t="str">
        <f>IF(AI356="",ASC(AB355&amp;IF(AD356&lt;&gt;"",TEXT(AD356,"00"),"")&amp;IF(AF356&lt;&gt;"",TEXT(AF356,"00"),"")&amp;IF(AH356&lt;&gt;"",TEXT(AH356,"00"),"")),ASC(AI356))</f>
        <v/>
      </c>
      <c r="AB356" s="268"/>
      <c r="AC356" s="270"/>
      <c r="AD356" s="268"/>
      <c r="AE356" s="270"/>
      <c r="AF356" s="268"/>
      <c r="AG356" s="274"/>
      <c r="AH356" s="268"/>
      <c r="AI356" s="268"/>
      <c r="AJ356" s="219" t="e">
        <f>IF(#REF!="",ASC(#REF!&amp;IF(#REF!&lt;&gt;"",TEXT(#REF!,"00"),"")&amp;IF(#REF!&lt;&gt;"",TEXT(#REF!,"00"),"")&amp;IF(#REF!&lt;&gt;"",TEXT(#REF!,"00"),"")),ASC(#REF!))</f>
        <v>#REF!</v>
      </c>
      <c r="AL356" s="6" t="str">
        <f>IF(AND(I356&lt;&gt;"107 ハーフマラソン",I356&lt;&gt;"062 10000mW"),D355 &amp; "-" &amp; I356,D355 &amp; "-" &amp; I356 &amp;#REF!)</f>
        <v>-</v>
      </c>
      <c r="AM356" s="6" t="str">
        <f>IF(ISERROR(VLOOKUP(個人情報!$AL356,登録者リスト!#REF!,4,FALSE)),"○","")</f>
        <v>○</v>
      </c>
      <c r="AN356" s="6" t="e">
        <f>IF(AND(I356&lt;&gt;"107 ハーフマラソン",I356&lt;&gt;"062 10000mW"),#REF! &amp; "-" &amp; I356,#REF! &amp; "-" &amp; I356 &amp;#REF!)</f>
        <v>#REF!</v>
      </c>
      <c r="AO356" s="6" t="str">
        <f>IF(ISERROR(VLOOKUP(AN356,突破者リスト外資格記録入力シート!$D$7:$M$106,2,FALSE)),"○","")</f>
        <v>○</v>
      </c>
      <c r="AQ356" s="6" t="str">
        <f>IF(I356="107 ハーフマラソン","H",IF(I356="062 10000mW","W",""))</f>
        <v/>
      </c>
      <c r="AR356" s="6" t="e">
        <f>VLOOKUP($I356 &amp;#REF!,標準記録!$A$1:$D$25,2,FALSE)</f>
        <v>#REF!</v>
      </c>
      <c r="AS356" s="6" t="e">
        <f>VLOOKUP($I356 &amp;#REF!,標準記録!$A$1:$D$25,3,FALSE)</f>
        <v>#REF!</v>
      </c>
      <c r="AT356" s="6" t="e">
        <f>VLOOKUP($I356 &amp;#REF!,標準記録!$A$1:$D$25,4,FALSE)</f>
        <v>#REF!</v>
      </c>
      <c r="AU356" s="6" t="str">
        <f>IF(AV356="","",A355)</f>
        <v/>
      </c>
      <c r="AV356" s="6" t="str">
        <f>IF(OR(I356="201 十種競技",I356="202 七種競技"),#REF!,"")</f>
        <v/>
      </c>
      <c r="AW356" s="6" t="str">
        <f>IF(I356="107 ハーフマラソン",#REF!,"")</f>
        <v/>
      </c>
      <c r="AX356" s="6" t="e">
        <f>I356 &amp;#REF!</f>
        <v>#REF!</v>
      </c>
      <c r="AY356" s="6">
        <f>I356</f>
        <v>0</v>
      </c>
      <c r="AZ356" s="6">
        <f>COUNTIF($AY$5:$AY$401,I356)</f>
        <v>160</v>
      </c>
      <c r="BA356" s="6">
        <f>COUNTIF($AX$5:$AX$401,I356 &amp; "B標準")</f>
        <v>0</v>
      </c>
    </row>
    <row r="357" spans="1:54" ht="15" thickTop="1" thickBot="1" x14ac:dyDescent="0.2">
      <c r="A357" s="359"/>
      <c r="B357" s="325" t="s">
        <v>164</v>
      </c>
      <c r="C357" s="326"/>
      <c r="D357" s="326"/>
      <c r="E357" s="326"/>
      <c r="F357" s="326"/>
      <c r="G357" s="327"/>
      <c r="H357" s="214"/>
      <c r="I357" s="328"/>
      <c r="J357" s="329"/>
      <c r="K357" s="329"/>
      <c r="L357" s="329"/>
      <c r="M357" s="329"/>
      <c r="N357" s="329"/>
      <c r="O357" s="329"/>
      <c r="P357" s="329"/>
      <c r="Q357" s="329"/>
      <c r="R357" s="329"/>
      <c r="S357" s="329"/>
      <c r="T357" s="329"/>
      <c r="U357" s="329"/>
      <c r="V357" s="329"/>
      <c r="W357" s="329"/>
      <c r="X357" s="329"/>
      <c r="Y357" s="329"/>
      <c r="Z357" s="329"/>
      <c r="AA357" s="329"/>
      <c r="AB357" s="329"/>
      <c r="AC357" s="329"/>
      <c r="AD357" s="329"/>
      <c r="AE357" s="329"/>
      <c r="AF357" s="329"/>
      <c r="AG357" s="329"/>
      <c r="AH357" s="329"/>
      <c r="AI357" s="329"/>
      <c r="AJ357" s="330"/>
    </row>
    <row r="358" spans="1:54" ht="13.5" customHeight="1" x14ac:dyDescent="0.15">
      <c r="A358" s="355"/>
      <c r="B358" s="350" t="s">
        <v>0</v>
      </c>
      <c r="C358" s="351" t="s">
        <v>280</v>
      </c>
      <c r="D358" s="351" t="str">
        <f>IF(C360="○","整理番号","登録番号")</f>
        <v>登録番号</v>
      </c>
      <c r="E358" s="193" t="s">
        <v>1394</v>
      </c>
      <c r="F358" s="350" t="s">
        <v>319</v>
      </c>
      <c r="G358" s="215" t="s">
        <v>1</v>
      </c>
      <c r="H358" s="336" t="s">
        <v>1395</v>
      </c>
      <c r="I358" s="353" t="s">
        <v>2</v>
      </c>
      <c r="J358" s="194" t="s">
        <v>281</v>
      </c>
      <c r="K358" s="195" t="s">
        <v>16</v>
      </c>
      <c r="L358" s="338" t="s">
        <v>4</v>
      </c>
      <c r="M358" s="339"/>
      <c r="N358" s="339"/>
      <c r="O358" s="339"/>
      <c r="P358" s="339"/>
      <c r="Q358" s="339"/>
      <c r="R358" s="339"/>
      <c r="S358" s="339"/>
      <c r="T358" s="339"/>
      <c r="U358" s="339"/>
      <c r="V358" s="339"/>
      <c r="W358" s="339"/>
      <c r="X358" s="339"/>
      <c r="Y358" s="339"/>
      <c r="Z358" s="340"/>
      <c r="AA358" s="196" t="s">
        <v>16</v>
      </c>
      <c r="AB358" s="341" t="s">
        <v>462</v>
      </c>
      <c r="AC358" s="342"/>
      <c r="AD358" s="342"/>
      <c r="AE358" s="342"/>
      <c r="AF358" s="342"/>
      <c r="AG358" s="342"/>
      <c r="AH358" s="342"/>
      <c r="AI358" s="343"/>
      <c r="AJ358" s="216" t="s">
        <v>16</v>
      </c>
    </row>
    <row r="359" spans="1:54" ht="14.25" thickBot="1" x14ac:dyDescent="0.2">
      <c r="A359" s="356"/>
      <c r="B359" s="337"/>
      <c r="C359" s="352"/>
      <c r="D359" s="352"/>
      <c r="E359" s="197" t="s">
        <v>6</v>
      </c>
      <c r="F359" s="337"/>
      <c r="G359" s="198" t="s">
        <v>7</v>
      </c>
      <c r="H359" s="337"/>
      <c r="I359" s="354"/>
      <c r="J359" s="199"/>
      <c r="K359" s="200"/>
      <c r="L359" s="344" t="s">
        <v>8</v>
      </c>
      <c r="M359" s="345"/>
      <c r="N359" s="345"/>
      <c r="O359" s="345"/>
      <c r="P359" s="345"/>
      <c r="Q359" s="345"/>
      <c r="R359" s="346"/>
      <c r="S359" s="197" t="s">
        <v>9</v>
      </c>
      <c r="T359" s="201" t="s">
        <v>10</v>
      </c>
      <c r="U359" s="202"/>
      <c r="V359" s="202"/>
      <c r="W359" s="202"/>
      <c r="X359" s="202"/>
      <c r="Y359" s="203"/>
      <c r="Z359" s="198" t="s">
        <v>11</v>
      </c>
      <c r="AA359" s="204"/>
      <c r="AB359" s="347" t="s">
        <v>8</v>
      </c>
      <c r="AC359" s="348"/>
      <c r="AD359" s="348"/>
      <c r="AE359" s="348"/>
      <c r="AF359" s="348"/>
      <c r="AG359" s="348"/>
      <c r="AH359" s="349"/>
      <c r="AI359" s="205" t="s">
        <v>9</v>
      </c>
      <c r="AJ359" s="217"/>
    </row>
    <row r="360" spans="1:54" x14ac:dyDescent="0.15">
      <c r="A360" s="357">
        <v>72</v>
      </c>
      <c r="B360" s="292"/>
      <c r="C360" s="294"/>
      <c r="D360" s="292"/>
      <c r="E360" s="212" t="str">
        <f>IF(C360="○",IF($D360&lt;&gt;"",VLOOKUP($D360,新規学連登録者入力シート!$A$2:$U$101,8,FALSE),""),IF($D360&lt;&gt;"",IF(VLOOKUP(個人情報!$D360,登録者リスト!$A$1:$F$43729,4,FALSE)=基本情報!$D$6,VLOOKUP(個人情報!$D360,登録者リスト!$A$1:$F$43729,3,FALSE),""),""))</f>
        <v/>
      </c>
      <c r="F360" s="283" t="str">
        <f>IF(C360="○",IF($D360&lt;&gt;"",VLOOKUP($D360,新規学連登録者入力シート!$A$2:$U$101,9,FALSE),""),IF($D360&lt;&gt;"",IF(VLOOKUP(個人情報!$D360,登録者リスト!$A$1:$G$43729,4,FALSE)=基本情報!$D$6,VLOOKUP(個人情報!$D360,登録者リスト!$A$1:$G$43729,7,FALSE),""),""))</f>
        <v/>
      </c>
      <c r="G360" s="213" t="str">
        <f>IF(C360="○",IF($D360&lt;&gt;"",VLOOKUP($D360,新規学連登録者入力シート!$A$2:$U$101,14,FALSE),""),IF($D360&lt;&gt;"",IF(VLOOKUP(個人情報!$D360,登録者リスト!$A$1:$F$43729,4,FALSE)=基本情報!$D$6,VLOOKUP(個人情報!$D360,登録者リスト!$A$1:$F$43729,5,FALSE),""),""))</f>
        <v/>
      </c>
      <c r="H360" s="281" t="str">
        <f>IF(C360="○",IF($D360&lt;&gt;"",VLOOKUP($D360,新規学連登録者入力シート!$A$2:$U$101,19,FALSE),""),IF($D360&lt;&gt;"",IF(VLOOKUP(個人情報!$D360,登録者リスト!$A$1:$H$43729,4,FALSE)=基本情報!$D$6,VLOOKUP(個人情報!$D360,登録者リスト!$A$1:$H$43729,8,FALSE),""),""))</f>
        <v/>
      </c>
      <c r="I360" s="285"/>
      <c r="J360" s="169"/>
      <c r="K360" s="13" t="str">
        <f>IF(S360="",ASC(L360&amp;IF(N360&lt;&gt;"",TEXT(N360,"00"),"")&amp;IF(P360&lt;&gt;"",TEXT(P360,"00"),"")&amp;IF(R360&lt;&gt;"",TEXT(R360,"00"),"")),ASC(S360))</f>
        <v/>
      </c>
      <c r="L360" s="292"/>
      <c r="M360" s="265" t="s">
        <v>275</v>
      </c>
      <c r="N360" s="319"/>
      <c r="O360" s="265" t="s">
        <v>276</v>
      </c>
      <c r="P360" s="319"/>
      <c r="Q360" s="277" t="s">
        <v>277</v>
      </c>
      <c r="R360" s="321"/>
      <c r="S360" s="292"/>
      <c r="T360" s="8"/>
      <c r="U360" s="9" t="s">
        <v>23</v>
      </c>
      <c r="V360" s="8"/>
      <c r="W360" s="9" t="s">
        <v>24</v>
      </c>
      <c r="X360" s="8"/>
      <c r="Y360" s="9" t="s">
        <v>26</v>
      </c>
      <c r="Z360" s="285"/>
      <c r="AA360" s="126" t="str">
        <f>IF(AI360="",ASC(AB360&amp;IF(AD360&lt;&gt;"",TEXT(AD360,"00"),"")&amp;IF(AF360&lt;&gt;"",TEXT(AF360,"00"),"")&amp;IF(AH360&lt;&gt;"",TEXT(AH360,"00"),"")),ASC(AI360))</f>
        <v/>
      </c>
      <c r="AB360" s="267" t="str">
        <f>IF(I360="","",IF(I360="202 七種競技","",VLOOKUP(I360,大学記録!$A$3:$H$22,2,FALSE)))</f>
        <v/>
      </c>
      <c r="AC360" s="269" t="s">
        <v>275</v>
      </c>
      <c r="AD360" s="267" t="str">
        <f>IF(I360="","",IF(I360="202 七種競技","",VLOOKUP(I360,大学記録!$A$3:$H$22,4,FALSE)))</f>
        <v/>
      </c>
      <c r="AE360" s="269" t="s">
        <v>276</v>
      </c>
      <c r="AF360" s="267" t="str">
        <f>IF(I360="","",IF(I360="202 七種競技","",VLOOKUP(I360,大学記録!$A$3:$H$22,6,FALSE)))</f>
        <v/>
      </c>
      <c r="AG360" s="273" t="s">
        <v>277</v>
      </c>
      <c r="AH360" s="267" t="str">
        <f>IF(I360="","",IF(I360="202 七種競技","",VLOOKUP(I360,大学記録!$A$3:$H$22,8,FALSE)))</f>
        <v/>
      </c>
      <c r="AI360" s="267" t="str">
        <f>IF(I360="","",IF(I360="202 七種競技",大学記録!$B$22,""))</f>
        <v/>
      </c>
      <c r="AJ360" s="218" t="e">
        <f>IF(#REF!="",ASC(#REF!&amp;IF(#REF!&lt;&gt;"",TEXT(#REF!,"00"),"")&amp;IF(#REF!&lt;&gt;"",TEXT(#REF!,"00"),"")&amp;IF(#REF!&lt;&gt;"",TEXT(#REF!,"00"),"")),ASC(#REF!))</f>
        <v>#REF!</v>
      </c>
      <c r="AL360" s="6" t="str">
        <f>IF(AND(I360&lt;&gt;"107 ハーフマラソン",I360&lt;&gt;"062 10000mW"),D360 &amp; "-" &amp; I360,D360 &amp; "-" &amp; I360 &amp;#REF!)</f>
        <v>-</v>
      </c>
      <c r="AM360" s="6" t="str">
        <f>IF(ISERROR(VLOOKUP(個人情報!$AL360,登録者リスト!#REF!,4,FALSE)),"○","")</f>
        <v>○</v>
      </c>
      <c r="AN360" s="6" t="e">
        <f>IF(AND(I360&lt;&gt;"107 ハーフマラソン",I360&lt;&gt;"062 10000mW"),#REF! &amp; "-" &amp; I360,#REF! &amp; "-" &amp; I360 &amp;#REF!)</f>
        <v>#REF!</v>
      </c>
      <c r="AO360" s="6" t="str">
        <f>IF(ISERROR(VLOOKUP(AN360,突破者リスト外資格記録入力シート!$D$7:$M$106,2,FALSE)),"○","")</f>
        <v>○</v>
      </c>
      <c r="AP360" s="6" t="str">
        <f>IF(C360="○","整理番号","登録番号")</f>
        <v>登録番号</v>
      </c>
      <c r="AQ360" s="6" t="str">
        <f>IF(I360="107 ハーフマラソン","H",IF(I360="062 10000mW","W",""))</f>
        <v/>
      </c>
      <c r="AR360" s="6" t="e">
        <f>VLOOKUP($I360 &amp;#REF!,標準記録!$A$1:$D$25,2,FALSE)</f>
        <v>#REF!</v>
      </c>
      <c r="AS360" s="6" t="e">
        <f>VLOOKUP($I360 &amp;#REF!,標準記録!$A$1:$D$25,3,FALSE)</f>
        <v>#REF!</v>
      </c>
      <c r="AT360" s="6" t="e">
        <f>VLOOKUP($I360 &amp;#REF!,標準記録!$A$1:$D$25,4,FALSE)</f>
        <v>#REF!</v>
      </c>
      <c r="AU360" s="6" t="str">
        <f>IF(AV360="","",A360)</f>
        <v/>
      </c>
      <c r="AV360" s="6" t="str">
        <f>IF(OR(I360="201 十種競技",I360="202 七種競技"),#REF!,"")</f>
        <v/>
      </c>
      <c r="AW360" s="6" t="str">
        <f>IF(I360="107 ハーフマラソン",#REF!,"")</f>
        <v/>
      </c>
      <c r="AX360" s="6" t="e">
        <f>I360 &amp;#REF!</f>
        <v>#REF!</v>
      </c>
      <c r="AY360" s="6">
        <f>I360</f>
        <v>0</v>
      </c>
      <c r="AZ360" s="6">
        <f>COUNTIF($AY$5:$AY$401,I360)</f>
        <v>160</v>
      </c>
      <c r="BA360" s="6">
        <f>COUNTIF($AX$5:$AX$401,I360 &amp; "B標準")</f>
        <v>0</v>
      </c>
      <c r="BB360" s="6" t="str">
        <f>D358 &amp; D360</f>
        <v>登録番号</v>
      </c>
    </row>
    <row r="361" spans="1:54" ht="14.25" thickBot="1" x14ac:dyDescent="0.2">
      <c r="A361" s="358"/>
      <c r="B361" s="293"/>
      <c r="C361" s="295"/>
      <c r="D361" s="293"/>
      <c r="E361" s="188" t="str">
        <f>IF(C360="○",IF($D360&lt;&gt;"",VLOOKUP($D360,新規学連登録者入力シート!$A$2:$U$101,7,FALSE),""),IF($D360&lt;&gt;"",IF(VLOOKUP(個人情報!$D360,登録者リスト!$A$1:$F$43729,4,FALSE)=基本情報!$D$6,VLOOKUP(個人情報!$D360,登録者リスト!$A$1:$F$43729,2,FALSE),""),""))</f>
        <v/>
      </c>
      <c r="F361" s="284"/>
      <c r="G361" s="188" t="str">
        <f>IF(C360="○",IF($D360&lt;&gt;"",VLOOKUP($D360,新規学連登録者入力シート!$A$2:$U$101,19,FALSE),""),IF($D360&lt;&gt;"",IF(VLOOKUP(個人情報!$D360,登録者リスト!$A$1:$F$43729,4,FALSE)=基本情報!$D$6,VLOOKUP(個人情報!$D360,登録者リスト!$A$1:$F$43729,6,FALSE),""),""))</f>
        <v/>
      </c>
      <c r="H361" s="282"/>
      <c r="I361" s="286"/>
      <c r="J361" s="170"/>
      <c r="K361" s="15" t="str">
        <f>IF(S361="",ASC(L361&amp;IF(N361&lt;&gt;"",TEXT(N361,"00"),"")&amp;IF(P361&lt;&gt;"",TEXT(P361,"00"),"")&amp;IF(R361&lt;&gt;"",TEXT(R361,"00"),"")),ASC(S361))</f>
        <v/>
      </c>
      <c r="L361" s="293"/>
      <c r="M361" s="266"/>
      <c r="N361" s="320"/>
      <c r="O361" s="266"/>
      <c r="P361" s="320"/>
      <c r="Q361" s="278"/>
      <c r="R361" s="322"/>
      <c r="S361" s="293"/>
      <c r="T361" s="10"/>
      <c r="U361" s="11" t="s">
        <v>23</v>
      </c>
      <c r="V361" s="10"/>
      <c r="W361" s="11" t="s">
        <v>25</v>
      </c>
      <c r="X361" s="10"/>
      <c r="Y361" s="11" t="s">
        <v>26</v>
      </c>
      <c r="Z361" s="286"/>
      <c r="AA361" s="127" t="str">
        <f>IF(AI361="",ASC(AB360&amp;IF(AD361&lt;&gt;"",TEXT(AD361,"00"),"")&amp;IF(AF361&lt;&gt;"",TEXT(AF361,"00"),"")&amp;IF(AH361&lt;&gt;"",TEXT(AH361,"00"),"")),ASC(AI361))</f>
        <v/>
      </c>
      <c r="AB361" s="268"/>
      <c r="AC361" s="270"/>
      <c r="AD361" s="268"/>
      <c r="AE361" s="270"/>
      <c r="AF361" s="268"/>
      <c r="AG361" s="274"/>
      <c r="AH361" s="268"/>
      <c r="AI361" s="268"/>
      <c r="AJ361" s="219" t="e">
        <f>IF(#REF!="",ASC(#REF!&amp;IF(#REF!&lt;&gt;"",TEXT(#REF!,"00"),"")&amp;IF(#REF!&lt;&gt;"",TEXT(#REF!,"00"),"")&amp;IF(#REF!&lt;&gt;"",TEXT(#REF!,"00"),"")),ASC(#REF!))</f>
        <v>#REF!</v>
      </c>
      <c r="AL361" s="6" t="str">
        <f>IF(AND(I361&lt;&gt;"107 ハーフマラソン",I361&lt;&gt;"062 10000mW"),D360 &amp; "-" &amp; I361,D360 &amp; "-" &amp; I361 &amp;#REF!)</f>
        <v>-</v>
      </c>
      <c r="AM361" s="6" t="str">
        <f>IF(ISERROR(VLOOKUP(個人情報!$AL361,登録者リスト!#REF!,4,FALSE)),"○","")</f>
        <v>○</v>
      </c>
      <c r="AN361" s="6" t="e">
        <f>IF(AND(I361&lt;&gt;"107 ハーフマラソン",I361&lt;&gt;"062 10000mW"),#REF! &amp; "-" &amp; I361,#REF! &amp; "-" &amp; I361 &amp;#REF!)</f>
        <v>#REF!</v>
      </c>
      <c r="AO361" s="6" t="str">
        <f>IF(ISERROR(VLOOKUP(AN361,突破者リスト外資格記録入力シート!$D$7:$M$106,2,FALSE)),"○","")</f>
        <v>○</v>
      </c>
      <c r="AQ361" s="6" t="str">
        <f>IF(I361="107 ハーフマラソン","H",IF(I361="062 10000mW","W",""))</f>
        <v/>
      </c>
      <c r="AR361" s="6" t="e">
        <f>VLOOKUP($I361 &amp;#REF!,標準記録!$A$1:$D$25,2,FALSE)</f>
        <v>#REF!</v>
      </c>
      <c r="AS361" s="6" t="e">
        <f>VLOOKUP($I361 &amp;#REF!,標準記録!$A$1:$D$25,3,FALSE)</f>
        <v>#REF!</v>
      </c>
      <c r="AT361" s="6" t="e">
        <f>VLOOKUP($I361 &amp;#REF!,標準記録!$A$1:$D$25,4,FALSE)</f>
        <v>#REF!</v>
      </c>
      <c r="AU361" s="6" t="str">
        <f>IF(AV361="","",A360)</f>
        <v/>
      </c>
      <c r="AV361" s="6" t="str">
        <f>IF(OR(I361="201 十種競技",I361="202 七種競技"),#REF!,"")</f>
        <v/>
      </c>
      <c r="AW361" s="6" t="str">
        <f>IF(I361="107 ハーフマラソン",#REF!,"")</f>
        <v/>
      </c>
      <c r="AX361" s="6" t="e">
        <f>I361 &amp;#REF!</f>
        <v>#REF!</v>
      </c>
      <c r="AY361" s="6">
        <f>I361</f>
        <v>0</v>
      </c>
      <c r="AZ361" s="6">
        <f>COUNTIF($AY$5:$AY$401,I361)</f>
        <v>160</v>
      </c>
      <c r="BA361" s="6">
        <f>COUNTIF($AX$5:$AX$401,I361 &amp; "B標準")</f>
        <v>0</v>
      </c>
    </row>
    <row r="362" spans="1:54" ht="15" thickTop="1" thickBot="1" x14ac:dyDescent="0.2">
      <c r="A362" s="359"/>
      <c r="B362" s="325" t="s">
        <v>164</v>
      </c>
      <c r="C362" s="326"/>
      <c r="D362" s="326"/>
      <c r="E362" s="326"/>
      <c r="F362" s="326"/>
      <c r="G362" s="327"/>
      <c r="H362" s="214"/>
      <c r="I362" s="328"/>
      <c r="J362" s="329"/>
      <c r="K362" s="329"/>
      <c r="L362" s="329"/>
      <c r="M362" s="329"/>
      <c r="N362" s="329"/>
      <c r="O362" s="329"/>
      <c r="P362" s="329"/>
      <c r="Q362" s="329"/>
      <c r="R362" s="329"/>
      <c r="S362" s="329"/>
      <c r="T362" s="329"/>
      <c r="U362" s="329"/>
      <c r="V362" s="329"/>
      <c r="W362" s="329"/>
      <c r="X362" s="329"/>
      <c r="Y362" s="329"/>
      <c r="Z362" s="329"/>
      <c r="AA362" s="329"/>
      <c r="AB362" s="329"/>
      <c r="AC362" s="329"/>
      <c r="AD362" s="329"/>
      <c r="AE362" s="329"/>
      <c r="AF362" s="329"/>
      <c r="AG362" s="329"/>
      <c r="AH362" s="329"/>
      <c r="AI362" s="329"/>
      <c r="AJ362" s="330"/>
    </row>
    <row r="363" spans="1:54" ht="13.5" customHeight="1" x14ac:dyDescent="0.15">
      <c r="A363" s="355"/>
      <c r="B363" s="350" t="s">
        <v>0</v>
      </c>
      <c r="C363" s="351" t="s">
        <v>280</v>
      </c>
      <c r="D363" s="351" t="str">
        <f>IF(C365="○","整理番号","登録番号")</f>
        <v>登録番号</v>
      </c>
      <c r="E363" s="193" t="s">
        <v>1394</v>
      </c>
      <c r="F363" s="350" t="s">
        <v>319</v>
      </c>
      <c r="G363" s="215" t="s">
        <v>1</v>
      </c>
      <c r="H363" s="336" t="s">
        <v>1395</v>
      </c>
      <c r="I363" s="353" t="s">
        <v>2</v>
      </c>
      <c r="J363" s="194" t="s">
        <v>281</v>
      </c>
      <c r="K363" s="195" t="s">
        <v>16</v>
      </c>
      <c r="L363" s="338" t="s">
        <v>4</v>
      </c>
      <c r="M363" s="339"/>
      <c r="N363" s="339"/>
      <c r="O363" s="339"/>
      <c r="P363" s="339"/>
      <c r="Q363" s="339"/>
      <c r="R363" s="339"/>
      <c r="S363" s="339"/>
      <c r="T363" s="339"/>
      <c r="U363" s="339"/>
      <c r="V363" s="339"/>
      <c r="W363" s="339"/>
      <c r="X363" s="339"/>
      <c r="Y363" s="339"/>
      <c r="Z363" s="340"/>
      <c r="AA363" s="196" t="s">
        <v>16</v>
      </c>
      <c r="AB363" s="341" t="s">
        <v>462</v>
      </c>
      <c r="AC363" s="342"/>
      <c r="AD363" s="342"/>
      <c r="AE363" s="342"/>
      <c r="AF363" s="342"/>
      <c r="AG363" s="342"/>
      <c r="AH363" s="342"/>
      <c r="AI363" s="343"/>
      <c r="AJ363" s="216" t="s">
        <v>16</v>
      </c>
    </row>
    <row r="364" spans="1:54" ht="14.25" thickBot="1" x14ac:dyDescent="0.2">
      <c r="A364" s="356"/>
      <c r="B364" s="337"/>
      <c r="C364" s="352"/>
      <c r="D364" s="352"/>
      <c r="E364" s="197" t="s">
        <v>6</v>
      </c>
      <c r="F364" s="337"/>
      <c r="G364" s="198" t="s">
        <v>7</v>
      </c>
      <c r="H364" s="337"/>
      <c r="I364" s="354"/>
      <c r="J364" s="199"/>
      <c r="K364" s="200"/>
      <c r="L364" s="344" t="s">
        <v>8</v>
      </c>
      <c r="M364" s="345"/>
      <c r="N364" s="345"/>
      <c r="O364" s="345"/>
      <c r="P364" s="345"/>
      <c r="Q364" s="345"/>
      <c r="R364" s="346"/>
      <c r="S364" s="197" t="s">
        <v>9</v>
      </c>
      <c r="T364" s="201" t="s">
        <v>10</v>
      </c>
      <c r="U364" s="202"/>
      <c r="V364" s="202"/>
      <c r="W364" s="202"/>
      <c r="X364" s="202"/>
      <c r="Y364" s="203"/>
      <c r="Z364" s="198" t="s">
        <v>11</v>
      </c>
      <c r="AA364" s="204"/>
      <c r="AB364" s="347" t="s">
        <v>8</v>
      </c>
      <c r="AC364" s="348"/>
      <c r="AD364" s="348"/>
      <c r="AE364" s="348"/>
      <c r="AF364" s="348"/>
      <c r="AG364" s="348"/>
      <c r="AH364" s="349"/>
      <c r="AI364" s="205" t="s">
        <v>9</v>
      </c>
      <c r="AJ364" s="217"/>
    </row>
    <row r="365" spans="1:54" x14ac:dyDescent="0.15">
      <c r="A365" s="357">
        <v>73</v>
      </c>
      <c r="B365" s="292"/>
      <c r="C365" s="294"/>
      <c r="D365" s="292"/>
      <c r="E365" s="212" t="str">
        <f>IF(C365="○",IF($D365&lt;&gt;"",VLOOKUP($D365,新規学連登録者入力シート!$A$2:$U$101,8,FALSE),""),IF($D365&lt;&gt;"",IF(VLOOKUP(個人情報!$D365,登録者リスト!$A$1:$F$43729,4,FALSE)=基本情報!$D$6,VLOOKUP(個人情報!$D365,登録者リスト!$A$1:$F$43729,3,FALSE),""),""))</f>
        <v/>
      </c>
      <c r="F365" s="283" t="str">
        <f>IF(C365="○",IF($D365&lt;&gt;"",VLOOKUP($D365,新規学連登録者入力シート!$A$2:$U$101,9,FALSE),""),IF($D365&lt;&gt;"",IF(VLOOKUP(個人情報!$D365,登録者リスト!$A$1:$G$43729,4,FALSE)=基本情報!$D$6,VLOOKUP(個人情報!$D365,登録者リスト!$A$1:$G$43729,7,FALSE),""),""))</f>
        <v/>
      </c>
      <c r="G365" s="213" t="str">
        <f>IF(C365="○",IF($D365&lt;&gt;"",VLOOKUP($D365,新規学連登録者入力シート!$A$2:$U$101,14,FALSE),""),IF($D365&lt;&gt;"",IF(VLOOKUP(個人情報!$D365,登録者リスト!$A$1:$F$43729,4,FALSE)=基本情報!$D$6,VLOOKUP(個人情報!$D365,登録者リスト!$A$1:$F$43729,5,FALSE),""),""))</f>
        <v/>
      </c>
      <c r="H365" s="281" t="str">
        <f>IF(C365="○",IF($D365&lt;&gt;"",VLOOKUP($D365,新規学連登録者入力シート!$A$2:$U$101,19,FALSE),""),IF($D365&lt;&gt;"",IF(VLOOKUP(個人情報!$D365,登録者リスト!$A$1:$H$43729,4,FALSE)=基本情報!$D$6,VLOOKUP(個人情報!$D365,登録者リスト!$A$1:$H$43729,8,FALSE),""),""))</f>
        <v/>
      </c>
      <c r="I365" s="285"/>
      <c r="J365" s="169"/>
      <c r="K365" s="13" t="str">
        <f>IF(S365="",ASC(L365&amp;IF(N365&lt;&gt;"",TEXT(N365,"00"),"")&amp;IF(P365&lt;&gt;"",TEXT(P365,"00"),"")&amp;IF(R365&lt;&gt;"",TEXT(R365,"00"),"")),ASC(S365))</f>
        <v/>
      </c>
      <c r="L365" s="292"/>
      <c r="M365" s="265" t="s">
        <v>275</v>
      </c>
      <c r="N365" s="319"/>
      <c r="O365" s="265" t="s">
        <v>276</v>
      </c>
      <c r="P365" s="319"/>
      <c r="Q365" s="277" t="s">
        <v>277</v>
      </c>
      <c r="R365" s="321"/>
      <c r="S365" s="292"/>
      <c r="T365" s="8"/>
      <c r="U365" s="9" t="s">
        <v>23</v>
      </c>
      <c r="V365" s="8"/>
      <c r="W365" s="9" t="s">
        <v>24</v>
      </c>
      <c r="X365" s="8"/>
      <c r="Y365" s="9" t="s">
        <v>26</v>
      </c>
      <c r="Z365" s="285"/>
      <c r="AA365" s="126" t="str">
        <f>IF(AI365="",ASC(AB365&amp;IF(AD365&lt;&gt;"",TEXT(AD365,"00"),"")&amp;IF(AF365&lt;&gt;"",TEXT(AF365,"00"),"")&amp;IF(AH365&lt;&gt;"",TEXT(AH365,"00"),"")),ASC(AI365))</f>
        <v/>
      </c>
      <c r="AB365" s="267" t="str">
        <f>IF(I365="","",IF(I365="202 七種競技","",VLOOKUP(I365,大学記録!$A$3:$H$22,2,FALSE)))</f>
        <v/>
      </c>
      <c r="AC365" s="269" t="s">
        <v>275</v>
      </c>
      <c r="AD365" s="267" t="str">
        <f>IF(I365="","",IF(I365="202 七種競技","",VLOOKUP(I365,大学記録!$A$3:$H$22,4,FALSE)))</f>
        <v/>
      </c>
      <c r="AE365" s="269" t="s">
        <v>276</v>
      </c>
      <c r="AF365" s="267" t="str">
        <f>IF(I365="","",IF(I365="202 七種競技","",VLOOKUP(I365,大学記録!$A$3:$H$22,6,FALSE)))</f>
        <v/>
      </c>
      <c r="AG365" s="273" t="s">
        <v>277</v>
      </c>
      <c r="AH365" s="267" t="str">
        <f>IF(I365="","",IF(I365="202 七種競技","",VLOOKUP(I365,大学記録!$A$3:$H$22,8,FALSE)))</f>
        <v/>
      </c>
      <c r="AI365" s="267" t="str">
        <f>IF(I365="","",IF(I365="202 七種競技",大学記録!$B$22,""))</f>
        <v/>
      </c>
      <c r="AJ365" s="218" t="e">
        <f>IF(#REF!="",ASC(#REF!&amp;IF(#REF!&lt;&gt;"",TEXT(#REF!,"00"),"")&amp;IF(#REF!&lt;&gt;"",TEXT(#REF!,"00"),"")&amp;IF(#REF!&lt;&gt;"",TEXT(#REF!,"00"),"")),ASC(#REF!))</f>
        <v>#REF!</v>
      </c>
      <c r="AL365" s="6" t="str">
        <f>IF(AND(I365&lt;&gt;"107 ハーフマラソン",I365&lt;&gt;"062 10000mW"),D365 &amp; "-" &amp; I365,D365 &amp; "-" &amp; I365 &amp;#REF!)</f>
        <v>-</v>
      </c>
      <c r="AM365" s="6" t="str">
        <f>IF(ISERROR(VLOOKUP(個人情報!$AL365,登録者リスト!#REF!,4,FALSE)),"○","")</f>
        <v>○</v>
      </c>
      <c r="AN365" s="6" t="e">
        <f>IF(AND(I365&lt;&gt;"107 ハーフマラソン",I365&lt;&gt;"062 10000mW"),#REF! &amp; "-" &amp; I365,#REF! &amp; "-" &amp; I365 &amp;#REF!)</f>
        <v>#REF!</v>
      </c>
      <c r="AO365" s="6" t="str">
        <f>IF(ISERROR(VLOOKUP(AN365,突破者リスト外資格記録入力シート!$D$7:$M$106,2,FALSE)),"○","")</f>
        <v>○</v>
      </c>
      <c r="AP365" s="6" t="str">
        <f>IF(C365="○","整理番号","登録番号")</f>
        <v>登録番号</v>
      </c>
      <c r="AQ365" s="6" t="str">
        <f>IF(I365="107 ハーフマラソン","H",IF(I365="062 10000mW","W",""))</f>
        <v/>
      </c>
      <c r="AR365" s="6" t="e">
        <f>VLOOKUP($I365 &amp;#REF!,標準記録!$A$1:$D$25,2,FALSE)</f>
        <v>#REF!</v>
      </c>
      <c r="AS365" s="6" t="e">
        <f>VLOOKUP($I365 &amp;#REF!,標準記録!$A$1:$D$25,3,FALSE)</f>
        <v>#REF!</v>
      </c>
      <c r="AT365" s="6" t="e">
        <f>VLOOKUP($I365 &amp;#REF!,標準記録!$A$1:$D$25,4,FALSE)</f>
        <v>#REF!</v>
      </c>
      <c r="AU365" s="6" t="str">
        <f>IF(AV365="","",A365)</f>
        <v/>
      </c>
      <c r="AV365" s="6" t="str">
        <f>IF(OR(I365="201 十種競技",I365="202 七種競技"),#REF!,"")</f>
        <v/>
      </c>
      <c r="AW365" s="6" t="str">
        <f>IF(I365="107 ハーフマラソン",#REF!,"")</f>
        <v/>
      </c>
      <c r="AX365" s="6" t="e">
        <f>I365 &amp;#REF!</f>
        <v>#REF!</v>
      </c>
      <c r="AY365" s="6">
        <f>I365</f>
        <v>0</v>
      </c>
      <c r="AZ365" s="6">
        <f>COUNTIF($AY$5:$AY$401,I365)</f>
        <v>160</v>
      </c>
      <c r="BA365" s="6">
        <f>COUNTIF($AX$5:$AX$401,I365 &amp; "B標準")</f>
        <v>0</v>
      </c>
      <c r="BB365" s="6" t="str">
        <f>D363 &amp; D365</f>
        <v>登録番号</v>
      </c>
    </row>
    <row r="366" spans="1:54" ht="14.25" thickBot="1" x14ac:dyDescent="0.2">
      <c r="A366" s="358"/>
      <c r="B366" s="293"/>
      <c r="C366" s="295"/>
      <c r="D366" s="293"/>
      <c r="E366" s="188" t="str">
        <f>IF(C365="○",IF($D365&lt;&gt;"",VLOOKUP($D365,新規学連登録者入力シート!$A$2:$U$101,7,FALSE),""),IF($D365&lt;&gt;"",IF(VLOOKUP(個人情報!$D365,登録者リスト!$A$1:$F$43729,4,FALSE)=基本情報!$D$6,VLOOKUP(個人情報!$D365,登録者リスト!$A$1:$F$43729,2,FALSE),""),""))</f>
        <v/>
      </c>
      <c r="F366" s="284"/>
      <c r="G366" s="188" t="str">
        <f>IF(C365="○",IF($D365&lt;&gt;"",VLOOKUP($D365,新規学連登録者入力シート!$A$2:$U$101,19,FALSE),""),IF($D365&lt;&gt;"",IF(VLOOKUP(個人情報!$D365,登録者リスト!$A$1:$F$43729,4,FALSE)=基本情報!$D$6,VLOOKUP(個人情報!$D365,登録者リスト!$A$1:$F$43729,6,FALSE),""),""))</f>
        <v/>
      </c>
      <c r="H366" s="282"/>
      <c r="I366" s="286"/>
      <c r="J366" s="170"/>
      <c r="K366" s="15" t="str">
        <f>IF(S366="",ASC(L366&amp;IF(N366&lt;&gt;"",TEXT(N366,"00"),"")&amp;IF(P366&lt;&gt;"",TEXT(P366,"00"),"")&amp;IF(R366&lt;&gt;"",TEXT(R366,"00"),"")),ASC(S366))</f>
        <v/>
      </c>
      <c r="L366" s="293"/>
      <c r="M366" s="266"/>
      <c r="N366" s="320"/>
      <c r="O366" s="266"/>
      <c r="P366" s="320"/>
      <c r="Q366" s="278"/>
      <c r="R366" s="322"/>
      <c r="S366" s="293"/>
      <c r="T366" s="10"/>
      <c r="U366" s="11" t="s">
        <v>23</v>
      </c>
      <c r="V366" s="10"/>
      <c r="W366" s="11" t="s">
        <v>25</v>
      </c>
      <c r="X366" s="10"/>
      <c r="Y366" s="11" t="s">
        <v>26</v>
      </c>
      <c r="Z366" s="286"/>
      <c r="AA366" s="127" t="str">
        <f>IF(AI366="",ASC(AB365&amp;IF(AD366&lt;&gt;"",TEXT(AD366,"00"),"")&amp;IF(AF366&lt;&gt;"",TEXT(AF366,"00"),"")&amp;IF(AH366&lt;&gt;"",TEXT(AH366,"00"),"")),ASC(AI366))</f>
        <v/>
      </c>
      <c r="AB366" s="268"/>
      <c r="AC366" s="270"/>
      <c r="AD366" s="268"/>
      <c r="AE366" s="270"/>
      <c r="AF366" s="268"/>
      <c r="AG366" s="274"/>
      <c r="AH366" s="268"/>
      <c r="AI366" s="268"/>
      <c r="AJ366" s="219" t="e">
        <f>IF(#REF!="",ASC(#REF!&amp;IF(#REF!&lt;&gt;"",TEXT(#REF!,"00"),"")&amp;IF(#REF!&lt;&gt;"",TEXT(#REF!,"00"),"")&amp;IF(#REF!&lt;&gt;"",TEXT(#REF!,"00"),"")),ASC(#REF!))</f>
        <v>#REF!</v>
      </c>
      <c r="AL366" s="6" t="str">
        <f>IF(AND(I366&lt;&gt;"107 ハーフマラソン",I366&lt;&gt;"062 10000mW"),D365 &amp; "-" &amp; I366,D365 &amp; "-" &amp; I366 &amp;#REF!)</f>
        <v>-</v>
      </c>
      <c r="AM366" s="6" t="str">
        <f>IF(ISERROR(VLOOKUP(個人情報!$AL366,登録者リスト!#REF!,4,FALSE)),"○","")</f>
        <v>○</v>
      </c>
      <c r="AN366" s="6" t="e">
        <f>IF(AND(I366&lt;&gt;"107 ハーフマラソン",I366&lt;&gt;"062 10000mW"),#REF! &amp; "-" &amp; I366,#REF! &amp; "-" &amp; I366 &amp;#REF!)</f>
        <v>#REF!</v>
      </c>
      <c r="AO366" s="6" t="str">
        <f>IF(ISERROR(VLOOKUP(AN366,突破者リスト外資格記録入力シート!$D$7:$M$106,2,FALSE)),"○","")</f>
        <v>○</v>
      </c>
      <c r="AQ366" s="6" t="str">
        <f>IF(I366="107 ハーフマラソン","H",IF(I366="062 10000mW","W",""))</f>
        <v/>
      </c>
      <c r="AR366" s="6" t="e">
        <f>VLOOKUP($I366 &amp;#REF!,標準記録!$A$1:$D$25,2,FALSE)</f>
        <v>#REF!</v>
      </c>
      <c r="AS366" s="6" t="e">
        <f>VLOOKUP($I366 &amp;#REF!,標準記録!$A$1:$D$25,3,FALSE)</f>
        <v>#REF!</v>
      </c>
      <c r="AT366" s="6" t="e">
        <f>VLOOKUP($I366 &amp;#REF!,標準記録!$A$1:$D$25,4,FALSE)</f>
        <v>#REF!</v>
      </c>
      <c r="AU366" s="6" t="str">
        <f>IF(AV366="","",A365)</f>
        <v/>
      </c>
      <c r="AV366" s="6" t="str">
        <f>IF(OR(I366="201 十種競技",I366="202 七種競技"),#REF!,"")</f>
        <v/>
      </c>
      <c r="AW366" s="6" t="str">
        <f>IF(I366="107 ハーフマラソン",#REF!,"")</f>
        <v/>
      </c>
      <c r="AX366" s="6" t="e">
        <f>I366 &amp;#REF!</f>
        <v>#REF!</v>
      </c>
      <c r="AY366" s="6">
        <f>I366</f>
        <v>0</v>
      </c>
      <c r="AZ366" s="6">
        <f>COUNTIF($AY$5:$AY$401,I366)</f>
        <v>160</v>
      </c>
      <c r="BA366" s="6">
        <f>COUNTIF($AX$5:$AX$401,I366 &amp; "B標準")</f>
        <v>0</v>
      </c>
    </row>
    <row r="367" spans="1:54" ht="15" thickTop="1" thickBot="1" x14ac:dyDescent="0.2">
      <c r="A367" s="359"/>
      <c r="B367" s="325" t="s">
        <v>164</v>
      </c>
      <c r="C367" s="326"/>
      <c r="D367" s="326"/>
      <c r="E367" s="326"/>
      <c r="F367" s="326"/>
      <c r="G367" s="327"/>
      <c r="H367" s="214"/>
      <c r="I367" s="328"/>
      <c r="J367" s="329"/>
      <c r="K367" s="329"/>
      <c r="L367" s="329"/>
      <c r="M367" s="329"/>
      <c r="N367" s="329"/>
      <c r="O367" s="329"/>
      <c r="P367" s="329"/>
      <c r="Q367" s="329"/>
      <c r="R367" s="329"/>
      <c r="S367" s="329"/>
      <c r="T367" s="329"/>
      <c r="U367" s="329"/>
      <c r="V367" s="329"/>
      <c r="W367" s="329"/>
      <c r="X367" s="329"/>
      <c r="Y367" s="329"/>
      <c r="Z367" s="329"/>
      <c r="AA367" s="329"/>
      <c r="AB367" s="329"/>
      <c r="AC367" s="329"/>
      <c r="AD367" s="329"/>
      <c r="AE367" s="329"/>
      <c r="AF367" s="329"/>
      <c r="AG367" s="329"/>
      <c r="AH367" s="329"/>
      <c r="AI367" s="329"/>
      <c r="AJ367" s="330"/>
    </row>
    <row r="368" spans="1:54" ht="13.5" customHeight="1" x14ac:dyDescent="0.15">
      <c r="A368" s="355"/>
      <c r="B368" s="350" t="s">
        <v>0</v>
      </c>
      <c r="C368" s="351" t="s">
        <v>280</v>
      </c>
      <c r="D368" s="351" t="str">
        <f>IF(C370="○","整理番号","登録番号")</f>
        <v>登録番号</v>
      </c>
      <c r="E368" s="193" t="s">
        <v>1394</v>
      </c>
      <c r="F368" s="350" t="s">
        <v>319</v>
      </c>
      <c r="G368" s="215" t="s">
        <v>1</v>
      </c>
      <c r="H368" s="336" t="s">
        <v>1395</v>
      </c>
      <c r="I368" s="353" t="s">
        <v>2</v>
      </c>
      <c r="J368" s="194" t="s">
        <v>281</v>
      </c>
      <c r="K368" s="195" t="s">
        <v>16</v>
      </c>
      <c r="L368" s="338" t="s">
        <v>4</v>
      </c>
      <c r="M368" s="339"/>
      <c r="N368" s="339"/>
      <c r="O368" s="339"/>
      <c r="P368" s="339"/>
      <c r="Q368" s="339"/>
      <c r="R368" s="339"/>
      <c r="S368" s="339"/>
      <c r="T368" s="339"/>
      <c r="U368" s="339"/>
      <c r="V368" s="339"/>
      <c r="W368" s="339"/>
      <c r="X368" s="339"/>
      <c r="Y368" s="339"/>
      <c r="Z368" s="340"/>
      <c r="AA368" s="196" t="s">
        <v>16</v>
      </c>
      <c r="AB368" s="341" t="s">
        <v>462</v>
      </c>
      <c r="AC368" s="342"/>
      <c r="AD368" s="342"/>
      <c r="AE368" s="342"/>
      <c r="AF368" s="342"/>
      <c r="AG368" s="342"/>
      <c r="AH368" s="342"/>
      <c r="AI368" s="343"/>
      <c r="AJ368" s="216" t="s">
        <v>16</v>
      </c>
    </row>
    <row r="369" spans="1:54" ht="14.25" thickBot="1" x14ac:dyDescent="0.2">
      <c r="A369" s="356"/>
      <c r="B369" s="337"/>
      <c r="C369" s="352"/>
      <c r="D369" s="352"/>
      <c r="E369" s="197" t="s">
        <v>6</v>
      </c>
      <c r="F369" s="337"/>
      <c r="G369" s="198" t="s">
        <v>7</v>
      </c>
      <c r="H369" s="337"/>
      <c r="I369" s="354"/>
      <c r="J369" s="199"/>
      <c r="K369" s="200"/>
      <c r="L369" s="344" t="s">
        <v>8</v>
      </c>
      <c r="M369" s="345"/>
      <c r="N369" s="345"/>
      <c r="O369" s="345"/>
      <c r="P369" s="345"/>
      <c r="Q369" s="345"/>
      <c r="R369" s="346"/>
      <c r="S369" s="197" t="s">
        <v>9</v>
      </c>
      <c r="T369" s="201" t="s">
        <v>10</v>
      </c>
      <c r="U369" s="202"/>
      <c r="V369" s="202"/>
      <c r="W369" s="202"/>
      <c r="X369" s="202"/>
      <c r="Y369" s="203"/>
      <c r="Z369" s="198" t="s">
        <v>11</v>
      </c>
      <c r="AA369" s="204"/>
      <c r="AB369" s="347" t="s">
        <v>8</v>
      </c>
      <c r="AC369" s="348"/>
      <c r="AD369" s="348"/>
      <c r="AE369" s="348"/>
      <c r="AF369" s="348"/>
      <c r="AG369" s="348"/>
      <c r="AH369" s="349"/>
      <c r="AI369" s="205" t="s">
        <v>9</v>
      </c>
      <c r="AJ369" s="217"/>
    </row>
    <row r="370" spans="1:54" x14ac:dyDescent="0.15">
      <c r="A370" s="357">
        <v>74</v>
      </c>
      <c r="B370" s="292"/>
      <c r="C370" s="294"/>
      <c r="D370" s="292"/>
      <c r="E370" s="212" t="str">
        <f>IF(C370="○",IF($D370&lt;&gt;"",VLOOKUP($D370,新規学連登録者入力シート!$A$2:$U$101,8,FALSE),""),IF($D370&lt;&gt;"",IF(VLOOKUP(個人情報!$D370,登録者リスト!$A$1:$F$43729,4,FALSE)=基本情報!$D$6,VLOOKUP(個人情報!$D370,登録者リスト!$A$1:$F$43729,3,FALSE),""),""))</f>
        <v/>
      </c>
      <c r="F370" s="283" t="str">
        <f>IF(C370="○",IF($D370&lt;&gt;"",VLOOKUP($D370,新規学連登録者入力シート!$A$2:$U$101,9,FALSE),""),IF($D370&lt;&gt;"",IF(VLOOKUP(個人情報!$D370,登録者リスト!$A$1:$G$43729,4,FALSE)=基本情報!$D$6,VLOOKUP(個人情報!$D370,登録者リスト!$A$1:$G$43729,7,FALSE),""),""))</f>
        <v/>
      </c>
      <c r="G370" s="213" t="str">
        <f>IF(C370="○",IF($D370&lt;&gt;"",VLOOKUP($D370,新規学連登録者入力シート!$A$2:$U$101,14,FALSE),""),IF($D370&lt;&gt;"",IF(VLOOKUP(個人情報!$D370,登録者リスト!$A$1:$F$43729,4,FALSE)=基本情報!$D$6,VLOOKUP(個人情報!$D370,登録者リスト!$A$1:$F$43729,5,FALSE),""),""))</f>
        <v/>
      </c>
      <c r="H370" s="281" t="str">
        <f>IF(C370="○",IF($D370&lt;&gt;"",VLOOKUP($D370,新規学連登録者入力シート!$A$2:$U$101,19,FALSE),""),IF($D370&lt;&gt;"",IF(VLOOKUP(個人情報!$D370,登録者リスト!$A$1:$H$43729,4,FALSE)=基本情報!$D$6,VLOOKUP(個人情報!$D370,登録者リスト!$A$1:$H$43729,8,FALSE),""),""))</f>
        <v/>
      </c>
      <c r="I370" s="285"/>
      <c r="J370" s="169"/>
      <c r="K370" s="13" t="str">
        <f>IF(S370="",ASC(L370&amp;IF(N370&lt;&gt;"",TEXT(N370,"00"),"")&amp;IF(P370&lt;&gt;"",TEXT(P370,"00"),"")&amp;IF(R370&lt;&gt;"",TEXT(R370,"00"),"")),ASC(S370))</f>
        <v/>
      </c>
      <c r="L370" s="292"/>
      <c r="M370" s="265" t="s">
        <v>275</v>
      </c>
      <c r="N370" s="319"/>
      <c r="O370" s="265" t="s">
        <v>276</v>
      </c>
      <c r="P370" s="319"/>
      <c r="Q370" s="277" t="s">
        <v>277</v>
      </c>
      <c r="R370" s="321"/>
      <c r="S370" s="292"/>
      <c r="T370" s="8"/>
      <c r="U370" s="9" t="s">
        <v>23</v>
      </c>
      <c r="V370" s="8"/>
      <c r="W370" s="9" t="s">
        <v>24</v>
      </c>
      <c r="X370" s="8"/>
      <c r="Y370" s="9" t="s">
        <v>26</v>
      </c>
      <c r="Z370" s="285"/>
      <c r="AA370" s="126" t="str">
        <f>IF(AI370="",ASC(AB370&amp;IF(AD370&lt;&gt;"",TEXT(AD370,"00"),"")&amp;IF(AF370&lt;&gt;"",TEXT(AF370,"00"),"")&amp;IF(AH370&lt;&gt;"",TEXT(AH370,"00"),"")),ASC(AI370))</f>
        <v/>
      </c>
      <c r="AB370" s="267" t="str">
        <f>IF(I370="","",IF(I370="202 七種競技","",VLOOKUP(I370,大学記録!$A$3:$H$22,2,FALSE)))</f>
        <v/>
      </c>
      <c r="AC370" s="269" t="s">
        <v>275</v>
      </c>
      <c r="AD370" s="267" t="str">
        <f>IF(I370="","",IF(I370="202 七種競技","",VLOOKUP(I370,大学記録!$A$3:$H$22,4,FALSE)))</f>
        <v/>
      </c>
      <c r="AE370" s="269" t="s">
        <v>276</v>
      </c>
      <c r="AF370" s="267" t="str">
        <f>IF(I370="","",IF(I370="202 七種競技","",VLOOKUP(I370,大学記録!$A$3:$H$22,6,FALSE)))</f>
        <v/>
      </c>
      <c r="AG370" s="273" t="s">
        <v>277</v>
      </c>
      <c r="AH370" s="267" t="str">
        <f>IF(I370="","",IF(I370="202 七種競技","",VLOOKUP(I370,大学記録!$A$3:$H$22,8,FALSE)))</f>
        <v/>
      </c>
      <c r="AI370" s="267" t="str">
        <f>IF(I370="","",IF(I370="202 七種競技",大学記録!$B$22,""))</f>
        <v/>
      </c>
      <c r="AJ370" s="218" t="e">
        <f>IF(#REF!="",ASC(#REF!&amp;IF(#REF!&lt;&gt;"",TEXT(#REF!,"00"),"")&amp;IF(#REF!&lt;&gt;"",TEXT(#REF!,"00"),"")&amp;IF(#REF!&lt;&gt;"",TEXT(#REF!,"00"),"")),ASC(#REF!))</f>
        <v>#REF!</v>
      </c>
      <c r="AL370" s="6" t="str">
        <f>IF(AND(I370&lt;&gt;"107 ハーフマラソン",I370&lt;&gt;"062 10000mW"),D370 &amp; "-" &amp; I370,D370 &amp; "-" &amp; I370 &amp;#REF!)</f>
        <v>-</v>
      </c>
      <c r="AM370" s="6" t="str">
        <f>IF(ISERROR(VLOOKUP(個人情報!$AL370,登録者リスト!#REF!,4,FALSE)),"○","")</f>
        <v>○</v>
      </c>
      <c r="AN370" s="6" t="e">
        <f>IF(AND(I370&lt;&gt;"107 ハーフマラソン",I370&lt;&gt;"062 10000mW"),#REF! &amp; "-" &amp; I370,#REF! &amp; "-" &amp; I370 &amp;#REF!)</f>
        <v>#REF!</v>
      </c>
      <c r="AO370" s="6" t="str">
        <f>IF(ISERROR(VLOOKUP(AN370,突破者リスト外資格記録入力シート!$D$7:$M$106,2,FALSE)),"○","")</f>
        <v>○</v>
      </c>
      <c r="AP370" s="6" t="str">
        <f>IF(C370="○","整理番号","登録番号")</f>
        <v>登録番号</v>
      </c>
      <c r="AQ370" s="6" t="str">
        <f>IF(I370="107 ハーフマラソン","H",IF(I370="062 10000mW","W",""))</f>
        <v/>
      </c>
      <c r="AR370" s="6" t="e">
        <f>VLOOKUP($I370 &amp;#REF!,標準記録!$A$1:$D$25,2,FALSE)</f>
        <v>#REF!</v>
      </c>
      <c r="AS370" s="6" t="e">
        <f>VLOOKUP($I370 &amp;#REF!,標準記録!$A$1:$D$25,3,FALSE)</f>
        <v>#REF!</v>
      </c>
      <c r="AT370" s="6" t="e">
        <f>VLOOKUP($I370 &amp;#REF!,標準記録!$A$1:$D$25,4,FALSE)</f>
        <v>#REF!</v>
      </c>
      <c r="AU370" s="6" t="str">
        <f>IF(AV370="","",A370)</f>
        <v/>
      </c>
      <c r="AV370" s="6" t="str">
        <f>IF(OR(I370="201 十種競技",I370="202 七種競技"),#REF!,"")</f>
        <v/>
      </c>
      <c r="AW370" s="6" t="str">
        <f>IF(I370="107 ハーフマラソン",#REF!,"")</f>
        <v/>
      </c>
      <c r="AX370" s="6" t="e">
        <f>I370 &amp;#REF!</f>
        <v>#REF!</v>
      </c>
      <c r="AY370" s="6">
        <f>I370</f>
        <v>0</v>
      </c>
      <c r="AZ370" s="6">
        <f>COUNTIF($AY$5:$AY$401,I370)</f>
        <v>160</v>
      </c>
      <c r="BA370" s="6">
        <f>COUNTIF($AX$5:$AX$401,I370 &amp; "B標準")</f>
        <v>0</v>
      </c>
      <c r="BB370" s="6" t="str">
        <f>D368 &amp; D370</f>
        <v>登録番号</v>
      </c>
    </row>
    <row r="371" spans="1:54" ht="14.25" thickBot="1" x14ac:dyDescent="0.2">
      <c r="A371" s="358"/>
      <c r="B371" s="293"/>
      <c r="C371" s="295"/>
      <c r="D371" s="293"/>
      <c r="E371" s="188" t="str">
        <f>IF(C370="○",IF($D370&lt;&gt;"",VLOOKUP($D370,新規学連登録者入力シート!$A$2:$U$101,7,FALSE),""),IF($D370&lt;&gt;"",IF(VLOOKUP(個人情報!$D370,登録者リスト!$A$1:$F$43729,4,FALSE)=基本情報!$D$6,VLOOKUP(個人情報!$D370,登録者リスト!$A$1:$F$43729,2,FALSE),""),""))</f>
        <v/>
      </c>
      <c r="F371" s="284"/>
      <c r="G371" s="188" t="str">
        <f>IF(C370="○",IF($D370&lt;&gt;"",VLOOKUP($D370,新規学連登録者入力シート!$A$2:$U$101,19,FALSE),""),IF($D370&lt;&gt;"",IF(VLOOKUP(個人情報!$D370,登録者リスト!$A$1:$F$43729,4,FALSE)=基本情報!$D$6,VLOOKUP(個人情報!$D370,登録者リスト!$A$1:$F$43729,6,FALSE),""),""))</f>
        <v/>
      </c>
      <c r="H371" s="282"/>
      <c r="I371" s="286"/>
      <c r="J371" s="170"/>
      <c r="K371" s="15" t="str">
        <f>IF(S371="",ASC(L371&amp;IF(N371&lt;&gt;"",TEXT(N371,"00"),"")&amp;IF(P371&lt;&gt;"",TEXT(P371,"00"),"")&amp;IF(R371&lt;&gt;"",TEXT(R371,"00"),"")),ASC(S371))</f>
        <v/>
      </c>
      <c r="L371" s="293"/>
      <c r="M371" s="266"/>
      <c r="N371" s="320"/>
      <c r="O371" s="266"/>
      <c r="P371" s="320"/>
      <c r="Q371" s="278"/>
      <c r="R371" s="322"/>
      <c r="S371" s="293"/>
      <c r="T371" s="10"/>
      <c r="U371" s="11" t="s">
        <v>23</v>
      </c>
      <c r="V371" s="10"/>
      <c r="W371" s="11" t="s">
        <v>25</v>
      </c>
      <c r="X371" s="10"/>
      <c r="Y371" s="11" t="s">
        <v>26</v>
      </c>
      <c r="Z371" s="286"/>
      <c r="AA371" s="127" t="str">
        <f>IF(AI371="",ASC(AB370&amp;IF(AD371&lt;&gt;"",TEXT(AD371,"00"),"")&amp;IF(AF371&lt;&gt;"",TEXT(AF371,"00"),"")&amp;IF(AH371&lt;&gt;"",TEXT(AH371,"00"),"")),ASC(AI371))</f>
        <v/>
      </c>
      <c r="AB371" s="268"/>
      <c r="AC371" s="270"/>
      <c r="AD371" s="268"/>
      <c r="AE371" s="270"/>
      <c r="AF371" s="268"/>
      <c r="AG371" s="274"/>
      <c r="AH371" s="268"/>
      <c r="AI371" s="268"/>
      <c r="AJ371" s="219" t="e">
        <f>IF(#REF!="",ASC(#REF!&amp;IF(#REF!&lt;&gt;"",TEXT(#REF!,"00"),"")&amp;IF(#REF!&lt;&gt;"",TEXT(#REF!,"00"),"")&amp;IF(#REF!&lt;&gt;"",TEXT(#REF!,"00"),"")),ASC(#REF!))</f>
        <v>#REF!</v>
      </c>
      <c r="AL371" s="6" t="str">
        <f>IF(AND(I371&lt;&gt;"107 ハーフマラソン",I371&lt;&gt;"062 10000mW"),D370 &amp; "-" &amp; I371,D370 &amp; "-" &amp; I371 &amp;#REF!)</f>
        <v>-</v>
      </c>
      <c r="AM371" s="6" t="str">
        <f>IF(ISERROR(VLOOKUP(個人情報!$AL371,登録者リスト!#REF!,4,FALSE)),"○","")</f>
        <v>○</v>
      </c>
      <c r="AN371" s="6" t="e">
        <f>IF(AND(I371&lt;&gt;"107 ハーフマラソン",I371&lt;&gt;"062 10000mW"),#REF! &amp; "-" &amp; I371,#REF! &amp; "-" &amp; I371 &amp;#REF!)</f>
        <v>#REF!</v>
      </c>
      <c r="AO371" s="6" t="str">
        <f>IF(ISERROR(VLOOKUP(AN371,突破者リスト外資格記録入力シート!$D$7:$M$106,2,FALSE)),"○","")</f>
        <v>○</v>
      </c>
      <c r="AQ371" s="6" t="str">
        <f>IF(I371="107 ハーフマラソン","H",IF(I371="062 10000mW","W",""))</f>
        <v/>
      </c>
      <c r="AR371" s="6" t="e">
        <f>VLOOKUP($I371 &amp;#REF!,標準記録!$A$1:$D$25,2,FALSE)</f>
        <v>#REF!</v>
      </c>
      <c r="AS371" s="6" t="e">
        <f>VLOOKUP($I371 &amp;#REF!,標準記録!$A$1:$D$25,3,FALSE)</f>
        <v>#REF!</v>
      </c>
      <c r="AT371" s="6" t="e">
        <f>VLOOKUP($I371 &amp;#REF!,標準記録!$A$1:$D$25,4,FALSE)</f>
        <v>#REF!</v>
      </c>
      <c r="AU371" s="6" t="str">
        <f>IF(AV371="","",A370)</f>
        <v/>
      </c>
      <c r="AV371" s="6" t="str">
        <f>IF(OR(I371="201 十種競技",I371="202 七種競技"),#REF!,"")</f>
        <v/>
      </c>
      <c r="AW371" s="6" t="str">
        <f>IF(I371="107 ハーフマラソン",#REF!,"")</f>
        <v/>
      </c>
      <c r="AX371" s="6" t="e">
        <f>I371 &amp;#REF!</f>
        <v>#REF!</v>
      </c>
      <c r="AY371" s="6">
        <f>I371</f>
        <v>0</v>
      </c>
      <c r="AZ371" s="6">
        <f>COUNTIF($AY$5:$AY$401,I371)</f>
        <v>160</v>
      </c>
      <c r="BA371" s="6">
        <f>COUNTIF($AX$5:$AX$401,I371 &amp; "B標準")</f>
        <v>0</v>
      </c>
    </row>
    <row r="372" spans="1:54" ht="15" thickTop="1" thickBot="1" x14ac:dyDescent="0.2">
      <c r="A372" s="359"/>
      <c r="B372" s="325" t="s">
        <v>164</v>
      </c>
      <c r="C372" s="326"/>
      <c r="D372" s="326"/>
      <c r="E372" s="326"/>
      <c r="F372" s="326"/>
      <c r="G372" s="327"/>
      <c r="H372" s="214"/>
      <c r="I372" s="328"/>
      <c r="J372" s="329"/>
      <c r="K372" s="329"/>
      <c r="L372" s="329"/>
      <c r="M372" s="329"/>
      <c r="N372" s="329"/>
      <c r="O372" s="329"/>
      <c r="P372" s="329"/>
      <c r="Q372" s="329"/>
      <c r="R372" s="329"/>
      <c r="S372" s="329"/>
      <c r="T372" s="329"/>
      <c r="U372" s="329"/>
      <c r="V372" s="329"/>
      <c r="W372" s="329"/>
      <c r="X372" s="329"/>
      <c r="Y372" s="329"/>
      <c r="Z372" s="329"/>
      <c r="AA372" s="329"/>
      <c r="AB372" s="329"/>
      <c r="AC372" s="329"/>
      <c r="AD372" s="329"/>
      <c r="AE372" s="329"/>
      <c r="AF372" s="329"/>
      <c r="AG372" s="329"/>
      <c r="AH372" s="329"/>
      <c r="AI372" s="329"/>
      <c r="AJ372" s="330"/>
    </row>
    <row r="373" spans="1:54" ht="13.5" customHeight="1" x14ac:dyDescent="0.15">
      <c r="A373" s="355"/>
      <c r="B373" s="350" t="s">
        <v>0</v>
      </c>
      <c r="C373" s="351" t="s">
        <v>280</v>
      </c>
      <c r="D373" s="351" t="str">
        <f>IF(C375="○","整理番号","登録番号")</f>
        <v>登録番号</v>
      </c>
      <c r="E373" s="193" t="s">
        <v>1394</v>
      </c>
      <c r="F373" s="350" t="s">
        <v>319</v>
      </c>
      <c r="G373" s="215" t="s">
        <v>1</v>
      </c>
      <c r="H373" s="336" t="s">
        <v>1395</v>
      </c>
      <c r="I373" s="353" t="s">
        <v>2</v>
      </c>
      <c r="J373" s="194" t="s">
        <v>281</v>
      </c>
      <c r="K373" s="195" t="s">
        <v>16</v>
      </c>
      <c r="L373" s="338" t="s">
        <v>4</v>
      </c>
      <c r="M373" s="339"/>
      <c r="N373" s="339"/>
      <c r="O373" s="339"/>
      <c r="P373" s="339"/>
      <c r="Q373" s="339"/>
      <c r="R373" s="339"/>
      <c r="S373" s="339"/>
      <c r="T373" s="339"/>
      <c r="U373" s="339"/>
      <c r="V373" s="339"/>
      <c r="W373" s="339"/>
      <c r="X373" s="339"/>
      <c r="Y373" s="339"/>
      <c r="Z373" s="340"/>
      <c r="AA373" s="196" t="s">
        <v>16</v>
      </c>
      <c r="AB373" s="341" t="s">
        <v>462</v>
      </c>
      <c r="AC373" s="342"/>
      <c r="AD373" s="342"/>
      <c r="AE373" s="342"/>
      <c r="AF373" s="342"/>
      <c r="AG373" s="342"/>
      <c r="AH373" s="342"/>
      <c r="AI373" s="343"/>
      <c r="AJ373" s="216" t="s">
        <v>16</v>
      </c>
    </row>
    <row r="374" spans="1:54" ht="14.25" thickBot="1" x14ac:dyDescent="0.2">
      <c r="A374" s="356"/>
      <c r="B374" s="337"/>
      <c r="C374" s="352"/>
      <c r="D374" s="352"/>
      <c r="E374" s="197" t="s">
        <v>6</v>
      </c>
      <c r="F374" s="337"/>
      <c r="G374" s="198" t="s">
        <v>7</v>
      </c>
      <c r="H374" s="337"/>
      <c r="I374" s="354"/>
      <c r="J374" s="199"/>
      <c r="K374" s="200"/>
      <c r="L374" s="344" t="s">
        <v>8</v>
      </c>
      <c r="M374" s="345"/>
      <c r="N374" s="345"/>
      <c r="O374" s="345"/>
      <c r="P374" s="345"/>
      <c r="Q374" s="345"/>
      <c r="R374" s="346"/>
      <c r="S374" s="197" t="s">
        <v>9</v>
      </c>
      <c r="T374" s="201" t="s">
        <v>10</v>
      </c>
      <c r="U374" s="202"/>
      <c r="V374" s="202"/>
      <c r="W374" s="202"/>
      <c r="X374" s="202"/>
      <c r="Y374" s="203"/>
      <c r="Z374" s="198" t="s">
        <v>11</v>
      </c>
      <c r="AA374" s="204"/>
      <c r="AB374" s="347" t="s">
        <v>8</v>
      </c>
      <c r="AC374" s="348"/>
      <c r="AD374" s="348"/>
      <c r="AE374" s="348"/>
      <c r="AF374" s="348"/>
      <c r="AG374" s="348"/>
      <c r="AH374" s="349"/>
      <c r="AI374" s="205" t="s">
        <v>9</v>
      </c>
      <c r="AJ374" s="217"/>
    </row>
    <row r="375" spans="1:54" x14ac:dyDescent="0.15">
      <c r="A375" s="357">
        <v>75</v>
      </c>
      <c r="B375" s="292"/>
      <c r="C375" s="294"/>
      <c r="D375" s="292"/>
      <c r="E375" s="212" t="str">
        <f>IF(C375="○",IF($D375&lt;&gt;"",VLOOKUP($D375,新規学連登録者入力シート!$A$2:$U$101,8,FALSE),""),IF($D375&lt;&gt;"",IF(VLOOKUP(個人情報!$D375,登録者リスト!$A$1:$F$43729,4,FALSE)=基本情報!$D$6,VLOOKUP(個人情報!$D375,登録者リスト!$A$1:$F$43729,3,FALSE),""),""))</f>
        <v/>
      </c>
      <c r="F375" s="283" t="str">
        <f>IF(C375="○",IF($D375&lt;&gt;"",VLOOKUP($D375,新規学連登録者入力シート!$A$2:$U$101,9,FALSE),""),IF($D375&lt;&gt;"",IF(VLOOKUP(個人情報!$D375,登録者リスト!$A$1:$G$43729,4,FALSE)=基本情報!$D$6,VLOOKUP(個人情報!$D375,登録者リスト!$A$1:$G$43729,7,FALSE),""),""))</f>
        <v/>
      </c>
      <c r="G375" s="213" t="str">
        <f>IF(C375="○",IF($D375&lt;&gt;"",VLOOKUP($D375,新規学連登録者入力シート!$A$2:$U$101,14,FALSE),""),IF($D375&lt;&gt;"",IF(VLOOKUP(個人情報!$D375,登録者リスト!$A$1:$F$43729,4,FALSE)=基本情報!$D$6,VLOOKUP(個人情報!$D375,登録者リスト!$A$1:$F$43729,5,FALSE),""),""))</f>
        <v/>
      </c>
      <c r="H375" s="281" t="str">
        <f>IF(C375="○",IF($D375&lt;&gt;"",VLOOKUP($D375,新規学連登録者入力シート!$A$2:$U$101,19,FALSE),""),IF($D375&lt;&gt;"",IF(VLOOKUP(個人情報!$D375,登録者リスト!$A$1:$H$43729,4,FALSE)=基本情報!$D$6,VLOOKUP(個人情報!$D375,登録者リスト!$A$1:$H$43729,8,FALSE),""),""))</f>
        <v/>
      </c>
      <c r="I375" s="285"/>
      <c r="J375" s="169"/>
      <c r="K375" s="13" t="str">
        <f>IF(S375="",ASC(L375&amp;IF(N375&lt;&gt;"",TEXT(N375,"00"),"")&amp;IF(P375&lt;&gt;"",TEXT(P375,"00"),"")&amp;IF(R375&lt;&gt;"",TEXT(R375,"00"),"")),ASC(S375))</f>
        <v/>
      </c>
      <c r="L375" s="292"/>
      <c r="M375" s="265" t="s">
        <v>275</v>
      </c>
      <c r="N375" s="319"/>
      <c r="O375" s="265" t="s">
        <v>276</v>
      </c>
      <c r="P375" s="319"/>
      <c r="Q375" s="277" t="s">
        <v>277</v>
      </c>
      <c r="R375" s="321"/>
      <c r="S375" s="292"/>
      <c r="T375" s="8"/>
      <c r="U375" s="9" t="s">
        <v>23</v>
      </c>
      <c r="V375" s="8"/>
      <c r="W375" s="9" t="s">
        <v>24</v>
      </c>
      <c r="X375" s="8"/>
      <c r="Y375" s="9" t="s">
        <v>26</v>
      </c>
      <c r="Z375" s="285"/>
      <c r="AA375" s="126" t="str">
        <f>IF(AI375="",ASC(AB375&amp;IF(AD375&lt;&gt;"",TEXT(AD375,"00"),"")&amp;IF(AF375&lt;&gt;"",TEXT(AF375,"00"),"")&amp;IF(AH375&lt;&gt;"",TEXT(AH375,"00"),"")),ASC(AI375))</f>
        <v/>
      </c>
      <c r="AB375" s="267" t="str">
        <f>IF(I375="","",IF(I375="202 七種競技","",VLOOKUP(I375,大学記録!$A$3:$H$22,2,FALSE)))</f>
        <v/>
      </c>
      <c r="AC375" s="269" t="s">
        <v>275</v>
      </c>
      <c r="AD375" s="267" t="str">
        <f>IF(I375="","",IF(I375="202 七種競技","",VLOOKUP(I375,大学記録!$A$3:$H$22,4,FALSE)))</f>
        <v/>
      </c>
      <c r="AE375" s="269" t="s">
        <v>276</v>
      </c>
      <c r="AF375" s="267" t="str">
        <f>IF(I375="","",IF(I375="202 七種競技","",VLOOKUP(I375,大学記録!$A$3:$H$22,6,FALSE)))</f>
        <v/>
      </c>
      <c r="AG375" s="273" t="s">
        <v>277</v>
      </c>
      <c r="AH375" s="267" t="str">
        <f>IF(I375="","",IF(I375="202 七種競技","",VLOOKUP(I375,大学記録!$A$3:$H$22,8,FALSE)))</f>
        <v/>
      </c>
      <c r="AI375" s="267" t="str">
        <f>IF(I375="","",IF(I375="202 七種競技",大学記録!$B$22,""))</f>
        <v/>
      </c>
      <c r="AJ375" s="218" t="e">
        <f>IF(#REF!="",ASC(#REF!&amp;IF(#REF!&lt;&gt;"",TEXT(#REF!,"00"),"")&amp;IF(#REF!&lt;&gt;"",TEXT(#REF!,"00"),"")&amp;IF(#REF!&lt;&gt;"",TEXT(#REF!,"00"),"")),ASC(#REF!))</f>
        <v>#REF!</v>
      </c>
      <c r="AL375" s="6" t="str">
        <f>IF(AND(I375&lt;&gt;"107 ハーフマラソン",I375&lt;&gt;"062 10000mW"),D375 &amp; "-" &amp; I375,D375 &amp; "-" &amp; I375 &amp;#REF!)</f>
        <v>-</v>
      </c>
      <c r="AM375" s="6" t="str">
        <f>IF(ISERROR(VLOOKUP(個人情報!$AL375,登録者リスト!#REF!,4,FALSE)),"○","")</f>
        <v>○</v>
      </c>
      <c r="AN375" s="6" t="e">
        <f>IF(AND(I375&lt;&gt;"107 ハーフマラソン",I375&lt;&gt;"062 10000mW"),#REF! &amp; "-" &amp; I375,#REF! &amp; "-" &amp; I375 &amp;#REF!)</f>
        <v>#REF!</v>
      </c>
      <c r="AO375" s="6" t="str">
        <f>IF(ISERROR(VLOOKUP(AN375,突破者リスト外資格記録入力シート!$D$7:$M$106,2,FALSE)),"○","")</f>
        <v>○</v>
      </c>
      <c r="AP375" s="6" t="str">
        <f>IF(C375="○","整理番号","登録番号")</f>
        <v>登録番号</v>
      </c>
      <c r="AQ375" s="6" t="str">
        <f>IF(I375="107 ハーフマラソン","H",IF(I375="062 10000mW","W",""))</f>
        <v/>
      </c>
      <c r="AR375" s="6" t="e">
        <f>VLOOKUP($I375 &amp;#REF!,標準記録!$A$1:$D$25,2,FALSE)</f>
        <v>#REF!</v>
      </c>
      <c r="AS375" s="6" t="e">
        <f>VLOOKUP($I375 &amp;#REF!,標準記録!$A$1:$D$25,3,FALSE)</f>
        <v>#REF!</v>
      </c>
      <c r="AT375" s="6" t="e">
        <f>VLOOKUP($I375 &amp;#REF!,標準記録!$A$1:$D$25,4,FALSE)</f>
        <v>#REF!</v>
      </c>
      <c r="AU375" s="6" t="str">
        <f>IF(AV375="","",A375)</f>
        <v/>
      </c>
      <c r="AV375" s="6" t="str">
        <f>IF(OR(I375="201 十種競技",I375="202 七種競技"),#REF!,"")</f>
        <v/>
      </c>
      <c r="AW375" s="6" t="str">
        <f>IF(I375="107 ハーフマラソン",#REF!,"")</f>
        <v/>
      </c>
      <c r="AX375" s="6" t="e">
        <f>I375 &amp;#REF!</f>
        <v>#REF!</v>
      </c>
      <c r="AY375" s="6">
        <f>I375</f>
        <v>0</v>
      </c>
      <c r="AZ375" s="6">
        <f>COUNTIF($AY$5:$AY$401,I375)</f>
        <v>160</v>
      </c>
      <c r="BA375" s="6">
        <f>COUNTIF($AX$5:$AX$401,I375 &amp; "B標準")</f>
        <v>0</v>
      </c>
      <c r="BB375" s="6" t="str">
        <f>D373 &amp; D375</f>
        <v>登録番号</v>
      </c>
    </row>
    <row r="376" spans="1:54" ht="14.25" thickBot="1" x14ac:dyDescent="0.2">
      <c r="A376" s="358"/>
      <c r="B376" s="293"/>
      <c r="C376" s="295"/>
      <c r="D376" s="293"/>
      <c r="E376" s="188" t="str">
        <f>IF(C375="○",IF($D375&lt;&gt;"",VLOOKUP($D375,新規学連登録者入力シート!$A$2:$U$101,7,FALSE),""),IF($D375&lt;&gt;"",IF(VLOOKUP(個人情報!$D375,登録者リスト!$A$1:$F$43729,4,FALSE)=基本情報!$D$6,VLOOKUP(個人情報!$D375,登録者リスト!$A$1:$F$43729,2,FALSE),""),""))</f>
        <v/>
      </c>
      <c r="F376" s="284"/>
      <c r="G376" s="188" t="str">
        <f>IF(C375="○",IF($D375&lt;&gt;"",VLOOKUP($D375,新規学連登録者入力シート!$A$2:$U$101,19,FALSE),""),IF($D375&lt;&gt;"",IF(VLOOKUP(個人情報!$D375,登録者リスト!$A$1:$F$43729,4,FALSE)=基本情報!$D$6,VLOOKUP(個人情報!$D375,登録者リスト!$A$1:$F$43729,6,FALSE),""),""))</f>
        <v/>
      </c>
      <c r="H376" s="282"/>
      <c r="I376" s="286"/>
      <c r="J376" s="170"/>
      <c r="K376" s="15" t="str">
        <f>IF(S376="",ASC(L376&amp;IF(N376&lt;&gt;"",TEXT(N376,"00"),"")&amp;IF(P376&lt;&gt;"",TEXT(P376,"00"),"")&amp;IF(R376&lt;&gt;"",TEXT(R376,"00"),"")),ASC(S376))</f>
        <v/>
      </c>
      <c r="L376" s="293"/>
      <c r="M376" s="266"/>
      <c r="N376" s="320"/>
      <c r="O376" s="266"/>
      <c r="P376" s="320"/>
      <c r="Q376" s="278"/>
      <c r="R376" s="322"/>
      <c r="S376" s="293"/>
      <c r="T376" s="10"/>
      <c r="U376" s="11" t="s">
        <v>23</v>
      </c>
      <c r="V376" s="10"/>
      <c r="W376" s="11" t="s">
        <v>25</v>
      </c>
      <c r="X376" s="10"/>
      <c r="Y376" s="11" t="s">
        <v>26</v>
      </c>
      <c r="Z376" s="286"/>
      <c r="AA376" s="127" t="str">
        <f>IF(AI376="",ASC(AB375&amp;IF(AD376&lt;&gt;"",TEXT(AD376,"00"),"")&amp;IF(AF376&lt;&gt;"",TEXT(AF376,"00"),"")&amp;IF(AH376&lt;&gt;"",TEXT(AH376,"00"),"")),ASC(AI376))</f>
        <v/>
      </c>
      <c r="AB376" s="268"/>
      <c r="AC376" s="270"/>
      <c r="AD376" s="268"/>
      <c r="AE376" s="270"/>
      <c r="AF376" s="268"/>
      <c r="AG376" s="274"/>
      <c r="AH376" s="268"/>
      <c r="AI376" s="268"/>
      <c r="AJ376" s="219" t="e">
        <f>IF(#REF!="",ASC(#REF!&amp;IF(#REF!&lt;&gt;"",TEXT(#REF!,"00"),"")&amp;IF(#REF!&lt;&gt;"",TEXT(#REF!,"00"),"")&amp;IF(#REF!&lt;&gt;"",TEXT(#REF!,"00"),"")),ASC(#REF!))</f>
        <v>#REF!</v>
      </c>
      <c r="AL376" s="6" t="str">
        <f>IF(AND(I376&lt;&gt;"107 ハーフマラソン",I376&lt;&gt;"062 10000mW"),D375 &amp; "-" &amp; I376,D375 &amp; "-" &amp; I376 &amp;#REF!)</f>
        <v>-</v>
      </c>
      <c r="AM376" s="6" t="str">
        <f>IF(ISERROR(VLOOKUP(個人情報!$AL376,登録者リスト!#REF!,4,FALSE)),"○","")</f>
        <v>○</v>
      </c>
      <c r="AN376" s="6" t="e">
        <f>IF(AND(I376&lt;&gt;"107 ハーフマラソン",I376&lt;&gt;"062 10000mW"),#REF! &amp; "-" &amp; I376,#REF! &amp; "-" &amp; I376 &amp;#REF!)</f>
        <v>#REF!</v>
      </c>
      <c r="AO376" s="6" t="str">
        <f>IF(ISERROR(VLOOKUP(AN376,突破者リスト外資格記録入力シート!$D$7:$M$106,2,FALSE)),"○","")</f>
        <v>○</v>
      </c>
      <c r="AQ376" s="6" t="str">
        <f>IF(I376="107 ハーフマラソン","H",IF(I376="062 10000mW","W",""))</f>
        <v/>
      </c>
      <c r="AR376" s="6" t="e">
        <f>VLOOKUP($I376 &amp;#REF!,標準記録!$A$1:$D$25,2,FALSE)</f>
        <v>#REF!</v>
      </c>
      <c r="AS376" s="6" t="e">
        <f>VLOOKUP($I376 &amp;#REF!,標準記録!$A$1:$D$25,3,FALSE)</f>
        <v>#REF!</v>
      </c>
      <c r="AT376" s="6" t="e">
        <f>VLOOKUP($I376 &amp;#REF!,標準記録!$A$1:$D$25,4,FALSE)</f>
        <v>#REF!</v>
      </c>
      <c r="AU376" s="6" t="str">
        <f>IF(AV376="","",A375)</f>
        <v/>
      </c>
      <c r="AV376" s="6" t="str">
        <f>IF(OR(I376="201 十種競技",I376="202 七種競技"),#REF!,"")</f>
        <v/>
      </c>
      <c r="AW376" s="6" t="str">
        <f>IF(I376="107 ハーフマラソン",#REF!,"")</f>
        <v/>
      </c>
      <c r="AX376" s="6" t="e">
        <f>I376 &amp;#REF!</f>
        <v>#REF!</v>
      </c>
      <c r="AY376" s="6">
        <f>I376</f>
        <v>0</v>
      </c>
      <c r="AZ376" s="6">
        <f>COUNTIF($AY$5:$AY$401,I376)</f>
        <v>160</v>
      </c>
      <c r="BA376" s="6">
        <f>COUNTIF($AX$5:$AX$401,I376 &amp; "B標準")</f>
        <v>0</v>
      </c>
    </row>
    <row r="377" spans="1:54" ht="15" thickTop="1" thickBot="1" x14ac:dyDescent="0.2">
      <c r="A377" s="359"/>
      <c r="B377" s="325" t="s">
        <v>164</v>
      </c>
      <c r="C377" s="326"/>
      <c r="D377" s="326"/>
      <c r="E377" s="326"/>
      <c r="F377" s="326"/>
      <c r="G377" s="327"/>
      <c r="H377" s="214"/>
      <c r="I377" s="328"/>
      <c r="J377" s="329"/>
      <c r="K377" s="329"/>
      <c r="L377" s="329"/>
      <c r="M377" s="329"/>
      <c r="N377" s="329"/>
      <c r="O377" s="329"/>
      <c r="P377" s="329"/>
      <c r="Q377" s="329"/>
      <c r="R377" s="329"/>
      <c r="S377" s="329"/>
      <c r="T377" s="329"/>
      <c r="U377" s="329"/>
      <c r="V377" s="329"/>
      <c r="W377" s="329"/>
      <c r="X377" s="329"/>
      <c r="Y377" s="329"/>
      <c r="Z377" s="329"/>
      <c r="AA377" s="329"/>
      <c r="AB377" s="329"/>
      <c r="AC377" s="329"/>
      <c r="AD377" s="329"/>
      <c r="AE377" s="329"/>
      <c r="AF377" s="329"/>
      <c r="AG377" s="329"/>
      <c r="AH377" s="329"/>
      <c r="AI377" s="329"/>
      <c r="AJ377" s="330"/>
    </row>
    <row r="378" spans="1:54" ht="13.5" customHeight="1" x14ac:dyDescent="0.15">
      <c r="A378" s="355"/>
      <c r="B378" s="350" t="s">
        <v>0</v>
      </c>
      <c r="C378" s="351" t="s">
        <v>280</v>
      </c>
      <c r="D378" s="351" t="str">
        <f>IF(C380="○","整理番号","登録番号")</f>
        <v>登録番号</v>
      </c>
      <c r="E378" s="193" t="s">
        <v>1394</v>
      </c>
      <c r="F378" s="350" t="s">
        <v>319</v>
      </c>
      <c r="G378" s="215" t="s">
        <v>1</v>
      </c>
      <c r="H378" s="336" t="s">
        <v>1395</v>
      </c>
      <c r="I378" s="353" t="s">
        <v>2</v>
      </c>
      <c r="J378" s="194" t="s">
        <v>281</v>
      </c>
      <c r="K378" s="195" t="s">
        <v>16</v>
      </c>
      <c r="L378" s="338" t="s">
        <v>4</v>
      </c>
      <c r="M378" s="339"/>
      <c r="N378" s="339"/>
      <c r="O378" s="339"/>
      <c r="P378" s="339"/>
      <c r="Q378" s="339"/>
      <c r="R378" s="339"/>
      <c r="S378" s="339"/>
      <c r="T378" s="339"/>
      <c r="U378" s="339"/>
      <c r="V378" s="339"/>
      <c r="W378" s="339"/>
      <c r="X378" s="339"/>
      <c r="Y378" s="339"/>
      <c r="Z378" s="340"/>
      <c r="AA378" s="196" t="s">
        <v>16</v>
      </c>
      <c r="AB378" s="341" t="s">
        <v>462</v>
      </c>
      <c r="AC378" s="342"/>
      <c r="AD378" s="342"/>
      <c r="AE378" s="342"/>
      <c r="AF378" s="342"/>
      <c r="AG378" s="342"/>
      <c r="AH378" s="342"/>
      <c r="AI378" s="343"/>
      <c r="AJ378" s="216" t="s">
        <v>16</v>
      </c>
    </row>
    <row r="379" spans="1:54" ht="14.25" thickBot="1" x14ac:dyDescent="0.2">
      <c r="A379" s="356"/>
      <c r="B379" s="337"/>
      <c r="C379" s="352"/>
      <c r="D379" s="352"/>
      <c r="E379" s="197" t="s">
        <v>6</v>
      </c>
      <c r="F379" s="337"/>
      <c r="G379" s="198" t="s">
        <v>7</v>
      </c>
      <c r="H379" s="337"/>
      <c r="I379" s="354"/>
      <c r="J379" s="199"/>
      <c r="K379" s="200"/>
      <c r="L379" s="344" t="s">
        <v>8</v>
      </c>
      <c r="M379" s="345"/>
      <c r="N379" s="345"/>
      <c r="O379" s="345"/>
      <c r="P379" s="345"/>
      <c r="Q379" s="345"/>
      <c r="R379" s="346"/>
      <c r="S379" s="197" t="s">
        <v>9</v>
      </c>
      <c r="T379" s="201" t="s">
        <v>10</v>
      </c>
      <c r="U379" s="202"/>
      <c r="V379" s="202"/>
      <c r="W379" s="202"/>
      <c r="X379" s="202"/>
      <c r="Y379" s="203"/>
      <c r="Z379" s="198" t="s">
        <v>11</v>
      </c>
      <c r="AA379" s="204"/>
      <c r="AB379" s="347" t="s">
        <v>8</v>
      </c>
      <c r="AC379" s="348"/>
      <c r="AD379" s="348"/>
      <c r="AE379" s="348"/>
      <c r="AF379" s="348"/>
      <c r="AG379" s="348"/>
      <c r="AH379" s="349"/>
      <c r="AI379" s="205" t="s">
        <v>9</v>
      </c>
      <c r="AJ379" s="217"/>
    </row>
    <row r="380" spans="1:54" x14ac:dyDescent="0.15">
      <c r="A380" s="357">
        <v>76</v>
      </c>
      <c r="B380" s="292"/>
      <c r="C380" s="294"/>
      <c r="D380" s="292"/>
      <c r="E380" s="212" t="str">
        <f>IF(C380="○",IF($D380&lt;&gt;"",VLOOKUP($D380,新規学連登録者入力シート!$A$2:$U$101,8,FALSE),""),IF($D380&lt;&gt;"",IF(VLOOKUP(個人情報!$D380,登録者リスト!$A$1:$F$43729,4,FALSE)=基本情報!$D$6,VLOOKUP(個人情報!$D380,登録者リスト!$A$1:$F$43729,3,FALSE),""),""))</f>
        <v/>
      </c>
      <c r="F380" s="283" t="str">
        <f>IF(C380="○",IF($D380&lt;&gt;"",VLOOKUP($D380,新規学連登録者入力シート!$A$2:$U$101,9,FALSE),""),IF($D380&lt;&gt;"",IF(VLOOKUP(個人情報!$D380,登録者リスト!$A$1:$G$43729,4,FALSE)=基本情報!$D$6,VLOOKUP(個人情報!$D380,登録者リスト!$A$1:$G$43729,7,FALSE),""),""))</f>
        <v/>
      </c>
      <c r="G380" s="213" t="str">
        <f>IF(C380="○",IF($D380&lt;&gt;"",VLOOKUP($D380,新規学連登録者入力シート!$A$2:$U$101,14,FALSE),""),IF($D380&lt;&gt;"",IF(VLOOKUP(個人情報!$D380,登録者リスト!$A$1:$F$43729,4,FALSE)=基本情報!$D$6,VLOOKUP(個人情報!$D380,登録者リスト!$A$1:$F$43729,5,FALSE),""),""))</f>
        <v/>
      </c>
      <c r="H380" s="281" t="str">
        <f>IF(C380="○",IF($D380&lt;&gt;"",VLOOKUP($D380,新規学連登録者入力シート!$A$2:$U$101,19,FALSE),""),IF($D380&lt;&gt;"",IF(VLOOKUP(個人情報!$D380,登録者リスト!$A$1:$H$43729,4,FALSE)=基本情報!$D$6,VLOOKUP(個人情報!$D380,登録者リスト!$A$1:$H$43729,8,FALSE),""),""))</f>
        <v/>
      </c>
      <c r="I380" s="285"/>
      <c r="J380" s="169"/>
      <c r="K380" s="13" t="str">
        <f>IF(S380="",ASC(L380&amp;IF(N380&lt;&gt;"",TEXT(N380,"00"),"")&amp;IF(P380&lt;&gt;"",TEXT(P380,"00"),"")&amp;IF(R380&lt;&gt;"",TEXT(R380,"00"),"")),ASC(S380))</f>
        <v/>
      </c>
      <c r="L380" s="292"/>
      <c r="M380" s="265" t="s">
        <v>275</v>
      </c>
      <c r="N380" s="319"/>
      <c r="O380" s="265" t="s">
        <v>276</v>
      </c>
      <c r="P380" s="319"/>
      <c r="Q380" s="277" t="s">
        <v>277</v>
      </c>
      <c r="R380" s="321"/>
      <c r="S380" s="292"/>
      <c r="T380" s="8"/>
      <c r="U380" s="9" t="s">
        <v>23</v>
      </c>
      <c r="V380" s="8"/>
      <c r="W380" s="9" t="s">
        <v>24</v>
      </c>
      <c r="X380" s="8"/>
      <c r="Y380" s="9" t="s">
        <v>26</v>
      </c>
      <c r="Z380" s="285"/>
      <c r="AA380" s="126" t="str">
        <f>IF(AI380="",ASC(AB380&amp;IF(AD380&lt;&gt;"",TEXT(AD380,"00"),"")&amp;IF(AF380&lt;&gt;"",TEXT(AF380,"00"),"")&amp;IF(AH380&lt;&gt;"",TEXT(AH380,"00"),"")),ASC(AI380))</f>
        <v/>
      </c>
      <c r="AB380" s="267" t="str">
        <f>IF(I380="","",IF(I380="202 七種競技","",VLOOKUP(I380,大学記録!$A$3:$H$22,2,FALSE)))</f>
        <v/>
      </c>
      <c r="AC380" s="269" t="s">
        <v>275</v>
      </c>
      <c r="AD380" s="267" t="str">
        <f>IF(I380="","",IF(I380="202 七種競技","",VLOOKUP(I380,大学記録!$A$3:$H$22,4,FALSE)))</f>
        <v/>
      </c>
      <c r="AE380" s="269" t="s">
        <v>276</v>
      </c>
      <c r="AF380" s="267" t="str">
        <f>IF(I380="","",IF(I380="202 七種競技","",VLOOKUP(I380,大学記録!$A$3:$H$22,6,FALSE)))</f>
        <v/>
      </c>
      <c r="AG380" s="273" t="s">
        <v>277</v>
      </c>
      <c r="AH380" s="267" t="str">
        <f>IF(I380="","",IF(I380="202 七種競技","",VLOOKUP(I380,大学記録!$A$3:$H$22,8,FALSE)))</f>
        <v/>
      </c>
      <c r="AI380" s="267" t="str">
        <f>IF(I380="","",IF(I380="202 七種競技",大学記録!$B$22,""))</f>
        <v/>
      </c>
      <c r="AJ380" s="218" t="e">
        <f>IF(#REF!="",ASC(#REF!&amp;IF(#REF!&lt;&gt;"",TEXT(#REF!,"00"),"")&amp;IF(#REF!&lt;&gt;"",TEXT(#REF!,"00"),"")&amp;IF(#REF!&lt;&gt;"",TEXT(#REF!,"00"),"")),ASC(#REF!))</f>
        <v>#REF!</v>
      </c>
      <c r="AL380" s="6" t="str">
        <f>IF(AND(I380&lt;&gt;"107 ハーフマラソン",I380&lt;&gt;"062 10000mW"),D380 &amp; "-" &amp; I380,D380 &amp; "-" &amp; I380 &amp;#REF!)</f>
        <v>-</v>
      </c>
      <c r="AM380" s="6" t="str">
        <f>IF(ISERROR(VLOOKUP(個人情報!$AL380,登録者リスト!#REF!,4,FALSE)),"○","")</f>
        <v>○</v>
      </c>
      <c r="AN380" s="6" t="e">
        <f>IF(AND(I380&lt;&gt;"107 ハーフマラソン",I380&lt;&gt;"062 10000mW"),#REF! &amp; "-" &amp; I380,#REF! &amp; "-" &amp; I380 &amp;#REF!)</f>
        <v>#REF!</v>
      </c>
      <c r="AO380" s="6" t="str">
        <f>IF(ISERROR(VLOOKUP(AN380,突破者リスト外資格記録入力シート!$D$7:$M$106,2,FALSE)),"○","")</f>
        <v>○</v>
      </c>
      <c r="AP380" s="6" t="str">
        <f>IF(C380="○","整理番号","登録番号")</f>
        <v>登録番号</v>
      </c>
      <c r="AQ380" s="6" t="str">
        <f>IF(I380="107 ハーフマラソン","H",IF(I380="062 10000mW","W",""))</f>
        <v/>
      </c>
      <c r="AR380" s="6" t="e">
        <f>VLOOKUP($I380 &amp;#REF!,標準記録!$A$1:$D$25,2,FALSE)</f>
        <v>#REF!</v>
      </c>
      <c r="AS380" s="6" t="e">
        <f>VLOOKUP($I380 &amp;#REF!,標準記録!$A$1:$D$25,3,FALSE)</f>
        <v>#REF!</v>
      </c>
      <c r="AT380" s="6" t="e">
        <f>VLOOKUP($I380 &amp;#REF!,標準記録!$A$1:$D$25,4,FALSE)</f>
        <v>#REF!</v>
      </c>
      <c r="AU380" s="6" t="str">
        <f>IF(AV380="","",A380)</f>
        <v/>
      </c>
      <c r="AV380" s="6" t="str">
        <f>IF(OR(I380="201 十種競技",I380="202 七種競技"),#REF!,"")</f>
        <v/>
      </c>
      <c r="AW380" s="6" t="str">
        <f>IF(I380="107 ハーフマラソン",#REF!,"")</f>
        <v/>
      </c>
      <c r="AX380" s="6" t="e">
        <f>I380 &amp;#REF!</f>
        <v>#REF!</v>
      </c>
      <c r="AY380" s="6">
        <f>I380</f>
        <v>0</v>
      </c>
      <c r="AZ380" s="6">
        <f>COUNTIF($AY$5:$AY$401,I380)</f>
        <v>160</v>
      </c>
      <c r="BA380" s="6">
        <f>COUNTIF($AX$5:$AX$401,I380 &amp; "B標準")</f>
        <v>0</v>
      </c>
      <c r="BB380" s="6" t="str">
        <f>D378 &amp; D380</f>
        <v>登録番号</v>
      </c>
    </row>
    <row r="381" spans="1:54" ht="14.25" thickBot="1" x14ac:dyDescent="0.2">
      <c r="A381" s="358"/>
      <c r="B381" s="293"/>
      <c r="C381" s="295"/>
      <c r="D381" s="293"/>
      <c r="E381" s="188" t="str">
        <f>IF(C380="○",IF($D380&lt;&gt;"",VLOOKUP($D380,新規学連登録者入力シート!$A$2:$U$101,7,FALSE),""),IF($D380&lt;&gt;"",IF(VLOOKUP(個人情報!$D380,登録者リスト!$A$1:$F$43729,4,FALSE)=基本情報!$D$6,VLOOKUP(個人情報!$D380,登録者リスト!$A$1:$F$43729,2,FALSE),""),""))</f>
        <v/>
      </c>
      <c r="F381" s="284"/>
      <c r="G381" s="188" t="str">
        <f>IF(C380="○",IF($D380&lt;&gt;"",VLOOKUP($D380,新規学連登録者入力シート!$A$2:$U$101,19,FALSE),""),IF($D380&lt;&gt;"",IF(VLOOKUP(個人情報!$D380,登録者リスト!$A$1:$F$43729,4,FALSE)=基本情報!$D$6,VLOOKUP(個人情報!$D380,登録者リスト!$A$1:$F$43729,6,FALSE),""),""))</f>
        <v/>
      </c>
      <c r="H381" s="282"/>
      <c r="I381" s="286"/>
      <c r="J381" s="170"/>
      <c r="K381" s="15" t="str">
        <f>IF(S381="",ASC(L381&amp;IF(N381&lt;&gt;"",TEXT(N381,"00"),"")&amp;IF(P381&lt;&gt;"",TEXT(P381,"00"),"")&amp;IF(R381&lt;&gt;"",TEXT(R381,"00"),"")),ASC(S381))</f>
        <v/>
      </c>
      <c r="L381" s="293"/>
      <c r="M381" s="266"/>
      <c r="N381" s="320"/>
      <c r="O381" s="266"/>
      <c r="P381" s="320"/>
      <c r="Q381" s="278"/>
      <c r="R381" s="322"/>
      <c r="S381" s="293"/>
      <c r="T381" s="10"/>
      <c r="U381" s="11" t="s">
        <v>23</v>
      </c>
      <c r="V381" s="10"/>
      <c r="W381" s="11" t="s">
        <v>25</v>
      </c>
      <c r="X381" s="10"/>
      <c r="Y381" s="11" t="s">
        <v>26</v>
      </c>
      <c r="Z381" s="286"/>
      <c r="AA381" s="127" t="str">
        <f>IF(AI381="",ASC(AB380&amp;IF(AD381&lt;&gt;"",TEXT(AD381,"00"),"")&amp;IF(AF381&lt;&gt;"",TEXT(AF381,"00"),"")&amp;IF(AH381&lt;&gt;"",TEXT(AH381,"00"),"")),ASC(AI381))</f>
        <v/>
      </c>
      <c r="AB381" s="268"/>
      <c r="AC381" s="270"/>
      <c r="AD381" s="268"/>
      <c r="AE381" s="270"/>
      <c r="AF381" s="268"/>
      <c r="AG381" s="274"/>
      <c r="AH381" s="268"/>
      <c r="AI381" s="268"/>
      <c r="AJ381" s="219" t="e">
        <f>IF(#REF!="",ASC(#REF!&amp;IF(#REF!&lt;&gt;"",TEXT(#REF!,"00"),"")&amp;IF(#REF!&lt;&gt;"",TEXT(#REF!,"00"),"")&amp;IF(#REF!&lt;&gt;"",TEXT(#REF!,"00"),"")),ASC(#REF!))</f>
        <v>#REF!</v>
      </c>
      <c r="AL381" s="6" t="str">
        <f>IF(AND(I381&lt;&gt;"107 ハーフマラソン",I381&lt;&gt;"062 10000mW"),D380 &amp; "-" &amp; I381,D380 &amp; "-" &amp; I381 &amp;#REF!)</f>
        <v>-</v>
      </c>
      <c r="AM381" s="6" t="str">
        <f>IF(ISERROR(VLOOKUP(個人情報!$AL381,登録者リスト!#REF!,4,FALSE)),"○","")</f>
        <v>○</v>
      </c>
      <c r="AN381" s="6" t="e">
        <f>IF(AND(I381&lt;&gt;"107 ハーフマラソン",I381&lt;&gt;"062 10000mW"),#REF! &amp; "-" &amp; I381,#REF! &amp; "-" &amp; I381 &amp;#REF!)</f>
        <v>#REF!</v>
      </c>
      <c r="AO381" s="6" t="str">
        <f>IF(ISERROR(VLOOKUP(AN381,突破者リスト外資格記録入力シート!$D$7:$M$106,2,FALSE)),"○","")</f>
        <v>○</v>
      </c>
      <c r="AQ381" s="6" t="str">
        <f>IF(I381="107 ハーフマラソン","H",IF(I381="062 10000mW","W",""))</f>
        <v/>
      </c>
      <c r="AR381" s="6" t="e">
        <f>VLOOKUP($I381 &amp;#REF!,標準記録!$A$1:$D$25,2,FALSE)</f>
        <v>#REF!</v>
      </c>
      <c r="AS381" s="6" t="e">
        <f>VLOOKUP($I381 &amp;#REF!,標準記録!$A$1:$D$25,3,FALSE)</f>
        <v>#REF!</v>
      </c>
      <c r="AT381" s="6" t="e">
        <f>VLOOKUP($I381 &amp;#REF!,標準記録!$A$1:$D$25,4,FALSE)</f>
        <v>#REF!</v>
      </c>
      <c r="AU381" s="6" t="str">
        <f>IF(AV381="","",A380)</f>
        <v/>
      </c>
      <c r="AV381" s="6" t="str">
        <f>IF(OR(I381="201 十種競技",I381="202 七種競技"),#REF!,"")</f>
        <v/>
      </c>
      <c r="AW381" s="6" t="str">
        <f>IF(I381="107 ハーフマラソン",#REF!,"")</f>
        <v/>
      </c>
      <c r="AX381" s="6" t="e">
        <f>I381 &amp;#REF!</f>
        <v>#REF!</v>
      </c>
      <c r="AY381" s="6">
        <f>I381</f>
        <v>0</v>
      </c>
      <c r="AZ381" s="6">
        <f>COUNTIF($AY$5:$AY$401,I381)</f>
        <v>160</v>
      </c>
      <c r="BA381" s="6">
        <f>COUNTIF($AX$5:$AX$401,I381 &amp; "B標準")</f>
        <v>0</v>
      </c>
    </row>
    <row r="382" spans="1:54" ht="15" thickTop="1" thickBot="1" x14ac:dyDescent="0.2">
      <c r="A382" s="359"/>
      <c r="B382" s="325" t="s">
        <v>164</v>
      </c>
      <c r="C382" s="326"/>
      <c r="D382" s="326"/>
      <c r="E382" s="326"/>
      <c r="F382" s="326"/>
      <c r="G382" s="327"/>
      <c r="H382" s="214"/>
      <c r="I382" s="328"/>
      <c r="J382" s="329"/>
      <c r="K382" s="329"/>
      <c r="L382" s="329"/>
      <c r="M382" s="329"/>
      <c r="N382" s="329"/>
      <c r="O382" s="329"/>
      <c r="P382" s="329"/>
      <c r="Q382" s="329"/>
      <c r="R382" s="329"/>
      <c r="S382" s="329"/>
      <c r="T382" s="329"/>
      <c r="U382" s="329"/>
      <c r="V382" s="329"/>
      <c r="W382" s="329"/>
      <c r="X382" s="329"/>
      <c r="Y382" s="329"/>
      <c r="Z382" s="329"/>
      <c r="AA382" s="329"/>
      <c r="AB382" s="329"/>
      <c r="AC382" s="329"/>
      <c r="AD382" s="329"/>
      <c r="AE382" s="329"/>
      <c r="AF382" s="329"/>
      <c r="AG382" s="329"/>
      <c r="AH382" s="329"/>
      <c r="AI382" s="329"/>
      <c r="AJ382" s="330"/>
    </row>
    <row r="383" spans="1:54" ht="13.5" customHeight="1" x14ac:dyDescent="0.15">
      <c r="A383" s="355"/>
      <c r="B383" s="350" t="s">
        <v>0</v>
      </c>
      <c r="C383" s="351" t="s">
        <v>280</v>
      </c>
      <c r="D383" s="351" t="str">
        <f>IF(C385="○","整理番号","登録番号")</f>
        <v>登録番号</v>
      </c>
      <c r="E383" s="193" t="s">
        <v>1394</v>
      </c>
      <c r="F383" s="350" t="s">
        <v>319</v>
      </c>
      <c r="G383" s="215" t="s">
        <v>1</v>
      </c>
      <c r="H383" s="336" t="s">
        <v>1395</v>
      </c>
      <c r="I383" s="353" t="s">
        <v>2</v>
      </c>
      <c r="J383" s="194" t="s">
        <v>281</v>
      </c>
      <c r="K383" s="195" t="s">
        <v>16</v>
      </c>
      <c r="L383" s="338" t="s">
        <v>4</v>
      </c>
      <c r="M383" s="339"/>
      <c r="N383" s="339"/>
      <c r="O383" s="339"/>
      <c r="P383" s="339"/>
      <c r="Q383" s="339"/>
      <c r="R383" s="339"/>
      <c r="S383" s="339"/>
      <c r="T383" s="339"/>
      <c r="U383" s="339"/>
      <c r="V383" s="339"/>
      <c r="W383" s="339"/>
      <c r="X383" s="339"/>
      <c r="Y383" s="339"/>
      <c r="Z383" s="340"/>
      <c r="AA383" s="196" t="s">
        <v>16</v>
      </c>
      <c r="AB383" s="341" t="s">
        <v>462</v>
      </c>
      <c r="AC383" s="342"/>
      <c r="AD383" s="342"/>
      <c r="AE383" s="342"/>
      <c r="AF383" s="342"/>
      <c r="AG383" s="342"/>
      <c r="AH383" s="342"/>
      <c r="AI383" s="343"/>
      <c r="AJ383" s="216" t="s">
        <v>16</v>
      </c>
    </row>
    <row r="384" spans="1:54" ht="14.25" thickBot="1" x14ac:dyDescent="0.2">
      <c r="A384" s="356"/>
      <c r="B384" s="337"/>
      <c r="C384" s="352"/>
      <c r="D384" s="352"/>
      <c r="E384" s="197" t="s">
        <v>6</v>
      </c>
      <c r="F384" s="337"/>
      <c r="G384" s="198" t="s">
        <v>7</v>
      </c>
      <c r="H384" s="337"/>
      <c r="I384" s="354"/>
      <c r="J384" s="199"/>
      <c r="K384" s="200"/>
      <c r="L384" s="344" t="s">
        <v>8</v>
      </c>
      <c r="M384" s="345"/>
      <c r="N384" s="345"/>
      <c r="O384" s="345"/>
      <c r="P384" s="345"/>
      <c r="Q384" s="345"/>
      <c r="R384" s="346"/>
      <c r="S384" s="197" t="s">
        <v>9</v>
      </c>
      <c r="T384" s="201" t="s">
        <v>10</v>
      </c>
      <c r="U384" s="202"/>
      <c r="V384" s="202"/>
      <c r="W384" s="202"/>
      <c r="X384" s="202"/>
      <c r="Y384" s="203"/>
      <c r="Z384" s="198" t="s">
        <v>11</v>
      </c>
      <c r="AA384" s="204"/>
      <c r="AB384" s="347" t="s">
        <v>8</v>
      </c>
      <c r="AC384" s="348"/>
      <c r="AD384" s="348"/>
      <c r="AE384" s="348"/>
      <c r="AF384" s="348"/>
      <c r="AG384" s="348"/>
      <c r="AH384" s="349"/>
      <c r="AI384" s="205" t="s">
        <v>9</v>
      </c>
      <c r="AJ384" s="217"/>
    </row>
    <row r="385" spans="1:54" x14ac:dyDescent="0.15">
      <c r="A385" s="357">
        <v>77</v>
      </c>
      <c r="B385" s="292"/>
      <c r="C385" s="294"/>
      <c r="D385" s="292"/>
      <c r="E385" s="212" t="str">
        <f>IF(C385="○",IF($D385&lt;&gt;"",VLOOKUP($D385,新規学連登録者入力シート!$A$2:$U$101,8,FALSE),""),IF($D385&lt;&gt;"",IF(VLOOKUP(個人情報!$D385,登録者リスト!$A$1:$F$43729,4,FALSE)=基本情報!$D$6,VLOOKUP(個人情報!$D385,登録者リスト!$A$1:$F$43729,3,FALSE),""),""))</f>
        <v/>
      </c>
      <c r="F385" s="283" t="str">
        <f>IF(C385="○",IF($D385&lt;&gt;"",VLOOKUP($D385,新規学連登録者入力シート!$A$2:$U$101,9,FALSE),""),IF($D385&lt;&gt;"",IF(VLOOKUP(個人情報!$D385,登録者リスト!$A$1:$G$43729,4,FALSE)=基本情報!$D$6,VLOOKUP(個人情報!$D385,登録者リスト!$A$1:$G$43729,7,FALSE),""),""))</f>
        <v/>
      </c>
      <c r="G385" s="213" t="str">
        <f>IF(C385="○",IF($D385&lt;&gt;"",VLOOKUP($D385,新規学連登録者入力シート!$A$2:$U$101,14,FALSE),""),IF($D385&lt;&gt;"",IF(VLOOKUP(個人情報!$D385,登録者リスト!$A$1:$F$43729,4,FALSE)=基本情報!$D$6,VLOOKUP(個人情報!$D385,登録者リスト!$A$1:$F$43729,5,FALSE),""),""))</f>
        <v/>
      </c>
      <c r="H385" s="281" t="str">
        <f>IF(C385="○",IF($D385&lt;&gt;"",VLOOKUP($D385,新規学連登録者入力シート!$A$2:$U$101,19,FALSE),""),IF($D385&lt;&gt;"",IF(VLOOKUP(個人情報!$D385,登録者リスト!$A$1:$H$43729,4,FALSE)=基本情報!$D$6,VLOOKUP(個人情報!$D385,登録者リスト!$A$1:$H$43729,8,FALSE),""),""))</f>
        <v/>
      </c>
      <c r="I385" s="285"/>
      <c r="J385" s="169"/>
      <c r="K385" s="13" t="str">
        <f>IF(S385="",ASC(L385&amp;IF(N385&lt;&gt;"",TEXT(N385,"00"),"")&amp;IF(P385&lt;&gt;"",TEXT(P385,"00"),"")&amp;IF(R385&lt;&gt;"",TEXT(R385,"00"),"")),ASC(S385))</f>
        <v/>
      </c>
      <c r="L385" s="292"/>
      <c r="M385" s="265" t="s">
        <v>275</v>
      </c>
      <c r="N385" s="319"/>
      <c r="O385" s="265" t="s">
        <v>276</v>
      </c>
      <c r="P385" s="319"/>
      <c r="Q385" s="277" t="s">
        <v>277</v>
      </c>
      <c r="R385" s="321"/>
      <c r="S385" s="292"/>
      <c r="T385" s="8"/>
      <c r="U385" s="9" t="s">
        <v>23</v>
      </c>
      <c r="V385" s="8"/>
      <c r="W385" s="9" t="s">
        <v>24</v>
      </c>
      <c r="X385" s="8"/>
      <c r="Y385" s="9" t="s">
        <v>26</v>
      </c>
      <c r="Z385" s="285"/>
      <c r="AA385" s="126" t="str">
        <f>IF(AI385="",ASC(AB385&amp;IF(AD385&lt;&gt;"",TEXT(AD385,"00"),"")&amp;IF(AF385&lt;&gt;"",TEXT(AF385,"00"),"")&amp;IF(AH385&lt;&gt;"",TEXT(AH385,"00"),"")),ASC(AI385))</f>
        <v/>
      </c>
      <c r="AB385" s="267" t="str">
        <f>IF(I385="","",IF(I385="202 七種競技","",VLOOKUP(I385,大学記録!$A$3:$H$22,2,FALSE)))</f>
        <v/>
      </c>
      <c r="AC385" s="269" t="s">
        <v>275</v>
      </c>
      <c r="AD385" s="267" t="str">
        <f>IF(I385="","",IF(I385="202 七種競技","",VLOOKUP(I385,大学記録!$A$3:$H$22,4,FALSE)))</f>
        <v/>
      </c>
      <c r="AE385" s="269" t="s">
        <v>276</v>
      </c>
      <c r="AF385" s="267" t="str">
        <f>IF(I385="","",IF(I385="202 七種競技","",VLOOKUP(I385,大学記録!$A$3:$H$22,6,FALSE)))</f>
        <v/>
      </c>
      <c r="AG385" s="273" t="s">
        <v>277</v>
      </c>
      <c r="AH385" s="267" t="str">
        <f>IF(I385="","",IF(I385="202 七種競技","",VLOOKUP(I385,大学記録!$A$3:$H$22,8,FALSE)))</f>
        <v/>
      </c>
      <c r="AI385" s="267" t="str">
        <f>IF(I385="","",IF(I385="202 七種競技",大学記録!$B$22,""))</f>
        <v/>
      </c>
      <c r="AJ385" s="218" t="e">
        <f>IF(#REF!="",ASC(#REF!&amp;IF(#REF!&lt;&gt;"",TEXT(#REF!,"00"),"")&amp;IF(#REF!&lt;&gt;"",TEXT(#REF!,"00"),"")&amp;IF(#REF!&lt;&gt;"",TEXT(#REF!,"00"),"")),ASC(#REF!))</f>
        <v>#REF!</v>
      </c>
      <c r="AL385" s="6" t="str">
        <f>IF(AND(I385&lt;&gt;"107 ハーフマラソン",I385&lt;&gt;"062 10000mW"),D385 &amp; "-" &amp; I385,D385 &amp; "-" &amp; I385 &amp;#REF!)</f>
        <v>-</v>
      </c>
      <c r="AM385" s="6" t="str">
        <f>IF(ISERROR(VLOOKUP(個人情報!$AL385,登録者リスト!#REF!,4,FALSE)),"○","")</f>
        <v>○</v>
      </c>
      <c r="AN385" s="6" t="e">
        <f>IF(AND(I385&lt;&gt;"107 ハーフマラソン",I385&lt;&gt;"062 10000mW"),#REF! &amp; "-" &amp; I385,#REF! &amp; "-" &amp; I385 &amp;#REF!)</f>
        <v>#REF!</v>
      </c>
      <c r="AO385" s="6" t="str">
        <f>IF(ISERROR(VLOOKUP(AN385,突破者リスト外資格記録入力シート!$D$7:$M$106,2,FALSE)),"○","")</f>
        <v>○</v>
      </c>
      <c r="AP385" s="6" t="str">
        <f>IF(C385="○","整理番号","登録番号")</f>
        <v>登録番号</v>
      </c>
      <c r="AQ385" s="6" t="str">
        <f>IF(I385="107 ハーフマラソン","H",IF(I385="062 10000mW","W",""))</f>
        <v/>
      </c>
      <c r="AR385" s="6" t="e">
        <f>VLOOKUP($I385 &amp;#REF!,標準記録!$A$1:$D$25,2,FALSE)</f>
        <v>#REF!</v>
      </c>
      <c r="AS385" s="6" t="e">
        <f>VLOOKUP($I385 &amp;#REF!,標準記録!$A$1:$D$25,3,FALSE)</f>
        <v>#REF!</v>
      </c>
      <c r="AT385" s="6" t="e">
        <f>VLOOKUP($I385 &amp;#REF!,標準記録!$A$1:$D$25,4,FALSE)</f>
        <v>#REF!</v>
      </c>
      <c r="AU385" s="6" t="str">
        <f>IF(AV385="","",A385)</f>
        <v/>
      </c>
      <c r="AV385" s="6" t="str">
        <f>IF(OR(I385="201 十種競技",I385="202 七種競技"),#REF!,"")</f>
        <v/>
      </c>
      <c r="AW385" s="6" t="str">
        <f>IF(I385="107 ハーフマラソン",#REF!,"")</f>
        <v/>
      </c>
      <c r="AX385" s="6" t="e">
        <f>I385 &amp;#REF!</f>
        <v>#REF!</v>
      </c>
      <c r="AY385" s="6">
        <f>I385</f>
        <v>0</v>
      </c>
      <c r="AZ385" s="6">
        <f>COUNTIF($AY$5:$AY$401,I385)</f>
        <v>160</v>
      </c>
      <c r="BA385" s="6">
        <f>COUNTIF($AX$5:$AX$401,I385 &amp; "B標準")</f>
        <v>0</v>
      </c>
      <c r="BB385" s="6" t="str">
        <f>D383 &amp; D385</f>
        <v>登録番号</v>
      </c>
    </row>
    <row r="386" spans="1:54" ht="14.25" thickBot="1" x14ac:dyDescent="0.2">
      <c r="A386" s="358"/>
      <c r="B386" s="293"/>
      <c r="C386" s="295"/>
      <c r="D386" s="293"/>
      <c r="E386" s="188" t="str">
        <f>IF(C385="○",IF($D385&lt;&gt;"",VLOOKUP($D385,新規学連登録者入力シート!$A$2:$U$101,7,FALSE),""),IF($D385&lt;&gt;"",IF(VLOOKUP(個人情報!$D385,登録者リスト!$A$1:$F$43729,4,FALSE)=基本情報!$D$6,VLOOKUP(個人情報!$D385,登録者リスト!$A$1:$F$43729,2,FALSE),""),""))</f>
        <v/>
      </c>
      <c r="F386" s="284"/>
      <c r="G386" s="188" t="str">
        <f>IF(C385="○",IF($D385&lt;&gt;"",VLOOKUP($D385,新規学連登録者入力シート!$A$2:$U$101,19,FALSE),""),IF($D385&lt;&gt;"",IF(VLOOKUP(個人情報!$D385,登録者リスト!$A$1:$F$43729,4,FALSE)=基本情報!$D$6,VLOOKUP(個人情報!$D385,登録者リスト!$A$1:$F$43729,6,FALSE),""),""))</f>
        <v/>
      </c>
      <c r="H386" s="282"/>
      <c r="I386" s="286"/>
      <c r="J386" s="170"/>
      <c r="K386" s="15" t="str">
        <f>IF(S386="",ASC(L386&amp;IF(N386&lt;&gt;"",TEXT(N386,"00"),"")&amp;IF(P386&lt;&gt;"",TEXT(P386,"00"),"")&amp;IF(R386&lt;&gt;"",TEXT(R386,"00"),"")),ASC(S386))</f>
        <v/>
      </c>
      <c r="L386" s="293"/>
      <c r="M386" s="266"/>
      <c r="N386" s="320"/>
      <c r="O386" s="266"/>
      <c r="P386" s="320"/>
      <c r="Q386" s="278"/>
      <c r="R386" s="322"/>
      <c r="S386" s="293"/>
      <c r="T386" s="10"/>
      <c r="U386" s="11" t="s">
        <v>23</v>
      </c>
      <c r="V386" s="10"/>
      <c r="W386" s="11" t="s">
        <v>25</v>
      </c>
      <c r="X386" s="10"/>
      <c r="Y386" s="11" t="s">
        <v>26</v>
      </c>
      <c r="Z386" s="286"/>
      <c r="AA386" s="127" t="str">
        <f>IF(AI386="",ASC(AB385&amp;IF(AD386&lt;&gt;"",TEXT(AD386,"00"),"")&amp;IF(AF386&lt;&gt;"",TEXT(AF386,"00"),"")&amp;IF(AH386&lt;&gt;"",TEXT(AH386,"00"),"")),ASC(AI386))</f>
        <v/>
      </c>
      <c r="AB386" s="268"/>
      <c r="AC386" s="270"/>
      <c r="AD386" s="268"/>
      <c r="AE386" s="270"/>
      <c r="AF386" s="268"/>
      <c r="AG386" s="274"/>
      <c r="AH386" s="268"/>
      <c r="AI386" s="268"/>
      <c r="AJ386" s="219" t="e">
        <f>IF(#REF!="",ASC(#REF!&amp;IF(#REF!&lt;&gt;"",TEXT(#REF!,"00"),"")&amp;IF(#REF!&lt;&gt;"",TEXT(#REF!,"00"),"")&amp;IF(#REF!&lt;&gt;"",TEXT(#REF!,"00"),"")),ASC(#REF!))</f>
        <v>#REF!</v>
      </c>
      <c r="AL386" s="6" t="str">
        <f>IF(AND(I386&lt;&gt;"107 ハーフマラソン",I386&lt;&gt;"062 10000mW"),D385 &amp; "-" &amp; I386,D385 &amp; "-" &amp; I386 &amp;#REF!)</f>
        <v>-</v>
      </c>
      <c r="AM386" s="6" t="str">
        <f>IF(ISERROR(VLOOKUP(個人情報!$AL386,登録者リスト!#REF!,4,FALSE)),"○","")</f>
        <v>○</v>
      </c>
      <c r="AN386" s="6" t="e">
        <f>IF(AND(I386&lt;&gt;"107 ハーフマラソン",I386&lt;&gt;"062 10000mW"),#REF! &amp; "-" &amp; I386,#REF! &amp; "-" &amp; I386 &amp;#REF!)</f>
        <v>#REF!</v>
      </c>
      <c r="AO386" s="6" t="str">
        <f>IF(ISERROR(VLOOKUP(AN386,突破者リスト外資格記録入力シート!$D$7:$M$106,2,FALSE)),"○","")</f>
        <v>○</v>
      </c>
      <c r="AQ386" s="6" t="str">
        <f>IF(I386="107 ハーフマラソン","H",IF(I386="062 10000mW","W",""))</f>
        <v/>
      </c>
      <c r="AR386" s="6" t="e">
        <f>VLOOKUP($I386 &amp;#REF!,標準記録!$A$1:$D$25,2,FALSE)</f>
        <v>#REF!</v>
      </c>
      <c r="AS386" s="6" t="e">
        <f>VLOOKUP($I386 &amp;#REF!,標準記録!$A$1:$D$25,3,FALSE)</f>
        <v>#REF!</v>
      </c>
      <c r="AT386" s="6" t="e">
        <f>VLOOKUP($I386 &amp;#REF!,標準記録!$A$1:$D$25,4,FALSE)</f>
        <v>#REF!</v>
      </c>
      <c r="AU386" s="6" t="str">
        <f>IF(AV386="","",A385)</f>
        <v/>
      </c>
      <c r="AV386" s="6" t="str">
        <f>IF(OR(I386="201 十種競技",I386="202 七種競技"),#REF!,"")</f>
        <v/>
      </c>
      <c r="AW386" s="6" t="str">
        <f>IF(I386="107 ハーフマラソン",#REF!,"")</f>
        <v/>
      </c>
      <c r="AX386" s="6" t="e">
        <f>I386 &amp;#REF!</f>
        <v>#REF!</v>
      </c>
      <c r="AY386" s="6">
        <f>I386</f>
        <v>0</v>
      </c>
      <c r="AZ386" s="6">
        <f>COUNTIF($AY$5:$AY$401,I386)</f>
        <v>160</v>
      </c>
      <c r="BA386" s="6">
        <f>COUNTIF($AX$5:$AX$401,I386 &amp; "B標準")</f>
        <v>0</v>
      </c>
    </row>
    <row r="387" spans="1:54" ht="15" thickTop="1" thickBot="1" x14ac:dyDescent="0.2">
      <c r="A387" s="359"/>
      <c r="B387" s="325" t="s">
        <v>164</v>
      </c>
      <c r="C387" s="326"/>
      <c r="D387" s="326"/>
      <c r="E387" s="326"/>
      <c r="F387" s="326"/>
      <c r="G387" s="327"/>
      <c r="H387" s="214"/>
      <c r="I387" s="328"/>
      <c r="J387" s="329"/>
      <c r="K387" s="329"/>
      <c r="L387" s="329"/>
      <c r="M387" s="329"/>
      <c r="N387" s="329"/>
      <c r="O387" s="329"/>
      <c r="P387" s="329"/>
      <c r="Q387" s="329"/>
      <c r="R387" s="329"/>
      <c r="S387" s="329"/>
      <c r="T387" s="329"/>
      <c r="U387" s="329"/>
      <c r="V387" s="329"/>
      <c r="W387" s="329"/>
      <c r="X387" s="329"/>
      <c r="Y387" s="329"/>
      <c r="Z387" s="329"/>
      <c r="AA387" s="329"/>
      <c r="AB387" s="329"/>
      <c r="AC387" s="329"/>
      <c r="AD387" s="329"/>
      <c r="AE387" s="329"/>
      <c r="AF387" s="329"/>
      <c r="AG387" s="329"/>
      <c r="AH387" s="329"/>
      <c r="AI387" s="329"/>
      <c r="AJ387" s="330"/>
    </row>
    <row r="388" spans="1:54" ht="13.5" customHeight="1" x14ac:dyDescent="0.15">
      <c r="A388" s="355"/>
      <c r="B388" s="350" t="s">
        <v>0</v>
      </c>
      <c r="C388" s="351" t="s">
        <v>280</v>
      </c>
      <c r="D388" s="351" t="str">
        <f>IF(C390="○","整理番号","登録番号")</f>
        <v>登録番号</v>
      </c>
      <c r="E388" s="193" t="s">
        <v>1394</v>
      </c>
      <c r="F388" s="350" t="s">
        <v>319</v>
      </c>
      <c r="G388" s="215" t="s">
        <v>1</v>
      </c>
      <c r="H388" s="336" t="s">
        <v>1395</v>
      </c>
      <c r="I388" s="353" t="s">
        <v>2</v>
      </c>
      <c r="J388" s="194" t="s">
        <v>281</v>
      </c>
      <c r="K388" s="195" t="s">
        <v>16</v>
      </c>
      <c r="L388" s="338" t="s">
        <v>4</v>
      </c>
      <c r="M388" s="339"/>
      <c r="N388" s="339"/>
      <c r="O388" s="339"/>
      <c r="P388" s="339"/>
      <c r="Q388" s="339"/>
      <c r="R388" s="339"/>
      <c r="S388" s="339"/>
      <c r="T388" s="339"/>
      <c r="U388" s="339"/>
      <c r="V388" s="339"/>
      <c r="W388" s="339"/>
      <c r="X388" s="339"/>
      <c r="Y388" s="339"/>
      <c r="Z388" s="340"/>
      <c r="AA388" s="196" t="s">
        <v>16</v>
      </c>
      <c r="AB388" s="341" t="s">
        <v>462</v>
      </c>
      <c r="AC388" s="342"/>
      <c r="AD388" s="342"/>
      <c r="AE388" s="342"/>
      <c r="AF388" s="342"/>
      <c r="AG388" s="342"/>
      <c r="AH388" s="342"/>
      <c r="AI388" s="343"/>
      <c r="AJ388" s="216" t="s">
        <v>16</v>
      </c>
    </row>
    <row r="389" spans="1:54" ht="14.25" thickBot="1" x14ac:dyDescent="0.2">
      <c r="A389" s="356"/>
      <c r="B389" s="337"/>
      <c r="C389" s="352"/>
      <c r="D389" s="352"/>
      <c r="E389" s="197" t="s">
        <v>6</v>
      </c>
      <c r="F389" s="337"/>
      <c r="G389" s="198" t="s">
        <v>7</v>
      </c>
      <c r="H389" s="337"/>
      <c r="I389" s="354"/>
      <c r="J389" s="199"/>
      <c r="K389" s="200"/>
      <c r="L389" s="344" t="s">
        <v>8</v>
      </c>
      <c r="M389" s="345"/>
      <c r="N389" s="345"/>
      <c r="O389" s="345"/>
      <c r="P389" s="345"/>
      <c r="Q389" s="345"/>
      <c r="R389" s="346"/>
      <c r="S389" s="197" t="s">
        <v>9</v>
      </c>
      <c r="T389" s="201" t="s">
        <v>10</v>
      </c>
      <c r="U389" s="202"/>
      <c r="V389" s="202"/>
      <c r="W389" s="202"/>
      <c r="X389" s="202"/>
      <c r="Y389" s="203"/>
      <c r="Z389" s="198" t="s">
        <v>11</v>
      </c>
      <c r="AA389" s="204"/>
      <c r="AB389" s="347" t="s">
        <v>8</v>
      </c>
      <c r="AC389" s="348"/>
      <c r="AD389" s="348"/>
      <c r="AE389" s="348"/>
      <c r="AF389" s="348"/>
      <c r="AG389" s="348"/>
      <c r="AH389" s="349"/>
      <c r="AI389" s="205" t="s">
        <v>9</v>
      </c>
      <c r="AJ389" s="217"/>
    </row>
    <row r="390" spans="1:54" x14ac:dyDescent="0.15">
      <c r="A390" s="357">
        <v>78</v>
      </c>
      <c r="B390" s="292"/>
      <c r="C390" s="294"/>
      <c r="D390" s="292"/>
      <c r="E390" s="212" t="str">
        <f>IF(C390="○",IF($D390&lt;&gt;"",VLOOKUP($D390,新規学連登録者入力シート!$A$2:$U$101,8,FALSE),""),IF($D390&lt;&gt;"",IF(VLOOKUP(個人情報!$D390,登録者リスト!$A$1:$F$43729,4,FALSE)=基本情報!$D$6,VLOOKUP(個人情報!$D390,登録者リスト!$A$1:$F$43729,3,FALSE),""),""))</f>
        <v/>
      </c>
      <c r="F390" s="283" t="str">
        <f>IF(C390="○",IF($D390&lt;&gt;"",VLOOKUP($D390,新規学連登録者入力シート!$A$2:$U$101,9,FALSE),""),IF($D390&lt;&gt;"",IF(VLOOKUP(個人情報!$D390,登録者リスト!$A$1:$G$43729,4,FALSE)=基本情報!$D$6,VLOOKUP(個人情報!$D390,登録者リスト!$A$1:$G$43729,7,FALSE),""),""))</f>
        <v/>
      </c>
      <c r="G390" s="213" t="str">
        <f>IF(C390="○",IF($D390&lt;&gt;"",VLOOKUP($D390,新規学連登録者入力シート!$A$2:$U$101,14,FALSE),""),IF($D390&lt;&gt;"",IF(VLOOKUP(個人情報!$D390,登録者リスト!$A$1:$F$43729,4,FALSE)=基本情報!$D$6,VLOOKUP(個人情報!$D390,登録者リスト!$A$1:$F$43729,5,FALSE),""),""))</f>
        <v/>
      </c>
      <c r="H390" s="281" t="str">
        <f>IF(C390="○",IF($D390&lt;&gt;"",VLOOKUP($D390,新規学連登録者入力シート!$A$2:$U$101,19,FALSE),""),IF($D390&lt;&gt;"",IF(VLOOKUP(個人情報!$D390,登録者リスト!$A$1:$H$43729,4,FALSE)=基本情報!$D$6,VLOOKUP(個人情報!$D390,登録者リスト!$A$1:$H$43729,8,FALSE),""),""))</f>
        <v/>
      </c>
      <c r="I390" s="285"/>
      <c r="J390" s="169"/>
      <c r="K390" s="13" t="str">
        <f>IF(S390="",ASC(L390&amp;IF(N390&lt;&gt;"",TEXT(N390,"00"),"")&amp;IF(P390&lt;&gt;"",TEXT(P390,"00"),"")&amp;IF(R390&lt;&gt;"",TEXT(R390,"00"),"")),ASC(S390))</f>
        <v/>
      </c>
      <c r="L390" s="292"/>
      <c r="M390" s="265" t="s">
        <v>275</v>
      </c>
      <c r="N390" s="319"/>
      <c r="O390" s="265" t="s">
        <v>276</v>
      </c>
      <c r="P390" s="319"/>
      <c r="Q390" s="277" t="s">
        <v>277</v>
      </c>
      <c r="R390" s="321"/>
      <c r="S390" s="292"/>
      <c r="T390" s="8"/>
      <c r="U390" s="9" t="s">
        <v>23</v>
      </c>
      <c r="V390" s="8"/>
      <c r="W390" s="9" t="s">
        <v>24</v>
      </c>
      <c r="X390" s="8"/>
      <c r="Y390" s="9" t="s">
        <v>26</v>
      </c>
      <c r="Z390" s="285"/>
      <c r="AA390" s="126" t="str">
        <f>IF(AI390="",ASC(AB390&amp;IF(AD390&lt;&gt;"",TEXT(AD390,"00"),"")&amp;IF(AF390&lt;&gt;"",TEXT(AF390,"00"),"")&amp;IF(AH390&lt;&gt;"",TEXT(AH390,"00"),"")),ASC(AI390))</f>
        <v/>
      </c>
      <c r="AB390" s="267" t="str">
        <f>IF(I390="","",IF(I390="202 七種競技","",VLOOKUP(I390,大学記録!$A$3:$H$22,2,FALSE)))</f>
        <v/>
      </c>
      <c r="AC390" s="269" t="s">
        <v>275</v>
      </c>
      <c r="AD390" s="267" t="str">
        <f>IF(I390="","",IF(I390="202 七種競技","",VLOOKUP(I390,大学記録!$A$3:$H$22,4,FALSE)))</f>
        <v/>
      </c>
      <c r="AE390" s="269" t="s">
        <v>276</v>
      </c>
      <c r="AF390" s="267" t="str">
        <f>IF(I390="","",IF(I390="202 七種競技","",VLOOKUP(I390,大学記録!$A$3:$H$22,6,FALSE)))</f>
        <v/>
      </c>
      <c r="AG390" s="273" t="s">
        <v>277</v>
      </c>
      <c r="AH390" s="267" t="str">
        <f>IF(I390="","",IF(I390="202 七種競技","",VLOOKUP(I390,大学記録!$A$3:$H$22,8,FALSE)))</f>
        <v/>
      </c>
      <c r="AI390" s="267" t="str">
        <f>IF(I390="","",IF(I390="202 七種競技",大学記録!$B$22,""))</f>
        <v/>
      </c>
      <c r="AJ390" s="218" t="e">
        <f>IF(#REF!="",ASC(#REF!&amp;IF(#REF!&lt;&gt;"",TEXT(#REF!,"00"),"")&amp;IF(#REF!&lt;&gt;"",TEXT(#REF!,"00"),"")&amp;IF(#REF!&lt;&gt;"",TEXT(#REF!,"00"),"")),ASC(#REF!))</f>
        <v>#REF!</v>
      </c>
      <c r="AL390" s="6" t="str">
        <f>IF(AND(I390&lt;&gt;"107 ハーフマラソン",I390&lt;&gt;"062 10000mW"),D390 &amp; "-" &amp; I390,D390 &amp; "-" &amp; I390 &amp;#REF!)</f>
        <v>-</v>
      </c>
      <c r="AM390" s="6" t="str">
        <f>IF(ISERROR(VLOOKUP(個人情報!$AL390,登録者リスト!#REF!,4,FALSE)),"○","")</f>
        <v>○</v>
      </c>
      <c r="AN390" s="6" t="e">
        <f>IF(AND(I390&lt;&gt;"107 ハーフマラソン",I390&lt;&gt;"062 10000mW"),#REF! &amp; "-" &amp; I390,#REF! &amp; "-" &amp; I390 &amp;#REF!)</f>
        <v>#REF!</v>
      </c>
      <c r="AO390" s="6" t="str">
        <f>IF(ISERROR(VLOOKUP(AN390,突破者リスト外資格記録入力シート!$D$7:$M$106,2,FALSE)),"○","")</f>
        <v>○</v>
      </c>
      <c r="AP390" s="6" t="str">
        <f>IF(C390="○","整理番号","登録番号")</f>
        <v>登録番号</v>
      </c>
      <c r="AQ390" s="6" t="str">
        <f>IF(I390="107 ハーフマラソン","H",IF(I390="062 10000mW","W",""))</f>
        <v/>
      </c>
      <c r="AR390" s="6" t="e">
        <f>VLOOKUP($I390 &amp;#REF!,標準記録!$A$1:$D$25,2,FALSE)</f>
        <v>#REF!</v>
      </c>
      <c r="AS390" s="6" t="e">
        <f>VLOOKUP($I390 &amp;#REF!,標準記録!$A$1:$D$25,3,FALSE)</f>
        <v>#REF!</v>
      </c>
      <c r="AT390" s="6" t="e">
        <f>VLOOKUP($I390 &amp;#REF!,標準記録!$A$1:$D$25,4,FALSE)</f>
        <v>#REF!</v>
      </c>
      <c r="AU390" s="6" t="str">
        <f>IF(AV390="","",A390)</f>
        <v/>
      </c>
      <c r="AV390" s="6" t="str">
        <f>IF(OR(I390="201 十種競技",I390="202 七種競技"),#REF!,"")</f>
        <v/>
      </c>
      <c r="AW390" s="6" t="str">
        <f>IF(I390="107 ハーフマラソン",#REF!,"")</f>
        <v/>
      </c>
      <c r="AX390" s="6" t="e">
        <f>I390 &amp;#REF!</f>
        <v>#REF!</v>
      </c>
      <c r="AY390" s="6">
        <f>I390</f>
        <v>0</v>
      </c>
      <c r="AZ390" s="6">
        <f>COUNTIF($AY$5:$AY$401,I390)</f>
        <v>160</v>
      </c>
      <c r="BA390" s="6">
        <f>COUNTIF($AX$5:$AX$401,I390 &amp; "B標準")</f>
        <v>0</v>
      </c>
      <c r="BB390" s="6" t="str">
        <f>D388 &amp; D390</f>
        <v>登録番号</v>
      </c>
    </row>
    <row r="391" spans="1:54" ht="14.25" thickBot="1" x14ac:dyDescent="0.2">
      <c r="A391" s="358"/>
      <c r="B391" s="293"/>
      <c r="C391" s="295"/>
      <c r="D391" s="293"/>
      <c r="E391" s="188" t="str">
        <f>IF(C390="○",IF($D390&lt;&gt;"",VLOOKUP($D390,新規学連登録者入力シート!$A$2:$U$101,7,FALSE),""),IF($D390&lt;&gt;"",IF(VLOOKUP(個人情報!$D390,登録者リスト!$A$1:$F$43729,4,FALSE)=基本情報!$D$6,VLOOKUP(個人情報!$D390,登録者リスト!$A$1:$F$43729,2,FALSE),""),""))</f>
        <v/>
      </c>
      <c r="F391" s="284"/>
      <c r="G391" s="188" t="str">
        <f>IF(C390="○",IF($D390&lt;&gt;"",VLOOKUP($D390,新規学連登録者入力シート!$A$2:$U$101,19,FALSE),""),IF($D390&lt;&gt;"",IF(VLOOKUP(個人情報!$D390,登録者リスト!$A$1:$F$43729,4,FALSE)=基本情報!$D$6,VLOOKUP(個人情報!$D390,登録者リスト!$A$1:$F$43729,6,FALSE),""),""))</f>
        <v/>
      </c>
      <c r="H391" s="282"/>
      <c r="I391" s="286"/>
      <c r="J391" s="170"/>
      <c r="K391" s="15" t="str">
        <f>IF(S391="",ASC(L391&amp;IF(N391&lt;&gt;"",TEXT(N391,"00"),"")&amp;IF(P391&lt;&gt;"",TEXT(P391,"00"),"")&amp;IF(R391&lt;&gt;"",TEXT(R391,"00"),"")),ASC(S391))</f>
        <v/>
      </c>
      <c r="L391" s="293"/>
      <c r="M391" s="266"/>
      <c r="N391" s="320"/>
      <c r="O391" s="266"/>
      <c r="P391" s="320"/>
      <c r="Q391" s="278"/>
      <c r="R391" s="322"/>
      <c r="S391" s="293"/>
      <c r="T391" s="10"/>
      <c r="U391" s="11" t="s">
        <v>23</v>
      </c>
      <c r="V391" s="10"/>
      <c r="W391" s="11" t="s">
        <v>25</v>
      </c>
      <c r="X391" s="10"/>
      <c r="Y391" s="11" t="s">
        <v>26</v>
      </c>
      <c r="Z391" s="286"/>
      <c r="AA391" s="127" t="str">
        <f>IF(AI391="",ASC(AB390&amp;IF(AD391&lt;&gt;"",TEXT(AD391,"00"),"")&amp;IF(AF391&lt;&gt;"",TEXT(AF391,"00"),"")&amp;IF(AH391&lt;&gt;"",TEXT(AH391,"00"),"")),ASC(AI391))</f>
        <v/>
      </c>
      <c r="AB391" s="268"/>
      <c r="AC391" s="270"/>
      <c r="AD391" s="268"/>
      <c r="AE391" s="270"/>
      <c r="AF391" s="268"/>
      <c r="AG391" s="274"/>
      <c r="AH391" s="268"/>
      <c r="AI391" s="268"/>
      <c r="AJ391" s="219" t="e">
        <f>IF(#REF!="",ASC(#REF!&amp;IF(#REF!&lt;&gt;"",TEXT(#REF!,"00"),"")&amp;IF(#REF!&lt;&gt;"",TEXT(#REF!,"00"),"")&amp;IF(#REF!&lt;&gt;"",TEXT(#REF!,"00"),"")),ASC(#REF!))</f>
        <v>#REF!</v>
      </c>
      <c r="AL391" s="6" t="str">
        <f>IF(AND(I391&lt;&gt;"107 ハーフマラソン",I391&lt;&gt;"062 10000mW"),D390 &amp; "-" &amp; I391,D390 &amp; "-" &amp; I391 &amp;#REF!)</f>
        <v>-</v>
      </c>
      <c r="AM391" s="6" t="str">
        <f>IF(ISERROR(VLOOKUP(個人情報!$AL391,登録者リスト!#REF!,4,FALSE)),"○","")</f>
        <v>○</v>
      </c>
      <c r="AN391" s="6" t="e">
        <f>IF(AND(I391&lt;&gt;"107 ハーフマラソン",I391&lt;&gt;"062 10000mW"),#REF! &amp; "-" &amp; I391,#REF! &amp; "-" &amp; I391 &amp;#REF!)</f>
        <v>#REF!</v>
      </c>
      <c r="AO391" s="6" t="str">
        <f>IF(ISERROR(VLOOKUP(AN391,突破者リスト外資格記録入力シート!$D$7:$M$106,2,FALSE)),"○","")</f>
        <v>○</v>
      </c>
      <c r="AQ391" s="6" t="str">
        <f>IF(I391="107 ハーフマラソン","H",IF(I391="062 10000mW","W",""))</f>
        <v/>
      </c>
      <c r="AR391" s="6" t="e">
        <f>VLOOKUP($I391 &amp;#REF!,標準記録!$A$1:$D$25,2,FALSE)</f>
        <v>#REF!</v>
      </c>
      <c r="AS391" s="6" t="e">
        <f>VLOOKUP($I391 &amp;#REF!,標準記録!$A$1:$D$25,3,FALSE)</f>
        <v>#REF!</v>
      </c>
      <c r="AT391" s="6" t="e">
        <f>VLOOKUP($I391 &amp;#REF!,標準記録!$A$1:$D$25,4,FALSE)</f>
        <v>#REF!</v>
      </c>
      <c r="AU391" s="6" t="str">
        <f>IF(AV391="","",A390)</f>
        <v/>
      </c>
      <c r="AV391" s="6" t="str">
        <f>IF(OR(I391="201 十種競技",I391="202 七種競技"),#REF!,"")</f>
        <v/>
      </c>
      <c r="AW391" s="6" t="str">
        <f>IF(I391="107 ハーフマラソン",#REF!,"")</f>
        <v/>
      </c>
      <c r="AX391" s="6" t="e">
        <f>I391 &amp;#REF!</f>
        <v>#REF!</v>
      </c>
      <c r="AY391" s="6">
        <f>I391</f>
        <v>0</v>
      </c>
      <c r="AZ391" s="6">
        <f>COUNTIF($AY$5:$AY$401,I391)</f>
        <v>160</v>
      </c>
      <c r="BA391" s="6">
        <f>COUNTIF($AX$5:$AX$401,I391 &amp; "B標準")</f>
        <v>0</v>
      </c>
    </row>
    <row r="392" spans="1:54" ht="15" thickTop="1" thickBot="1" x14ac:dyDescent="0.2">
      <c r="A392" s="359"/>
      <c r="B392" s="325" t="s">
        <v>164</v>
      </c>
      <c r="C392" s="326"/>
      <c r="D392" s="326"/>
      <c r="E392" s="326"/>
      <c r="F392" s="326"/>
      <c r="G392" s="327"/>
      <c r="H392" s="214"/>
      <c r="I392" s="328"/>
      <c r="J392" s="329"/>
      <c r="K392" s="329"/>
      <c r="L392" s="329"/>
      <c r="M392" s="329"/>
      <c r="N392" s="329"/>
      <c r="O392" s="329"/>
      <c r="P392" s="329"/>
      <c r="Q392" s="329"/>
      <c r="R392" s="329"/>
      <c r="S392" s="329"/>
      <c r="T392" s="329"/>
      <c r="U392" s="329"/>
      <c r="V392" s="329"/>
      <c r="W392" s="329"/>
      <c r="X392" s="329"/>
      <c r="Y392" s="329"/>
      <c r="Z392" s="329"/>
      <c r="AA392" s="329"/>
      <c r="AB392" s="329"/>
      <c r="AC392" s="329"/>
      <c r="AD392" s="329"/>
      <c r="AE392" s="329"/>
      <c r="AF392" s="329"/>
      <c r="AG392" s="329"/>
      <c r="AH392" s="329"/>
      <c r="AI392" s="329"/>
      <c r="AJ392" s="330"/>
    </row>
    <row r="393" spans="1:54" ht="13.5" customHeight="1" x14ac:dyDescent="0.15">
      <c r="A393" s="355"/>
      <c r="B393" s="350" t="s">
        <v>0</v>
      </c>
      <c r="C393" s="351" t="s">
        <v>280</v>
      </c>
      <c r="D393" s="351" t="str">
        <f>IF(C395="○","整理番号","登録番号")</f>
        <v>登録番号</v>
      </c>
      <c r="E393" s="193" t="s">
        <v>1394</v>
      </c>
      <c r="F393" s="350" t="s">
        <v>319</v>
      </c>
      <c r="G393" s="215" t="s">
        <v>1</v>
      </c>
      <c r="H393" s="336" t="s">
        <v>1395</v>
      </c>
      <c r="I393" s="353" t="s">
        <v>2</v>
      </c>
      <c r="J393" s="194" t="s">
        <v>281</v>
      </c>
      <c r="K393" s="195" t="s">
        <v>16</v>
      </c>
      <c r="L393" s="338" t="s">
        <v>4</v>
      </c>
      <c r="M393" s="339"/>
      <c r="N393" s="339"/>
      <c r="O393" s="339"/>
      <c r="P393" s="339"/>
      <c r="Q393" s="339"/>
      <c r="R393" s="339"/>
      <c r="S393" s="339"/>
      <c r="T393" s="339"/>
      <c r="U393" s="339"/>
      <c r="V393" s="339"/>
      <c r="W393" s="339"/>
      <c r="X393" s="339"/>
      <c r="Y393" s="339"/>
      <c r="Z393" s="340"/>
      <c r="AA393" s="196" t="s">
        <v>16</v>
      </c>
      <c r="AB393" s="341" t="s">
        <v>462</v>
      </c>
      <c r="AC393" s="342"/>
      <c r="AD393" s="342"/>
      <c r="AE393" s="342"/>
      <c r="AF393" s="342"/>
      <c r="AG393" s="342"/>
      <c r="AH393" s="342"/>
      <c r="AI393" s="343"/>
      <c r="AJ393" s="216" t="s">
        <v>16</v>
      </c>
    </row>
    <row r="394" spans="1:54" ht="14.25" thickBot="1" x14ac:dyDescent="0.2">
      <c r="A394" s="356"/>
      <c r="B394" s="337"/>
      <c r="C394" s="352"/>
      <c r="D394" s="352"/>
      <c r="E394" s="197" t="s">
        <v>6</v>
      </c>
      <c r="F394" s="337"/>
      <c r="G394" s="198" t="s">
        <v>7</v>
      </c>
      <c r="H394" s="337"/>
      <c r="I394" s="354"/>
      <c r="J394" s="199"/>
      <c r="K394" s="200"/>
      <c r="L394" s="344" t="s">
        <v>8</v>
      </c>
      <c r="M394" s="345"/>
      <c r="N394" s="345"/>
      <c r="O394" s="345"/>
      <c r="P394" s="345"/>
      <c r="Q394" s="345"/>
      <c r="R394" s="346"/>
      <c r="S394" s="197" t="s">
        <v>9</v>
      </c>
      <c r="T394" s="201" t="s">
        <v>10</v>
      </c>
      <c r="U394" s="202"/>
      <c r="V394" s="202"/>
      <c r="W394" s="202"/>
      <c r="X394" s="202"/>
      <c r="Y394" s="203"/>
      <c r="Z394" s="198" t="s">
        <v>11</v>
      </c>
      <c r="AA394" s="204"/>
      <c r="AB394" s="347" t="s">
        <v>8</v>
      </c>
      <c r="AC394" s="348"/>
      <c r="AD394" s="348"/>
      <c r="AE394" s="348"/>
      <c r="AF394" s="348"/>
      <c r="AG394" s="348"/>
      <c r="AH394" s="349"/>
      <c r="AI394" s="205" t="s">
        <v>9</v>
      </c>
      <c r="AJ394" s="217"/>
    </row>
    <row r="395" spans="1:54" x14ac:dyDescent="0.15">
      <c r="A395" s="357">
        <v>79</v>
      </c>
      <c r="B395" s="292"/>
      <c r="C395" s="294"/>
      <c r="D395" s="292"/>
      <c r="E395" s="212" t="str">
        <f>IF(C395="○",IF($D395&lt;&gt;"",VLOOKUP($D395,新規学連登録者入力シート!$A$2:$U$101,8,FALSE),""),IF($D395&lt;&gt;"",IF(VLOOKUP(個人情報!$D395,登録者リスト!$A$1:$F$43729,4,FALSE)=基本情報!$D$6,VLOOKUP(個人情報!$D395,登録者リスト!$A$1:$F$43729,3,FALSE),""),""))</f>
        <v/>
      </c>
      <c r="F395" s="283" t="str">
        <f>IF(C395="○",IF($D395&lt;&gt;"",VLOOKUP($D395,新規学連登録者入力シート!$A$2:$U$101,9,FALSE),""),IF($D395&lt;&gt;"",IF(VLOOKUP(個人情報!$D395,登録者リスト!$A$1:$G$43729,4,FALSE)=基本情報!$D$6,VLOOKUP(個人情報!$D395,登録者リスト!$A$1:$G$43729,7,FALSE),""),""))</f>
        <v/>
      </c>
      <c r="G395" s="213" t="str">
        <f>IF(C395="○",IF($D395&lt;&gt;"",VLOOKUP($D395,新規学連登録者入力シート!$A$2:$U$101,14,FALSE),""),IF($D395&lt;&gt;"",IF(VLOOKUP(個人情報!$D395,登録者リスト!$A$1:$F$43729,4,FALSE)=基本情報!$D$6,VLOOKUP(個人情報!$D395,登録者リスト!$A$1:$F$43729,5,FALSE),""),""))</f>
        <v/>
      </c>
      <c r="H395" s="281" t="str">
        <f>IF(C395="○",IF($D395&lt;&gt;"",VLOOKUP($D395,新規学連登録者入力シート!$A$2:$U$101,19,FALSE),""),IF($D395&lt;&gt;"",IF(VLOOKUP(個人情報!$D395,登録者リスト!$A$1:$H$43729,4,FALSE)=基本情報!$D$6,VLOOKUP(個人情報!$D395,登録者リスト!$A$1:$H$43729,8,FALSE),""),""))</f>
        <v/>
      </c>
      <c r="I395" s="285"/>
      <c r="J395" s="169"/>
      <c r="K395" s="13" t="str">
        <f>IF(S395="",ASC(L395&amp;IF(N395&lt;&gt;"",TEXT(N395,"00"),"")&amp;IF(P395&lt;&gt;"",TEXT(P395,"00"),"")&amp;IF(R395&lt;&gt;"",TEXT(R395,"00"),"")),ASC(S395))</f>
        <v/>
      </c>
      <c r="L395" s="292"/>
      <c r="M395" s="265" t="s">
        <v>275</v>
      </c>
      <c r="N395" s="319"/>
      <c r="O395" s="265" t="s">
        <v>276</v>
      </c>
      <c r="P395" s="319"/>
      <c r="Q395" s="277" t="s">
        <v>277</v>
      </c>
      <c r="R395" s="321"/>
      <c r="S395" s="292"/>
      <c r="T395" s="8"/>
      <c r="U395" s="9" t="s">
        <v>23</v>
      </c>
      <c r="V395" s="8"/>
      <c r="W395" s="9" t="s">
        <v>24</v>
      </c>
      <c r="X395" s="8"/>
      <c r="Y395" s="9" t="s">
        <v>26</v>
      </c>
      <c r="Z395" s="285"/>
      <c r="AA395" s="126" t="str">
        <f>IF(AI395="",ASC(AB395&amp;IF(AD395&lt;&gt;"",TEXT(AD395,"00"),"")&amp;IF(AF395&lt;&gt;"",TEXT(AF395,"00"),"")&amp;IF(AH395&lt;&gt;"",TEXT(AH395,"00"),"")),ASC(AI395))</f>
        <v/>
      </c>
      <c r="AB395" s="267" t="str">
        <f>IF(I395="","",IF(I395="202 七種競技","",VLOOKUP(I395,大学記録!$A$3:$H$22,2,FALSE)))</f>
        <v/>
      </c>
      <c r="AC395" s="269" t="s">
        <v>275</v>
      </c>
      <c r="AD395" s="267" t="str">
        <f>IF(I395="","",IF(I395="202 七種競技","",VLOOKUP(I395,大学記録!$A$3:$H$22,4,FALSE)))</f>
        <v/>
      </c>
      <c r="AE395" s="269" t="s">
        <v>276</v>
      </c>
      <c r="AF395" s="267" t="str">
        <f>IF(I395="","",IF(I395="202 七種競技","",VLOOKUP(I395,大学記録!$A$3:$H$22,6,FALSE)))</f>
        <v/>
      </c>
      <c r="AG395" s="273" t="s">
        <v>277</v>
      </c>
      <c r="AH395" s="267" t="str">
        <f>IF(I395="","",IF(I395="202 七種競技","",VLOOKUP(I395,大学記録!$A$3:$H$22,8,FALSE)))</f>
        <v/>
      </c>
      <c r="AI395" s="267" t="str">
        <f>IF(I395="","",IF(I395="202 七種競技",大学記録!$B$22,""))</f>
        <v/>
      </c>
      <c r="AJ395" s="218" t="e">
        <f>IF(#REF!="",ASC(#REF!&amp;IF(#REF!&lt;&gt;"",TEXT(#REF!,"00"),"")&amp;IF(#REF!&lt;&gt;"",TEXT(#REF!,"00"),"")&amp;IF(#REF!&lt;&gt;"",TEXT(#REF!,"00"),"")),ASC(#REF!))</f>
        <v>#REF!</v>
      </c>
      <c r="AL395" s="6" t="str">
        <f>IF(AND(I395&lt;&gt;"107 ハーフマラソン",I395&lt;&gt;"062 10000mW"),D395 &amp; "-" &amp; I395,D395 &amp; "-" &amp; I395 &amp;#REF!)</f>
        <v>-</v>
      </c>
      <c r="AM395" s="6" t="str">
        <f>IF(ISERROR(VLOOKUP(個人情報!$AL395,登録者リスト!#REF!,4,FALSE)),"○","")</f>
        <v>○</v>
      </c>
      <c r="AN395" s="6" t="e">
        <f>IF(AND(I395&lt;&gt;"107 ハーフマラソン",I395&lt;&gt;"062 10000mW"),#REF! &amp; "-" &amp; I395,#REF! &amp; "-" &amp; I395 &amp;#REF!)</f>
        <v>#REF!</v>
      </c>
      <c r="AO395" s="6" t="str">
        <f>IF(ISERROR(VLOOKUP(AN395,突破者リスト外資格記録入力シート!$D$7:$M$106,2,FALSE)),"○","")</f>
        <v>○</v>
      </c>
      <c r="AP395" s="6" t="str">
        <f>IF(C395="○","整理番号","登録番号")</f>
        <v>登録番号</v>
      </c>
      <c r="AQ395" s="6" t="str">
        <f>IF(I395="107 ハーフマラソン","H",IF(I395="062 10000mW","W",""))</f>
        <v/>
      </c>
      <c r="AR395" s="6" t="e">
        <f>VLOOKUP($I395 &amp;#REF!,標準記録!$A$1:$D$25,2,FALSE)</f>
        <v>#REF!</v>
      </c>
      <c r="AS395" s="6" t="e">
        <f>VLOOKUP($I395 &amp;#REF!,標準記録!$A$1:$D$25,3,FALSE)</f>
        <v>#REF!</v>
      </c>
      <c r="AT395" s="6" t="e">
        <f>VLOOKUP($I395 &amp;#REF!,標準記録!$A$1:$D$25,4,FALSE)</f>
        <v>#REF!</v>
      </c>
      <c r="AU395" s="6" t="str">
        <f>IF(AV395="","",A395)</f>
        <v/>
      </c>
      <c r="AV395" s="6" t="str">
        <f>IF(OR(I395="201 十種競技",I395="202 七種競技"),#REF!,"")</f>
        <v/>
      </c>
      <c r="AW395" s="6" t="str">
        <f>IF(I395="107 ハーフマラソン",#REF!,"")</f>
        <v/>
      </c>
      <c r="AX395" s="6" t="e">
        <f>I395 &amp;#REF!</f>
        <v>#REF!</v>
      </c>
      <c r="AY395" s="6">
        <f>I395</f>
        <v>0</v>
      </c>
      <c r="AZ395" s="6">
        <f>COUNTIF($AY$5:$AY$401,I395)</f>
        <v>160</v>
      </c>
      <c r="BA395" s="6">
        <f>COUNTIF($AX$5:$AX$401,I395 &amp; "B標準")</f>
        <v>0</v>
      </c>
      <c r="BB395" s="6" t="str">
        <f>D393 &amp; D395</f>
        <v>登録番号</v>
      </c>
    </row>
    <row r="396" spans="1:54" ht="14.25" thickBot="1" x14ac:dyDescent="0.2">
      <c r="A396" s="358"/>
      <c r="B396" s="293"/>
      <c r="C396" s="295"/>
      <c r="D396" s="293"/>
      <c r="E396" s="188" t="str">
        <f>IF(C395="○",IF($D395&lt;&gt;"",VLOOKUP($D395,新規学連登録者入力シート!$A$2:$U$101,7,FALSE),""),IF($D395&lt;&gt;"",IF(VLOOKUP(個人情報!$D395,登録者リスト!$A$1:$F$43729,4,FALSE)=基本情報!$D$6,VLOOKUP(個人情報!$D395,登録者リスト!$A$1:$F$43729,2,FALSE),""),""))</f>
        <v/>
      </c>
      <c r="F396" s="284"/>
      <c r="G396" s="188" t="str">
        <f>IF(C395="○",IF($D395&lt;&gt;"",VLOOKUP($D395,新規学連登録者入力シート!$A$2:$U$101,19,FALSE),""),IF($D395&lt;&gt;"",IF(VLOOKUP(個人情報!$D395,登録者リスト!$A$1:$F$43729,4,FALSE)=基本情報!$D$6,VLOOKUP(個人情報!$D395,登録者リスト!$A$1:$F$43729,6,FALSE),""),""))</f>
        <v/>
      </c>
      <c r="H396" s="282"/>
      <c r="I396" s="286"/>
      <c r="J396" s="170"/>
      <c r="K396" s="15" t="str">
        <f>IF(S396="",ASC(L396&amp;IF(N396&lt;&gt;"",TEXT(N396,"00"),"")&amp;IF(P396&lt;&gt;"",TEXT(P396,"00"),"")&amp;IF(R396&lt;&gt;"",TEXT(R396,"00"),"")),ASC(S396))</f>
        <v/>
      </c>
      <c r="L396" s="293"/>
      <c r="M396" s="266"/>
      <c r="N396" s="320"/>
      <c r="O396" s="266"/>
      <c r="P396" s="320"/>
      <c r="Q396" s="278"/>
      <c r="R396" s="322"/>
      <c r="S396" s="293"/>
      <c r="T396" s="10"/>
      <c r="U396" s="11" t="s">
        <v>23</v>
      </c>
      <c r="V396" s="10"/>
      <c r="W396" s="11" t="s">
        <v>25</v>
      </c>
      <c r="X396" s="10"/>
      <c r="Y396" s="11" t="s">
        <v>26</v>
      </c>
      <c r="Z396" s="286"/>
      <c r="AA396" s="127" t="str">
        <f>IF(AI396="",ASC(AB395&amp;IF(AD396&lt;&gt;"",TEXT(AD396,"00"),"")&amp;IF(AF396&lt;&gt;"",TEXT(AF396,"00"),"")&amp;IF(AH396&lt;&gt;"",TEXT(AH396,"00"),"")),ASC(AI396))</f>
        <v/>
      </c>
      <c r="AB396" s="268"/>
      <c r="AC396" s="270"/>
      <c r="AD396" s="268"/>
      <c r="AE396" s="270"/>
      <c r="AF396" s="268"/>
      <c r="AG396" s="274"/>
      <c r="AH396" s="268"/>
      <c r="AI396" s="268"/>
      <c r="AJ396" s="219" t="e">
        <f>IF(#REF!="",ASC(#REF!&amp;IF(#REF!&lt;&gt;"",TEXT(#REF!,"00"),"")&amp;IF(#REF!&lt;&gt;"",TEXT(#REF!,"00"),"")&amp;IF(#REF!&lt;&gt;"",TEXT(#REF!,"00"),"")),ASC(#REF!))</f>
        <v>#REF!</v>
      </c>
      <c r="AL396" s="6" t="str">
        <f>IF(AND(I396&lt;&gt;"107 ハーフマラソン",I396&lt;&gt;"062 10000mW"),D395 &amp; "-" &amp; I396,D395 &amp; "-" &amp; I396 &amp;#REF!)</f>
        <v>-</v>
      </c>
      <c r="AM396" s="6" t="str">
        <f>IF(ISERROR(VLOOKUP(個人情報!$AL396,登録者リスト!#REF!,4,FALSE)),"○","")</f>
        <v>○</v>
      </c>
      <c r="AN396" s="6" t="e">
        <f>IF(AND(I396&lt;&gt;"107 ハーフマラソン",I396&lt;&gt;"062 10000mW"),#REF! &amp; "-" &amp; I396,#REF! &amp; "-" &amp; I396 &amp;#REF!)</f>
        <v>#REF!</v>
      </c>
      <c r="AO396" s="6" t="str">
        <f>IF(ISERROR(VLOOKUP(AN396,突破者リスト外資格記録入力シート!$D$7:$M$106,2,FALSE)),"○","")</f>
        <v>○</v>
      </c>
      <c r="AQ396" s="6" t="str">
        <f>IF(I396="107 ハーフマラソン","H",IF(I396="062 10000mW","W",""))</f>
        <v/>
      </c>
      <c r="AR396" s="6" t="e">
        <f>VLOOKUP($I396 &amp;#REF!,標準記録!$A$1:$D$25,2,FALSE)</f>
        <v>#REF!</v>
      </c>
      <c r="AS396" s="6" t="e">
        <f>VLOOKUP($I396 &amp;#REF!,標準記録!$A$1:$D$25,3,FALSE)</f>
        <v>#REF!</v>
      </c>
      <c r="AT396" s="6" t="e">
        <f>VLOOKUP($I396 &amp;#REF!,標準記録!$A$1:$D$25,4,FALSE)</f>
        <v>#REF!</v>
      </c>
      <c r="AU396" s="6" t="str">
        <f>IF(AV396="","",A395)</f>
        <v/>
      </c>
      <c r="AV396" s="6" t="str">
        <f>IF(OR(I396="201 十種競技",I396="202 七種競技"),#REF!,"")</f>
        <v/>
      </c>
      <c r="AW396" s="6" t="str">
        <f>IF(I396="107 ハーフマラソン",#REF!,"")</f>
        <v/>
      </c>
      <c r="AX396" s="6" t="e">
        <f>I396 &amp;#REF!</f>
        <v>#REF!</v>
      </c>
      <c r="AY396" s="6">
        <f>I396</f>
        <v>0</v>
      </c>
      <c r="AZ396" s="6">
        <f>COUNTIF($AY$5:$AY$401,I396)</f>
        <v>160</v>
      </c>
      <c r="BA396" s="6">
        <f>COUNTIF($AX$5:$AX$401,I396 &amp; "B標準")</f>
        <v>0</v>
      </c>
    </row>
    <row r="397" spans="1:54" ht="15" thickTop="1" thickBot="1" x14ac:dyDescent="0.2">
      <c r="A397" s="359"/>
      <c r="B397" s="325" t="s">
        <v>164</v>
      </c>
      <c r="C397" s="326"/>
      <c r="D397" s="326"/>
      <c r="E397" s="326"/>
      <c r="F397" s="326"/>
      <c r="G397" s="327"/>
      <c r="H397" s="214"/>
      <c r="I397" s="328"/>
      <c r="J397" s="329"/>
      <c r="K397" s="329"/>
      <c r="L397" s="329"/>
      <c r="M397" s="329"/>
      <c r="N397" s="329"/>
      <c r="O397" s="329"/>
      <c r="P397" s="329"/>
      <c r="Q397" s="329"/>
      <c r="R397" s="329"/>
      <c r="S397" s="329"/>
      <c r="T397" s="329"/>
      <c r="U397" s="329"/>
      <c r="V397" s="329"/>
      <c r="W397" s="329"/>
      <c r="X397" s="329"/>
      <c r="Y397" s="329"/>
      <c r="Z397" s="329"/>
      <c r="AA397" s="329"/>
      <c r="AB397" s="329"/>
      <c r="AC397" s="329"/>
      <c r="AD397" s="329"/>
      <c r="AE397" s="329"/>
      <c r="AF397" s="329"/>
      <c r="AG397" s="329"/>
      <c r="AH397" s="329"/>
      <c r="AI397" s="329"/>
      <c r="AJ397" s="330"/>
    </row>
    <row r="398" spans="1:54" ht="13.5" customHeight="1" x14ac:dyDescent="0.15">
      <c r="A398" s="355"/>
      <c r="B398" s="350" t="s">
        <v>0</v>
      </c>
      <c r="C398" s="351" t="s">
        <v>280</v>
      </c>
      <c r="D398" s="351" t="str">
        <f>IF(C400="○","整理番号","登録番号")</f>
        <v>登録番号</v>
      </c>
      <c r="E398" s="193" t="s">
        <v>1394</v>
      </c>
      <c r="F398" s="350" t="s">
        <v>319</v>
      </c>
      <c r="G398" s="215" t="s">
        <v>1</v>
      </c>
      <c r="H398" s="336" t="s">
        <v>1395</v>
      </c>
      <c r="I398" s="353" t="s">
        <v>2</v>
      </c>
      <c r="J398" s="194" t="s">
        <v>281</v>
      </c>
      <c r="K398" s="195" t="s">
        <v>16</v>
      </c>
      <c r="L398" s="338" t="s">
        <v>4</v>
      </c>
      <c r="M398" s="339"/>
      <c r="N398" s="339"/>
      <c r="O398" s="339"/>
      <c r="P398" s="339"/>
      <c r="Q398" s="339"/>
      <c r="R398" s="339"/>
      <c r="S398" s="339"/>
      <c r="T398" s="339"/>
      <c r="U398" s="339"/>
      <c r="V398" s="339"/>
      <c r="W398" s="339"/>
      <c r="X398" s="339"/>
      <c r="Y398" s="339"/>
      <c r="Z398" s="340"/>
      <c r="AA398" s="196" t="s">
        <v>16</v>
      </c>
      <c r="AB398" s="341" t="s">
        <v>462</v>
      </c>
      <c r="AC398" s="342"/>
      <c r="AD398" s="342"/>
      <c r="AE398" s="342"/>
      <c r="AF398" s="342"/>
      <c r="AG398" s="342"/>
      <c r="AH398" s="342"/>
      <c r="AI398" s="343"/>
      <c r="AJ398" s="216" t="s">
        <v>16</v>
      </c>
    </row>
    <row r="399" spans="1:54" ht="14.25" thickBot="1" x14ac:dyDescent="0.2">
      <c r="A399" s="356"/>
      <c r="B399" s="337"/>
      <c r="C399" s="352"/>
      <c r="D399" s="352"/>
      <c r="E399" s="197" t="s">
        <v>6</v>
      </c>
      <c r="F399" s="337"/>
      <c r="G399" s="198" t="s">
        <v>7</v>
      </c>
      <c r="H399" s="337"/>
      <c r="I399" s="354"/>
      <c r="J399" s="199"/>
      <c r="K399" s="200"/>
      <c r="L399" s="344" t="s">
        <v>8</v>
      </c>
      <c r="M399" s="345"/>
      <c r="N399" s="345"/>
      <c r="O399" s="345"/>
      <c r="P399" s="345"/>
      <c r="Q399" s="345"/>
      <c r="R399" s="346"/>
      <c r="S399" s="197" t="s">
        <v>9</v>
      </c>
      <c r="T399" s="201" t="s">
        <v>10</v>
      </c>
      <c r="U399" s="202"/>
      <c r="V399" s="202"/>
      <c r="W399" s="202"/>
      <c r="X399" s="202"/>
      <c r="Y399" s="203"/>
      <c r="Z399" s="198" t="s">
        <v>11</v>
      </c>
      <c r="AA399" s="204"/>
      <c r="AB399" s="347" t="s">
        <v>8</v>
      </c>
      <c r="AC399" s="348"/>
      <c r="AD399" s="348"/>
      <c r="AE399" s="348"/>
      <c r="AF399" s="348"/>
      <c r="AG399" s="348"/>
      <c r="AH399" s="349"/>
      <c r="AI399" s="205" t="s">
        <v>9</v>
      </c>
      <c r="AJ399" s="217"/>
    </row>
    <row r="400" spans="1:54" x14ac:dyDescent="0.15">
      <c r="A400" s="357">
        <v>80</v>
      </c>
      <c r="B400" s="292"/>
      <c r="C400" s="294"/>
      <c r="D400" s="292"/>
      <c r="E400" s="212" t="str">
        <f>IF(C400="○",IF($D400&lt;&gt;"",VLOOKUP($D400,新規学連登録者入力シート!$A$2:$U$101,8,FALSE),""),IF($D400&lt;&gt;"",IF(VLOOKUP(個人情報!$D400,登録者リスト!$A$1:$F$43729,4,FALSE)=基本情報!$D$6,VLOOKUP(個人情報!$D400,登録者リスト!$A$1:$F$43729,3,FALSE),""),""))</f>
        <v/>
      </c>
      <c r="F400" s="283" t="str">
        <f>IF(C400="○",IF($D400&lt;&gt;"",VLOOKUP($D400,新規学連登録者入力シート!$A$2:$U$101,9,FALSE),""),IF($D400&lt;&gt;"",IF(VLOOKUP(個人情報!$D400,登録者リスト!$A$1:$G$43729,4,FALSE)=基本情報!$D$6,VLOOKUP(個人情報!$D400,登録者リスト!$A$1:$G$43729,7,FALSE),""),""))</f>
        <v/>
      </c>
      <c r="G400" s="213" t="str">
        <f>IF(C400="○",IF($D400&lt;&gt;"",VLOOKUP($D400,新規学連登録者入力シート!$A$2:$U$101,14,FALSE),""),IF($D400&lt;&gt;"",IF(VLOOKUP(個人情報!$D400,登録者リスト!$A$1:$F$43729,4,FALSE)=基本情報!$D$6,VLOOKUP(個人情報!$D400,登録者リスト!$A$1:$F$43729,5,FALSE),""),""))</f>
        <v/>
      </c>
      <c r="H400" s="281" t="str">
        <f>IF(C400="○",IF($D400&lt;&gt;"",VLOOKUP($D400,新規学連登録者入力シート!$A$2:$U$101,19,FALSE),""),IF($D400&lt;&gt;"",IF(VLOOKUP(個人情報!$D400,登録者リスト!$A$1:$H$43729,4,FALSE)=基本情報!$D$6,VLOOKUP(個人情報!$D400,登録者リスト!$A$1:$H$43729,8,FALSE),""),""))</f>
        <v/>
      </c>
      <c r="I400" s="285"/>
      <c r="J400" s="169"/>
      <c r="K400" s="13" t="str">
        <f>IF(S400="",ASC(L400&amp;IF(N400&lt;&gt;"",TEXT(N400,"00"),"")&amp;IF(P400&lt;&gt;"",TEXT(P400,"00"),"")&amp;IF(R400&lt;&gt;"",TEXT(R400,"00"),"")),ASC(S400))</f>
        <v/>
      </c>
      <c r="L400" s="292"/>
      <c r="M400" s="265" t="s">
        <v>275</v>
      </c>
      <c r="N400" s="319"/>
      <c r="O400" s="265" t="s">
        <v>276</v>
      </c>
      <c r="P400" s="319"/>
      <c r="Q400" s="277" t="s">
        <v>277</v>
      </c>
      <c r="R400" s="321"/>
      <c r="S400" s="292"/>
      <c r="T400" s="8"/>
      <c r="U400" s="9" t="s">
        <v>23</v>
      </c>
      <c r="V400" s="8"/>
      <c r="W400" s="9" t="s">
        <v>24</v>
      </c>
      <c r="X400" s="8"/>
      <c r="Y400" s="9" t="s">
        <v>26</v>
      </c>
      <c r="Z400" s="285"/>
      <c r="AA400" s="126" t="str">
        <f>IF(AI400="",ASC(AB400&amp;IF(AD400&lt;&gt;"",TEXT(AD400,"00"),"")&amp;IF(AF400&lt;&gt;"",TEXT(AF400,"00"),"")&amp;IF(AH400&lt;&gt;"",TEXT(AH400,"00"),"")),ASC(AI400))</f>
        <v/>
      </c>
      <c r="AB400" s="267" t="str">
        <f>IF(I400="","",IF(I400="202 七種競技","",VLOOKUP(I400,大学記録!$A$3:$H$22,2,FALSE)))</f>
        <v/>
      </c>
      <c r="AC400" s="269" t="s">
        <v>275</v>
      </c>
      <c r="AD400" s="267" t="str">
        <f>IF(I400="","",IF(I400="202 七種競技","",VLOOKUP(I400,大学記録!$A$3:$H$22,4,FALSE)))</f>
        <v/>
      </c>
      <c r="AE400" s="269" t="s">
        <v>276</v>
      </c>
      <c r="AF400" s="267" t="str">
        <f>IF(I400="","",IF(I400="202 七種競技","",VLOOKUP(I400,大学記録!$A$3:$H$22,6,FALSE)))</f>
        <v/>
      </c>
      <c r="AG400" s="273" t="s">
        <v>277</v>
      </c>
      <c r="AH400" s="267" t="str">
        <f>IF(I400="","",IF(I400="202 七種競技","",VLOOKUP(I400,大学記録!$A$3:$H$22,8,FALSE)))</f>
        <v/>
      </c>
      <c r="AI400" s="267" t="str">
        <f>IF(I400="","",IF(I400="202 七種競技",大学記録!$B$22,""))</f>
        <v/>
      </c>
      <c r="AJ400" s="218" t="e">
        <f>IF(#REF!="",ASC(#REF!&amp;IF(#REF!&lt;&gt;"",TEXT(#REF!,"00"),"")&amp;IF(#REF!&lt;&gt;"",TEXT(#REF!,"00"),"")&amp;IF(#REF!&lt;&gt;"",TEXT(#REF!,"00"),"")),ASC(#REF!))</f>
        <v>#REF!</v>
      </c>
      <c r="AL400" s="6" t="str">
        <f>IF(AND(I400&lt;&gt;"107 ハーフマラソン",I400&lt;&gt;"062 10000mW"),D400 &amp; "-" &amp; I400,D400 &amp; "-" &amp; I400 &amp;#REF!)</f>
        <v>-</v>
      </c>
      <c r="AM400" s="6" t="str">
        <f>IF(ISERROR(VLOOKUP(個人情報!$AL400,登録者リスト!#REF!,4,FALSE)),"○","")</f>
        <v>○</v>
      </c>
      <c r="AN400" s="6" t="e">
        <f>IF(AND(I400&lt;&gt;"107 ハーフマラソン",I400&lt;&gt;"062 10000mW"),#REF! &amp; "-" &amp; I400,#REF! &amp; "-" &amp; I400 &amp;#REF!)</f>
        <v>#REF!</v>
      </c>
      <c r="AO400" s="6" t="str">
        <f>IF(ISERROR(VLOOKUP(AN400,突破者リスト外資格記録入力シート!$D$7:$M$106,2,FALSE)),"○","")</f>
        <v>○</v>
      </c>
      <c r="AP400" s="6" t="str">
        <f>IF(C400="○","整理番号","登録番号")</f>
        <v>登録番号</v>
      </c>
      <c r="AQ400" s="6" t="str">
        <f>IF(I400="107 ハーフマラソン","H",IF(I400="062 10000mW","W",""))</f>
        <v/>
      </c>
      <c r="AR400" s="6" t="e">
        <f>VLOOKUP($I400 &amp;#REF!,標準記録!$A$1:$D$25,2,FALSE)</f>
        <v>#REF!</v>
      </c>
      <c r="AS400" s="6" t="e">
        <f>VLOOKUP($I400 &amp;#REF!,標準記録!$A$1:$D$25,3,FALSE)</f>
        <v>#REF!</v>
      </c>
      <c r="AT400" s="6" t="e">
        <f>VLOOKUP($I400 &amp;#REF!,標準記録!$A$1:$D$25,4,FALSE)</f>
        <v>#REF!</v>
      </c>
      <c r="AU400" s="6" t="str">
        <f>IF(AV400="","",A400)</f>
        <v/>
      </c>
      <c r="AV400" s="6" t="str">
        <f>IF(OR(I400="201 十種競技",I400="202 七種競技"),#REF!,"")</f>
        <v/>
      </c>
      <c r="AW400" s="6" t="str">
        <f>IF(I400="107 ハーフマラソン",#REF!,"")</f>
        <v/>
      </c>
      <c r="AX400" s="6" t="e">
        <f>I400 &amp;#REF!</f>
        <v>#REF!</v>
      </c>
      <c r="AY400" s="6">
        <f>I400</f>
        <v>0</v>
      </c>
      <c r="AZ400" s="6">
        <f>COUNTIF($AY$5:$AY$401,I400)</f>
        <v>160</v>
      </c>
      <c r="BA400" s="6">
        <f>COUNTIF($AX$5:$AX$401,I400 &amp; "B標準")</f>
        <v>0</v>
      </c>
      <c r="BB400" s="6" t="str">
        <f>D398 &amp; D400</f>
        <v>登録番号</v>
      </c>
    </row>
    <row r="401" spans="1:53" ht="14.25" thickBot="1" x14ac:dyDescent="0.2">
      <c r="A401" s="358"/>
      <c r="B401" s="293"/>
      <c r="C401" s="295"/>
      <c r="D401" s="293"/>
      <c r="E401" s="188" t="str">
        <f>IF(C400="○",IF($D400&lt;&gt;"",VLOOKUP($D400,新規学連登録者入力シート!$A$2:$U$101,7,FALSE),""),IF($D400&lt;&gt;"",IF(VLOOKUP(個人情報!$D400,登録者リスト!$A$1:$F$43729,4,FALSE)=基本情報!$D$6,VLOOKUP(個人情報!$D400,登録者リスト!$A$1:$F$43729,2,FALSE),""),""))</f>
        <v/>
      </c>
      <c r="F401" s="284"/>
      <c r="G401" s="188" t="str">
        <f>IF(C400="○",IF($D400&lt;&gt;"",VLOOKUP($D400,新規学連登録者入力シート!$A$2:$U$101,19,FALSE),""),IF($D400&lt;&gt;"",IF(VLOOKUP(個人情報!$D400,登録者リスト!$A$1:$F$43729,4,FALSE)=基本情報!$D$6,VLOOKUP(個人情報!$D400,登録者リスト!$A$1:$F$43729,6,FALSE),""),""))</f>
        <v/>
      </c>
      <c r="H401" s="282"/>
      <c r="I401" s="286"/>
      <c r="J401" s="170"/>
      <c r="K401" s="15" t="str">
        <f>IF(S401="",ASC(L401&amp;IF(N401&lt;&gt;"",TEXT(N401,"00"),"")&amp;IF(P401&lt;&gt;"",TEXT(P401,"00"),"")&amp;IF(R401&lt;&gt;"",TEXT(R401,"00"),"")),ASC(S401))</f>
        <v/>
      </c>
      <c r="L401" s="293"/>
      <c r="M401" s="266"/>
      <c r="N401" s="320"/>
      <c r="O401" s="266"/>
      <c r="P401" s="320"/>
      <c r="Q401" s="278"/>
      <c r="R401" s="322"/>
      <c r="S401" s="293"/>
      <c r="T401" s="10"/>
      <c r="U401" s="11" t="s">
        <v>23</v>
      </c>
      <c r="V401" s="10"/>
      <c r="W401" s="11" t="s">
        <v>25</v>
      </c>
      <c r="X401" s="10"/>
      <c r="Y401" s="11" t="s">
        <v>26</v>
      </c>
      <c r="Z401" s="286"/>
      <c r="AA401" s="127" t="str">
        <f>IF(AI401="",ASC(AB400&amp;IF(AD401&lt;&gt;"",TEXT(AD401,"00"),"")&amp;IF(AF401&lt;&gt;"",TEXT(AF401,"00"),"")&amp;IF(AH401&lt;&gt;"",TEXT(AH401,"00"),"")),ASC(AI401))</f>
        <v/>
      </c>
      <c r="AB401" s="268"/>
      <c r="AC401" s="270"/>
      <c r="AD401" s="268"/>
      <c r="AE401" s="270"/>
      <c r="AF401" s="268"/>
      <c r="AG401" s="274"/>
      <c r="AH401" s="268"/>
      <c r="AI401" s="268"/>
      <c r="AJ401" s="219" t="e">
        <f>IF(#REF!="",ASC(#REF!&amp;IF(#REF!&lt;&gt;"",TEXT(#REF!,"00"),"")&amp;IF(#REF!&lt;&gt;"",TEXT(#REF!,"00"),"")&amp;IF(#REF!&lt;&gt;"",TEXT(#REF!,"00"),"")),ASC(#REF!))</f>
        <v>#REF!</v>
      </c>
      <c r="AL401" s="6" t="str">
        <f>IF(AND(I401&lt;&gt;"107 ハーフマラソン",I401&lt;&gt;"062 10000mW"),D400 &amp; "-" &amp; I401,D400 &amp; "-" &amp; I401 &amp;#REF!)</f>
        <v>-</v>
      </c>
      <c r="AM401" s="6" t="str">
        <f>IF(ISERROR(VLOOKUP(個人情報!$AL401,登録者リスト!#REF!,4,FALSE)),"○","")</f>
        <v>○</v>
      </c>
      <c r="AN401" s="6" t="e">
        <f>IF(AND(I401&lt;&gt;"107 ハーフマラソン",I401&lt;&gt;"062 10000mW"),#REF! &amp; "-" &amp; I401,#REF! &amp; "-" &amp; I401 &amp;#REF!)</f>
        <v>#REF!</v>
      </c>
      <c r="AO401" s="6" t="str">
        <f>IF(ISERROR(VLOOKUP(AN401,突破者リスト外資格記録入力シート!$D$7:$M$106,2,FALSE)),"○","")</f>
        <v>○</v>
      </c>
      <c r="AQ401" s="6" t="str">
        <f>IF(I401="107 ハーフマラソン","H",IF(I401="062 10000mW","W",""))</f>
        <v/>
      </c>
      <c r="AR401" s="6" t="e">
        <f>VLOOKUP($I401 &amp;#REF!,標準記録!$A$1:$D$25,2,FALSE)</f>
        <v>#REF!</v>
      </c>
      <c r="AS401" s="6" t="e">
        <f>VLOOKUP($I401 &amp;#REF!,標準記録!$A$1:$D$25,3,FALSE)</f>
        <v>#REF!</v>
      </c>
      <c r="AT401" s="6" t="e">
        <f>VLOOKUP($I401 &amp;#REF!,標準記録!$A$1:$D$25,4,FALSE)</f>
        <v>#REF!</v>
      </c>
      <c r="AU401" s="6" t="str">
        <f>IF(AV401="","",A400)</f>
        <v/>
      </c>
      <c r="AV401" s="6" t="str">
        <f>IF(OR(I401="201 十種競技",I401="202 七種競技"),#REF!,"")</f>
        <v/>
      </c>
      <c r="AW401" s="6" t="str">
        <f>IF(I401="107 ハーフマラソン",#REF!,"")</f>
        <v/>
      </c>
      <c r="AX401" s="6" t="e">
        <f>I401 &amp;#REF!</f>
        <v>#REF!</v>
      </c>
      <c r="AY401" s="6">
        <f t="shared" ref="AY401" si="0">I401</f>
        <v>0</v>
      </c>
      <c r="AZ401" s="6">
        <f>COUNTIF($AY$5:$AY$401,I401)</f>
        <v>160</v>
      </c>
      <c r="BA401" s="6">
        <f>COUNTIF($AX$5:$AX$401,I401 &amp; "B標準")</f>
        <v>0</v>
      </c>
    </row>
    <row r="402" spans="1:53" ht="15" thickTop="1" thickBot="1" x14ac:dyDescent="0.2">
      <c r="A402" s="359"/>
      <c r="B402" s="325" t="s">
        <v>164</v>
      </c>
      <c r="C402" s="326"/>
      <c r="D402" s="326"/>
      <c r="E402" s="326"/>
      <c r="F402" s="326"/>
      <c r="G402" s="327"/>
      <c r="H402" s="214"/>
      <c r="I402" s="328"/>
      <c r="J402" s="329"/>
      <c r="K402" s="329"/>
      <c r="L402" s="329"/>
      <c r="M402" s="329"/>
      <c r="N402" s="329"/>
      <c r="O402" s="329"/>
      <c r="P402" s="329"/>
      <c r="Q402" s="329"/>
      <c r="R402" s="329"/>
      <c r="S402" s="329"/>
      <c r="T402" s="329"/>
      <c r="U402" s="329"/>
      <c r="V402" s="329"/>
      <c r="W402" s="329"/>
      <c r="X402" s="329"/>
      <c r="Y402" s="329"/>
      <c r="Z402" s="329"/>
      <c r="AA402" s="329"/>
      <c r="AB402" s="329"/>
      <c r="AC402" s="329"/>
      <c r="AD402" s="329"/>
      <c r="AE402" s="329"/>
      <c r="AF402" s="329"/>
      <c r="AG402" s="329"/>
      <c r="AH402" s="329"/>
      <c r="AI402" s="329"/>
      <c r="AJ402" s="330"/>
    </row>
    <row r="404" spans="1:53" x14ac:dyDescent="0.15">
      <c r="E404" s="180"/>
      <c r="G404" s="180"/>
    </row>
    <row r="405" spans="1:53" x14ac:dyDescent="0.15">
      <c r="E405" s="180"/>
      <c r="G405" s="180"/>
    </row>
    <row r="411" spans="1:53" x14ac:dyDescent="0.15">
      <c r="E411" s="180"/>
      <c r="G411" s="180"/>
    </row>
    <row r="412" spans="1:53" x14ac:dyDescent="0.15">
      <c r="E412" s="180"/>
      <c r="G412" s="180"/>
    </row>
    <row r="418" spans="5:7" ht="13.5" customHeight="1" x14ac:dyDescent="0.15">
      <c r="E418" s="180"/>
      <c r="G418" s="180"/>
    </row>
    <row r="419" spans="5:7" x14ac:dyDescent="0.15">
      <c r="E419" s="180"/>
      <c r="G419" s="180"/>
    </row>
    <row r="425" spans="5:7" x14ac:dyDescent="0.15">
      <c r="E425" s="180"/>
      <c r="G425" s="180"/>
    </row>
    <row r="426" spans="5:7" x14ac:dyDescent="0.15">
      <c r="E426" s="180"/>
      <c r="G426" s="180"/>
    </row>
    <row r="432" spans="5:7" x14ac:dyDescent="0.15">
      <c r="E432" s="180"/>
      <c r="G432" s="180"/>
    </row>
    <row r="433" spans="5:7" ht="13.5" customHeight="1" x14ac:dyDescent="0.15">
      <c r="E433" s="180"/>
      <c r="G433" s="180"/>
    </row>
    <row r="439" spans="5:7" x14ac:dyDescent="0.15">
      <c r="E439" s="180"/>
      <c r="G439" s="180"/>
    </row>
    <row r="440" spans="5:7" x14ac:dyDescent="0.15">
      <c r="E440" s="180"/>
      <c r="G440" s="180"/>
    </row>
    <row r="446" spans="5:7" x14ac:dyDescent="0.15">
      <c r="E446" s="180"/>
      <c r="G446" s="180"/>
    </row>
    <row r="447" spans="5:7" x14ac:dyDescent="0.15">
      <c r="E447" s="180"/>
      <c r="G447" s="180"/>
    </row>
    <row r="451" spans="5:7" x14ac:dyDescent="0.15">
      <c r="E451" s="180"/>
      <c r="G451" s="180"/>
    </row>
    <row r="452" spans="5:7" x14ac:dyDescent="0.15">
      <c r="E452" s="180"/>
      <c r="G452" s="180"/>
    </row>
    <row r="453" spans="5:7" ht="13.5" customHeight="1" x14ac:dyDescent="0.15">
      <c r="E453" s="180"/>
      <c r="G453" s="180"/>
    </row>
    <row r="454" spans="5:7" x14ac:dyDescent="0.15">
      <c r="E454" s="180"/>
      <c r="G454" s="180"/>
    </row>
    <row r="460" spans="5:7" x14ac:dyDescent="0.15">
      <c r="E460" s="180"/>
      <c r="G460" s="180"/>
    </row>
    <row r="461" spans="5:7" x14ac:dyDescent="0.15">
      <c r="E461" s="180"/>
      <c r="G461" s="180"/>
    </row>
  </sheetData>
  <sheetProtection algorithmName="SHA-512" hashValue="ti2zJ7MMV1idPjs0xFgdFbdy3k2uRWtRoZDb6bzXZOs98Dsw/6AKUwDpK83l3+UdJbELNs/CrYG41V9K1zQOcQ==" saltValue="cnOfKsZ3izvHFbnzHoxwfg==" spinCount="100000" sheet="1" selectLockedCells="1"/>
  <mergeCells count="2961">
    <mergeCell ref="L5:L6"/>
    <mergeCell ref="M5:M6"/>
    <mergeCell ref="N5:N6"/>
    <mergeCell ref="O5:O6"/>
    <mergeCell ref="P5:P6"/>
    <mergeCell ref="Q5:Q6"/>
    <mergeCell ref="I5:I6"/>
    <mergeCell ref="L4:R4"/>
    <mergeCell ref="L3:Z3"/>
    <mergeCell ref="R5:R6"/>
    <mergeCell ref="S5:S6"/>
    <mergeCell ref="Z5:Z6"/>
    <mergeCell ref="B3:B4"/>
    <mergeCell ref="C3:C4"/>
    <mergeCell ref="D3:D4"/>
    <mergeCell ref="F3:F4"/>
    <mergeCell ref="I3:I4"/>
    <mergeCell ref="H3:H4"/>
    <mergeCell ref="H5:H6"/>
    <mergeCell ref="A3:A4"/>
    <mergeCell ref="A5:A7"/>
    <mergeCell ref="A8:A9"/>
    <mergeCell ref="A10:A12"/>
    <mergeCell ref="A13:A14"/>
    <mergeCell ref="A15:A17"/>
    <mergeCell ref="B5:B6"/>
    <mergeCell ref="B7:G7"/>
    <mergeCell ref="I7:AJ7"/>
    <mergeCell ref="C5:C6"/>
    <mergeCell ref="D5:D6"/>
    <mergeCell ref="F5:F6"/>
    <mergeCell ref="AH5:AH6"/>
    <mergeCell ref="AI5:AI6"/>
    <mergeCell ref="AB5:AB6"/>
    <mergeCell ref="AC5:AC6"/>
    <mergeCell ref="AD5:AD6"/>
    <mergeCell ref="AE5:AE6"/>
    <mergeCell ref="AF5:AF6"/>
    <mergeCell ref="AG5:AG6"/>
    <mergeCell ref="AB3:AI3"/>
    <mergeCell ref="AB4:AH4"/>
    <mergeCell ref="AE10:AE11"/>
    <mergeCell ref="M10:M11"/>
    <mergeCell ref="N10:N11"/>
    <mergeCell ref="O10:O11"/>
    <mergeCell ref="P10:P11"/>
    <mergeCell ref="Q10:Q11"/>
    <mergeCell ref="R10:R11"/>
    <mergeCell ref="AB8:AI8"/>
    <mergeCell ref="L9:R9"/>
    <mergeCell ref="AB9:AH9"/>
    <mergeCell ref="A48:A49"/>
    <mergeCell ref="A50:A52"/>
    <mergeCell ref="A53:A54"/>
    <mergeCell ref="A55:A57"/>
    <mergeCell ref="A58:A59"/>
    <mergeCell ref="A60:A62"/>
    <mergeCell ref="A33:A34"/>
    <mergeCell ref="A35:A37"/>
    <mergeCell ref="A38:A39"/>
    <mergeCell ref="A40:A42"/>
    <mergeCell ref="A43:A44"/>
    <mergeCell ref="A45:A47"/>
    <mergeCell ref="A18:A19"/>
    <mergeCell ref="A20:A22"/>
    <mergeCell ref="A23:A24"/>
    <mergeCell ref="A25:A27"/>
    <mergeCell ref="A28:A29"/>
    <mergeCell ref="A30:A32"/>
    <mergeCell ref="A93:A94"/>
    <mergeCell ref="A95:A97"/>
    <mergeCell ref="A98:A99"/>
    <mergeCell ref="A100:A102"/>
    <mergeCell ref="A103:A104"/>
    <mergeCell ref="A105:A107"/>
    <mergeCell ref="A78:A79"/>
    <mergeCell ref="A80:A82"/>
    <mergeCell ref="A83:A84"/>
    <mergeCell ref="A85:A87"/>
    <mergeCell ref="A88:A89"/>
    <mergeCell ref="A90:A92"/>
    <mergeCell ref="A63:A64"/>
    <mergeCell ref="A65:A67"/>
    <mergeCell ref="A68:A69"/>
    <mergeCell ref="A70:A72"/>
    <mergeCell ref="A73:A74"/>
    <mergeCell ref="A75:A77"/>
    <mergeCell ref="A138:A139"/>
    <mergeCell ref="A140:A142"/>
    <mergeCell ref="A143:A144"/>
    <mergeCell ref="A145:A147"/>
    <mergeCell ref="A148:A149"/>
    <mergeCell ref="A150:A152"/>
    <mergeCell ref="A123:A124"/>
    <mergeCell ref="A125:A127"/>
    <mergeCell ref="A128:A129"/>
    <mergeCell ref="A130:A132"/>
    <mergeCell ref="A133:A134"/>
    <mergeCell ref="A135:A137"/>
    <mergeCell ref="A108:A109"/>
    <mergeCell ref="A110:A112"/>
    <mergeCell ref="A113:A114"/>
    <mergeCell ref="A115:A117"/>
    <mergeCell ref="A118:A119"/>
    <mergeCell ref="A120:A122"/>
    <mergeCell ref="A183:A184"/>
    <mergeCell ref="A185:A187"/>
    <mergeCell ref="A188:A189"/>
    <mergeCell ref="A190:A192"/>
    <mergeCell ref="A193:A194"/>
    <mergeCell ref="A195:A197"/>
    <mergeCell ref="A168:A169"/>
    <mergeCell ref="A170:A172"/>
    <mergeCell ref="A173:A174"/>
    <mergeCell ref="A175:A177"/>
    <mergeCell ref="A178:A179"/>
    <mergeCell ref="A180:A182"/>
    <mergeCell ref="A153:A154"/>
    <mergeCell ref="A155:A157"/>
    <mergeCell ref="A158:A159"/>
    <mergeCell ref="A160:A162"/>
    <mergeCell ref="A163:A164"/>
    <mergeCell ref="A165:A167"/>
    <mergeCell ref="A228:A229"/>
    <mergeCell ref="A230:A232"/>
    <mergeCell ref="A233:A234"/>
    <mergeCell ref="A235:A237"/>
    <mergeCell ref="A238:A239"/>
    <mergeCell ref="A240:A242"/>
    <mergeCell ref="A213:A214"/>
    <mergeCell ref="A215:A217"/>
    <mergeCell ref="A218:A219"/>
    <mergeCell ref="A220:A222"/>
    <mergeCell ref="A223:A224"/>
    <mergeCell ref="A225:A227"/>
    <mergeCell ref="A198:A199"/>
    <mergeCell ref="A200:A202"/>
    <mergeCell ref="A203:A204"/>
    <mergeCell ref="A205:A207"/>
    <mergeCell ref="A208:A209"/>
    <mergeCell ref="A210:A212"/>
    <mergeCell ref="A293:A294"/>
    <mergeCell ref="A295:A297"/>
    <mergeCell ref="A298:A299"/>
    <mergeCell ref="A300:A302"/>
    <mergeCell ref="A273:A274"/>
    <mergeCell ref="A275:A277"/>
    <mergeCell ref="A278:A279"/>
    <mergeCell ref="A280:A282"/>
    <mergeCell ref="A283:A284"/>
    <mergeCell ref="A285:A287"/>
    <mergeCell ref="A258:A259"/>
    <mergeCell ref="A260:A262"/>
    <mergeCell ref="A263:A264"/>
    <mergeCell ref="A265:A267"/>
    <mergeCell ref="A268:A269"/>
    <mergeCell ref="A270:A272"/>
    <mergeCell ref="A243:A244"/>
    <mergeCell ref="A245:A247"/>
    <mergeCell ref="A248:A249"/>
    <mergeCell ref="A250:A252"/>
    <mergeCell ref="A253:A254"/>
    <mergeCell ref="A255:A257"/>
    <mergeCell ref="A395:A397"/>
    <mergeCell ref="A398:A399"/>
    <mergeCell ref="A400:A402"/>
    <mergeCell ref="B8:B9"/>
    <mergeCell ref="C8:C9"/>
    <mergeCell ref="B12:G12"/>
    <mergeCell ref="B18:B19"/>
    <mergeCell ref="C18:C19"/>
    <mergeCell ref="D18:D19"/>
    <mergeCell ref="A378:A379"/>
    <mergeCell ref="A380:A382"/>
    <mergeCell ref="A383:A384"/>
    <mergeCell ref="A385:A387"/>
    <mergeCell ref="A388:A389"/>
    <mergeCell ref="A390:A392"/>
    <mergeCell ref="A363:A364"/>
    <mergeCell ref="A365:A367"/>
    <mergeCell ref="A368:A369"/>
    <mergeCell ref="A370:A372"/>
    <mergeCell ref="A373:A374"/>
    <mergeCell ref="A375:A377"/>
    <mergeCell ref="A348:A349"/>
    <mergeCell ref="A350:A352"/>
    <mergeCell ref="A353:A354"/>
    <mergeCell ref="A355:A357"/>
    <mergeCell ref="A358:A359"/>
    <mergeCell ref="A360:A362"/>
    <mergeCell ref="A333:A334"/>
    <mergeCell ref="A335:A337"/>
    <mergeCell ref="A338:A339"/>
    <mergeCell ref="A340:A342"/>
    <mergeCell ref="A343:A344"/>
    <mergeCell ref="AB19:AH19"/>
    <mergeCell ref="I12:AJ12"/>
    <mergeCell ref="B13:B14"/>
    <mergeCell ref="C13:C14"/>
    <mergeCell ref="D13:D14"/>
    <mergeCell ref="F13:F14"/>
    <mergeCell ref="I13:I14"/>
    <mergeCell ref="L13:Z13"/>
    <mergeCell ref="AB13:AI13"/>
    <mergeCell ref="AF10:AF11"/>
    <mergeCell ref="AG10:AG11"/>
    <mergeCell ref="AH10:AH11"/>
    <mergeCell ref="AI10:AI11"/>
    <mergeCell ref="S10:S11"/>
    <mergeCell ref="Z10:Z11"/>
    <mergeCell ref="AB10:AB11"/>
    <mergeCell ref="A393:A394"/>
    <mergeCell ref="A345:A347"/>
    <mergeCell ref="A318:A319"/>
    <mergeCell ref="A320:A322"/>
    <mergeCell ref="A323:A324"/>
    <mergeCell ref="A325:A327"/>
    <mergeCell ref="A328:A329"/>
    <mergeCell ref="A330:A332"/>
    <mergeCell ref="A303:A304"/>
    <mergeCell ref="A305:A307"/>
    <mergeCell ref="A308:A309"/>
    <mergeCell ref="A310:A312"/>
    <mergeCell ref="A313:A314"/>
    <mergeCell ref="A315:A317"/>
    <mergeCell ref="A288:A289"/>
    <mergeCell ref="A290:A292"/>
    <mergeCell ref="I10:I11"/>
    <mergeCell ref="L10:L11"/>
    <mergeCell ref="D8:D9"/>
    <mergeCell ref="F8:F9"/>
    <mergeCell ref="I8:I9"/>
    <mergeCell ref="L8:Z8"/>
    <mergeCell ref="C10:C11"/>
    <mergeCell ref="D10:D11"/>
    <mergeCell ref="F10:F11"/>
    <mergeCell ref="H8:H9"/>
    <mergeCell ref="H10:H11"/>
    <mergeCell ref="R20:R21"/>
    <mergeCell ref="S20:S21"/>
    <mergeCell ref="H20:H21"/>
    <mergeCell ref="L19:R19"/>
    <mergeCell ref="F18:F19"/>
    <mergeCell ref="I18:I19"/>
    <mergeCell ref="L18:Z18"/>
    <mergeCell ref="AB18:AI18"/>
    <mergeCell ref="B17:G17"/>
    <mergeCell ref="I17:AJ17"/>
    <mergeCell ref="AG15:AG16"/>
    <mergeCell ref="AH15:AH16"/>
    <mergeCell ref="AI15:AI16"/>
    <mergeCell ref="Z15:Z16"/>
    <mergeCell ref="AB15:AB16"/>
    <mergeCell ref="AC15:AC16"/>
    <mergeCell ref="AD15:AD16"/>
    <mergeCell ref="AE15:AE16"/>
    <mergeCell ref="AF15:AF16"/>
    <mergeCell ref="N15:N16"/>
    <mergeCell ref="AC10:AC11"/>
    <mergeCell ref="AD10:AD11"/>
    <mergeCell ref="O15:O16"/>
    <mergeCell ref="P15:P16"/>
    <mergeCell ref="Q15:Q16"/>
    <mergeCell ref="R15:R16"/>
    <mergeCell ref="S15:S16"/>
    <mergeCell ref="L14:R14"/>
    <mergeCell ref="AB14:AH14"/>
    <mergeCell ref="B15:B16"/>
    <mergeCell ref="I15:I16"/>
    <mergeCell ref="L15:L16"/>
    <mergeCell ref="M15:M16"/>
    <mergeCell ref="C15:C16"/>
    <mergeCell ref="D15:D16"/>
    <mergeCell ref="F15:F16"/>
    <mergeCell ref="H13:H14"/>
    <mergeCell ref="H15:H16"/>
    <mergeCell ref="B10:B11"/>
    <mergeCell ref="B22:G22"/>
    <mergeCell ref="I22:AJ22"/>
    <mergeCell ref="C20:C21"/>
    <mergeCell ref="D20:D21"/>
    <mergeCell ref="F20:F21"/>
    <mergeCell ref="AG20:AG21"/>
    <mergeCell ref="AH20:AH21"/>
    <mergeCell ref="AI20:AI21"/>
    <mergeCell ref="Z20:Z21"/>
    <mergeCell ref="AB20:AB21"/>
    <mergeCell ref="AC20:AC21"/>
    <mergeCell ref="AD20:AD21"/>
    <mergeCell ref="AE20:AE21"/>
    <mergeCell ref="AF20:AF21"/>
    <mergeCell ref="N20:N21"/>
    <mergeCell ref="O20:O21"/>
    <mergeCell ref="P20:P21"/>
    <mergeCell ref="Q20:Q21"/>
    <mergeCell ref="B20:B21"/>
    <mergeCell ref="I20:I21"/>
    <mergeCell ref="L20:L21"/>
    <mergeCell ref="M20:M21"/>
    <mergeCell ref="AC25:AC26"/>
    <mergeCell ref="AD25:AD26"/>
    <mergeCell ref="AE25:AE26"/>
    <mergeCell ref="AF25:AF26"/>
    <mergeCell ref="H25:H26"/>
    <mergeCell ref="N25:N26"/>
    <mergeCell ref="O25:O26"/>
    <mergeCell ref="P25:P26"/>
    <mergeCell ref="Q25:Q26"/>
    <mergeCell ref="R25:R26"/>
    <mergeCell ref="S25:S26"/>
    <mergeCell ref="B25:B26"/>
    <mergeCell ref="I25:I26"/>
    <mergeCell ref="L25:L26"/>
    <mergeCell ref="M25:M26"/>
    <mergeCell ref="L23:Z23"/>
    <mergeCell ref="AB23:AI23"/>
    <mergeCell ref="L24:R24"/>
    <mergeCell ref="AB24:AH24"/>
    <mergeCell ref="B23:B24"/>
    <mergeCell ref="C23:C24"/>
    <mergeCell ref="D23:D24"/>
    <mergeCell ref="F23:F24"/>
    <mergeCell ref="I23:I24"/>
    <mergeCell ref="H23:H24"/>
    <mergeCell ref="L28:Z28"/>
    <mergeCell ref="AB28:AI28"/>
    <mergeCell ref="L33:Z33"/>
    <mergeCell ref="AB33:AI33"/>
    <mergeCell ref="H28:H29"/>
    <mergeCell ref="L29:R29"/>
    <mergeCell ref="AB29:AH29"/>
    <mergeCell ref="B28:B29"/>
    <mergeCell ref="C28:C29"/>
    <mergeCell ref="D28:D29"/>
    <mergeCell ref="F28:F29"/>
    <mergeCell ref="I28:I29"/>
    <mergeCell ref="B27:G27"/>
    <mergeCell ref="I27:AJ27"/>
    <mergeCell ref="C25:C26"/>
    <mergeCell ref="D25:D26"/>
    <mergeCell ref="F25:F26"/>
    <mergeCell ref="AG25:AG26"/>
    <mergeCell ref="AH25:AH26"/>
    <mergeCell ref="AI25:AI26"/>
    <mergeCell ref="Z25:Z26"/>
    <mergeCell ref="B32:G32"/>
    <mergeCell ref="I32:AJ32"/>
    <mergeCell ref="C30:C31"/>
    <mergeCell ref="D30:D31"/>
    <mergeCell ref="F30:F31"/>
    <mergeCell ref="AG30:AG31"/>
    <mergeCell ref="AH30:AH31"/>
    <mergeCell ref="AI30:AI31"/>
    <mergeCell ref="Z30:Z31"/>
    <mergeCell ref="AB30:AB31"/>
    <mergeCell ref="AB25:AB26"/>
    <mergeCell ref="H38:H39"/>
    <mergeCell ref="AB35:AB36"/>
    <mergeCell ref="AC35:AC36"/>
    <mergeCell ref="AC30:AC31"/>
    <mergeCell ref="H30:H31"/>
    <mergeCell ref="AD30:AD31"/>
    <mergeCell ref="AE30:AE31"/>
    <mergeCell ref="AF30:AF31"/>
    <mergeCell ref="N30:N31"/>
    <mergeCell ref="O30:O31"/>
    <mergeCell ref="P30:P31"/>
    <mergeCell ref="Q30:Q31"/>
    <mergeCell ref="R30:R31"/>
    <mergeCell ref="S30:S31"/>
    <mergeCell ref="B30:B31"/>
    <mergeCell ref="I30:I31"/>
    <mergeCell ref="L30:L31"/>
    <mergeCell ref="B35:B36"/>
    <mergeCell ref="I35:I36"/>
    <mergeCell ref="L35:L36"/>
    <mergeCell ref="M35:M36"/>
    <mergeCell ref="AD35:AD36"/>
    <mergeCell ref="AE35:AE36"/>
    <mergeCell ref="AF35:AF36"/>
    <mergeCell ref="N35:N36"/>
    <mergeCell ref="O35:O36"/>
    <mergeCell ref="P35:P36"/>
    <mergeCell ref="Q35:Q36"/>
    <mergeCell ref="R35:R36"/>
    <mergeCell ref="S35:S36"/>
    <mergeCell ref="M30:M31"/>
    <mergeCell ref="B40:B41"/>
    <mergeCell ref="I40:I41"/>
    <mergeCell ref="H40:H41"/>
    <mergeCell ref="L40:L41"/>
    <mergeCell ref="M40:M41"/>
    <mergeCell ref="L38:Z38"/>
    <mergeCell ref="AB38:AI38"/>
    <mergeCell ref="L34:R34"/>
    <mergeCell ref="AB34:AH34"/>
    <mergeCell ref="B33:B34"/>
    <mergeCell ref="C33:C34"/>
    <mergeCell ref="D33:D34"/>
    <mergeCell ref="F33:F34"/>
    <mergeCell ref="I33:I34"/>
    <mergeCell ref="H33:H34"/>
    <mergeCell ref="L39:R39"/>
    <mergeCell ref="AB39:AH39"/>
    <mergeCell ref="B38:B39"/>
    <mergeCell ref="C38:C39"/>
    <mergeCell ref="D38:D39"/>
    <mergeCell ref="F38:F39"/>
    <mergeCell ref="I38:I39"/>
    <mergeCell ref="B37:G37"/>
    <mergeCell ref="I37:AJ37"/>
    <mergeCell ref="C35:C36"/>
    <mergeCell ref="D35:D36"/>
    <mergeCell ref="F35:F36"/>
    <mergeCell ref="AG35:AG36"/>
    <mergeCell ref="AH35:AH36"/>
    <mergeCell ref="AI35:AI36"/>
    <mergeCell ref="Z35:Z36"/>
    <mergeCell ref="H35:H36"/>
    <mergeCell ref="C40:C41"/>
    <mergeCell ref="D40:D41"/>
    <mergeCell ref="F40:F41"/>
    <mergeCell ref="AG40:AG41"/>
    <mergeCell ref="AH40:AH41"/>
    <mergeCell ref="AI40:AI41"/>
    <mergeCell ref="Z40:Z41"/>
    <mergeCell ref="AB40:AB41"/>
    <mergeCell ref="AC40:AC41"/>
    <mergeCell ref="AD40:AD41"/>
    <mergeCell ref="AE40:AE41"/>
    <mergeCell ref="AF40:AF41"/>
    <mergeCell ref="N40:N41"/>
    <mergeCell ref="O40:O41"/>
    <mergeCell ref="P40:P41"/>
    <mergeCell ref="Q40:Q41"/>
    <mergeCell ref="R40:R41"/>
    <mergeCell ref="S40:S41"/>
    <mergeCell ref="R45:R46"/>
    <mergeCell ref="S45:S46"/>
    <mergeCell ref="B45:B46"/>
    <mergeCell ref="I45:I46"/>
    <mergeCell ref="L45:L46"/>
    <mergeCell ref="M45:M46"/>
    <mergeCell ref="L43:Z43"/>
    <mergeCell ref="AB43:AI43"/>
    <mergeCell ref="L44:R44"/>
    <mergeCell ref="AB44:AH44"/>
    <mergeCell ref="B43:B44"/>
    <mergeCell ref="C43:C44"/>
    <mergeCell ref="D43:D44"/>
    <mergeCell ref="F43:F44"/>
    <mergeCell ref="I43:I44"/>
    <mergeCell ref="H43:H44"/>
    <mergeCell ref="B42:G42"/>
    <mergeCell ref="I42:AJ42"/>
    <mergeCell ref="M50:M51"/>
    <mergeCell ref="L48:Z48"/>
    <mergeCell ref="AB48:AI48"/>
    <mergeCell ref="L53:Z53"/>
    <mergeCell ref="AB53:AI53"/>
    <mergeCell ref="H48:H49"/>
    <mergeCell ref="L49:R49"/>
    <mergeCell ref="AB49:AH49"/>
    <mergeCell ref="B48:B49"/>
    <mergeCell ref="C48:C49"/>
    <mergeCell ref="D48:D49"/>
    <mergeCell ref="F48:F49"/>
    <mergeCell ref="I48:I49"/>
    <mergeCell ref="B47:G47"/>
    <mergeCell ref="I47:AJ47"/>
    <mergeCell ref="C45:C46"/>
    <mergeCell ref="D45:D46"/>
    <mergeCell ref="F45:F46"/>
    <mergeCell ref="AG45:AG46"/>
    <mergeCell ref="AH45:AH46"/>
    <mergeCell ref="AI45:AI46"/>
    <mergeCell ref="Z45:Z46"/>
    <mergeCell ref="AB45:AB46"/>
    <mergeCell ref="AC45:AC46"/>
    <mergeCell ref="AD45:AD46"/>
    <mergeCell ref="AE45:AE46"/>
    <mergeCell ref="AF45:AF46"/>
    <mergeCell ref="H45:H46"/>
    <mergeCell ref="N45:N46"/>
    <mergeCell ref="O45:O46"/>
    <mergeCell ref="P45:P46"/>
    <mergeCell ref="Q45:Q46"/>
    <mergeCell ref="L54:R54"/>
    <mergeCell ref="AB54:AH54"/>
    <mergeCell ref="B53:B54"/>
    <mergeCell ref="C53:C54"/>
    <mergeCell ref="D53:D54"/>
    <mergeCell ref="F53:F54"/>
    <mergeCell ref="I53:I54"/>
    <mergeCell ref="B52:G52"/>
    <mergeCell ref="I52:AJ52"/>
    <mergeCell ref="C50:C51"/>
    <mergeCell ref="D50:D51"/>
    <mergeCell ref="F50:F51"/>
    <mergeCell ref="AG50:AG51"/>
    <mergeCell ref="AH50:AH51"/>
    <mergeCell ref="AI50:AI51"/>
    <mergeCell ref="Z50:Z51"/>
    <mergeCell ref="AB50:AB51"/>
    <mergeCell ref="AC50:AC51"/>
    <mergeCell ref="H50:H51"/>
    <mergeCell ref="H53:H54"/>
    <mergeCell ref="AD50:AD51"/>
    <mergeCell ref="AE50:AE51"/>
    <mergeCell ref="AF50:AF51"/>
    <mergeCell ref="N50:N51"/>
    <mergeCell ref="O50:O51"/>
    <mergeCell ref="P50:P51"/>
    <mergeCell ref="Q50:Q51"/>
    <mergeCell ref="R50:R51"/>
    <mergeCell ref="S50:S51"/>
    <mergeCell ref="B50:B51"/>
    <mergeCell ref="I50:I51"/>
    <mergeCell ref="L50:L51"/>
    <mergeCell ref="R60:R61"/>
    <mergeCell ref="S60:S61"/>
    <mergeCell ref="B60:B61"/>
    <mergeCell ref="I60:I61"/>
    <mergeCell ref="H60:H61"/>
    <mergeCell ref="L59:R59"/>
    <mergeCell ref="AB59:AH59"/>
    <mergeCell ref="B58:B59"/>
    <mergeCell ref="C58:C59"/>
    <mergeCell ref="D58:D59"/>
    <mergeCell ref="F58:F59"/>
    <mergeCell ref="I58:I59"/>
    <mergeCell ref="H58:H59"/>
    <mergeCell ref="M55:M56"/>
    <mergeCell ref="L60:L61"/>
    <mergeCell ref="M60:M61"/>
    <mergeCell ref="L58:Z58"/>
    <mergeCell ref="AB58:AI58"/>
    <mergeCell ref="B57:G57"/>
    <mergeCell ref="I57:AJ57"/>
    <mergeCell ref="C55:C56"/>
    <mergeCell ref="D55:D56"/>
    <mergeCell ref="F55:F56"/>
    <mergeCell ref="AG55:AG56"/>
    <mergeCell ref="AH55:AH56"/>
    <mergeCell ref="AI55:AI56"/>
    <mergeCell ref="Z55:Z56"/>
    <mergeCell ref="H55:H56"/>
    <mergeCell ref="B62:G62"/>
    <mergeCell ref="I62:AJ62"/>
    <mergeCell ref="C60:C61"/>
    <mergeCell ref="D60:D61"/>
    <mergeCell ref="F60:F61"/>
    <mergeCell ref="AG60:AG61"/>
    <mergeCell ref="AH60:AH61"/>
    <mergeCell ref="AI60:AI61"/>
    <mergeCell ref="Z60:Z61"/>
    <mergeCell ref="AB60:AB61"/>
    <mergeCell ref="AC60:AC61"/>
    <mergeCell ref="AD60:AD61"/>
    <mergeCell ref="AE60:AE61"/>
    <mergeCell ref="AF60:AF61"/>
    <mergeCell ref="AB55:AB56"/>
    <mergeCell ref="AC55:AC56"/>
    <mergeCell ref="AD55:AD56"/>
    <mergeCell ref="AE55:AE56"/>
    <mergeCell ref="AF55:AF56"/>
    <mergeCell ref="N55:N56"/>
    <mergeCell ref="O55:O56"/>
    <mergeCell ref="P55:P56"/>
    <mergeCell ref="Q55:Q56"/>
    <mergeCell ref="R55:R56"/>
    <mergeCell ref="S55:S56"/>
    <mergeCell ref="B55:B56"/>
    <mergeCell ref="I55:I56"/>
    <mergeCell ref="L55:L56"/>
    <mergeCell ref="N60:N61"/>
    <mergeCell ref="O60:O61"/>
    <mergeCell ref="P60:P61"/>
    <mergeCell ref="Q60:Q61"/>
    <mergeCell ref="AC65:AC66"/>
    <mergeCell ref="AD65:AD66"/>
    <mergeCell ref="AE65:AE66"/>
    <mergeCell ref="AF65:AF66"/>
    <mergeCell ref="H65:H66"/>
    <mergeCell ref="N65:N66"/>
    <mergeCell ref="O65:O66"/>
    <mergeCell ref="P65:P66"/>
    <mergeCell ref="Q65:Q66"/>
    <mergeCell ref="R65:R66"/>
    <mergeCell ref="S65:S66"/>
    <mergeCell ref="B65:B66"/>
    <mergeCell ref="I65:I66"/>
    <mergeCell ref="L65:L66"/>
    <mergeCell ref="M65:M66"/>
    <mergeCell ref="L63:Z63"/>
    <mergeCell ref="AB63:AI63"/>
    <mergeCell ref="L64:R64"/>
    <mergeCell ref="AB64:AH64"/>
    <mergeCell ref="B63:B64"/>
    <mergeCell ref="C63:C64"/>
    <mergeCell ref="D63:D64"/>
    <mergeCell ref="F63:F64"/>
    <mergeCell ref="I63:I64"/>
    <mergeCell ref="H63:H64"/>
    <mergeCell ref="L68:Z68"/>
    <mergeCell ref="AB68:AI68"/>
    <mergeCell ref="L73:Z73"/>
    <mergeCell ref="AB73:AI73"/>
    <mergeCell ref="H68:H69"/>
    <mergeCell ref="L69:R69"/>
    <mergeCell ref="AB69:AH69"/>
    <mergeCell ref="B68:B69"/>
    <mergeCell ref="C68:C69"/>
    <mergeCell ref="D68:D69"/>
    <mergeCell ref="F68:F69"/>
    <mergeCell ref="I68:I69"/>
    <mergeCell ref="B67:G67"/>
    <mergeCell ref="I67:AJ67"/>
    <mergeCell ref="C65:C66"/>
    <mergeCell ref="D65:D66"/>
    <mergeCell ref="F65:F66"/>
    <mergeCell ref="AG65:AG66"/>
    <mergeCell ref="AH65:AH66"/>
    <mergeCell ref="AI65:AI66"/>
    <mergeCell ref="Z65:Z66"/>
    <mergeCell ref="B72:G72"/>
    <mergeCell ref="I72:AJ72"/>
    <mergeCell ref="C70:C71"/>
    <mergeCell ref="D70:D71"/>
    <mergeCell ref="F70:F71"/>
    <mergeCell ref="AG70:AG71"/>
    <mergeCell ref="AH70:AH71"/>
    <mergeCell ref="AI70:AI71"/>
    <mergeCell ref="Z70:Z71"/>
    <mergeCell ref="AB70:AB71"/>
    <mergeCell ref="AB65:AB66"/>
    <mergeCell ref="AC75:AC76"/>
    <mergeCell ref="AC70:AC71"/>
    <mergeCell ref="H70:H71"/>
    <mergeCell ref="AD70:AD71"/>
    <mergeCell ref="AE70:AE71"/>
    <mergeCell ref="AF70:AF71"/>
    <mergeCell ref="N70:N71"/>
    <mergeCell ref="O70:O71"/>
    <mergeCell ref="P70:P71"/>
    <mergeCell ref="Q70:Q71"/>
    <mergeCell ref="R70:R71"/>
    <mergeCell ref="S70:S71"/>
    <mergeCell ref="B70:B71"/>
    <mergeCell ref="I70:I71"/>
    <mergeCell ref="L70:L71"/>
    <mergeCell ref="B75:B76"/>
    <mergeCell ref="I75:I76"/>
    <mergeCell ref="L75:L76"/>
    <mergeCell ref="M75:M76"/>
    <mergeCell ref="AD75:AD76"/>
    <mergeCell ref="AE75:AE76"/>
    <mergeCell ref="AF75:AF76"/>
    <mergeCell ref="N75:N76"/>
    <mergeCell ref="O75:O76"/>
    <mergeCell ref="P75:P76"/>
    <mergeCell ref="Q75:Q76"/>
    <mergeCell ref="R75:R76"/>
    <mergeCell ref="S75:S76"/>
    <mergeCell ref="M70:M71"/>
    <mergeCell ref="H80:H81"/>
    <mergeCell ref="L80:L81"/>
    <mergeCell ref="M80:M81"/>
    <mergeCell ref="L78:Z78"/>
    <mergeCell ref="AB78:AI78"/>
    <mergeCell ref="L74:R74"/>
    <mergeCell ref="AB74:AH74"/>
    <mergeCell ref="B73:B74"/>
    <mergeCell ref="C73:C74"/>
    <mergeCell ref="D73:D74"/>
    <mergeCell ref="F73:F74"/>
    <mergeCell ref="I73:I74"/>
    <mergeCell ref="H73:H74"/>
    <mergeCell ref="L79:R79"/>
    <mergeCell ref="AB79:AH79"/>
    <mergeCell ref="B78:B79"/>
    <mergeCell ref="C78:C79"/>
    <mergeCell ref="D78:D79"/>
    <mergeCell ref="F78:F79"/>
    <mergeCell ref="I78:I79"/>
    <mergeCell ref="B77:G77"/>
    <mergeCell ref="I77:AJ77"/>
    <mergeCell ref="C75:C76"/>
    <mergeCell ref="D75:D76"/>
    <mergeCell ref="F75:F76"/>
    <mergeCell ref="AG75:AG76"/>
    <mergeCell ref="AH75:AH76"/>
    <mergeCell ref="AI75:AI76"/>
    <mergeCell ref="Z75:Z76"/>
    <mergeCell ref="H75:H76"/>
    <mergeCell ref="H78:H79"/>
    <mergeCell ref="AB75:AB76"/>
    <mergeCell ref="L83:Z83"/>
    <mergeCell ref="AB83:AI83"/>
    <mergeCell ref="L84:R84"/>
    <mergeCell ref="AB84:AH84"/>
    <mergeCell ref="B83:B84"/>
    <mergeCell ref="C83:C84"/>
    <mergeCell ref="D83:D84"/>
    <mergeCell ref="F83:F84"/>
    <mergeCell ref="I83:I84"/>
    <mergeCell ref="H83:H84"/>
    <mergeCell ref="B82:G82"/>
    <mergeCell ref="I82:AJ82"/>
    <mergeCell ref="C80:C81"/>
    <mergeCell ref="D80:D81"/>
    <mergeCell ref="F80:F81"/>
    <mergeCell ref="AG80:AG81"/>
    <mergeCell ref="AH80:AH81"/>
    <mergeCell ref="AI80:AI81"/>
    <mergeCell ref="Z80:Z81"/>
    <mergeCell ref="AB80:AB81"/>
    <mergeCell ref="AC80:AC81"/>
    <mergeCell ref="AD80:AD81"/>
    <mergeCell ref="AE80:AE81"/>
    <mergeCell ref="AF80:AF81"/>
    <mergeCell ref="N80:N81"/>
    <mergeCell ref="O80:O81"/>
    <mergeCell ref="P80:P81"/>
    <mergeCell ref="Q80:Q81"/>
    <mergeCell ref="R80:R81"/>
    <mergeCell ref="S80:S81"/>
    <mergeCell ref="B80:B81"/>
    <mergeCell ref="I80:I81"/>
    <mergeCell ref="B87:G87"/>
    <mergeCell ref="I87:AJ87"/>
    <mergeCell ref="C85:C86"/>
    <mergeCell ref="D85:D86"/>
    <mergeCell ref="F85:F86"/>
    <mergeCell ref="AG85:AG86"/>
    <mergeCell ref="AH85:AH86"/>
    <mergeCell ref="AI85:AI86"/>
    <mergeCell ref="Z85:Z86"/>
    <mergeCell ref="AB85:AB86"/>
    <mergeCell ref="AC85:AC86"/>
    <mergeCell ref="AD85:AD86"/>
    <mergeCell ref="AE85:AE86"/>
    <mergeCell ref="AF85:AF86"/>
    <mergeCell ref="H85:H86"/>
    <mergeCell ref="N85:N86"/>
    <mergeCell ref="O85:O86"/>
    <mergeCell ref="P85:P86"/>
    <mergeCell ref="Q85:Q86"/>
    <mergeCell ref="R85:R86"/>
    <mergeCell ref="S85:S86"/>
    <mergeCell ref="B85:B86"/>
    <mergeCell ref="I85:I86"/>
    <mergeCell ref="L85:L86"/>
    <mergeCell ref="M85:M86"/>
    <mergeCell ref="AC90:AC91"/>
    <mergeCell ref="H90:H91"/>
    <mergeCell ref="H93:H94"/>
    <mergeCell ref="AD90:AD91"/>
    <mergeCell ref="AE90:AE91"/>
    <mergeCell ref="AF90:AF91"/>
    <mergeCell ref="N90:N91"/>
    <mergeCell ref="O90:O91"/>
    <mergeCell ref="P90:P91"/>
    <mergeCell ref="Q90:Q91"/>
    <mergeCell ref="R90:R91"/>
    <mergeCell ref="S90:S91"/>
    <mergeCell ref="B90:B91"/>
    <mergeCell ref="I90:I91"/>
    <mergeCell ref="L90:L91"/>
    <mergeCell ref="M90:M91"/>
    <mergeCell ref="L88:Z88"/>
    <mergeCell ref="AB88:AI88"/>
    <mergeCell ref="L93:Z93"/>
    <mergeCell ref="AB93:AI93"/>
    <mergeCell ref="H88:H89"/>
    <mergeCell ref="L89:R89"/>
    <mergeCell ref="AB89:AH89"/>
    <mergeCell ref="B88:B89"/>
    <mergeCell ref="C88:C89"/>
    <mergeCell ref="D88:D89"/>
    <mergeCell ref="F88:F89"/>
    <mergeCell ref="I88:I89"/>
    <mergeCell ref="M95:M96"/>
    <mergeCell ref="L100:L101"/>
    <mergeCell ref="M100:M101"/>
    <mergeCell ref="L98:Z98"/>
    <mergeCell ref="AB98:AI98"/>
    <mergeCell ref="L94:R94"/>
    <mergeCell ref="AB94:AH94"/>
    <mergeCell ref="B93:B94"/>
    <mergeCell ref="C93:C94"/>
    <mergeCell ref="D93:D94"/>
    <mergeCell ref="F93:F94"/>
    <mergeCell ref="I93:I94"/>
    <mergeCell ref="B92:G92"/>
    <mergeCell ref="I92:AJ92"/>
    <mergeCell ref="C90:C91"/>
    <mergeCell ref="D90:D91"/>
    <mergeCell ref="F90:F91"/>
    <mergeCell ref="AG90:AG91"/>
    <mergeCell ref="AH90:AH91"/>
    <mergeCell ref="AI90:AI91"/>
    <mergeCell ref="Z90:Z91"/>
    <mergeCell ref="AB90:AB91"/>
    <mergeCell ref="B97:G97"/>
    <mergeCell ref="I97:AJ97"/>
    <mergeCell ref="C95:C96"/>
    <mergeCell ref="D95:D96"/>
    <mergeCell ref="F95:F96"/>
    <mergeCell ref="AG95:AG96"/>
    <mergeCell ref="AH95:AH96"/>
    <mergeCell ref="AI95:AI96"/>
    <mergeCell ref="Z95:Z96"/>
    <mergeCell ref="H95:H96"/>
    <mergeCell ref="AB95:AB96"/>
    <mergeCell ref="AC95:AC96"/>
    <mergeCell ref="AD95:AD96"/>
    <mergeCell ref="AE95:AE96"/>
    <mergeCell ref="AF95:AF96"/>
    <mergeCell ref="N95:N96"/>
    <mergeCell ref="O95:O96"/>
    <mergeCell ref="P95:P96"/>
    <mergeCell ref="Q95:Q96"/>
    <mergeCell ref="R95:R96"/>
    <mergeCell ref="S95:S96"/>
    <mergeCell ref="B95:B96"/>
    <mergeCell ref="I95:I96"/>
    <mergeCell ref="L95:L96"/>
    <mergeCell ref="AD100:AD101"/>
    <mergeCell ref="AE100:AE101"/>
    <mergeCell ref="AF100:AF101"/>
    <mergeCell ref="N100:N101"/>
    <mergeCell ref="O100:O101"/>
    <mergeCell ref="P100:P101"/>
    <mergeCell ref="Q100:Q101"/>
    <mergeCell ref="R100:R101"/>
    <mergeCell ref="S100:S101"/>
    <mergeCell ref="B100:B101"/>
    <mergeCell ref="I100:I101"/>
    <mergeCell ref="H100:H101"/>
    <mergeCell ref="L99:R99"/>
    <mergeCell ref="AB99:AH99"/>
    <mergeCell ref="B98:B99"/>
    <mergeCell ref="C98:C99"/>
    <mergeCell ref="D98:D99"/>
    <mergeCell ref="F98:F99"/>
    <mergeCell ref="I105:I106"/>
    <mergeCell ref="L105:L106"/>
    <mergeCell ref="M105:M106"/>
    <mergeCell ref="I98:I99"/>
    <mergeCell ref="H98:H99"/>
    <mergeCell ref="L103:Z103"/>
    <mergeCell ref="AB103:AI103"/>
    <mergeCell ref="L104:R104"/>
    <mergeCell ref="AB104:AH104"/>
    <mergeCell ref="B103:B104"/>
    <mergeCell ref="C103:C104"/>
    <mergeCell ref="D103:D104"/>
    <mergeCell ref="F103:F104"/>
    <mergeCell ref="I103:I104"/>
    <mergeCell ref="H103:H104"/>
    <mergeCell ref="H105:H106"/>
    <mergeCell ref="B102:G102"/>
    <mergeCell ref="I102:AJ102"/>
    <mergeCell ref="C100:C101"/>
    <mergeCell ref="D100:D101"/>
    <mergeCell ref="F100:F101"/>
    <mergeCell ref="AG100:AG101"/>
    <mergeCell ref="AH100:AH101"/>
    <mergeCell ref="AI100:AI101"/>
    <mergeCell ref="Z100:Z101"/>
    <mergeCell ref="AB100:AB101"/>
    <mergeCell ref="AC100:AC101"/>
    <mergeCell ref="L108:Z108"/>
    <mergeCell ref="AB108:AI108"/>
    <mergeCell ref="H108:H109"/>
    <mergeCell ref="H110:H111"/>
    <mergeCell ref="L109:R109"/>
    <mergeCell ref="AB109:AH109"/>
    <mergeCell ref="B108:B109"/>
    <mergeCell ref="C108:C109"/>
    <mergeCell ref="D108:D109"/>
    <mergeCell ref="F108:F109"/>
    <mergeCell ref="I108:I109"/>
    <mergeCell ref="B107:G107"/>
    <mergeCell ref="I107:AJ107"/>
    <mergeCell ref="C105:C106"/>
    <mergeCell ref="D105:D106"/>
    <mergeCell ref="F105:F106"/>
    <mergeCell ref="AG105:AG106"/>
    <mergeCell ref="AH105:AH106"/>
    <mergeCell ref="AI105:AI106"/>
    <mergeCell ref="Z105:Z106"/>
    <mergeCell ref="AB105:AB106"/>
    <mergeCell ref="AC105:AC106"/>
    <mergeCell ref="AD105:AD106"/>
    <mergeCell ref="AE105:AE106"/>
    <mergeCell ref="AF105:AF106"/>
    <mergeCell ref="N105:N106"/>
    <mergeCell ref="O105:O106"/>
    <mergeCell ref="P105:P106"/>
    <mergeCell ref="Q105:Q106"/>
    <mergeCell ref="R105:R106"/>
    <mergeCell ref="S105:S106"/>
    <mergeCell ref="B105:B106"/>
    <mergeCell ref="B112:G112"/>
    <mergeCell ref="I112:AJ112"/>
    <mergeCell ref="C110:C111"/>
    <mergeCell ref="D110:D111"/>
    <mergeCell ref="F110:F111"/>
    <mergeCell ref="AG110:AG111"/>
    <mergeCell ref="AH110:AH111"/>
    <mergeCell ref="AI110:AI111"/>
    <mergeCell ref="Z110:Z111"/>
    <mergeCell ref="AB110:AB111"/>
    <mergeCell ref="AC110:AC111"/>
    <mergeCell ref="H113:H114"/>
    <mergeCell ref="AD110:AD111"/>
    <mergeCell ref="AE110:AE111"/>
    <mergeCell ref="AF110:AF111"/>
    <mergeCell ref="N110:N111"/>
    <mergeCell ref="O110:O111"/>
    <mergeCell ref="P110:P111"/>
    <mergeCell ref="Q110:Q111"/>
    <mergeCell ref="R110:R111"/>
    <mergeCell ref="S110:S111"/>
    <mergeCell ref="B110:B111"/>
    <mergeCell ref="I110:I111"/>
    <mergeCell ref="L110:L111"/>
    <mergeCell ref="M110:M111"/>
    <mergeCell ref="L113:Z113"/>
    <mergeCell ref="AB113:AI113"/>
    <mergeCell ref="C118:C119"/>
    <mergeCell ref="D118:D119"/>
    <mergeCell ref="F118:F119"/>
    <mergeCell ref="I118:I119"/>
    <mergeCell ref="B117:G117"/>
    <mergeCell ref="I117:AJ117"/>
    <mergeCell ref="C115:C116"/>
    <mergeCell ref="D115:D116"/>
    <mergeCell ref="F115:F116"/>
    <mergeCell ref="AG115:AG116"/>
    <mergeCell ref="AH115:AH116"/>
    <mergeCell ref="AI115:AI116"/>
    <mergeCell ref="L114:R114"/>
    <mergeCell ref="AB114:AH114"/>
    <mergeCell ref="B113:B114"/>
    <mergeCell ref="C113:C114"/>
    <mergeCell ref="D113:D114"/>
    <mergeCell ref="F113:F114"/>
    <mergeCell ref="I113:I114"/>
    <mergeCell ref="AB120:AB121"/>
    <mergeCell ref="AC120:AC121"/>
    <mergeCell ref="AD120:AD121"/>
    <mergeCell ref="AE120:AE121"/>
    <mergeCell ref="AF120:AF121"/>
    <mergeCell ref="N120:N121"/>
    <mergeCell ref="O120:O121"/>
    <mergeCell ref="P120:P121"/>
    <mergeCell ref="Q120:Q121"/>
    <mergeCell ref="R120:R121"/>
    <mergeCell ref="S120:S121"/>
    <mergeCell ref="B120:B121"/>
    <mergeCell ref="I120:I121"/>
    <mergeCell ref="H120:H121"/>
    <mergeCell ref="AF115:AF116"/>
    <mergeCell ref="N115:N116"/>
    <mergeCell ref="O115:O116"/>
    <mergeCell ref="P115:P116"/>
    <mergeCell ref="Q115:Q116"/>
    <mergeCell ref="R115:R116"/>
    <mergeCell ref="S115:S116"/>
    <mergeCell ref="B115:B116"/>
    <mergeCell ref="I115:I116"/>
    <mergeCell ref="L115:L116"/>
    <mergeCell ref="M115:M116"/>
    <mergeCell ref="L120:L121"/>
    <mergeCell ref="M120:M121"/>
    <mergeCell ref="L118:Z118"/>
    <mergeCell ref="AB118:AI118"/>
    <mergeCell ref="L119:R119"/>
    <mergeCell ref="AB119:AH119"/>
    <mergeCell ref="B118:B119"/>
    <mergeCell ref="R125:R126"/>
    <mergeCell ref="S125:S126"/>
    <mergeCell ref="B125:B126"/>
    <mergeCell ref="I125:I126"/>
    <mergeCell ref="L125:L126"/>
    <mergeCell ref="M125:M126"/>
    <mergeCell ref="L123:Z123"/>
    <mergeCell ref="AB123:AI123"/>
    <mergeCell ref="L124:R124"/>
    <mergeCell ref="AB124:AH124"/>
    <mergeCell ref="B123:B124"/>
    <mergeCell ref="C123:C124"/>
    <mergeCell ref="D123:D124"/>
    <mergeCell ref="F123:F124"/>
    <mergeCell ref="I123:I124"/>
    <mergeCell ref="H123:H124"/>
    <mergeCell ref="Z115:Z116"/>
    <mergeCell ref="H115:H116"/>
    <mergeCell ref="H118:H119"/>
    <mergeCell ref="AB115:AB116"/>
    <mergeCell ref="AC115:AC116"/>
    <mergeCell ref="AD115:AD116"/>
    <mergeCell ref="AE115:AE116"/>
    <mergeCell ref="B122:G122"/>
    <mergeCell ref="I122:AJ122"/>
    <mergeCell ref="C120:C121"/>
    <mergeCell ref="D120:D121"/>
    <mergeCell ref="F120:F121"/>
    <mergeCell ref="AG120:AG121"/>
    <mergeCell ref="AH120:AH121"/>
    <mergeCell ref="AI120:AI121"/>
    <mergeCell ref="Z120:Z121"/>
    <mergeCell ref="M130:M131"/>
    <mergeCell ref="L128:Z128"/>
    <mergeCell ref="AB128:AI128"/>
    <mergeCell ref="L133:Z133"/>
    <mergeCell ref="AB133:AI133"/>
    <mergeCell ref="H128:H129"/>
    <mergeCell ref="L129:R129"/>
    <mergeCell ref="AB129:AH129"/>
    <mergeCell ref="B128:B129"/>
    <mergeCell ref="C128:C129"/>
    <mergeCell ref="D128:D129"/>
    <mergeCell ref="F128:F129"/>
    <mergeCell ref="I128:I129"/>
    <mergeCell ref="B127:G127"/>
    <mergeCell ref="I127:AJ127"/>
    <mergeCell ref="C125:C126"/>
    <mergeCell ref="D125:D126"/>
    <mergeCell ref="F125:F126"/>
    <mergeCell ref="AG125:AG126"/>
    <mergeCell ref="AH125:AH126"/>
    <mergeCell ref="AI125:AI126"/>
    <mergeCell ref="Z125:Z126"/>
    <mergeCell ref="AB125:AB126"/>
    <mergeCell ref="AC125:AC126"/>
    <mergeCell ref="AD125:AD126"/>
    <mergeCell ref="AE125:AE126"/>
    <mergeCell ref="AF125:AF126"/>
    <mergeCell ref="H125:H126"/>
    <mergeCell ref="N125:N126"/>
    <mergeCell ref="O125:O126"/>
    <mergeCell ref="P125:P126"/>
    <mergeCell ref="Q125:Q126"/>
    <mergeCell ref="L134:R134"/>
    <mergeCell ref="AB134:AH134"/>
    <mergeCell ref="B133:B134"/>
    <mergeCell ref="C133:C134"/>
    <mergeCell ref="D133:D134"/>
    <mergeCell ref="F133:F134"/>
    <mergeCell ref="I133:I134"/>
    <mergeCell ref="B132:G132"/>
    <mergeCell ref="I132:AJ132"/>
    <mergeCell ref="C130:C131"/>
    <mergeCell ref="D130:D131"/>
    <mergeCell ref="F130:F131"/>
    <mergeCell ref="AG130:AG131"/>
    <mergeCell ref="AH130:AH131"/>
    <mergeCell ref="AI130:AI131"/>
    <mergeCell ref="Z130:Z131"/>
    <mergeCell ref="AB130:AB131"/>
    <mergeCell ref="AC130:AC131"/>
    <mergeCell ref="H130:H131"/>
    <mergeCell ref="H133:H134"/>
    <mergeCell ref="AD130:AD131"/>
    <mergeCell ref="AE130:AE131"/>
    <mergeCell ref="AF130:AF131"/>
    <mergeCell ref="N130:N131"/>
    <mergeCell ref="O130:O131"/>
    <mergeCell ref="P130:P131"/>
    <mergeCell ref="Q130:Q131"/>
    <mergeCell ref="R130:R131"/>
    <mergeCell ref="S130:S131"/>
    <mergeCell ref="B130:B131"/>
    <mergeCell ref="I130:I131"/>
    <mergeCell ref="L130:L131"/>
    <mergeCell ref="R140:R141"/>
    <mergeCell ref="S140:S141"/>
    <mergeCell ref="B140:B141"/>
    <mergeCell ref="I140:I141"/>
    <mergeCell ref="H140:H141"/>
    <mergeCell ref="L139:R139"/>
    <mergeCell ref="AB139:AH139"/>
    <mergeCell ref="B138:B139"/>
    <mergeCell ref="C138:C139"/>
    <mergeCell ref="D138:D139"/>
    <mergeCell ref="F138:F139"/>
    <mergeCell ref="I138:I139"/>
    <mergeCell ref="H138:H139"/>
    <mergeCell ref="M135:M136"/>
    <mergeCell ref="L140:L141"/>
    <mergeCell ref="M140:M141"/>
    <mergeCell ref="L138:Z138"/>
    <mergeCell ref="AB138:AI138"/>
    <mergeCell ref="B137:G137"/>
    <mergeCell ref="I137:AJ137"/>
    <mergeCell ref="C135:C136"/>
    <mergeCell ref="D135:D136"/>
    <mergeCell ref="F135:F136"/>
    <mergeCell ref="AG135:AG136"/>
    <mergeCell ref="AH135:AH136"/>
    <mergeCell ref="AI135:AI136"/>
    <mergeCell ref="Z135:Z136"/>
    <mergeCell ref="H135:H136"/>
    <mergeCell ref="B142:G142"/>
    <mergeCell ref="I142:AJ142"/>
    <mergeCell ref="C140:C141"/>
    <mergeCell ref="D140:D141"/>
    <mergeCell ref="F140:F141"/>
    <mergeCell ref="AG140:AG141"/>
    <mergeCell ref="AH140:AH141"/>
    <mergeCell ref="AI140:AI141"/>
    <mergeCell ref="Z140:Z141"/>
    <mergeCell ref="AB140:AB141"/>
    <mergeCell ref="AC140:AC141"/>
    <mergeCell ref="AD140:AD141"/>
    <mergeCell ref="AE140:AE141"/>
    <mergeCell ref="AF140:AF141"/>
    <mergeCell ref="AB135:AB136"/>
    <mergeCell ref="AC135:AC136"/>
    <mergeCell ref="AD135:AD136"/>
    <mergeCell ref="AE135:AE136"/>
    <mergeCell ref="AF135:AF136"/>
    <mergeCell ref="N135:N136"/>
    <mergeCell ref="O135:O136"/>
    <mergeCell ref="P135:P136"/>
    <mergeCell ref="Q135:Q136"/>
    <mergeCell ref="R135:R136"/>
    <mergeCell ref="S135:S136"/>
    <mergeCell ref="B135:B136"/>
    <mergeCell ref="I135:I136"/>
    <mergeCell ref="L135:L136"/>
    <mergeCell ref="N140:N141"/>
    <mergeCell ref="O140:O141"/>
    <mergeCell ref="P140:P141"/>
    <mergeCell ref="Q140:Q141"/>
    <mergeCell ref="AC145:AC146"/>
    <mergeCell ref="AD145:AD146"/>
    <mergeCell ref="AE145:AE146"/>
    <mergeCell ref="AF145:AF146"/>
    <mergeCell ref="H145:H146"/>
    <mergeCell ref="N145:N146"/>
    <mergeCell ref="O145:O146"/>
    <mergeCell ref="P145:P146"/>
    <mergeCell ref="Q145:Q146"/>
    <mergeCell ref="R145:R146"/>
    <mergeCell ref="S145:S146"/>
    <mergeCell ref="B145:B146"/>
    <mergeCell ref="I145:I146"/>
    <mergeCell ref="L145:L146"/>
    <mergeCell ref="M145:M146"/>
    <mergeCell ref="L143:Z143"/>
    <mergeCell ref="AB143:AI143"/>
    <mergeCell ref="L144:R144"/>
    <mergeCell ref="AB144:AH144"/>
    <mergeCell ref="B143:B144"/>
    <mergeCell ref="C143:C144"/>
    <mergeCell ref="D143:D144"/>
    <mergeCell ref="F143:F144"/>
    <mergeCell ref="I143:I144"/>
    <mergeCell ref="H143:H144"/>
    <mergeCell ref="L148:Z148"/>
    <mergeCell ref="AB148:AI148"/>
    <mergeCell ref="L153:Z153"/>
    <mergeCell ref="AB153:AI153"/>
    <mergeCell ref="H148:H149"/>
    <mergeCell ref="L149:R149"/>
    <mergeCell ref="AB149:AH149"/>
    <mergeCell ref="B148:B149"/>
    <mergeCell ref="C148:C149"/>
    <mergeCell ref="D148:D149"/>
    <mergeCell ref="F148:F149"/>
    <mergeCell ref="I148:I149"/>
    <mergeCell ref="B147:G147"/>
    <mergeCell ref="I147:AJ147"/>
    <mergeCell ref="C145:C146"/>
    <mergeCell ref="D145:D146"/>
    <mergeCell ref="F145:F146"/>
    <mergeCell ref="AG145:AG146"/>
    <mergeCell ref="AH145:AH146"/>
    <mergeCell ref="AI145:AI146"/>
    <mergeCell ref="Z145:Z146"/>
    <mergeCell ref="B152:G152"/>
    <mergeCell ref="I152:AJ152"/>
    <mergeCell ref="C150:C151"/>
    <mergeCell ref="D150:D151"/>
    <mergeCell ref="F150:F151"/>
    <mergeCell ref="AG150:AG151"/>
    <mergeCell ref="AH150:AH151"/>
    <mergeCell ref="AI150:AI151"/>
    <mergeCell ref="Z150:Z151"/>
    <mergeCell ref="AB150:AB151"/>
    <mergeCell ref="AB145:AB146"/>
    <mergeCell ref="AD155:AD156"/>
    <mergeCell ref="AC150:AC151"/>
    <mergeCell ref="H150:H151"/>
    <mergeCell ref="AD150:AD151"/>
    <mergeCell ref="AE150:AE151"/>
    <mergeCell ref="AF150:AF151"/>
    <mergeCell ref="N150:N151"/>
    <mergeCell ref="O150:O151"/>
    <mergeCell ref="P150:P151"/>
    <mergeCell ref="Q150:Q151"/>
    <mergeCell ref="R150:R151"/>
    <mergeCell ref="S150:S151"/>
    <mergeCell ref="B150:B151"/>
    <mergeCell ref="I150:I151"/>
    <mergeCell ref="L150:L151"/>
    <mergeCell ref="I155:I156"/>
    <mergeCell ref="L155:L156"/>
    <mergeCell ref="M155:M156"/>
    <mergeCell ref="H155:H156"/>
    <mergeCell ref="AE155:AE156"/>
    <mergeCell ref="AF155:AF156"/>
    <mergeCell ref="N155:N156"/>
    <mergeCell ref="O155:O156"/>
    <mergeCell ref="P155:P156"/>
    <mergeCell ref="Q155:Q156"/>
    <mergeCell ref="R155:R156"/>
    <mergeCell ref="S155:S156"/>
    <mergeCell ref="B155:B156"/>
    <mergeCell ref="M150:M151"/>
    <mergeCell ref="H160:H161"/>
    <mergeCell ref="L160:L161"/>
    <mergeCell ref="M160:M161"/>
    <mergeCell ref="L158:Z158"/>
    <mergeCell ref="AB158:AI158"/>
    <mergeCell ref="L154:R154"/>
    <mergeCell ref="AB154:AH154"/>
    <mergeCell ref="B153:B154"/>
    <mergeCell ref="C153:C154"/>
    <mergeCell ref="D153:D154"/>
    <mergeCell ref="F153:F154"/>
    <mergeCell ref="I153:I154"/>
    <mergeCell ref="H153:H154"/>
    <mergeCell ref="L159:R159"/>
    <mergeCell ref="AB159:AH159"/>
    <mergeCell ref="B158:B159"/>
    <mergeCell ref="C158:C159"/>
    <mergeCell ref="D158:D159"/>
    <mergeCell ref="F158:F159"/>
    <mergeCell ref="I158:I159"/>
    <mergeCell ref="B157:G157"/>
    <mergeCell ref="I157:AJ157"/>
    <mergeCell ref="C155:C156"/>
    <mergeCell ref="D155:D156"/>
    <mergeCell ref="F155:F156"/>
    <mergeCell ref="AG155:AG156"/>
    <mergeCell ref="AH155:AH156"/>
    <mergeCell ref="AI155:AI156"/>
    <mergeCell ref="Z155:Z156"/>
    <mergeCell ref="H158:H159"/>
    <mergeCell ref="AB155:AB156"/>
    <mergeCell ref="AC155:AC156"/>
    <mergeCell ref="L163:Z163"/>
    <mergeCell ref="AB163:AI163"/>
    <mergeCell ref="L164:R164"/>
    <mergeCell ref="AB164:AH164"/>
    <mergeCell ref="B163:B164"/>
    <mergeCell ref="C163:C164"/>
    <mergeCell ref="D163:D164"/>
    <mergeCell ref="F163:F164"/>
    <mergeCell ref="I163:I164"/>
    <mergeCell ref="H163:H164"/>
    <mergeCell ref="B162:G162"/>
    <mergeCell ref="I162:AJ162"/>
    <mergeCell ref="C160:C161"/>
    <mergeCell ref="D160:D161"/>
    <mergeCell ref="F160:F161"/>
    <mergeCell ref="AG160:AG161"/>
    <mergeCell ref="AH160:AH161"/>
    <mergeCell ref="AI160:AI161"/>
    <mergeCell ref="Z160:Z161"/>
    <mergeCell ref="AB160:AB161"/>
    <mergeCell ref="AC160:AC161"/>
    <mergeCell ref="AD160:AD161"/>
    <mergeCell ref="AE160:AE161"/>
    <mergeCell ref="AF160:AF161"/>
    <mergeCell ref="N160:N161"/>
    <mergeCell ref="O160:O161"/>
    <mergeCell ref="P160:P161"/>
    <mergeCell ref="Q160:Q161"/>
    <mergeCell ref="R160:R161"/>
    <mergeCell ref="S160:S161"/>
    <mergeCell ref="B160:B161"/>
    <mergeCell ref="I160:I161"/>
    <mergeCell ref="B167:G167"/>
    <mergeCell ref="I167:AJ167"/>
    <mergeCell ref="C165:C166"/>
    <mergeCell ref="D165:D166"/>
    <mergeCell ref="F165:F166"/>
    <mergeCell ref="AG165:AG166"/>
    <mergeCell ref="AH165:AH166"/>
    <mergeCell ref="AI165:AI166"/>
    <mergeCell ref="Z165:Z166"/>
    <mergeCell ref="AB165:AB166"/>
    <mergeCell ref="AC165:AC166"/>
    <mergeCell ref="AD165:AD166"/>
    <mergeCell ref="AE165:AE166"/>
    <mergeCell ref="AF165:AF166"/>
    <mergeCell ref="H165:H166"/>
    <mergeCell ref="N165:N166"/>
    <mergeCell ref="O165:O166"/>
    <mergeCell ref="P165:P166"/>
    <mergeCell ref="Q165:Q166"/>
    <mergeCell ref="R165:R166"/>
    <mergeCell ref="S165:S166"/>
    <mergeCell ref="B165:B166"/>
    <mergeCell ref="I165:I166"/>
    <mergeCell ref="L165:L166"/>
    <mergeCell ref="M165:M166"/>
    <mergeCell ref="AC170:AC171"/>
    <mergeCell ref="H170:H171"/>
    <mergeCell ref="H173:H174"/>
    <mergeCell ref="AD170:AD171"/>
    <mergeCell ref="AE170:AE171"/>
    <mergeCell ref="AF170:AF171"/>
    <mergeCell ref="N170:N171"/>
    <mergeCell ref="O170:O171"/>
    <mergeCell ref="P170:P171"/>
    <mergeCell ref="Q170:Q171"/>
    <mergeCell ref="R170:R171"/>
    <mergeCell ref="S170:S171"/>
    <mergeCell ref="B170:B171"/>
    <mergeCell ref="I170:I171"/>
    <mergeCell ref="L170:L171"/>
    <mergeCell ref="M170:M171"/>
    <mergeCell ref="L168:Z168"/>
    <mergeCell ref="AB168:AI168"/>
    <mergeCell ref="L173:Z173"/>
    <mergeCell ref="AB173:AI173"/>
    <mergeCell ref="H168:H169"/>
    <mergeCell ref="L169:R169"/>
    <mergeCell ref="AB169:AH169"/>
    <mergeCell ref="B168:B169"/>
    <mergeCell ref="C168:C169"/>
    <mergeCell ref="D168:D169"/>
    <mergeCell ref="F168:F169"/>
    <mergeCell ref="I168:I169"/>
    <mergeCell ref="M175:M176"/>
    <mergeCell ref="L180:L181"/>
    <mergeCell ref="M180:M181"/>
    <mergeCell ref="L178:Z178"/>
    <mergeCell ref="AB178:AI178"/>
    <mergeCell ref="L174:R174"/>
    <mergeCell ref="AB174:AH174"/>
    <mergeCell ref="B173:B174"/>
    <mergeCell ref="C173:C174"/>
    <mergeCell ref="D173:D174"/>
    <mergeCell ref="F173:F174"/>
    <mergeCell ref="I173:I174"/>
    <mergeCell ref="B172:G172"/>
    <mergeCell ref="I172:AJ172"/>
    <mergeCell ref="C170:C171"/>
    <mergeCell ref="D170:D171"/>
    <mergeCell ref="F170:F171"/>
    <mergeCell ref="AG170:AG171"/>
    <mergeCell ref="AH170:AH171"/>
    <mergeCell ref="AI170:AI171"/>
    <mergeCell ref="Z170:Z171"/>
    <mergeCell ref="AB170:AB171"/>
    <mergeCell ref="B177:G177"/>
    <mergeCell ref="I177:AJ177"/>
    <mergeCell ref="C175:C176"/>
    <mergeCell ref="D175:D176"/>
    <mergeCell ref="F175:F176"/>
    <mergeCell ref="AG175:AG176"/>
    <mergeCell ref="AH175:AH176"/>
    <mergeCell ref="AI175:AI176"/>
    <mergeCell ref="Z175:Z176"/>
    <mergeCell ref="H175:H176"/>
    <mergeCell ref="AB175:AB176"/>
    <mergeCell ref="AC175:AC176"/>
    <mergeCell ref="AD175:AD176"/>
    <mergeCell ref="AE175:AE176"/>
    <mergeCell ref="AF175:AF176"/>
    <mergeCell ref="N175:N176"/>
    <mergeCell ref="O175:O176"/>
    <mergeCell ref="P175:P176"/>
    <mergeCell ref="Q175:Q176"/>
    <mergeCell ref="R175:R176"/>
    <mergeCell ref="S175:S176"/>
    <mergeCell ref="B175:B176"/>
    <mergeCell ref="I175:I176"/>
    <mergeCell ref="L175:L176"/>
    <mergeCell ref="AD180:AD181"/>
    <mergeCell ref="AE180:AE181"/>
    <mergeCell ref="AF180:AF181"/>
    <mergeCell ref="N180:N181"/>
    <mergeCell ref="O180:O181"/>
    <mergeCell ref="P180:P181"/>
    <mergeCell ref="Q180:Q181"/>
    <mergeCell ref="R180:R181"/>
    <mergeCell ref="S180:S181"/>
    <mergeCell ref="B180:B181"/>
    <mergeCell ref="I180:I181"/>
    <mergeCell ref="H180:H181"/>
    <mergeCell ref="L179:R179"/>
    <mergeCell ref="AB179:AH179"/>
    <mergeCell ref="B178:B179"/>
    <mergeCell ref="C178:C179"/>
    <mergeCell ref="D178:D179"/>
    <mergeCell ref="F178:F179"/>
    <mergeCell ref="R185:R186"/>
    <mergeCell ref="S185:S186"/>
    <mergeCell ref="B185:B186"/>
    <mergeCell ref="I185:I186"/>
    <mergeCell ref="L185:L186"/>
    <mergeCell ref="I178:I179"/>
    <mergeCell ref="H178:H179"/>
    <mergeCell ref="M185:M186"/>
    <mergeCell ref="L183:Z183"/>
    <mergeCell ref="AB183:AI183"/>
    <mergeCell ref="L184:R184"/>
    <mergeCell ref="AB184:AH184"/>
    <mergeCell ref="B183:B184"/>
    <mergeCell ref="C183:C184"/>
    <mergeCell ref="D183:D184"/>
    <mergeCell ref="F183:F184"/>
    <mergeCell ref="I183:I184"/>
    <mergeCell ref="H183:H184"/>
    <mergeCell ref="B182:G182"/>
    <mergeCell ref="I182:AJ182"/>
    <mergeCell ref="C180:C181"/>
    <mergeCell ref="D180:D181"/>
    <mergeCell ref="F180:F181"/>
    <mergeCell ref="AG180:AG181"/>
    <mergeCell ref="AH180:AH181"/>
    <mergeCell ref="AI180:AI181"/>
    <mergeCell ref="Z180:Z181"/>
    <mergeCell ref="AB180:AB181"/>
    <mergeCell ref="AC180:AC181"/>
    <mergeCell ref="M190:M191"/>
    <mergeCell ref="L188:Z188"/>
    <mergeCell ref="AB188:AI188"/>
    <mergeCell ref="L193:Z193"/>
    <mergeCell ref="AB193:AI193"/>
    <mergeCell ref="H188:H189"/>
    <mergeCell ref="L189:R189"/>
    <mergeCell ref="AB189:AH189"/>
    <mergeCell ref="B188:B189"/>
    <mergeCell ref="C188:C189"/>
    <mergeCell ref="D188:D189"/>
    <mergeCell ref="F188:F189"/>
    <mergeCell ref="I188:I189"/>
    <mergeCell ref="B187:G187"/>
    <mergeCell ref="I187:AJ187"/>
    <mergeCell ref="C185:C186"/>
    <mergeCell ref="D185:D186"/>
    <mergeCell ref="F185:F186"/>
    <mergeCell ref="AG185:AG186"/>
    <mergeCell ref="AH185:AH186"/>
    <mergeCell ref="AI185:AI186"/>
    <mergeCell ref="Z185:Z186"/>
    <mergeCell ref="AB185:AB186"/>
    <mergeCell ref="AC185:AC186"/>
    <mergeCell ref="AD185:AD186"/>
    <mergeCell ref="AE185:AE186"/>
    <mergeCell ref="AF185:AF186"/>
    <mergeCell ref="H185:H186"/>
    <mergeCell ref="N185:N186"/>
    <mergeCell ref="O185:O186"/>
    <mergeCell ref="P185:P186"/>
    <mergeCell ref="Q185:Q186"/>
    <mergeCell ref="L194:R194"/>
    <mergeCell ref="AB194:AH194"/>
    <mergeCell ref="B193:B194"/>
    <mergeCell ref="C193:C194"/>
    <mergeCell ref="D193:D194"/>
    <mergeCell ref="F193:F194"/>
    <mergeCell ref="I193:I194"/>
    <mergeCell ref="B192:G192"/>
    <mergeCell ref="I192:AJ192"/>
    <mergeCell ref="C190:C191"/>
    <mergeCell ref="D190:D191"/>
    <mergeCell ref="F190:F191"/>
    <mergeCell ref="AG190:AG191"/>
    <mergeCell ref="AH190:AH191"/>
    <mergeCell ref="AI190:AI191"/>
    <mergeCell ref="Z190:Z191"/>
    <mergeCell ref="AB190:AB191"/>
    <mergeCell ref="AC190:AC191"/>
    <mergeCell ref="H190:H191"/>
    <mergeCell ref="H193:H194"/>
    <mergeCell ref="AD190:AD191"/>
    <mergeCell ref="AE190:AE191"/>
    <mergeCell ref="AF190:AF191"/>
    <mergeCell ref="N190:N191"/>
    <mergeCell ref="O190:O191"/>
    <mergeCell ref="P190:P191"/>
    <mergeCell ref="Q190:Q191"/>
    <mergeCell ref="R190:R191"/>
    <mergeCell ref="S190:S191"/>
    <mergeCell ref="B190:B191"/>
    <mergeCell ref="I190:I191"/>
    <mergeCell ref="L190:L191"/>
    <mergeCell ref="AF195:AF196"/>
    <mergeCell ref="N195:N196"/>
    <mergeCell ref="O195:O196"/>
    <mergeCell ref="P195:P196"/>
    <mergeCell ref="Q195:Q196"/>
    <mergeCell ref="R195:R196"/>
    <mergeCell ref="S195:S196"/>
    <mergeCell ref="B195:B196"/>
    <mergeCell ref="I195:I196"/>
    <mergeCell ref="L195:L196"/>
    <mergeCell ref="M195:M196"/>
    <mergeCell ref="L200:L201"/>
    <mergeCell ref="M200:M201"/>
    <mergeCell ref="L198:Z198"/>
    <mergeCell ref="AB198:AI198"/>
    <mergeCell ref="I200:I201"/>
    <mergeCell ref="H200:H201"/>
    <mergeCell ref="L199:R199"/>
    <mergeCell ref="AB199:AH199"/>
    <mergeCell ref="B198:B199"/>
    <mergeCell ref="C198:C199"/>
    <mergeCell ref="D198:D199"/>
    <mergeCell ref="F198:F199"/>
    <mergeCell ref="I198:I199"/>
    <mergeCell ref="B197:G197"/>
    <mergeCell ref="I197:AJ197"/>
    <mergeCell ref="C195:C196"/>
    <mergeCell ref="D195:D196"/>
    <mergeCell ref="F195:F196"/>
    <mergeCell ref="AG195:AG196"/>
    <mergeCell ref="AH195:AH196"/>
    <mergeCell ref="AI195:AI196"/>
    <mergeCell ref="Z195:Z196"/>
    <mergeCell ref="H195:H196"/>
    <mergeCell ref="H198:H199"/>
    <mergeCell ref="AB195:AB196"/>
    <mergeCell ref="AC195:AC196"/>
    <mergeCell ref="AD195:AD196"/>
    <mergeCell ref="AE195:AE196"/>
    <mergeCell ref="AC205:AC206"/>
    <mergeCell ref="AD205:AD206"/>
    <mergeCell ref="AE205:AE206"/>
    <mergeCell ref="B202:G202"/>
    <mergeCell ref="I202:AJ202"/>
    <mergeCell ref="C200:C201"/>
    <mergeCell ref="D200:D201"/>
    <mergeCell ref="F200:F201"/>
    <mergeCell ref="AG200:AG201"/>
    <mergeCell ref="AH200:AH201"/>
    <mergeCell ref="AI200:AI201"/>
    <mergeCell ref="Z200:Z201"/>
    <mergeCell ref="AB200:AB201"/>
    <mergeCell ref="AC200:AC201"/>
    <mergeCell ref="AD200:AD201"/>
    <mergeCell ref="AE200:AE201"/>
    <mergeCell ref="AF200:AF201"/>
    <mergeCell ref="N200:N201"/>
    <mergeCell ref="O200:O201"/>
    <mergeCell ref="P200:P201"/>
    <mergeCell ref="Q200:Q201"/>
    <mergeCell ref="R200:R201"/>
    <mergeCell ref="S200:S201"/>
    <mergeCell ref="B200:B201"/>
    <mergeCell ref="S205:S206"/>
    <mergeCell ref="L203:Z203"/>
    <mergeCell ref="AB203:AI203"/>
    <mergeCell ref="L204:R204"/>
    <mergeCell ref="AB204:AH204"/>
    <mergeCell ref="B203:B204"/>
    <mergeCell ref="C203:C204"/>
    <mergeCell ref="D203:D204"/>
    <mergeCell ref="F203:F204"/>
    <mergeCell ref="I203:I204"/>
    <mergeCell ref="B207:G207"/>
    <mergeCell ref="I207:AJ207"/>
    <mergeCell ref="C205:C206"/>
    <mergeCell ref="D205:D206"/>
    <mergeCell ref="F205:F206"/>
    <mergeCell ref="AG205:AG206"/>
    <mergeCell ref="AH205:AH206"/>
    <mergeCell ref="AI205:AI206"/>
    <mergeCell ref="Z205:Z206"/>
    <mergeCell ref="AB205:AB206"/>
    <mergeCell ref="AF205:AF206"/>
    <mergeCell ref="N205:N206"/>
    <mergeCell ref="O205:O206"/>
    <mergeCell ref="P205:P206"/>
    <mergeCell ref="Q205:Q206"/>
    <mergeCell ref="R205:R206"/>
    <mergeCell ref="B205:B206"/>
    <mergeCell ref="I205:I206"/>
    <mergeCell ref="L205:L206"/>
    <mergeCell ref="M205:M206"/>
    <mergeCell ref="H205:H206"/>
    <mergeCell ref="L210:L211"/>
    <mergeCell ref="M210:M211"/>
    <mergeCell ref="N210:N211"/>
    <mergeCell ref="O210:O211"/>
    <mergeCell ref="P210:P211"/>
    <mergeCell ref="B210:B211"/>
    <mergeCell ref="C210:C211"/>
    <mergeCell ref="D210:D211"/>
    <mergeCell ref="F210:F211"/>
    <mergeCell ref="I210:I211"/>
    <mergeCell ref="L208:Z208"/>
    <mergeCell ref="AB208:AI208"/>
    <mergeCell ref="AH210:AH211"/>
    <mergeCell ref="AI210:AI211"/>
    <mergeCell ref="Q210:Q211"/>
    <mergeCell ref="R210:R211"/>
    <mergeCell ref="S210:S211"/>
    <mergeCell ref="H208:H209"/>
    <mergeCell ref="H210:H211"/>
    <mergeCell ref="Z210:Z211"/>
    <mergeCell ref="AB210:AB211"/>
    <mergeCell ref="AC210:AC211"/>
    <mergeCell ref="AD210:AD211"/>
    <mergeCell ref="AE210:AE211"/>
    <mergeCell ref="AF210:AF211"/>
    <mergeCell ref="AG210:AG211"/>
    <mergeCell ref="L213:Z213"/>
    <mergeCell ref="AB213:AI213"/>
    <mergeCell ref="L218:Z218"/>
    <mergeCell ref="AB218:AI218"/>
    <mergeCell ref="L209:R209"/>
    <mergeCell ref="AB209:AH209"/>
    <mergeCell ref="B208:B209"/>
    <mergeCell ref="C208:C209"/>
    <mergeCell ref="D208:D209"/>
    <mergeCell ref="F208:F209"/>
    <mergeCell ref="I208:I209"/>
    <mergeCell ref="L214:R214"/>
    <mergeCell ref="AB214:AH214"/>
    <mergeCell ref="B212:G212"/>
    <mergeCell ref="I212:AJ212"/>
    <mergeCell ref="B213:B214"/>
    <mergeCell ref="C213:C214"/>
    <mergeCell ref="D213:D214"/>
    <mergeCell ref="F213:F214"/>
    <mergeCell ref="I213:I214"/>
    <mergeCell ref="AH215:AH216"/>
    <mergeCell ref="AI215:AI216"/>
    <mergeCell ref="Q215:Q216"/>
    <mergeCell ref="R215:R216"/>
    <mergeCell ref="S215:S216"/>
    <mergeCell ref="Z215:Z216"/>
    <mergeCell ref="AB215:AB216"/>
    <mergeCell ref="AC215:AC216"/>
    <mergeCell ref="L215:L216"/>
    <mergeCell ref="M215:M216"/>
    <mergeCell ref="N215:N216"/>
    <mergeCell ref="O215:O216"/>
    <mergeCell ref="P215:P216"/>
    <mergeCell ref="B215:B216"/>
    <mergeCell ref="C215:C216"/>
    <mergeCell ref="D215:D216"/>
    <mergeCell ref="F215:F216"/>
    <mergeCell ref="I215:I216"/>
    <mergeCell ref="M220:M221"/>
    <mergeCell ref="N220:N221"/>
    <mergeCell ref="O220:O221"/>
    <mergeCell ref="P220:P221"/>
    <mergeCell ref="B220:B221"/>
    <mergeCell ref="C220:C221"/>
    <mergeCell ref="D220:D221"/>
    <mergeCell ref="F220:F221"/>
    <mergeCell ref="I220:I221"/>
    <mergeCell ref="L219:R219"/>
    <mergeCell ref="AB219:AH219"/>
    <mergeCell ref="B217:G217"/>
    <mergeCell ref="I217:AJ217"/>
    <mergeCell ref="B218:B219"/>
    <mergeCell ref="C218:C219"/>
    <mergeCell ref="D218:D219"/>
    <mergeCell ref="F218:F219"/>
    <mergeCell ref="I218:I219"/>
    <mergeCell ref="AD215:AD216"/>
    <mergeCell ref="AE215:AE216"/>
    <mergeCell ref="AF215:AF216"/>
    <mergeCell ref="AG215:AG216"/>
    <mergeCell ref="L224:R224"/>
    <mergeCell ref="AB224:AH224"/>
    <mergeCell ref="B222:G222"/>
    <mergeCell ref="I222:AJ222"/>
    <mergeCell ref="B223:B224"/>
    <mergeCell ref="C223:C224"/>
    <mergeCell ref="D223:D224"/>
    <mergeCell ref="F223:F224"/>
    <mergeCell ref="I223:I224"/>
    <mergeCell ref="AD220:AD221"/>
    <mergeCell ref="AE220:AE221"/>
    <mergeCell ref="AF220:AF221"/>
    <mergeCell ref="AG220:AG221"/>
    <mergeCell ref="AH220:AH221"/>
    <mergeCell ref="AI220:AI221"/>
    <mergeCell ref="Q220:Q221"/>
    <mergeCell ref="R220:R221"/>
    <mergeCell ref="S220:S221"/>
    <mergeCell ref="Z220:Z221"/>
    <mergeCell ref="AB220:AB221"/>
    <mergeCell ref="AC220:AC221"/>
    <mergeCell ref="L220:L221"/>
    <mergeCell ref="P225:P226"/>
    <mergeCell ref="O230:O231"/>
    <mergeCell ref="P230:P231"/>
    <mergeCell ref="B230:B231"/>
    <mergeCell ref="C230:C231"/>
    <mergeCell ref="D230:D231"/>
    <mergeCell ref="F230:F231"/>
    <mergeCell ref="I230:I231"/>
    <mergeCell ref="L228:Z228"/>
    <mergeCell ref="AB228:AI228"/>
    <mergeCell ref="B225:B226"/>
    <mergeCell ref="C225:C226"/>
    <mergeCell ref="D225:D226"/>
    <mergeCell ref="F225:F226"/>
    <mergeCell ref="I225:I226"/>
    <mergeCell ref="L223:Z223"/>
    <mergeCell ref="AB223:AI223"/>
    <mergeCell ref="AE225:AE226"/>
    <mergeCell ref="AF225:AF226"/>
    <mergeCell ref="AG225:AG226"/>
    <mergeCell ref="L229:R229"/>
    <mergeCell ref="AB229:AH229"/>
    <mergeCell ref="B227:G227"/>
    <mergeCell ref="I227:AJ227"/>
    <mergeCell ref="B228:B229"/>
    <mergeCell ref="C228:C229"/>
    <mergeCell ref="D228:D229"/>
    <mergeCell ref="F228:F229"/>
    <mergeCell ref="I228:I229"/>
    <mergeCell ref="AD225:AD226"/>
    <mergeCell ref="AH225:AH226"/>
    <mergeCell ref="AI225:AI226"/>
    <mergeCell ref="Q225:Q226"/>
    <mergeCell ref="R225:R226"/>
    <mergeCell ref="S225:S226"/>
    <mergeCell ref="Z225:Z226"/>
    <mergeCell ref="AB225:AB226"/>
    <mergeCell ref="AC225:AC226"/>
    <mergeCell ref="L225:L226"/>
    <mergeCell ref="M225:M226"/>
    <mergeCell ref="N225:N226"/>
    <mergeCell ref="O225:O226"/>
    <mergeCell ref="B232:G232"/>
    <mergeCell ref="I232:AJ232"/>
    <mergeCell ref="B233:B234"/>
    <mergeCell ref="C233:C234"/>
    <mergeCell ref="D233:D234"/>
    <mergeCell ref="F233:F234"/>
    <mergeCell ref="I233:I234"/>
    <mergeCell ref="AD230:AD231"/>
    <mergeCell ref="AE230:AE231"/>
    <mergeCell ref="AF230:AF231"/>
    <mergeCell ref="AG230:AG231"/>
    <mergeCell ref="AH230:AH231"/>
    <mergeCell ref="AI230:AI231"/>
    <mergeCell ref="Q230:Q231"/>
    <mergeCell ref="R230:R231"/>
    <mergeCell ref="S230:S231"/>
    <mergeCell ref="Z230:Z231"/>
    <mergeCell ref="AB230:AB231"/>
    <mergeCell ref="AC230:AC231"/>
    <mergeCell ref="L230:L231"/>
    <mergeCell ref="M230:M231"/>
    <mergeCell ref="N230:N231"/>
    <mergeCell ref="L243:Z243"/>
    <mergeCell ref="AB243:AI243"/>
    <mergeCell ref="L239:R239"/>
    <mergeCell ref="AB239:AH239"/>
    <mergeCell ref="B237:G237"/>
    <mergeCell ref="I237:AJ237"/>
    <mergeCell ref="B238:B239"/>
    <mergeCell ref="C238:C239"/>
    <mergeCell ref="D238:D239"/>
    <mergeCell ref="F238:F239"/>
    <mergeCell ref="I238:I239"/>
    <mergeCell ref="AD235:AD236"/>
    <mergeCell ref="AE235:AE236"/>
    <mergeCell ref="AF235:AF236"/>
    <mergeCell ref="AG235:AG236"/>
    <mergeCell ref="AH235:AH236"/>
    <mergeCell ref="AI235:AI236"/>
    <mergeCell ref="Q235:Q236"/>
    <mergeCell ref="C240:C241"/>
    <mergeCell ref="D240:D241"/>
    <mergeCell ref="F240:F241"/>
    <mergeCell ref="I240:I241"/>
    <mergeCell ref="L238:Z238"/>
    <mergeCell ref="AB238:AI238"/>
    <mergeCell ref="L235:L236"/>
    <mergeCell ref="M235:M236"/>
    <mergeCell ref="N235:N236"/>
    <mergeCell ref="O235:O236"/>
    <mergeCell ref="P235:P236"/>
    <mergeCell ref="B235:B236"/>
    <mergeCell ref="C235:C236"/>
    <mergeCell ref="D235:D236"/>
    <mergeCell ref="F235:F236"/>
    <mergeCell ref="I235:I236"/>
    <mergeCell ref="L233:Z233"/>
    <mergeCell ref="AB233:AI233"/>
    <mergeCell ref="L234:R234"/>
    <mergeCell ref="AB234:AH234"/>
    <mergeCell ref="L244:R244"/>
    <mergeCell ref="AB244:AH244"/>
    <mergeCell ref="B242:G242"/>
    <mergeCell ref="I242:AJ242"/>
    <mergeCell ref="B243:B244"/>
    <mergeCell ref="C243:C244"/>
    <mergeCell ref="D243:D244"/>
    <mergeCell ref="F243:F244"/>
    <mergeCell ref="I243:I244"/>
    <mergeCell ref="AD240:AD241"/>
    <mergeCell ref="AE240:AE241"/>
    <mergeCell ref="AF240:AF241"/>
    <mergeCell ref="AG240:AG241"/>
    <mergeCell ref="AH240:AH241"/>
    <mergeCell ref="AI240:AI241"/>
    <mergeCell ref="Q240:Q241"/>
    <mergeCell ref="R235:R236"/>
    <mergeCell ref="S235:S236"/>
    <mergeCell ref="Z235:Z236"/>
    <mergeCell ref="AB235:AB236"/>
    <mergeCell ref="AC235:AC236"/>
    <mergeCell ref="R240:R241"/>
    <mergeCell ref="S240:S241"/>
    <mergeCell ref="Z240:Z241"/>
    <mergeCell ref="AB240:AB241"/>
    <mergeCell ref="AC240:AC241"/>
    <mergeCell ref="L240:L241"/>
    <mergeCell ref="M240:M241"/>
    <mergeCell ref="N240:N241"/>
    <mergeCell ref="O240:O241"/>
    <mergeCell ref="P240:P241"/>
    <mergeCell ref="B240:B241"/>
    <mergeCell ref="B247:G247"/>
    <mergeCell ref="I247:AJ247"/>
    <mergeCell ref="B248:B249"/>
    <mergeCell ref="C248:C249"/>
    <mergeCell ref="D248:D249"/>
    <mergeCell ref="F248:F249"/>
    <mergeCell ref="I248:I249"/>
    <mergeCell ref="AD245:AD246"/>
    <mergeCell ref="AE245:AE246"/>
    <mergeCell ref="AF245:AF246"/>
    <mergeCell ref="AG245:AG246"/>
    <mergeCell ref="AH245:AH246"/>
    <mergeCell ref="AI245:AI246"/>
    <mergeCell ref="Q245:Q246"/>
    <mergeCell ref="R245:R246"/>
    <mergeCell ref="S245:S246"/>
    <mergeCell ref="Z245:Z246"/>
    <mergeCell ref="AB245:AB246"/>
    <mergeCell ref="AC245:AC246"/>
    <mergeCell ref="L245:L246"/>
    <mergeCell ref="M245:M246"/>
    <mergeCell ref="N245:N246"/>
    <mergeCell ref="O245:O246"/>
    <mergeCell ref="P245:P246"/>
    <mergeCell ref="B245:B246"/>
    <mergeCell ref="C245:C246"/>
    <mergeCell ref="D245:D246"/>
    <mergeCell ref="F245:F246"/>
    <mergeCell ref="I245:I246"/>
    <mergeCell ref="H245:H246"/>
    <mergeCell ref="B255:B256"/>
    <mergeCell ref="C255:C256"/>
    <mergeCell ref="D255:D256"/>
    <mergeCell ref="F255:F256"/>
    <mergeCell ref="I255:I256"/>
    <mergeCell ref="L253:Z253"/>
    <mergeCell ref="AB253:AI253"/>
    <mergeCell ref="B250:B251"/>
    <mergeCell ref="C250:C251"/>
    <mergeCell ref="D250:D251"/>
    <mergeCell ref="F250:F251"/>
    <mergeCell ref="I250:I251"/>
    <mergeCell ref="L248:Z248"/>
    <mergeCell ref="AB248:AI248"/>
    <mergeCell ref="L249:R249"/>
    <mergeCell ref="AB249:AH249"/>
    <mergeCell ref="AE250:AE251"/>
    <mergeCell ref="AF250:AF251"/>
    <mergeCell ref="AG250:AG251"/>
    <mergeCell ref="B252:G252"/>
    <mergeCell ref="I252:AJ252"/>
    <mergeCell ref="B253:B254"/>
    <mergeCell ref="C253:C254"/>
    <mergeCell ref="D253:D254"/>
    <mergeCell ref="F253:F254"/>
    <mergeCell ref="I253:I254"/>
    <mergeCell ref="AD250:AD251"/>
    <mergeCell ref="AH250:AH251"/>
    <mergeCell ref="AI250:AI251"/>
    <mergeCell ref="Q250:Q251"/>
    <mergeCell ref="R250:R251"/>
    <mergeCell ref="S250:S251"/>
    <mergeCell ref="Z250:Z251"/>
    <mergeCell ref="AB250:AB251"/>
    <mergeCell ref="AC250:AC251"/>
    <mergeCell ref="L250:L251"/>
    <mergeCell ref="M250:M251"/>
    <mergeCell ref="N250:N251"/>
    <mergeCell ref="O250:O251"/>
    <mergeCell ref="P250:P251"/>
    <mergeCell ref="AH255:AH256"/>
    <mergeCell ref="AI255:AI256"/>
    <mergeCell ref="Q255:Q256"/>
    <mergeCell ref="R255:R256"/>
    <mergeCell ref="S255:S256"/>
    <mergeCell ref="Z255:Z256"/>
    <mergeCell ref="AB255:AB256"/>
    <mergeCell ref="AC255:AC256"/>
    <mergeCell ref="L255:L256"/>
    <mergeCell ref="M255:M256"/>
    <mergeCell ref="N255:N256"/>
    <mergeCell ref="L254:R254"/>
    <mergeCell ref="AB254:AH254"/>
    <mergeCell ref="O255:O256"/>
    <mergeCell ref="P255:P256"/>
    <mergeCell ref="AD255:AD256"/>
    <mergeCell ref="AE255:AE256"/>
    <mergeCell ref="AF255:AF256"/>
    <mergeCell ref="AG255:AG256"/>
    <mergeCell ref="L258:Z258"/>
    <mergeCell ref="AB258:AI258"/>
    <mergeCell ref="L259:R259"/>
    <mergeCell ref="AB259:AH259"/>
    <mergeCell ref="B257:G257"/>
    <mergeCell ref="I257:AJ257"/>
    <mergeCell ref="B258:B259"/>
    <mergeCell ref="C258:C259"/>
    <mergeCell ref="D258:D259"/>
    <mergeCell ref="F258:F259"/>
    <mergeCell ref="I258:I259"/>
    <mergeCell ref="H258:H259"/>
    <mergeCell ref="AD260:AD261"/>
    <mergeCell ref="AE260:AE261"/>
    <mergeCell ref="AF260:AF261"/>
    <mergeCell ref="AG260:AG261"/>
    <mergeCell ref="AH260:AH261"/>
    <mergeCell ref="AI260:AI261"/>
    <mergeCell ref="Q260:Q261"/>
    <mergeCell ref="R260:R261"/>
    <mergeCell ref="S260:S261"/>
    <mergeCell ref="Z260:Z261"/>
    <mergeCell ref="AB260:AB261"/>
    <mergeCell ref="AC260:AC261"/>
    <mergeCell ref="L260:L261"/>
    <mergeCell ref="M260:M261"/>
    <mergeCell ref="N260:N261"/>
    <mergeCell ref="O260:O261"/>
    <mergeCell ref="H260:H261"/>
    <mergeCell ref="P260:P261"/>
    <mergeCell ref="B260:B261"/>
    <mergeCell ref="C260:C261"/>
    <mergeCell ref="O265:O266"/>
    <mergeCell ref="P265:P266"/>
    <mergeCell ref="B265:B266"/>
    <mergeCell ref="C265:C266"/>
    <mergeCell ref="D265:D266"/>
    <mergeCell ref="F265:F266"/>
    <mergeCell ref="I265:I266"/>
    <mergeCell ref="L263:Z263"/>
    <mergeCell ref="AB263:AI263"/>
    <mergeCell ref="AH265:AH266"/>
    <mergeCell ref="AI265:AI266"/>
    <mergeCell ref="Q265:Q266"/>
    <mergeCell ref="R265:R266"/>
    <mergeCell ref="B262:G262"/>
    <mergeCell ref="I262:AJ262"/>
    <mergeCell ref="B263:B264"/>
    <mergeCell ref="C263:C264"/>
    <mergeCell ref="D263:D264"/>
    <mergeCell ref="F263:F264"/>
    <mergeCell ref="I263:I264"/>
    <mergeCell ref="L265:L266"/>
    <mergeCell ref="M265:M266"/>
    <mergeCell ref="N265:N266"/>
    <mergeCell ref="D260:D261"/>
    <mergeCell ref="F260:F261"/>
    <mergeCell ref="I260:I261"/>
    <mergeCell ref="L268:Z268"/>
    <mergeCell ref="AB268:AI268"/>
    <mergeCell ref="L264:R264"/>
    <mergeCell ref="AB264:AH264"/>
    <mergeCell ref="B270:B271"/>
    <mergeCell ref="C270:C271"/>
    <mergeCell ref="D270:D271"/>
    <mergeCell ref="F270:F271"/>
    <mergeCell ref="I270:I271"/>
    <mergeCell ref="L269:R269"/>
    <mergeCell ref="AB269:AH269"/>
    <mergeCell ref="B267:G267"/>
    <mergeCell ref="I267:AJ267"/>
    <mergeCell ref="B268:B269"/>
    <mergeCell ref="C268:C269"/>
    <mergeCell ref="D268:D269"/>
    <mergeCell ref="F268:F269"/>
    <mergeCell ref="I268:I269"/>
    <mergeCell ref="AD265:AD266"/>
    <mergeCell ref="AE265:AE266"/>
    <mergeCell ref="AF265:AF266"/>
    <mergeCell ref="AG265:AG266"/>
    <mergeCell ref="H263:H264"/>
    <mergeCell ref="H265:H266"/>
    <mergeCell ref="H268:H269"/>
    <mergeCell ref="S265:S266"/>
    <mergeCell ref="Z265:Z266"/>
    <mergeCell ref="AB265:AB266"/>
    <mergeCell ref="AC265:AC266"/>
    <mergeCell ref="B272:G272"/>
    <mergeCell ref="I272:AJ272"/>
    <mergeCell ref="B273:B274"/>
    <mergeCell ref="C273:C274"/>
    <mergeCell ref="D273:D274"/>
    <mergeCell ref="F273:F274"/>
    <mergeCell ref="I273:I274"/>
    <mergeCell ref="AD270:AD271"/>
    <mergeCell ref="AE270:AE271"/>
    <mergeCell ref="AF270:AF271"/>
    <mergeCell ref="AG270:AG271"/>
    <mergeCell ref="AH270:AH271"/>
    <mergeCell ref="AI270:AI271"/>
    <mergeCell ref="Q270:Q271"/>
    <mergeCell ref="R270:R271"/>
    <mergeCell ref="S270:S271"/>
    <mergeCell ref="Z270:Z271"/>
    <mergeCell ref="AB270:AB271"/>
    <mergeCell ref="AC270:AC271"/>
    <mergeCell ref="L270:L271"/>
    <mergeCell ref="M270:M271"/>
    <mergeCell ref="N270:N271"/>
    <mergeCell ref="O270:O271"/>
    <mergeCell ref="P270:P271"/>
    <mergeCell ref="H270:H271"/>
    <mergeCell ref="H273:H274"/>
    <mergeCell ref="B275:B276"/>
    <mergeCell ref="C275:C276"/>
    <mergeCell ref="D275:D276"/>
    <mergeCell ref="F275:F276"/>
    <mergeCell ref="I275:I276"/>
    <mergeCell ref="L273:Z273"/>
    <mergeCell ref="AB273:AI273"/>
    <mergeCell ref="L274:R274"/>
    <mergeCell ref="AB274:AH274"/>
    <mergeCell ref="AE275:AE276"/>
    <mergeCell ref="AF275:AF276"/>
    <mergeCell ref="AG275:AG276"/>
    <mergeCell ref="B277:G277"/>
    <mergeCell ref="I277:AJ277"/>
    <mergeCell ref="B278:B279"/>
    <mergeCell ref="C278:C279"/>
    <mergeCell ref="D278:D279"/>
    <mergeCell ref="F278:F279"/>
    <mergeCell ref="I278:I279"/>
    <mergeCell ref="AD275:AD276"/>
    <mergeCell ref="AH275:AH276"/>
    <mergeCell ref="AI275:AI276"/>
    <mergeCell ref="Q275:Q276"/>
    <mergeCell ref="R275:R276"/>
    <mergeCell ref="S275:S276"/>
    <mergeCell ref="H275:H276"/>
    <mergeCell ref="Z280:Z281"/>
    <mergeCell ref="AB280:AB281"/>
    <mergeCell ref="AC280:AC281"/>
    <mergeCell ref="L280:L281"/>
    <mergeCell ref="M280:M281"/>
    <mergeCell ref="N280:N281"/>
    <mergeCell ref="L279:R279"/>
    <mergeCell ref="AB279:AH279"/>
    <mergeCell ref="O280:O281"/>
    <mergeCell ref="P280:P281"/>
    <mergeCell ref="AD280:AD281"/>
    <mergeCell ref="B280:B281"/>
    <mergeCell ref="C280:C281"/>
    <mergeCell ref="D280:D281"/>
    <mergeCell ref="F280:F281"/>
    <mergeCell ref="I280:I281"/>
    <mergeCell ref="L278:Z278"/>
    <mergeCell ref="AB278:AI278"/>
    <mergeCell ref="H278:H279"/>
    <mergeCell ref="H280:H281"/>
    <mergeCell ref="C285:C286"/>
    <mergeCell ref="D285:D286"/>
    <mergeCell ref="F285:F286"/>
    <mergeCell ref="I285:I286"/>
    <mergeCell ref="L283:Z283"/>
    <mergeCell ref="AB283:AI283"/>
    <mergeCell ref="L284:R284"/>
    <mergeCell ref="AB284:AH284"/>
    <mergeCell ref="H285:H286"/>
    <mergeCell ref="B282:G282"/>
    <mergeCell ref="I282:AJ282"/>
    <mergeCell ref="B283:B284"/>
    <mergeCell ref="C283:C284"/>
    <mergeCell ref="D283:D284"/>
    <mergeCell ref="F283:F284"/>
    <mergeCell ref="I283:I284"/>
    <mergeCell ref="Z275:Z276"/>
    <mergeCell ref="AB275:AB276"/>
    <mergeCell ref="AC275:AC276"/>
    <mergeCell ref="L275:L276"/>
    <mergeCell ref="M275:M276"/>
    <mergeCell ref="N275:N276"/>
    <mergeCell ref="O275:O276"/>
    <mergeCell ref="P275:P276"/>
    <mergeCell ref="AE280:AE281"/>
    <mergeCell ref="AF280:AF281"/>
    <mergeCell ref="AG280:AG281"/>
    <mergeCell ref="AH280:AH281"/>
    <mergeCell ref="AI280:AI281"/>
    <mergeCell ref="Q280:Q281"/>
    <mergeCell ref="R280:R281"/>
    <mergeCell ref="S280:S281"/>
    <mergeCell ref="I290:I291"/>
    <mergeCell ref="L288:Z288"/>
    <mergeCell ref="AB288:AI288"/>
    <mergeCell ref="H288:H289"/>
    <mergeCell ref="H290:H291"/>
    <mergeCell ref="L289:R289"/>
    <mergeCell ref="AB289:AH289"/>
    <mergeCell ref="B287:G287"/>
    <mergeCell ref="I287:AJ287"/>
    <mergeCell ref="B288:B289"/>
    <mergeCell ref="C288:C289"/>
    <mergeCell ref="D288:D289"/>
    <mergeCell ref="F288:F289"/>
    <mergeCell ref="I288:I289"/>
    <mergeCell ref="AD285:AD286"/>
    <mergeCell ref="AE285:AE286"/>
    <mergeCell ref="AF285:AF286"/>
    <mergeCell ref="AG285:AG286"/>
    <mergeCell ref="AH285:AH286"/>
    <mergeCell ref="AI285:AI286"/>
    <mergeCell ref="Q285:Q286"/>
    <mergeCell ref="R285:R286"/>
    <mergeCell ref="S285:S286"/>
    <mergeCell ref="Z285:Z286"/>
    <mergeCell ref="AB285:AB286"/>
    <mergeCell ref="AC285:AC286"/>
    <mergeCell ref="L285:L286"/>
    <mergeCell ref="M285:M286"/>
    <mergeCell ref="N285:N286"/>
    <mergeCell ref="O285:O286"/>
    <mergeCell ref="P285:P286"/>
    <mergeCell ref="B285:B286"/>
    <mergeCell ref="L293:Z293"/>
    <mergeCell ref="AB293:AI293"/>
    <mergeCell ref="L294:R294"/>
    <mergeCell ref="AB294:AH294"/>
    <mergeCell ref="B292:G292"/>
    <mergeCell ref="I292:AJ292"/>
    <mergeCell ref="B293:B294"/>
    <mergeCell ref="C293:C294"/>
    <mergeCell ref="D293:D294"/>
    <mergeCell ref="F293:F294"/>
    <mergeCell ref="I293:I294"/>
    <mergeCell ref="AD290:AD291"/>
    <mergeCell ref="AE290:AE291"/>
    <mergeCell ref="AF290:AF291"/>
    <mergeCell ref="AG290:AG291"/>
    <mergeCell ref="AH290:AH291"/>
    <mergeCell ref="AI290:AI291"/>
    <mergeCell ref="Q290:Q291"/>
    <mergeCell ref="R290:R291"/>
    <mergeCell ref="S290:S291"/>
    <mergeCell ref="Z290:Z291"/>
    <mergeCell ref="AB290:AB291"/>
    <mergeCell ref="AC290:AC291"/>
    <mergeCell ref="L290:L291"/>
    <mergeCell ref="M290:M291"/>
    <mergeCell ref="N290:N291"/>
    <mergeCell ref="O290:O291"/>
    <mergeCell ref="P290:P291"/>
    <mergeCell ref="B290:B291"/>
    <mergeCell ref="C290:C291"/>
    <mergeCell ref="D290:D291"/>
    <mergeCell ref="F290:F291"/>
    <mergeCell ref="B297:G297"/>
    <mergeCell ref="I297:AJ297"/>
    <mergeCell ref="B298:B299"/>
    <mergeCell ref="C298:C299"/>
    <mergeCell ref="D298:D299"/>
    <mergeCell ref="F298:F299"/>
    <mergeCell ref="I298:I299"/>
    <mergeCell ref="AD295:AD296"/>
    <mergeCell ref="AE295:AE296"/>
    <mergeCell ref="AF295:AF296"/>
    <mergeCell ref="AG295:AG296"/>
    <mergeCell ref="AH295:AH296"/>
    <mergeCell ref="AI295:AI296"/>
    <mergeCell ref="Q295:Q296"/>
    <mergeCell ref="R295:R296"/>
    <mergeCell ref="S295:S296"/>
    <mergeCell ref="Z295:Z296"/>
    <mergeCell ref="AB295:AB296"/>
    <mergeCell ref="AC295:AC296"/>
    <mergeCell ref="L295:L296"/>
    <mergeCell ref="M295:M296"/>
    <mergeCell ref="N295:N296"/>
    <mergeCell ref="O295:O296"/>
    <mergeCell ref="P295:P296"/>
    <mergeCell ref="B295:B296"/>
    <mergeCell ref="C295:C296"/>
    <mergeCell ref="D295:D296"/>
    <mergeCell ref="F295:F296"/>
    <mergeCell ref="I295:I296"/>
    <mergeCell ref="B300:B301"/>
    <mergeCell ref="C300:C301"/>
    <mergeCell ref="D300:D301"/>
    <mergeCell ref="F300:F301"/>
    <mergeCell ref="I300:I301"/>
    <mergeCell ref="L298:Z298"/>
    <mergeCell ref="AB298:AI298"/>
    <mergeCell ref="L299:R299"/>
    <mergeCell ref="AB299:AH299"/>
    <mergeCell ref="AE300:AE301"/>
    <mergeCell ref="AF300:AF301"/>
    <mergeCell ref="AG300:AG301"/>
    <mergeCell ref="B302:G302"/>
    <mergeCell ref="I302:AJ302"/>
    <mergeCell ref="B303:B304"/>
    <mergeCell ref="C303:C304"/>
    <mergeCell ref="D303:D304"/>
    <mergeCell ref="F303:F304"/>
    <mergeCell ref="I303:I304"/>
    <mergeCell ref="AD300:AD301"/>
    <mergeCell ref="AH300:AH301"/>
    <mergeCell ref="AI300:AI301"/>
    <mergeCell ref="Q300:Q301"/>
    <mergeCell ref="R300:R301"/>
    <mergeCell ref="S300:S301"/>
    <mergeCell ref="L305:L306"/>
    <mergeCell ref="M305:M306"/>
    <mergeCell ref="N305:N306"/>
    <mergeCell ref="L304:R304"/>
    <mergeCell ref="AB304:AH304"/>
    <mergeCell ref="O305:O306"/>
    <mergeCell ref="P305:P306"/>
    <mergeCell ref="AD305:AD306"/>
    <mergeCell ref="AE305:AE306"/>
    <mergeCell ref="AF305:AF306"/>
    <mergeCell ref="AG305:AG306"/>
    <mergeCell ref="B305:B306"/>
    <mergeCell ref="C305:C306"/>
    <mergeCell ref="D305:D306"/>
    <mergeCell ref="F305:F306"/>
    <mergeCell ref="I305:I306"/>
    <mergeCell ref="L303:Z303"/>
    <mergeCell ref="AB303:AI303"/>
    <mergeCell ref="B310:B311"/>
    <mergeCell ref="C310:C311"/>
    <mergeCell ref="D310:D311"/>
    <mergeCell ref="F310:F311"/>
    <mergeCell ref="I310:I311"/>
    <mergeCell ref="L308:Z308"/>
    <mergeCell ref="AB308:AI308"/>
    <mergeCell ref="L309:R309"/>
    <mergeCell ref="AB309:AH309"/>
    <mergeCell ref="B307:G307"/>
    <mergeCell ref="I307:AJ307"/>
    <mergeCell ref="B308:B309"/>
    <mergeCell ref="C308:C309"/>
    <mergeCell ref="D308:D309"/>
    <mergeCell ref="F308:F309"/>
    <mergeCell ref="I308:I309"/>
    <mergeCell ref="Z300:Z301"/>
    <mergeCell ref="AB300:AB301"/>
    <mergeCell ref="AC300:AC301"/>
    <mergeCell ref="L300:L301"/>
    <mergeCell ref="M300:M301"/>
    <mergeCell ref="N300:N301"/>
    <mergeCell ref="O300:O301"/>
    <mergeCell ref="P300:P301"/>
    <mergeCell ref="AH305:AH306"/>
    <mergeCell ref="AI305:AI306"/>
    <mergeCell ref="Q305:Q306"/>
    <mergeCell ref="R305:R306"/>
    <mergeCell ref="S305:S306"/>
    <mergeCell ref="Z305:Z306"/>
    <mergeCell ref="AB305:AB306"/>
    <mergeCell ref="AC305:AC306"/>
    <mergeCell ref="AD310:AD311"/>
    <mergeCell ref="AE310:AE311"/>
    <mergeCell ref="AF310:AF311"/>
    <mergeCell ref="AG310:AG311"/>
    <mergeCell ref="AH310:AH311"/>
    <mergeCell ref="AI310:AI311"/>
    <mergeCell ref="Q310:Q311"/>
    <mergeCell ref="R310:R311"/>
    <mergeCell ref="S310:S311"/>
    <mergeCell ref="Z310:Z311"/>
    <mergeCell ref="AB310:AB311"/>
    <mergeCell ref="AC310:AC311"/>
    <mergeCell ref="L310:L311"/>
    <mergeCell ref="M310:M311"/>
    <mergeCell ref="N310:N311"/>
    <mergeCell ref="O310:O311"/>
    <mergeCell ref="P310:P311"/>
    <mergeCell ref="C315:C316"/>
    <mergeCell ref="D315:D316"/>
    <mergeCell ref="F315:F316"/>
    <mergeCell ref="I315:I316"/>
    <mergeCell ref="L313:Z313"/>
    <mergeCell ref="AB313:AI313"/>
    <mergeCell ref="AH315:AH316"/>
    <mergeCell ref="AI315:AI316"/>
    <mergeCell ref="Q315:Q316"/>
    <mergeCell ref="R315:R316"/>
    <mergeCell ref="B312:G312"/>
    <mergeCell ref="I312:AJ312"/>
    <mergeCell ref="B313:B314"/>
    <mergeCell ref="C313:C314"/>
    <mergeCell ref="D313:D314"/>
    <mergeCell ref="F313:F314"/>
    <mergeCell ref="I313:I314"/>
    <mergeCell ref="L318:Z318"/>
    <mergeCell ref="AB318:AI318"/>
    <mergeCell ref="L314:R314"/>
    <mergeCell ref="AB314:AH314"/>
    <mergeCell ref="B320:B321"/>
    <mergeCell ref="C320:C321"/>
    <mergeCell ref="D320:D321"/>
    <mergeCell ref="F320:F321"/>
    <mergeCell ref="I320:I321"/>
    <mergeCell ref="L319:R319"/>
    <mergeCell ref="AB319:AH319"/>
    <mergeCell ref="B317:G317"/>
    <mergeCell ref="I317:AJ317"/>
    <mergeCell ref="B318:B319"/>
    <mergeCell ref="C318:C319"/>
    <mergeCell ref="D318:D319"/>
    <mergeCell ref="F318:F319"/>
    <mergeCell ref="I318:I319"/>
    <mergeCell ref="AD315:AD316"/>
    <mergeCell ref="AE315:AE316"/>
    <mergeCell ref="AF315:AF316"/>
    <mergeCell ref="AG315:AG316"/>
    <mergeCell ref="S315:S316"/>
    <mergeCell ref="Z315:Z316"/>
    <mergeCell ref="AB315:AB316"/>
    <mergeCell ref="AC315:AC316"/>
    <mergeCell ref="L315:L316"/>
    <mergeCell ref="M315:M316"/>
    <mergeCell ref="N315:N316"/>
    <mergeCell ref="O315:O316"/>
    <mergeCell ref="P315:P316"/>
    <mergeCell ref="B315:B316"/>
    <mergeCell ref="B322:G322"/>
    <mergeCell ref="I322:AJ322"/>
    <mergeCell ref="B323:B324"/>
    <mergeCell ref="C323:C324"/>
    <mergeCell ref="D323:D324"/>
    <mergeCell ref="F323:F324"/>
    <mergeCell ref="I323:I324"/>
    <mergeCell ref="AD320:AD321"/>
    <mergeCell ref="AE320:AE321"/>
    <mergeCell ref="AF320:AF321"/>
    <mergeCell ref="AG320:AG321"/>
    <mergeCell ref="AH320:AH321"/>
    <mergeCell ref="AI320:AI321"/>
    <mergeCell ref="Q320:Q321"/>
    <mergeCell ref="R320:R321"/>
    <mergeCell ref="S320:S321"/>
    <mergeCell ref="Z320:Z321"/>
    <mergeCell ref="AB320:AB321"/>
    <mergeCell ref="AC320:AC321"/>
    <mergeCell ref="L320:L321"/>
    <mergeCell ref="M320:M321"/>
    <mergeCell ref="N320:N321"/>
    <mergeCell ref="O320:O321"/>
    <mergeCell ref="P320:P321"/>
    <mergeCell ref="B325:B326"/>
    <mergeCell ref="C325:C326"/>
    <mergeCell ref="D325:D326"/>
    <mergeCell ref="F325:F326"/>
    <mergeCell ref="I325:I326"/>
    <mergeCell ref="L323:Z323"/>
    <mergeCell ref="AB323:AI323"/>
    <mergeCell ref="L324:R324"/>
    <mergeCell ref="AB324:AH324"/>
    <mergeCell ref="AE325:AE326"/>
    <mergeCell ref="AF325:AF326"/>
    <mergeCell ref="AG325:AG326"/>
    <mergeCell ref="B327:G327"/>
    <mergeCell ref="I327:AJ327"/>
    <mergeCell ref="B328:B329"/>
    <mergeCell ref="C328:C329"/>
    <mergeCell ref="D328:D329"/>
    <mergeCell ref="F328:F329"/>
    <mergeCell ref="I328:I329"/>
    <mergeCell ref="AD325:AD326"/>
    <mergeCell ref="AH325:AH326"/>
    <mergeCell ref="AI325:AI326"/>
    <mergeCell ref="Q325:Q326"/>
    <mergeCell ref="R325:R326"/>
    <mergeCell ref="S325:S326"/>
    <mergeCell ref="Z330:Z331"/>
    <mergeCell ref="AB330:AB331"/>
    <mergeCell ref="AC330:AC331"/>
    <mergeCell ref="L330:L331"/>
    <mergeCell ref="M330:M331"/>
    <mergeCell ref="N330:N331"/>
    <mergeCell ref="L329:R329"/>
    <mergeCell ref="AB329:AH329"/>
    <mergeCell ref="O330:O331"/>
    <mergeCell ref="P330:P331"/>
    <mergeCell ref="AD330:AD331"/>
    <mergeCell ref="B330:B331"/>
    <mergeCell ref="C330:C331"/>
    <mergeCell ref="D330:D331"/>
    <mergeCell ref="F330:F331"/>
    <mergeCell ref="I330:I331"/>
    <mergeCell ref="L328:Z328"/>
    <mergeCell ref="AB328:AI328"/>
    <mergeCell ref="C335:C336"/>
    <mergeCell ref="D335:D336"/>
    <mergeCell ref="F335:F336"/>
    <mergeCell ref="I335:I336"/>
    <mergeCell ref="L333:Z333"/>
    <mergeCell ref="AB333:AI333"/>
    <mergeCell ref="L334:R334"/>
    <mergeCell ref="AB334:AH334"/>
    <mergeCell ref="H335:H336"/>
    <mergeCell ref="B332:G332"/>
    <mergeCell ref="I332:AJ332"/>
    <mergeCell ref="B333:B334"/>
    <mergeCell ref="C333:C334"/>
    <mergeCell ref="D333:D334"/>
    <mergeCell ref="F333:F334"/>
    <mergeCell ref="I333:I334"/>
    <mergeCell ref="Z325:Z326"/>
    <mergeCell ref="AB325:AB326"/>
    <mergeCell ref="AC325:AC326"/>
    <mergeCell ref="L325:L326"/>
    <mergeCell ref="M325:M326"/>
    <mergeCell ref="N325:N326"/>
    <mergeCell ref="O325:O326"/>
    <mergeCell ref="P325:P326"/>
    <mergeCell ref="AE330:AE331"/>
    <mergeCell ref="AF330:AF331"/>
    <mergeCell ref="AG330:AG331"/>
    <mergeCell ref="AH330:AH331"/>
    <mergeCell ref="AI330:AI331"/>
    <mergeCell ref="Q330:Q331"/>
    <mergeCell ref="R330:R331"/>
    <mergeCell ref="S330:S331"/>
    <mergeCell ref="I340:I341"/>
    <mergeCell ref="L338:Z338"/>
    <mergeCell ref="AB338:AI338"/>
    <mergeCell ref="H338:H339"/>
    <mergeCell ref="H340:H341"/>
    <mergeCell ref="L339:R339"/>
    <mergeCell ref="AB339:AH339"/>
    <mergeCell ref="B337:G337"/>
    <mergeCell ref="I337:AJ337"/>
    <mergeCell ref="B338:B339"/>
    <mergeCell ref="C338:C339"/>
    <mergeCell ref="D338:D339"/>
    <mergeCell ref="F338:F339"/>
    <mergeCell ref="I338:I339"/>
    <mergeCell ref="AD335:AD336"/>
    <mergeCell ref="AE335:AE336"/>
    <mergeCell ref="AF335:AF336"/>
    <mergeCell ref="AG335:AG336"/>
    <mergeCell ref="AH335:AH336"/>
    <mergeCell ref="AI335:AI336"/>
    <mergeCell ref="Q335:Q336"/>
    <mergeCell ref="R335:R336"/>
    <mergeCell ref="S335:S336"/>
    <mergeCell ref="Z335:Z336"/>
    <mergeCell ref="AB335:AB336"/>
    <mergeCell ref="AC335:AC336"/>
    <mergeCell ref="L335:L336"/>
    <mergeCell ref="M335:M336"/>
    <mergeCell ref="N335:N336"/>
    <mergeCell ref="O335:O336"/>
    <mergeCell ref="P335:P336"/>
    <mergeCell ref="B335:B336"/>
    <mergeCell ref="L343:Z343"/>
    <mergeCell ref="AB343:AI343"/>
    <mergeCell ref="L344:R344"/>
    <mergeCell ref="AB344:AH344"/>
    <mergeCell ref="B342:G342"/>
    <mergeCell ref="I342:AJ342"/>
    <mergeCell ref="B343:B344"/>
    <mergeCell ref="C343:C344"/>
    <mergeCell ref="D343:D344"/>
    <mergeCell ref="F343:F344"/>
    <mergeCell ref="I343:I344"/>
    <mergeCell ref="AD340:AD341"/>
    <mergeCell ref="AE340:AE341"/>
    <mergeCell ref="AF340:AF341"/>
    <mergeCell ref="AG340:AG341"/>
    <mergeCell ref="AH340:AH341"/>
    <mergeCell ref="AI340:AI341"/>
    <mergeCell ref="Q340:Q341"/>
    <mergeCell ref="R340:R341"/>
    <mergeCell ref="S340:S341"/>
    <mergeCell ref="Z340:Z341"/>
    <mergeCell ref="AB340:AB341"/>
    <mergeCell ref="AC340:AC341"/>
    <mergeCell ref="L340:L341"/>
    <mergeCell ref="M340:M341"/>
    <mergeCell ref="N340:N341"/>
    <mergeCell ref="O340:O341"/>
    <mergeCell ref="P340:P341"/>
    <mergeCell ref="B340:B341"/>
    <mergeCell ref="C340:C341"/>
    <mergeCell ref="D340:D341"/>
    <mergeCell ref="F340:F341"/>
    <mergeCell ref="B347:G347"/>
    <mergeCell ref="I347:AJ347"/>
    <mergeCell ref="B348:B349"/>
    <mergeCell ref="C348:C349"/>
    <mergeCell ref="D348:D349"/>
    <mergeCell ref="F348:F349"/>
    <mergeCell ref="I348:I349"/>
    <mergeCell ref="AD345:AD346"/>
    <mergeCell ref="AE345:AE346"/>
    <mergeCell ref="AF345:AF346"/>
    <mergeCell ref="AG345:AG346"/>
    <mergeCell ref="AH345:AH346"/>
    <mergeCell ref="AI345:AI346"/>
    <mergeCell ref="Q345:Q346"/>
    <mergeCell ref="R345:R346"/>
    <mergeCell ref="S345:S346"/>
    <mergeCell ref="Z345:Z346"/>
    <mergeCell ref="AB345:AB346"/>
    <mergeCell ref="AC345:AC346"/>
    <mergeCell ref="L345:L346"/>
    <mergeCell ref="M345:M346"/>
    <mergeCell ref="N345:N346"/>
    <mergeCell ref="O345:O346"/>
    <mergeCell ref="P345:P346"/>
    <mergeCell ref="B345:B346"/>
    <mergeCell ref="C345:C346"/>
    <mergeCell ref="D345:D346"/>
    <mergeCell ref="F345:F346"/>
    <mergeCell ref="I345:I346"/>
    <mergeCell ref="B350:B351"/>
    <mergeCell ref="C350:C351"/>
    <mergeCell ref="D350:D351"/>
    <mergeCell ref="F350:F351"/>
    <mergeCell ref="I350:I351"/>
    <mergeCell ref="L348:Z348"/>
    <mergeCell ref="AB348:AI348"/>
    <mergeCell ref="L349:R349"/>
    <mergeCell ref="AB349:AH349"/>
    <mergeCell ref="AE350:AE351"/>
    <mergeCell ref="AF350:AF351"/>
    <mergeCell ref="AG350:AG351"/>
    <mergeCell ref="B352:G352"/>
    <mergeCell ref="I352:AJ352"/>
    <mergeCell ref="B353:B354"/>
    <mergeCell ref="C353:C354"/>
    <mergeCell ref="D353:D354"/>
    <mergeCell ref="F353:F354"/>
    <mergeCell ref="I353:I354"/>
    <mergeCell ref="AD350:AD351"/>
    <mergeCell ref="AH350:AH351"/>
    <mergeCell ref="AI350:AI351"/>
    <mergeCell ref="Q350:Q351"/>
    <mergeCell ref="R350:R351"/>
    <mergeCell ref="S350:S351"/>
    <mergeCell ref="L355:L356"/>
    <mergeCell ref="M355:M356"/>
    <mergeCell ref="N355:N356"/>
    <mergeCell ref="L354:R354"/>
    <mergeCell ref="AB354:AH354"/>
    <mergeCell ref="O355:O356"/>
    <mergeCell ref="P355:P356"/>
    <mergeCell ref="AD355:AD356"/>
    <mergeCell ref="AE355:AE356"/>
    <mergeCell ref="AF355:AF356"/>
    <mergeCell ref="AG355:AG356"/>
    <mergeCell ref="B355:B356"/>
    <mergeCell ref="C355:C356"/>
    <mergeCell ref="D355:D356"/>
    <mergeCell ref="F355:F356"/>
    <mergeCell ref="I355:I356"/>
    <mergeCell ref="L353:Z353"/>
    <mergeCell ref="AB353:AI353"/>
    <mergeCell ref="B360:B361"/>
    <mergeCell ref="C360:C361"/>
    <mergeCell ref="D360:D361"/>
    <mergeCell ref="F360:F361"/>
    <mergeCell ref="I360:I361"/>
    <mergeCell ref="L358:Z358"/>
    <mergeCell ref="AB358:AI358"/>
    <mergeCell ref="L359:R359"/>
    <mergeCell ref="AB359:AH359"/>
    <mergeCell ref="B357:G357"/>
    <mergeCell ref="I357:AJ357"/>
    <mergeCell ref="B358:B359"/>
    <mergeCell ref="C358:C359"/>
    <mergeCell ref="D358:D359"/>
    <mergeCell ref="F358:F359"/>
    <mergeCell ref="I358:I359"/>
    <mergeCell ref="Z350:Z351"/>
    <mergeCell ref="AB350:AB351"/>
    <mergeCell ref="AC350:AC351"/>
    <mergeCell ref="L350:L351"/>
    <mergeCell ref="M350:M351"/>
    <mergeCell ref="N350:N351"/>
    <mergeCell ref="O350:O351"/>
    <mergeCell ref="P350:P351"/>
    <mergeCell ref="AH355:AH356"/>
    <mergeCell ref="AI355:AI356"/>
    <mergeCell ref="Q355:Q356"/>
    <mergeCell ref="R355:R356"/>
    <mergeCell ref="S355:S356"/>
    <mergeCell ref="Z355:Z356"/>
    <mergeCell ref="AB355:AB356"/>
    <mergeCell ref="AC355:AC356"/>
    <mergeCell ref="AD360:AD361"/>
    <mergeCell ref="AE360:AE361"/>
    <mergeCell ref="AF360:AF361"/>
    <mergeCell ref="AG360:AG361"/>
    <mergeCell ref="AH360:AH361"/>
    <mergeCell ref="AI360:AI361"/>
    <mergeCell ref="Q360:Q361"/>
    <mergeCell ref="R360:R361"/>
    <mergeCell ref="S360:S361"/>
    <mergeCell ref="Z360:Z361"/>
    <mergeCell ref="AB360:AB361"/>
    <mergeCell ref="AC360:AC361"/>
    <mergeCell ref="L360:L361"/>
    <mergeCell ref="M360:M361"/>
    <mergeCell ref="N360:N361"/>
    <mergeCell ref="O360:O361"/>
    <mergeCell ref="P360:P361"/>
    <mergeCell ref="C365:C366"/>
    <mergeCell ref="D365:D366"/>
    <mergeCell ref="F365:F366"/>
    <mergeCell ref="I365:I366"/>
    <mergeCell ref="L363:Z363"/>
    <mergeCell ref="AB363:AI363"/>
    <mergeCell ref="AH365:AH366"/>
    <mergeCell ref="AI365:AI366"/>
    <mergeCell ref="Q365:Q366"/>
    <mergeCell ref="R365:R366"/>
    <mergeCell ref="B362:G362"/>
    <mergeCell ref="I362:AJ362"/>
    <mergeCell ref="B363:B364"/>
    <mergeCell ref="C363:C364"/>
    <mergeCell ref="D363:D364"/>
    <mergeCell ref="F363:F364"/>
    <mergeCell ref="I363:I364"/>
    <mergeCell ref="L368:Z368"/>
    <mergeCell ref="AB368:AI368"/>
    <mergeCell ref="L364:R364"/>
    <mergeCell ref="AB364:AH364"/>
    <mergeCell ref="B370:B371"/>
    <mergeCell ref="C370:C371"/>
    <mergeCell ref="D370:D371"/>
    <mergeCell ref="F370:F371"/>
    <mergeCell ref="I370:I371"/>
    <mergeCell ref="L369:R369"/>
    <mergeCell ref="AB369:AH369"/>
    <mergeCell ref="B367:G367"/>
    <mergeCell ref="I367:AJ367"/>
    <mergeCell ref="B368:B369"/>
    <mergeCell ref="C368:C369"/>
    <mergeCell ref="D368:D369"/>
    <mergeCell ref="F368:F369"/>
    <mergeCell ref="I368:I369"/>
    <mergeCell ref="AD365:AD366"/>
    <mergeCell ref="AE365:AE366"/>
    <mergeCell ref="AF365:AF366"/>
    <mergeCell ref="AG365:AG366"/>
    <mergeCell ref="S365:S366"/>
    <mergeCell ref="Z365:Z366"/>
    <mergeCell ref="AB365:AB366"/>
    <mergeCell ref="AC365:AC366"/>
    <mergeCell ref="L365:L366"/>
    <mergeCell ref="M365:M366"/>
    <mergeCell ref="N365:N366"/>
    <mergeCell ref="O365:O366"/>
    <mergeCell ref="P365:P366"/>
    <mergeCell ref="B365:B366"/>
    <mergeCell ref="B372:G372"/>
    <mergeCell ref="I372:AJ372"/>
    <mergeCell ref="B373:B374"/>
    <mergeCell ref="C373:C374"/>
    <mergeCell ref="D373:D374"/>
    <mergeCell ref="F373:F374"/>
    <mergeCell ref="I373:I374"/>
    <mergeCell ref="AD370:AD371"/>
    <mergeCell ref="AE370:AE371"/>
    <mergeCell ref="AF370:AF371"/>
    <mergeCell ref="AG370:AG371"/>
    <mergeCell ref="AH370:AH371"/>
    <mergeCell ref="AI370:AI371"/>
    <mergeCell ref="Q370:Q371"/>
    <mergeCell ref="R370:R371"/>
    <mergeCell ref="S370:S371"/>
    <mergeCell ref="Z370:Z371"/>
    <mergeCell ref="AB370:AB371"/>
    <mergeCell ref="AC370:AC371"/>
    <mergeCell ref="L370:L371"/>
    <mergeCell ref="M370:M371"/>
    <mergeCell ref="N370:N371"/>
    <mergeCell ref="O370:O371"/>
    <mergeCell ref="P370:P371"/>
    <mergeCell ref="F375:F376"/>
    <mergeCell ref="I375:I376"/>
    <mergeCell ref="L373:Z373"/>
    <mergeCell ref="AB373:AI373"/>
    <mergeCell ref="L374:R374"/>
    <mergeCell ref="AB374:AH374"/>
    <mergeCell ref="AE375:AE376"/>
    <mergeCell ref="AF375:AF376"/>
    <mergeCell ref="AG375:AG376"/>
    <mergeCell ref="B377:G377"/>
    <mergeCell ref="I377:AJ377"/>
    <mergeCell ref="B378:B379"/>
    <mergeCell ref="C378:C379"/>
    <mergeCell ref="D378:D379"/>
    <mergeCell ref="F378:F379"/>
    <mergeCell ref="I378:I379"/>
    <mergeCell ref="AD375:AD376"/>
    <mergeCell ref="AH375:AH376"/>
    <mergeCell ref="AI375:AI376"/>
    <mergeCell ref="Q375:Q376"/>
    <mergeCell ref="R375:R376"/>
    <mergeCell ref="S375:S376"/>
    <mergeCell ref="Z375:Z376"/>
    <mergeCell ref="AB375:AB376"/>
    <mergeCell ref="AC375:AC376"/>
    <mergeCell ref="L375:L376"/>
    <mergeCell ref="M375:M376"/>
    <mergeCell ref="N375:N376"/>
    <mergeCell ref="O375:O376"/>
    <mergeCell ref="B382:G382"/>
    <mergeCell ref="I382:AJ382"/>
    <mergeCell ref="B383:B384"/>
    <mergeCell ref="C383:C384"/>
    <mergeCell ref="D383:D384"/>
    <mergeCell ref="F383:F384"/>
    <mergeCell ref="I383:I384"/>
    <mergeCell ref="P375:P376"/>
    <mergeCell ref="AH380:AH381"/>
    <mergeCell ref="AI380:AI381"/>
    <mergeCell ref="Q380:Q381"/>
    <mergeCell ref="R380:R381"/>
    <mergeCell ref="S380:S381"/>
    <mergeCell ref="Z380:Z381"/>
    <mergeCell ref="AB380:AB381"/>
    <mergeCell ref="AC380:AC381"/>
    <mergeCell ref="L380:L381"/>
    <mergeCell ref="M380:M381"/>
    <mergeCell ref="N380:N381"/>
    <mergeCell ref="L378:Z378"/>
    <mergeCell ref="AB378:AI378"/>
    <mergeCell ref="L379:R379"/>
    <mergeCell ref="AB379:AH379"/>
    <mergeCell ref="O380:O381"/>
    <mergeCell ref="P380:P381"/>
    <mergeCell ref="AD380:AD381"/>
    <mergeCell ref="AE380:AE381"/>
    <mergeCell ref="AF380:AF381"/>
    <mergeCell ref="AG380:AG381"/>
    <mergeCell ref="B375:B376"/>
    <mergeCell ref="C375:C376"/>
    <mergeCell ref="D375:D376"/>
    <mergeCell ref="B380:B381"/>
    <mergeCell ref="C380:C381"/>
    <mergeCell ref="D380:D381"/>
    <mergeCell ref="F380:F381"/>
    <mergeCell ref="I380:I381"/>
    <mergeCell ref="AD385:AD386"/>
    <mergeCell ref="AE385:AE386"/>
    <mergeCell ref="AF385:AF386"/>
    <mergeCell ref="AG385:AG386"/>
    <mergeCell ref="AH385:AH386"/>
    <mergeCell ref="AI385:AI386"/>
    <mergeCell ref="Q385:Q386"/>
    <mergeCell ref="R385:R386"/>
    <mergeCell ref="S385:S386"/>
    <mergeCell ref="Z385:Z386"/>
    <mergeCell ref="AB385:AB386"/>
    <mergeCell ref="AC385:AC386"/>
    <mergeCell ref="L385:L386"/>
    <mergeCell ref="M385:M386"/>
    <mergeCell ref="N385:N386"/>
    <mergeCell ref="O385:O386"/>
    <mergeCell ref="P385:P386"/>
    <mergeCell ref="B385:B386"/>
    <mergeCell ref="C385:C386"/>
    <mergeCell ref="D385:D386"/>
    <mergeCell ref="F385:F386"/>
    <mergeCell ref="I385:I386"/>
    <mergeCell ref="L383:Z383"/>
    <mergeCell ref="AB383:AI383"/>
    <mergeCell ref="L384:R384"/>
    <mergeCell ref="AB384:AH384"/>
    <mergeCell ref="H385:H386"/>
    <mergeCell ref="L388:Z388"/>
    <mergeCell ref="AB388:AI388"/>
    <mergeCell ref="H388:H389"/>
    <mergeCell ref="H390:H391"/>
    <mergeCell ref="Z390:Z391"/>
    <mergeCell ref="AB390:AB391"/>
    <mergeCell ref="AC390:AC391"/>
    <mergeCell ref="L390:L391"/>
    <mergeCell ref="L389:R389"/>
    <mergeCell ref="AB389:AH389"/>
    <mergeCell ref="B387:G387"/>
    <mergeCell ref="I387:AJ387"/>
    <mergeCell ref="B388:B389"/>
    <mergeCell ref="C388:C389"/>
    <mergeCell ref="D388:D389"/>
    <mergeCell ref="F388:F389"/>
    <mergeCell ref="I388:I389"/>
    <mergeCell ref="L394:R394"/>
    <mergeCell ref="AB394:AH394"/>
    <mergeCell ref="B392:G392"/>
    <mergeCell ref="I392:AJ392"/>
    <mergeCell ref="B393:B394"/>
    <mergeCell ref="C393:C394"/>
    <mergeCell ref="D393:D394"/>
    <mergeCell ref="F393:F394"/>
    <mergeCell ref="I393:I394"/>
    <mergeCell ref="AD390:AD391"/>
    <mergeCell ref="AE390:AE391"/>
    <mergeCell ref="AF390:AF391"/>
    <mergeCell ref="AG390:AG391"/>
    <mergeCell ref="AH390:AH391"/>
    <mergeCell ref="AI390:AI391"/>
    <mergeCell ref="Q390:Q391"/>
    <mergeCell ref="R390:R391"/>
    <mergeCell ref="S390:S391"/>
    <mergeCell ref="M390:M391"/>
    <mergeCell ref="N390:N391"/>
    <mergeCell ref="O390:O391"/>
    <mergeCell ref="P390:P391"/>
    <mergeCell ref="B390:B391"/>
    <mergeCell ref="C390:C391"/>
    <mergeCell ref="D390:D391"/>
    <mergeCell ref="F390:F391"/>
    <mergeCell ref="I390:I391"/>
    <mergeCell ref="L395:L396"/>
    <mergeCell ref="M395:M396"/>
    <mergeCell ref="N395:N396"/>
    <mergeCell ref="O395:O396"/>
    <mergeCell ref="P395:P396"/>
    <mergeCell ref="B395:B396"/>
    <mergeCell ref="C395:C396"/>
    <mergeCell ref="D395:D396"/>
    <mergeCell ref="F395:F396"/>
    <mergeCell ref="I395:I396"/>
    <mergeCell ref="F400:F401"/>
    <mergeCell ref="I400:I401"/>
    <mergeCell ref="L398:Z398"/>
    <mergeCell ref="AB398:AI398"/>
    <mergeCell ref="H400:H401"/>
    <mergeCell ref="L393:Z393"/>
    <mergeCell ref="AB393:AI393"/>
    <mergeCell ref="L399:R399"/>
    <mergeCell ref="AB399:AH399"/>
    <mergeCell ref="B397:G397"/>
    <mergeCell ref="I397:AJ397"/>
    <mergeCell ref="B398:B399"/>
    <mergeCell ref="C398:C399"/>
    <mergeCell ref="D398:D399"/>
    <mergeCell ref="F398:F399"/>
    <mergeCell ref="I398:I399"/>
    <mergeCell ref="AD395:AD396"/>
    <mergeCell ref="AE395:AE396"/>
    <mergeCell ref="AF395:AF396"/>
    <mergeCell ref="AG395:AG396"/>
    <mergeCell ref="AH395:AH396"/>
    <mergeCell ref="AI395:AI396"/>
    <mergeCell ref="H398:H399"/>
    <mergeCell ref="Q395:Q396"/>
    <mergeCell ref="R395:R396"/>
    <mergeCell ref="S395:S396"/>
    <mergeCell ref="Z395:Z396"/>
    <mergeCell ref="AB395:AB396"/>
    <mergeCell ref="AC395:AC396"/>
    <mergeCell ref="B402:G402"/>
    <mergeCell ref="I402:AJ402"/>
    <mergeCell ref="A1:AJ1"/>
    <mergeCell ref="AD400:AD401"/>
    <mergeCell ref="AE400:AE401"/>
    <mergeCell ref="AF400:AF401"/>
    <mergeCell ref="AG400:AG401"/>
    <mergeCell ref="AH400:AH401"/>
    <mergeCell ref="AI400:AI401"/>
    <mergeCell ref="Q400:Q401"/>
    <mergeCell ref="R400:R401"/>
    <mergeCell ref="S400:S401"/>
    <mergeCell ref="Z400:Z401"/>
    <mergeCell ref="AB400:AB401"/>
    <mergeCell ref="AC400:AC401"/>
    <mergeCell ref="L400:L401"/>
    <mergeCell ref="M400:M401"/>
    <mergeCell ref="N400:N401"/>
    <mergeCell ref="O400:O401"/>
    <mergeCell ref="P400:P401"/>
    <mergeCell ref="B400:B401"/>
    <mergeCell ref="C400:C401"/>
    <mergeCell ref="D400:D401"/>
    <mergeCell ref="H18:H19"/>
    <mergeCell ref="H203:H204"/>
    <mergeCell ref="H213:H214"/>
    <mergeCell ref="H215:H216"/>
    <mergeCell ref="H218:H219"/>
    <mergeCell ref="H220:H221"/>
    <mergeCell ref="H223:H224"/>
    <mergeCell ref="H225:H226"/>
    <mergeCell ref="H228:H229"/>
    <mergeCell ref="H230:H231"/>
    <mergeCell ref="H233:H234"/>
    <mergeCell ref="H235:H236"/>
    <mergeCell ref="H238:H239"/>
    <mergeCell ref="H240:H241"/>
    <mergeCell ref="H243:H244"/>
    <mergeCell ref="H248:H249"/>
    <mergeCell ref="H250:H251"/>
    <mergeCell ref="H253:H254"/>
    <mergeCell ref="H255:H256"/>
    <mergeCell ref="H283:H284"/>
    <mergeCell ref="H293:H294"/>
    <mergeCell ref="H295:H296"/>
    <mergeCell ref="H298:H299"/>
    <mergeCell ref="H300:H301"/>
    <mergeCell ref="H303:H304"/>
    <mergeCell ref="H305:H306"/>
    <mergeCell ref="H308:H309"/>
    <mergeCell ref="H310:H311"/>
    <mergeCell ref="H313:H314"/>
    <mergeCell ref="H315:H316"/>
    <mergeCell ref="H318:H319"/>
    <mergeCell ref="H320:H321"/>
    <mergeCell ref="H323:H324"/>
    <mergeCell ref="H325:H326"/>
    <mergeCell ref="H328:H329"/>
    <mergeCell ref="H330:H331"/>
    <mergeCell ref="H333:H334"/>
    <mergeCell ref="H393:H394"/>
    <mergeCell ref="H395:H396"/>
    <mergeCell ref="H343:H344"/>
    <mergeCell ref="H345:H346"/>
    <mergeCell ref="H348:H349"/>
    <mergeCell ref="H350:H351"/>
    <mergeCell ref="H353:H354"/>
    <mergeCell ref="H355:H356"/>
    <mergeCell ref="H358:H359"/>
    <mergeCell ref="H360:H361"/>
    <mergeCell ref="H363:H364"/>
    <mergeCell ref="H365:H366"/>
    <mergeCell ref="H368:H369"/>
    <mergeCell ref="H370:H371"/>
    <mergeCell ref="H373:H374"/>
    <mergeCell ref="H375:H376"/>
    <mergeCell ref="H378:H379"/>
    <mergeCell ref="H380:H381"/>
    <mergeCell ref="H383:H384"/>
  </mergeCells>
  <phoneticPr fontId="1"/>
  <dataValidations xWindow="66" yWindow="249" count="8">
    <dataValidation type="list" allowBlank="1" showInputMessage="1" showErrorMessage="1" sqref="X205:X206 X210:X211 X220:X221 X5:X6 X385:X386 X375:X376 X390:X391 X215:X216 X10:X11 X15:X16 X20:X21 X25:X26 X30:X31 X35:X36 X40:X41 X45:X46 X50:X51 X55:X56 X60:X61 X65:X66 X70:X71 X75:X76 X395:X396 X80:X81 X85:X86 X90:X91 X95:X96 X100:X101 X105:X106 X110:X111 X115:X116 X120:X121 X125:X126 X130:X131 X135:X136 X140:X141 X145:X146 X150:X151 X155:X156 X160:X161 X165:X166 X170:X171 X175:X176 X180:X181 X190:X191 X195:X196 X200:X201 X225:X226 X230:X231 X235:X236 X240:X241 X245:X246 X250:X251 X255:X256 X260:X261 X265:X266 X270:X271 X275:X276 X280:X281 X285:X286 X290:X291 X295:X296 X300:X301 X305:X306 X310:X311 X315:X316 X320:X321 X325:X326 X330:X331 X335:X336 X340:X341 X345:X346 X350:X351 X355:X356 X360:X361 X365:X366 X370:X371 X380:X381 X185:X186 X400:X401" xr:uid="{00000000-0002-0000-0200-000001000000}">
      <formula1>樹立日③</formula1>
    </dataValidation>
    <dataValidation type="list" allowBlank="1" showInputMessage="1" showErrorMessage="1" sqref="V205:V206 V210:V211 V220:V221 V5:V6 V385:V386 V375:V376 V390:V391 V215:V216 V10:V11 V15:V16 V20:V21 V25:V26 V30:V31 V35:V36 V40:V41 V45:V46 V50:V51 V55:V56 V60:V61 V65:V66 V70:V71 V75:V76 V395:V396 V80:V81 V85:V86 V90:V91 V95:V96 V100:V101 V105:V106 V110:V111 V115:V116 V120:V121 V125:V126 V130:V131 V135:V136 V140:V141 V145:V146 V150:V151 V155:V156 V160:V161 V165:V166 V170:V171 V175:V176 V180:V181 V190:V191 V195:V196 V200:V201 V225:V226 V230:V231 V235:V236 V240:V241 V245:V246 V250:V251 V255:V256 V260:V261 V265:V266 V270:V271 V275:V276 V280:V281 V285:V286 V290:V291 V295:V296 V300:V301 V305:V306 V310:V311 V315:V316 V320:V321 V325:V326 V330:V331 V335:V336 V340:V341 V345:V346 V350:V351 V355:V356 V360:V361 V365:V366 V370:V371 V380:V381 V185:V186 V400:V401" xr:uid="{00000000-0002-0000-0200-000002000000}">
      <formula1>樹立日②</formula1>
    </dataValidation>
    <dataValidation type="list" allowBlank="1" showInputMessage="1" showErrorMessage="1" sqref="T205:T206 T210:T211 T220:T221 T5:T6 T385:T386 T375:T376 T390:T391 T215:T216 T10:T11 T15:T16 T20:T21 T25:T26 T30:T31 T35:T36 T40:T41 T45:T46 T50:T51 T55:T56 T60:T61 T65:T66 T70:T71 T75:T76 T395:T396 T80:T81 T85:T86 T90:T91 T95:T96 T100:T101 T105:T106 T110:T111 T115:T116 T120:T121 T125:T126 T130:T131 T135:T136 T140:T141 T145:T146 T150:T151 T155:T156 T160:T161 T165:T166 T170:T171 T175:T176 T180:T181 T190:T191 T195:T196 T200:T201 T225:T226 T230:T231 T235:T236 T240:T241 T245:T246 T250:T251 T255:T256 T260:T261 T265:T266 T270:T271 T275:T276 T280:T281 T285:T286 T290:T291 T295:T296 T300:T301 T305:T306 T310:T311 T315:T316 T320:T321 T325:T326 T330:T331 T335:T336 T340:T341 T345:T346 T350:T351 T355:T356 T360:T361 T365:T366 T370:T371 T380:T381 T185:T186 T400:T401" xr:uid="{00000000-0002-0000-0200-000003000000}">
      <formula1>樹立日①</formula1>
    </dataValidation>
    <dataValidation type="list" allowBlank="1" showInputMessage="1" showErrorMessage="1" sqref="C210 C205 C200 C195 C185 C180 C175 C170 C165 C160 C155 C150 C145 C140 C135 C130 C125 C120 C115 C110 C105 C100 C95 C90 C85 C400 C80 C75 C70 C65 C60 C55 C50 C45 C40 C35 C30 C25 C20 C15 C10 C395 C380 C390 C190 C225 C215 C230 C235 C240 C245 C250 C255 C260 C265 C270 C275 C280 C285 C290 C295 C300 C305 C310 C315 C320 C325 C330 C335 C340 C345 C350 C355 C360 C365 C370 C375 C385 C5 C220" xr:uid="{00000000-0002-0000-0200-000004000000}">
      <formula1>"○,"</formula1>
    </dataValidation>
    <dataValidation type="list" allowBlank="1" showInputMessage="1" showErrorMessage="1" sqref="J210:J211 J215:J216 J225:J226 J5:J6 J390:J391 J380:J381 J395:J396 J10:J11 J15:J16 J20:J21 J25:J26 J30:J31 J35:J36 J40:J41 J45:J46 J50:J51 J55:J56 J60:J61 J65:J66 J70:J71 J75:J76 J80:J81 J400:J401 J85:J86 J90:J91 J95:J96 J100:J101 J105:J106 J110:J111 J115:J116 J120:J121 J125:J126 J130:J131 J135:J136 J140:J141 J145:J146 J150:J151 J155:J156 J160:J161 J165:J166 J170:J171 J175:J176 J180:J181 J185:J186 J195:J196 J200:J201 J205:J206 J230:J231 J235:J236 J240:J241 J245:J246 J250:J251 J255:J256 J260:J261 J265:J266 J270:J271 J275:J276 J280:J281 J285:J286 J290:J291 J295:J296 J300:J301 J305:J306 J310:J311 J315:J316 J320:J321 J325:J326 J330:J331 J335:J336 J340:J341 J345:J346 J350:J351 J355:J356 J360:J361 J365:J366 J370:J371 J375:J376 J385:J386 J190:J191 J220:J221" xr:uid="{00000000-0002-0000-0200-000005000000}">
      <formula1>"有,無"</formula1>
    </dataValidation>
    <dataValidation allowBlank="1" showInputMessage="1" showErrorMessage="1" promptTitle="ナンバー" prompt="主催者側で設定しますので、入力しないでください。" sqref="B390 B5 B380 B395 B10 B15 B20 B25 B30 B35 B40 B45 B50 B55 B60 B65 B70 B75 B80 B400 B85 B90 B95 B100 B105 B110 B115 B120 B125 B130 B135 B140 B145 B150 B155 B160 B165 B170 B175 B180 B185 B195 B200 B205 B210 B215 B225 B230 B235 B240 B245 B250 B255 B260 B265 B270 B275 B280 B285 B290 B295 B300 B305 B310 B315 B320 B325 B330 B335 B340 B345 B350 B355 B360 B365 B370 B375 B385 B190 B220" xr:uid="{00000000-0002-0000-0200-000008000000}"/>
    <dataValidation type="list" allowBlank="1" showErrorMessage="1" prompt="▽をクリックし、ノブを上にスライドすると登録番号が表示されます。" sqref="D5:D6 D10:D11 D15:D16 D20:D21 D25:D26 D30:D31 D35:D36 D40:D41 D45:D46 D50:D51 D55:D56 D60:D61 D65:D66 D70:D71 D75:D76 D80:D81 D400:D401 D85:D86 D90:D91 D95:D96 D100:D101 D105:D106 D110:D111 D115:D116 D120:D121 D125:D126 D130:D131 D135:D136 D140:D141 D145:D146 D150:D151 D155:D156 D160:D161 D165:D166 D170:D171 D175:D176 D180:D181 D185:D186 D190:D191 D195:D196 D200:D201 D205:D206 D210:D211 D215:D216 D225:D226 D230:D231 D235:D236 D240:D241 D245:D246 D250:D251 D255:D256 D260:D261 D265:D266 D270:D271 D275:D276 D280:D281 D285:D286 D290:D291 D295:D296 D300:D301 D305:D306 D310:D311 D315:D316 D320:D321 D325:D326 D330:D331 D335:D336 D340:D341 D345:D346 D350:D351 D355:D356 D360:D361 D365:D366 D370:D371 D375:D376 D380:D381 D385:D386 D390:D391 D395:D396 D220:D221" xr:uid="{4144C758-F443-4198-9A01-F27BBE5DBD94}">
      <formula1>INDIRECT($AP5)</formula1>
    </dataValidation>
    <dataValidation type="list" allowBlank="1" showInputMessage="1" showErrorMessage="1" sqref="I5:I6 I10:I11 I15:I16 I20:I21 I25:I26 I30:I31 I35:I36 I40:I41 I45:I46 I50:I51 I55:I56 I60:I61 I65:I66 I70:I71 I75:I76 I80:I81 I85:I86 I90:I91 I95:I96 I100:I101 I105:I106 I110:I111 I115:I116 I120:I121 I125:I126 I130:I131 I135:I136 I140:I141 I145:I146 I150:I151 I155:I156 I160:I161 I165:I166 I170:I171 I175:I176 I180:I181 I185:I186 I190:I191 I195:I196 I200:I201 I205:I206 I210:I211 I215:I216 I220:I221 I225:I226 I230:I231 I235:I236 I240:I241 I245:I246 I250:I251 I255:I256 I260:I261 I265:I266 I270:I271 I275:I276 I280:I281 I285:I286 I290:I291 I295:I296 I300:I301 I305:I306 I310:I311 I315:I316 I320:I321 I325:I326 I330:I331 I335:I336 I340:I341 I345:I346 I350:I351 I355:I356 I360:I361 I365:I366 I370:I371 I375:I376 I380:I381 I385:I386 I390:I391 I395:I396 I400:I401" xr:uid="{C07B53B3-0879-4668-B6EA-8C1DA560EA25}">
      <formula1>女子種目</formula1>
    </dataValidation>
  </dataValidations>
  <pageMargins left="0.23622047244094491" right="0.23622047244094491" top="0.55118110236220474" bottom="0.55118110236220474" header="0.31496062992125984" footer="0.31496062992125984"/>
  <pageSetup paperSize="9" scale="54" fitToHeight="0" orientation="landscape" r:id="rId1"/>
  <headerFooter>
    <oddHeader>&amp;R&amp;P / &amp;N ページ</oddHeader>
  </headerFooter>
  <rowBreaks count="7" manualBreakCount="7">
    <brk id="52" max="45" man="1"/>
    <brk id="102" max="45" man="1"/>
    <brk id="152" max="45" man="1"/>
    <brk id="202" max="45" man="1"/>
    <brk id="252" max="45" man="1"/>
    <brk id="302" max="45" man="1"/>
    <brk id="352" max="45"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BN107"/>
  <sheetViews>
    <sheetView zoomScale="70" zoomScaleNormal="70" zoomScaleSheetLayoutView="10" workbookViewId="0">
      <selection activeCell="T7" sqref="T7"/>
    </sheetView>
  </sheetViews>
  <sheetFormatPr defaultRowHeight="13.5" x14ac:dyDescent="0.15"/>
  <cols>
    <col min="1" max="1" width="13.625" style="3" customWidth="1"/>
    <col min="2" max="2" width="22.125" style="3" bestFit="1" customWidth="1"/>
    <col min="3" max="3" width="13.625" style="3" customWidth="1"/>
    <col min="4" max="4" width="23" style="3" hidden="1" customWidth="1"/>
    <col min="5" max="5" width="5.375" style="3" customWidth="1"/>
    <col min="6" max="6" width="7.875" style="3" customWidth="1"/>
    <col min="7" max="7" width="5.375" style="3" customWidth="1"/>
    <col min="8" max="8" width="7.875" style="3" customWidth="1"/>
    <col min="9" max="9" width="5.375" style="3" customWidth="1"/>
    <col min="10" max="10" width="7.875" style="3" customWidth="1"/>
    <col min="11" max="11" width="5.375" style="3" customWidth="1"/>
    <col min="12" max="12" width="12" style="3" customWidth="1"/>
    <col min="13" max="13" width="42" style="3" bestFit="1" customWidth="1"/>
    <col min="14" max="14" width="7.25" style="3" bestFit="1" customWidth="1"/>
    <col min="15" max="15" width="3.625" style="3" bestFit="1" customWidth="1"/>
    <col min="16" max="16" width="6.75" style="3" bestFit="1" customWidth="1"/>
    <col min="17" max="17" width="3.625" style="3" bestFit="1" customWidth="1"/>
    <col min="18" max="18" width="6.75" style="3" bestFit="1" customWidth="1"/>
    <col min="19" max="19" width="3.625" style="3" bestFit="1" customWidth="1"/>
    <col min="20" max="20" width="22.25" style="3" customWidth="1"/>
    <col min="21" max="21" width="34.875" style="3" customWidth="1"/>
    <col min="22" max="22" width="9" style="3"/>
    <col min="23" max="23" width="7" style="3" hidden="1" customWidth="1"/>
    <col min="24" max="24" width="9" style="3" hidden="1" customWidth="1"/>
    <col min="25" max="16384" width="9" style="3"/>
  </cols>
  <sheetData>
    <row r="1" spans="1:66" ht="13.5" customHeight="1" x14ac:dyDescent="0.15">
      <c r="A1" s="360" t="str">
        <f>基本情報!$D$6 &amp; "(男子1部)"</f>
        <v>(男子1部)</v>
      </c>
      <c r="B1" s="360"/>
      <c r="C1" s="360"/>
      <c r="D1" s="360"/>
      <c r="E1" s="360"/>
      <c r="F1" s="360"/>
      <c r="G1" s="360"/>
      <c r="H1" s="360"/>
      <c r="I1" s="360"/>
      <c r="J1" s="360"/>
      <c r="K1" s="360"/>
      <c r="L1" s="360"/>
      <c r="M1" s="360"/>
      <c r="N1" s="360"/>
      <c r="O1" s="360"/>
      <c r="P1" s="360"/>
      <c r="Q1" s="360"/>
      <c r="R1" s="360"/>
      <c r="S1" s="360"/>
      <c r="T1" s="360"/>
      <c r="U1" s="360"/>
    </row>
    <row r="2" spans="1:66" ht="14.25" customHeight="1" thickBot="1" x14ac:dyDescent="0.2">
      <c r="A2" s="361"/>
      <c r="B2" s="361"/>
      <c r="C2" s="361"/>
      <c r="D2" s="361"/>
      <c r="E2" s="361"/>
      <c r="F2" s="361"/>
      <c r="G2" s="361"/>
      <c r="H2" s="361"/>
      <c r="I2" s="361"/>
      <c r="J2" s="361"/>
      <c r="K2" s="361"/>
      <c r="L2" s="361"/>
      <c r="M2" s="361"/>
      <c r="N2" s="361"/>
      <c r="O2" s="361"/>
      <c r="P2" s="361"/>
      <c r="Q2" s="361"/>
      <c r="R2" s="361"/>
      <c r="S2" s="361"/>
      <c r="T2" s="361"/>
      <c r="U2" s="361"/>
    </row>
    <row r="3" spans="1:66" ht="13.5" customHeight="1" x14ac:dyDescent="0.15">
      <c r="A3" s="362" t="s">
        <v>6</v>
      </c>
      <c r="B3" s="364" t="s">
        <v>313</v>
      </c>
      <c r="C3" s="366" t="s">
        <v>317</v>
      </c>
      <c r="D3" s="367" t="s">
        <v>316</v>
      </c>
      <c r="E3" s="301" t="s">
        <v>4</v>
      </c>
      <c r="F3" s="301"/>
      <c r="G3" s="301"/>
      <c r="H3" s="301"/>
      <c r="I3" s="301"/>
      <c r="J3" s="301"/>
      <c r="K3" s="301"/>
      <c r="L3" s="301"/>
      <c r="M3" s="301"/>
      <c r="N3" s="301"/>
      <c r="O3" s="301"/>
      <c r="P3" s="301"/>
      <c r="Q3" s="301"/>
      <c r="R3" s="301"/>
      <c r="S3" s="306"/>
      <c r="T3" s="313" t="s">
        <v>314</v>
      </c>
      <c r="U3" s="366" t="s">
        <v>315</v>
      </c>
    </row>
    <row r="4" spans="1:66" ht="14.25" thickBot="1" x14ac:dyDescent="0.2">
      <c r="A4" s="363"/>
      <c r="B4" s="365"/>
      <c r="C4" s="365"/>
      <c r="D4" s="368"/>
      <c r="E4" s="308" t="s">
        <v>8</v>
      </c>
      <c r="F4" s="308"/>
      <c r="G4" s="308"/>
      <c r="H4" s="308"/>
      <c r="I4" s="308"/>
      <c r="J4" s="308"/>
      <c r="K4" s="309"/>
      <c r="L4" s="58" t="s">
        <v>9</v>
      </c>
      <c r="M4" s="58" t="s">
        <v>11</v>
      </c>
      <c r="N4" s="308" t="s">
        <v>322</v>
      </c>
      <c r="O4" s="308"/>
      <c r="P4" s="308"/>
      <c r="Q4" s="308"/>
      <c r="R4" s="308"/>
      <c r="S4" s="309"/>
      <c r="T4" s="314"/>
      <c r="U4" s="365"/>
    </row>
    <row r="5" spans="1:66" x14ac:dyDescent="0.15">
      <c r="A5" s="79" t="s">
        <v>449</v>
      </c>
      <c r="B5" s="80" t="s">
        <v>450</v>
      </c>
      <c r="C5" s="80" t="s">
        <v>451</v>
      </c>
      <c r="D5" s="81"/>
      <c r="E5" s="81"/>
      <c r="F5" s="82" t="s">
        <v>275</v>
      </c>
      <c r="G5" s="83">
        <v>40</v>
      </c>
      <c r="H5" s="82" t="s">
        <v>276</v>
      </c>
      <c r="I5" s="83">
        <v>40</v>
      </c>
      <c r="J5" s="84" t="s">
        <v>277</v>
      </c>
      <c r="K5" s="85">
        <v>40</v>
      </c>
      <c r="L5" s="86"/>
      <c r="M5" s="86" t="s">
        <v>471</v>
      </c>
      <c r="N5" s="81">
        <v>2019</v>
      </c>
      <c r="O5" s="60" t="s">
        <v>323</v>
      </c>
      <c r="P5" s="87">
        <v>3</v>
      </c>
      <c r="Q5" s="60" t="s">
        <v>452</v>
      </c>
      <c r="R5" s="87" t="s">
        <v>463</v>
      </c>
      <c r="S5" s="63" t="s">
        <v>453</v>
      </c>
      <c r="T5" s="88" t="s">
        <v>454</v>
      </c>
      <c r="U5" s="80"/>
    </row>
    <row r="6" spans="1:66" s="69" customFormat="1" ht="14.25" thickBot="1" x14ac:dyDescent="0.2">
      <c r="A6" s="89" t="s">
        <v>347</v>
      </c>
      <c r="B6" s="90" t="s">
        <v>348</v>
      </c>
      <c r="C6" s="91"/>
      <c r="D6" s="92"/>
      <c r="E6" s="93"/>
      <c r="F6" s="82" t="s">
        <v>275</v>
      </c>
      <c r="G6" s="94">
        <v>2</v>
      </c>
      <c r="H6" s="82" t="s">
        <v>276</v>
      </c>
      <c r="I6" s="94">
        <v>10</v>
      </c>
      <c r="J6" s="84" t="s">
        <v>277</v>
      </c>
      <c r="K6" s="95"/>
      <c r="L6" s="96"/>
      <c r="M6" s="96" t="s">
        <v>349</v>
      </c>
      <c r="N6" s="97">
        <v>2019</v>
      </c>
      <c r="O6" s="60" t="s">
        <v>323</v>
      </c>
      <c r="P6" s="97">
        <v>4</v>
      </c>
      <c r="Q6" s="60" t="s">
        <v>324</v>
      </c>
      <c r="R6" s="97">
        <v>3</v>
      </c>
      <c r="S6" s="63" t="s">
        <v>325</v>
      </c>
      <c r="T6" s="98" t="s">
        <v>455</v>
      </c>
      <c r="U6" s="90"/>
      <c r="V6" s="68"/>
      <c r="W6" s="68"/>
      <c r="X6" s="68"/>
      <c r="Y6" s="68"/>
      <c r="Z6" s="68"/>
      <c r="AA6" s="68"/>
      <c r="AB6" s="68"/>
      <c r="AC6" s="68"/>
      <c r="AD6" s="68"/>
      <c r="AE6" s="68"/>
      <c r="AF6" s="68"/>
      <c r="AG6" s="68"/>
      <c r="AH6" s="68"/>
      <c r="AI6" s="68"/>
      <c r="AJ6" s="68"/>
      <c r="AK6" s="68"/>
      <c r="AL6" s="68"/>
      <c r="AM6" s="68"/>
      <c r="AN6" s="68"/>
      <c r="AO6" s="68"/>
      <c r="AP6" s="68"/>
      <c r="AQ6" s="68"/>
      <c r="AR6" s="68"/>
      <c r="AS6" s="68"/>
      <c r="AT6" s="68"/>
      <c r="AU6" s="68"/>
      <c r="AV6" s="68"/>
      <c r="AW6" s="68"/>
      <c r="AX6" s="68"/>
      <c r="AY6" s="68"/>
      <c r="AZ6" s="68"/>
      <c r="BA6" s="68"/>
      <c r="BB6" s="68"/>
      <c r="BC6" s="68"/>
      <c r="BD6" s="68"/>
      <c r="BE6" s="68"/>
      <c r="BF6" s="68"/>
      <c r="BG6" s="68"/>
      <c r="BH6" s="68"/>
      <c r="BI6" s="68"/>
      <c r="BJ6" s="68"/>
      <c r="BK6" s="68"/>
      <c r="BL6" s="68"/>
      <c r="BM6" s="68"/>
      <c r="BN6" s="68"/>
    </row>
    <row r="7" spans="1:66" x14ac:dyDescent="0.15">
      <c r="A7" s="25"/>
      <c r="B7" s="26"/>
      <c r="C7" s="26"/>
      <c r="D7" s="27" t="str">
        <f>A7 &amp; "-" &amp; B7 &amp; C7</f>
        <v>-</v>
      </c>
      <c r="E7" s="28"/>
      <c r="F7" s="20" t="s">
        <v>275</v>
      </c>
      <c r="G7" s="37"/>
      <c r="H7" s="20" t="s">
        <v>276</v>
      </c>
      <c r="I7" s="37"/>
      <c r="J7" s="21" t="s">
        <v>277</v>
      </c>
      <c r="K7" s="40"/>
      <c r="L7" s="41"/>
      <c r="M7" s="55"/>
      <c r="N7" s="52"/>
      <c r="O7" s="59" t="s">
        <v>323</v>
      </c>
      <c r="P7" s="52"/>
      <c r="Q7" s="59" t="s">
        <v>324</v>
      </c>
      <c r="R7" s="52"/>
      <c r="S7" s="62" t="s">
        <v>325</v>
      </c>
      <c r="T7" s="42"/>
      <c r="U7" s="43"/>
      <c r="V7" s="68"/>
      <c r="W7" s="68" t="str">
        <f>個人情報!$E$6</f>
        <v/>
      </c>
      <c r="X7" s="68" t="str">
        <f>IF(B7="107 ハーフマラソン","H",IF(B7="062 10000mW","W",""))</f>
        <v/>
      </c>
      <c r="Y7" s="68"/>
      <c r="Z7" s="68"/>
      <c r="AA7" s="68"/>
      <c r="AB7" s="68"/>
      <c r="AC7" s="68"/>
      <c r="AD7" s="68"/>
      <c r="AE7" s="68"/>
      <c r="AF7" s="68"/>
      <c r="AG7" s="68"/>
      <c r="AH7" s="68"/>
      <c r="AI7" s="68"/>
      <c r="AJ7" s="68"/>
      <c r="AK7" s="68"/>
      <c r="AL7" s="68"/>
      <c r="AM7" s="68"/>
      <c r="AN7" s="68"/>
      <c r="AO7" s="68"/>
      <c r="AP7" s="68"/>
      <c r="AQ7" s="68"/>
      <c r="AR7" s="68"/>
      <c r="AS7" s="68"/>
      <c r="AT7" s="68"/>
      <c r="AU7" s="68"/>
      <c r="AV7" s="68"/>
      <c r="AW7" s="68"/>
      <c r="AX7" s="68"/>
      <c r="AY7" s="68"/>
      <c r="AZ7" s="68"/>
      <c r="BA7" s="68"/>
      <c r="BB7" s="68"/>
      <c r="BC7" s="68"/>
      <c r="BD7" s="68"/>
      <c r="BE7" s="68"/>
      <c r="BF7" s="68"/>
      <c r="BG7" s="68"/>
      <c r="BH7" s="68"/>
      <c r="BI7" s="68"/>
      <c r="BJ7" s="68"/>
      <c r="BK7" s="68"/>
      <c r="BL7" s="68"/>
      <c r="BM7" s="68"/>
      <c r="BN7" s="68"/>
    </row>
    <row r="8" spans="1:66" x14ac:dyDescent="0.15">
      <c r="A8" s="29"/>
      <c r="B8" s="30"/>
      <c r="C8" s="30"/>
      <c r="D8" s="31" t="str">
        <f t="shared" ref="D8:D71" si="0">A8 &amp; "-" &amp; B8 &amp; C8</f>
        <v>-</v>
      </c>
      <c r="E8" s="32"/>
      <c r="F8" s="16" t="s">
        <v>275</v>
      </c>
      <c r="G8" s="38"/>
      <c r="H8" s="16" t="s">
        <v>276</v>
      </c>
      <c r="I8" s="38"/>
      <c r="J8" s="17" t="s">
        <v>277</v>
      </c>
      <c r="K8" s="44"/>
      <c r="L8" s="45"/>
      <c r="M8" s="56"/>
      <c r="N8" s="53"/>
      <c r="O8" s="60" t="s">
        <v>323</v>
      </c>
      <c r="P8" s="53"/>
      <c r="Q8" s="60" t="s">
        <v>324</v>
      </c>
      <c r="R8" s="53"/>
      <c r="S8" s="63" t="s">
        <v>325</v>
      </c>
      <c r="T8" s="78"/>
      <c r="U8" s="46"/>
      <c r="W8" s="3" t="e">
        <f>個人情報!#REF!</f>
        <v>#REF!</v>
      </c>
      <c r="X8" s="3" t="str">
        <f t="shared" ref="X8:X71" si="1">IF(B8="107 ハーフマラソン","H",IF(B8="062 10000mW","W",""))</f>
        <v/>
      </c>
    </row>
    <row r="9" spans="1:66" x14ac:dyDescent="0.15">
      <c r="A9" s="29"/>
      <c r="B9" s="30"/>
      <c r="C9" s="30"/>
      <c r="D9" s="31" t="str">
        <f t="shared" si="0"/>
        <v>-</v>
      </c>
      <c r="E9" s="32"/>
      <c r="F9" s="16" t="s">
        <v>275</v>
      </c>
      <c r="G9" s="38"/>
      <c r="H9" s="16" t="s">
        <v>276</v>
      </c>
      <c r="I9" s="38"/>
      <c r="J9" s="17" t="s">
        <v>277</v>
      </c>
      <c r="K9" s="44"/>
      <c r="L9" s="45"/>
      <c r="M9" s="56"/>
      <c r="N9" s="53"/>
      <c r="O9" s="60" t="s">
        <v>323</v>
      </c>
      <c r="P9" s="53"/>
      <c r="Q9" s="60" t="s">
        <v>324</v>
      </c>
      <c r="R9" s="53"/>
      <c r="S9" s="63" t="s">
        <v>325</v>
      </c>
      <c r="T9" s="78"/>
      <c r="U9" s="46"/>
      <c r="W9" s="3" t="e">
        <f>個人情報!#REF!</f>
        <v>#REF!</v>
      </c>
      <c r="X9" s="3" t="str">
        <f t="shared" si="1"/>
        <v/>
      </c>
    </row>
    <row r="10" spans="1:66" x14ac:dyDescent="0.15">
      <c r="A10" s="29"/>
      <c r="B10" s="30"/>
      <c r="C10" s="30"/>
      <c r="D10" s="31" t="str">
        <f t="shared" si="0"/>
        <v>-</v>
      </c>
      <c r="E10" s="32"/>
      <c r="F10" s="16" t="s">
        <v>275</v>
      </c>
      <c r="G10" s="38"/>
      <c r="H10" s="16" t="s">
        <v>276</v>
      </c>
      <c r="I10" s="38"/>
      <c r="J10" s="17" t="s">
        <v>277</v>
      </c>
      <c r="K10" s="44"/>
      <c r="L10" s="45"/>
      <c r="M10" s="56"/>
      <c r="N10" s="53"/>
      <c r="O10" s="60" t="s">
        <v>323</v>
      </c>
      <c r="P10" s="53"/>
      <c r="Q10" s="60" t="s">
        <v>324</v>
      </c>
      <c r="R10" s="53"/>
      <c r="S10" s="63" t="s">
        <v>325</v>
      </c>
      <c r="T10" s="78"/>
      <c r="U10" s="46"/>
      <c r="W10" s="3" t="e">
        <f>個人情報!#REF!</f>
        <v>#REF!</v>
      </c>
      <c r="X10" s="3" t="str">
        <f t="shared" si="1"/>
        <v/>
      </c>
    </row>
    <row r="11" spans="1:66" x14ac:dyDescent="0.15">
      <c r="A11" s="29"/>
      <c r="B11" s="30"/>
      <c r="C11" s="30"/>
      <c r="D11" s="31" t="str">
        <f t="shared" si="0"/>
        <v>-</v>
      </c>
      <c r="E11" s="32"/>
      <c r="F11" s="16" t="s">
        <v>275</v>
      </c>
      <c r="G11" s="38"/>
      <c r="H11" s="16" t="s">
        <v>276</v>
      </c>
      <c r="I11" s="38"/>
      <c r="J11" s="17" t="s">
        <v>277</v>
      </c>
      <c r="K11" s="44"/>
      <c r="L11" s="45"/>
      <c r="M11" s="56"/>
      <c r="N11" s="53"/>
      <c r="O11" s="60" t="s">
        <v>323</v>
      </c>
      <c r="P11" s="53"/>
      <c r="Q11" s="60" t="s">
        <v>324</v>
      </c>
      <c r="R11" s="53"/>
      <c r="S11" s="63" t="s">
        <v>325</v>
      </c>
      <c r="T11" s="78"/>
      <c r="U11" s="46"/>
      <c r="W11" s="3" t="e">
        <f>個人情報!#REF!</f>
        <v>#REF!</v>
      </c>
      <c r="X11" s="3" t="str">
        <f t="shared" si="1"/>
        <v/>
      </c>
    </row>
    <row r="12" spans="1:66" x14ac:dyDescent="0.15">
      <c r="A12" s="29"/>
      <c r="B12" s="30"/>
      <c r="C12" s="30"/>
      <c r="D12" s="31" t="str">
        <f t="shared" si="0"/>
        <v>-</v>
      </c>
      <c r="E12" s="32"/>
      <c r="F12" s="16" t="s">
        <v>275</v>
      </c>
      <c r="G12" s="38"/>
      <c r="H12" s="16" t="s">
        <v>276</v>
      </c>
      <c r="I12" s="38"/>
      <c r="J12" s="17" t="s">
        <v>277</v>
      </c>
      <c r="K12" s="44"/>
      <c r="L12" s="45"/>
      <c r="M12" s="56"/>
      <c r="N12" s="53"/>
      <c r="O12" s="60" t="s">
        <v>323</v>
      </c>
      <c r="P12" s="53"/>
      <c r="Q12" s="60" t="s">
        <v>324</v>
      </c>
      <c r="R12" s="53"/>
      <c r="S12" s="63" t="s">
        <v>325</v>
      </c>
      <c r="T12" s="78"/>
      <c r="U12" s="46"/>
      <c r="W12" s="3" t="e">
        <f>個人情報!#REF!</f>
        <v>#REF!</v>
      </c>
      <c r="X12" s="3" t="str">
        <f t="shared" si="1"/>
        <v/>
      </c>
    </row>
    <row r="13" spans="1:66" x14ac:dyDescent="0.15">
      <c r="A13" s="29"/>
      <c r="B13" s="30"/>
      <c r="C13" s="30"/>
      <c r="D13" s="31" t="str">
        <f t="shared" si="0"/>
        <v>-</v>
      </c>
      <c r="E13" s="32"/>
      <c r="F13" s="16" t="s">
        <v>275</v>
      </c>
      <c r="G13" s="38"/>
      <c r="H13" s="16" t="s">
        <v>276</v>
      </c>
      <c r="I13" s="38"/>
      <c r="J13" s="17" t="s">
        <v>277</v>
      </c>
      <c r="K13" s="44"/>
      <c r="L13" s="45"/>
      <c r="M13" s="56"/>
      <c r="N13" s="53"/>
      <c r="O13" s="60" t="s">
        <v>323</v>
      </c>
      <c r="P13" s="53"/>
      <c r="Q13" s="60" t="s">
        <v>324</v>
      </c>
      <c r="R13" s="53"/>
      <c r="S13" s="63" t="s">
        <v>325</v>
      </c>
      <c r="T13" s="78"/>
      <c r="U13" s="46"/>
      <c r="W13" s="3" t="e">
        <f>個人情報!#REF!</f>
        <v>#REF!</v>
      </c>
      <c r="X13" s="3" t="str">
        <f t="shared" si="1"/>
        <v/>
      </c>
    </row>
    <row r="14" spans="1:66" x14ac:dyDescent="0.15">
      <c r="A14" s="29"/>
      <c r="B14" s="30"/>
      <c r="C14" s="30"/>
      <c r="D14" s="31" t="str">
        <f t="shared" si="0"/>
        <v>-</v>
      </c>
      <c r="E14" s="32"/>
      <c r="F14" s="16" t="s">
        <v>275</v>
      </c>
      <c r="G14" s="38"/>
      <c r="H14" s="16" t="s">
        <v>276</v>
      </c>
      <c r="I14" s="38"/>
      <c r="J14" s="17" t="s">
        <v>277</v>
      </c>
      <c r="K14" s="44"/>
      <c r="L14" s="45"/>
      <c r="M14" s="56"/>
      <c r="N14" s="53"/>
      <c r="O14" s="60" t="s">
        <v>323</v>
      </c>
      <c r="P14" s="53"/>
      <c r="Q14" s="60" t="s">
        <v>324</v>
      </c>
      <c r="R14" s="53"/>
      <c r="S14" s="63" t="s">
        <v>325</v>
      </c>
      <c r="T14" s="78"/>
      <c r="U14" s="46"/>
      <c r="W14" s="3" t="e">
        <f>個人情報!#REF!</f>
        <v>#REF!</v>
      </c>
      <c r="X14" s="3" t="str">
        <f t="shared" si="1"/>
        <v/>
      </c>
    </row>
    <row r="15" spans="1:66" x14ac:dyDescent="0.15">
      <c r="A15" s="29"/>
      <c r="B15" s="30"/>
      <c r="C15" s="30"/>
      <c r="D15" s="31" t="str">
        <f t="shared" si="0"/>
        <v>-</v>
      </c>
      <c r="E15" s="32"/>
      <c r="F15" s="16" t="s">
        <v>275</v>
      </c>
      <c r="G15" s="38"/>
      <c r="H15" s="16" t="s">
        <v>276</v>
      </c>
      <c r="I15" s="38"/>
      <c r="J15" s="17" t="s">
        <v>277</v>
      </c>
      <c r="K15" s="44"/>
      <c r="L15" s="45"/>
      <c r="M15" s="56"/>
      <c r="N15" s="53"/>
      <c r="O15" s="60" t="s">
        <v>323</v>
      </c>
      <c r="P15" s="53"/>
      <c r="Q15" s="60" t="s">
        <v>324</v>
      </c>
      <c r="R15" s="53"/>
      <c r="S15" s="63" t="s">
        <v>325</v>
      </c>
      <c r="T15" s="78"/>
      <c r="U15" s="46"/>
      <c r="W15" s="3" t="e">
        <f>個人情報!#REF!</f>
        <v>#REF!</v>
      </c>
      <c r="X15" s="3" t="str">
        <f t="shared" si="1"/>
        <v/>
      </c>
    </row>
    <row r="16" spans="1:66" x14ac:dyDescent="0.15">
      <c r="A16" s="29"/>
      <c r="B16" s="30"/>
      <c r="C16" s="30"/>
      <c r="D16" s="31" t="str">
        <f t="shared" si="0"/>
        <v>-</v>
      </c>
      <c r="E16" s="32"/>
      <c r="F16" s="16" t="s">
        <v>275</v>
      </c>
      <c r="G16" s="38"/>
      <c r="H16" s="16" t="s">
        <v>276</v>
      </c>
      <c r="I16" s="38"/>
      <c r="J16" s="17" t="s">
        <v>277</v>
      </c>
      <c r="K16" s="44"/>
      <c r="L16" s="45"/>
      <c r="M16" s="56"/>
      <c r="N16" s="53"/>
      <c r="O16" s="60" t="s">
        <v>323</v>
      </c>
      <c r="P16" s="53"/>
      <c r="Q16" s="60" t="s">
        <v>324</v>
      </c>
      <c r="R16" s="53"/>
      <c r="S16" s="63" t="s">
        <v>325</v>
      </c>
      <c r="T16" s="78"/>
      <c r="U16" s="46"/>
      <c r="W16" s="3" t="e">
        <f>個人情報!#REF!</f>
        <v>#REF!</v>
      </c>
      <c r="X16" s="3" t="str">
        <f t="shared" si="1"/>
        <v/>
      </c>
    </row>
    <row r="17" spans="1:24" x14ac:dyDescent="0.15">
      <c r="A17" s="29"/>
      <c r="B17" s="30"/>
      <c r="C17" s="30"/>
      <c r="D17" s="31" t="str">
        <f t="shared" si="0"/>
        <v>-</v>
      </c>
      <c r="E17" s="32"/>
      <c r="F17" s="16" t="s">
        <v>275</v>
      </c>
      <c r="G17" s="38"/>
      <c r="H17" s="16" t="s">
        <v>276</v>
      </c>
      <c r="I17" s="38"/>
      <c r="J17" s="17" t="s">
        <v>277</v>
      </c>
      <c r="K17" s="44"/>
      <c r="L17" s="45"/>
      <c r="M17" s="56"/>
      <c r="N17" s="53"/>
      <c r="O17" s="60" t="s">
        <v>323</v>
      </c>
      <c r="P17" s="53"/>
      <c r="Q17" s="60" t="s">
        <v>324</v>
      </c>
      <c r="R17" s="53"/>
      <c r="S17" s="63" t="s">
        <v>325</v>
      </c>
      <c r="T17" s="78"/>
      <c r="U17" s="46"/>
      <c r="W17" s="3" t="e">
        <f>個人情報!#REF!</f>
        <v>#REF!</v>
      </c>
      <c r="X17" s="3" t="str">
        <f t="shared" si="1"/>
        <v/>
      </c>
    </row>
    <row r="18" spans="1:24" x14ac:dyDescent="0.15">
      <c r="A18" s="29"/>
      <c r="B18" s="30"/>
      <c r="C18" s="30"/>
      <c r="D18" s="31" t="str">
        <f t="shared" si="0"/>
        <v>-</v>
      </c>
      <c r="E18" s="32"/>
      <c r="F18" s="16" t="s">
        <v>275</v>
      </c>
      <c r="G18" s="38"/>
      <c r="H18" s="16" t="s">
        <v>276</v>
      </c>
      <c r="I18" s="38"/>
      <c r="J18" s="17" t="s">
        <v>277</v>
      </c>
      <c r="K18" s="44"/>
      <c r="L18" s="45"/>
      <c r="M18" s="56"/>
      <c r="N18" s="53"/>
      <c r="O18" s="60" t="s">
        <v>323</v>
      </c>
      <c r="P18" s="53"/>
      <c r="Q18" s="60" t="s">
        <v>324</v>
      </c>
      <c r="R18" s="53"/>
      <c r="S18" s="63" t="s">
        <v>325</v>
      </c>
      <c r="T18" s="78"/>
      <c r="U18" s="46"/>
      <c r="W18" s="3" t="e">
        <f>個人情報!#REF!</f>
        <v>#REF!</v>
      </c>
      <c r="X18" s="3" t="str">
        <f t="shared" si="1"/>
        <v/>
      </c>
    </row>
    <row r="19" spans="1:24" x14ac:dyDescent="0.15">
      <c r="A19" s="29"/>
      <c r="B19" s="30"/>
      <c r="C19" s="30"/>
      <c r="D19" s="31" t="str">
        <f t="shared" si="0"/>
        <v>-</v>
      </c>
      <c r="E19" s="32"/>
      <c r="F19" s="16" t="s">
        <v>275</v>
      </c>
      <c r="G19" s="38"/>
      <c r="H19" s="16" t="s">
        <v>276</v>
      </c>
      <c r="I19" s="38"/>
      <c r="J19" s="17" t="s">
        <v>277</v>
      </c>
      <c r="K19" s="44"/>
      <c r="L19" s="45"/>
      <c r="M19" s="56"/>
      <c r="N19" s="53"/>
      <c r="O19" s="60" t="s">
        <v>323</v>
      </c>
      <c r="P19" s="53"/>
      <c r="Q19" s="60" t="s">
        <v>324</v>
      </c>
      <c r="R19" s="53"/>
      <c r="S19" s="63" t="s">
        <v>325</v>
      </c>
      <c r="T19" s="78"/>
      <c r="U19" s="46"/>
      <c r="W19" s="3" t="e">
        <f>個人情報!#REF!</f>
        <v>#REF!</v>
      </c>
      <c r="X19" s="3" t="str">
        <f t="shared" si="1"/>
        <v/>
      </c>
    </row>
    <row r="20" spans="1:24" x14ac:dyDescent="0.15">
      <c r="A20" s="29"/>
      <c r="B20" s="30"/>
      <c r="C20" s="30"/>
      <c r="D20" s="31" t="str">
        <f t="shared" si="0"/>
        <v>-</v>
      </c>
      <c r="E20" s="32"/>
      <c r="F20" s="16" t="s">
        <v>275</v>
      </c>
      <c r="G20" s="38"/>
      <c r="H20" s="16" t="s">
        <v>276</v>
      </c>
      <c r="I20" s="38"/>
      <c r="J20" s="17" t="s">
        <v>277</v>
      </c>
      <c r="K20" s="44"/>
      <c r="L20" s="45"/>
      <c r="M20" s="56"/>
      <c r="N20" s="53"/>
      <c r="O20" s="60" t="s">
        <v>323</v>
      </c>
      <c r="P20" s="53"/>
      <c r="Q20" s="60" t="s">
        <v>324</v>
      </c>
      <c r="R20" s="53"/>
      <c r="S20" s="63" t="s">
        <v>325</v>
      </c>
      <c r="T20" s="78"/>
      <c r="U20" s="46"/>
      <c r="W20" s="3" t="e">
        <f>個人情報!#REF!</f>
        <v>#REF!</v>
      </c>
      <c r="X20" s="3" t="str">
        <f t="shared" si="1"/>
        <v/>
      </c>
    </row>
    <row r="21" spans="1:24" x14ac:dyDescent="0.15">
      <c r="A21" s="29"/>
      <c r="B21" s="30"/>
      <c r="C21" s="30"/>
      <c r="D21" s="31" t="str">
        <f t="shared" si="0"/>
        <v>-</v>
      </c>
      <c r="E21" s="32"/>
      <c r="F21" s="16" t="s">
        <v>275</v>
      </c>
      <c r="G21" s="38"/>
      <c r="H21" s="16" t="s">
        <v>276</v>
      </c>
      <c r="I21" s="38"/>
      <c r="J21" s="17" t="s">
        <v>277</v>
      </c>
      <c r="K21" s="44"/>
      <c r="L21" s="45"/>
      <c r="M21" s="56"/>
      <c r="N21" s="53"/>
      <c r="O21" s="60" t="s">
        <v>323</v>
      </c>
      <c r="P21" s="53"/>
      <c r="Q21" s="60" t="s">
        <v>324</v>
      </c>
      <c r="R21" s="53"/>
      <c r="S21" s="63" t="s">
        <v>325</v>
      </c>
      <c r="T21" s="78"/>
      <c r="U21" s="46"/>
      <c r="W21" s="3" t="e">
        <f>個人情報!#REF!</f>
        <v>#REF!</v>
      </c>
      <c r="X21" s="3" t="str">
        <f t="shared" si="1"/>
        <v/>
      </c>
    </row>
    <row r="22" spans="1:24" x14ac:dyDescent="0.15">
      <c r="A22" s="29"/>
      <c r="B22" s="30"/>
      <c r="C22" s="30"/>
      <c r="D22" s="31" t="str">
        <f t="shared" si="0"/>
        <v>-</v>
      </c>
      <c r="E22" s="32"/>
      <c r="F22" s="16" t="s">
        <v>275</v>
      </c>
      <c r="G22" s="38"/>
      <c r="H22" s="16" t="s">
        <v>276</v>
      </c>
      <c r="I22" s="38"/>
      <c r="J22" s="17" t="s">
        <v>277</v>
      </c>
      <c r="K22" s="44"/>
      <c r="L22" s="45"/>
      <c r="M22" s="56"/>
      <c r="N22" s="53"/>
      <c r="O22" s="60" t="s">
        <v>323</v>
      </c>
      <c r="P22" s="53"/>
      <c r="Q22" s="60" t="s">
        <v>324</v>
      </c>
      <c r="R22" s="53"/>
      <c r="S22" s="63" t="s">
        <v>325</v>
      </c>
      <c r="T22" s="78"/>
      <c r="U22" s="46"/>
      <c r="W22" s="3" t="e">
        <f>個人情報!#REF!</f>
        <v>#REF!</v>
      </c>
      <c r="X22" s="3" t="str">
        <f t="shared" si="1"/>
        <v/>
      </c>
    </row>
    <row r="23" spans="1:24" x14ac:dyDescent="0.15">
      <c r="A23" s="29"/>
      <c r="B23" s="30"/>
      <c r="C23" s="30"/>
      <c r="D23" s="31" t="str">
        <f t="shared" si="0"/>
        <v>-</v>
      </c>
      <c r="E23" s="32"/>
      <c r="F23" s="16" t="s">
        <v>275</v>
      </c>
      <c r="G23" s="38"/>
      <c r="H23" s="16" t="s">
        <v>276</v>
      </c>
      <c r="I23" s="38"/>
      <c r="J23" s="17" t="s">
        <v>277</v>
      </c>
      <c r="K23" s="44"/>
      <c r="L23" s="45"/>
      <c r="M23" s="56"/>
      <c r="N23" s="53"/>
      <c r="O23" s="60" t="s">
        <v>323</v>
      </c>
      <c r="P23" s="53"/>
      <c r="Q23" s="60" t="s">
        <v>324</v>
      </c>
      <c r="R23" s="53"/>
      <c r="S23" s="63" t="s">
        <v>325</v>
      </c>
      <c r="T23" s="78"/>
      <c r="U23" s="46"/>
      <c r="W23" s="3" t="e">
        <f>個人情報!#REF!</f>
        <v>#REF!</v>
      </c>
      <c r="X23" s="3" t="str">
        <f t="shared" si="1"/>
        <v/>
      </c>
    </row>
    <row r="24" spans="1:24" x14ac:dyDescent="0.15">
      <c r="A24" s="29"/>
      <c r="B24" s="30"/>
      <c r="C24" s="30"/>
      <c r="D24" s="31" t="str">
        <f t="shared" si="0"/>
        <v>-</v>
      </c>
      <c r="E24" s="32"/>
      <c r="F24" s="16" t="s">
        <v>275</v>
      </c>
      <c r="G24" s="38"/>
      <c r="H24" s="16" t="s">
        <v>276</v>
      </c>
      <c r="I24" s="38"/>
      <c r="J24" s="17" t="s">
        <v>277</v>
      </c>
      <c r="K24" s="44"/>
      <c r="L24" s="45"/>
      <c r="M24" s="56"/>
      <c r="N24" s="53"/>
      <c r="O24" s="60" t="s">
        <v>323</v>
      </c>
      <c r="P24" s="53"/>
      <c r="Q24" s="60" t="s">
        <v>324</v>
      </c>
      <c r="R24" s="53"/>
      <c r="S24" s="63" t="s">
        <v>325</v>
      </c>
      <c r="T24" s="78"/>
      <c r="U24" s="46"/>
      <c r="W24" s="3" t="e">
        <f>個人情報!#REF!</f>
        <v>#REF!</v>
      </c>
      <c r="X24" s="3" t="str">
        <f t="shared" si="1"/>
        <v/>
      </c>
    </row>
    <row r="25" spans="1:24" x14ac:dyDescent="0.15">
      <c r="A25" s="29"/>
      <c r="B25" s="30"/>
      <c r="C25" s="30"/>
      <c r="D25" s="31" t="str">
        <f t="shared" si="0"/>
        <v>-</v>
      </c>
      <c r="E25" s="32"/>
      <c r="F25" s="16" t="s">
        <v>275</v>
      </c>
      <c r="G25" s="38"/>
      <c r="H25" s="16" t="s">
        <v>276</v>
      </c>
      <c r="I25" s="38"/>
      <c r="J25" s="17" t="s">
        <v>277</v>
      </c>
      <c r="K25" s="44"/>
      <c r="L25" s="45"/>
      <c r="M25" s="56"/>
      <c r="N25" s="53"/>
      <c r="O25" s="60" t="s">
        <v>323</v>
      </c>
      <c r="P25" s="53"/>
      <c r="Q25" s="60" t="s">
        <v>324</v>
      </c>
      <c r="R25" s="53"/>
      <c r="S25" s="63" t="s">
        <v>325</v>
      </c>
      <c r="T25" s="78"/>
      <c r="U25" s="46"/>
      <c r="W25" s="3" t="e">
        <f>個人情報!#REF!</f>
        <v>#REF!</v>
      </c>
      <c r="X25" s="3" t="str">
        <f t="shared" si="1"/>
        <v/>
      </c>
    </row>
    <row r="26" spans="1:24" x14ac:dyDescent="0.15">
      <c r="A26" s="29"/>
      <c r="B26" s="30"/>
      <c r="C26" s="30"/>
      <c r="D26" s="31" t="str">
        <f t="shared" si="0"/>
        <v>-</v>
      </c>
      <c r="E26" s="32"/>
      <c r="F26" s="16" t="s">
        <v>275</v>
      </c>
      <c r="G26" s="38"/>
      <c r="H26" s="16" t="s">
        <v>276</v>
      </c>
      <c r="I26" s="38"/>
      <c r="J26" s="17" t="s">
        <v>277</v>
      </c>
      <c r="K26" s="44"/>
      <c r="L26" s="45"/>
      <c r="M26" s="56"/>
      <c r="N26" s="53"/>
      <c r="O26" s="60" t="s">
        <v>323</v>
      </c>
      <c r="P26" s="53"/>
      <c r="Q26" s="60" t="s">
        <v>324</v>
      </c>
      <c r="R26" s="53"/>
      <c r="S26" s="63" t="s">
        <v>325</v>
      </c>
      <c r="T26" s="78"/>
      <c r="U26" s="46"/>
      <c r="W26" s="3" t="e">
        <f>個人情報!#REF!</f>
        <v>#REF!</v>
      </c>
      <c r="X26" s="3" t="str">
        <f t="shared" si="1"/>
        <v/>
      </c>
    </row>
    <row r="27" spans="1:24" x14ac:dyDescent="0.15">
      <c r="A27" s="29"/>
      <c r="B27" s="30"/>
      <c r="C27" s="30"/>
      <c r="D27" s="31" t="str">
        <f t="shared" si="0"/>
        <v>-</v>
      </c>
      <c r="E27" s="32"/>
      <c r="F27" s="16" t="s">
        <v>275</v>
      </c>
      <c r="G27" s="38"/>
      <c r="H27" s="16" t="s">
        <v>276</v>
      </c>
      <c r="I27" s="38"/>
      <c r="J27" s="17" t="s">
        <v>277</v>
      </c>
      <c r="K27" s="44"/>
      <c r="L27" s="45"/>
      <c r="M27" s="56"/>
      <c r="N27" s="53"/>
      <c r="O27" s="60" t="s">
        <v>323</v>
      </c>
      <c r="P27" s="53"/>
      <c r="Q27" s="60" t="s">
        <v>324</v>
      </c>
      <c r="R27" s="53"/>
      <c r="S27" s="63" t="s">
        <v>325</v>
      </c>
      <c r="T27" s="78"/>
      <c r="U27" s="46"/>
      <c r="W27" s="3" t="e">
        <f>個人情報!#REF!</f>
        <v>#REF!</v>
      </c>
      <c r="X27" s="3" t="str">
        <f t="shared" si="1"/>
        <v/>
      </c>
    </row>
    <row r="28" spans="1:24" x14ac:dyDescent="0.15">
      <c r="A28" s="29"/>
      <c r="B28" s="30"/>
      <c r="C28" s="30"/>
      <c r="D28" s="31" t="str">
        <f t="shared" si="0"/>
        <v>-</v>
      </c>
      <c r="E28" s="32"/>
      <c r="F28" s="16" t="s">
        <v>275</v>
      </c>
      <c r="G28" s="38"/>
      <c r="H28" s="16" t="s">
        <v>276</v>
      </c>
      <c r="I28" s="38"/>
      <c r="J28" s="17" t="s">
        <v>277</v>
      </c>
      <c r="K28" s="44"/>
      <c r="L28" s="45"/>
      <c r="M28" s="56"/>
      <c r="N28" s="53"/>
      <c r="O28" s="60" t="s">
        <v>323</v>
      </c>
      <c r="P28" s="53"/>
      <c r="Q28" s="60" t="s">
        <v>324</v>
      </c>
      <c r="R28" s="53"/>
      <c r="S28" s="63" t="s">
        <v>325</v>
      </c>
      <c r="T28" s="78"/>
      <c r="U28" s="46"/>
      <c r="W28" s="3" t="e">
        <f>個人情報!#REF!</f>
        <v>#REF!</v>
      </c>
      <c r="X28" s="3" t="str">
        <f t="shared" si="1"/>
        <v/>
      </c>
    </row>
    <row r="29" spans="1:24" x14ac:dyDescent="0.15">
      <c r="A29" s="29"/>
      <c r="B29" s="30"/>
      <c r="C29" s="30"/>
      <c r="D29" s="31" t="str">
        <f t="shared" si="0"/>
        <v>-</v>
      </c>
      <c r="E29" s="32"/>
      <c r="F29" s="16" t="s">
        <v>275</v>
      </c>
      <c r="G29" s="38"/>
      <c r="H29" s="16" t="s">
        <v>276</v>
      </c>
      <c r="I29" s="38"/>
      <c r="J29" s="17" t="s">
        <v>277</v>
      </c>
      <c r="K29" s="44"/>
      <c r="L29" s="45"/>
      <c r="M29" s="56"/>
      <c r="N29" s="53"/>
      <c r="O29" s="60" t="s">
        <v>323</v>
      </c>
      <c r="P29" s="53"/>
      <c r="Q29" s="60" t="s">
        <v>324</v>
      </c>
      <c r="R29" s="53"/>
      <c r="S29" s="63" t="s">
        <v>325</v>
      </c>
      <c r="T29" s="78"/>
      <c r="U29" s="46"/>
      <c r="W29" s="3" t="e">
        <f>個人情報!#REF!</f>
        <v>#REF!</v>
      </c>
      <c r="X29" s="3" t="str">
        <f t="shared" si="1"/>
        <v/>
      </c>
    </row>
    <row r="30" spans="1:24" x14ac:dyDescent="0.15">
      <c r="A30" s="29"/>
      <c r="B30" s="30"/>
      <c r="C30" s="30"/>
      <c r="D30" s="31" t="str">
        <f t="shared" si="0"/>
        <v>-</v>
      </c>
      <c r="E30" s="32"/>
      <c r="F30" s="16" t="s">
        <v>275</v>
      </c>
      <c r="G30" s="38"/>
      <c r="H30" s="16" t="s">
        <v>276</v>
      </c>
      <c r="I30" s="38"/>
      <c r="J30" s="17" t="s">
        <v>277</v>
      </c>
      <c r="K30" s="44"/>
      <c r="L30" s="45"/>
      <c r="M30" s="56"/>
      <c r="N30" s="53"/>
      <c r="O30" s="60" t="s">
        <v>323</v>
      </c>
      <c r="P30" s="53"/>
      <c r="Q30" s="60" t="s">
        <v>324</v>
      </c>
      <c r="R30" s="53"/>
      <c r="S30" s="63" t="s">
        <v>325</v>
      </c>
      <c r="T30" s="78"/>
      <c r="U30" s="46"/>
      <c r="W30" s="3" t="e">
        <f>個人情報!#REF!</f>
        <v>#REF!</v>
      </c>
      <c r="X30" s="3" t="str">
        <f t="shared" si="1"/>
        <v/>
      </c>
    </row>
    <row r="31" spans="1:24" x14ac:dyDescent="0.15">
      <c r="A31" s="29"/>
      <c r="B31" s="30"/>
      <c r="C31" s="30"/>
      <c r="D31" s="31" t="str">
        <f t="shared" si="0"/>
        <v>-</v>
      </c>
      <c r="E31" s="32"/>
      <c r="F31" s="16" t="s">
        <v>275</v>
      </c>
      <c r="G31" s="38"/>
      <c r="H31" s="16" t="s">
        <v>276</v>
      </c>
      <c r="I31" s="38"/>
      <c r="J31" s="17" t="s">
        <v>277</v>
      </c>
      <c r="K31" s="44"/>
      <c r="L31" s="45"/>
      <c r="M31" s="56"/>
      <c r="N31" s="53"/>
      <c r="O31" s="60" t="s">
        <v>323</v>
      </c>
      <c r="P31" s="53"/>
      <c r="Q31" s="60" t="s">
        <v>324</v>
      </c>
      <c r="R31" s="53"/>
      <c r="S31" s="63" t="s">
        <v>325</v>
      </c>
      <c r="T31" s="78"/>
      <c r="U31" s="46"/>
      <c r="W31" s="3" t="e">
        <f>個人情報!#REF!</f>
        <v>#REF!</v>
      </c>
      <c r="X31" s="3" t="str">
        <f t="shared" si="1"/>
        <v/>
      </c>
    </row>
    <row r="32" spans="1:24" x14ac:dyDescent="0.15">
      <c r="A32" s="29"/>
      <c r="B32" s="30"/>
      <c r="C32" s="30"/>
      <c r="D32" s="31" t="str">
        <f t="shared" si="0"/>
        <v>-</v>
      </c>
      <c r="E32" s="32"/>
      <c r="F32" s="16" t="s">
        <v>275</v>
      </c>
      <c r="G32" s="38"/>
      <c r="H32" s="16" t="s">
        <v>276</v>
      </c>
      <c r="I32" s="38"/>
      <c r="J32" s="17" t="s">
        <v>277</v>
      </c>
      <c r="K32" s="44"/>
      <c r="L32" s="45"/>
      <c r="M32" s="56"/>
      <c r="N32" s="53"/>
      <c r="O32" s="60" t="s">
        <v>323</v>
      </c>
      <c r="P32" s="53"/>
      <c r="Q32" s="60" t="s">
        <v>324</v>
      </c>
      <c r="R32" s="53"/>
      <c r="S32" s="63" t="s">
        <v>325</v>
      </c>
      <c r="T32" s="78"/>
      <c r="U32" s="46"/>
      <c r="W32" s="3" t="e">
        <f>個人情報!#REF!</f>
        <v>#REF!</v>
      </c>
      <c r="X32" s="3" t="str">
        <f t="shared" si="1"/>
        <v/>
      </c>
    </row>
    <row r="33" spans="1:24" x14ac:dyDescent="0.15">
      <c r="A33" s="29"/>
      <c r="B33" s="30"/>
      <c r="C33" s="30"/>
      <c r="D33" s="31" t="str">
        <f t="shared" si="0"/>
        <v>-</v>
      </c>
      <c r="E33" s="32"/>
      <c r="F33" s="16" t="s">
        <v>275</v>
      </c>
      <c r="G33" s="38"/>
      <c r="H33" s="16" t="s">
        <v>276</v>
      </c>
      <c r="I33" s="38"/>
      <c r="J33" s="17" t="s">
        <v>277</v>
      </c>
      <c r="K33" s="44"/>
      <c r="L33" s="45"/>
      <c r="M33" s="56"/>
      <c r="N33" s="53"/>
      <c r="O33" s="60" t="s">
        <v>323</v>
      </c>
      <c r="P33" s="53"/>
      <c r="Q33" s="60" t="s">
        <v>324</v>
      </c>
      <c r="R33" s="53"/>
      <c r="S33" s="63" t="s">
        <v>325</v>
      </c>
      <c r="T33" s="78"/>
      <c r="U33" s="46"/>
      <c r="W33" s="3" t="e">
        <f>個人情報!#REF!</f>
        <v>#REF!</v>
      </c>
      <c r="X33" s="3" t="str">
        <f t="shared" si="1"/>
        <v/>
      </c>
    </row>
    <row r="34" spans="1:24" x14ac:dyDescent="0.15">
      <c r="A34" s="29"/>
      <c r="B34" s="30"/>
      <c r="C34" s="30"/>
      <c r="D34" s="31" t="str">
        <f t="shared" si="0"/>
        <v>-</v>
      </c>
      <c r="E34" s="32"/>
      <c r="F34" s="16" t="s">
        <v>275</v>
      </c>
      <c r="G34" s="38"/>
      <c r="H34" s="16" t="s">
        <v>276</v>
      </c>
      <c r="I34" s="38"/>
      <c r="J34" s="17" t="s">
        <v>277</v>
      </c>
      <c r="K34" s="44"/>
      <c r="L34" s="45"/>
      <c r="M34" s="56"/>
      <c r="N34" s="53"/>
      <c r="O34" s="60" t="s">
        <v>323</v>
      </c>
      <c r="P34" s="53"/>
      <c r="Q34" s="60" t="s">
        <v>324</v>
      </c>
      <c r="R34" s="53"/>
      <c r="S34" s="63" t="s">
        <v>325</v>
      </c>
      <c r="T34" s="78"/>
      <c r="U34" s="46"/>
      <c r="W34" s="3" t="e">
        <f>個人情報!#REF!</f>
        <v>#REF!</v>
      </c>
      <c r="X34" s="3" t="str">
        <f t="shared" si="1"/>
        <v/>
      </c>
    </row>
    <row r="35" spans="1:24" x14ac:dyDescent="0.15">
      <c r="A35" s="29"/>
      <c r="B35" s="30"/>
      <c r="C35" s="30"/>
      <c r="D35" s="31" t="str">
        <f t="shared" si="0"/>
        <v>-</v>
      </c>
      <c r="E35" s="32"/>
      <c r="F35" s="16" t="s">
        <v>275</v>
      </c>
      <c r="G35" s="38"/>
      <c r="H35" s="16" t="s">
        <v>276</v>
      </c>
      <c r="I35" s="38"/>
      <c r="J35" s="17" t="s">
        <v>277</v>
      </c>
      <c r="K35" s="44"/>
      <c r="L35" s="45"/>
      <c r="M35" s="56"/>
      <c r="N35" s="53"/>
      <c r="O35" s="60" t="s">
        <v>323</v>
      </c>
      <c r="P35" s="53"/>
      <c r="Q35" s="60" t="s">
        <v>324</v>
      </c>
      <c r="R35" s="53"/>
      <c r="S35" s="63" t="s">
        <v>325</v>
      </c>
      <c r="T35" s="78"/>
      <c r="U35" s="46"/>
      <c r="W35" s="3" t="e">
        <f>個人情報!#REF!</f>
        <v>#REF!</v>
      </c>
      <c r="X35" s="3" t="str">
        <f t="shared" si="1"/>
        <v/>
      </c>
    </row>
    <row r="36" spans="1:24" x14ac:dyDescent="0.15">
      <c r="A36" s="29"/>
      <c r="B36" s="30"/>
      <c r="C36" s="30"/>
      <c r="D36" s="31" t="str">
        <f t="shared" si="0"/>
        <v>-</v>
      </c>
      <c r="E36" s="32"/>
      <c r="F36" s="16" t="s">
        <v>275</v>
      </c>
      <c r="G36" s="38"/>
      <c r="H36" s="16" t="s">
        <v>276</v>
      </c>
      <c r="I36" s="38"/>
      <c r="J36" s="17" t="s">
        <v>277</v>
      </c>
      <c r="K36" s="44"/>
      <c r="L36" s="45"/>
      <c r="M36" s="56"/>
      <c r="N36" s="53"/>
      <c r="O36" s="60" t="s">
        <v>323</v>
      </c>
      <c r="P36" s="53"/>
      <c r="Q36" s="60" t="s">
        <v>324</v>
      </c>
      <c r="R36" s="53"/>
      <c r="S36" s="63" t="s">
        <v>325</v>
      </c>
      <c r="T36" s="78"/>
      <c r="U36" s="46"/>
      <c r="W36" s="3" t="e">
        <f>個人情報!#REF!</f>
        <v>#REF!</v>
      </c>
      <c r="X36" s="3" t="str">
        <f t="shared" si="1"/>
        <v/>
      </c>
    </row>
    <row r="37" spans="1:24" x14ac:dyDescent="0.15">
      <c r="A37" s="29"/>
      <c r="B37" s="30"/>
      <c r="C37" s="30"/>
      <c r="D37" s="31" t="str">
        <f t="shared" si="0"/>
        <v>-</v>
      </c>
      <c r="E37" s="32"/>
      <c r="F37" s="16" t="s">
        <v>275</v>
      </c>
      <c r="G37" s="38"/>
      <c r="H37" s="16" t="s">
        <v>276</v>
      </c>
      <c r="I37" s="38"/>
      <c r="J37" s="17" t="s">
        <v>277</v>
      </c>
      <c r="K37" s="44"/>
      <c r="L37" s="45"/>
      <c r="M37" s="56"/>
      <c r="N37" s="53"/>
      <c r="O37" s="60" t="s">
        <v>323</v>
      </c>
      <c r="P37" s="53"/>
      <c r="Q37" s="60" t="s">
        <v>324</v>
      </c>
      <c r="R37" s="53"/>
      <c r="S37" s="63" t="s">
        <v>325</v>
      </c>
      <c r="T37" s="78"/>
      <c r="U37" s="46"/>
      <c r="W37" s="3" t="e">
        <f>個人情報!#REF!</f>
        <v>#REF!</v>
      </c>
      <c r="X37" s="3" t="str">
        <f t="shared" si="1"/>
        <v/>
      </c>
    </row>
    <row r="38" spans="1:24" x14ac:dyDescent="0.15">
      <c r="A38" s="29"/>
      <c r="B38" s="30"/>
      <c r="C38" s="30"/>
      <c r="D38" s="31" t="str">
        <f t="shared" si="0"/>
        <v>-</v>
      </c>
      <c r="E38" s="32"/>
      <c r="F38" s="16" t="s">
        <v>275</v>
      </c>
      <c r="G38" s="38"/>
      <c r="H38" s="16" t="s">
        <v>276</v>
      </c>
      <c r="I38" s="38"/>
      <c r="J38" s="17" t="s">
        <v>277</v>
      </c>
      <c r="K38" s="44"/>
      <c r="L38" s="45"/>
      <c r="M38" s="56"/>
      <c r="N38" s="53"/>
      <c r="O38" s="60" t="s">
        <v>323</v>
      </c>
      <c r="P38" s="53"/>
      <c r="Q38" s="60" t="s">
        <v>324</v>
      </c>
      <c r="R38" s="53"/>
      <c r="S38" s="63" t="s">
        <v>325</v>
      </c>
      <c r="T38" s="78"/>
      <c r="U38" s="46"/>
      <c r="W38" s="3" t="e">
        <f>個人情報!#REF!</f>
        <v>#REF!</v>
      </c>
      <c r="X38" s="3" t="str">
        <f t="shared" si="1"/>
        <v/>
      </c>
    </row>
    <row r="39" spans="1:24" x14ac:dyDescent="0.15">
      <c r="A39" s="29"/>
      <c r="B39" s="30"/>
      <c r="C39" s="30"/>
      <c r="D39" s="31" t="str">
        <f t="shared" si="0"/>
        <v>-</v>
      </c>
      <c r="E39" s="32"/>
      <c r="F39" s="16" t="s">
        <v>275</v>
      </c>
      <c r="G39" s="38"/>
      <c r="H39" s="16" t="s">
        <v>276</v>
      </c>
      <c r="I39" s="38"/>
      <c r="J39" s="17" t="s">
        <v>277</v>
      </c>
      <c r="K39" s="44"/>
      <c r="L39" s="45"/>
      <c r="M39" s="56"/>
      <c r="N39" s="53"/>
      <c r="O39" s="60" t="s">
        <v>323</v>
      </c>
      <c r="P39" s="53"/>
      <c r="Q39" s="60" t="s">
        <v>324</v>
      </c>
      <c r="R39" s="53"/>
      <c r="S39" s="63" t="s">
        <v>325</v>
      </c>
      <c r="T39" s="78"/>
      <c r="U39" s="46"/>
      <c r="W39" s="3" t="e">
        <f>個人情報!#REF!</f>
        <v>#REF!</v>
      </c>
      <c r="X39" s="3" t="str">
        <f t="shared" si="1"/>
        <v/>
      </c>
    </row>
    <row r="40" spans="1:24" x14ac:dyDescent="0.15">
      <c r="A40" s="29"/>
      <c r="B40" s="30"/>
      <c r="C40" s="30"/>
      <c r="D40" s="31" t="str">
        <f t="shared" si="0"/>
        <v>-</v>
      </c>
      <c r="E40" s="32"/>
      <c r="F40" s="16" t="s">
        <v>275</v>
      </c>
      <c r="G40" s="38"/>
      <c r="H40" s="16" t="s">
        <v>276</v>
      </c>
      <c r="I40" s="38"/>
      <c r="J40" s="17" t="s">
        <v>277</v>
      </c>
      <c r="K40" s="44"/>
      <c r="L40" s="45"/>
      <c r="M40" s="56"/>
      <c r="N40" s="53"/>
      <c r="O40" s="60" t="s">
        <v>323</v>
      </c>
      <c r="P40" s="53"/>
      <c r="Q40" s="60" t="s">
        <v>324</v>
      </c>
      <c r="R40" s="53"/>
      <c r="S40" s="63" t="s">
        <v>325</v>
      </c>
      <c r="T40" s="78"/>
      <c r="U40" s="46"/>
      <c r="W40" s="3" t="e">
        <f>個人情報!#REF!</f>
        <v>#REF!</v>
      </c>
      <c r="X40" s="3" t="str">
        <f t="shared" si="1"/>
        <v/>
      </c>
    </row>
    <row r="41" spans="1:24" x14ac:dyDescent="0.15">
      <c r="A41" s="29"/>
      <c r="B41" s="30"/>
      <c r="C41" s="30"/>
      <c r="D41" s="31" t="str">
        <f t="shared" si="0"/>
        <v>-</v>
      </c>
      <c r="E41" s="32"/>
      <c r="F41" s="16" t="s">
        <v>275</v>
      </c>
      <c r="G41" s="38"/>
      <c r="H41" s="16" t="s">
        <v>276</v>
      </c>
      <c r="I41" s="38"/>
      <c r="J41" s="17" t="s">
        <v>277</v>
      </c>
      <c r="K41" s="44"/>
      <c r="L41" s="45"/>
      <c r="M41" s="56"/>
      <c r="N41" s="53"/>
      <c r="O41" s="60" t="s">
        <v>323</v>
      </c>
      <c r="P41" s="53"/>
      <c r="Q41" s="60" t="s">
        <v>324</v>
      </c>
      <c r="R41" s="53"/>
      <c r="S41" s="63" t="s">
        <v>325</v>
      </c>
      <c r="T41" s="78"/>
      <c r="U41" s="46"/>
      <c r="W41" s="3" t="e">
        <f>個人情報!#REF!</f>
        <v>#REF!</v>
      </c>
      <c r="X41" s="3" t="str">
        <f t="shared" si="1"/>
        <v/>
      </c>
    </row>
    <row r="42" spans="1:24" x14ac:dyDescent="0.15">
      <c r="A42" s="29"/>
      <c r="B42" s="30"/>
      <c r="C42" s="30"/>
      <c r="D42" s="31" t="str">
        <f t="shared" si="0"/>
        <v>-</v>
      </c>
      <c r="E42" s="32"/>
      <c r="F42" s="16" t="s">
        <v>275</v>
      </c>
      <c r="G42" s="38"/>
      <c r="H42" s="16" t="s">
        <v>276</v>
      </c>
      <c r="I42" s="38"/>
      <c r="J42" s="17" t="s">
        <v>277</v>
      </c>
      <c r="K42" s="44"/>
      <c r="L42" s="45"/>
      <c r="M42" s="56"/>
      <c r="N42" s="53"/>
      <c r="O42" s="60" t="s">
        <v>323</v>
      </c>
      <c r="P42" s="53"/>
      <c r="Q42" s="60" t="s">
        <v>324</v>
      </c>
      <c r="R42" s="53"/>
      <c r="S42" s="63" t="s">
        <v>325</v>
      </c>
      <c r="T42" s="78"/>
      <c r="U42" s="46"/>
      <c r="W42" s="3" t="e">
        <f>個人情報!#REF!</f>
        <v>#REF!</v>
      </c>
      <c r="X42" s="3" t="str">
        <f t="shared" si="1"/>
        <v/>
      </c>
    </row>
    <row r="43" spans="1:24" x14ac:dyDescent="0.15">
      <c r="A43" s="29"/>
      <c r="B43" s="30"/>
      <c r="C43" s="30"/>
      <c r="D43" s="31" t="str">
        <f t="shared" si="0"/>
        <v>-</v>
      </c>
      <c r="E43" s="32"/>
      <c r="F43" s="16" t="s">
        <v>275</v>
      </c>
      <c r="G43" s="38"/>
      <c r="H43" s="16" t="s">
        <v>276</v>
      </c>
      <c r="I43" s="38"/>
      <c r="J43" s="17" t="s">
        <v>277</v>
      </c>
      <c r="K43" s="44"/>
      <c r="L43" s="45"/>
      <c r="M43" s="56"/>
      <c r="N43" s="53"/>
      <c r="O43" s="60" t="s">
        <v>323</v>
      </c>
      <c r="P43" s="53"/>
      <c r="Q43" s="60" t="s">
        <v>324</v>
      </c>
      <c r="R43" s="53"/>
      <c r="S43" s="63" t="s">
        <v>325</v>
      </c>
      <c r="T43" s="78"/>
      <c r="U43" s="46"/>
      <c r="W43" s="3" t="e">
        <f>個人情報!#REF!</f>
        <v>#REF!</v>
      </c>
      <c r="X43" s="3" t="str">
        <f t="shared" si="1"/>
        <v/>
      </c>
    </row>
    <row r="44" spans="1:24" x14ac:dyDescent="0.15">
      <c r="A44" s="29"/>
      <c r="B44" s="30"/>
      <c r="C44" s="30"/>
      <c r="D44" s="31" t="str">
        <f t="shared" si="0"/>
        <v>-</v>
      </c>
      <c r="E44" s="32"/>
      <c r="F44" s="16" t="s">
        <v>275</v>
      </c>
      <c r="G44" s="38"/>
      <c r="H44" s="16" t="s">
        <v>276</v>
      </c>
      <c r="I44" s="38"/>
      <c r="J44" s="17" t="s">
        <v>277</v>
      </c>
      <c r="K44" s="44"/>
      <c r="L44" s="45"/>
      <c r="M44" s="56"/>
      <c r="N44" s="53"/>
      <c r="O44" s="60" t="s">
        <v>323</v>
      </c>
      <c r="P44" s="53"/>
      <c r="Q44" s="60" t="s">
        <v>324</v>
      </c>
      <c r="R44" s="53"/>
      <c r="S44" s="63" t="s">
        <v>325</v>
      </c>
      <c r="T44" s="78"/>
      <c r="U44" s="46"/>
      <c r="W44" s="3" t="e">
        <f>個人情報!#REF!</f>
        <v>#REF!</v>
      </c>
      <c r="X44" s="3" t="str">
        <f t="shared" si="1"/>
        <v/>
      </c>
    </row>
    <row r="45" spans="1:24" x14ac:dyDescent="0.15">
      <c r="A45" s="29"/>
      <c r="B45" s="30"/>
      <c r="C45" s="30"/>
      <c r="D45" s="31" t="str">
        <f t="shared" si="0"/>
        <v>-</v>
      </c>
      <c r="E45" s="32"/>
      <c r="F45" s="16" t="s">
        <v>275</v>
      </c>
      <c r="G45" s="38"/>
      <c r="H45" s="16" t="s">
        <v>276</v>
      </c>
      <c r="I45" s="38"/>
      <c r="J45" s="17" t="s">
        <v>277</v>
      </c>
      <c r="K45" s="44"/>
      <c r="L45" s="45"/>
      <c r="M45" s="56"/>
      <c r="N45" s="53"/>
      <c r="O45" s="60" t="s">
        <v>323</v>
      </c>
      <c r="P45" s="53"/>
      <c r="Q45" s="60" t="s">
        <v>324</v>
      </c>
      <c r="R45" s="53"/>
      <c r="S45" s="63" t="s">
        <v>325</v>
      </c>
      <c r="T45" s="78"/>
      <c r="U45" s="46"/>
      <c r="W45" s="3" t="e">
        <f>個人情報!#REF!</f>
        <v>#REF!</v>
      </c>
      <c r="X45" s="3" t="str">
        <f t="shared" si="1"/>
        <v/>
      </c>
    </row>
    <row r="46" spans="1:24" x14ac:dyDescent="0.15">
      <c r="A46" s="29"/>
      <c r="B46" s="30"/>
      <c r="C46" s="30"/>
      <c r="D46" s="31" t="str">
        <f t="shared" si="0"/>
        <v>-</v>
      </c>
      <c r="E46" s="32"/>
      <c r="F46" s="16" t="s">
        <v>275</v>
      </c>
      <c r="G46" s="38"/>
      <c r="H46" s="16" t="s">
        <v>276</v>
      </c>
      <c r="I46" s="38"/>
      <c r="J46" s="17" t="s">
        <v>277</v>
      </c>
      <c r="K46" s="44"/>
      <c r="L46" s="45"/>
      <c r="M46" s="56"/>
      <c r="N46" s="53"/>
      <c r="O46" s="60" t="s">
        <v>323</v>
      </c>
      <c r="P46" s="53"/>
      <c r="Q46" s="60" t="s">
        <v>324</v>
      </c>
      <c r="R46" s="53"/>
      <c r="S46" s="63" t="s">
        <v>325</v>
      </c>
      <c r="T46" s="78"/>
      <c r="U46" s="46"/>
      <c r="W46" s="3" t="e">
        <f>個人情報!#REF!</f>
        <v>#REF!</v>
      </c>
      <c r="X46" s="3" t="str">
        <f t="shared" si="1"/>
        <v/>
      </c>
    </row>
    <row r="47" spans="1:24" x14ac:dyDescent="0.15">
      <c r="A47" s="29"/>
      <c r="B47" s="30"/>
      <c r="C47" s="30"/>
      <c r="D47" s="31" t="str">
        <f t="shared" si="0"/>
        <v>-</v>
      </c>
      <c r="E47" s="32"/>
      <c r="F47" s="16" t="s">
        <v>275</v>
      </c>
      <c r="G47" s="38"/>
      <c r="H47" s="16" t="s">
        <v>276</v>
      </c>
      <c r="I47" s="38"/>
      <c r="J47" s="17" t="s">
        <v>277</v>
      </c>
      <c r="K47" s="44"/>
      <c r="L47" s="45"/>
      <c r="M47" s="56"/>
      <c r="N47" s="53"/>
      <c r="O47" s="60" t="s">
        <v>323</v>
      </c>
      <c r="P47" s="53"/>
      <c r="Q47" s="60" t="s">
        <v>324</v>
      </c>
      <c r="R47" s="53"/>
      <c r="S47" s="63" t="s">
        <v>325</v>
      </c>
      <c r="T47" s="78"/>
      <c r="U47" s="46"/>
      <c r="W47" s="3" t="e">
        <f>個人情報!#REF!</f>
        <v>#REF!</v>
      </c>
      <c r="X47" s="3" t="str">
        <f t="shared" si="1"/>
        <v/>
      </c>
    </row>
    <row r="48" spans="1:24" x14ac:dyDescent="0.15">
      <c r="A48" s="29"/>
      <c r="B48" s="30"/>
      <c r="C48" s="30"/>
      <c r="D48" s="31" t="str">
        <f t="shared" si="0"/>
        <v>-</v>
      </c>
      <c r="E48" s="32"/>
      <c r="F48" s="16" t="s">
        <v>275</v>
      </c>
      <c r="G48" s="38"/>
      <c r="H48" s="16" t="s">
        <v>276</v>
      </c>
      <c r="I48" s="38"/>
      <c r="J48" s="17" t="s">
        <v>277</v>
      </c>
      <c r="K48" s="44"/>
      <c r="L48" s="45"/>
      <c r="M48" s="56"/>
      <c r="N48" s="53"/>
      <c r="O48" s="60" t="s">
        <v>323</v>
      </c>
      <c r="P48" s="53"/>
      <c r="Q48" s="60" t="s">
        <v>324</v>
      </c>
      <c r="R48" s="53"/>
      <c r="S48" s="63" t="s">
        <v>325</v>
      </c>
      <c r="T48" s="78"/>
      <c r="U48" s="46"/>
      <c r="W48" s="3" t="e">
        <f>個人情報!#REF!</f>
        <v>#REF!</v>
      </c>
      <c r="X48" s="3" t="str">
        <f t="shared" si="1"/>
        <v/>
      </c>
    </row>
    <row r="49" spans="1:24" x14ac:dyDescent="0.15">
      <c r="A49" s="29"/>
      <c r="B49" s="30"/>
      <c r="C49" s="30"/>
      <c r="D49" s="31" t="str">
        <f t="shared" si="0"/>
        <v>-</v>
      </c>
      <c r="E49" s="32"/>
      <c r="F49" s="16" t="s">
        <v>275</v>
      </c>
      <c r="G49" s="38"/>
      <c r="H49" s="16" t="s">
        <v>276</v>
      </c>
      <c r="I49" s="38"/>
      <c r="J49" s="17" t="s">
        <v>277</v>
      </c>
      <c r="K49" s="44"/>
      <c r="L49" s="45"/>
      <c r="M49" s="56"/>
      <c r="N49" s="53"/>
      <c r="O49" s="60" t="s">
        <v>323</v>
      </c>
      <c r="P49" s="53"/>
      <c r="Q49" s="60" t="s">
        <v>324</v>
      </c>
      <c r="R49" s="53"/>
      <c r="S49" s="63" t="s">
        <v>325</v>
      </c>
      <c r="T49" s="78"/>
      <c r="U49" s="46"/>
      <c r="W49" s="3" t="e">
        <f>個人情報!#REF!</f>
        <v>#REF!</v>
      </c>
      <c r="X49" s="3" t="str">
        <f t="shared" si="1"/>
        <v/>
      </c>
    </row>
    <row r="50" spans="1:24" x14ac:dyDescent="0.15">
      <c r="A50" s="29"/>
      <c r="B50" s="30"/>
      <c r="C50" s="30"/>
      <c r="D50" s="31" t="str">
        <f t="shared" si="0"/>
        <v>-</v>
      </c>
      <c r="E50" s="32"/>
      <c r="F50" s="16" t="s">
        <v>275</v>
      </c>
      <c r="G50" s="38"/>
      <c r="H50" s="16" t="s">
        <v>276</v>
      </c>
      <c r="I50" s="38"/>
      <c r="J50" s="17" t="s">
        <v>277</v>
      </c>
      <c r="K50" s="44"/>
      <c r="L50" s="45"/>
      <c r="M50" s="56"/>
      <c r="N50" s="53"/>
      <c r="O50" s="60" t="s">
        <v>323</v>
      </c>
      <c r="P50" s="53"/>
      <c r="Q50" s="60" t="s">
        <v>324</v>
      </c>
      <c r="R50" s="53"/>
      <c r="S50" s="63" t="s">
        <v>325</v>
      </c>
      <c r="T50" s="78"/>
      <c r="U50" s="46"/>
      <c r="W50" s="3" t="e">
        <f>個人情報!#REF!</f>
        <v>#REF!</v>
      </c>
      <c r="X50" s="3" t="str">
        <f t="shared" si="1"/>
        <v/>
      </c>
    </row>
    <row r="51" spans="1:24" x14ac:dyDescent="0.15">
      <c r="A51" s="29"/>
      <c r="B51" s="30"/>
      <c r="C51" s="30"/>
      <c r="D51" s="31" t="str">
        <f t="shared" si="0"/>
        <v>-</v>
      </c>
      <c r="E51" s="32"/>
      <c r="F51" s="16" t="s">
        <v>275</v>
      </c>
      <c r="G51" s="38"/>
      <c r="H51" s="16" t="s">
        <v>276</v>
      </c>
      <c r="I51" s="38"/>
      <c r="J51" s="17" t="s">
        <v>277</v>
      </c>
      <c r="K51" s="44"/>
      <c r="L51" s="45"/>
      <c r="M51" s="56"/>
      <c r="N51" s="53"/>
      <c r="O51" s="60" t="s">
        <v>323</v>
      </c>
      <c r="P51" s="53"/>
      <c r="Q51" s="60" t="s">
        <v>324</v>
      </c>
      <c r="R51" s="53"/>
      <c r="S51" s="63" t="s">
        <v>325</v>
      </c>
      <c r="T51" s="78"/>
      <c r="U51" s="46"/>
      <c r="W51" s="3" t="e">
        <f>個人情報!#REF!</f>
        <v>#REF!</v>
      </c>
      <c r="X51" s="3" t="str">
        <f t="shared" si="1"/>
        <v/>
      </c>
    </row>
    <row r="52" spans="1:24" x14ac:dyDescent="0.15">
      <c r="A52" s="29"/>
      <c r="B52" s="30"/>
      <c r="C52" s="30"/>
      <c r="D52" s="31" t="str">
        <f t="shared" si="0"/>
        <v>-</v>
      </c>
      <c r="E52" s="32"/>
      <c r="F52" s="16" t="s">
        <v>275</v>
      </c>
      <c r="G52" s="38"/>
      <c r="H52" s="16" t="s">
        <v>276</v>
      </c>
      <c r="I52" s="38"/>
      <c r="J52" s="17" t="s">
        <v>277</v>
      </c>
      <c r="K52" s="44"/>
      <c r="L52" s="45"/>
      <c r="M52" s="56"/>
      <c r="N52" s="53"/>
      <c r="O52" s="60" t="s">
        <v>323</v>
      </c>
      <c r="P52" s="53"/>
      <c r="Q52" s="60" t="s">
        <v>324</v>
      </c>
      <c r="R52" s="53"/>
      <c r="S52" s="63" t="s">
        <v>325</v>
      </c>
      <c r="T52" s="78"/>
      <c r="U52" s="46"/>
      <c r="W52" s="3" t="e">
        <f>個人情報!#REF!</f>
        <v>#REF!</v>
      </c>
      <c r="X52" s="3" t="str">
        <f t="shared" si="1"/>
        <v/>
      </c>
    </row>
    <row r="53" spans="1:24" x14ac:dyDescent="0.15">
      <c r="A53" s="29"/>
      <c r="B53" s="30"/>
      <c r="C53" s="30"/>
      <c r="D53" s="31" t="str">
        <f t="shared" si="0"/>
        <v>-</v>
      </c>
      <c r="E53" s="32"/>
      <c r="F53" s="16" t="s">
        <v>275</v>
      </c>
      <c r="G53" s="38"/>
      <c r="H53" s="16" t="s">
        <v>276</v>
      </c>
      <c r="I53" s="38"/>
      <c r="J53" s="17" t="s">
        <v>277</v>
      </c>
      <c r="K53" s="44"/>
      <c r="L53" s="45"/>
      <c r="M53" s="56"/>
      <c r="N53" s="53"/>
      <c r="O53" s="60" t="s">
        <v>323</v>
      </c>
      <c r="P53" s="53"/>
      <c r="Q53" s="60" t="s">
        <v>324</v>
      </c>
      <c r="R53" s="53"/>
      <c r="S53" s="63" t="s">
        <v>325</v>
      </c>
      <c r="T53" s="78"/>
      <c r="U53" s="46"/>
      <c r="W53" s="3" t="e">
        <f>個人情報!#REF!</f>
        <v>#REF!</v>
      </c>
      <c r="X53" s="3" t="str">
        <f t="shared" si="1"/>
        <v/>
      </c>
    </row>
    <row r="54" spans="1:24" x14ac:dyDescent="0.15">
      <c r="A54" s="29"/>
      <c r="B54" s="30"/>
      <c r="C54" s="30"/>
      <c r="D54" s="31" t="str">
        <f t="shared" si="0"/>
        <v>-</v>
      </c>
      <c r="E54" s="32"/>
      <c r="F54" s="16" t="s">
        <v>275</v>
      </c>
      <c r="G54" s="38"/>
      <c r="H54" s="16" t="s">
        <v>276</v>
      </c>
      <c r="I54" s="38"/>
      <c r="J54" s="17" t="s">
        <v>277</v>
      </c>
      <c r="K54" s="44"/>
      <c r="L54" s="45"/>
      <c r="M54" s="56"/>
      <c r="N54" s="53"/>
      <c r="O54" s="60" t="s">
        <v>323</v>
      </c>
      <c r="P54" s="53"/>
      <c r="Q54" s="60" t="s">
        <v>324</v>
      </c>
      <c r="R54" s="53"/>
      <c r="S54" s="63" t="s">
        <v>325</v>
      </c>
      <c r="T54" s="78"/>
      <c r="U54" s="46"/>
      <c r="W54" s="3" t="e">
        <f>個人情報!#REF!</f>
        <v>#REF!</v>
      </c>
      <c r="X54" s="3" t="str">
        <f t="shared" si="1"/>
        <v/>
      </c>
    </row>
    <row r="55" spans="1:24" x14ac:dyDescent="0.15">
      <c r="A55" s="29"/>
      <c r="B55" s="30"/>
      <c r="C55" s="30"/>
      <c r="D55" s="31" t="str">
        <f t="shared" si="0"/>
        <v>-</v>
      </c>
      <c r="E55" s="32"/>
      <c r="F55" s="16" t="s">
        <v>275</v>
      </c>
      <c r="G55" s="38"/>
      <c r="H55" s="16" t="s">
        <v>276</v>
      </c>
      <c r="I55" s="38"/>
      <c r="J55" s="17" t="s">
        <v>277</v>
      </c>
      <c r="K55" s="44"/>
      <c r="L55" s="45"/>
      <c r="M55" s="56"/>
      <c r="N55" s="53"/>
      <c r="O55" s="60" t="s">
        <v>323</v>
      </c>
      <c r="P55" s="53"/>
      <c r="Q55" s="60" t="s">
        <v>324</v>
      </c>
      <c r="R55" s="53"/>
      <c r="S55" s="63" t="s">
        <v>325</v>
      </c>
      <c r="T55" s="78"/>
      <c r="U55" s="46"/>
      <c r="W55" s="3" t="e">
        <f>個人情報!#REF!</f>
        <v>#REF!</v>
      </c>
      <c r="X55" s="3" t="str">
        <f t="shared" si="1"/>
        <v/>
      </c>
    </row>
    <row r="56" spans="1:24" x14ac:dyDescent="0.15">
      <c r="A56" s="29"/>
      <c r="B56" s="30"/>
      <c r="C56" s="30"/>
      <c r="D56" s="31" t="str">
        <f t="shared" si="0"/>
        <v>-</v>
      </c>
      <c r="E56" s="32"/>
      <c r="F56" s="16" t="s">
        <v>275</v>
      </c>
      <c r="G56" s="38"/>
      <c r="H56" s="16" t="s">
        <v>276</v>
      </c>
      <c r="I56" s="38"/>
      <c r="J56" s="17" t="s">
        <v>277</v>
      </c>
      <c r="K56" s="44"/>
      <c r="L56" s="45"/>
      <c r="M56" s="56"/>
      <c r="N56" s="53"/>
      <c r="O56" s="60" t="s">
        <v>323</v>
      </c>
      <c r="P56" s="53"/>
      <c r="Q56" s="60" t="s">
        <v>324</v>
      </c>
      <c r="R56" s="53"/>
      <c r="S56" s="63" t="s">
        <v>325</v>
      </c>
      <c r="T56" s="78"/>
      <c r="U56" s="46"/>
      <c r="W56" s="3" t="e">
        <f>個人情報!#REF!</f>
        <v>#REF!</v>
      </c>
      <c r="X56" s="3" t="str">
        <f t="shared" si="1"/>
        <v/>
      </c>
    </row>
    <row r="57" spans="1:24" x14ac:dyDescent="0.15">
      <c r="A57" s="29"/>
      <c r="B57" s="30"/>
      <c r="C57" s="30"/>
      <c r="D57" s="31" t="str">
        <f t="shared" si="0"/>
        <v>-</v>
      </c>
      <c r="E57" s="32"/>
      <c r="F57" s="16" t="s">
        <v>275</v>
      </c>
      <c r="G57" s="38"/>
      <c r="H57" s="16" t="s">
        <v>276</v>
      </c>
      <c r="I57" s="38"/>
      <c r="J57" s="17" t="s">
        <v>277</v>
      </c>
      <c r="K57" s="44"/>
      <c r="L57" s="45"/>
      <c r="M57" s="56"/>
      <c r="N57" s="53"/>
      <c r="O57" s="60" t="s">
        <v>323</v>
      </c>
      <c r="P57" s="53"/>
      <c r="Q57" s="60" t="s">
        <v>324</v>
      </c>
      <c r="R57" s="53"/>
      <c r="S57" s="63" t="s">
        <v>325</v>
      </c>
      <c r="T57" s="78"/>
      <c r="U57" s="46"/>
      <c r="W57" s="3" t="e">
        <f>個人情報!#REF!</f>
        <v>#REF!</v>
      </c>
      <c r="X57" s="3" t="str">
        <f t="shared" si="1"/>
        <v/>
      </c>
    </row>
    <row r="58" spans="1:24" x14ac:dyDescent="0.15">
      <c r="A58" s="29"/>
      <c r="B58" s="30"/>
      <c r="C58" s="30"/>
      <c r="D58" s="31" t="str">
        <f t="shared" si="0"/>
        <v>-</v>
      </c>
      <c r="E58" s="32"/>
      <c r="F58" s="16" t="s">
        <v>275</v>
      </c>
      <c r="G58" s="38"/>
      <c r="H58" s="16" t="s">
        <v>276</v>
      </c>
      <c r="I58" s="38"/>
      <c r="J58" s="17" t="s">
        <v>277</v>
      </c>
      <c r="K58" s="44"/>
      <c r="L58" s="45"/>
      <c r="M58" s="56"/>
      <c r="N58" s="53"/>
      <c r="O58" s="60" t="s">
        <v>323</v>
      </c>
      <c r="P58" s="53"/>
      <c r="Q58" s="60" t="s">
        <v>324</v>
      </c>
      <c r="R58" s="53"/>
      <c r="S58" s="63" t="s">
        <v>325</v>
      </c>
      <c r="T58" s="78"/>
      <c r="U58" s="46"/>
      <c r="W58" s="3" t="e">
        <f>個人情報!#REF!</f>
        <v>#REF!</v>
      </c>
      <c r="X58" s="3" t="str">
        <f t="shared" si="1"/>
        <v/>
      </c>
    </row>
    <row r="59" spans="1:24" x14ac:dyDescent="0.15">
      <c r="A59" s="29"/>
      <c r="B59" s="30"/>
      <c r="C59" s="30"/>
      <c r="D59" s="31" t="str">
        <f t="shared" si="0"/>
        <v>-</v>
      </c>
      <c r="E59" s="32"/>
      <c r="F59" s="16" t="s">
        <v>275</v>
      </c>
      <c r="G59" s="38"/>
      <c r="H59" s="16" t="s">
        <v>276</v>
      </c>
      <c r="I59" s="38"/>
      <c r="J59" s="17" t="s">
        <v>277</v>
      </c>
      <c r="K59" s="44"/>
      <c r="L59" s="45"/>
      <c r="M59" s="56"/>
      <c r="N59" s="53"/>
      <c r="O59" s="60" t="s">
        <v>323</v>
      </c>
      <c r="P59" s="53"/>
      <c r="Q59" s="60" t="s">
        <v>324</v>
      </c>
      <c r="R59" s="53"/>
      <c r="S59" s="63" t="s">
        <v>325</v>
      </c>
      <c r="T59" s="78"/>
      <c r="U59" s="46"/>
      <c r="W59" s="3" t="e">
        <f>個人情報!#REF!</f>
        <v>#REF!</v>
      </c>
      <c r="X59" s="3" t="str">
        <f t="shared" si="1"/>
        <v/>
      </c>
    </row>
    <row r="60" spans="1:24" x14ac:dyDescent="0.15">
      <c r="A60" s="29"/>
      <c r="B60" s="30"/>
      <c r="C60" s="30"/>
      <c r="D60" s="31" t="str">
        <f t="shared" si="0"/>
        <v>-</v>
      </c>
      <c r="E60" s="32"/>
      <c r="F60" s="16" t="s">
        <v>275</v>
      </c>
      <c r="G60" s="38"/>
      <c r="H60" s="16" t="s">
        <v>276</v>
      </c>
      <c r="I60" s="38"/>
      <c r="J60" s="17" t="s">
        <v>277</v>
      </c>
      <c r="K60" s="44"/>
      <c r="L60" s="45"/>
      <c r="M60" s="56"/>
      <c r="N60" s="53"/>
      <c r="O60" s="60" t="s">
        <v>323</v>
      </c>
      <c r="P60" s="53"/>
      <c r="Q60" s="60" t="s">
        <v>324</v>
      </c>
      <c r="R60" s="53"/>
      <c r="S60" s="63" t="s">
        <v>325</v>
      </c>
      <c r="T60" s="78"/>
      <c r="U60" s="46"/>
      <c r="W60" s="3" t="e">
        <f>個人情報!#REF!</f>
        <v>#REF!</v>
      </c>
      <c r="X60" s="3" t="str">
        <f t="shared" si="1"/>
        <v/>
      </c>
    </row>
    <row r="61" spans="1:24" x14ac:dyDescent="0.15">
      <c r="A61" s="29"/>
      <c r="B61" s="30"/>
      <c r="C61" s="30"/>
      <c r="D61" s="31" t="str">
        <f t="shared" si="0"/>
        <v>-</v>
      </c>
      <c r="E61" s="32"/>
      <c r="F61" s="16" t="s">
        <v>275</v>
      </c>
      <c r="G61" s="38"/>
      <c r="H61" s="16" t="s">
        <v>276</v>
      </c>
      <c r="I61" s="38"/>
      <c r="J61" s="17" t="s">
        <v>277</v>
      </c>
      <c r="K61" s="44"/>
      <c r="L61" s="45"/>
      <c r="M61" s="56"/>
      <c r="N61" s="53"/>
      <c r="O61" s="60" t="s">
        <v>323</v>
      </c>
      <c r="P61" s="53"/>
      <c r="Q61" s="60" t="s">
        <v>324</v>
      </c>
      <c r="R61" s="53"/>
      <c r="S61" s="63" t="s">
        <v>325</v>
      </c>
      <c r="T61" s="78"/>
      <c r="U61" s="46"/>
      <c r="W61" s="3" t="e">
        <f>個人情報!#REF!</f>
        <v>#REF!</v>
      </c>
      <c r="X61" s="3" t="str">
        <f t="shared" si="1"/>
        <v/>
      </c>
    </row>
    <row r="62" spans="1:24" x14ac:dyDescent="0.15">
      <c r="A62" s="29"/>
      <c r="B62" s="30"/>
      <c r="C62" s="30"/>
      <c r="D62" s="31" t="str">
        <f t="shared" si="0"/>
        <v>-</v>
      </c>
      <c r="E62" s="32"/>
      <c r="F62" s="16" t="s">
        <v>275</v>
      </c>
      <c r="G62" s="38"/>
      <c r="H62" s="16" t="s">
        <v>276</v>
      </c>
      <c r="I62" s="38"/>
      <c r="J62" s="17" t="s">
        <v>277</v>
      </c>
      <c r="K62" s="44"/>
      <c r="L62" s="45"/>
      <c r="M62" s="56"/>
      <c r="N62" s="53"/>
      <c r="O62" s="60" t="s">
        <v>323</v>
      </c>
      <c r="P62" s="53"/>
      <c r="Q62" s="60" t="s">
        <v>324</v>
      </c>
      <c r="R62" s="53"/>
      <c r="S62" s="63" t="s">
        <v>325</v>
      </c>
      <c r="T62" s="78"/>
      <c r="U62" s="46"/>
      <c r="W62" s="3" t="e">
        <f>個人情報!#REF!</f>
        <v>#REF!</v>
      </c>
      <c r="X62" s="3" t="str">
        <f t="shared" si="1"/>
        <v/>
      </c>
    </row>
    <row r="63" spans="1:24" x14ac:dyDescent="0.15">
      <c r="A63" s="29"/>
      <c r="B63" s="30"/>
      <c r="C63" s="30"/>
      <c r="D63" s="31" t="str">
        <f t="shared" si="0"/>
        <v>-</v>
      </c>
      <c r="E63" s="32"/>
      <c r="F63" s="16" t="s">
        <v>275</v>
      </c>
      <c r="G63" s="38"/>
      <c r="H63" s="16" t="s">
        <v>276</v>
      </c>
      <c r="I63" s="38"/>
      <c r="J63" s="17" t="s">
        <v>277</v>
      </c>
      <c r="K63" s="44"/>
      <c r="L63" s="45"/>
      <c r="M63" s="56"/>
      <c r="N63" s="53"/>
      <c r="O63" s="60" t="s">
        <v>323</v>
      </c>
      <c r="P63" s="53"/>
      <c r="Q63" s="60" t="s">
        <v>324</v>
      </c>
      <c r="R63" s="53"/>
      <c r="S63" s="63" t="s">
        <v>325</v>
      </c>
      <c r="T63" s="78"/>
      <c r="U63" s="46"/>
      <c r="W63" s="3" t="e">
        <f>個人情報!#REF!</f>
        <v>#REF!</v>
      </c>
      <c r="X63" s="3" t="str">
        <f t="shared" si="1"/>
        <v/>
      </c>
    </row>
    <row r="64" spans="1:24" x14ac:dyDescent="0.15">
      <c r="A64" s="29"/>
      <c r="B64" s="30"/>
      <c r="C64" s="30"/>
      <c r="D64" s="31" t="str">
        <f t="shared" si="0"/>
        <v>-</v>
      </c>
      <c r="E64" s="32"/>
      <c r="F64" s="16" t="s">
        <v>275</v>
      </c>
      <c r="G64" s="38"/>
      <c r="H64" s="16" t="s">
        <v>276</v>
      </c>
      <c r="I64" s="38"/>
      <c r="J64" s="17" t="s">
        <v>277</v>
      </c>
      <c r="K64" s="44"/>
      <c r="L64" s="45"/>
      <c r="M64" s="56"/>
      <c r="N64" s="53"/>
      <c r="O64" s="60" t="s">
        <v>323</v>
      </c>
      <c r="P64" s="53"/>
      <c r="Q64" s="60" t="s">
        <v>324</v>
      </c>
      <c r="R64" s="53"/>
      <c r="S64" s="63" t="s">
        <v>325</v>
      </c>
      <c r="T64" s="78"/>
      <c r="U64" s="46"/>
      <c r="W64" s="3" t="e">
        <f>個人情報!#REF!</f>
        <v>#REF!</v>
      </c>
      <c r="X64" s="3" t="str">
        <f t="shared" si="1"/>
        <v/>
      </c>
    </row>
    <row r="65" spans="1:24" x14ac:dyDescent="0.15">
      <c r="A65" s="29"/>
      <c r="B65" s="30"/>
      <c r="C65" s="30"/>
      <c r="D65" s="31" t="str">
        <f t="shared" si="0"/>
        <v>-</v>
      </c>
      <c r="E65" s="32"/>
      <c r="F65" s="16" t="s">
        <v>275</v>
      </c>
      <c r="G65" s="38"/>
      <c r="H65" s="16" t="s">
        <v>276</v>
      </c>
      <c r="I65" s="38"/>
      <c r="J65" s="17" t="s">
        <v>277</v>
      </c>
      <c r="K65" s="44"/>
      <c r="L65" s="45"/>
      <c r="M65" s="56"/>
      <c r="N65" s="53"/>
      <c r="O65" s="60" t="s">
        <v>323</v>
      </c>
      <c r="P65" s="53"/>
      <c r="Q65" s="60" t="s">
        <v>324</v>
      </c>
      <c r="R65" s="53"/>
      <c r="S65" s="63" t="s">
        <v>325</v>
      </c>
      <c r="T65" s="78"/>
      <c r="U65" s="46"/>
      <c r="W65" s="3" t="e">
        <f>個人情報!#REF!</f>
        <v>#REF!</v>
      </c>
      <c r="X65" s="3" t="str">
        <f t="shared" si="1"/>
        <v/>
      </c>
    </row>
    <row r="66" spans="1:24" x14ac:dyDescent="0.15">
      <c r="A66" s="29"/>
      <c r="B66" s="30"/>
      <c r="C66" s="30"/>
      <c r="D66" s="31" t="str">
        <f t="shared" si="0"/>
        <v>-</v>
      </c>
      <c r="E66" s="32"/>
      <c r="F66" s="16" t="s">
        <v>275</v>
      </c>
      <c r="G66" s="38"/>
      <c r="H66" s="16" t="s">
        <v>276</v>
      </c>
      <c r="I66" s="38"/>
      <c r="J66" s="17" t="s">
        <v>277</v>
      </c>
      <c r="K66" s="44"/>
      <c r="L66" s="45"/>
      <c r="M66" s="56"/>
      <c r="N66" s="53"/>
      <c r="O66" s="60" t="s">
        <v>323</v>
      </c>
      <c r="P66" s="53"/>
      <c r="Q66" s="60" t="s">
        <v>324</v>
      </c>
      <c r="R66" s="53"/>
      <c r="S66" s="63" t="s">
        <v>325</v>
      </c>
      <c r="T66" s="78"/>
      <c r="U66" s="46"/>
      <c r="W66" s="3" t="e">
        <f>個人情報!#REF!</f>
        <v>#REF!</v>
      </c>
      <c r="X66" s="3" t="str">
        <f t="shared" si="1"/>
        <v/>
      </c>
    </row>
    <row r="67" spans="1:24" x14ac:dyDescent="0.15">
      <c r="A67" s="29"/>
      <c r="B67" s="30"/>
      <c r="C67" s="30"/>
      <c r="D67" s="31" t="str">
        <f t="shared" si="0"/>
        <v>-</v>
      </c>
      <c r="E67" s="32"/>
      <c r="F67" s="16" t="s">
        <v>275</v>
      </c>
      <c r="G67" s="38"/>
      <c r="H67" s="16" t="s">
        <v>276</v>
      </c>
      <c r="I67" s="38"/>
      <c r="J67" s="17" t="s">
        <v>277</v>
      </c>
      <c r="K67" s="44"/>
      <c r="L67" s="45"/>
      <c r="M67" s="56"/>
      <c r="N67" s="53"/>
      <c r="O67" s="60" t="s">
        <v>323</v>
      </c>
      <c r="P67" s="53"/>
      <c r="Q67" s="60" t="s">
        <v>324</v>
      </c>
      <c r="R67" s="53"/>
      <c r="S67" s="63" t="s">
        <v>325</v>
      </c>
      <c r="T67" s="78"/>
      <c r="U67" s="46"/>
      <c r="W67" s="3" t="e">
        <f>個人情報!#REF!</f>
        <v>#REF!</v>
      </c>
      <c r="X67" s="3" t="str">
        <f t="shared" si="1"/>
        <v/>
      </c>
    </row>
    <row r="68" spans="1:24" x14ac:dyDescent="0.15">
      <c r="A68" s="29"/>
      <c r="B68" s="30"/>
      <c r="C68" s="30"/>
      <c r="D68" s="31" t="str">
        <f t="shared" si="0"/>
        <v>-</v>
      </c>
      <c r="E68" s="32"/>
      <c r="F68" s="16" t="s">
        <v>275</v>
      </c>
      <c r="G68" s="38"/>
      <c r="H68" s="16" t="s">
        <v>276</v>
      </c>
      <c r="I68" s="38"/>
      <c r="J68" s="17" t="s">
        <v>277</v>
      </c>
      <c r="K68" s="44"/>
      <c r="L68" s="45"/>
      <c r="M68" s="56"/>
      <c r="N68" s="53"/>
      <c r="O68" s="60" t="s">
        <v>323</v>
      </c>
      <c r="P68" s="53"/>
      <c r="Q68" s="60" t="s">
        <v>324</v>
      </c>
      <c r="R68" s="53"/>
      <c r="S68" s="63" t="s">
        <v>325</v>
      </c>
      <c r="T68" s="78"/>
      <c r="U68" s="46"/>
      <c r="W68" s="3" t="e">
        <f>個人情報!#REF!</f>
        <v>#REF!</v>
      </c>
      <c r="X68" s="3" t="str">
        <f t="shared" si="1"/>
        <v/>
      </c>
    </row>
    <row r="69" spans="1:24" x14ac:dyDescent="0.15">
      <c r="A69" s="29"/>
      <c r="B69" s="30"/>
      <c r="C69" s="30"/>
      <c r="D69" s="31" t="str">
        <f t="shared" si="0"/>
        <v>-</v>
      </c>
      <c r="E69" s="32"/>
      <c r="F69" s="16" t="s">
        <v>275</v>
      </c>
      <c r="G69" s="38"/>
      <c r="H69" s="16" t="s">
        <v>276</v>
      </c>
      <c r="I69" s="38"/>
      <c r="J69" s="17" t="s">
        <v>277</v>
      </c>
      <c r="K69" s="44"/>
      <c r="L69" s="45"/>
      <c r="M69" s="56"/>
      <c r="N69" s="53"/>
      <c r="O69" s="60" t="s">
        <v>323</v>
      </c>
      <c r="P69" s="53"/>
      <c r="Q69" s="60" t="s">
        <v>324</v>
      </c>
      <c r="R69" s="53"/>
      <c r="S69" s="63" t="s">
        <v>325</v>
      </c>
      <c r="T69" s="78"/>
      <c r="U69" s="46"/>
      <c r="W69" s="3" t="e">
        <f>個人情報!#REF!</f>
        <v>#REF!</v>
      </c>
      <c r="X69" s="3" t="str">
        <f t="shared" si="1"/>
        <v/>
      </c>
    </row>
    <row r="70" spans="1:24" x14ac:dyDescent="0.15">
      <c r="A70" s="29"/>
      <c r="B70" s="30"/>
      <c r="C70" s="30"/>
      <c r="D70" s="31" t="str">
        <f t="shared" si="0"/>
        <v>-</v>
      </c>
      <c r="E70" s="32"/>
      <c r="F70" s="16" t="s">
        <v>275</v>
      </c>
      <c r="G70" s="38"/>
      <c r="H70" s="16" t="s">
        <v>276</v>
      </c>
      <c r="I70" s="38"/>
      <c r="J70" s="17" t="s">
        <v>277</v>
      </c>
      <c r="K70" s="44"/>
      <c r="L70" s="45"/>
      <c r="M70" s="56"/>
      <c r="N70" s="53"/>
      <c r="O70" s="60" t="s">
        <v>323</v>
      </c>
      <c r="P70" s="53"/>
      <c r="Q70" s="60" t="s">
        <v>324</v>
      </c>
      <c r="R70" s="53"/>
      <c r="S70" s="63" t="s">
        <v>325</v>
      </c>
      <c r="T70" s="78"/>
      <c r="U70" s="46"/>
      <c r="W70" s="3" t="e">
        <f>個人情報!#REF!</f>
        <v>#REF!</v>
      </c>
      <c r="X70" s="3" t="str">
        <f t="shared" si="1"/>
        <v/>
      </c>
    </row>
    <row r="71" spans="1:24" x14ac:dyDescent="0.15">
      <c r="A71" s="29"/>
      <c r="B71" s="30"/>
      <c r="C71" s="30"/>
      <c r="D71" s="31" t="str">
        <f t="shared" si="0"/>
        <v>-</v>
      </c>
      <c r="E71" s="32"/>
      <c r="F71" s="16" t="s">
        <v>275</v>
      </c>
      <c r="G71" s="38"/>
      <c r="H71" s="16" t="s">
        <v>276</v>
      </c>
      <c r="I71" s="38"/>
      <c r="J71" s="17" t="s">
        <v>277</v>
      </c>
      <c r="K71" s="44"/>
      <c r="L71" s="45"/>
      <c r="M71" s="56"/>
      <c r="N71" s="53"/>
      <c r="O71" s="60" t="s">
        <v>323</v>
      </c>
      <c r="P71" s="53"/>
      <c r="Q71" s="60" t="s">
        <v>324</v>
      </c>
      <c r="R71" s="53"/>
      <c r="S71" s="63" t="s">
        <v>325</v>
      </c>
      <c r="T71" s="78"/>
      <c r="U71" s="46"/>
      <c r="W71" s="3" t="e">
        <f>個人情報!#REF!</f>
        <v>#REF!</v>
      </c>
      <c r="X71" s="3" t="str">
        <f t="shared" si="1"/>
        <v/>
      </c>
    </row>
    <row r="72" spans="1:24" x14ac:dyDescent="0.15">
      <c r="A72" s="29"/>
      <c r="B72" s="30"/>
      <c r="C72" s="30"/>
      <c r="D72" s="31" t="str">
        <f t="shared" ref="D72:D106" si="2">A72 &amp; "-" &amp; B72 &amp; C72</f>
        <v>-</v>
      </c>
      <c r="E72" s="32"/>
      <c r="F72" s="16" t="s">
        <v>275</v>
      </c>
      <c r="G72" s="38"/>
      <c r="H72" s="16" t="s">
        <v>276</v>
      </c>
      <c r="I72" s="38"/>
      <c r="J72" s="17" t="s">
        <v>277</v>
      </c>
      <c r="K72" s="44"/>
      <c r="L72" s="45"/>
      <c r="M72" s="56"/>
      <c r="N72" s="53"/>
      <c r="O72" s="60" t="s">
        <v>323</v>
      </c>
      <c r="P72" s="53"/>
      <c r="Q72" s="60" t="s">
        <v>324</v>
      </c>
      <c r="R72" s="53"/>
      <c r="S72" s="63" t="s">
        <v>325</v>
      </c>
      <c r="T72" s="78"/>
      <c r="U72" s="46"/>
      <c r="W72" s="3" t="e">
        <f>個人情報!#REF!</f>
        <v>#REF!</v>
      </c>
      <c r="X72" s="3" t="str">
        <f t="shared" ref="X72:X106" si="3">IF(B72="107 ハーフマラソン","H",IF(B72="062 10000mW","W",""))</f>
        <v/>
      </c>
    </row>
    <row r="73" spans="1:24" x14ac:dyDescent="0.15">
      <c r="A73" s="29"/>
      <c r="B73" s="30"/>
      <c r="C73" s="30"/>
      <c r="D73" s="31" t="str">
        <f t="shared" si="2"/>
        <v>-</v>
      </c>
      <c r="E73" s="32"/>
      <c r="F73" s="16" t="s">
        <v>275</v>
      </c>
      <c r="G73" s="38"/>
      <c r="H73" s="16" t="s">
        <v>276</v>
      </c>
      <c r="I73" s="38"/>
      <c r="J73" s="17" t="s">
        <v>277</v>
      </c>
      <c r="K73" s="44"/>
      <c r="L73" s="45"/>
      <c r="M73" s="56"/>
      <c r="N73" s="53"/>
      <c r="O73" s="60" t="s">
        <v>323</v>
      </c>
      <c r="P73" s="53"/>
      <c r="Q73" s="60" t="s">
        <v>324</v>
      </c>
      <c r="R73" s="53"/>
      <c r="S73" s="63" t="s">
        <v>325</v>
      </c>
      <c r="T73" s="78"/>
      <c r="U73" s="46"/>
      <c r="W73" s="3" t="e">
        <f>個人情報!#REF!</f>
        <v>#REF!</v>
      </c>
      <c r="X73" s="3" t="str">
        <f t="shared" si="3"/>
        <v/>
      </c>
    </row>
    <row r="74" spans="1:24" x14ac:dyDescent="0.15">
      <c r="A74" s="29"/>
      <c r="B74" s="30"/>
      <c r="C74" s="30"/>
      <c r="D74" s="31" t="str">
        <f t="shared" si="2"/>
        <v>-</v>
      </c>
      <c r="E74" s="32"/>
      <c r="F74" s="16" t="s">
        <v>275</v>
      </c>
      <c r="G74" s="38"/>
      <c r="H74" s="16" t="s">
        <v>276</v>
      </c>
      <c r="I74" s="38"/>
      <c r="J74" s="17" t="s">
        <v>277</v>
      </c>
      <c r="K74" s="44"/>
      <c r="L74" s="45"/>
      <c r="M74" s="56"/>
      <c r="N74" s="53"/>
      <c r="O74" s="60" t="s">
        <v>323</v>
      </c>
      <c r="P74" s="53"/>
      <c r="Q74" s="60" t="s">
        <v>324</v>
      </c>
      <c r="R74" s="53"/>
      <c r="S74" s="63" t="s">
        <v>325</v>
      </c>
      <c r="T74" s="78"/>
      <c r="U74" s="46"/>
      <c r="W74" s="3" t="e">
        <f>個人情報!#REF!</f>
        <v>#REF!</v>
      </c>
      <c r="X74" s="3" t="str">
        <f t="shared" si="3"/>
        <v/>
      </c>
    </row>
    <row r="75" spans="1:24" x14ac:dyDescent="0.15">
      <c r="A75" s="29"/>
      <c r="B75" s="30"/>
      <c r="C75" s="30"/>
      <c r="D75" s="31" t="str">
        <f t="shared" si="2"/>
        <v>-</v>
      </c>
      <c r="E75" s="32"/>
      <c r="F75" s="16" t="s">
        <v>275</v>
      </c>
      <c r="G75" s="38"/>
      <c r="H75" s="16" t="s">
        <v>276</v>
      </c>
      <c r="I75" s="38"/>
      <c r="J75" s="17" t="s">
        <v>277</v>
      </c>
      <c r="K75" s="44"/>
      <c r="L75" s="45"/>
      <c r="M75" s="56"/>
      <c r="N75" s="53"/>
      <c r="O75" s="60" t="s">
        <v>323</v>
      </c>
      <c r="P75" s="53"/>
      <c r="Q75" s="60" t="s">
        <v>324</v>
      </c>
      <c r="R75" s="53"/>
      <c r="S75" s="63" t="s">
        <v>325</v>
      </c>
      <c r="T75" s="78"/>
      <c r="U75" s="46"/>
      <c r="W75" s="3" t="e">
        <f>個人情報!#REF!</f>
        <v>#REF!</v>
      </c>
      <c r="X75" s="3" t="str">
        <f t="shared" si="3"/>
        <v/>
      </c>
    </row>
    <row r="76" spans="1:24" x14ac:dyDescent="0.15">
      <c r="A76" s="29"/>
      <c r="B76" s="30"/>
      <c r="C76" s="30"/>
      <c r="D76" s="31" t="str">
        <f t="shared" si="2"/>
        <v>-</v>
      </c>
      <c r="E76" s="32"/>
      <c r="F76" s="16" t="s">
        <v>275</v>
      </c>
      <c r="G76" s="38"/>
      <c r="H76" s="16" t="s">
        <v>276</v>
      </c>
      <c r="I76" s="38"/>
      <c r="J76" s="17" t="s">
        <v>277</v>
      </c>
      <c r="K76" s="44"/>
      <c r="L76" s="45"/>
      <c r="M76" s="56"/>
      <c r="N76" s="53"/>
      <c r="O76" s="60" t="s">
        <v>323</v>
      </c>
      <c r="P76" s="53"/>
      <c r="Q76" s="60" t="s">
        <v>324</v>
      </c>
      <c r="R76" s="53"/>
      <c r="S76" s="63" t="s">
        <v>325</v>
      </c>
      <c r="T76" s="78"/>
      <c r="U76" s="46"/>
      <c r="W76" s="3" t="e">
        <f>個人情報!#REF!</f>
        <v>#REF!</v>
      </c>
      <c r="X76" s="3" t="str">
        <f t="shared" si="3"/>
        <v/>
      </c>
    </row>
    <row r="77" spans="1:24" x14ac:dyDescent="0.15">
      <c r="A77" s="29"/>
      <c r="B77" s="30"/>
      <c r="C77" s="30"/>
      <c r="D77" s="31" t="str">
        <f t="shared" si="2"/>
        <v>-</v>
      </c>
      <c r="E77" s="32"/>
      <c r="F77" s="16" t="s">
        <v>275</v>
      </c>
      <c r="G77" s="38"/>
      <c r="H77" s="16" t="s">
        <v>276</v>
      </c>
      <c r="I77" s="38"/>
      <c r="J77" s="17" t="s">
        <v>277</v>
      </c>
      <c r="K77" s="44"/>
      <c r="L77" s="45"/>
      <c r="M77" s="56"/>
      <c r="N77" s="53"/>
      <c r="O77" s="60" t="s">
        <v>323</v>
      </c>
      <c r="P77" s="53"/>
      <c r="Q77" s="60" t="s">
        <v>324</v>
      </c>
      <c r="R77" s="53"/>
      <c r="S77" s="63" t="s">
        <v>325</v>
      </c>
      <c r="T77" s="78"/>
      <c r="U77" s="46"/>
      <c r="W77" s="3" t="e">
        <f>個人情報!#REF!</f>
        <v>#REF!</v>
      </c>
      <c r="X77" s="3" t="str">
        <f t="shared" si="3"/>
        <v/>
      </c>
    </row>
    <row r="78" spans="1:24" x14ac:dyDescent="0.15">
      <c r="A78" s="29"/>
      <c r="B78" s="30"/>
      <c r="C78" s="30"/>
      <c r="D78" s="31" t="str">
        <f t="shared" si="2"/>
        <v>-</v>
      </c>
      <c r="E78" s="32"/>
      <c r="F78" s="16" t="s">
        <v>275</v>
      </c>
      <c r="G78" s="38"/>
      <c r="H78" s="16" t="s">
        <v>276</v>
      </c>
      <c r="I78" s="38"/>
      <c r="J78" s="17" t="s">
        <v>277</v>
      </c>
      <c r="K78" s="44"/>
      <c r="L78" s="45"/>
      <c r="M78" s="56"/>
      <c r="N78" s="53"/>
      <c r="O78" s="60" t="s">
        <v>323</v>
      </c>
      <c r="P78" s="53"/>
      <c r="Q78" s="60" t="s">
        <v>324</v>
      </c>
      <c r="R78" s="53"/>
      <c r="S78" s="63" t="s">
        <v>325</v>
      </c>
      <c r="T78" s="78"/>
      <c r="U78" s="46"/>
      <c r="W78" s="3" t="e">
        <f>個人情報!#REF!</f>
        <v>#REF!</v>
      </c>
      <c r="X78" s="3" t="str">
        <f t="shared" si="3"/>
        <v/>
      </c>
    </row>
    <row r="79" spans="1:24" x14ac:dyDescent="0.15">
      <c r="A79" s="29"/>
      <c r="B79" s="30"/>
      <c r="C79" s="30"/>
      <c r="D79" s="31" t="str">
        <f t="shared" si="2"/>
        <v>-</v>
      </c>
      <c r="E79" s="32"/>
      <c r="F79" s="16" t="s">
        <v>275</v>
      </c>
      <c r="G79" s="38"/>
      <c r="H79" s="16" t="s">
        <v>276</v>
      </c>
      <c r="I79" s="38"/>
      <c r="J79" s="17" t="s">
        <v>277</v>
      </c>
      <c r="K79" s="44"/>
      <c r="L79" s="45"/>
      <c r="M79" s="56"/>
      <c r="N79" s="53"/>
      <c r="O79" s="60" t="s">
        <v>323</v>
      </c>
      <c r="P79" s="53"/>
      <c r="Q79" s="60" t="s">
        <v>324</v>
      </c>
      <c r="R79" s="53"/>
      <c r="S79" s="63" t="s">
        <v>325</v>
      </c>
      <c r="T79" s="78"/>
      <c r="U79" s="46"/>
      <c r="W79" s="3" t="e">
        <f>個人情報!#REF!</f>
        <v>#REF!</v>
      </c>
      <c r="X79" s="3" t="str">
        <f t="shared" si="3"/>
        <v/>
      </c>
    </row>
    <row r="80" spans="1:24" x14ac:dyDescent="0.15">
      <c r="A80" s="29"/>
      <c r="B80" s="30"/>
      <c r="C80" s="30"/>
      <c r="D80" s="31" t="str">
        <f t="shared" si="2"/>
        <v>-</v>
      </c>
      <c r="E80" s="32"/>
      <c r="F80" s="16" t="s">
        <v>275</v>
      </c>
      <c r="G80" s="38"/>
      <c r="H80" s="16" t="s">
        <v>276</v>
      </c>
      <c r="I80" s="38"/>
      <c r="J80" s="17" t="s">
        <v>277</v>
      </c>
      <c r="K80" s="44"/>
      <c r="L80" s="45"/>
      <c r="M80" s="56"/>
      <c r="N80" s="53"/>
      <c r="O80" s="60" t="s">
        <v>323</v>
      </c>
      <c r="P80" s="53"/>
      <c r="Q80" s="60" t="s">
        <v>324</v>
      </c>
      <c r="R80" s="53"/>
      <c r="S80" s="63" t="s">
        <v>325</v>
      </c>
      <c r="T80" s="78"/>
      <c r="U80" s="46"/>
      <c r="W80" s="3" t="e">
        <f>個人情報!#REF!</f>
        <v>#REF!</v>
      </c>
      <c r="X80" s="3" t="str">
        <f t="shared" si="3"/>
        <v/>
      </c>
    </row>
    <row r="81" spans="1:24" x14ac:dyDescent="0.15">
      <c r="A81" s="29"/>
      <c r="B81" s="30"/>
      <c r="C81" s="30"/>
      <c r="D81" s="31" t="str">
        <f t="shared" si="2"/>
        <v>-</v>
      </c>
      <c r="E81" s="32"/>
      <c r="F81" s="16" t="s">
        <v>275</v>
      </c>
      <c r="G81" s="38"/>
      <c r="H81" s="16" t="s">
        <v>276</v>
      </c>
      <c r="I81" s="38"/>
      <c r="J81" s="17" t="s">
        <v>277</v>
      </c>
      <c r="K81" s="44"/>
      <c r="L81" s="45"/>
      <c r="M81" s="56"/>
      <c r="N81" s="53"/>
      <c r="O81" s="60" t="s">
        <v>323</v>
      </c>
      <c r="P81" s="53"/>
      <c r="Q81" s="60" t="s">
        <v>324</v>
      </c>
      <c r="R81" s="53"/>
      <c r="S81" s="63" t="s">
        <v>325</v>
      </c>
      <c r="T81" s="78"/>
      <c r="U81" s="46"/>
      <c r="W81" s="3" t="e">
        <f>個人情報!#REF!</f>
        <v>#REF!</v>
      </c>
      <c r="X81" s="3" t="str">
        <f t="shared" si="3"/>
        <v/>
      </c>
    </row>
    <row r="82" spans="1:24" x14ac:dyDescent="0.15">
      <c r="A82" s="29"/>
      <c r="B82" s="30"/>
      <c r="C82" s="30"/>
      <c r="D82" s="31" t="str">
        <f t="shared" si="2"/>
        <v>-</v>
      </c>
      <c r="E82" s="32"/>
      <c r="F82" s="16" t="s">
        <v>275</v>
      </c>
      <c r="G82" s="38"/>
      <c r="H82" s="16" t="s">
        <v>276</v>
      </c>
      <c r="I82" s="38"/>
      <c r="J82" s="17" t="s">
        <v>277</v>
      </c>
      <c r="K82" s="44"/>
      <c r="L82" s="45"/>
      <c r="M82" s="56"/>
      <c r="N82" s="53"/>
      <c r="O82" s="60" t="s">
        <v>323</v>
      </c>
      <c r="P82" s="53"/>
      <c r="Q82" s="60" t="s">
        <v>324</v>
      </c>
      <c r="R82" s="53"/>
      <c r="S82" s="63" t="s">
        <v>325</v>
      </c>
      <c r="T82" s="78"/>
      <c r="U82" s="46"/>
      <c r="W82" s="3" t="e">
        <f>個人情報!#REF!</f>
        <v>#REF!</v>
      </c>
      <c r="X82" s="3" t="str">
        <f t="shared" si="3"/>
        <v/>
      </c>
    </row>
    <row r="83" spans="1:24" x14ac:dyDescent="0.15">
      <c r="A83" s="29"/>
      <c r="B83" s="30"/>
      <c r="C83" s="30"/>
      <c r="D83" s="31" t="str">
        <f t="shared" si="2"/>
        <v>-</v>
      </c>
      <c r="E83" s="32"/>
      <c r="F83" s="16" t="s">
        <v>275</v>
      </c>
      <c r="G83" s="38"/>
      <c r="H83" s="16" t="s">
        <v>276</v>
      </c>
      <c r="I83" s="38"/>
      <c r="J83" s="17" t="s">
        <v>277</v>
      </c>
      <c r="K83" s="44"/>
      <c r="L83" s="45"/>
      <c r="M83" s="56"/>
      <c r="N83" s="53"/>
      <c r="O83" s="60" t="s">
        <v>323</v>
      </c>
      <c r="P83" s="53"/>
      <c r="Q83" s="60" t="s">
        <v>324</v>
      </c>
      <c r="R83" s="53"/>
      <c r="S83" s="63" t="s">
        <v>325</v>
      </c>
      <c r="T83" s="78"/>
      <c r="U83" s="46"/>
      <c r="W83" s="3" t="e">
        <f>個人情報!#REF!</f>
        <v>#REF!</v>
      </c>
      <c r="X83" s="3" t="str">
        <f t="shared" si="3"/>
        <v/>
      </c>
    </row>
    <row r="84" spans="1:24" x14ac:dyDescent="0.15">
      <c r="A84" s="29"/>
      <c r="B84" s="30"/>
      <c r="C84" s="30"/>
      <c r="D84" s="31" t="str">
        <f t="shared" si="2"/>
        <v>-</v>
      </c>
      <c r="E84" s="32"/>
      <c r="F84" s="16" t="s">
        <v>275</v>
      </c>
      <c r="G84" s="38"/>
      <c r="H84" s="16" t="s">
        <v>276</v>
      </c>
      <c r="I84" s="38"/>
      <c r="J84" s="17" t="s">
        <v>277</v>
      </c>
      <c r="K84" s="44"/>
      <c r="L84" s="45"/>
      <c r="M84" s="56"/>
      <c r="N84" s="53"/>
      <c r="O84" s="60" t="s">
        <v>323</v>
      </c>
      <c r="P84" s="53"/>
      <c r="Q84" s="60" t="s">
        <v>324</v>
      </c>
      <c r="R84" s="53"/>
      <c r="S84" s="63" t="s">
        <v>325</v>
      </c>
      <c r="T84" s="78"/>
      <c r="U84" s="46"/>
      <c r="W84" s="3" t="e">
        <f>個人情報!#REF!</f>
        <v>#REF!</v>
      </c>
      <c r="X84" s="3" t="str">
        <f t="shared" si="3"/>
        <v/>
      </c>
    </row>
    <row r="85" spans="1:24" x14ac:dyDescent="0.15">
      <c r="A85" s="29"/>
      <c r="B85" s="30"/>
      <c r="C85" s="30"/>
      <c r="D85" s="31" t="str">
        <f t="shared" si="2"/>
        <v>-</v>
      </c>
      <c r="E85" s="32"/>
      <c r="F85" s="16" t="s">
        <v>275</v>
      </c>
      <c r="G85" s="38"/>
      <c r="H85" s="16" t="s">
        <v>276</v>
      </c>
      <c r="I85" s="38"/>
      <c r="J85" s="17" t="s">
        <v>277</v>
      </c>
      <c r="K85" s="44"/>
      <c r="L85" s="45"/>
      <c r="M85" s="56"/>
      <c r="N85" s="53"/>
      <c r="O85" s="60" t="s">
        <v>323</v>
      </c>
      <c r="P85" s="53"/>
      <c r="Q85" s="60" t="s">
        <v>324</v>
      </c>
      <c r="R85" s="53"/>
      <c r="S85" s="63" t="s">
        <v>325</v>
      </c>
      <c r="T85" s="78"/>
      <c r="U85" s="46"/>
      <c r="W85" s="3" t="e">
        <f>個人情報!#REF!</f>
        <v>#REF!</v>
      </c>
      <c r="X85" s="3" t="str">
        <f t="shared" si="3"/>
        <v/>
      </c>
    </row>
    <row r="86" spans="1:24" x14ac:dyDescent="0.15">
      <c r="A86" s="29"/>
      <c r="B86" s="30"/>
      <c r="C86" s="30"/>
      <c r="D86" s="31" t="str">
        <f t="shared" si="2"/>
        <v>-</v>
      </c>
      <c r="E86" s="32"/>
      <c r="F86" s="16" t="s">
        <v>275</v>
      </c>
      <c r="G86" s="38"/>
      <c r="H86" s="16" t="s">
        <v>276</v>
      </c>
      <c r="I86" s="38"/>
      <c r="J86" s="17" t="s">
        <v>277</v>
      </c>
      <c r="K86" s="44"/>
      <c r="L86" s="45"/>
      <c r="M86" s="56"/>
      <c r="N86" s="53"/>
      <c r="O86" s="60" t="s">
        <v>323</v>
      </c>
      <c r="P86" s="53"/>
      <c r="Q86" s="60" t="s">
        <v>324</v>
      </c>
      <c r="R86" s="53"/>
      <c r="S86" s="63" t="s">
        <v>325</v>
      </c>
      <c r="T86" s="78"/>
      <c r="U86" s="46"/>
      <c r="W86" s="3" t="e">
        <f>個人情報!#REF!</f>
        <v>#REF!</v>
      </c>
      <c r="X86" s="3" t="str">
        <f t="shared" si="3"/>
        <v/>
      </c>
    </row>
    <row r="87" spans="1:24" x14ac:dyDescent="0.15">
      <c r="A87" s="29"/>
      <c r="B87" s="30"/>
      <c r="C87" s="30"/>
      <c r="D87" s="31" t="str">
        <f t="shared" si="2"/>
        <v>-</v>
      </c>
      <c r="E87" s="32"/>
      <c r="F87" s="16" t="s">
        <v>275</v>
      </c>
      <c r="G87" s="38"/>
      <c r="H87" s="16" t="s">
        <v>276</v>
      </c>
      <c r="I87" s="38"/>
      <c r="J87" s="17" t="s">
        <v>277</v>
      </c>
      <c r="K87" s="44"/>
      <c r="L87" s="45"/>
      <c r="M87" s="56"/>
      <c r="N87" s="53"/>
      <c r="O87" s="60" t="s">
        <v>323</v>
      </c>
      <c r="P87" s="53"/>
      <c r="Q87" s="60" t="s">
        <v>324</v>
      </c>
      <c r="R87" s="53"/>
      <c r="S87" s="63" t="s">
        <v>325</v>
      </c>
      <c r="T87" s="78"/>
      <c r="U87" s="46"/>
      <c r="X87" s="3" t="str">
        <f t="shared" si="3"/>
        <v/>
      </c>
    </row>
    <row r="88" spans="1:24" x14ac:dyDescent="0.15">
      <c r="A88" s="29"/>
      <c r="B88" s="30"/>
      <c r="C88" s="30"/>
      <c r="D88" s="31" t="str">
        <f t="shared" si="2"/>
        <v>-</v>
      </c>
      <c r="E88" s="32"/>
      <c r="F88" s="16" t="s">
        <v>275</v>
      </c>
      <c r="G88" s="38"/>
      <c r="H88" s="16" t="s">
        <v>276</v>
      </c>
      <c r="I88" s="38"/>
      <c r="J88" s="17" t="s">
        <v>277</v>
      </c>
      <c r="K88" s="44"/>
      <c r="L88" s="45"/>
      <c r="M88" s="56"/>
      <c r="N88" s="53"/>
      <c r="O88" s="60" t="s">
        <v>323</v>
      </c>
      <c r="P88" s="53"/>
      <c r="Q88" s="60" t="s">
        <v>324</v>
      </c>
      <c r="R88" s="53"/>
      <c r="S88" s="63" t="s">
        <v>325</v>
      </c>
      <c r="T88" s="78"/>
      <c r="U88" s="46"/>
      <c r="X88" s="3" t="str">
        <f t="shared" si="3"/>
        <v/>
      </c>
    </row>
    <row r="89" spans="1:24" x14ac:dyDescent="0.15">
      <c r="A89" s="29"/>
      <c r="B89" s="30"/>
      <c r="C89" s="30"/>
      <c r="D89" s="31" t="str">
        <f t="shared" si="2"/>
        <v>-</v>
      </c>
      <c r="E89" s="32"/>
      <c r="F89" s="16" t="s">
        <v>275</v>
      </c>
      <c r="G89" s="38"/>
      <c r="H89" s="16" t="s">
        <v>276</v>
      </c>
      <c r="I89" s="38"/>
      <c r="J89" s="17" t="s">
        <v>277</v>
      </c>
      <c r="K89" s="44"/>
      <c r="L89" s="45"/>
      <c r="M89" s="56"/>
      <c r="N89" s="53"/>
      <c r="O89" s="60" t="s">
        <v>323</v>
      </c>
      <c r="P89" s="53"/>
      <c r="Q89" s="60" t="s">
        <v>324</v>
      </c>
      <c r="R89" s="53"/>
      <c r="S89" s="63" t="s">
        <v>325</v>
      </c>
      <c r="T89" s="78"/>
      <c r="U89" s="46"/>
      <c r="X89" s="3" t="str">
        <f t="shared" si="3"/>
        <v/>
      </c>
    </row>
    <row r="90" spans="1:24" x14ac:dyDescent="0.15">
      <c r="A90" s="29"/>
      <c r="B90" s="30"/>
      <c r="C90" s="30"/>
      <c r="D90" s="31" t="str">
        <f t="shared" si="2"/>
        <v>-</v>
      </c>
      <c r="E90" s="32"/>
      <c r="F90" s="16" t="s">
        <v>275</v>
      </c>
      <c r="G90" s="38"/>
      <c r="H90" s="16" t="s">
        <v>276</v>
      </c>
      <c r="I90" s="38"/>
      <c r="J90" s="17" t="s">
        <v>277</v>
      </c>
      <c r="K90" s="44"/>
      <c r="L90" s="45"/>
      <c r="M90" s="56"/>
      <c r="N90" s="53"/>
      <c r="O90" s="60" t="s">
        <v>323</v>
      </c>
      <c r="P90" s="53"/>
      <c r="Q90" s="60" t="s">
        <v>324</v>
      </c>
      <c r="R90" s="53"/>
      <c r="S90" s="63" t="s">
        <v>325</v>
      </c>
      <c r="T90" s="78"/>
      <c r="U90" s="46"/>
      <c r="X90" s="3" t="str">
        <f t="shared" si="3"/>
        <v/>
      </c>
    </row>
    <row r="91" spans="1:24" x14ac:dyDescent="0.15">
      <c r="A91" s="29"/>
      <c r="B91" s="30"/>
      <c r="C91" s="30"/>
      <c r="D91" s="31" t="str">
        <f t="shared" si="2"/>
        <v>-</v>
      </c>
      <c r="E91" s="32"/>
      <c r="F91" s="16" t="s">
        <v>275</v>
      </c>
      <c r="G91" s="38"/>
      <c r="H91" s="16" t="s">
        <v>276</v>
      </c>
      <c r="I91" s="38"/>
      <c r="J91" s="17" t="s">
        <v>277</v>
      </c>
      <c r="K91" s="44"/>
      <c r="L91" s="45"/>
      <c r="M91" s="56"/>
      <c r="N91" s="53"/>
      <c r="O91" s="60" t="s">
        <v>323</v>
      </c>
      <c r="P91" s="53"/>
      <c r="Q91" s="60" t="s">
        <v>324</v>
      </c>
      <c r="R91" s="53"/>
      <c r="S91" s="63" t="s">
        <v>325</v>
      </c>
      <c r="T91" s="78"/>
      <c r="U91" s="46"/>
      <c r="X91" s="3" t="str">
        <f t="shared" si="3"/>
        <v/>
      </c>
    </row>
    <row r="92" spans="1:24" x14ac:dyDescent="0.15">
      <c r="A92" s="29"/>
      <c r="B92" s="30"/>
      <c r="C92" s="30"/>
      <c r="D92" s="31" t="str">
        <f t="shared" si="2"/>
        <v>-</v>
      </c>
      <c r="E92" s="32"/>
      <c r="F92" s="16" t="s">
        <v>275</v>
      </c>
      <c r="G92" s="38"/>
      <c r="H92" s="16" t="s">
        <v>276</v>
      </c>
      <c r="I92" s="38"/>
      <c r="J92" s="17" t="s">
        <v>277</v>
      </c>
      <c r="K92" s="44"/>
      <c r="L92" s="45"/>
      <c r="M92" s="56"/>
      <c r="N92" s="53"/>
      <c r="O92" s="60" t="s">
        <v>323</v>
      </c>
      <c r="P92" s="53"/>
      <c r="Q92" s="60" t="s">
        <v>324</v>
      </c>
      <c r="R92" s="53"/>
      <c r="S92" s="63" t="s">
        <v>325</v>
      </c>
      <c r="T92" s="78"/>
      <c r="U92" s="46"/>
      <c r="X92" s="3" t="str">
        <f t="shared" si="3"/>
        <v/>
      </c>
    </row>
    <row r="93" spans="1:24" x14ac:dyDescent="0.15">
      <c r="A93" s="29"/>
      <c r="B93" s="30"/>
      <c r="C93" s="30"/>
      <c r="D93" s="31" t="str">
        <f t="shared" si="2"/>
        <v>-</v>
      </c>
      <c r="E93" s="32"/>
      <c r="F93" s="16" t="s">
        <v>275</v>
      </c>
      <c r="G93" s="38"/>
      <c r="H93" s="16" t="s">
        <v>276</v>
      </c>
      <c r="I93" s="38"/>
      <c r="J93" s="17" t="s">
        <v>277</v>
      </c>
      <c r="K93" s="44"/>
      <c r="L93" s="45"/>
      <c r="M93" s="56"/>
      <c r="N93" s="53"/>
      <c r="O93" s="60" t="s">
        <v>323</v>
      </c>
      <c r="P93" s="53"/>
      <c r="Q93" s="60" t="s">
        <v>324</v>
      </c>
      <c r="R93" s="53"/>
      <c r="S93" s="63" t="s">
        <v>325</v>
      </c>
      <c r="T93" s="78"/>
      <c r="U93" s="46"/>
      <c r="X93" s="3" t="str">
        <f t="shared" si="3"/>
        <v/>
      </c>
    </row>
    <row r="94" spans="1:24" x14ac:dyDescent="0.15">
      <c r="A94" s="29"/>
      <c r="B94" s="30"/>
      <c r="C94" s="30"/>
      <c r="D94" s="31" t="str">
        <f t="shared" si="2"/>
        <v>-</v>
      </c>
      <c r="E94" s="32"/>
      <c r="F94" s="16" t="s">
        <v>275</v>
      </c>
      <c r="G94" s="38"/>
      <c r="H94" s="16" t="s">
        <v>276</v>
      </c>
      <c r="I94" s="38"/>
      <c r="J94" s="17" t="s">
        <v>277</v>
      </c>
      <c r="K94" s="44"/>
      <c r="L94" s="45"/>
      <c r="M94" s="56"/>
      <c r="N94" s="53"/>
      <c r="O94" s="60" t="s">
        <v>323</v>
      </c>
      <c r="P94" s="53"/>
      <c r="Q94" s="60" t="s">
        <v>324</v>
      </c>
      <c r="R94" s="53"/>
      <c r="S94" s="63" t="s">
        <v>325</v>
      </c>
      <c r="T94" s="78"/>
      <c r="U94" s="46"/>
      <c r="X94" s="3" t="str">
        <f t="shared" si="3"/>
        <v/>
      </c>
    </row>
    <row r="95" spans="1:24" x14ac:dyDescent="0.15">
      <c r="A95" s="29"/>
      <c r="B95" s="30"/>
      <c r="C95" s="30"/>
      <c r="D95" s="31" t="str">
        <f t="shared" si="2"/>
        <v>-</v>
      </c>
      <c r="E95" s="32"/>
      <c r="F95" s="16" t="s">
        <v>275</v>
      </c>
      <c r="G95" s="38"/>
      <c r="H95" s="16" t="s">
        <v>276</v>
      </c>
      <c r="I95" s="38"/>
      <c r="J95" s="17" t="s">
        <v>277</v>
      </c>
      <c r="K95" s="44"/>
      <c r="L95" s="45"/>
      <c r="M95" s="56"/>
      <c r="N95" s="53"/>
      <c r="O95" s="60" t="s">
        <v>323</v>
      </c>
      <c r="P95" s="53"/>
      <c r="Q95" s="60" t="s">
        <v>324</v>
      </c>
      <c r="R95" s="53"/>
      <c r="S95" s="63" t="s">
        <v>325</v>
      </c>
      <c r="T95" s="78"/>
      <c r="U95" s="46"/>
      <c r="X95" s="3" t="str">
        <f t="shared" si="3"/>
        <v/>
      </c>
    </row>
    <row r="96" spans="1:24" x14ac:dyDescent="0.15">
      <c r="A96" s="29"/>
      <c r="B96" s="30"/>
      <c r="C96" s="30"/>
      <c r="D96" s="31" t="str">
        <f t="shared" si="2"/>
        <v>-</v>
      </c>
      <c r="E96" s="32"/>
      <c r="F96" s="16" t="s">
        <v>275</v>
      </c>
      <c r="G96" s="38"/>
      <c r="H96" s="16" t="s">
        <v>276</v>
      </c>
      <c r="I96" s="38"/>
      <c r="J96" s="17" t="s">
        <v>277</v>
      </c>
      <c r="K96" s="44"/>
      <c r="L96" s="45"/>
      <c r="M96" s="56"/>
      <c r="N96" s="53"/>
      <c r="O96" s="60" t="s">
        <v>323</v>
      </c>
      <c r="P96" s="53"/>
      <c r="Q96" s="60" t="s">
        <v>324</v>
      </c>
      <c r="R96" s="53"/>
      <c r="S96" s="63" t="s">
        <v>325</v>
      </c>
      <c r="T96" s="78"/>
      <c r="U96" s="46"/>
      <c r="X96" s="3" t="str">
        <f t="shared" si="3"/>
        <v/>
      </c>
    </row>
    <row r="97" spans="1:24" x14ac:dyDescent="0.15">
      <c r="A97" s="29"/>
      <c r="B97" s="30"/>
      <c r="C97" s="30"/>
      <c r="D97" s="31" t="str">
        <f t="shared" si="2"/>
        <v>-</v>
      </c>
      <c r="E97" s="32"/>
      <c r="F97" s="16" t="s">
        <v>275</v>
      </c>
      <c r="G97" s="38"/>
      <c r="H97" s="16" t="s">
        <v>276</v>
      </c>
      <c r="I97" s="38"/>
      <c r="J97" s="17" t="s">
        <v>277</v>
      </c>
      <c r="K97" s="44"/>
      <c r="L97" s="45"/>
      <c r="M97" s="56"/>
      <c r="N97" s="53"/>
      <c r="O97" s="60" t="s">
        <v>323</v>
      </c>
      <c r="P97" s="53"/>
      <c r="Q97" s="60" t="s">
        <v>324</v>
      </c>
      <c r="R97" s="53"/>
      <c r="S97" s="63" t="s">
        <v>325</v>
      </c>
      <c r="T97" s="78"/>
      <c r="U97" s="46"/>
      <c r="X97" s="3" t="str">
        <f t="shared" si="3"/>
        <v/>
      </c>
    </row>
    <row r="98" spans="1:24" x14ac:dyDescent="0.15">
      <c r="A98" s="29"/>
      <c r="B98" s="30"/>
      <c r="C98" s="30"/>
      <c r="D98" s="31" t="str">
        <f t="shared" si="2"/>
        <v>-</v>
      </c>
      <c r="E98" s="32"/>
      <c r="F98" s="16" t="s">
        <v>275</v>
      </c>
      <c r="G98" s="38"/>
      <c r="H98" s="16" t="s">
        <v>276</v>
      </c>
      <c r="I98" s="38"/>
      <c r="J98" s="17" t="s">
        <v>277</v>
      </c>
      <c r="K98" s="44"/>
      <c r="L98" s="45"/>
      <c r="M98" s="56"/>
      <c r="N98" s="53"/>
      <c r="O98" s="60" t="s">
        <v>323</v>
      </c>
      <c r="P98" s="53"/>
      <c r="Q98" s="60" t="s">
        <v>324</v>
      </c>
      <c r="R98" s="53"/>
      <c r="S98" s="63" t="s">
        <v>325</v>
      </c>
      <c r="T98" s="78"/>
      <c r="U98" s="46"/>
      <c r="X98" s="3" t="str">
        <f t="shared" si="3"/>
        <v/>
      </c>
    </row>
    <row r="99" spans="1:24" x14ac:dyDescent="0.15">
      <c r="A99" s="29"/>
      <c r="B99" s="30"/>
      <c r="C99" s="30"/>
      <c r="D99" s="31" t="str">
        <f t="shared" si="2"/>
        <v>-</v>
      </c>
      <c r="E99" s="32"/>
      <c r="F99" s="16" t="s">
        <v>275</v>
      </c>
      <c r="G99" s="38"/>
      <c r="H99" s="16" t="s">
        <v>276</v>
      </c>
      <c r="I99" s="38"/>
      <c r="J99" s="17" t="s">
        <v>277</v>
      </c>
      <c r="K99" s="44"/>
      <c r="L99" s="45"/>
      <c r="M99" s="56"/>
      <c r="N99" s="53"/>
      <c r="O99" s="60" t="s">
        <v>323</v>
      </c>
      <c r="P99" s="53"/>
      <c r="Q99" s="60" t="s">
        <v>324</v>
      </c>
      <c r="R99" s="53"/>
      <c r="S99" s="63" t="s">
        <v>325</v>
      </c>
      <c r="T99" s="78"/>
      <c r="U99" s="46"/>
      <c r="X99" s="3" t="str">
        <f t="shared" si="3"/>
        <v/>
      </c>
    </row>
    <row r="100" spans="1:24" x14ac:dyDescent="0.15">
      <c r="A100" s="29"/>
      <c r="B100" s="30"/>
      <c r="C100" s="30"/>
      <c r="D100" s="31" t="str">
        <f t="shared" si="2"/>
        <v>-</v>
      </c>
      <c r="E100" s="32"/>
      <c r="F100" s="16" t="s">
        <v>275</v>
      </c>
      <c r="G100" s="38"/>
      <c r="H100" s="16" t="s">
        <v>276</v>
      </c>
      <c r="I100" s="38"/>
      <c r="J100" s="17" t="s">
        <v>277</v>
      </c>
      <c r="K100" s="44"/>
      <c r="L100" s="45"/>
      <c r="M100" s="56"/>
      <c r="N100" s="53"/>
      <c r="O100" s="60" t="s">
        <v>323</v>
      </c>
      <c r="P100" s="53"/>
      <c r="Q100" s="60" t="s">
        <v>324</v>
      </c>
      <c r="R100" s="53"/>
      <c r="S100" s="63" t="s">
        <v>325</v>
      </c>
      <c r="T100" s="78"/>
      <c r="U100" s="46"/>
      <c r="X100" s="3" t="str">
        <f t="shared" si="3"/>
        <v/>
      </c>
    </row>
    <row r="101" spans="1:24" x14ac:dyDescent="0.15">
      <c r="A101" s="29"/>
      <c r="B101" s="30"/>
      <c r="C101" s="30"/>
      <c r="D101" s="31" t="str">
        <f t="shared" si="2"/>
        <v>-</v>
      </c>
      <c r="E101" s="32"/>
      <c r="F101" s="16" t="s">
        <v>275</v>
      </c>
      <c r="G101" s="38"/>
      <c r="H101" s="16" t="s">
        <v>276</v>
      </c>
      <c r="I101" s="38"/>
      <c r="J101" s="17" t="s">
        <v>277</v>
      </c>
      <c r="K101" s="44"/>
      <c r="L101" s="45"/>
      <c r="M101" s="56"/>
      <c r="N101" s="53"/>
      <c r="O101" s="60" t="s">
        <v>323</v>
      </c>
      <c r="P101" s="53"/>
      <c r="Q101" s="60" t="s">
        <v>324</v>
      </c>
      <c r="R101" s="53"/>
      <c r="S101" s="63" t="s">
        <v>325</v>
      </c>
      <c r="T101" s="78"/>
      <c r="U101" s="46"/>
      <c r="X101" s="3" t="str">
        <f t="shared" si="3"/>
        <v/>
      </c>
    </row>
    <row r="102" spans="1:24" x14ac:dyDescent="0.15">
      <c r="A102" s="29"/>
      <c r="B102" s="30"/>
      <c r="C102" s="30"/>
      <c r="D102" s="31" t="str">
        <f t="shared" si="2"/>
        <v>-</v>
      </c>
      <c r="E102" s="32"/>
      <c r="F102" s="16" t="s">
        <v>275</v>
      </c>
      <c r="G102" s="38"/>
      <c r="H102" s="16" t="s">
        <v>276</v>
      </c>
      <c r="I102" s="38"/>
      <c r="J102" s="17" t="s">
        <v>277</v>
      </c>
      <c r="K102" s="44"/>
      <c r="L102" s="45"/>
      <c r="M102" s="56"/>
      <c r="N102" s="53"/>
      <c r="O102" s="60" t="s">
        <v>323</v>
      </c>
      <c r="P102" s="53"/>
      <c r="Q102" s="60" t="s">
        <v>324</v>
      </c>
      <c r="R102" s="53"/>
      <c r="S102" s="63" t="s">
        <v>325</v>
      </c>
      <c r="T102" s="78"/>
      <c r="U102" s="46"/>
      <c r="X102" s="3" t="str">
        <f t="shared" si="3"/>
        <v/>
      </c>
    </row>
    <row r="103" spans="1:24" x14ac:dyDescent="0.15">
      <c r="A103" s="29"/>
      <c r="B103" s="30"/>
      <c r="C103" s="30"/>
      <c r="D103" s="31" t="str">
        <f t="shared" si="2"/>
        <v>-</v>
      </c>
      <c r="E103" s="32"/>
      <c r="F103" s="16" t="s">
        <v>275</v>
      </c>
      <c r="G103" s="38"/>
      <c r="H103" s="16" t="s">
        <v>276</v>
      </c>
      <c r="I103" s="38"/>
      <c r="J103" s="17" t="s">
        <v>277</v>
      </c>
      <c r="K103" s="44"/>
      <c r="L103" s="45"/>
      <c r="M103" s="56"/>
      <c r="N103" s="53"/>
      <c r="O103" s="60" t="s">
        <v>323</v>
      </c>
      <c r="P103" s="53"/>
      <c r="Q103" s="60" t="s">
        <v>324</v>
      </c>
      <c r="R103" s="53"/>
      <c r="S103" s="63" t="s">
        <v>325</v>
      </c>
      <c r="T103" s="78"/>
      <c r="U103" s="46"/>
      <c r="X103" s="3" t="str">
        <f t="shared" si="3"/>
        <v/>
      </c>
    </row>
    <row r="104" spans="1:24" x14ac:dyDescent="0.15">
      <c r="A104" s="29"/>
      <c r="B104" s="30"/>
      <c r="C104" s="30"/>
      <c r="D104" s="31" t="str">
        <f t="shared" si="2"/>
        <v>-</v>
      </c>
      <c r="E104" s="32"/>
      <c r="F104" s="16" t="s">
        <v>275</v>
      </c>
      <c r="G104" s="38"/>
      <c r="H104" s="16" t="s">
        <v>276</v>
      </c>
      <c r="I104" s="38"/>
      <c r="J104" s="17" t="s">
        <v>277</v>
      </c>
      <c r="K104" s="44"/>
      <c r="L104" s="45"/>
      <c r="M104" s="56"/>
      <c r="N104" s="53"/>
      <c r="O104" s="60" t="s">
        <v>323</v>
      </c>
      <c r="P104" s="53"/>
      <c r="Q104" s="60" t="s">
        <v>324</v>
      </c>
      <c r="R104" s="53"/>
      <c r="S104" s="63" t="s">
        <v>325</v>
      </c>
      <c r="T104" s="78"/>
      <c r="U104" s="46"/>
      <c r="X104" s="3" t="str">
        <f t="shared" si="3"/>
        <v/>
      </c>
    </row>
    <row r="105" spans="1:24" x14ac:dyDescent="0.15">
      <c r="A105" s="29"/>
      <c r="B105" s="30"/>
      <c r="C105" s="30"/>
      <c r="D105" s="31" t="str">
        <f t="shared" si="2"/>
        <v>-</v>
      </c>
      <c r="E105" s="32"/>
      <c r="F105" s="16" t="s">
        <v>275</v>
      </c>
      <c r="G105" s="38"/>
      <c r="H105" s="16" t="s">
        <v>276</v>
      </c>
      <c r="I105" s="38"/>
      <c r="J105" s="17" t="s">
        <v>277</v>
      </c>
      <c r="K105" s="44"/>
      <c r="L105" s="45"/>
      <c r="M105" s="56"/>
      <c r="N105" s="53"/>
      <c r="O105" s="60" t="s">
        <v>323</v>
      </c>
      <c r="P105" s="53"/>
      <c r="Q105" s="60" t="s">
        <v>324</v>
      </c>
      <c r="R105" s="53"/>
      <c r="S105" s="63" t="s">
        <v>325</v>
      </c>
      <c r="T105" s="78"/>
      <c r="U105" s="46"/>
      <c r="X105" s="3" t="str">
        <f t="shared" si="3"/>
        <v/>
      </c>
    </row>
    <row r="106" spans="1:24" ht="14.25" thickBot="1" x14ac:dyDescent="0.2">
      <c r="A106" s="33"/>
      <c r="B106" s="34"/>
      <c r="C106" s="34"/>
      <c r="D106" s="35" t="str">
        <f t="shared" si="2"/>
        <v>-</v>
      </c>
      <c r="E106" s="36"/>
      <c r="F106" s="18" t="s">
        <v>275</v>
      </c>
      <c r="G106" s="39"/>
      <c r="H106" s="18" t="s">
        <v>276</v>
      </c>
      <c r="I106" s="39"/>
      <c r="J106" s="19" t="s">
        <v>277</v>
      </c>
      <c r="K106" s="47"/>
      <c r="L106" s="48"/>
      <c r="M106" s="57"/>
      <c r="N106" s="54"/>
      <c r="O106" s="61" t="s">
        <v>323</v>
      </c>
      <c r="P106" s="54"/>
      <c r="Q106" s="61" t="s">
        <v>324</v>
      </c>
      <c r="R106" s="54"/>
      <c r="S106" s="64" t="s">
        <v>325</v>
      </c>
      <c r="T106" s="49"/>
      <c r="U106" s="50"/>
      <c r="X106" s="3" t="str">
        <f t="shared" si="3"/>
        <v/>
      </c>
    </row>
    <row r="107" spans="1:24" x14ac:dyDescent="0.15">
      <c r="A107" s="22"/>
    </row>
  </sheetData>
  <sheetProtection selectLockedCells="1"/>
  <mergeCells count="10">
    <mergeCell ref="A1:U2"/>
    <mergeCell ref="N4:S4"/>
    <mergeCell ref="E3:S3"/>
    <mergeCell ref="A3:A4"/>
    <mergeCell ref="B3:B4"/>
    <mergeCell ref="T3:T4"/>
    <mergeCell ref="U3:U4"/>
    <mergeCell ref="C3:C4"/>
    <mergeCell ref="D3:D4"/>
    <mergeCell ref="E4:K4"/>
  </mergeCells>
  <phoneticPr fontId="10"/>
  <conditionalFormatting sqref="C7:C106">
    <cfRule type="expression" dxfId="5" priority="1">
      <formula>AND($B7&lt;&gt;"107 ハーフマラソン",$B7&lt;&gt;"062 10000mW")</formula>
    </cfRule>
  </conditionalFormatting>
  <dataValidations count="8">
    <dataValidation type="list" allowBlank="1" showInputMessage="1" showErrorMessage="1" sqref="B7:B106" xr:uid="{00000000-0002-0000-0400-000000000000}">
      <formula1>男子種目</formula1>
    </dataValidation>
    <dataValidation type="list" allowBlank="1" showInputMessage="1" showErrorMessage="1" sqref="T106" xr:uid="{00000000-0002-0000-0400-000001000000}">
      <formula1>"大会HPURL,記録証"</formula1>
    </dataValidation>
    <dataValidation type="list" allowBlank="1" showInputMessage="1" showErrorMessage="1" sqref="A7:A106" xr:uid="{00000000-0002-0000-0400-000002000000}">
      <formula1>$W$7:$W$86</formula1>
    </dataValidation>
    <dataValidation type="list" allowBlank="1" showInputMessage="1" showErrorMessage="1" sqref="N6:N106" xr:uid="{00000000-0002-0000-0400-000003000000}">
      <formula1>INDIRECT("樹立日①")</formula1>
    </dataValidation>
    <dataValidation type="list" allowBlank="1" showInputMessage="1" showErrorMessage="1" sqref="P6:P106" xr:uid="{00000000-0002-0000-0400-000004000000}">
      <formula1>INDIRECT("樹立日②")</formula1>
    </dataValidation>
    <dataValidation type="list" allowBlank="1" showInputMessage="1" showErrorMessage="1" sqref="R6:R106" xr:uid="{00000000-0002-0000-0400-000005000000}">
      <formula1>INDIRECT("樹立日③")</formula1>
    </dataValidation>
    <dataValidation type="list" allowBlank="1" showInputMessage="1" showErrorMessage="1" sqref="C7:C106" xr:uid="{00000000-0002-0000-0400-000006000000}">
      <formula1>INDIRECT($X7)</formula1>
    </dataValidation>
    <dataValidation type="list" allowBlank="1" showInputMessage="1" showErrorMessage="1" sqref="T6:T105" xr:uid="{00000000-0002-0000-0400-000007000000}">
      <formula1>"大会HPURL,記録証,関東学連主催大会"</formula1>
    </dataValidation>
  </dataValidations>
  <pageMargins left="0.11811023622047245" right="0.11811023622047245" top="0.74803149606299213" bottom="0.74803149606299213" header="0.31496062992125984" footer="0.31496062992125984"/>
  <pageSetup paperSize="9" scale="62" fitToHeight="0" orientation="landscape" r:id="rId1"/>
  <headerFooter>
    <oddHeader>&amp;R&amp;P / &amp;N</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00B0F0"/>
  </sheetPr>
  <dimension ref="A1:H5818"/>
  <sheetViews>
    <sheetView topLeftCell="A1536" workbookViewId="0">
      <selection activeCell="D1536" sqref="D1:D1048576"/>
    </sheetView>
  </sheetViews>
  <sheetFormatPr defaultRowHeight="13.5" x14ac:dyDescent="0.15"/>
  <cols>
    <col min="1" max="1" width="8.625" customWidth="1"/>
    <col min="2" max="2" width="15" customWidth="1"/>
    <col min="3" max="3" width="17.875" customWidth="1"/>
    <col min="4" max="4" width="25.75" bestFit="1" customWidth="1"/>
    <col min="5" max="5" width="8.625" customWidth="1"/>
    <col min="6" max="6" width="9.75" bestFit="1" customWidth="1"/>
    <col min="247" max="262" width="8.625" customWidth="1"/>
    <col min="503" max="518" width="8.625" customWidth="1"/>
    <col min="759" max="774" width="8.625" customWidth="1"/>
    <col min="1015" max="1030" width="8.625" customWidth="1"/>
    <col min="1271" max="1286" width="8.625" customWidth="1"/>
    <col min="1527" max="1542" width="8.625" customWidth="1"/>
    <col min="1783" max="1798" width="8.625" customWidth="1"/>
    <col min="2039" max="2054" width="8.625" customWidth="1"/>
    <col min="2295" max="2310" width="8.625" customWidth="1"/>
    <col min="2551" max="2566" width="8.625" customWidth="1"/>
    <col min="2807" max="2822" width="8.625" customWidth="1"/>
    <col min="3063" max="3078" width="8.625" customWidth="1"/>
    <col min="3319" max="3334" width="8.625" customWidth="1"/>
    <col min="3575" max="3590" width="8.625" customWidth="1"/>
    <col min="3831" max="3846" width="8.625" customWidth="1"/>
    <col min="4087" max="4102" width="8.625" customWidth="1"/>
    <col min="4343" max="4358" width="8.625" customWidth="1"/>
    <col min="4599" max="4614" width="8.625" customWidth="1"/>
    <col min="4855" max="4870" width="8.625" customWidth="1"/>
    <col min="5111" max="5126" width="8.625" customWidth="1"/>
    <col min="5367" max="5382" width="8.625" customWidth="1"/>
    <col min="5623" max="5638" width="8.625" customWidth="1"/>
    <col min="5879" max="5894" width="8.625" customWidth="1"/>
    <col min="6135" max="6150" width="8.625" customWidth="1"/>
    <col min="6391" max="6406" width="8.625" customWidth="1"/>
    <col min="6647" max="6662" width="8.625" customWidth="1"/>
    <col min="6903" max="6918" width="8.625" customWidth="1"/>
    <col min="7159" max="7174" width="8.625" customWidth="1"/>
    <col min="7415" max="7430" width="8.625" customWidth="1"/>
    <col min="7671" max="7686" width="8.625" customWidth="1"/>
    <col min="7927" max="7942" width="8.625" customWidth="1"/>
    <col min="8183" max="8198" width="8.625" customWidth="1"/>
    <col min="8439" max="8454" width="8.625" customWidth="1"/>
    <col min="8695" max="8710" width="8.625" customWidth="1"/>
    <col min="8951" max="8966" width="8.625" customWidth="1"/>
    <col min="9207" max="9222" width="8.625" customWidth="1"/>
    <col min="9463" max="9478" width="8.625" customWidth="1"/>
    <col min="9719" max="9734" width="8.625" customWidth="1"/>
    <col min="9975" max="9990" width="8.625" customWidth="1"/>
    <col min="10231" max="10246" width="8.625" customWidth="1"/>
    <col min="10487" max="10502" width="8.625" customWidth="1"/>
    <col min="10743" max="10758" width="8.625" customWidth="1"/>
    <col min="10999" max="11014" width="8.625" customWidth="1"/>
    <col min="11255" max="11270" width="8.625" customWidth="1"/>
    <col min="11511" max="11526" width="8.625" customWidth="1"/>
    <col min="11767" max="11782" width="8.625" customWidth="1"/>
    <col min="12023" max="12038" width="8.625" customWidth="1"/>
    <col min="12279" max="12294" width="8.625" customWidth="1"/>
    <col min="12535" max="12550" width="8.625" customWidth="1"/>
    <col min="12791" max="12806" width="8.625" customWidth="1"/>
    <col min="13047" max="13062" width="8.625" customWidth="1"/>
    <col min="13303" max="13318" width="8.625" customWidth="1"/>
    <col min="13559" max="13574" width="8.625" customWidth="1"/>
    <col min="13815" max="13830" width="8.625" customWidth="1"/>
    <col min="14071" max="14086" width="8.625" customWidth="1"/>
    <col min="14327" max="14342" width="8.625" customWidth="1"/>
    <col min="14583" max="14598" width="8.625" customWidth="1"/>
    <col min="14839" max="14854" width="8.625" customWidth="1"/>
    <col min="15095" max="15110" width="8.625" customWidth="1"/>
    <col min="15351" max="15366" width="8.625" customWidth="1"/>
    <col min="15607" max="15622" width="8.625" customWidth="1"/>
    <col min="15863" max="15878" width="8.625" customWidth="1"/>
    <col min="16119" max="16134" width="8.625" customWidth="1"/>
  </cols>
  <sheetData>
    <row r="1" spans="1:8" x14ac:dyDescent="0.15">
      <c r="A1" t="s">
        <v>282</v>
      </c>
      <c r="B1" t="s">
        <v>6</v>
      </c>
      <c r="C1" t="s">
        <v>448</v>
      </c>
      <c r="D1" t="s">
        <v>283</v>
      </c>
      <c r="E1" t="s">
        <v>1</v>
      </c>
      <c r="F1" t="s">
        <v>7</v>
      </c>
      <c r="G1" t="s">
        <v>319</v>
      </c>
      <c r="H1" t="s">
        <v>1396</v>
      </c>
    </row>
    <row r="2" spans="1:8" x14ac:dyDescent="0.15">
      <c r="A2">
        <v>9001</v>
      </c>
      <c r="B2" t="s">
        <v>1895</v>
      </c>
      <c r="C2" t="s">
        <v>1896</v>
      </c>
      <c r="D2" t="s">
        <v>362</v>
      </c>
      <c r="E2" s="2" t="s">
        <v>268</v>
      </c>
      <c r="F2" t="s">
        <v>1897</v>
      </c>
      <c r="G2" s="2" t="s">
        <v>644</v>
      </c>
      <c r="H2" t="s">
        <v>1397</v>
      </c>
    </row>
    <row r="3" spans="1:8" x14ac:dyDescent="0.15">
      <c r="A3">
        <v>9002</v>
      </c>
      <c r="B3" t="s">
        <v>1898</v>
      </c>
      <c r="C3" t="s">
        <v>1899</v>
      </c>
      <c r="D3" t="s">
        <v>362</v>
      </c>
      <c r="E3" s="2" t="s">
        <v>268</v>
      </c>
      <c r="F3" t="s">
        <v>1897</v>
      </c>
      <c r="G3" s="2" t="s">
        <v>866</v>
      </c>
      <c r="H3" t="s">
        <v>1397</v>
      </c>
    </row>
    <row r="4" spans="1:8" x14ac:dyDescent="0.15">
      <c r="A4">
        <v>9003</v>
      </c>
      <c r="B4" t="s">
        <v>1900</v>
      </c>
      <c r="C4" t="s">
        <v>1901</v>
      </c>
      <c r="D4" t="s">
        <v>362</v>
      </c>
      <c r="E4" s="2" t="s">
        <v>268</v>
      </c>
      <c r="F4" t="s">
        <v>1902</v>
      </c>
      <c r="G4" s="2" t="s">
        <v>481</v>
      </c>
      <c r="H4" t="s">
        <v>1397</v>
      </c>
    </row>
    <row r="5" spans="1:8" x14ac:dyDescent="0.15">
      <c r="A5">
        <v>9004</v>
      </c>
      <c r="B5" t="s">
        <v>1903</v>
      </c>
      <c r="C5" t="s">
        <v>1904</v>
      </c>
      <c r="D5" t="s">
        <v>362</v>
      </c>
      <c r="E5" s="2" t="s">
        <v>268</v>
      </c>
      <c r="F5" t="s">
        <v>1905</v>
      </c>
      <c r="G5" s="2" t="s">
        <v>639</v>
      </c>
      <c r="H5" t="s">
        <v>1397</v>
      </c>
    </row>
    <row r="6" spans="1:8" x14ac:dyDescent="0.15">
      <c r="A6">
        <v>9005</v>
      </c>
      <c r="B6" t="s">
        <v>1906</v>
      </c>
      <c r="C6" t="s">
        <v>1907</v>
      </c>
      <c r="D6" t="s">
        <v>362</v>
      </c>
      <c r="E6" s="2" t="s">
        <v>268</v>
      </c>
      <c r="F6" t="s">
        <v>1905</v>
      </c>
      <c r="G6" s="2" t="s">
        <v>639</v>
      </c>
      <c r="H6" t="s">
        <v>1397</v>
      </c>
    </row>
    <row r="7" spans="1:8" x14ac:dyDescent="0.15">
      <c r="A7">
        <v>9006</v>
      </c>
      <c r="B7" t="s">
        <v>1908</v>
      </c>
      <c r="C7" t="s">
        <v>1909</v>
      </c>
      <c r="D7" t="s">
        <v>362</v>
      </c>
      <c r="E7" s="2" t="s">
        <v>268</v>
      </c>
      <c r="F7" t="s">
        <v>1897</v>
      </c>
      <c r="G7" s="2" t="s">
        <v>1053</v>
      </c>
      <c r="H7" t="s">
        <v>1397</v>
      </c>
    </row>
    <row r="8" spans="1:8" x14ac:dyDescent="0.15">
      <c r="A8">
        <v>9007</v>
      </c>
      <c r="B8" t="s">
        <v>1910</v>
      </c>
      <c r="C8" t="s">
        <v>1911</v>
      </c>
      <c r="D8" t="s">
        <v>362</v>
      </c>
      <c r="E8" s="2" t="s">
        <v>268</v>
      </c>
      <c r="F8" t="s">
        <v>1905</v>
      </c>
      <c r="G8" s="2" t="s">
        <v>1912</v>
      </c>
      <c r="H8" t="s">
        <v>1397</v>
      </c>
    </row>
    <row r="9" spans="1:8" x14ac:dyDescent="0.15">
      <c r="A9">
        <v>9008</v>
      </c>
      <c r="B9" t="s">
        <v>1913</v>
      </c>
      <c r="C9" t="s">
        <v>1914</v>
      </c>
      <c r="D9" t="s">
        <v>362</v>
      </c>
      <c r="E9" s="2" t="s">
        <v>268</v>
      </c>
      <c r="F9" t="s">
        <v>1915</v>
      </c>
      <c r="G9" s="2" t="s">
        <v>679</v>
      </c>
      <c r="H9" t="s">
        <v>1397</v>
      </c>
    </row>
    <row r="10" spans="1:8" x14ac:dyDescent="0.15">
      <c r="A10">
        <v>9009</v>
      </c>
      <c r="B10" t="s">
        <v>1916</v>
      </c>
      <c r="C10" t="s">
        <v>1917</v>
      </c>
      <c r="D10" t="s">
        <v>362</v>
      </c>
      <c r="E10" s="2" t="s">
        <v>268</v>
      </c>
      <c r="F10" t="s">
        <v>1905</v>
      </c>
      <c r="G10" s="2" t="s">
        <v>1232</v>
      </c>
      <c r="H10" t="s">
        <v>1397</v>
      </c>
    </row>
    <row r="11" spans="1:8" x14ac:dyDescent="0.15">
      <c r="A11">
        <v>9010</v>
      </c>
      <c r="B11" t="s">
        <v>1918</v>
      </c>
      <c r="C11" t="s">
        <v>1919</v>
      </c>
      <c r="D11" t="s">
        <v>362</v>
      </c>
      <c r="E11" s="2" t="s">
        <v>267</v>
      </c>
      <c r="F11" t="s">
        <v>1897</v>
      </c>
      <c r="G11" s="2" t="s">
        <v>939</v>
      </c>
      <c r="H11" t="s">
        <v>1397</v>
      </c>
    </row>
    <row r="12" spans="1:8" x14ac:dyDescent="0.15">
      <c r="A12">
        <v>9011</v>
      </c>
      <c r="B12" t="s">
        <v>1920</v>
      </c>
      <c r="C12" t="s">
        <v>1921</v>
      </c>
      <c r="D12" t="s">
        <v>362</v>
      </c>
      <c r="E12" s="2" t="s">
        <v>267</v>
      </c>
      <c r="F12" t="s">
        <v>1897</v>
      </c>
      <c r="G12" s="2" t="s">
        <v>551</v>
      </c>
      <c r="H12" t="s">
        <v>1397</v>
      </c>
    </row>
    <row r="13" spans="1:8" x14ac:dyDescent="0.15">
      <c r="A13">
        <v>9012</v>
      </c>
      <c r="B13" t="s">
        <v>1922</v>
      </c>
      <c r="C13" t="s">
        <v>1923</v>
      </c>
      <c r="D13" t="s">
        <v>362</v>
      </c>
      <c r="E13" s="2" t="s">
        <v>266</v>
      </c>
      <c r="F13" t="s">
        <v>1924</v>
      </c>
      <c r="G13" s="2" t="s">
        <v>1274</v>
      </c>
      <c r="H13" t="s">
        <v>1397</v>
      </c>
    </row>
    <row r="14" spans="1:8" x14ac:dyDescent="0.15">
      <c r="A14">
        <v>9013</v>
      </c>
      <c r="B14" t="s">
        <v>1925</v>
      </c>
      <c r="C14" t="s">
        <v>1926</v>
      </c>
      <c r="D14" t="s">
        <v>362</v>
      </c>
      <c r="E14" s="2" t="s">
        <v>266</v>
      </c>
      <c r="F14" t="s">
        <v>1897</v>
      </c>
      <c r="G14" s="2" t="s">
        <v>1086</v>
      </c>
      <c r="H14" t="s">
        <v>1397</v>
      </c>
    </row>
    <row r="15" spans="1:8" x14ac:dyDescent="0.15">
      <c r="A15">
        <v>9014</v>
      </c>
      <c r="B15" t="s">
        <v>1927</v>
      </c>
      <c r="C15" t="s">
        <v>1928</v>
      </c>
      <c r="D15" t="s">
        <v>362</v>
      </c>
      <c r="E15" s="2" t="s">
        <v>266</v>
      </c>
      <c r="F15" t="s">
        <v>1929</v>
      </c>
      <c r="G15" s="2" t="s">
        <v>599</v>
      </c>
      <c r="H15" t="s">
        <v>1397</v>
      </c>
    </row>
    <row r="16" spans="1:8" x14ac:dyDescent="0.15">
      <c r="A16">
        <v>9015</v>
      </c>
      <c r="B16" t="s">
        <v>1930</v>
      </c>
      <c r="C16" t="s">
        <v>1931</v>
      </c>
      <c r="D16" t="s">
        <v>362</v>
      </c>
      <c r="E16" s="2" t="s">
        <v>266</v>
      </c>
      <c r="F16" t="s">
        <v>1905</v>
      </c>
      <c r="G16" s="2" t="s">
        <v>886</v>
      </c>
      <c r="H16" t="s">
        <v>1932</v>
      </c>
    </row>
    <row r="17" spans="1:8" x14ac:dyDescent="0.15">
      <c r="A17">
        <v>9016</v>
      </c>
      <c r="B17" t="s">
        <v>1933</v>
      </c>
      <c r="C17" t="s">
        <v>1934</v>
      </c>
      <c r="D17" t="s">
        <v>362</v>
      </c>
      <c r="E17" s="2" t="s">
        <v>266</v>
      </c>
      <c r="F17" t="s">
        <v>1935</v>
      </c>
      <c r="G17" s="2" t="s">
        <v>654</v>
      </c>
      <c r="H17" t="s">
        <v>1397</v>
      </c>
    </row>
    <row r="18" spans="1:8" x14ac:dyDescent="0.15">
      <c r="A18">
        <v>9017</v>
      </c>
      <c r="B18" t="s">
        <v>1936</v>
      </c>
      <c r="C18" t="s">
        <v>1937</v>
      </c>
      <c r="D18" t="s">
        <v>362</v>
      </c>
      <c r="E18" s="2" t="s">
        <v>266</v>
      </c>
      <c r="F18" t="s">
        <v>1897</v>
      </c>
      <c r="G18" s="2" t="s">
        <v>1002</v>
      </c>
      <c r="H18" t="s">
        <v>1397</v>
      </c>
    </row>
    <row r="19" spans="1:8" x14ac:dyDescent="0.15">
      <c r="A19">
        <v>9018</v>
      </c>
      <c r="B19" t="s">
        <v>1938</v>
      </c>
      <c r="C19" t="s">
        <v>1939</v>
      </c>
      <c r="D19" t="s">
        <v>362</v>
      </c>
      <c r="E19" s="2" t="s">
        <v>1384</v>
      </c>
      <c r="F19" t="s">
        <v>1897</v>
      </c>
      <c r="G19" s="2" t="s">
        <v>1377</v>
      </c>
      <c r="H19" t="s">
        <v>1397</v>
      </c>
    </row>
    <row r="20" spans="1:8" x14ac:dyDescent="0.15">
      <c r="A20">
        <v>9019</v>
      </c>
      <c r="B20" t="s">
        <v>1940</v>
      </c>
      <c r="C20" t="s">
        <v>1941</v>
      </c>
      <c r="D20" t="s">
        <v>362</v>
      </c>
      <c r="E20" s="2" t="s">
        <v>1384</v>
      </c>
      <c r="F20" t="s">
        <v>1935</v>
      </c>
      <c r="G20" s="2" t="s">
        <v>1368</v>
      </c>
      <c r="H20" t="s">
        <v>1397</v>
      </c>
    </row>
    <row r="21" spans="1:8" x14ac:dyDescent="0.15">
      <c r="A21">
        <v>9020</v>
      </c>
      <c r="B21" t="s">
        <v>1942</v>
      </c>
      <c r="C21" t="s">
        <v>1943</v>
      </c>
      <c r="D21" t="s">
        <v>474</v>
      </c>
      <c r="E21" s="2" t="s">
        <v>270</v>
      </c>
      <c r="F21" t="s">
        <v>1905</v>
      </c>
      <c r="G21" s="2" t="s">
        <v>1944</v>
      </c>
      <c r="H21" t="s">
        <v>1397</v>
      </c>
    </row>
    <row r="22" spans="1:8" x14ac:dyDescent="0.15">
      <c r="A22">
        <v>9021</v>
      </c>
      <c r="B22" t="s">
        <v>1945</v>
      </c>
      <c r="C22" t="s">
        <v>1946</v>
      </c>
      <c r="D22" t="s">
        <v>1947</v>
      </c>
      <c r="E22" s="2" t="s">
        <v>268</v>
      </c>
      <c r="F22" t="s">
        <v>1929</v>
      </c>
      <c r="G22" s="2" t="s">
        <v>1134</v>
      </c>
      <c r="H22" t="s">
        <v>1397</v>
      </c>
    </row>
    <row r="23" spans="1:8" x14ac:dyDescent="0.15">
      <c r="A23">
        <v>9022</v>
      </c>
      <c r="B23" t="s">
        <v>1948</v>
      </c>
      <c r="C23" t="s">
        <v>1949</v>
      </c>
      <c r="D23" t="s">
        <v>1947</v>
      </c>
      <c r="E23" s="2" t="s">
        <v>268</v>
      </c>
      <c r="F23" t="s">
        <v>1929</v>
      </c>
      <c r="G23" s="2" t="s">
        <v>1280</v>
      </c>
      <c r="H23" t="s">
        <v>1397</v>
      </c>
    </row>
    <row r="24" spans="1:8" x14ac:dyDescent="0.15">
      <c r="A24">
        <v>9023</v>
      </c>
      <c r="B24" t="s">
        <v>1950</v>
      </c>
      <c r="C24" t="s">
        <v>1951</v>
      </c>
      <c r="D24" t="s">
        <v>1947</v>
      </c>
      <c r="E24" s="2" t="s">
        <v>266</v>
      </c>
      <c r="F24" t="s">
        <v>1929</v>
      </c>
      <c r="G24" s="2" t="s">
        <v>1003</v>
      </c>
      <c r="H24" t="s">
        <v>1397</v>
      </c>
    </row>
    <row r="25" spans="1:8" x14ac:dyDescent="0.15">
      <c r="A25">
        <v>9024</v>
      </c>
      <c r="B25" t="s">
        <v>1952</v>
      </c>
      <c r="C25" t="s">
        <v>1953</v>
      </c>
      <c r="D25" t="s">
        <v>1947</v>
      </c>
      <c r="E25" s="2" t="s">
        <v>266</v>
      </c>
      <c r="F25" t="s">
        <v>1929</v>
      </c>
      <c r="G25" s="2" t="s">
        <v>1241</v>
      </c>
      <c r="H25" t="s">
        <v>1397</v>
      </c>
    </row>
    <row r="26" spans="1:8" x14ac:dyDescent="0.15">
      <c r="A26">
        <v>9025</v>
      </c>
      <c r="B26" t="s">
        <v>1954</v>
      </c>
      <c r="C26" t="s">
        <v>1955</v>
      </c>
      <c r="D26" t="s">
        <v>1947</v>
      </c>
      <c r="E26" s="2" t="s">
        <v>266</v>
      </c>
      <c r="F26" t="s">
        <v>1929</v>
      </c>
      <c r="G26" s="2" t="s">
        <v>604</v>
      </c>
      <c r="H26" t="s">
        <v>1397</v>
      </c>
    </row>
    <row r="27" spans="1:8" x14ac:dyDescent="0.15">
      <c r="A27">
        <v>9026</v>
      </c>
      <c r="B27" t="s">
        <v>1956</v>
      </c>
      <c r="C27" t="s">
        <v>1957</v>
      </c>
      <c r="D27" t="s">
        <v>1947</v>
      </c>
      <c r="E27" s="2" t="s">
        <v>1384</v>
      </c>
      <c r="F27" t="s">
        <v>1929</v>
      </c>
      <c r="G27" s="2" t="s">
        <v>1024</v>
      </c>
      <c r="H27" t="s">
        <v>1397</v>
      </c>
    </row>
    <row r="28" spans="1:8" x14ac:dyDescent="0.15">
      <c r="A28">
        <v>9027</v>
      </c>
      <c r="B28" t="s">
        <v>1958</v>
      </c>
      <c r="C28" t="s">
        <v>1959</v>
      </c>
      <c r="D28" t="s">
        <v>374</v>
      </c>
      <c r="E28" s="2" t="s">
        <v>268</v>
      </c>
      <c r="F28" t="s">
        <v>1960</v>
      </c>
      <c r="G28" s="2" t="s">
        <v>759</v>
      </c>
      <c r="H28" t="s">
        <v>1397</v>
      </c>
    </row>
    <row r="29" spans="1:8" x14ac:dyDescent="0.15">
      <c r="A29">
        <v>9028</v>
      </c>
      <c r="B29" t="s">
        <v>1961</v>
      </c>
      <c r="C29" t="s">
        <v>1962</v>
      </c>
      <c r="D29" t="s">
        <v>374</v>
      </c>
      <c r="E29" s="2" t="s">
        <v>268</v>
      </c>
      <c r="F29" t="s">
        <v>1963</v>
      </c>
      <c r="G29" s="2" t="s">
        <v>1049</v>
      </c>
      <c r="H29" t="s">
        <v>1397</v>
      </c>
    </row>
    <row r="30" spans="1:8" x14ac:dyDescent="0.15">
      <c r="A30">
        <v>9029</v>
      </c>
      <c r="B30" t="s">
        <v>1964</v>
      </c>
      <c r="C30" t="s">
        <v>1965</v>
      </c>
      <c r="D30" t="s">
        <v>374</v>
      </c>
      <c r="E30" s="2" t="s">
        <v>268</v>
      </c>
      <c r="F30" t="s">
        <v>1966</v>
      </c>
      <c r="G30" s="2" t="s">
        <v>936</v>
      </c>
      <c r="H30" t="s">
        <v>1397</v>
      </c>
    </row>
    <row r="31" spans="1:8" x14ac:dyDescent="0.15">
      <c r="A31">
        <v>9030</v>
      </c>
      <c r="B31" t="s">
        <v>1967</v>
      </c>
      <c r="C31" t="s">
        <v>1968</v>
      </c>
      <c r="D31" t="s">
        <v>374</v>
      </c>
      <c r="E31" s="2" t="s">
        <v>268</v>
      </c>
      <c r="F31" t="s">
        <v>1929</v>
      </c>
      <c r="G31" s="2" t="s">
        <v>1105</v>
      </c>
      <c r="H31" t="s">
        <v>1397</v>
      </c>
    </row>
    <row r="32" spans="1:8" x14ac:dyDescent="0.15">
      <c r="A32">
        <v>9031</v>
      </c>
      <c r="B32" t="s">
        <v>1969</v>
      </c>
      <c r="C32" t="s">
        <v>1970</v>
      </c>
      <c r="D32" t="s">
        <v>374</v>
      </c>
      <c r="E32" s="2" t="s">
        <v>268</v>
      </c>
      <c r="F32" t="s">
        <v>1971</v>
      </c>
      <c r="G32" s="2" t="s">
        <v>1115</v>
      </c>
      <c r="H32" t="s">
        <v>1397</v>
      </c>
    </row>
    <row r="33" spans="1:8" x14ac:dyDescent="0.15">
      <c r="A33">
        <v>9032</v>
      </c>
      <c r="B33" t="s">
        <v>1972</v>
      </c>
      <c r="C33" t="s">
        <v>1973</v>
      </c>
      <c r="D33" t="s">
        <v>374</v>
      </c>
      <c r="E33" s="2" t="s">
        <v>268</v>
      </c>
      <c r="F33" t="s">
        <v>1966</v>
      </c>
      <c r="G33" s="2" t="s">
        <v>866</v>
      </c>
      <c r="H33" t="s">
        <v>1397</v>
      </c>
    </row>
    <row r="34" spans="1:8" x14ac:dyDescent="0.15">
      <c r="A34">
        <v>9033</v>
      </c>
      <c r="B34" t="s">
        <v>1974</v>
      </c>
      <c r="C34" t="s">
        <v>1975</v>
      </c>
      <c r="D34" t="s">
        <v>374</v>
      </c>
      <c r="E34" s="2" t="s">
        <v>267</v>
      </c>
      <c r="F34" t="s">
        <v>1902</v>
      </c>
      <c r="G34" s="2" t="s">
        <v>942</v>
      </c>
      <c r="H34" t="s">
        <v>1397</v>
      </c>
    </row>
    <row r="35" spans="1:8" x14ac:dyDescent="0.15">
      <c r="A35">
        <v>9034</v>
      </c>
      <c r="B35" t="s">
        <v>1976</v>
      </c>
      <c r="C35" t="s">
        <v>1977</v>
      </c>
      <c r="D35" t="s">
        <v>374</v>
      </c>
      <c r="E35" s="2" t="s">
        <v>267</v>
      </c>
      <c r="F35" t="s">
        <v>1935</v>
      </c>
      <c r="G35" s="2" t="s">
        <v>613</v>
      </c>
      <c r="H35" t="s">
        <v>1397</v>
      </c>
    </row>
    <row r="36" spans="1:8" x14ac:dyDescent="0.15">
      <c r="A36">
        <v>9035</v>
      </c>
      <c r="B36" t="s">
        <v>1978</v>
      </c>
      <c r="C36" t="s">
        <v>1979</v>
      </c>
      <c r="D36" t="s">
        <v>374</v>
      </c>
      <c r="E36" s="2" t="s">
        <v>267</v>
      </c>
      <c r="F36" t="s">
        <v>1905</v>
      </c>
      <c r="G36" s="2" t="s">
        <v>594</v>
      </c>
      <c r="H36" t="s">
        <v>1397</v>
      </c>
    </row>
    <row r="37" spans="1:8" x14ac:dyDescent="0.15">
      <c r="A37">
        <v>9036</v>
      </c>
      <c r="B37" t="s">
        <v>1980</v>
      </c>
      <c r="C37" t="s">
        <v>1981</v>
      </c>
      <c r="D37" t="s">
        <v>374</v>
      </c>
      <c r="E37" s="2" t="s">
        <v>267</v>
      </c>
      <c r="F37" t="s">
        <v>1897</v>
      </c>
      <c r="G37" s="2" t="s">
        <v>741</v>
      </c>
      <c r="H37" t="s">
        <v>1397</v>
      </c>
    </row>
    <row r="38" spans="1:8" x14ac:dyDescent="0.15">
      <c r="A38">
        <v>9037</v>
      </c>
      <c r="B38" t="s">
        <v>1982</v>
      </c>
      <c r="C38" t="s">
        <v>1983</v>
      </c>
      <c r="D38" t="s">
        <v>374</v>
      </c>
      <c r="E38" s="2" t="s">
        <v>267</v>
      </c>
      <c r="F38" t="s">
        <v>1929</v>
      </c>
      <c r="G38" s="2" t="s">
        <v>801</v>
      </c>
      <c r="H38" t="s">
        <v>1397</v>
      </c>
    </row>
    <row r="39" spans="1:8" x14ac:dyDescent="0.15">
      <c r="A39">
        <v>9038</v>
      </c>
      <c r="B39" t="s">
        <v>1984</v>
      </c>
      <c r="C39" t="s">
        <v>1985</v>
      </c>
      <c r="D39" t="s">
        <v>374</v>
      </c>
      <c r="E39" s="2" t="s">
        <v>267</v>
      </c>
      <c r="F39" t="s">
        <v>1960</v>
      </c>
      <c r="G39" s="2" t="s">
        <v>505</v>
      </c>
      <c r="H39" t="s">
        <v>1397</v>
      </c>
    </row>
    <row r="40" spans="1:8" x14ac:dyDescent="0.15">
      <c r="A40">
        <v>9039</v>
      </c>
      <c r="B40" t="s">
        <v>1986</v>
      </c>
      <c r="C40" t="s">
        <v>1987</v>
      </c>
      <c r="D40" t="s">
        <v>374</v>
      </c>
      <c r="E40" s="2" t="s">
        <v>267</v>
      </c>
      <c r="F40" t="s">
        <v>1963</v>
      </c>
      <c r="G40" s="2" t="s">
        <v>1257</v>
      </c>
      <c r="H40" t="s">
        <v>1397</v>
      </c>
    </row>
    <row r="41" spans="1:8" x14ac:dyDescent="0.15">
      <c r="A41">
        <v>9040</v>
      </c>
      <c r="B41" t="s">
        <v>1988</v>
      </c>
      <c r="C41" t="s">
        <v>1989</v>
      </c>
      <c r="D41" t="s">
        <v>374</v>
      </c>
      <c r="E41" s="2" t="s">
        <v>267</v>
      </c>
      <c r="F41" t="s">
        <v>1905</v>
      </c>
      <c r="G41" s="2" t="s">
        <v>1063</v>
      </c>
      <c r="H41" t="s">
        <v>1397</v>
      </c>
    </row>
    <row r="42" spans="1:8" x14ac:dyDescent="0.15">
      <c r="A42">
        <v>9041</v>
      </c>
      <c r="B42" t="s">
        <v>1990</v>
      </c>
      <c r="C42" t="s">
        <v>1991</v>
      </c>
      <c r="D42" t="s">
        <v>374</v>
      </c>
      <c r="E42" s="2" t="s">
        <v>266</v>
      </c>
      <c r="F42" t="s">
        <v>1963</v>
      </c>
      <c r="G42" s="2" t="s">
        <v>781</v>
      </c>
      <c r="H42" t="s">
        <v>1397</v>
      </c>
    </row>
    <row r="43" spans="1:8" x14ac:dyDescent="0.15">
      <c r="A43">
        <v>9042</v>
      </c>
      <c r="B43" t="s">
        <v>1992</v>
      </c>
      <c r="C43" t="s">
        <v>1993</v>
      </c>
      <c r="D43" t="s">
        <v>374</v>
      </c>
      <c r="E43" s="2" t="s">
        <v>266</v>
      </c>
      <c r="F43" t="s">
        <v>1994</v>
      </c>
      <c r="G43" s="2" t="s">
        <v>1995</v>
      </c>
      <c r="H43" t="s">
        <v>1397</v>
      </c>
    </row>
    <row r="44" spans="1:8" x14ac:dyDescent="0.15">
      <c r="A44">
        <v>9043</v>
      </c>
      <c r="B44" t="s">
        <v>1996</v>
      </c>
      <c r="C44" t="s">
        <v>1997</v>
      </c>
      <c r="D44" t="s">
        <v>374</v>
      </c>
      <c r="E44" s="2" t="s">
        <v>266</v>
      </c>
      <c r="F44" t="s">
        <v>1902</v>
      </c>
      <c r="G44" s="2" t="s">
        <v>1046</v>
      </c>
      <c r="H44" t="s">
        <v>1397</v>
      </c>
    </row>
    <row r="45" spans="1:8" x14ac:dyDescent="0.15">
      <c r="A45">
        <v>9044</v>
      </c>
      <c r="B45" t="s">
        <v>1998</v>
      </c>
      <c r="C45" t="s">
        <v>1999</v>
      </c>
      <c r="D45" t="s">
        <v>374</v>
      </c>
      <c r="E45" s="2" t="s">
        <v>266</v>
      </c>
      <c r="F45" t="s">
        <v>2000</v>
      </c>
      <c r="G45" s="2" t="s">
        <v>609</v>
      </c>
      <c r="H45" t="s">
        <v>1397</v>
      </c>
    </row>
    <row r="46" spans="1:8" x14ac:dyDescent="0.15">
      <c r="A46">
        <v>9045</v>
      </c>
      <c r="B46" t="s">
        <v>2001</v>
      </c>
      <c r="C46" t="s">
        <v>2002</v>
      </c>
      <c r="D46" t="s">
        <v>374</v>
      </c>
      <c r="E46" s="2" t="s">
        <v>266</v>
      </c>
      <c r="F46" t="s">
        <v>1935</v>
      </c>
      <c r="G46" s="2" t="s">
        <v>652</v>
      </c>
      <c r="H46" t="s">
        <v>1397</v>
      </c>
    </row>
    <row r="47" spans="1:8" x14ac:dyDescent="0.15">
      <c r="A47">
        <v>9046</v>
      </c>
      <c r="B47" t="s">
        <v>2003</v>
      </c>
      <c r="C47" t="s">
        <v>2004</v>
      </c>
      <c r="D47" t="s">
        <v>374</v>
      </c>
      <c r="E47" s="2" t="s">
        <v>266</v>
      </c>
      <c r="F47" t="s">
        <v>1966</v>
      </c>
      <c r="G47" s="2" t="s">
        <v>788</v>
      </c>
      <c r="H47" t="s">
        <v>1397</v>
      </c>
    </row>
    <row r="48" spans="1:8" x14ac:dyDescent="0.15">
      <c r="A48">
        <v>9047</v>
      </c>
      <c r="B48" t="s">
        <v>2005</v>
      </c>
      <c r="C48" t="s">
        <v>2006</v>
      </c>
      <c r="D48" t="s">
        <v>374</v>
      </c>
      <c r="E48" s="2" t="s">
        <v>266</v>
      </c>
      <c r="F48" t="s">
        <v>1929</v>
      </c>
      <c r="G48" s="2" t="s">
        <v>600</v>
      </c>
      <c r="H48" t="s">
        <v>1397</v>
      </c>
    </row>
    <row r="49" spans="1:8" x14ac:dyDescent="0.15">
      <c r="A49">
        <v>9048</v>
      </c>
      <c r="B49" t="s">
        <v>2007</v>
      </c>
      <c r="C49" t="s">
        <v>2008</v>
      </c>
      <c r="D49" t="s">
        <v>374</v>
      </c>
      <c r="E49" s="2" t="s">
        <v>1384</v>
      </c>
      <c r="F49" t="s">
        <v>2009</v>
      </c>
      <c r="G49" s="2" t="s">
        <v>699</v>
      </c>
      <c r="H49" t="s">
        <v>1397</v>
      </c>
    </row>
    <row r="50" spans="1:8" x14ac:dyDescent="0.15">
      <c r="A50">
        <v>9049</v>
      </c>
      <c r="B50" t="s">
        <v>2010</v>
      </c>
      <c r="C50" t="s">
        <v>2011</v>
      </c>
      <c r="D50" t="s">
        <v>374</v>
      </c>
      <c r="E50" s="2" t="s">
        <v>1384</v>
      </c>
      <c r="F50" t="s">
        <v>1960</v>
      </c>
      <c r="G50" s="2" t="s">
        <v>616</v>
      </c>
      <c r="H50" t="s">
        <v>1397</v>
      </c>
    </row>
    <row r="51" spans="1:8" x14ac:dyDescent="0.15">
      <c r="A51">
        <v>9050</v>
      </c>
      <c r="B51" t="s">
        <v>2012</v>
      </c>
      <c r="C51" t="s">
        <v>2013</v>
      </c>
      <c r="D51" t="s">
        <v>374</v>
      </c>
      <c r="E51" s="2" t="s">
        <v>1384</v>
      </c>
      <c r="F51" t="s">
        <v>1897</v>
      </c>
      <c r="G51" s="2" t="s">
        <v>1382</v>
      </c>
      <c r="H51" t="s">
        <v>1397</v>
      </c>
    </row>
    <row r="52" spans="1:8" x14ac:dyDescent="0.15">
      <c r="A52">
        <v>9051</v>
      </c>
      <c r="B52" t="s">
        <v>2014</v>
      </c>
      <c r="C52" t="s">
        <v>2015</v>
      </c>
      <c r="D52" t="s">
        <v>374</v>
      </c>
      <c r="E52" s="2" t="s">
        <v>1384</v>
      </c>
      <c r="F52" t="s">
        <v>2016</v>
      </c>
      <c r="G52" s="2" t="s">
        <v>849</v>
      </c>
      <c r="H52" t="s">
        <v>1397</v>
      </c>
    </row>
    <row r="53" spans="1:8" x14ac:dyDescent="0.15">
      <c r="A53">
        <v>9052</v>
      </c>
      <c r="B53" t="s">
        <v>2017</v>
      </c>
      <c r="C53" t="s">
        <v>2018</v>
      </c>
      <c r="D53" t="s">
        <v>374</v>
      </c>
      <c r="E53" s="2" t="s">
        <v>1384</v>
      </c>
      <c r="F53" t="s">
        <v>1897</v>
      </c>
      <c r="G53" s="2" t="s">
        <v>1250</v>
      </c>
      <c r="H53" t="s">
        <v>1397</v>
      </c>
    </row>
    <row r="54" spans="1:8" x14ac:dyDescent="0.15">
      <c r="A54">
        <v>9053</v>
      </c>
      <c r="B54" t="s">
        <v>2019</v>
      </c>
      <c r="C54" t="s">
        <v>2020</v>
      </c>
      <c r="D54" t="s">
        <v>374</v>
      </c>
      <c r="E54" s="2" t="s">
        <v>1384</v>
      </c>
      <c r="F54" t="s">
        <v>1897</v>
      </c>
      <c r="G54" s="2" t="s">
        <v>1198</v>
      </c>
      <c r="H54" t="s">
        <v>1397</v>
      </c>
    </row>
    <row r="55" spans="1:8" x14ac:dyDescent="0.15">
      <c r="A55">
        <v>9054</v>
      </c>
      <c r="B55" t="s">
        <v>2021</v>
      </c>
      <c r="C55" t="s">
        <v>2022</v>
      </c>
      <c r="D55" t="s">
        <v>374</v>
      </c>
      <c r="E55" s="2" t="s">
        <v>1384</v>
      </c>
      <c r="F55" t="s">
        <v>2023</v>
      </c>
      <c r="G55" s="2" t="s">
        <v>1378</v>
      </c>
      <c r="H55" t="s">
        <v>1397</v>
      </c>
    </row>
    <row r="56" spans="1:8" x14ac:dyDescent="0.15">
      <c r="A56">
        <v>9055</v>
      </c>
      <c r="B56" t="s">
        <v>2024</v>
      </c>
      <c r="C56" t="s">
        <v>2025</v>
      </c>
      <c r="D56" t="s">
        <v>374</v>
      </c>
      <c r="E56" s="2" t="s">
        <v>1384</v>
      </c>
      <c r="F56" t="s">
        <v>1897</v>
      </c>
      <c r="G56" s="2" t="s">
        <v>957</v>
      </c>
      <c r="H56" t="s">
        <v>1397</v>
      </c>
    </row>
    <row r="57" spans="1:8" x14ac:dyDescent="0.15">
      <c r="A57">
        <v>9056</v>
      </c>
      <c r="B57" t="s">
        <v>2026</v>
      </c>
      <c r="C57" t="s">
        <v>2027</v>
      </c>
      <c r="D57" t="s">
        <v>374</v>
      </c>
      <c r="E57" s="2" t="s">
        <v>1384</v>
      </c>
      <c r="F57" t="s">
        <v>2028</v>
      </c>
      <c r="G57" s="2" t="s">
        <v>621</v>
      </c>
      <c r="H57" t="s">
        <v>1397</v>
      </c>
    </row>
    <row r="58" spans="1:8" x14ac:dyDescent="0.15">
      <c r="A58">
        <v>9057</v>
      </c>
      <c r="B58" t="s">
        <v>2029</v>
      </c>
      <c r="C58" t="s">
        <v>2030</v>
      </c>
      <c r="D58" t="s">
        <v>374</v>
      </c>
      <c r="E58" s="2" t="s">
        <v>1384</v>
      </c>
      <c r="F58" t="s">
        <v>1905</v>
      </c>
      <c r="G58" s="2" t="s">
        <v>876</v>
      </c>
      <c r="H58" t="s">
        <v>1397</v>
      </c>
    </row>
    <row r="59" spans="1:8" x14ac:dyDescent="0.15">
      <c r="A59">
        <v>9058</v>
      </c>
      <c r="B59" t="s">
        <v>2031</v>
      </c>
      <c r="C59" t="s">
        <v>2032</v>
      </c>
      <c r="D59" t="s">
        <v>374</v>
      </c>
      <c r="E59" s="2" t="s">
        <v>1384</v>
      </c>
      <c r="F59" t="s">
        <v>1966</v>
      </c>
      <c r="G59" s="2" t="s">
        <v>960</v>
      </c>
      <c r="H59" t="s">
        <v>1397</v>
      </c>
    </row>
    <row r="60" spans="1:8" x14ac:dyDescent="0.15">
      <c r="A60">
        <v>9059</v>
      </c>
      <c r="B60" t="s">
        <v>2033</v>
      </c>
      <c r="C60" t="s">
        <v>2034</v>
      </c>
      <c r="D60" t="s">
        <v>374</v>
      </c>
      <c r="E60" s="2" t="s">
        <v>1384</v>
      </c>
      <c r="F60" t="s">
        <v>1897</v>
      </c>
      <c r="G60" s="2" t="s">
        <v>1364</v>
      </c>
      <c r="H60" t="s">
        <v>1397</v>
      </c>
    </row>
    <row r="61" spans="1:8" x14ac:dyDescent="0.15">
      <c r="A61">
        <v>9060</v>
      </c>
      <c r="B61" t="s">
        <v>2035</v>
      </c>
      <c r="C61" t="s">
        <v>2036</v>
      </c>
      <c r="D61" t="s">
        <v>374</v>
      </c>
      <c r="E61" s="2" t="s">
        <v>1384</v>
      </c>
      <c r="F61" t="s">
        <v>1915</v>
      </c>
      <c r="G61" s="2" t="s">
        <v>1095</v>
      </c>
      <c r="H61" t="s">
        <v>1397</v>
      </c>
    </row>
    <row r="62" spans="1:8" x14ac:dyDescent="0.15">
      <c r="A62">
        <v>9061</v>
      </c>
      <c r="B62" t="s">
        <v>2037</v>
      </c>
      <c r="C62" t="s">
        <v>2038</v>
      </c>
      <c r="D62" t="s">
        <v>363</v>
      </c>
      <c r="E62" s="2" t="s">
        <v>268</v>
      </c>
      <c r="F62" t="s">
        <v>1915</v>
      </c>
      <c r="G62" s="2" t="s">
        <v>579</v>
      </c>
      <c r="H62" t="s">
        <v>1397</v>
      </c>
    </row>
    <row r="63" spans="1:8" x14ac:dyDescent="0.15">
      <c r="A63">
        <v>9062</v>
      </c>
      <c r="B63" t="s">
        <v>2039</v>
      </c>
      <c r="C63" t="s">
        <v>2040</v>
      </c>
      <c r="D63" t="s">
        <v>363</v>
      </c>
      <c r="E63" s="2" t="s">
        <v>268</v>
      </c>
      <c r="F63" t="s">
        <v>1915</v>
      </c>
      <c r="G63" s="2" t="s">
        <v>734</v>
      </c>
      <c r="H63" t="s">
        <v>1397</v>
      </c>
    </row>
    <row r="64" spans="1:8" x14ac:dyDescent="0.15">
      <c r="A64">
        <v>9063</v>
      </c>
      <c r="B64" t="s">
        <v>2041</v>
      </c>
      <c r="C64" t="s">
        <v>2042</v>
      </c>
      <c r="D64" t="s">
        <v>363</v>
      </c>
      <c r="E64" s="2" t="s">
        <v>268</v>
      </c>
      <c r="F64" t="s">
        <v>2043</v>
      </c>
      <c r="G64" s="2" t="s">
        <v>669</v>
      </c>
      <c r="H64" t="s">
        <v>1397</v>
      </c>
    </row>
    <row r="65" spans="1:8" x14ac:dyDescent="0.15">
      <c r="A65">
        <v>9064</v>
      </c>
      <c r="B65" t="s">
        <v>2044</v>
      </c>
      <c r="C65" t="s">
        <v>2045</v>
      </c>
      <c r="D65" t="s">
        <v>363</v>
      </c>
      <c r="E65" s="2" t="s">
        <v>267</v>
      </c>
      <c r="F65" t="s">
        <v>1902</v>
      </c>
      <c r="G65" s="2" t="s">
        <v>549</v>
      </c>
      <c r="H65" t="s">
        <v>1397</v>
      </c>
    </row>
    <row r="66" spans="1:8" x14ac:dyDescent="0.15">
      <c r="A66">
        <v>9065</v>
      </c>
      <c r="B66" t="s">
        <v>2046</v>
      </c>
      <c r="C66" t="s">
        <v>2047</v>
      </c>
      <c r="D66" t="s">
        <v>363</v>
      </c>
      <c r="E66" s="2" t="s">
        <v>267</v>
      </c>
      <c r="F66" t="s">
        <v>2048</v>
      </c>
      <c r="G66" s="2" t="s">
        <v>645</v>
      </c>
      <c r="H66" t="s">
        <v>1397</v>
      </c>
    </row>
    <row r="67" spans="1:8" x14ac:dyDescent="0.15">
      <c r="A67">
        <v>9066</v>
      </c>
      <c r="B67" t="s">
        <v>2049</v>
      </c>
      <c r="C67" t="s">
        <v>2050</v>
      </c>
      <c r="D67" t="s">
        <v>363</v>
      </c>
      <c r="E67" s="2" t="s">
        <v>267</v>
      </c>
      <c r="F67" t="s">
        <v>2051</v>
      </c>
      <c r="G67" s="2" t="s">
        <v>1032</v>
      </c>
      <c r="H67" t="s">
        <v>1397</v>
      </c>
    </row>
    <row r="68" spans="1:8" x14ac:dyDescent="0.15">
      <c r="A68">
        <v>9067</v>
      </c>
      <c r="B68" t="s">
        <v>2052</v>
      </c>
      <c r="C68" t="s">
        <v>2053</v>
      </c>
      <c r="D68" t="s">
        <v>363</v>
      </c>
      <c r="E68" s="2" t="s">
        <v>267</v>
      </c>
      <c r="F68" t="s">
        <v>1905</v>
      </c>
      <c r="G68" s="2" t="s">
        <v>2054</v>
      </c>
      <c r="H68" t="s">
        <v>1397</v>
      </c>
    </row>
    <row r="69" spans="1:8" x14ac:dyDescent="0.15">
      <c r="A69">
        <v>9068</v>
      </c>
      <c r="B69" t="s">
        <v>2055</v>
      </c>
      <c r="C69" t="s">
        <v>2056</v>
      </c>
      <c r="D69" t="s">
        <v>363</v>
      </c>
      <c r="E69" s="2" t="s">
        <v>266</v>
      </c>
      <c r="F69" t="s">
        <v>1905</v>
      </c>
      <c r="G69" s="2" t="s">
        <v>1111</v>
      </c>
      <c r="H69" t="s">
        <v>1397</v>
      </c>
    </row>
    <row r="70" spans="1:8" x14ac:dyDescent="0.15">
      <c r="A70">
        <v>9069</v>
      </c>
      <c r="B70" t="s">
        <v>2057</v>
      </c>
      <c r="C70" t="s">
        <v>2058</v>
      </c>
      <c r="D70" t="s">
        <v>363</v>
      </c>
      <c r="E70" s="2" t="s">
        <v>266</v>
      </c>
      <c r="F70" t="s">
        <v>2059</v>
      </c>
      <c r="G70" s="2" t="s">
        <v>713</v>
      </c>
      <c r="H70" t="s">
        <v>1397</v>
      </c>
    </row>
    <row r="71" spans="1:8" x14ac:dyDescent="0.15">
      <c r="A71">
        <v>9070</v>
      </c>
      <c r="B71" t="s">
        <v>2060</v>
      </c>
      <c r="C71" t="s">
        <v>2061</v>
      </c>
      <c r="D71" t="s">
        <v>363</v>
      </c>
      <c r="E71" s="2" t="s">
        <v>266</v>
      </c>
      <c r="F71" t="s">
        <v>1897</v>
      </c>
      <c r="G71" s="2" t="s">
        <v>1288</v>
      </c>
      <c r="H71" t="s">
        <v>1397</v>
      </c>
    </row>
    <row r="72" spans="1:8" x14ac:dyDescent="0.15">
      <c r="A72">
        <v>9071</v>
      </c>
      <c r="B72" t="s">
        <v>2062</v>
      </c>
      <c r="C72" t="s">
        <v>2063</v>
      </c>
      <c r="D72" t="s">
        <v>363</v>
      </c>
      <c r="E72" s="2" t="s">
        <v>266</v>
      </c>
      <c r="F72" t="s">
        <v>1960</v>
      </c>
      <c r="G72" s="2" t="s">
        <v>696</v>
      </c>
      <c r="H72" t="s">
        <v>1397</v>
      </c>
    </row>
    <row r="73" spans="1:8" x14ac:dyDescent="0.15">
      <c r="A73">
        <v>9072</v>
      </c>
      <c r="B73" t="s">
        <v>2064</v>
      </c>
      <c r="C73" t="s">
        <v>2065</v>
      </c>
      <c r="D73" t="s">
        <v>363</v>
      </c>
      <c r="E73" s="2" t="s">
        <v>266</v>
      </c>
      <c r="F73" t="s">
        <v>2048</v>
      </c>
      <c r="G73" s="2" t="s">
        <v>534</v>
      </c>
      <c r="H73" t="s">
        <v>1397</v>
      </c>
    </row>
    <row r="74" spans="1:8" x14ac:dyDescent="0.15">
      <c r="A74">
        <v>9073</v>
      </c>
      <c r="B74" t="s">
        <v>2066</v>
      </c>
      <c r="C74" t="s">
        <v>2067</v>
      </c>
      <c r="D74" t="s">
        <v>363</v>
      </c>
      <c r="E74" s="2" t="s">
        <v>266</v>
      </c>
      <c r="F74" t="s">
        <v>1994</v>
      </c>
      <c r="G74" s="2" t="s">
        <v>1100</v>
      </c>
      <c r="H74" t="s">
        <v>1397</v>
      </c>
    </row>
    <row r="75" spans="1:8" x14ac:dyDescent="0.15">
      <c r="A75">
        <v>9074</v>
      </c>
      <c r="B75" t="s">
        <v>2068</v>
      </c>
      <c r="C75" t="s">
        <v>2069</v>
      </c>
      <c r="D75" t="s">
        <v>363</v>
      </c>
      <c r="E75" s="2" t="s">
        <v>266</v>
      </c>
      <c r="F75" t="s">
        <v>1897</v>
      </c>
      <c r="G75" s="2" t="s">
        <v>562</v>
      </c>
      <c r="H75" t="s">
        <v>1397</v>
      </c>
    </row>
    <row r="76" spans="1:8" x14ac:dyDescent="0.15">
      <c r="A76">
        <v>9075</v>
      </c>
      <c r="B76" t="s">
        <v>2070</v>
      </c>
      <c r="C76" t="s">
        <v>2071</v>
      </c>
      <c r="D76" t="s">
        <v>363</v>
      </c>
      <c r="E76" s="2" t="s">
        <v>266</v>
      </c>
      <c r="F76" t="s">
        <v>2016</v>
      </c>
      <c r="G76" s="2" t="s">
        <v>845</v>
      </c>
      <c r="H76" t="s">
        <v>1397</v>
      </c>
    </row>
    <row r="77" spans="1:8" x14ac:dyDescent="0.15">
      <c r="A77">
        <v>9076</v>
      </c>
      <c r="B77" t="s">
        <v>2072</v>
      </c>
      <c r="C77" t="s">
        <v>2073</v>
      </c>
      <c r="D77" t="s">
        <v>363</v>
      </c>
      <c r="E77" s="2" t="s">
        <v>266</v>
      </c>
      <c r="F77" t="s">
        <v>1897</v>
      </c>
      <c r="G77" s="2" t="s">
        <v>526</v>
      </c>
      <c r="H77" t="s">
        <v>1397</v>
      </c>
    </row>
    <row r="78" spans="1:8" x14ac:dyDescent="0.15">
      <c r="A78">
        <v>9077</v>
      </c>
      <c r="B78" t="s">
        <v>2074</v>
      </c>
      <c r="C78" t="s">
        <v>2075</v>
      </c>
      <c r="D78" t="s">
        <v>363</v>
      </c>
      <c r="E78" s="2" t="s">
        <v>1384</v>
      </c>
      <c r="F78" t="s">
        <v>2076</v>
      </c>
      <c r="G78" s="2" t="s">
        <v>721</v>
      </c>
      <c r="H78" t="s">
        <v>1397</v>
      </c>
    </row>
    <row r="79" spans="1:8" x14ac:dyDescent="0.15">
      <c r="A79">
        <v>9078</v>
      </c>
      <c r="B79" t="s">
        <v>2077</v>
      </c>
      <c r="C79" t="s">
        <v>2078</v>
      </c>
      <c r="D79" t="s">
        <v>363</v>
      </c>
      <c r="E79" s="2" t="s">
        <v>1384</v>
      </c>
      <c r="F79" t="s">
        <v>1905</v>
      </c>
      <c r="G79" s="2" t="s">
        <v>1253</v>
      </c>
      <c r="H79" t="s">
        <v>1397</v>
      </c>
    </row>
    <row r="80" spans="1:8" x14ac:dyDescent="0.15">
      <c r="A80">
        <v>9079</v>
      </c>
      <c r="B80" t="s">
        <v>2079</v>
      </c>
      <c r="C80" t="s">
        <v>2080</v>
      </c>
      <c r="D80" t="s">
        <v>363</v>
      </c>
      <c r="E80" s="2" t="s">
        <v>1384</v>
      </c>
      <c r="F80" t="s">
        <v>1905</v>
      </c>
      <c r="G80" s="2" t="s">
        <v>932</v>
      </c>
      <c r="H80" t="s">
        <v>1397</v>
      </c>
    </row>
    <row r="81" spans="1:8" x14ac:dyDescent="0.15">
      <c r="A81">
        <v>9080</v>
      </c>
      <c r="B81" t="s">
        <v>2081</v>
      </c>
      <c r="C81" t="s">
        <v>2082</v>
      </c>
      <c r="D81" t="s">
        <v>363</v>
      </c>
      <c r="E81" s="2" t="s">
        <v>1384</v>
      </c>
      <c r="F81" t="s">
        <v>2059</v>
      </c>
      <c r="G81" s="2" t="s">
        <v>824</v>
      </c>
      <c r="H81" t="s">
        <v>1397</v>
      </c>
    </row>
    <row r="82" spans="1:8" x14ac:dyDescent="0.15">
      <c r="A82">
        <v>9081</v>
      </c>
      <c r="B82" t="s">
        <v>2083</v>
      </c>
      <c r="C82" t="s">
        <v>2084</v>
      </c>
      <c r="D82" t="s">
        <v>376</v>
      </c>
      <c r="E82" s="2" t="s">
        <v>267</v>
      </c>
      <c r="F82" t="s">
        <v>2085</v>
      </c>
      <c r="G82" s="2" t="s">
        <v>1343</v>
      </c>
      <c r="H82" t="s">
        <v>1397</v>
      </c>
    </row>
    <row r="83" spans="1:8" x14ac:dyDescent="0.15">
      <c r="A83">
        <v>9082</v>
      </c>
      <c r="B83" t="s">
        <v>2086</v>
      </c>
      <c r="C83" t="s">
        <v>2087</v>
      </c>
      <c r="D83" t="s">
        <v>376</v>
      </c>
      <c r="E83" s="2" t="s">
        <v>266</v>
      </c>
      <c r="F83" t="s">
        <v>1897</v>
      </c>
      <c r="G83" s="2" t="s">
        <v>660</v>
      </c>
      <c r="H83" t="s">
        <v>1397</v>
      </c>
    </row>
    <row r="84" spans="1:8" x14ac:dyDescent="0.15">
      <c r="A84">
        <v>9083</v>
      </c>
      <c r="B84" t="s">
        <v>2088</v>
      </c>
      <c r="C84" t="s">
        <v>2089</v>
      </c>
      <c r="D84" t="s">
        <v>376</v>
      </c>
      <c r="E84" s="2" t="s">
        <v>268</v>
      </c>
      <c r="F84" t="s">
        <v>1905</v>
      </c>
      <c r="G84" s="2" t="s">
        <v>706</v>
      </c>
      <c r="H84" t="s">
        <v>1397</v>
      </c>
    </row>
    <row r="85" spans="1:8" x14ac:dyDescent="0.15">
      <c r="A85">
        <v>9084</v>
      </c>
      <c r="B85" t="s">
        <v>2090</v>
      </c>
      <c r="C85" t="s">
        <v>2091</v>
      </c>
      <c r="D85" t="s">
        <v>376</v>
      </c>
      <c r="E85" s="2" t="s">
        <v>268</v>
      </c>
      <c r="F85" t="s">
        <v>1897</v>
      </c>
      <c r="G85" s="2" t="s">
        <v>992</v>
      </c>
      <c r="H85" t="s">
        <v>1397</v>
      </c>
    </row>
    <row r="86" spans="1:8" x14ac:dyDescent="0.15">
      <c r="A86">
        <v>9085</v>
      </c>
      <c r="B86" t="s">
        <v>2092</v>
      </c>
      <c r="C86" t="s">
        <v>2093</v>
      </c>
      <c r="D86" t="s">
        <v>376</v>
      </c>
      <c r="E86" s="2" t="s">
        <v>267</v>
      </c>
      <c r="F86" t="s">
        <v>1971</v>
      </c>
      <c r="G86" s="2" t="s">
        <v>650</v>
      </c>
      <c r="H86" t="s">
        <v>1397</v>
      </c>
    </row>
    <row r="87" spans="1:8" x14ac:dyDescent="0.15">
      <c r="A87">
        <v>9086</v>
      </c>
      <c r="B87" t="s">
        <v>2094</v>
      </c>
      <c r="C87" t="s">
        <v>2095</v>
      </c>
      <c r="D87" t="s">
        <v>376</v>
      </c>
      <c r="E87" s="2" t="s">
        <v>266</v>
      </c>
      <c r="F87" t="s">
        <v>2096</v>
      </c>
      <c r="G87" s="2" t="s">
        <v>660</v>
      </c>
      <c r="H87" t="s">
        <v>1397</v>
      </c>
    </row>
    <row r="88" spans="1:8" x14ac:dyDescent="0.15">
      <c r="A88">
        <v>9088</v>
      </c>
      <c r="B88" t="s">
        <v>2097</v>
      </c>
      <c r="C88" t="s">
        <v>2098</v>
      </c>
      <c r="D88" t="s">
        <v>376</v>
      </c>
      <c r="E88" s="2" t="s">
        <v>266</v>
      </c>
      <c r="F88" t="s">
        <v>2085</v>
      </c>
      <c r="G88" s="2" t="s">
        <v>787</v>
      </c>
      <c r="H88" t="s">
        <v>1397</v>
      </c>
    </row>
    <row r="89" spans="1:8" x14ac:dyDescent="0.15">
      <c r="A89">
        <v>9089</v>
      </c>
      <c r="B89" t="s">
        <v>2099</v>
      </c>
      <c r="C89" t="s">
        <v>2100</v>
      </c>
      <c r="D89" t="s">
        <v>376</v>
      </c>
      <c r="E89" s="2" t="s">
        <v>268</v>
      </c>
      <c r="F89" t="s">
        <v>1929</v>
      </c>
      <c r="G89" s="2" t="s">
        <v>578</v>
      </c>
      <c r="H89" t="s">
        <v>1397</v>
      </c>
    </row>
    <row r="90" spans="1:8" x14ac:dyDescent="0.15">
      <c r="A90">
        <v>9090</v>
      </c>
      <c r="B90" t="s">
        <v>2101</v>
      </c>
      <c r="C90" t="s">
        <v>2102</v>
      </c>
      <c r="D90" t="s">
        <v>376</v>
      </c>
      <c r="E90" s="2" t="s">
        <v>268</v>
      </c>
      <c r="F90" t="s">
        <v>1897</v>
      </c>
      <c r="G90" s="2" t="s">
        <v>1127</v>
      </c>
      <c r="H90" t="s">
        <v>1397</v>
      </c>
    </row>
    <row r="91" spans="1:8" x14ac:dyDescent="0.15">
      <c r="A91">
        <v>9091</v>
      </c>
      <c r="B91" t="s">
        <v>2103</v>
      </c>
      <c r="C91" t="s">
        <v>2104</v>
      </c>
      <c r="D91" t="s">
        <v>376</v>
      </c>
      <c r="E91" s="2" t="s">
        <v>267</v>
      </c>
      <c r="F91" t="s">
        <v>1905</v>
      </c>
      <c r="G91" s="2" t="s">
        <v>1092</v>
      </c>
      <c r="H91" t="s">
        <v>1397</v>
      </c>
    </row>
    <row r="92" spans="1:8" x14ac:dyDescent="0.15">
      <c r="A92">
        <v>9092</v>
      </c>
      <c r="B92" t="s">
        <v>2105</v>
      </c>
      <c r="C92" t="s">
        <v>2106</v>
      </c>
      <c r="D92" t="s">
        <v>376</v>
      </c>
      <c r="E92" s="2" t="s">
        <v>266</v>
      </c>
      <c r="F92" t="s">
        <v>2107</v>
      </c>
      <c r="G92" s="2" t="s">
        <v>1139</v>
      </c>
      <c r="H92" t="s">
        <v>1397</v>
      </c>
    </row>
    <row r="93" spans="1:8" x14ac:dyDescent="0.15">
      <c r="A93">
        <v>9093</v>
      </c>
      <c r="B93" t="s">
        <v>2108</v>
      </c>
      <c r="C93" t="s">
        <v>2109</v>
      </c>
      <c r="D93" t="s">
        <v>376</v>
      </c>
      <c r="E93" s="2" t="s">
        <v>266</v>
      </c>
      <c r="F93" t="s">
        <v>1902</v>
      </c>
      <c r="G93" s="2" t="s">
        <v>949</v>
      </c>
      <c r="H93" t="s">
        <v>1397</v>
      </c>
    </row>
    <row r="94" spans="1:8" x14ac:dyDescent="0.15">
      <c r="A94">
        <v>9094</v>
      </c>
      <c r="B94" t="s">
        <v>2110</v>
      </c>
      <c r="C94" t="s">
        <v>2111</v>
      </c>
      <c r="D94" t="s">
        <v>376</v>
      </c>
      <c r="E94" s="2" t="s">
        <v>266</v>
      </c>
      <c r="F94" t="s">
        <v>1905</v>
      </c>
      <c r="G94" s="2" t="s">
        <v>1088</v>
      </c>
      <c r="H94" t="s">
        <v>1397</v>
      </c>
    </row>
    <row r="95" spans="1:8" x14ac:dyDescent="0.15">
      <c r="A95">
        <v>9095</v>
      </c>
      <c r="B95" t="s">
        <v>2112</v>
      </c>
      <c r="C95" t="s">
        <v>2113</v>
      </c>
      <c r="D95" t="s">
        <v>376</v>
      </c>
      <c r="E95" s="2" t="s">
        <v>266</v>
      </c>
      <c r="F95" t="s">
        <v>2114</v>
      </c>
      <c r="G95" s="2" t="s">
        <v>1007</v>
      </c>
      <c r="H95" t="s">
        <v>1397</v>
      </c>
    </row>
    <row r="96" spans="1:8" x14ac:dyDescent="0.15">
      <c r="A96">
        <v>9096</v>
      </c>
      <c r="B96" t="s">
        <v>2115</v>
      </c>
      <c r="C96" t="s">
        <v>2116</v>
      </c>
      <c r="D96" t="s">
        <v>376</v>
      </c>
      <c r="E96" s="2" t="s">
        <v>266</v>
      </c>
      <c r="F96" t="s">
        <v>2048</v>
      </c>
      <c r="G96" s="2" t="s">
        <v>531</v>
      </c>
      <c r="H96" t="s">
        <v>1397</v>
      </c>
    </row>
    <row r="97" spans="1:8" x14ac:dyDescent="0.15">
      <c r="A97">
        <v>9097</v>
      </c>
      <c r="B97" t="s">
        <v>2117</v>
      </c>
      <c r="C97" t="s">
        <v>2118</v>
      </c>
      <c r="D97" t="s">
        <v>376</v>
      </c>
      <c r="E97" s="2" t="s">
        <v>266</v>
      </c>
      <c r="F97" t="s">
        <v>2119</v>
      </c>
      <c r="G97" s="2" t="s">
        <v>1001</v>
      </c>
      <c r="H97" t="s">
        <v>1397</v>
      </c>
    </row>
    <row r="98" spans="1:8" x14ac:dyDescent="0.15">
      <c r="A98">
        <v>9098</v>
      </c>
      <c r="B98" t="s">
        <v>2120</v>
      </c>
      <c r="C98" t="s">
        <v>2121</v>
      </c>
      <c r="D98" t="s">
        <v>376</v>
      </c>
      <c r="E98" s="2" t="s">
        <v>266</v>
      </c>
      <c r="F98" t="s">
        <v>1966</v>
      </c>
      <c r="G98" s="2" t="s">
        <v>529</v>
      </c>
      <c r="H98" t="s">
        <v>1397</v>
      </c>
    </row>
    <row r="99" spans="1:8" x14ac:dyDescent="0.15">
      <c r="A99">
        <v>9099</v>
      </c>
      <c r="B99" t="s">
        <v>2122</v>
      </c>
      <c r="C99" t="s">
        <v>2123</v>
      </c>
      <c r="D99" t="s">
        <v>376</v>
      </c>
      <c r="E99" s="2" t="s">
        <v>1384</v>
      </c>
      <c r="F99" t="s">
        <v>2119</v>
      </c>
      <c r="G99" s="2" t="s">
        <v>1182</v>
      </c>
      <c r="H99" t="s">
        <v>1397</v>
      </c>
    </row>
    <row r="100" spans="1:8" x14ac:dyDescent="0.15">
      <c r="A100">
        <v>9100</v>
      </c>
      <c r="B100" t="s">
        <v>2124</v>
      </c>
      <c r="C100" t="s">
        <v>2125</v>
      </c>
      <c r="D100" t="s">
        <v>376</v>
      </c>
      <c r="E100" s="2" t="s">
        <v>268</v>
      </c>
      <c r="F100" t="s">
        <v>1897</v>
      </c>
      <c r="G100" s="2" t="s">
        <v>548</v>
      </c>
      <c r="H100" t="s">
        <v>1397</v>
      </c>
    </row>
    <row r="101" spans="1:8" x14ac:dyDescent="0.15">
      <c r="A101">
        <v>9101</v>
      </c>
      <c r="B101" t="s">
        <v>2126</v>
      </c>
      <c r="C101" t="s">
        <v>2127</v>
      </c>
      <c r="D101" t="s">
        <v>376</v>
      </c>
      <c r="E101" s="2" t="s">
        <v>268</v>
      </c>
      <c r="F101" t="s">
        <v>1915</v>
      </c>
      <c r="G101" s="2" t="s">
        <v>762</v>
      </c>
      <c r="H101" t="s">
        <v>1397</v>
      </c>
    </row>
    <row r="102" spans="1:8" x14ac:dyDescent="0.15">
      <c r="A102">
        <v>9102</v>
      </c>
      <c r="B102" t="s">
        <v>2128</v>
      </c>
      <c r="C102" t="s">
        <v>2129</v>
      </c>
      <c r="D102" t="s">
        <v>376</v>
      </c>
      <c r="E102" s="2" t="s">
        <v>268</v>
      </c>
      <c r="F102" t="s">
        <v>1897</v>
      </c>
      <c r="G102" s="2" t="s">
        <v>482</v>
      </c>
      <c r="H102" t="s">
        <v>1397</v>
      </c>
    </row>
    <row r="103" spans="1:8" x14ac:dyDescent="0.15">
      <c r="A103">
        <v>9103</v>
      </c>
      <c r="B103" t="s">
        <v>2130</v>
      </c>
      <c r="C103" t="s">
        <v>2131</v>
      </c>
      <c r="D103" t="s">
        <v>376</v>
      </c>
      <c r="E103" s="2" t="s">
        <v>268</v>
      </c>
      <c r="F103" t="s">
        <v>1915</v>
      </c>
      <c r="G103" s="2" t="s">
        <v>2132</v>
      </c>
      <c r="H103" t="s">
        <v>1397</v>
      </c>
    </row>
    <row r="104" spans="1:8" x14ac:dyDescent="0.15">
      <c r="A104">
        <v>9104</v>
      </c>
      <c r="B104" t="s">
        <v>2133</v>
      </c>
      <c r="C104" t="s">
        <v>2134</v>
      </c>
      <c r="D104" t="s">
        <v>376</v>
      </c>
      <c r="E104" s="2" t="s">
        <v>268</v>
      </c>
      <c r="F104" t="s">
        <v>2023</v>
      </c>
      <c r="G104" s="2" t="s">
        <v>641</v>
      </c>
      <c r="H104" t="s">
        <v>1397</v>
      </c>
    </row>
    <row r="105" spans="1:8" x14ac:dyDescent="0.15">
      <c r="A105">
        <v>9105</v>
      </c>
      <c r="B105" t="s">
        <v>2135</v>
      </c>
      <c r="C105" t="s">
        <v>2136</v>
      </c>
      <c r="D105" t="s">
        <v>376</v>
      </c>
      <c r="E105" s="2" t="s">
        <v>268</v>
      </c>
      <c r="F105" t="s">
        <v>1915</v>
      </c>
      <c r="G105" s="2" t="s">
        <v>705</v>
      </c>
      <c r="H105" t="s">
        <v>1397</v>
      </c>
    </row>
    <row r="106" spans="1:8" x14ac:dyDescent="0.15">
      <c r="A106">
        <v>9106</v>
      </c>
      <c r="B106" t="s">
        <v>2137</v>
      </c>
      <c r="C106" t="s">
        <v>2138</v>
      </c>
      <c r="D106" t="s">
        <v>376</v>
      </c>
      <c r="E106" s="2" t="s">
        <v>267</v>
      </c>
      <c r="F106" t="s">
        <v>1966</v>
      </c>
      <c r="G106" s="2" t="s">
        <v>921</v>
      </c>
      <c r="H106" t="s">
        <v>1397</v>
      </c>
    </row>
    <row r="107" spans="1:8" x14ac:dyDescent="0.15">
      <c r="A107">
        <v>9107</v>
      </c>
      <c r="B107" t="s">
        <v>2139</v>
      </c>
      <c r="C107" t="s">
        <v>2140</v>
      </c>
      <c r="D107" t="s">
        <v>376</v>
      </c>
      <c r="E107" s="2" t="s">
        <v>267</v>
      </c>
      <c r="F107" t="s">
        <v>1915</v>
      </c>
      <c r="G107" s="2" t="s">
        <v>917</v>
      </c>
      <c r="H107" t="s">
        <v>1397</v>
      </c>
    </row>
    <row r="108" spans="1:8" x14ac:dyDescent="0.15">
      <c r="A108">
        <v>9108</v>
      </c>
      <c r="B108" t="s">
        <v>2141</v>
      </c>
      <c r="C108" t="s">
        <v>2142</v>
      </c>
      <c r="D108" t="s">
        <v>376</v>
      </c>
      <c r="E108" s="2" t="s">
        <v>266</v>
      </c>
      <c r="F108" t="s">
        <v>1897</v>
      </c>
      <c r="G108" s="2" t="s">
        <v>974</v>
      </c>
      <c r="H108" t="s">
        <v>1397</v>
      </c>
    </row>
    <row r="109" spans="1:8" x14ac:dyDescent="0.15">
      <c r="A109">
        <v>9109</v>
      </c>
      <c r="B109" t="s">
        <v>2143</v>
      </c>
      <c r="C109" t="s">
        <v>2144</v>
      </c>
      <c r="D109" t="s">
        <v>376</v>
      </c>
      <c r="E109" s="2" t="s">
        <v>266</v>
      </c>
      <c r="F109" t="s">
        <v>1897</v>
      </c>
      <c r="G109" s="2" t="s">
        <v>599</v>
      </c>
      <c r="H109" t="s">
        <v>1397</v>
      </c>
    </row>
    <row r="110" spans="1:8" x14ac:dyDescent="0.15">
      <c r="A110">
        <v>9110</v>
      </c>
      <c r="B110" t="s">
        <v>2145</v>
      </c>
      <c r="C110" t="s">
        <v>2146</v>
      </c>
      <c r="D110" t="s">
        <v>376</v>
      </c>
      <c r="E110" s="2" t="s">
        <v>266</v>
      </c>
      <c r="F110" t="s">
        <v>1897</v>
      </c>
      <c r="G110" s="2" t="s">
        <v>1124</v>
      </c>
      <c r="H110" t="s">
        <v>1397</v>
      </c>
    </row>
    <row r="111" spans="1:8" x14ac:dyDescent="0.15">
      <c r="A111">
        <v>9111</v>
      </c>
      <c r="B111" t="s">
        <v>2147</v>
      </c>
      <c r="C111" t="s">
        <v>2148</v>
      </c>
      <c r="D111" t="s">
        <v>376</v>
      </c>
      <c r="E111" s="2" t="s">
        <v>1384</v>
      </c>
      <c r="F111" t="s">
        <v>1915</v>
      </c>
      <c r="G111" s="2" t="s">
        <v>667</v>
      </c>
      <c r="H111" t="s">
        <v>1397</v>
      </c>
    </row>
    <row r="112" spans="1:8" x14ac:dyDescent="0.15">
      <c r="A112">
        <v>9112</v>
      </c>
      <c r="B112" t="s">
        <v>2149</v>
      </c>
      <c r="C112" t="s">
        <v>2150</v>
      </c>
      <c r="D112" t="s">
        <v>376</v>
      </c>
      <c r="E112" s="2" t="s">
        <v>266</v>
      </c>
      <c r="F112" t="s">
        <v>1897</v>
      </c>
      <c r="G112" s="2" t="s">
        <v>600</v>
      </c>
      <c r="H112" t="s">
        <v>1397</v>
      </c>
    </row>
    <row r="113" spans="1:8" x14ac:dyDescent="0.15">
      <c r="A113">
        <v>9113</v>
      </c>
      <c r="B113" t="s">
        <v>2151</v>
      </c>
      <c r="C113" t="s">
        <v>2152</v>
      </c>
      <c r="D113" t="s">
        <v>376</v>
      </c>
      <c r="E113" s="2" t="s">
        <v>268</v>
      </c>
      <c r="F113" t="s">
        <v>1929</v>
      </c>
      <c r="G113" s="2" t="s">
        <v>734</v>
      </c>
      <c r="H113" t="s">
        <v>1397</v>
      </c>
    </row>
    <row r="114" spans="1:8" x14ac:dyDescent="0.15">
      <c r="A114">
        <v>9114</v>
      </c>
      <c r="B114" t="s">
        <v>2153</v>
      </c>
      <c r="C114" t="s">
        <v>2154</v>
      </c>
      <c r="D114" t="s">
        <v>376</v>
      </c>
      <c r="E114" s="2" t="s">
        <v>268</v>
      </c>
      <c r="F114" t="s">
        <v>2155</v>
      </c>
      <c r="G114" s="2" t="s">
        <v>1154</v>
      </c>
      <c r="H114" t="s">
        <v>1397</v>
      </c>
    </row>
    <row r="115" spans="1:8" x14ac:dyDescent="0.15">
      <c r="A115">
        <v>9115</v>
      </c>
      <c r="B115" t="s">
        <v>2156</v>
      </c>
      <c r="C115" t="s">
        <v>2157</v>
      </c>
      <c r="D115" t="s">
        <v>2158</v>
      </c>
      <c r="E115" s="2" t="s">
        <v>266</v>
      </c>
      <c r="F115" t="s">
        <v>1929</v>
      </c>
      <c r="G115" s="2" t="s">
        <v>561</v>
      </c>
      <c r="H115" t="s">
        <v>1397</v>
      </c>
    </row>
    <row r="116" spans="1:8" x14ac:dyDescent="0.15">
      <c r="A116">
        <v>9116</v>
      </c>
      <c r="B116" t="s">
        <v>2159</v>
      </c>
      <c r="C116" t="s">
        <v>2160</v>
      </c>
      <c r="D116" t="s">
        <v>410</v>
      </c>
      <c r="E116" s="2" t="s">
        <v>267</v>
      </c>
      <c r="F116" t="s">
        <v>1897</v>
      </c>
      <c r="G116" s="2" t="s">
        <v>754</v>
      </c>
      <c r="H116" t="s">
        <v>1397</v>
      </c>
    </row>
    <row r="117" spans="1:8" x14ac:dyDescent="0.15">
      <c r="A117">
        <v>9117</v>
      </c>
      <c r="B117" t="s">
        <v>2161</v>
      </c>
      <c r="C117" t="s">
        <v>2162</v>
      </c>
      <c r="D117" t="s">
        <v>1419</v>
      </c>
      <c r="E117" s="2" t="s">
        <v>268</v>
      </c>
      <c r="F117" t="s">
        <v>1902</v>
      </c>
      <c r="G117" s="2" t="s">
        <v>966</v>
      </c>
      <c r="H117" t="s">
        <v>1397</v>
      </c>
    </row>
    <row r="118" spans="1:8" x14ac:dyDescent="0.15">
      <c r="A118">
        <v>9118</v>
      </c>
      <c r="B118" t="s">
        <v>2163</v>
      </c>
      <c r="C118" t="s">
        <v>2164</v>
      </c>
      <c r="D118" t="s">
        <v>1419</v>
      </c>
      <c r="E118" s="2" t="s">
        <v>268</v>
      </c>
      <c r="F118" t="s">
        <v>2165</v>
      </c>
      <c r="G118" s="2" t="s">
        <v>1057</v>
      </c>
      <c r="H118" t="s">
        <v>1397</v>
      </c>
    </row>
    <row r="119" spans="1:8" x14ac:dyDescent="0.15">
      <c r="A119">
        <v>9119</v>
      </c>
      <c r="B119" t="s">
        <v>2166</v>
      </c>
      <c r="C119" t="s">
        <v>2167</v>
      </c>
      <c r="D119" t="s">
        <v>1419</v>
      </c>
      <c r="E119" s="2" t="s">
        <v>268</v>
      </c>
      <c r="F119" t="s">
        <v>2059</v>
      </c>
      <c r="G119" s="2" t="s">
        <v>1172</v>
      </c>
      <c r="H119" t="s">
        <v>1397</v>
      </c>
    </row>
    <row r="120" spans="1:8" x14ac:dyDescent="0.15">
      <c r="A120">
        <v>9120</v>
      </c>
      <c r="B120" t="s">
        <v>2168</v>
      </c>
      <c r="C120" t="s">
        <v>2169</v>
      </c>
      <c r="D120" t="s">
        <v>1419</v>
      </c>
      <c r="E120" s="2" t="s">
        <v>268</v>
      </c>
      <c r="F120" t="s">
        <v>1902</v>
      </c>
      <c r="G120" s="2" t="s">
        <v>1216</v>
      </c>
      <c r="H120" t="s">
        <v>1397</v>
      </c>
    </row>
    <row r="121" spans="1:8" x14ac:dyDescent="0.15">
      <c r="A121">
        <v>9121</v>
      </c>
      <c r="B121" t="s">
        <v>2170</v>
      </c>
      <c r="C121" t="s">
        <v>2171</v>
      </c>
      <c r="D121" t="s">
        <v>1419</v>
      </c>
      <c r="E121" s="2" t="s">
        <v>268</v>
      </c>
      <c r="F121" t="s">
        <v>1935</v>
      </c>
      <c r="G121" s="2" t="s">
        <v>904</v>
      </c>
      <c r="H121" t="s">
        <v>1397</v>
      </c>
    </row>
    <row r="122" spans="1:8" x14ac:dyDescent="0.15">
      <c r="A122">
        <v>9122</v>
      </c>
      <c r="B122" t="s">
        <v>2172</v>
      </c>
      <c r="C122" t="s">
        <v>2173</v>
      </c>
      <c r="D122" t="s">
        <v>1419</v>
      </c>
      <c r="E122" s="2" t="s">
        <v>267</v>
      </c>
      <c r="F122" t="s">
        <v>1897</v>
      </c>
      <c r="G122" s="2" t="s">
        <v>884</v>
      </c>
      <c r="H122" t="s">
        <v>1397</v>
      </c>
    </row>
    <row r="123" spans="1:8" x14ac:dyDescent="0.15">
      <c r="A123">
        <v>9123</v>
      </c>
      <c r="B123" t="s">
        <v>2174</v>
      </c>
      <c r="C123" t="s">
        <v>2175</v>
      </c>
      <c r="D123" t="s">
        <v>1419</v>
      </c>
      <c r="E123" s="2" t="s">
        <v>267</v>
      </c>
      <c r="F123" t="s">
        <v>2176</v>
      </c>
      <c r="G123" s="2" t="s">
        <v>585</v>
      </c>
      <c r="H123" t="s">
        <v>1397</v>
      </c>
    </row>
    <row r="124" spans="1:8" x14ac:dyDescent="0.15">
      <c r="A124">
        <v>9124</v>
      </c>
      <c r="B124" t="s">
        <v>2177</v>
      </c>
      <c r="C124" t="s">
        <v>2178</v>
      </c>
      <c r="D124" t="s">
        <v>1419</v>
      </c>
      <c r="E124" s="2" t="s">
        <v>267</v>
      </c>
      <c r="F124" t="s">
        <v>1915</v>
      </c>
      <c r="G124" s="2" t="s">
        <v>1107</v>
      </c>
      <c r="H124" t="s">
        <v>1397</v>
      </c>
    </row>
    <row r="125" spans="1:8" x14ac:dyDescent="0.15">
      <c r="A125">
        <v>9125</v>
      </c>
      <c r="B125" t="s">
        <v>2179</v>
      </c>
      <c r="C125" t="s">
        <v>2180</v>
      </c>
      <c r="D125" t="s">
        <v>1419</v>
      </c>
      <c r="E125" s="2" t="s">
        <v>267</v>
      </c>
      <c r="F125" t="s">
        <v>1915</v>
      </c>
      <c r="G125" s="2" t="s">
        <v>2181</v>
      </c>
      <c r="H125" t="s">
        <v>1397</v>
      </c>
    </row>
    <row r="126" spans="1:8" x14ac:dyDescent="0.15">
      <c r="A126">
        <v>9126</v>
      </c>
      <c r="B126" t="s">
        <v>2182</v>
      </c>
      <c r="C126" t="s">
        <v>2183</v>
      </c>
      <c r="D126" t="s">
        <v>1419</v>
      </c>
      <c r="E126" s="2" t="s">
        <v>267</v>
      </c>
      <c r="F126" t="s">
        <v>1902</v>
      </c>
      <c r="G126" s="2" t="s">
        <v>597</v>
      </c>
      <c r="H126" t="s">
        <v>1397</v>
      </c>
    </row>
    <row r="127" spans="1:8" x14ac:dyDescent="0.15">
      <c r="A127">
        <v>9127</v>
      </c>
      <c r="B127" t="s">
        <v>2184</v>
      </c>
      <c r="C127" t="s">
        <v>2185</v>
      </c>
      <c r="D127" t="s">
        <v>1419</v>
      </c>
      <c r="E127" s="2" t="s">
        <v>267</v>
      </c>
      <c r="F127" t="s">
        <v>1905</v>
      </c>
      <c r="G127" s="2" t="s">
        <v>583</v>
      </c>
      <c r="H127" t="s">
        <v>1397</v>
      </c>
    </row>
    <row r="128" spans="1:8" x14ac:dyDescent="0.15">
      <c r="A128">
        <v>9128</v>
      </c>
      <c r="B128" t="s">
        <v>2186</v>
      </c>
      <c r="C128" t="s">
        <v>2187</v>
      </c>
      <c r="D128" t="s">
        <v>1419</v>
      </c>
      <c r="E128" s="2" t="s">
        <v>267</v>
      </c>
      <c r="F128" t="s">
        <v>1915</v>
      </c>
      <c r="G128" s="2" t="s">
        <v>613</v>
      </c>
      <c r="H128" t="s">
        <v>1397</v>
      </c>
    </row>
    <row r="129" spans="1:8" x14ac:dyDescent="0.15">
      <c r="A129">
        <v>9129</v>
      </c>
      <c r="B129" t="s">
        <v>2188</v>
      </c>
      <c r="C129" t="s">
        <v>2189</v>
      </c>
      <c r="D129" t="s">
        <v>1419</v>
      </c>
      <c r="E129" s="2" t="s">
        <v>267</v>
      </c>
      <c r="F129" t="s">
        <v>2190</v>
      </c>
      <c r="G129" s="2" t="s">
        <v>884</v>
      </c>
      <c r="H129" t="s">
        <v>1397</v>
      </c>
    </row>
    <row r="130" spans="1:8" x14ac:dyDescent="0.15">
      <c r="A130">
        <v>9130</v>
      </c>
      <c r="B130" t="s">
        <v>2191</v>
      </c>
      <c r="C130" t="s">
        <v>2192</v>
      </c>
      <c r="D130" t="s">
        <v>1419</v>
      </c>
      <c r="E130" s="2" t="s">
        <v>266</v>
      </c>
      <c r="F130" t="s">
        <v>2107</v>
      </c>
      <c r="G130" s="2" t="s">
        <v>871</v>
      </c>
      <c r="H130" t="s">
        <v>1397</v>
      </c>
    </row>
    <row r="131" spans="1:8" x14ac:dyDescent="0.15">
      <c r="A131">
        <v>9131</v>
      </c>
      <c r="B131" t="s">
        <v>2193</v>
      </c>
      <c r="C131" t="s">
        <v>2194</v>
      </c>
      <c r="D131" t="s">
        <v>1419</v>
      </c>
      <c r="E131" s="2" t="s">
        <v>266</v>
      </c>
      <c r="F131" t="s">
        <v>1963</v>
      </c>
      <c r="G131" s="2" t="s">
        <v>524</v>
      </c>
      <c r="H131" t="s">
        <v>1397</v>
      </c>
    </row>
    <row r="132" spans="1:8" x14ac:dyDescent="0.15">
      <c r="A132">
        <v>9132</v>
      </c>
      <c r="B132" t="s">
        <v>2195</v>
      </c>
      <c r="C132" t="s">
        <v>2196</v>
      </c>
      <c r="D132" t="s">
        <v>1419</v>
      </c>
      <c r="E132" s="2" t="s">
        <v>266</v>
      </c>
      <c r="F132" t="s">
        <v>1905</v>
      </c>
      <c r="G132" s="2" t="s">
        <v>890</v>
      </c>
      <c r="H132" t="s">
        <v>1397</v>
      </c>
    </row>
    <row r="133" spans="1:8" x14ac:dyDescent="0.15">
      <c r="A133">
        <v>9133</v>
      </c>
      <c r="B133" t="s">
        <v>2197</v>
      </c>
      <c r="C133" t="s">
        <v>2198</v>
      </c>
      <c r="D133" t="s">
        <v>1419</v>
      </c>
      <c r="E133" s="2" t="s">
        <v>266</v>
      </c>
      <c r="F133" t="s">
        <v>2165</v>
      </c>
      <c r="G133" s="2" t="s">
        <v>607</v>
      </c>
      <c r="H133" t="s">
        <v>1397</v>
      </c>
    </row>
    <row r="134" spans="1:8" x14ac:dyDescent="0.15">
      <c r="A134">
        <v>9134</v>
      </c>
      <c r="B134" t="s">
        <v>2199</v>
      </c>
      <c r="C134" t="s">
        <v>2200</v>
      </c>
      <c r="D134" t="s">
        <v>1419</v>
      </c>
      <c r="E134" s="2" t="s">
        <v>268</v>
      </c>
      <c r="F134" t="s">
        <v>1902</v>
      </c>
      <c r="G134" s="2" t="s">
        <v>1281</v>
      </c>
      <c r="H134" t="s">
        <v>1397</v>
      </c>
    </row>
    <row r="135" spans="1:8" x14ac:dyDescent="0.15">
      <c r="A135">
        <v>9135</v>
      </c>
      <c r="B135" t="s">
        <v>2201</v>
      </c>
      <c r="C135" t="s">
        <v>2202</v>
      </c>
      <c r="D135" t="s">
        <v>1419</v>
      </c>
      <c r="E135" s="2" t="s">
        <v>267</v>
      </c>
      <c r="F135" t="s">
        <v>2119</v>
      </c>
      <c r="G135" s="2" t="s">
        <v>1358</v>
      </c>
      <c r="H135" t="s">
        <v>1397</v>
      </c>
    </row>
    <row r="136" spans="1:8" x14ac:dyDescent="0.15">
      <c r="A136">
        <v>9136</v>
      </c>
      <c r="B136" t="s">
        <v>2203</v>
      </c>
      <c r="C136" t="s">
        <v>2204</v>
      </c>
      <c r="D136" t="s">
        <v>1419</v>
      </c>
      <c r="E136" s="2" t="s">
        <v>267</v>
      </c>
      <c r="F136" t="s">
        <v>1902</v>
      </c>
      <c r="G136" s="2" t="s">
        <v>508</v>
      </c>
      <c r="H136" t="s">
        <v>1397</v>
      </c>
    </row>
    <row r="137" spans="1:8" x14ac:dyDescent="0.15">
      <c r="A137">
        <v>9137</v>
      </c>
      <c r="B137" t="s">
        <v>2205</v>
      </c>
      <c r="C137" t="s">
        <v>2206</v>
      </c>
      <c r="D137" t="s">
        <v>1419</v>
      </c>
      <c r="E137" s="2" t="s">
        <v>267</v>
      </c>
      <c r="F137" t="s">
        <v>2155</v>
      </c>
      <c r="G137" s="2" t="s">
        <v>591</v>
      </c>
      <c r="H137" t="s">
        <v>1397</v>
      </c>
    </row>
    <row r="138" spans="1:8" x14ac:dyDescent="0.15">
      <c r="A138">
        <v>9138</v>
      </c>
      <c r="B138" t="s">
        <v>2207</v>
      </c>
      <c r="C138" t="s">
        <v>2208</v>
      </c>
      <c r="D138" t="s">
        <v>1419</v>
      </c>
      <c r="E138" s="2" t="s">
        <v>266</v>
      </c>
      <c r="F138" t="s">
        <v>1897</v>
      </c>
      <c r="G138" s="2" t="s">
        <v>556</v>
      </c>
      <c r="H138" t="s">
        <v>1397</v>
      </c>
    </row>
    <row r="139" spans="1:8" x14ac:dyDescent="0.15">
      <c r="A139">
        <v>9139</v>
      </c>
      <c r="B139" t="s">
        <v>2209</v>
      </c>
      <c r="C139" t="s">
        <v>2210</v>
      </c>
      <c r="D139" t="s">
        <v>1419</v>
      </c>
      <c r="E139" s="2" t="s">
        <v>266</v>
      </c>
      <c r="F139" t="s">
        <v>2085</v>
      </c>
      <c r="G139" s="2" t="s">
        <v>1241</v>
      </c>
      <c r="H139" t="s">
        <v>1397</v>
      </c>
    </row>
    <row r="140" spans="1:8" x14ac:dyDescent="0.15">
      <c r="A140">
        <v>9140</v>
      </c>
      <c r="B140" t="s">
        <v>2211</v>
      </c>
      <c r="C140" t="s">
        <v>2212</v>
      </c>
      <c r="D140" t="s">
        <v>1419</v>
      </c>
      <c r="E140" s="2" t="s">
        <v>266</v>
      </c>
      <c r="F140" t="s">
        <v>1929</v>
      </c>
      <c r="G140" s="2" t="s">
        <v>973</v>
      </c>
      <c r="H140" t="s">
        <v>1397</v>
      </c>
    </row>
    <row r="141" spans="1:8" x14ac:dyDescent="0.15">
      <c r="A141">
        <v>9141</v>
      </c>
      <c r="B141" t="s">
        <v>2213</v>
      </c>
      <c r="C141" t="s">
        <v>2214</v>
      </c>
      <c r="D141" t="s">
        <v>1419</v>
      </c>
      <c r="E141" s="2" t="s">
        <v>266</v>
      </c>
      <c r="F141" t="s">
        <v>1905</v>
      </c>
      <c r="G141" s="2" t="s">
        <v>813</v>
      </c>
      <c r="H141" t="s">
        <v>1397</v>
      </c>
    </row>
    <row r="142" spans="1:8" x14ac:dyDescent="0.15">
      <c r="A142">
        <v>9142</v>
      </c>
      <c r="B142" t="s">
        <v>2215</v>
      </c>
      <c r="C142" t="s">
        <v>2216</v>
      </c>
      <c r="D142" t="s">
        <v>1419</v>
      </c>
      <c r="E142" s="2" t="s">
        <v>268</v>
      </c>
      <c r="F142" t="s">
        <v>2043</v>
      </c>
      <c r="G142" s="2" t="s">
        <v>1185</v>
      </c>
      <c r="H142" t="s">
        <v>1397</v>
      </c>
    </row>
    <row r="143" spans="1:8" x14ac:dyDescent="0.15">
      <c r="A143">
        <v>9143</v>
      </c>
      <c r="B143" t="s">
        <v>2217</v>
      </c>
      <c r="C143" t="s">
        <v>2218</v>
      </c>
      <c r="D143" t="s">
        <v>1419</v>
      </c>
      <c r="E143" s="2" t="s">
        <v>268</v>
      </c>
      <c r="F143" t="s">
        <v>2219</v>
      </c>
      <c r="G143" s="2" t="s">
        <v>1040</v>
      </c>
      <c r="H143" t="s">
        <v>1397</v>
      </c>
    </row>
    <row r="144" spans="1:8" x14ac:dyDescent="0.15">
      <c r="A144">
        <v>9144</v>
      </c>
      <c r="B144" t="s">
        <v>2220</v>
      </c>
      <c r="C144" t="s">
        <v>2221</v>
      </c>
      <c r="D144" t="s">
        <v>1419</v>
      </c>
      <c r="E144" s="2" t="s">
        <v>268</v>
      </c>
      <c r="F144" t="s">
        <v>2222</v>
      </c>
      <c r="G144" s="2" t="s">
        <v>579</v>
      </c>
      <c r="H144" t="s">
        <v>1397</v>
      </c>
    </row>
    <row r="145" spans="1:8" x14ac:dyDescent="0.15">
      <c r="A145">
        <v>9145</v>
      </c>
      <c r="B145" t="s">
        <v>2223</v>
      </c>
      <c r="C145" t="s">
        <v>2224</v>
      </c>
      <c r="D145" t="s">
        <v>1419</v>
      </c>
      <c r="E145" s="2" t="s">
        <v>268</v>
      </c>
      <c r="F145" t="s">
        <v>2225</v>
      </c>
      <c r="G145" s="2" t="s">
        <v>509</v>
      </c>
      <c r="H145" t="s">
        <v>1397</v>
      </c>
    </row>
    <row r="146" spans="1:8" x14ac:dyDescent="0.15">
      <c r="A146">
        <v>9146</v>
      </c>
      <c r="B146" t="s">
        <v>2226</v>
      </c>
      <c r="C146" t="s">
        <v>2227</v>
      </c>
      <c r="D146" t="s">
        <v>1419</v>
      </c>
      <c r="E146" s="2" t="s">
        <v>268</v>
      </c>
      <c r="F146" t="s">
        <v>2155</v>
      </c>
      <c r="G146" s="2" t="s">
        <v>1293</v>
      </c>
      <c r="H146" t="s">
        <v>1397</v>
      </c>
    </row>
    <row r="147" spans="1:8" x14ac:dyDescent="0.15">
      <c r="A147">
        <v>9147</v>
      </c>
      <c r="B147" t="s">
        <v>2228</v>
      </c>
      <c r="C147" t="s">
        <v>2229</v>
      </c>
      <c r="D147" t="s">
        <v>1419</v>
      </c>
      <c r="E147" s="2" t="s">
        <v>267</v>
      </c>
      <c r="F147" t="s">
        <v>1897</v>
      </c>
      <c r="G147" s="2" t="s">
        <v>517</v>
      </c>
      <c r="H147" t="s">
        <v>1397</v>
      </c>
    </row>
    <row r="148" spans="1:8" x14ac:dyDescent="0.15">
      <c r="A148">
        <v>9148</v>
      </c>
      <c r="B148" t="s">
        <v>2230</v>
      </c>
      <c r="C148" t="s">
        <v>2231</v>
      </c>
      <c r="D148" t="s">
        <v>1419</v>
      </c>
      <c r="E148" s="2" t="s">
        <v>267</v>
      </c>
      <c r="F148" t="s">
        <v>1915</v>
      </c>
      <c r="G148" s="2" t="s">
        <v>976</v>
      </c>
      <c r="H148" t="s">
        <v>1397</v>
      </c>
    </row>
    <row r="149" spans="1:8" x14ac:dyDescent="0.15">
      <c r="A149">
        <v>9149</v>
      </c>
      <c r="B149" t="s">
        <v>2232</v>
      </c>
      <c r="C149" t="s">
        <v>2233</v>
      </c>
      <c r="D149" t="s">
        <v>1419</v>
      </c>
      <c r="E149" s="2" t="s">
        <v>267</v>
      </c>
      <c r="F149" t="s">
        <v>2051</v>
      </c>
      <c r="G149" s="2" t="s">
        <v>920</v>
      </c>
      <c r="H149" t="s">
        <v>1397</v>
      </c>
    </row>
    <row r="150" spans="1:8" x14ac:dyDescent="0.15">
      <c r="A150">
        <v>9150</v>
      </c>
      <c r="B150" t="s">
        <v>2234</v>
      </c>
      <c r="C150" t="s">
        <v>2235</v>
      </c>
      <c r="D150" t="s">
        <v>1419</v>
      </c>
      <c r="E150" s="2" t="s">
        <v>267</v>
      </c>
      <c r="F150" t="s">
        <v>2222</v>
      </c>
      <c r="G150" s="2" t="s">
        <v>1059</v>
      </c>
      <c r="H150" t="s">
        <v>1397</v>
      </c>
    </row>
    <row r="151" spans="1:8" x14ac:dyDescent="0.15">
      <c r="A151">
        <v>9151</v>
      </c>
      <c r="B151" t="s">
        <v>2236</v>
      </c>
      <c r="C151" t="s">
        <v>2237</v>
      </c>
      <c r="D151" t="s">
        <v>1419</v>
      </c>
      <c r="E151" s="2" t="s">
        <v>267</v>
      </c>
      <c r="F151" t="s">
        <v>2238</v>
      </c>
      <c r="G151" s="2" t="s">
        <v>553</v>
      </c>
      <c r="H151" t="s">
        <v>1397</v>
      </c>
    </row>
    <row r="152" spans="1:8" x14ac:dyDescent="0.15">
      <c r="A152">
        <v>9152</v>
      </c>
      <c r="B152" t="s">
        <v>2239</v>
      </c>
      <c r="C152" t="s">
        <v>2240</v>
      </c>
      <c r="D152" t="s">
        <v>1419</v>
      </c>
      <c r="E152" s="2" t="s">
        <v>267</v>
      </c>
      <c r="F152" t="s">
        <v>1915</v>
      </c>
      <c r="G152" s="2" t="s">
        <v>593</v>
      </c>
      <c r="H152" t="s">
        <v>1397</v>
      </c>
    </row>
    <row r="153" spans="1:8" x14ac:dyDescent="0.15">
      <c r="A153">
        <v>9153</v>
      </c>
      <c r="B153" t="s">
        <v>2241</v>
      </c>
      <c r="C153" t="s">
        <v>2242</v>
      </c>
      <c r="D153" t="s">
        <v>1419</v>
      </c>
      <c r="E153" s="2" t="s">
        <v>266</v>
      </c>
      <c r="F153" t="s">
        <v>1897</v>
      </c>
      <c r="G153" s="2" t="s">
        <v>1286</v>
      </c>
      <c r="H153" t="s">
        <v>1397</v>
      </c>
    </row>
    <row r="154" spans="1:8" x14ac:dyDescent="0.15">
      <c r="A154">
        <v>9154</v>
      </c>
      <c r="B154" t="s">
        <v>2243</v>
      </c>
      <c r="C154" t="s">
        <v>2244</v>
      </c>
      <c r="D154" t="s">
        <v>1419</v>
      </c>
      <c r="E154" s="2" t="s">
        <v>266</v>
      </c>
      <c r="F154" t="s">
        <v>1897</v>
      </c>
      <c r="G154" s="2" t="s">
        <v>1093</v>
      </c>
      <c r="H154" t="s">
        <v>1397</v>
      </c>
    </row>
    <row r="155" spans="1:8" x14ac:dyDescent="0.15">
      <c r="A155">
        <v>9155</v>
      </c>
      <c r="B155" t="s">
        <v>2245</v>
      </c>
      <c r="C155" t="s">
        <v>2246</v>
      </c>
      <c r="D155" t="s">
        <v>1419</v>
      </c>
      <c r="E155" s="2" t="s">
        <v>266</v>
      </c>
      <c r="F155" t="s">
        <v>2043</v>
      </c>
      <c r="G155" s="2" t="s">
        <v>1001</v>
      </c>
      <c r="H155" t="s">
        <v>1397</v>
      </c>
    </row>
    <row r="156" spans="1:8" x14ac:dyDescent="0.15">
      <c r="A156">
        <v>9156</v>
      </c>
      <c r="B156" t="s">
        <v>2247</v>
      </c>
      <c r="C156" t="s">
        <v>2248</v>
      </c>
      <c r="D156" t="s">
        <v>1419</v>
      </c>
      <c r="E156" s="2" t="s">
        <v>266</v>
      </c>
      <c r="F156" t="s">
        <v>1915</v>
      </c>
      <c r="G156" s="2" t="s">
        <v>1275</v>
      </c>
      <c r="H156" t="s">
        <v>1397</v>
      </c>
    </row>
    <row r="157" spans="1:8" x14ac:dyDescent="0.15">
      <c r="A157">
        <v>9157</v>
      </c>
      <c r="B157" t="s">
        <v>2249</v>
      </c>
      <c r="C157" t="s">
        <v>2250</v>
      </c>
      <c r="D157" t="s">
        <v>1419</v>
      </c>
      <c r="E157" s="2" t="s">
        <v>266</v>
      </c>
      <c r="F157" t="s">
        <v>2076</v>
      </c>
      <c r="G157" s="2" t="s">
        <v>781</v>
      </c>
      <c r="H157" t="s">
        <v>1397</v>
      </c>
    </row>
    <row r="158" spans="1:8" x14ac:dyDescent="0.15">
      <c r="A158">
        <v>9158</v>
      </c>
      <c r="B158" t="s">
        <v>2251</v>
      </c>
      <c r="C158" t="s">
        <v>2252</v>
      </c>
      <c r="D158" t="s">
        <v>1419</v>
      </c>
      <c r="E158" s="2" t="s">
        <v>266</v>
      </c>
      <c r="F158" t="s">
        <v>2225</v>
      </c>
      <c r="G158" s="2" t="s">
        <v>614</v>
      </c>
      <c r="H158" t="s">
        <v>1397</v>
      </c>
    </row>
    <row r="159" spans="1:8" x14ac:dyDescent="0.15">
      <c r="A159">
        <v>9159</v>
      </c>
      <c r="B159" t="s">
        <v>2253</v>
      </c>
      <c r="C159" t="s">
        <v>2254</v>
      </c>
      <c r="D159" t="s">
        <v>1419</v>
      </c>
      <c r="E159" s="2" t="s">
        <v>266</v>
      </c>
      <c r="F159" t="s">
        <v>1915</v>
      </c>
      <c r="G159" s="2" t="s">
        <v>612</v>
      </c>
      <c r="H159" t="s">
        <v>1397</v>
      </c>
    </row>
    <row r="160" spans="1:8" x14ac:dyDescent="0.15">
      <c r="A160">
        <v>9160</v>
      </c>
      <c r="B160" t="s">
        <v>475</v>
      </c>
      <c r="C160" t="s">
        <v>2255</v>
      </c>
      <c r="D160" t="s">
        <v>1419</v>
      </c>
      <c r="E160" s="2" t="s">
        <v>266</v>
      </c>
      <c r="F160" t="s">
        <v>2107</v>
      </c>
      <c r="G160" s="2" t="s">
        <v>605</v>
      </c>
      <c r="H160" t="s">
        <v>1397</v>
      </c>
    </row>
    <row r="161" spans="1:8" x14ac:dyDescent="0.15">
      <c r="A161">
        <v>9161</v>
      </c>
      <c r="B161" t="s">
        <v>2256</v>
      </c>
      <c r="C161" t="s">
        <v>2257</v>
      </c>
      <c r="D161" t="s">
        <v>1419</v>
      </c>
      <c r="E161" s="2" t="s">
        <v>266</v>
      </c>
      <c r="F161" t="s">
        <v>2219</v>
      </c>
      <c r="G161" s="2" t="s">
        <v>716</v>
      </c>
      <c r="H161" t="s">
        <v>1397</v>
      </c>
    </row>
    <row r="162" spans="1:8" x14ac:dyDescent="0.15">
      <c r="A162">
        <v>9162</v>
      </c>
      <c r="B162" t="s">
        <v>2258</v>
      </c>
      <c r="C162" t="s">
        <v>2259</v>
      </c>
      <c r="D162" t="s">
        <v>1419</v>
      </c>
      <c r="E162" s="2" t="s">
        <v>268</v>
      </c>
      <c r="F162" t="s">
        <v>1929</v>
      </c>
      <c r="G162" s="2" t="s">
        <v>882</v>
      </c>
      <c r="H162" t="s">
        <v>1397</v>
      </c>
    </row>
    <row r="163" spans="1:8" x14ac:dyDescent="0.15">
      <c r="A163">
        <v>9163</v>
      </c>
      <c r="B163" t="s">
        <v>2260</v>
      </c>
      <c r="C163" t="s">
        <v>2261</v>
      </c>
      <c r="D163" t="s">
        <v>1419</v>
      </c>
      <c r="E163" s="2" t="s">
        <v>268</v>
      </c>
      <c r="F163" t="s">
        <v>1897</v>
      </c>
      <c r="G163" s="2" t="s">
        <v>579</v>
      </c>
      <c r="H163" t="s">
        <v>1397</v>
      </c>
    </row>
    <row r="164" spans="1:8" x14ac:dyDescent="0.15">
      <c r="A164">
        <v>9164</v>
      </c>
      <c r="B164" t="s">
        <v>2262</v>
      </c>
      <c r="C164" t="s">
        <v>2263</v>
      </c>
      <c r="D164" t="s">
        <v>1419</v>
      </c>
      <c r="E164" s="2" t="s">
        <v>268</v>
      </c>
      <c r="F164" t="s">
        <v>2016</v>
      </c>
      <c r="G164" s="2" t="s">
        <v>1271</v>
      </c>
      <c r="H164" t="s">
        <v>1397</v>
      </c>
    </row>
    <row r="165" spans="1:8" x14ac:dyDescent="0.15">
      <c r="A165">
        <v>9165</v>
      </c>
      <c r="B165" t="s">
        <v>2264</v>
      </c>
      <c r="C165" t="s">
        <v>2265</v>
      </c>
      <c r="D165" t="s">
        <v>1419</v>
      </c>
      <c r="E165" s="2" t="s">
        <v>268</v>
      </c>
      <c r="F165" t="s">
        <v>2266</v>
      </c>
      <c r="G165" s="2" t="s">
        <v>765</v>
      </c>
      <c r="H165" t="s">
        <v>1397</v>
      </c>
    </row>
    <row r="166" spans="1:8" x14ac:dyDescent="0.15">
      <c r="A166">
        <v>9166</v>
      </c>
      <c r="B166" t="s">
        <v>2267</v>
      </c>
      <c r="C166" t="s">
        <v>2268</v>
      </c>
      <c r="D166" t="s">
        <v>1419</v>
      </c>
      <c r="E166" s="2" t="s">
        <v>268</v>
      </c>
      <c r="F166" t="s">
        <v>2266</v>
      </c>
      <c r="G166" s="2" t="s">
        <v>497</v>
      </c>
      <c r="H166" t="s">
        <v>1397</v>
      </c>
    </row>
    <row r="167" spans="1:8" x14ac:dyDescent="0.15">
      <c r="A167">
        <v>9167</v>
      </c>
      <c r="B167" t="s">
        <v>2269</v>
      </c>
      <c r="C167" t="s">
        <v>2270</v>
      </c>
      <c r="D167" t="s">
        <v>1419</v>
      </c>
      <c r="E167" s="2" t="s">
        <v>268</v>
      </c>
      <c r="F167" t="s">
        <v>2271</v>
      </c>
      <c r="G167" s="2" t="s">
        <v>546</v>
      </c>
      <c r="H167" t="s">
        <v>1397</v>
      </c>
    </row>
    <row r="168" spans="1:8" x14ac:dyDescent="0.15">
      <c r="A168">
        <v>9168</v>
      </c>
      <c r="B168" t="s">
        <v>2272</v>
      </c>
      <c r="C168" t="s">
        <v>2273</v>
      </c>
      <c r="D168" t="s">
        <v>1419</v>
      </c>
      <c r="E168" s="2" t="s">
        <v>268</v>
      </c>
      <c r="F168" t="s">
        <v>1915</v>
      </c>
      <c r="G168" s="2" t="s">
        <v>763</v>
      </c>
      <c r="H168" t="s">
        <v>1397</v>
      </c>
    </row>
    <row r="169" spans="1:8" x14ac:dyDescent="0.15">
      <c r="A169">
        <v>9169</v>
      </c>
      <c r="B169" t="s">
        <v>2274</v>
      </c>
      <c r="C169" t="s">
        <v>2275</v>
      </c>
      <c r="D169" t="s">
        <v>1419</v>
      </c>
      <c r="E169" s="2" t="s">
        <v>267</v>
      </c>
      <c r="F169" t="s">
        <v>1905</v>
      </c>
      <c r="G169" s="2" t="s">
        <v>859</v>
      </c>
      <c r="H169" t="s">
        <v>1397</v>
      </c>
    </row>
    <row r="170" spans="1:8" x14ac:dyDescent="0.15">
      <c r="A170">
        <v>9170</v>
      </c>
      <c r="B170" t="s">
        <v>2276</v>
      </c>
      <c r="C170" t="s">
        <v>2277</v>
      </c>
      <c r="D170" t="s">
        <v>1419</v>
      </c>
      <c r="E170" s="2" t="s">
        <v>267</v>
      </c>
      <c r="F170" t="s">
        <v>1915</v>
      </c>
      <c r="G170" s="2" t="s">
        <v>806</v>
      </c>
      <c r="H170" t="s">
        <v>1397</v>
      </c>
    </row>
    <row r="171" spans="1:8" x14ac:dyDescent="0.15">
      <c r="A171">
        <v>9171</v>
      </c>
      <c r="B171" t="s">
        <v>2278</v>
      </c>
      <c r="C171" t="s">
        <v>2279</v>
      </c>
      <c r="D171" t="s">
        <v>1419</v>
      </c>
      <c r="E171" s="2" t="s">
        <v>267</v>
      </c>
      <c r="F171" t="s">
        <v>2155</v>
      </c>
      <c r="G171" s="2" t="s">
        <v>507</v>
      </c>
      <c r="H171" t="s">
        <v>1397</v>
      </c>
    </row>
    <row r="172" spans="1:8" x14ac:dyDescent="0.15">
      <c r="A172">
        <v>9172</v>
      </c>
      <c r="B172" t="s">
        <v>2280</v>
      </c>
      <c r="C172" t="s">
        <v>2281</v>
      </c>
      <c r="D172" t="s">
        <v>1419</v>
      </c>
      <c r="E172" s="2" t="s">
        <v>267</v>
      </c>
      <c r="F172" t="s">
        <v>2043</v>
      </c>
      <c r="G172" s="2" t="s">
        <v>1031</v>
      </c>
      <c r="H172" t="s">
        <v>1397</v>
      </c>
    </row>
    <row r="173" spans="1:8" x14ac:dyDescent="0.15">
      <c r="A173">
        <v>9173</v>
      </c>
      <c r="B173" t="s">
        <v>2282</v>
      </c>
      <c r="C173" t="s">
        <v>2283</v>
      </c>
      <c r="D173" t="s">
        <v>1419</v>
      </c>
      <c r="E173" s="2" t="s">
        <v>267</v>
      </c>
      <c r="F173" t="s">
        <v>1897</v>
      </c>
      <c r="G173" s="2" t="s">
        <v>502</v>
      </c>
      <c r="H173" t="s">
        <v>1397</v>
      </c>
    </row>
    <row r="174" spans="1:8" x14ac:dyDescent="0.15">
      <c r="A174">
        <v>9174</v>
      </c>
      <c r="B174" t="s">
        <v>2284</v>
      </c>
      <c r="C174" t="s">
        <v>2285</v>
      </c>
      <c r="D174" t="s">
        <v>1419</v>
      </c>
      <c r="E174" s="2" t="s">
        <v>267</v>
      </c>
      <c r="F174" t="s">
        <v>2219</v>
      </c>
      <c r="G174" s="2" t="s">
        <v>1319</v>
      </c>
      <c r="H174" t="s">
        <v>1397</v>
      </c>
    </row>
    <row r="175" spans="1:8" x14ac:dyDescent="0.15">
      <c r="A175">
        <v>9175</v>
      </c>
      <c r="B175" t="s">
        <v>2286</v>
      </c>
      <c r="C175" t="s">
        <v>2287</v>
      </c>
      <c r="D175" t="s">
        <v>1419</v>
      </c>
      <c r="E175" s="2" t="s">
        <v>267</v>
      </c>
      <c r="F175" t="s">
        <v>2107</v>
      </c>
      <c r="G175" s="2" t="s">
        <v>685</v>
      </c>
      <c r="H175" t="s">
        <v>1397</v>
      </c>
    </row>
    <row r="176" spans="1:8" x14ac:dyDescent="0.15">
      <c r="A176">
        <v>9176</v>
      </c>
      <c r="B176" t="s">
        <v>2288</v>
      </c>
      <c r="C176" t="s">
        <v>2289</v>
      </c>
      <c r="D176" t="s">
        <v>1419</v>
      </c>
      <c r="E176" s="2" t="s">
        <v>266</v>
      </c>
      <c r="F176" t="s">
        <v>2051</v>
      </c>
      <c r="G176" s="2" t="s">
        <v>750</v>
      </c>
      <c r="H176" t="s">
        <v>1397</v>
      </c>
    </row>
    <row r="177" spans="1:8" x14ac:dyDescent="0.15">
      <c r="A177">
        <v>9177</v>
      </c>
      <c r="B177" t="s">
        <v>2290</v>
      </c>
      <c r="C177" t="s">
        <v>2291</v>
      </c>
      <c r="D177" t="s">
        <v>1419</v>
      </c>
      <c r="E177" s="2" t="s">
        <v>266</v>
      </c>
      <c r="F177" t="s">
        <v>2292</v>
      </c>
      <c r="G177" s="2" t="s">
        <v>861</v>
      </c>
      <c r="H177" t="s">
        <v>1397</v>
      </c>
    </row>
    <row r="178" spans="1:8" x14ac:dyDescent="0.15">
      <c r="A178">
        <v>9178</v>
      </c>
      <c r="B178" t="s">
        <v>2293</v>
      </c>
      <c r="C178" t="s">
        <v>2294</v>
      </c>
      <c r="D178" t="s">
        <v>1419</v>
      </c>
      <c r="E178" s="2" t="s">
        <v>266</v>
      </c>
      <c r="F178" t="s">
        <v>2266</v>
      </c>
      <c r="G178" s="2" t="s">
        <v>1218</v>
      </c>
      <c r="H178" t="s">
        <v>1397</v>
      </c>
    </row>
    <row r="179" spans="1:8" x14ac:dyDescent="0.15">
      <c r="A179">
        <v>9179</v>
      </c>
      <c r="B179" t="s">
        <v>2295</v>
      </c>
      <c r="C179" t="s">
        <v>2296</v>
      </c>
      <c r="D179" t="s">
        <v>1419</v>
      </c>
      <c r="E179" s="2" t="s">
        <v>266</v>
      </c>
      <c r="F179" t="s">
        <v>2222</v>
      </c>
      <c r="G179" s="2" t="s">
        <v>1275</v>
      </c>
      <c r="H179" t="s">
        <v>1397</v>
      </c>
    </row>
    <row r="180" spans="1:8" x14ac:dyDescent="0.15">
      <c r="A180">
        <v>9180</v>
      </c>
      <c r="B180" t="s">
        <v>2297</v>
      </c>
      <c r="C180" t="s">
        <v>2298</v>
      </c>
      <c r="D180" t="s">
        <v>1419</v>
      </c>
      <c r="E180" s="2" t="s">
        <v>266</v>
      </c>
      <c r="F180" t="s">
        <v>1915</v>
      </c>
      <c r="G180" s="2" t="s">
        <v>1218</v>
      </c>
      <c r="H180" t="s">
        <v>1397</v>
      </c>
    </row>
    <row r="181" spans="1:8" x14ac:dyDescent="0.15">
      <c r="A181">
        <v>9181</v>
      </c>
      <c r="B181" t="s">
        <v>2299</v>
      </c>
      <c r="C181" t="s">
        <v>2300</v>
      </c>
      <c r="D181" t="s">
        <v>1419</v>
      </c>
      <c r="E181" s="2" t="s">
        <v>266</v>
      </c>
      <c r="F181" t="s">
        <v>1905</v>
      </c>
      <c r="G181" s="2" t="s">
        <v>1339</v>
      </c>
      <c r="H181" t="s">
        <v>1397</v>
      </c>
    </row>
    <row r="182" spans="1:8" x14ac:dyDescent="0.15">
      <c r="A182">
        <v>9182</v>
      </c>
      <c r="B182" t="s">
        <v>2301</v>
      </c>
      <c r="C182" t="s">
        <v>2302</v>
      </c>
      <c r="D182" t="s">
        <v>1419</v>
      </c>
      <c r="E182" s="2" t="s">
        <v>266</v>
      </c>
      <c r="F182" t="s">
        <v>2016</v>
      </c>
      <c r="G182" s="2" t="s">
        <v>959</v>
      </c>
      <c r="H182" t="s">
        <v>1397</v>
      </c>
    </row>
    <row r="183" spans="1:8" x14ac:dyDescent="0.15">
      <c r="A183">
        <v>9183</v>
      </c>
      <c r="B183" t="s">
        <v>2303</v>
      </c>
      <c r="C183" t="s">
        <v>2304</v>
      </c>
      <c r="D183" t="s">
        <v>1419</v>
      </c>
      <c r="E183" s="2" t="s">
        <v>266</v>
      </c>
      <c r="F183" t="s">
        <v>1915</v>
      </c>
      <c r="G183" s="2" t="s">
        <v>788</v>
      </c>
      <c r="H183" t="s">
        <v>1397</v>
      </c>
    </row>
    <row r="184" spans="1:8" x14ac:dyDescent="0.15">
      <c r="A184">
        <v>9184</v>
      </c>
      <c r="B184" t="s">
        <v>2305</v>
      </c>
      <c r="C184" t="s">
        <v>2306</v>
      </c>
      <c r="D184" t="s">
        <v>1419</v>
      </c>
      <c r="E184" s="2" t="s">
        <v>268</v>
      </c>
      <c r="F184" t="s">
        <v>2016</v>
      </c>
      <c r="G184" s="2" t="s">
        <v>799</v>
      </c>
      <c r="H184" t="s">
        <v>1397</v>
      </c>
    </row>
    <row r="185" spans="1:8" x14ac:dyDescent="0.15">
      <c r="A185">
        <v>9185</v>
      </c>
      <c r="B185" t="s">
        <v>2307</v>
      </c>
      <c r="C185" t="s">
        <v>2308</v>
      </c>
      <c r="D185" t="s">
        <v>1419</v>
      </c>
      <c r="E185" s="2" t="s">
        <v>267</v>
      </c>
      <c r="F185" t="s">
        <v>1897</v>
      </c>
      <c r="G185" s="2" t="s">
        <v>770</v>
      </c>
      <c r="H185" t="s">
        <v>1397</v>
      </c>
    </row>
    <row r="186" spans="1:8" x14ac:dyDescent="0.15">
      <c r="A186">
        <v>9186</v>
      </c>
      <c r="B186" t="s">
        <v>2309</v>
      </c>
      <c r="C186" t="s">
        <v>2310</v>
      </c>
      <c r="D186" t="s">
        <v>1419</v>
      </c>
      <c r="E186" s="2" t="s">
        <v>267</v>
      </c>
      <c r="F186" t="s">
        <v>1905</v>
      </c>
      <c r="G186" s="2" t="s">
        <v>584</v>
      </c>
      <c r="H186" t="s">
        <v>1397</v>
      </c>
    </row>
    <row r="187" spans="1:8" x14ac:dyDescent="0.15">
      <c r="A187">
        <v>9187</v>
      </c>
      <c r="B187" t="s">
        <v>2311</v>
      </c>
      <c r="C187" t="s">
        <v>2312</v>
      </c>
      <c r="D187" t="s">
        <v>1419</v>
      </c>
      <c r="E187" s="2" t="s">
        <v>267</v>
      </c>
      <c r="F187" t="s">
        <v>2059</v>
      </c>
      <c r="G187" s="2" t="s">
        <v>1299</v>
      </c>
      <c r="H187" t="s">
        <v>1397</v>
      </c>
    </row>
    <row r="188" spans="1:8" x14ac:dyDescent="0.15">
      <c r="A188">
        <v>9188</v>
      </c>
      <c r="B188" t="s">
        <v>2313</v>
      </c>
      <c r="C188" t="s">
        <v>2314</v>
      </c>
      <c r="D188" t="s">
        <v>1419</v>
      </c>
      <c r="E188" s="2" t="s">
        <v>267</v>
      </c>
      <c r="F188" t="s">
        <v>2190</v>
      </c>
      <c r="G188" s="2" t="s">
        <v>986</v>
      </c>
      <c r="H188" t="s">
        <v>1397</v>
      </c>
    </row>
    <row r="189" spans="1:8" x14ac:dyDescent="0.15">
      <c r="A189">
        <v>9189</v>
      </c>
      <c r="B189" t="s">
        <v>2315</v>
      </c>
      <c r="C189" t="s">
        <v>2316</v>
      </c>
      <c r="D189" t="s">
        <v>1419</v>
      </c>
      <c r="E189" s="2" t="s">
        <v>267</v>
      </c>
      <c r="F189" t="s">
        <v>1915</v>
      </c>
      <c r="G189" s="2" t="s">
        <v>496</v>
      </c>
      <c r="H189" t="s">
        <v>1397</v>
      </c>
    </row>
    <row r="190" spans="1:8" x14ac:dyDescent="0.15">
      <c r="A190">
        <v>9190</v>
      </c>
      <c r="B190" t="s">
        <v>2317</v>
      </c>
      <c r="C190" t="s">
        <v>2318</v>
      </c>
      <c r="D190" t="s">
        <v>1419</v>
      </c>
      <c r="E190" s="2" t="s">
        <v>266</v>
      </c>
      <c r="F190" t="s">
        <v>1897</v>
      </c>
      <c r="G190" s="2" t="s">
        <v>1093</v>
      </c>
      <c r="H190" t="s">
        <v>1397</v>
      </c>
    </row>
    <row r="191" spans="1:8" x14ac:dyDescent="0.15">
      <c r="A191">
        <v>9191</v>
      </c>
      <c r="B191" t="s">
        <v>2319</v>
      </c>
      <c r="C191" t="s">
        <v>2320</v>
      </c>
      <c r="D191" t="s">
        <v>1419</v>
      </c>
      <c r="E191" s="2" t="s">
        <v>266</v>
      </c>
      <c r="F191" t="s">
        <v>2119</v>
      </c>
      <c r="G191" s="2" t="s">
        <v>1326</v>
      </c>
      <c r="H191" t="s">
        <v>1397</v>
      </c>
    </row>
    <row r="192" spans="1:8" x14ac:dyDescent="0.15">
      <c r="A192">
        <v>9192</v>
      </c>
      <c r="B192" t="s">
        <v>2321</v>
      </c>
      <c r="C192" t="s">
        <v>2322</v>
      </c>
      <c r="D192" t="s">
        <v>1419</v>
      </c>
      <c r="E192" s="2" t="s">
        <v>266</v>
      </c>
      <c r="F192" t="s">
        <v>1915</v>
      </c>
      <c r="G192" s="2" t="s">
        <v>952</v>
      </c>
      <c r="H192" t="s">
        <v>1397</v>
      </c>
    </row>
    <row r="193" spans="1:8" x14ac:dyDescent="0.15">
      <c r="A193">
        <v>9193</v>
      </c>
      <c r="B193" t="s">
        <v>2323</v>
      </c>
      <c r="C193" t="s">
        <v>2324</v>
      </c>
      <c r="D193" t="s">
        <v>1419</v>
      </c>
      <c r="E193" s="2" t="s">
        <v>266</v>
      </c>
      <c r="F193" t="s">
        <v>2016</v>
      </c>
      <c r="G193" s="2" t="s">
        <v>1076</v>
      </c>
      <c r="H193" t="s">
        <v>1397</v>
      </c>
    </row>
    <row r="194" spans="1:8" x14ac:dyDescent="0.15">
      <c r="A194">
        <v>9194</v>
      </c>
      <c r="B194" t="s">
        <v>2325</v>
      </c>
      <c r="C194" t="s">
        <v>2326</v>
      </c>
      <c r="D194" t="s">
        <v>1419</v>
      </c>
      <c r="E194" s="2" t="s">
        <v>1384</v>
      </c>
      <c r="F194" t="s">
        <v>2016</v>
      </c>
      <c r="G194" s="2" t="s">
        <v>1260</v>
      </c>
      <c r="H194" t="s">
        <v>1397</v>
      </c>
    </row>
    <row r="195" spans="1:8" x14ac:dyDescent="0.15">
      <c r="A195">
        <v>9195</v>
      </c>
      <c r="B195" t="s">
        <v>2327</v>
      </c>
      <c r="C195" t="s">
        <v>2328</v>
      </c>
      <c r="D195" t="s">
        <v>1419</v>
      </c>
      <c r="E195" s="2" t="s">
        <v>1384</v>
      </c>
      <c r="F195" t="s">
        <v>1897</v>
      </c>
      <c r="G195" s="2" t="s">
        <v>623</v>
      </c>
      <c r="H195" t="s">
        <v>1397</v>
      </c>
    </row>
    <row r="196" spans="1:8" x14ac:dyDescent="0.15">
      <c r="A196">
        <v>9196</v>
      </c>
      <c r="B196" t="s">
        <v>2329</v>
      </c>
      <c r="C196" t="s">
        <v>2330</v>
      </c>
      <c r="D196" t="s">
        <v>1419</v>
      </c>
      <c r="E196" s="2" t="s">
        <v>1384</v>
      </c>
      <c r="F196" t="s">
        <v>2155</v>
      </c>
      <c r="G196" s="2" t="s">
        <v>1356</v>
      </c>
      <c r="H196" t="s">
        <v>1397</v>
      </c>
    </row>
    <row r="197" spans="1:8" x14ac:dyDescent="0.15">
      <c r="A197">
        <v>9197</v>
      </c>
      <c r="B197" t="s">
        <v>2331</v>
      </c>
      <c r="C197" t="s">
        <v>2332</v>
      </c>
      <c r="D197" t="s">
        <v>1419</v>
      </c>
      <c r="E197" s="2" t="s">
        <v>1384</v>
      </c>
      <c r="F197" t="s">
        <v>2333</v>
      </c>
      <c r="G197" s="2" t="s">
        <v>1369</v>
      </c>
      <c r="H197" t="s">
        <v>1397</v>
      </c>
    </row>
    <row r="198" spans="1:8" x14ac:dyDescent="0.15">
      <c r="A198">
        <v>9198</v>
      </c>
      <c r="B198" t="s">
        <v>2334</v>
      </c>
      <c r="C198" t="s">
        <v>2335</v>
      </c>
      <c r="D198" t="s">
        <v>1419</v>
      </c>
      <c r="E198" s="2" t="s">
        <v>1384</v>
      </c>
      <c r="F198" t="s">
        <v>1897</v>
      </c>
      <c r="G198" s="2" t="s">
        <v>2336</v>
      </c>
      <c r="H198" t="s">
        <v>1397</v>
      </c>
    </row>
    <row r="199" spans="1:8" x14ac:dyDescent="0.15">
      <c r="A199">
        <v>9199</v>
      </c>
      <c r="B199" t="s">
        <v>2337</v>
      </c>
      <c r="C199" t="s">
        <v>2338</v>
      </c>
      <c r="D199" t="s">
        <v>1419</v>
      </c>
      <c r="E199" s="2" t="s">
        <v>1384</v>
      </c>
      <c r="F199" t="s">
        <v>2165</v>
      </c>
      <c r="G199" s="2" t="s">
        <v>1369</v>
      </c>
      <c r="H199" t="s">
        <v>1397</v>
      </c>
    </row>
    <row r="200" spans="1:8" x14ac:dyDescent="0.15">
      <c r="A200">
        <v>9200</v>
      </c>
      <c r="B200" t="s">
        <v>2339</v>
      </c>
      <c r="C200" t="s">
        <v>2340</v>
      </c>
      <c r="D200" t="s">
        <v>1419</v>
      </c>
      <c r="E200" s="2" t="s">
        <v>1384</v>
      </c>
      <c r="F200" t="s">
        <v>1897</v>
      </c>
      <c r="G200" s="2" t="s">
        <v>564</v>
      </c>
      <c r="H200" t="s">
        <v>1397</v>
      </c>
    </row>
    <row r="201" spans="1:8" x14ac:dyDescent="0.15">
      <c r="A201">
        <v>9201</v>
      </c>
      <c r="B201" t="s">
        <v>2341</v>
      </c>
      <c r="C201" t="s">
        <v>2342</v>
      </c>
      <c r="D201" t="s">
        <v>1419</v>
      </c>
      <c r="E201" s="2" t="s">
        <v>1384</v>
      </c>
      <c r="F201" t="s">
        <v>1971</v>
      </c>
      <c r="G201" s="2" t="s">
        <v>1377</v>
      </c>
      <c r="H201" t="s">
        <v>1397</v>
      </c>
    </row>
    <row r="202" spans="1:8" x14ac:dyDescent="0.15">
      <c r="A202">
        <v>9202</v>
      </c>
      <c r="B202" t="s">
        <v>2343</v>
      </c>
      <c r="C202" t="s">
        <v>2344</v>
      </c>
      <c r="D202" t="s">
        <v>1419</v>
      </c>
      <c r="E202" s="2" t="s">
        <v>1384</v>
      </c>
      <c r="F202" t="s">
        <v>1897</v>
      </c>
      <c r="G202" s="2" t="s">
        <v>1381</v>
      </c>
      <c r="H202" t="s">
        <v>1397</v>
      </c>
    </row>
    <row r="203" spans="1:8" x14ac:dyDescent="0.15">
      <c r="A203">
        <v>9203</v>
      </c>
      <c r="B203" t="s">
        <v>2345</v>
      </c>
      <c r="C203" t="s">
        <v>2346</v>
      </c>
      <c r="D203" t="s">
        <v>1419</v>
      </c>
      <c r="E203" s="2" t="s">
        <v>1384</v>
      </c>
      <c r="F203" t="s">
        <v>2051</v>
      </c>
      <c r="G203" s="2" t="s">
        <v>957</v>
      </c>
      <c r="H203" t="s">
        <v>1397</v>
      </c>
    </row>
    <row r="204" spans="1:8" x14ac:dyDescent="0.15">
      <c r="A204">
        <v>9204</v>
      </c>
      <c r="B204" t="s">
        <v>2347</v>
      </c>
      <c r="C204" t="s">
        <v>2348</v>
      </c>
      <c r="D204" t="s">
        <v>1419</v>
      </c>
      <c r="E204" s="2" t="s">
        <v>1384</v>
      </c>
      <c r="F204" t="s">
        <v>1929</v>
      </c>
      <c r="G204" s="2" t="s">
        <v>903</v>
      </c>
      <c r="H204" t="s">
        <v>1397</v>
      </c>
    </row>
    <row r="205" spans="1:8" x14ac:dyDescent="0.15">
      <c r="A205">
        <v>9205</v>
      </c>
      <c r="B205" t="s">
        <v>2349</v>
      </c>
      <c r="C205" t="s">
        <v>2350</v>
      </c>
      <c r="D205" t="s">
        <v>1419</v>
      </c>
      <c r="E205" s="2" t="s">
        <v>1384</v>
      </c>
      <c r="F205" t="s">
        <v>1966</v>
      </c>
      <c r="G205" s="2" t="s">
        <v>902</v>
      </c>
      <c r="H205" t="s">
        <v>1397</v>
      </c>
    </row>
    <row r="206" spans="1:8" x14ac:dyDescent="0.15">
      <c r="A206">
        <v>9206</v>
      </c>
      <c r="B206" t="s">
        <v>2351</v>
      </c>
      <c r="C206" t="s">
        <v>2352</v>
      </c>
      <c r="D206" t="s">
        <v>1419</v>
      </c>
      <c r="E206" s="2" t="s">
        <v>1384</v>
      </c>
      <c r="F206" t="s">
        <v>1905</v>
      </c>
      <c r="G206" s="2" t="s">
        <v>758</v>
      </c>
      <c r="H206" t="s">
        <v>1397</v>
      </c>
    </row>
    <row r="207" spans="1:8" x14ac:dyDescent="0.15">
      <c r="A207">
        <v>9207</v>
      </c>
      <c r="B207" t="s">
        <v>2353</v>
      </c>
      <c r="C207" t="s">
        <v>2354</v>
      </c>
      <c r="D207" t="s">
        <v>1419</v>
      </c>
      <c r="E207" s="2" t="s">
        <v>1384</v>
      </c>
      <c r="F207" t="s">
        <v>1915</v>
      </c>
      <c r="G207" s="2" t="s">
        <v>1375</v>
      </c>
      <c r="H207" t="s">
        <v>1397</v>
      </c>
    </row>
    <row r="208" spans="1:8" x14ac:dyDescent="0.15">
      <c r="A208">
        <v>9208</v>
      </c>
      <c r="B208" t="s">
        <v>2355</v>
      </c>
      <c r="C208" t="s">
        <v>2356</v>
      </c>
      <c r="D208" t="s">
        <v>1419</v>
      </c>
      <c r="E208" s="2" t="s">
        <v>1384</v>
      </c>
      <c r="F208" t="s">
        <v>2155</v>
      </c>
      <c r="G208" s="2" t="s">
        <v>1231</v>
      </c>
      <c r="H208" t="s">
        <v>1397</v>
      </c>
    </row>
    <row r="209" spans="1:8" x14ac:dyDescent="0.15">
      <c r="A209">
        <v>9209</v>
      </c>
      <c r="B209" t="s">
        <v>2357</v>
      </c>
      <c r="C209" t="s">
        <v>2358</v>
      </c>
      <c r="D209" t="s">
        <v>1419</v>
      </c>
      <c r="E209" s="2" t="s">
        <v>1384</v>
      </c>
      <c r="F209" t="s">
        <v>1915</v>
      </c>
      <c r="G209" s="2" t="s">
        <v>957</v>
      </c>
      <c r="H209" t="s">
        <v>1397</v>
      </c>
    </row>
    <row r="210" spans="1:8" x14ac:dyDescent="0.15">
      <c r="A210">
        <v>9210</v>
      </c>
      <c r="B210" t="s">
        <v>2359</v>
      </c>
      <c r="C210" t="s">
        <v>2360</v>
      </c>
      <c r="D210" t="s">
        <v>292</v>
      </c>
      <c r="E210" s="2" t="s">
        <v>268</v>
      </c>
      <c r="F210" t="s">
        <v>2107</v>
      </c>
      <c r="G210" s="2" t="s">
        <v>793</v>
      </c>
      <c r="H210" t="s">
        <v>1397</v>
      </c>
    </row>
    <row r="211" spans="1:8" x14ac:dyDescent="0.15">
      <c r="A211">
        <v>9211</v>
      </c>
      <c r="B211" t="s">
        <v>2361</v>
      </c>
      <c r="C211" t="s">
        <v>2362</v>
      </c>
      <c r="D211" t="s">
        <v>292</v>
      </c>
      <c r="E211" s="2" t="s">
        <v>268</v>
      </c>
      <c r="F211" t="s">
        <v>1935</v>
      </c>
      <c r="G211" s="2" t="s">
        <v>734</v>
      </c>
      <c r="H211" t="s">
        <v>1397</v>
      </c>
    </row>
    <row r="212" spans="1:8" x14ac:dyDescent="0.15">
      <c r="A212">
        <v>9212</v>
      </c>
      <c r="B212" t="s">
        <v>2363</v>
      </c>
      <c r="C212" t="s">
        <v>2364</v>
      </c>
      <c r="D212" t="s">
        <v>292</v>
      </c>
      <c r="E212" s="2" t="s">
        <v>268</v>
      </c>
      <c r="F212" t="s">
        <v>2119</v>
      </c>
      <c r="G212" s="2" t="s">
        <v>490</v>
      </c>
      <c r="H212" t="s">
        <v>1397</v>
      </c>
    </row>
    <row r="213" spans="1:8" x14ac:dyDescent="0.15">
      <c r="A213">
        <v>9213</v>
      </c>
      <c r="B213" t="s">
        <v>2365</v>
      </c>
      <c r="C213" t="s">
        <v>2366</v>
      </c>
      <c r="D213" t="s">
        <v>292</v>
      </c>
      <c r="E213" s="2" t="s">
        <v>268</v>
      </c>
      <c r="F213" t="s">
        <v>2165</v>
      </c>
      <c r="G213" s="2" t="s">
        <v>1289</v>
      </c>
      <c r="H213" t="s">
        <v>1397</v>
      </c>
    </row>
    <row r="214" spans="1:8" x14ac:dyDescent="0.15">
      <c r="A214">
        <v>9214</v>
      </c>
      <c r="B214" t="s">
        <v>2367</v>
      </c>
      <c r="C214" t="s">
        <v>2368</v>
      </c>
      <c r="D214" t="s">
        <v>292</v>
      </c>
      <c r="E214" s="2" t="s">
        <v>268</v>
      </c>
      <c r="F214" t="s">
        <v>2043</v>
      </c>
      <c r="G214" s="2" t="s">
        <v>1090</v>
      </c>
      <c r="H214" t="s">
        <v>1397</v>
      </c>
    </row>
    <row r="215" spans="1:8" x14ac:dyDescent="0.15">
      <c r="A215">
        <v>9215</v>
      </c>
      <c r="B215" t="s">
        <v>2369</v>
      </c>
      <c r="C215" t="s">
        <v>2370</v>
      </c>
      <c r="D215" t="s">
        <v>292</v>
      </c>
      <c r="E215" s="2" t="s">
        <v>268</v>
      </c>
      <c r="F215" t="s">
        <v>2043</v>
      </c>
      <c r="G215" s="2" t="s">
        <v>800</v>
      </c>
      <c r="H215" t="s">
        <v>1397</v>
      </c>
    </row>
    <row r="216" spans="1:8" x14ac:dyDescent="0.15">
      <c r="A216">
        <v>9216</v>
      </c>
      <c r="B216" t="s">
        <v>2371</v>
      </c>
      <c r="C216" t="s">
        <v>2372</v>
      </c>
      <c r="D216" t="s">
        <v>292</v>
      </c>
      <c r="E216" s="2" t="s">
        <v>268</v>
      </c>
      <c r="F216" t="s">
        <v>1929</v>
      </c>
      <c r="G216" s="2" t="s">
        <v>678</v>
      </c>
      <c r="H216" t="s">
        <v>1397</v>
      </c>
    </row>
    <row r="217" spans="1:8" x14ac:dyDescent="0.15">
      <c r="A217">
        <v>9217</v>
      </c>
      <c r="B217" t="s">
        <v>2373</v>
      </c>
      <c r="C217" t="s">
        <v>2374</v>
      </c>
      <c r="D217" t="s">
        <v>292</v>
      </c>
      <c r="E217" s="2" t="s">
        <v>268</v>
      </c>
      <c r="F217" t="s">
        <v>1929</v>
      </c>
      <c r="G217" s="2" t="s">
        <v>581</v>
      </c>
      <c r="H217" t="s">
        <v>1397</v>
      </c>
    </row>
    <row r="218" spans="1:8" x14ac:dyDescent="0.15">
      <c r="A218">
        <v>9218</v>
      </c>
      <c r="B218" t="s">
        <v>2375</v>
      </c>
      <c r="C218" t="s">
        <v>2376</v>
      </c>
      <c r="D218" t="s">
        <v>292</v>
      </c>
      <c r="E218" s="2" t="s">
        <v>267</v>
      </c>
      <c r="F218" t="s">
        <v>2016</v>
      </c>
      <c r="G218" s="2" t="s">
        <v>1031</v>
      </c>
      <c r="H218" t="s">
        <v>1397</v>
      </c>
    </row>
    <row r="219" spans="1:8" x14ac:dyDescent="0.15">
      <c r="A219">
        <v>9219</v>
      </c>
      <c r="B219" t="s">
        <v>2377</v>
      </c>
      <c r="C219" t="s">
        <v>2378</v>
      </c>
      <c r="D219" t="s">
        <v>292</v>
      </c>
      <c r="E219" s="2" t="s">
        <v>267</v>
      </c>
      <c r="F219" t="s">
        <v>2043</v>
      </c>
      <c r="G219" s="2" t="s">
        <v>1043</v>
      </c>
      <c r="H219" t="s">
        <v>1397</v>
      </c>
    </row>
    <row r="220" spans="1:8" x14ac:dyDescent="0.15">
      <c r="A220">
        <v>9220</v>
      </c>
      <c r="B220" t="s">
        <v>2379</v>
      </c>
      <c r="C220" t="s">
        <v>2380</v>
      </c>
      <c r="D220" t="s">
        <v>292</v>
      </c>
      <c r="E220" s="2" t="s">
        <v>267</v>
      </c>
      <c r="F220" t="s">
        <v>2043</v>
      </c>
      <c r="G220" s="2" t="s">
        <v>1300</v>
      </c>
      <c r="H220" t="s">
        <v>1397</v>
      </c>
    </row>
    <row r="221" spans="1:8" x14ac:dyDescent="0.15">
      <c r="A221">
        <v>9221</v>
      </c>
      <c r="B221" t="s">
        <v>2381</v>
      </c>
      <c r="C221" t="s">
        <v>2382</v>
      </c>
      <c r="D221" t="s">
        <v>292</v>
      </c>
      <c r="E221" s="2" t="s">
        <v>267</v>
      </c>
      <c r="F221" t="s">
        <v>2266</v>
      </c>
      <c r="G221" s="2" t="s">
        <v>1290</v>
      </c>
      <c r="H221" t="s">
        <v>1397</v>
      </c>
    </row>
    <row r="222" spans="1:8" x14ac:dyDescent="0.15">
      <c r="A222">
        <v>9222</v>
      </c>
      <c r="B222" t="s">
        <v>2383</v>
      </c>
      <c r="C222" t="s">
        <v>2384</v>
      </c>
      <c r="D222" t="s">
        <v>292</v>
      </c>
      <c r="E222" s="2" t="s">
        <v>267</v>
      </c>
      <c r="F222" t="s">
        <v>1929</v>
      </c>
      <c r="G222" s="2" t="s">
        <v>681</v>
      </c>
      <c r="H222" t="s">
        <v>1397</v>
      </c>
    </row>
    <row r="223" spans="1:8" x14ac:dyDescent="0.15">
      <c r="A223">
        <v>9223</v>
      </c>
      <c r="B223" t="s">
        <v>2385</v>
      </c>
      <c r="C223" t="s">
        <v>2386</v>
      </c>
      <c r="D223" t="s">
        <v>292</v>
      </c>
      <c r="E223" s="2" t="s">
        <v>267</v>
      </c>
      <c r="F223" t="s">
        <v>2043</v>
      </c>
      <c r="G223" s="2" t="s">
        <v>1116</v>
      </c>
      <c r="H223" t="s">
        <v>1397</v>
      </c>
    </row>
    <row r="224" spans="1:8" x14ac:dyDescent="0.15">
      <c r="A224">
        <v>9224</v>
      </c>
      <c r="B224" t="s">
        <v>2387</v>
      </c>
      <c r="C224" t="s">
        <v>2388</v>
      </c>
      <c r="D224" t="s">
        <v>292</v>
      </c>
      <c r="E224" s="2" t="s">
        <v>267</v>
      </c>
      <c r="F224" t="s">
        <v>2043</v>
      </c>
      <c r="G224" s="2" t="s">
        <v>1041</v>
      </c>
      <c r="H224" t="s">
        <v>1397</v>
      </c>
    </row>
    <row r="225" spans="1:8" x14ac:dyDescent="0.15">
      <c r="A225">
        <v>9225</v>
      </c>
      <c r="B225" t="s">
        <v>2389</v>
      </c>
      <c r="C225" t="s">
        <v>2390</v>
      </c>
      <c r="D225" t="s">
        <v>292</v>
      </c>
      <c r="E225" s="2" t="s">
        <v>266</v>
      </c>
      <c r="F225" t="s">
        <v>2043</v>
      </c>
      <c r="G225" s="2" t="s">
        <v>945</v>
      </c>
      <c r="H225" t="s">
        <v>1397</v>
      </c>
    </row>
    <row r="226" spans="1:8" x14ac:dyDescent="0.15">
      <c r="A226">
        <v>9226</v>
      </c>
      <c r="B226" t="s">
        <v>2391</v>
      </c>
      <c r="C226" t="s">
        <v>2392</v>
      </c>
      <c r="D226" t="s">
        <v>292</v>
      </c>
      <c r="E226" s="2" t="s">
        <v>266</v>
      </c>
      <c r="F226" t="s">
        <v>2165</v>
      </c>
      <c r="G226" s="2" t="s">
        <v>890</v>
      </c>
      <c r="H226" t="s">
        <v>1397</v>
      </c>
    </row>
    <row r="227" spans="1:8" x14ac:dyDescent="0.15">
      <c r="A227">
        <v>9227</v>
      </c>
      <c r="B227" t="s">
        <v>2393</v>
      </c>
      <c r="C227" t="s">
        <v>2394</v>
      </c>
      <c r="D227" t="s">
        <v>292</v>
      </c>
      <c r="E227" s="2" t="s">
        <v>266</v>
      </c>
      <c r="F227" t="s">
        <v>2043</v>
      </c>
      <c r="G227" s="2" t="s">
        <v>1036</v>
      </c>
      <c r="H227" t="s">
        <v>1397</v>
      </c>
    </row>
    <row r="228" spans="1:8" x14ac:dyDescent="0.15">
      <c r="A228">
        <v>9228</v>
      </c>
      <c r="B228" t="s">
        <v>2395</v>
      </c>
      <c r="C228" t="s">
        <v>2396</v>
      </c>
      <c r="D228" t="s">
        <v>292</v>
      </c>
      <c r="E228" s="2" t="s">
        <v>266</v>
      </c>
      <c r="F228" t="s">
        <v>2043</v>
      </c>
      <c r="G228" s="2" t="s">
        <v>1995</v>
      </c>
      <c r="H228" t="s">
        <v>1397</v>
      </c>
    </row>
    <row r="229" spans="1:8" x14ac:dyDescent="0.15">
      <c r="A229">
        <v>9229</v>
      </c>
      <c r="B229" t="s">
        <v>2397</v>
      </c>
      <c r="C229" t="s">
        <v>2398</v>
      </c>
      <c r="D229" t="s">
        <v>292</v>
      </c>
      <c r="E229" s="2" t="s">
        <v>266</v>
      </c>
      <c r="F229" t="s">
        <v>2043</v>
      </c>
      <c r="G229" s="2" t="s">
        <v>1004</v>
      </c>
      <c r="H229" t="s">
        <v>1397</v>
      </c>
    </row>
    <row r="230" spans="1:8" x14ac:dyDescent="0.15">
      <c r="A230">
        <v>9230</v>
      </c>
      <c r="B230" t="s">
        <v>2399</v>
      </c>
      <c r="C230" t="s">
        <v>2400</v>
      </c>
      <c r="D230" t="s">
        <v>364</v>
      </c>
      <c r="E230" s="2" t="s">
        <v>268</v>
      </c>
      <c r="F230" t="s">
        <v>1905</v>
      </c>
      <c r="G230" s="2" t="s">
        <v>544</v>
      </c>
      <c r="H230" t="s">
        <v>1397</v>
      </c>
    </row>
    <row r="231" spans="1:8" x14ac:dyDescent="0.15">
      <c r="A231">
        <v>9231</v>
      </c>
      <c r="B231" t="s">
        <v>2401</v>
      </c>
      <c r="C231" t="s">
        <v>2402</v>
      </c>
      <c r="D231" t="s">
        <v>364</v>
      </c>
      <c r="E231" s="2" t="s">
        <v>268</v>
      </c>
      <c r="F231" t="s">
        <v>1897</v>
      </c>
      <c r="G231" s="2" t="s">
        <v>576</v>
      </c>
      <c r="H231" t="s">
        <v>1397</v>
      </c>
    </row>
    <row r="232" spans="1:8" x14ac:dyDescent="0.15">
      <c r="A232">
        <v>9232</v>
      </c>
      <c r="B232" t="s">
        <v>2403</v>
      </c>
      <c r="C232" t="s">
        <v>2404</v>
      </c>
      <c r="D232" t="s">
        <v>364</v>
      </c>
      <c r="E232" s="2" t="s">
        <v>267</v>
      </c>
      <c r="F232" t="s">
        <v>1915</v>
      </c>
      <c r="G232" s="2" t="s">
        <v>1060</v>
      </c>
      <c r="H232" t="s">
        <v>1397</v>
      </c>
    </row>
    <row r="233" spans="1:8" x14ac:dyDescent="0.15">
      <c r="A233">
        <v>9233</v>
      </c>
      <c r="B233" t="s">
        <v>2405</v>
      </c>
      <c r="C233" t="s">
        <v>2406</v>
      </c>
      <c r="D233" t="s">
        <v>364</v>
      </c>
      <c r="E233" s="2" t="s">
        <v>267</v>
      </c>
      <c r="F233" t="s">
        <v>1915</v>
      </c>
      <c r="G233" s="2" t="s">
        <v>1110</v>
      </c>
      <c r="H233" t="s">
        <v>1397</v>
      </c>
    </row>
    <row r="234" spans="1:8" x14ac:dyDescent="0.15">
      <c r="A234">
        <v>9234</v>
      </c>
      <c r="B234" t="s">
        <v>2407</v>
      </c>
      <c r="C234" t="s">
        <v>2408</v>
      </c>
      <c r="D234" t="s">
        <v>364</v>
      </c>
      <c r="E234" s="2" t="s">
        <v>266</v>
      </c>
      <c r="F234" t="s">
        <v>2219</v>
      </c>
      <c r="G234" s="2" t="s">
        <v>658</v>
      </c>
      <c r="H234" t="s">
        <v>1397</v>
      </c>
    </row>
    <row r="235" spans="1:8" x14ac:dyDescent="0.15">
      <c r="A235">
        <v>9235</v>
      </c>
      <c r="B235" t="s">
        <v>2409</v>
      </c>
      <c r="C235" t="s">
        <v>2410</v>
      </c>
      <c r="D235" t="s">
        <v>364</v>
      </c>
      <c r="E235" s="2" t="s">
        <v>266</v>
      </c>
      <c r="F235" t="s">
        <v>1915</v>
      </c>
      <c r="G235" s="2" t="s">
        <v>860</v>
      </c>
      <c r="H235" t="s">
        <v>1397</v>
      </c>
    </row>
    <row r="236" spans="1:8" x14ac:dyDescent="0.15">
      <c r="A236">
        <v>9236</v>
      </c>
      <c r="B236" t="s">
        <v>2411</v>
      </c>
      <c r="C236" t="s">
        <v>2412</v>
      </c>
      <c r="D236" t="s">
        <v>364</v>
      </c>
      <c r="E236" s="2" t="s">
        <v>266</v>
      </c>
      <c r="F236" t="s">
        <v>1915</v>
      </c>
      <c r="G236" s="2" t="s">
        <v>656</v>
      </c>
      <c r="H236" t="s">
        <v>1397</v>
      </c>
    </row>
    <row r="237" spans="1:8" x14ac:dyDescent="0.15">
      <c r="A237">
        <v>9237</v>
      </c>
      <c r="B237" t="s">
        <v>2413</v>
      </c>
      <c r="C237" t="s">
        <v>2414</v>
      </c>
      <c r="D237" t="s">
        <v>364</v>
      </c>
      <c r="E237" s="2" t="s">
        <v>266</v>
      </c>
      <c r="F237" t="s">
        <v>1915</v>
      </c>
      <c r="G237" s="2" t="s">
        <v>556</v>
      </c>
      <c r="H237" t="s">
        <v>1397</v>
      </c>
    </row>
    <row r="238" spans="1:8" x14ac:dyDescent="0.15">
      <c r="A238">
        <v>9238</v>
      </c>
      <c r="B238" t="s">
        <v>2415</v>
      </c>
      <c r="C238" t="s">
        <v>2416</v>
      </c>
      <c r="D238" t="s">
        <v>364</v>
      </c>
      <c r="E238" s="2" t="s">
        <v>268</v>
      </c>
      <c r="F238" t="s">
        <v>1915</v>
      </c>
      <c r="G238" s="2" t="s">
        <v>700</v>
      </c>
      <c r="H238" t="s">
        <v>1397</v>
      </c>
    </row>
    <row r="239" spans="1:8" x14ac:dyDescent="0.15">
      <c r="A239">
        <v>9239</v>
      </c>
      <c r="B239" t="s">
        <v>2417</v>
      </c>
      <c r="C239" t="s">
        <v>2418</v>
      </c>
      <c r="D239" t="s">
        <v>364</v>
      </c>
      <c r="E239" s="2" t="s">
        <v>268</v>
      </c>
      <c r="F239" t="s">
        <v>2016</v>
      </c>
      <c r="G239" s="2" t="s">
        <v>862</v>
      </c>
      <c r="H239" t="s">
        <v>1397</v>
      </c>
    </row>
    <row r="240" spans="1:8" x14ac:dyDescent="0.15">
      <c r="A240">
        <v>9240</v>
      </c>
      <c r="B240" t="s">
        <v>2419</v>
      </c>
      <c r="C240" t="s">
        <v>2420</v>
      </c>
      <c r="D240" t="s">
        <v>364</v>
      </c>
      <c r="E240" s="2" t="s">
        <v>268</v>
      </c>
      <c r="F240" t="s">
        <v>1915</v>
      </c>
      <c r="G240" s="2" t="s">
        <v>1069</v>
      </c>
      <c r="H240" t="s">
        <v>1397</v>
      </c>
    </row>
    <row r="241" spans="1:8" x14ac:dyDescent="0.15">
      <c r="A241">
        <v>9241</v>
      </c>
      <c r="B241" t="s">
        <v>2421</v>
      </c>
      <c r="C241" t="s">
        <v>2422</v>
      </c>
      <c r="D241" t="s">
        <v>364</v>
      </c>
      <c r="E241" s="2" t="s">
        <v>268</v>
      </c>
      <c r="F241" t="s">
        <v>1929</v>
      </c>
      <c r="G241" s="2" t="s">
        <v>832</v>
      </c>
      <c r="H241" t="s">
        <v>1397</v>
      </c>
    </row>
    <row r="242" spans="1:8" x14ac:dyDescent="0.15">
      <c r="A242">
        <v>9242</v>
      </c>
      <c r="B242" t="s">
        <v>2423</v>
      </c>
      <c r="C242" t="s">
        <v>2424</v>
      </c>
      <c r="D242" t="s">
        <v>364</v>
      </c>
      <c r="E242" s="2" t="s">
        <v>268</v>
      </c>
      <c r="F242" t="s">
        <v>2165</v>
      </c>
      <c r="G242" s="2" t="s">
        <v>1281</v>
      </c>
      <c r="H242" t="s">
        <v>1397</v>
      </c>
    </row>
    <row r="243" spans="1:8" x14ac:dyDescent="0.15">
      <c r="A243">
        <v>9243</v>
      </c>
      <c r="B243" t="s">
        <v>2425</v>
      </c>
      <c r="C243" t="s">
        <v>2426</v>
      </c>
      <c r="D243" t="s">
        <v>364</v>
      </c>
      <c r="E243" s="2" t="s">
        <v>268</v>
      </c>
      <c r="F243" t="s">
        <v>2051</v>
      </c>
      <c r="G243" s="2" t="s">
        <v>1226</v>
      </c>
      <c r="H243" t="s">
        <v>1397</v>
      </c>
    </row>
    <row r="244" spans="1:8" x14ac:dyDescent="0.15">
      <c r="A244">
        <v>9244</v>
      </c>
      <c r="B244" t="s">
        <v>2427</v>
      </c>
      <c r="C244" t="s">
        <v>2428</v>
      </c>
      <c r="D244" t="s">
        <v>364</v>
      </c>
      <c r="E244" s="2" t="s">
        <v>268</v>
      </c>
      <c r="F244" t="s">
        <v>1905</v>
      </c>
      <c r="G244" s="2" t="s">
        <v>2429</v>
      </c>
      <c r="H244" t="s">
        <v>1397</v>
      </c>
    </row>
    <row r="245" spans="1:8" x14ac:dyDescent="0.15">
      <c r="A245">
        <v>9245</v>
      </c>
      <c r="B245" t="s">
        <v>2430</v>
      </c>
      <c r="C245" t="s">
        <v>2431</v>
      </c>
      <c r="D245" t="s">
        <v>364</v>
      </c>
      <c r="E245" s="2" t="s">
        <v>267</v>
      </c>
      <c r="F245" t="s">
        <v>1905</v>
      </c>
      <c r="G245" s="2" t="s">
        <v>1299</v>
      </c>
      <c r="H245" t="s">
        <v>1397</v>
      </c>
    </row>
    <row r="246" spans="1:8" x14ac:dyDescent="0.15">
      <c r="A246">
        <v>9246</v>
      </c>
      <c r="B246" t="s">
        <v>2432</v>
      </c>
      <c r="C246" t="s">
        <v>2433</v>
      </c>
      <c r="D246" t="s">
        <v>364</v>
      </c>
      <c r="E246" s="2" t="s">
        <v>268</v>
      </c>
      <c r="F246" t="s">
        <v>2048</v>
      </c>
      <c r="G246" s="2" t="s">
        <v>1264</v>
      </c>
      <c r="H246" t="s">
        <v>1397</v>
      </c>
    </row>
    <row r="247" spans="1:8" x14ac:dyDescent="0.15">
      <c r="A247">
        <v>9247</v>
      </c>
      <c r="B247" t="s">
        <v>2383</v>
      </c>
      <c r="C247" t="s">
        <v>2384</v>
      </c>
      <c r="D247" t="s">
        <v>364</v>
      </c>
      <c r="E247" s="2" t="s">
        <v>267</v>
      </c>
      <c r="F247" t="s">
        <v>2219</v>
      </c>
      <c r="G247" s="2" t="s">
        <v>501</v>
      </c>
      <c r="H247" t="s">
        <v>1397</v>
      </c>
    </row>
    <row r="248" spans="1:8" x14ac:dyDescent="0.15">
      <c r="A248">
        <v>9248</v>
      </c>
      <c r="B248" t="s">
        <v>2434</v>
      </c>
      <c r="C248" t="s">
        <v>2435</v>
      </c>
      <c r="D248" t="s">
        <v>364</v>
      </c>
      <c r="E248" s="2" t="s">
        <v>267</v>
      </c>
      <c r="F248" t="s">
        <v>1971</v>
      </c>
      <c r="G248" s="2" t="s">
        <v>1302</v>
      </c>
      <c r="H248" t="s">
        <v>1397</v>
      </c>
    </row>
    <row r="249" spans="1:8" x14ac:dyDescent="0.15">
      <c r="A249">
        <v>9249</v>
      </c>
      <c r="B249" t="s">
        <v>2436</v>
      </c>
      <c r="C249" t="s">
        <v>2437</v>
      </c>
      <c r="D249" t="s">
        <v>364</v>
      </c>
      <c r="E249" s="2" t="s">
        <v>267</v>
      </c>
      <c r="F249" t="s">
        <v>2048</v>
      </c>
      <c r="G249" s="2" t="s">
        <v>1238</v>
      </c>
      <c r="H249" t="s">
        <v>1397</v>
      </c>
    </row>
    <row r="250" spans="1:8" x14ac:dyDescent="0.15">
      <c r="A250">
        <v>9250</v>
      </c>
      <c r="B250" t="s">
        <v>2438</v>
      </c>
      <c r="C250" t="s">
        <v>2439</v>
      </c>
      <c r="D250" t="s">
        <v>364</v>
      </c>
      <c r="E250" s="2" t="s">
        <v>266</v>
      </c>
      <c r="F250" t="s">
        <v>1902</v>
      </c>
      <c r="G250" s="2" t="s">
        <v>519</v>
      </c>
      <c r="H250" t="s">
        <v>1397</v>
      </c>
    </row>
    <row r="251" spans="1:8" x14ac:dyDescent="0.15">
      <c r="A251">
        <v>9251</v>
      </c>
      <c r="B251" t="s">
        <v>2440</v>
      </c>
      <c r="C251" t="s">
        <v>2441</v>
      </c>
      <c r="D251" t="s">
        <v>364</v>
      </c>
      <c r="E251" s="2" t="s">
        <v>266</v>
      </c>
      <c r="F251" t="s">
        <v>1929</v>
      </c>
      <c r="G251" s="2" t="s">
        <v>1152</v>
      </c>
      <c r="H251" t="s">
        <v>1397</v>
      </c>
    </row>
    <row r="252" spans="1:8" x14ac:dyDescent="0.15">
      <c r="A252">
        <v>9252</v>
      </c>
      <c r="B252" t="s">
        <v>2442</v>
      </c>
      <c r="C252" t="s">
        <v>2443</v>
      </c>
      <c r="D252" t="s">
        <v>364</v>
      </c>
      <c r="E252" s="2" t="s">
        <v>266</v>
      </c>
      <c r="F252" t="s">
        <v>2444</v>
      </c>
      <c r="G252" s="2" t="s">
        <v>1298</v>
      </c>
      <c r="H252" t="s">
        <v>1397</v>
      </c>
    </row>
    <row r="253" spans="1:8" x14ac:dyDescent="0.15">
      <c r="A253">
        <v>9253</v>
      </c>
      <c r="B253" t="s">
        <v>2445</v>
      </c>
      <c r="C253" t="s">
        <v>2446</v>
      </c>
      <c r="D253" t="s">
        <v>364</v>
      </c>
      <c r="E253" s="2" t="s">
        <v>266</v>
      </c>
      <c r="F253" t="s">
        <v>1963</v>
      </c>
      <c r="G253" s="2" t="s">
        <v>1117</v>
      </c>
      <c r="H253" t="s">
        <v>1397</v>
      </c>
    </row>
    <row r="254" spans="1:8" x14ac:dyDescent="0.15">
      <c r="A254">
        <v>9254</v>
      </c>
      <c r="B254" t="s">
        <v>2447</v>
      </c>
      <c r="C254" t="s">
        <v>2448</v>
      </c>
      <c r="D254" t="s">
        <v>364</v>
      </c>
      <c r="E254" s="2" t="s">
        <v>266</v>
      </c>
      <c r="F254" t="s">
        <v>2222</v>
      </c>
      <c r="G254" s="2" t="s">
        <v>842</v>
      </c>
      <c r="H254" t="s">
        <v>1397</v>
      </c>
    </row>
    <row r="255" spans="1:8" x14ac:dyDescent="0.15">
      <c r="A255">
        <v>9255</v>
      </c>
      <c r="B255" t="s">
        <v>2449</v>
      </c>
      <c r="C255" t="s">
        <v>2450</v>
      </c>
      <c r="D255" t="s">
        <v>364</v>
      </c>
      <c r="E255" s="2" t="s">
        <v>266</v>
      </c>
      <c r="F255" t="s">
        <v>2219</v>
      </c>
      <c r="G255" s="2" t="s">
        <v>1212</v>
      </c>
      <c r="H255" t="s">
        <v>1397</v>
      </c>
    </row>
    <row r="256" spans="1:8" x14ac:dyDescent="0.15">
      <c r="A256">
        <v>9256</v>
      </c>
      <c r="B256" t="s">
        <v>2451</v>
      </c>
      <c r="C256" t="s">
        <v>2452</v>
      </c>
      <c r="D256" t="s">
        <v>364</v>
      </c>
      <c r="E256" s="2" t="s">
        <v>266</v>
      </c>
      <c r="F256" t="s">
        <v>1929</v>
      </c>
      <c r="G256" s="2" t="s">
        <v>925</v>
      </c>
      <c r="H256" t="s">
        <v>1397</v>
      </c>
    </row>
    <row r="257" spans="1:8" x14ac:dyDescent="0.15">
      <c r="A257">
        <v>9257</v>
      </c>
      <c r="B257" t="s">
        <v>2453</v>
      </c>
      <c r="C257" t="s">
        <v>2454</v>
      </c>
      <c r="D257" t="s">
        <v>364</v>
      </c>
      <c r="E257" s="2" t="s">
        <v>266</v>
      </c>
      <c r="F257" t="s">
        <v>2119</v>
      </c>
      <c r="G257" s="2" t="s">
        <v>1133</v>
      </c>
      <c r="H257" t="s">
        <v>1397</v>
      </c>
    </row>
    <row r="258" spans="1:8" x14ac:dyDescent="0.15">
      <c r="A258">
        <v>9258</v>
      </c>
      <c r="B258" t="s">
        <v>2455</v>
      </c>
      <c r="C258" t="s">
        <v>2456</v>
      </c>
      <c r="D258" t="s">
        <v>364</v>
      </c>
      <c r="E258" s="2" t="s">
        <v>1384</v>
      </c>
      <c r="F258" t="s">
        <v>1905</v>
      </c>
      <c r="G258" s="2" t="s">
        <v>621</v>
      </c>
      <c r="H258" t="s">
        <v>1397</v>
      </c>
    </row>
    <row r="259" spans="1:8" x14ac:dyDescent="0.15">
      <c r="A259">
        <v>9259</v>
      </c>
      <c r="B259" t="s">
        <v>2457</v>
      </c>
      <c r="C259" t="s">
        <v>2458</v>
      </c>
      <c r="D259" t="s">
        <v>364</v>
      </c>
      <c r="E259" s="2" t="s">
        <v>1384</v>
      </c>
      <c r="F259" t="s">
        <v>2016</v>
      </c>
      <c r="G259" s="2" t="s">
        <v>1143</v>
      </c>
      <c r="H259" t="s">
        <v>1397</v>
      </c>
    </row>
    <row r="260" spans="1:8" x14ac:dyDescent="0.15">
      <c r="A260">
        <v>9260</v>
      </c>
      <c r="B260" t="s">
        <v>2459</v>
      </c>
      <c r="C260" t="s">
        <v>2460</v>
      </c>
      <c r="D260" t="s">
        <v>364</v>
      </c>
      <c r="E260" s="2" t="s">
        <v>1384</v>
      </c>
      <c r="F260" t="s">
        <v>1897</v>
      </c>
      <c r="G260" s="2" t="s">
        <v>1143</v>
      </c>
      <c r="H260" t="s">
        <v>1397</v>
      </c>
    </row>
    <row r="261" spans="1:8" x14ac:dyDescent="0.15">
      <c r="A261">
        <v>9261</v>
      </c>
      <c r="B261" t="s">
        <v>2461</v>
      </c>
      <c r="C261" t="s">
        <v>2462</v>
      </c>
      <c r="D261" t="s">
        <v>364</v>
      </c>
      <c r="E261" s="2" t="s">
        <v>1384</v>
      </c>
      <c r="F261" t="s">
        <v>1902</v>
      </c>
      <c r="G261" s="2" t="s">
        <v>1347</v>
      </c>
      <c r="H261" t="s">
        <v>1397</v>
      </c>
    </row>
    <row r="262" spans="1:8" x14ac:dyDescent="0.15">
      <c r="A262">
        <v>9262</v>
      </c>
      <c r="B262" t="s">
        <v>2463</v>
      </c>
      <c r="C262" t="s">
        <v>2464</v>
      </c>
      <c r="D262" t="s">
        <v>364</v>
      </c>
      <c r="E262" s="2" t="s">
        <v>1384</v>
      </c>
      <c r="F262" t="s">
        <v>2292</v>
      </c>
      <c r="G262" s="2" t="s">
        <v>1021</v>
      </c>
      <c r="H262" t="s">
        <v>1397</v>
      </c>
    </row>
    <row r="263" spans="1:8" x14ac:dyDescent="0.15">
      <c r="A263">
        <v>9263</v>
      </c>
      <c r="B263" t="s">
        <v>2465</v>
      </c>
      <c r="C263" t="s">
        <v>2466</v>
      </c>
      <c r="D263" t="s">
        <v>364</v>
      </c>
      <c r="E263" s="2" t="s">
        <v>1384</v>
      </c>
      <c r="F263" t="s">
        <v>1935</v>
      </c>
      <c r="G263" s="2" t="s">
        <v>1146</v>
      </c>
      <c r="H263" t="s">
        <v>1397</v>
      </c>
    </row>
    <row r="264" spans="1:8" x14ac:dyDescent="0.15">
      <c r="A264">
        <v>9264</v>
      </c>
      <c r="B264" t="s">
        <v>2467</v>
      </c>
      <c r="C264" t="s">
        <v>2468</v>
      </c>
      <c r="D264" t="s">
        <v>364</v>
      </c>
      <c r="E264" s="2" t="s">
        <v>1384</v>
      </c>
      <c r="F264" t="s">
        <v>2225</v>
      </c>
      <c r="G264" s="2" t="s">
        <v>568</v>
      </c>
      <c r="H264" t="s">
        <v>1397</v>
      </c>
    </row>
    <row r="265" spans="1:8" x14ac:dyDescent="0.15">
      <c r="A265">
        <v>9265</v>
      </c>
      <c r="B265" t="s">
        <v>2469</v>
      </c>
      <c r="C265" t="s">
        <v>2470</v>
      </c>
      <c r="D265" t="s">
        <v>364</v>
      </c>
      <c r="E265" s="2" t="s">
        <v>1384</v>
      </c>
      <c r="F265" t="s">
        <v>2048</v>
      </c>
      <c r="G265" s="2" t="s">
        <v>1355</v>
      </c>
      <c r="H265" t="s">
        <v>1397</v>
      </c>
    </row>
    <row r="266" spans="1:8" x14ac:dyDescent="0.15">
      <c r="A266">
        <v>9266</v>
      </c>
      <c r="B266" t="s">
        <v>2471</v>
      </c>
      <c r="C266" t="s">
        <v>2472</v>
      </c>
      <c r="D266" t="s">
        <v>364</v>
      </c>
      <c r="E266" s="2" t="s">
        <v>1384</v>
      </c>
      <c r="F266" t="s">
        <v>2271</v>
      </c>
      <c r="G266" s="2" t="s">
        <v>1219</v>
      </c>
      <c r="H266" t="s">
        <v>1397</v>
      </c>
    </row>
    <row r="267" spans="1:8" x14ac:dyDescent="0.15">
      <c r="A267">
        <v>9267</v>
      </c>
      <c r="B267" t="s">
        <v>2473</v>
      </c>
      <c r="C267" t="s">
        <v>2474</v>
      </c>
      <c r="D267" t="s">
        <v>364</v>
      </c>
      <c r="E267" s="2" t="s">
        <v>267</v>
      </c>
      <c r="F267" t="s">
        <v>1915</v>
      </c>
      <c r="G267" s="2" t="s">
        <v>1315</v>
      </c>
      <c r="H267" t="s">
        <v>1397</v>
      </c>
    </row>
    <row r="268" spans="1:8" x14ac:dyDescent="0.15">
      <c r="A268">
        <v>9268</v>
      </c>
      <c r="B268" t="s">
        <v>2475</v>
      </c>
      <c r="C268" t="s">
        <v>2476</v>
      </c>
      <c r="D268" t="s">
        <v>364</v>
      </c>
      <c r="E268" s="2" t="s">
        <v>267</v>
      </c>
      <c r="F268" t="s">
        <v>1897</v>
      </c>
      <c r="G268" s="2" t="s">
        <v>506</v>
      </c>
      <c r="H268" t="s">
        <v>1397</v>
      </c>
    </row>
    <row r="269" spans="1:8" x14ac:dyDescent="0.15">
      <c r="A269">
        <v>9269</v>
      </c>
      <c r="B269" t="s">
        <v>2477</v>
      </c>
      <c r="C269" t="s">
        <v>2478</v>
      </c>
      <c r="D269" t="s">
        <v>364</v>
      </c>
      <c r="E269" s="2" t="s">
        <v>266</v>
      </c>
      <c r="F269" t="s">
        <v>1915</v>
      </c>
      <c r="G269" s="2" t="s">
        <v>1273</v>
      </c>
      <c r="H269" t="s">
        <v>1397</v>
      </c>
    </row>
    <row r="270" spans="1:8" x14ac:dyDescent="0.15">
      <c r="A270">
        <v>9270</v>
      </c>
      <c r="B270" t="s">
        <v>2479</v>
      </c>
      <c r="C270" t="s">
        <v>2480</v>
      </c>
      <c r="D270" t="s">
        <v>364</v>
      </c>
      <c r="E270" s="2" t="s">
        <v>266</v>
      </c>
      <c r="F270" t="s">
        <v>2266</v>
      </c>
      <c r="G270" s="2" t="s">
        <v>749</v>
      </c>
      <c r="H270" t="s">
        <v>1397</v>
      </c>
    </row>
    <row r="271" spans="1:8" x14ac:dyDescent="0.15">
      <c r="A271">
        <v>9271</v>
      </c>
      <c r="B271" t="s">
        <v>2481</v>
      </c>
      <c r="C271" t="s">
        <v>2482</v>
      </c>
      <c r="D271" t="s">
        <v>366</v>
      </c>
      <c r="E271" s="2" t="s">
        <v>268</v>
      </c>
      <c r="F271" t="s">
        <v>2085</v>
      </c>
      <c r="G271" s="2" t="s">
        <v>577</v>
      </c>
      <c r="H271" t="s">
        <v>1397</v>
      </c>
    </row>
    <row r="272" spans="1:8" x14ac:dyDescent="0.15">
      <c r="A272">
        <v>9272</v>
      </c>
      <c r="B272" t="s">
        <v>2483</v>
      </c>
      <c r="C272" t="s">
        <v>2484</v>
      </c>
      <c r="D272" t="s">
        <v>366</v>
      </c>
      <c r="E272" s="2" t="s">
        <v>268</v>
      </c>
      <c r="F272" t="s">
        <v>2043</v>
      </c>
      <c r="G272" s="2" t="s">
        <v>1054</v>
      </c>
      <c r="H272" t="s">
        <v>1397</v>
      </c>
    </row>
    <row r="273" spans="1:8" x14ac:dyDescent="0.15">
      <c r="A273">
        <v>9273</v>
      </c>
      <c r="B273" t="s">
        <v>2485</v>
      </c>
      <c r="C273" t="s">
        <v>2486</v>
      </c>
      <c r="D273" t="s">
        <v>366</v>
      </c>
      <c r="E273" s="2">
        <v>4</v>
      </c>
      <c r="F273" t="s">
        <v>1966</v>
      </c>
      <c r="G273" s="2">
        <v>980613</v>
      </c>
      <c r="H273" t="s">
        <v>1397</v>
      </c>
    </row>
    <row r="274" spans="1:8" x14ac:dyDescent="0.15">
      <c r="A274">
        <v>9274</v>
      </c>
      <c r="B274" t="s">
        <v>2487</v>
      </c>
      <c r="C274" t="s">
        <v>2488</v>
      </c>
      <c r="D274" t="s">
        <v>366</v>
      </c>
      <c r="E274" s="2" t="s">
        <v>267</v>
      </c>
      <c r="F274" t="s">
        <v>1966</v>
      </c>
      <c r="G274" s="2" t="s">
        <v>1138</v>
      </c>
      <c r="H274" t="s">
        <v>1397</v>
      </c>
    </row>
    <row r="275" spans="1:8" x14ac:dyDescent="0.15">
      <c r="A275">
        <v>9275</v>
      </c>
      <c r="B275" t="s">
        <v>2489</v>
      </c>
      <c r="C275" t="s">
        <v>2490</v>
      </c>
      <c r="D275" t="s">
        <v>366</v>
      </c>
      <c r="E275" s="2" t="s">
        <v>267</v>
      </c>
      <c r="F275" t="s">
        <v>2023</v>
      </c>
      <c r="G275" s="2" t="s">
        <v>1084</v>
      </c>
      <c r="H275" t="s">
        <v>1397</v>
      </c>
    </row>
    <row r="276" spans="1:8" x14ac:dyDescent="0.15">
      <c r="A276">
        <v>9276</v>
      </c>
      <c r="B276" t="s">
        <v>2491</v>
      </c>
      <c r="C276" t="s">
        <v>2492</v>
      </c>
      <c r="D276" t="s">
        <v>366</v>
      </c>
      <c r="E276" s="2" t="s">
        <v>267</v>
      </c>
      <c r="F276" t="s">
        <v>2000</v>
      </c>
      <c r="G276" s="2" t="s">
        <v>586</v>
      </c>
      <c r="H276" t="s">
        <v>1397</v>
      </c>
    </row>
    <row r="277" spans="1:8" x14ac:dyDescent="0.15">
      <c r="A277">
        <v>9277</v>
      </c>
      <c r="B277" t="s">
        <v>2493</v>
      </c>
      <c r="C277" t="s">
        <v>2494</v>
      </c>
      <c r="D277" t="s">
        <v>366</v>
      </c>
      <c r="E277" s="2" t="s">
        <v>266</v>
      </c>
      <c r="F277" t="s">
        <v>1929</v>
      </c>
      <c r="G277" s="2" t="s">
        <v>602</v>
      </c>
      <c r="H277" t="s">
        <v>1397</v>
      </c>
    </row>
    <row r="278" spans="1:8" x14ac:dyDescent="0.15">
      <c r="A278">
        <v>9278</v>
      </c>
      <c r="B278" t="s">
        <v>2495</v>
      </c>
      <c r="C278" t="s">
        <v>2496</v>
      </c>
      <c r="D278" t="s">
        <v>366</v>
      </c>
      <c r="E278" s="2" t="s">
        <v>1384</v>
      </c>
      <c r="F278" t="s">
        <v>1929</v>
      </c>
      <c r="G278" s="2" t="s">
        <v>1355</v>
      </c>
      <c r="H278" t="s">
        <v>1397</v>
      </c>
    </row>
    <row r="279" spans="1:8" x14ac:dyDescent="0.15">
      <c r="A279">
        <v>9279</v>
      </c>
      <c r="B279" t="s">
        <v>2497</v>
      </c>
      <c r="C279" t="s">
        <v>2498</v>
      </c>
      <c r="D279" t="s">
        <v>366</v>
      </c>
      <c r="E279" s="2" t="s">
        <v>1384</v>
      </c>
      <c r="F279" t="s">
        <v>2051</v>
      </c>
      <c r="G279" s="2" t="s">
        <v>1353</v>
      </c>
      <c r="H279" t="s">
        <v>1397</v>
      </c>
    </row>
    <row r="280" spans="1:8" x14ac:dyDescent="0.15">
      <c r="A280">
        <v>9280</v>
      </c>
      <c r="B280" t="s">
        <v>2499</v>
      </c>
      <c r="C280" t="s">
        <v>2500</v>
      </c>
      <c r="D280" t="s">
        <v>366</v>
      </c>
      <c r="E280" s="2">
        <v>4</v>
      </c>
      <c r="F280" t="s">
        <v>2085</v>
      </c>
      <c r="G280" s="2">
        <v>980405</v>
      </c>
      <c r="H280" t="s">
        <v>1397</v>
      </c>
    </row>
    <row r="281" spans="1:8" x14ac:dyDescent="0.15">
      <c r="A281">
        <v>9281</v>
      </c>
      <c r="B281" t="s">
        <v>2501</v>
      </c>
      <c r="C281" t="s">
        <v>2502</v>
      </c>
      <c r="D281" t="s">
        <v>366</v>
      </c>
      <c r="E281" s="2" t="s">
        <v>267</v>
      </c>
      <c r="F281" t="s">
        <v>2219</v>
      </c>
      <c r="G281" s="2" t="s">
        <v>769</v>
      </c>
      <c r="H281" t="s">
        <v>1397</v>
      </c>
    </row>
    <row r="282" spans="1:8" x14ac:dyDescent="0.15">
      <c r="A282">
        <v>9282</v>
      </c>
      <c r="B282" t="s">
        <v>2503</v>
      </c>
      <c r="C282" t="s">
        <v>2504</v>
      </c>
      <c r="D282" t="s">
        <v>366</v>
      </c>
      <c r="E282" s="2" t="s">
        <v>267</v>
      </c>
      <c r="F282" t="s">
        <v>2016</v>
      </c>
      <c r="G282" s="2" t="s">
        <v>514</v>
      </c>
      <c r="H282" t="s">
        <v>1397</v>
      </c>
    </row>
    <row r="283" spans="1:8" x14ac:dyDescent="0.15">
      <c r="A283">
        <v>9283</v>
      </c>
      <c r="B283" t="s">
        <v>2505</v>
      </c>
      <c r="C283" t="s">
        <v>2506</v>
      </c>
      <c r="D283" t="s">
        <v>366</v>
      </c>
      <c r="E283" s="2" t="s">
        <v>267</v>
      </c>
      <c r="F283" t="s">
        <v>2271</v>
      </c>
      <c r="G283" s="2" t="s">
        <v>1091</v>
      </c>
      <c r="H283" t="s">
        <v>1397</v>
      </c>
    </row>
    <row r="284" spans="1:8" x14ac:dyDescent="0.15">
      <c r="A284">
        <v>9284</v>
      </c>
      <c r="B284" t="s">
        <v>2507</v>
      </c>
      <c r="C284" t="s">
        <v>2508</v>
      </c>
      <c r="D284" t="s">
        <v>366</v>
      </c>
      <c r="E284" s="2" t="s">
        <v>266</v>
      </c>
      <c r="F284" t="s">
        <v>2085</v>
      </c>
      <c r="G284" s="2" t="s">
        <v>1037</v>
      </c>
      <c r="H284" t="s">
        <v>1397</v>
      </c>
    </row>
    <row r="285" spans="1:8" x14ac:dyDescent="0.15">
      <c r="A285">
        <v>9285</v>
      </c>
      <c r="B285" t="s">
        <v>2509</v>
      </c>
      <c r="C285" t="s">
        <v>2510</v>
      </c>
      <c r="D285" t="s">
        <v>366</v>
      </c>
      <c r="E285" s="2" t="s">
        <v>266</v>
      </c>
      <c r="F285" t="s">
        <v>1966</v>
      </c>
      <c r="G285" s="2" t="s">
        <v>818</v>
      </c>
      <c r="H285" t="s">
        <v>1397</v>
      </c>
    </row>
    <row r="286" spans="1:8" x14ac:dyDescent="0.15">
      <c r="A286">
        <v>9286</v>
      </c>
      <c r="B286" t="s">
        <v>2511</v>
      </c>
      <c r="C286" t="s">
        <v>2512</v>
      </c>
      <c r="D286" t="s">
        <v>366</v>
      </c>
      <c r="E286" s="2" t="s">
        <v>266</v>
      </c>
      <c r="F286" t="s">
        <v>2107</v>
      </c>
      <c r="G286" s="2" t="s">
        <v>889</v>
      </c>
      <c r="H286" t="s">
        <v>1397</v>
      </c>
    </row>
    <row r="287" spans="1:8" x14ac:dyDescent="0.15">
      <c r="A287">
        <v>9287</v>
      </c>
      <c r="B287" t="s">
        <v>2513</v>
      </c>
      <c r="C287" t="s">
        <v>2514</v>
      </c>
      <c r="D287" t="s">
        <v>1425</v>
      </c>
      <c r="E287" s="2" t="s">
        <v>70</v>
      </c>
      <c r="F287" t="s">
        <v>2222</v>
      </c>
      <c r="G287" s="2" t="s">
        <v>909</v>
      </c>
      <c r="H287" t="s">
        <v>1397</v>
      </c>
    </row>
    <row r="288" spans="1:8" x14ac:dyDescent="0.15">
      <c r="A288">
        <v>9288</v>
      </c>
      <c r="B288" t="s">
        <v>2515</v>
      </c>
      <c r="C288" t="s">
        <v>2516</v>
      </c>
      <c r="D288" t="s">
        <v>366</v>
      </c>
      <c r="E288" s="2" t="s">
        <v>1384</v>
      </c>
      <c r="F288" t="s">
        <v>2190</v>
      </c>
      <c r="G288" s="2" t="s">
        <v>955</v>
      </c>
      <c r="H288" t="s">
        <v>1397</v>
      </c>
    </row>
    <row r="289" spans="1:8" x14ac:dyDescent="0.15">
      <c r="A289">
        <v>9289</v>
      </c>
      <c r="B289" t="s">
        <v>2517</v>
      </c>
      <c r="C289" t="s">
        <v>2518</v>
      </c>
      <c r="D289" t="s">
        <v>366</v>
      </c>
      <c r="E289" s="2" t="s">
        <v>1384</v>
      </c>
      <c r="F289" t="s">
        <v>2023</v>
      </c>
      <c r="G289" s="2" t="s">
        <v>2519</v>
      </c>
      <c r="H289" t="s">
        <v>1397</v>
      </c>
    </row>
    <row r="290" spans="1:8" x14ac:dyDescent="0.15">
      <c r="A290">
        <v>9290</v>
      </c>
      <c r="B290" t="s">
        <v>2520</v>
      </c>
      <c r="C290" t="s">
        <v>2521</v>
      </c>
      <c r="D290" t="s">
        <v>366</v>
      </c>
      <c r="E290" s="2">
        <v>4</v>
      </c>
      <c r="F290" t="s">
        <v>2051</v>
      </c>
      <c r="G290" s="2">
        <v>990201</v>
      </c>
      <c r="H290" t="s">
        <v>1397</v>
      </c>
    </row>
    <row r="291" spans="1:8" x14ac:dyDescent="0.15">
      <c r="A291">
        <v>9291</v>
      </c>
      <c r="B291" t="s">
        <v>2522</v>
      </c>
      <c r="C291" t="s">
        <v>2523</v>
      </c>
      <c r="D291" t="s">
        <v>366</v>
      </c>
      <c r="E291" s="2" t="s">
        <v>268</v>
      </c>
      <c r="F291" t="s">
        <v>1905</v>
      </c>
      <c r="G291" s="2" t="s">
        <v>638</v>
      </c>
      <c r="H291" t="s">
        <v>1397</v>
      </c>
    </row>
    <row r="292" spans="1:8" x14ac:dyDescent="0.15">
      <c r="A292">
        <v>9292</v>
      </c>
      <c r="B292" t="s">
        <v>2524</v>
      </c>
      <c r="C292" t="s">
        <v>2525</v>
      </c>
      <c r="D292" t="s">
        <v>366</v>
      </c>
      <c r="E292" s="2" t="s">
        <v>267</v>
      </c>
      <c r="F292" t="s">
        <v>1963</v>
      </c>
      <c r="G292" s="2" t="s">
        <v>646</v>
      </c>
      <c r="H292" t="s">
        <v>1397</v>
      </c>
    </row>
    <row r="293" spans="1:8" x14ac:dyDescent="0.15">
      <c r="A293">
        <v>9293</v>
      </c>
      <c r="B293" t="s">
        <v>2526</v>
      </c>
      <c r="C293" t="s">
        <v>2527</v>
      </c>
      <c r="D293" t="s">
        <v>366</v>
      </c>
      <c r="E293" s="2" t="s">
        <v>267</v>
      </c>
      <c r="F293" t="s">
        <v>2051</v>
      </c>
      <c r="G293" s="2" t="s">
        <v>649</v>
      </c>
      <c r="H293" t="s">
        <v>1397</v>
      </c>
    </row>
    <row r="294" spans="1:8" x14ac:dyDescent="0.15">
      <c r="A294">
        <v>9294</v>
      </c>
      <c r="B294" t="s">
        <v>2528</v>
      </c>
      <c r="C294" t="s">
        <v>2529</v>
      </c>
      <c r="D294" t="s">
        <v>366</v>
      </c>
      <c r="E294" s="2" t="s">
        <v>267</v>
      </c>
      <c r="F294" t="s">
        <v>1935</v>
      </c>
      <c r="G294" s="2" t="s">
        <v>1120</v>
      </c>
      <c r="H294" t="s">
        <v>1397</v>
      </c>
    </row>
    <row r="295" spans="1:8" x14ac:dyDescent="0.15">
      <c r="A295">
        <v>9295</v>
      </c>
      <c r="B295" t="s">
        <v>2530</v>
      </c>
      <c r="C295" t="s">
        <v>2531</v>
      </c>
      <c r="D295" t="s">
        <v>366</v>
      </c>
      <c r="E295" s="2" t="s">
        <v>266</v>
      </c>
      <c r="F295" t="s">
        <v>2043</v>
      </c>
      <c r="G295" s="2" t="s">
        <v>696</v>
      </c>
      <c r="H295" t="s">
        <v>1397</v>
      </c>
    </row>
    <row r="296" spans="1:8" x14ac:dyDescent="0.15">
      <c r="A296">
        <v>9296</v>
      </c>
      <c r="B296" t="s">
        <v>2532</v>
      </c>
      <c r="C296" t="s">
        <v>2533</v>
      </c>
      <c r="D296" t="s">
        <v>366</v>
      </c>
      <c r="E296" s="2" t="s">
        <v>266</v>
      </c>
      <c r="F296" t="s">
        <v>2096</v>
      </c>
      <c r="G296" s="2" t="s">
        <v>716</v>
      </c>
      <c r="H296" t="s">
        <v>1397</v>
      </c>
    </row>
    <row r="297" spans="1:8" x14ac:dyDescent="0.15">
      <c r="A297">
        <v>9297</v>
      </c>
      <c r="B297" t="s">
        <v>2534</v>
      </c>
      <c r="C297" t="s">
        <v>2535</v>
      </c>
      <c r="D297" t="s">
        <v>366</v>
      </c>
      <c r="E297" s="2" t="s">
        <v>266</v>
      </c>
      <c r="F297" t="s">
        <v>2536</v>
      </c>
      <c r="G297" s="2" t="s">
        <v>1085</v>
      </c>
      <c r="H297" t="s">
        <v>1397</v>
      </c>
    </row>
    <row r="298" spans="1:8" x14ac:dyDescent="0.15">
      <c r="A298">
        <v>9298</v>
      </c>
      <c r="B298" t="s">
        <v>2537</v>
      </c>
      <c r="C298" t="s">
        <v>2538</v>
      </c>
      <c r="D298" t="s">
        <v>366</v>
      </c>
      <c r="E298" s="2" t="s">
        <v>1384</v>
      </c>
      <c r="F298" t="s">
        <v>1929</v>
      </c>
      <c r="G298" s="2" t="s">
        <v>1244</v>
      </c>
      <c r="H298" t="s">
        <v>1397</v>
      </c>
    </row>
    <row r="299" spans="1:8" x14ac:dyDescent="0.15">
      <c r="A299">
        <v>9299</v>
      </c>
      <c r="B299" t="s">
        <v>2539</v>
      </c>
      <c r="C299" t="s">
        <v>2540</v>
      </c>
      <c r="D299" t="s">
        <v>366</v>
      </c>
      <c r="E299" s="2" t="s">
        <v>1384</v>
      </c>
      <c r="F299" t="s">
        <v>2085</v>
      </c>
      <c r="G299" s="2" t="s">
        <v>1175</v>
      </c>
      <c r="H299" t="s">
        <v>1397</v>
      </c>
    </row>
    <row r="300" spans="1:8" x14ac:dyDescent="0.15">
      <c r="A300">
        <v>9300</v>
      </c>
      <c r="B300" t="s">
        <v>2541</v>
      </c>
      <c r="C300" t="s">
        <v>2542</v>
      </c>
      <c r="D300" t="s">
        <v>1425</v>
      </c>
      <c r="E300" s="2" t="s">
        <v>66</v>
      </c>
      <c r="F300" t="s">
        <v>2096</v>
      </c>
      <c r="G300" s="2" t="s">
        <v>2543</v>
      </c>
      <c r="H300" t="s">
        <v>1397</v>
      </c>
    </row>
    <row r="301" spans="1:8" x14ac:dyDescent="0.15">
      <c r="A301">
        <v>9301</v>
      </c>
      <c r="B301" t="s">
        <v>2544</v>
      </c>
      <c r="C301" t="s">
        <v>2545</v>
      </c>
      <c r="D301" t="s">
        <v>1425</v>
      </c>
      <c r="E301" s="2" t="s">
        <v>66</v>
      </c>
      <c r="F301" t="s">
        <v>1902</v>
      </c>
      <c r="G301" s="2" t="s">
        <v>1320</v>
      </c>
      <c r="H301" t="s">
        <v>1397</v>
      </c>
    </row>
    <row r="302" spans="1:8" x14ac:dyDescent="0.15">
      <c r="A302">
        <v>9302</v>
      </c>
      <c r="B302" t="s">
        <v>2546</v>
      </c>
      <c r="C302" t="s">
        <v>2547</v>
      </c>
      <c r="D302" t="s">
        <v>366</v>
      </c>
      <c r="E302" s="2" t="s">
        <v>268</v>
      </c>
      <c r="F302" t="s">
        <v>1935</v>
      </c>
      <c r="G302" s="2" t="s">
        <v>1025</v>
      </c>
      <c r="H302" t="s">
        <v>1397</v>
      </c>
    </row>
    <row r="303" spans="1:8" x14ac:dyDescent="0.15">
      <c r="A303">
        <v>9303</v>
      </c>
      <c r="B303" t="s">
        <v>2548</v>
      </c>
      <c r="C303" t="s">
        <v>2549</v>
      </c>
      <c r="D303" t="s">
        <v>366</v>
      </c>
      <c r="E303" s="2" t="s">
        <v>268</v>
      </c>
      <c r="F303" t="s">
        <v>1966</v>
      </c>
      <c r="G303" s="2" t="s">
        <v>936</v>
      </c>
      <c r="H303" t="s">
        <v>1397</v>
      </c>
    </row>
    <row r="304" spans="1:8" x14ac:dyDescent="0.15">
      <c r="A304">
        <v>9304</v>
      </c>
      <c r="B304" t="s">
        <v>2550</v>
      </c>
      <c r="C304" t="s">
        <v>2551</v>
      </c>
      <c r="D304" t="s">
        <v>366</v>
      </c>
      <c r="E304" s="2" t="s">
        <v>268</v>
      </c>
      <c r="F304" t="s">
        <v>1966</v>
      </c>
      <c r="G304" s="2" t="s">
        <v>862</v>
      </c>
      <c r="H304" t="s">
        <v>1397</v>
      </c>
    </row>
    <row r="305" spans="1:8" x14ac:dyDescent="0.15">
      <c r="A305">
        <v>9305</v>
      </c>
      <c r="B305" t="s">
        <v>2552</v>
      </c>
      <c r="C305" t="s">
        <v>2553</v>
      </c>
      <c r="D305" t="s">
        <v>366</v>
      </c>
      <c r="E305" s="2" t="s">
        <v>268</v>
      </c>
      <c r="F305" t="s">
        <v>2043</v>
      </c>
      <c r="G305" s="2" t="s">
        <v>2554</v>
      </c>
      <c r="H305" t="s">
        <v>1397</v>
      </c>
    </row>
    <row r="306" spans="1:8" x14ac:dyDescent="0.15">
      <c r="A306">
        <v>9306</v>
      </c>
      <c r="B306" t="s">
        <v>2555</v>
      </c>
      <c r="C306" t="s">
        <v>2556</v>
      </c>
      <c r="D306" t="s">
        <v>366</v>
      </c>
      <c r="E306" s="2" t="s">
        <v>267</v>
      </c>
      <c r="F306" t="s">
        <v>2023</v>
      </c>
      <c r="G306" s="2" t="s">
        <v>1222</v>
      </c>
      <c r="H306" t="s">
        <v>1397</v>
      </c>
    </row>
    <row r="307" spans="1:8" x14ac:dyDescent="0.15">
      <c r="A307">
        <v>9307</v>
      </c>
      <c r="B307" t="s">
        <v>2557</v>
      </c>
      <c r="C307" t="s">
        <v>2558</v>
      </c>
      <c r="D307" t="s">
        <v>366</v>
      </c>
      <c r="E307" s="2" t="s">
        <v>267</v>
      </c>
      <c r="F307" t="s">
        <v>1929</v>
      </c>
      <c r="G307" s="2" t="s">
        <v>1308</v>
      </c>
      <c r="H307" t="s">
        <v>1397</v>
      </c>
    </row>
    <row r="308" spans="1:8" x14ac:dyDescent="0.15">
      <c r="A308">
        <v>9308</v>
      </c>
      <c r="B308" t="s">
        <v>2559</v>
      </c>
      <c r="C308" t="s">
        <v>2560</v>
      </c>
      <c r="D308" t="s">
        <v>366</v>
      </c>
      <c r="E308" s="2" t="s">
        <v>267</v>
      </c>
      <c r="F308" t="s">
        <v>2219</v>
      </c>
      <c r="G308" s="2" t="s">
        <v>768</v>
      </c>
      <c r="H308" t="s">
        <v>1397</v>
      </c>
    </row>
    <row r="309" spans="1:8" x14ac:dyDescent="0.15">
      <c r="A309">
        <v>9309</v>
      </c>
      <c r="B309" t="s">
        <v>2561</v>
      </c>
      <c r="C309" t="s">
        <v>2562</v>
      </c>
      <c r="D309" t="s">
        <v>366</v>
      </c>
      <c r="E309" s="2" t="s">
        <v>266</v>
      </c>
      <c r="F309" t="s">
        <v>2000</v>
      </c>
      <c r="G309" s="2" t="s">
        <v>820</v>
      </c>
      <c r="H309" t="s">
        <v>1397</v>
      </c>
    </row>
    <row r="310" spans="1:8" x14ac:dyDescent="0.15">
      <c r="A310">
        <v>9310</v>
      </c>
      <c r="B310" t="s">
        <v>2563</v>
      </c>
      <c r="C310" t="s">
        <v>2564</v>
      </c>
      <c r="D310" t="s">
        <v>366</v>
      </c>
      <c r="E310" s="2" t="s">
        <v>266</v>
      </c>
      <c r="F310" t="s">
        <v>1963</v>
      </c>
      <c r="G310" s="2" t="s">
        <v>816</v>
      </c>
      <c r="H310" t="s">
        <v>1397</v>
      </c>
    </row>
    <row r="311" spans="1:8" x14ac:dyDescent="0.15">
      <c r="A311">
        <v>9311</v>
      </c>
      <c r="B311" t="s">
        <v>2565</v>
      </c>
      <c r="C311" t="s">
        <v>2566</v>
      </c>
      <c r="D311" t="s">
        <v>366</v>
      </c>
      <c r="E311" s="2" t="s">
        <v>266</v>
      </c>
      <c r="F311" t="s">
        <v>1935</v>
      </c>
      <c r="G311" s="2" t="s">
        <v>747</v>
      </c>
      <c r="H311" t="s">
        <v>1397</v>
      </c>
    </row>
    <row r="312" spans="1:8" x14ac:dyDescent="0.15">
      <c r="A312">
        <v>9312</v>
      </c>
      <c r="B312" t="s">
        <v>2567</v>
      </c>
      <c r="C312" t="s">
        <v>2568</v>
      </c>
      <c r="D312" t="s">
        <v>366</v>
      </c>
      <c r="E312" s="2" t="s">
        <v>266</v>
      </c>
      <c r="F312" t="s">
        <v>1915</v>
      </c>
      <c r="G312" s="2" t="s">
        <v>782</v>
      </c>
      <c r="H312" t="s">
        <v>1397</v>
      </c>
    </row>
    <row r="313" spans="1:8" x14ac:dyDescent="0.15">
      <c r="A313">
        <v>9313</v>
      </c>
      <c r="B313" t="s">
        <v>2569</v>
      </c>
      <c r="C313" t="s">
        <v>2570</v>
      </c>
      <c r="D313" t="s">
        <v>366</v>
      </c>
      <c r="E313" s="2" t="s">
        <v>266</v>
      </c>
      <c r="F313" t="s">
        <v>2114</v>
      </c>
      <c r="G313" s="2" t="s">
        <v>1008</v>
      </c>
      <c r="H313" t="s">
        <v>1397</v>
      </c>
    </row>
    <row r="314" spans="1:8" x14ac:dyDescent="0.15">
      <c r="A314">
        <v>9314</v>
      </c>
      <c r="B314" t="s">
        <v>2571</v>
      </c>
      <c r="C314" t="s">
        <v>2572</v>
      </c>
      <c r="D314" t="s">
        <v>366</v>
      </c>
      <c r="E314" s="2" t="s">
        <v>266</v>
      </c>
      <c r="F314" t="s">
        <v>2043</v>
      </c>
      <c r="G314" s="2" t="s">
        <v>530</v>
      </c>
      <c r="H314" t="s">
        <v>1397</v>
      </c>
    </row>
    <row r="315" spans="1:8" x14ac:dyDescent="0.15">
      <c r="A315">
        <v>9315</v>
      </c>
      <c r="B315" t="s">
        <v>2573</v>
      </c>
      <c r="C315" t="s">
        <v>2574</v>
      </c>
      <c r="D315" t="s">
        <v>366</v>
      </c>
      <c r="E315" s="2" t="s">
        <v>266</v>
      </c>
      <c r="F315" t="s">
        <v>2114</v>
      </c>
      <c r="G315" s="2" t="s">
        <v>600</v>
      </c>
      <c r="H315" t="s">
        <v>1397</v>
      </c>
    </row>
    <row r="316" spans="1:8" x14ac:dyDescent="0.15">
      <c r="A316">
        <v>9316</v>
      </c>
      <c r="B316" t="s">
        <v>2575</v>
      </c>
      <c r="C316" t="s">
        <v>2576</v>
      </c>
      <c r="D316" t="s">
        <v>366</v>
      </c>
      <c r="E316" s="2" t="s">
        <v>266</v>
      </c>
      <c r="F316" t="s">
        <v>1905</v>
      </c>
      <c r="G316" s="2" t="s">
        <v>631</v>
      </c>
      <c r="H316" t="s">
        <v>1397</v>
      </c>
    </row>
    <row r="317" spans="1:8" x14ac:dyDescent="0.15">
      <c r="A317">
        <v>9317</v>
      </c>
      <c r="B317" t="s">
        <v>2577</v>
      </c>
      <c r="C317" t="s">
        <v>2578</v>
      </c>
      <c r="D317" t="s">
        <v>366</v>
      </c>
      <c r="E317" s="2" t="s">
        <v>1384</v>
      </c>
      <c r="F317" t="s">
        <v>2579</v>
      </c>
      <c r="G317" s="2" t="s">
        <v>719</v>
      </c>
      <c r="H317" t="s">
        <v>1397</v>
      </c>
    </row>
    <row r="318" spans="1:8" x14ac:dyDescent="0.15">
      <c r="A318">
        <v>9318</v>
      </c>
      <c r="B318" t="s">
        <v>2580</v>
      </c>
      <c r="C318" t="s">
        <v>2581</v>
      </c>
      <c r="D318" t="s">
        <v>366</v>
      </c>
      <c r="E318" s="2" t="s">
        <v>1384</v>
      </c>
      <c r="F318" t="s">
        <v>2023</v>
      </c>
      <c r="G318" s="2" t="s">
        <v>1304</v>
      </c>
      <c r="H318" t="s">
        <v>1397</v>
      </c>
    </row>
    <row r="319" spans="1:8" x14ac:dyDescent="0.15">
      <c r="A319">
        <v>9319</v>
      </c>
      <c r="B319" t="s">
        <v>2582</v>
      </c>
      <c r="C319" t="s">
        <v>2583</v>
      </c>
      <c r="D319" t="s">
        <v>1425</v>
      </c>
      <c r="E319" s="2" t="s">
        <v>70</v>
      </c>
      <c r="F319" t="s">
        <v>1897</v>
      </c>
      <c r="G319" s="2" t="s">
        <v>698</v>
      </c>
      <c r="H319" t="s">
        <v>1397</v>
      </c>
    </row>
    <row r="320" spans="1:8" x14ac:dyDescent="0.15">
      <c r="A320">
        <v>9320</v>
      </c>
      <c r="B320" t="s">
        <v>2584</v>
      </c>
      <c r="C320" t="s">
        <v>2585</v>
      </c>
      <c r="D320" t="s">
        <v>1425</v>
      </c>
      <c r="E320" s="2" t="s">
        <v>70</v>
      </c>
      <c r="F320" t="s">
        <v>2586</v>
      </c>
      <c r="G320" s="2" t="s">
        <v>2587</v>
      </c>
      <c r="H320" t="s">
        <v>1397</v>
      </c>
    </row>
    <row r="321" spans="1:8" x14ac:dyDescent="0.15">
      <c r="A321">
        <v>9321</v>
      </c>
      <c r="B321" t="s">
        <v>2588</v>
      </c>
      <c r="C321" t="s">
        <v>2589</v>
      </c>
      <c r="D321" t="s">
        <v>1425</v>
      </c>
      <c r="E321" s="2" t="s">
        <v>70</v>
      </c>
      <c r="F321" t="s">
        <v>2028</v>
      </c>
      <c r="G321" s="2" t="s">
        <v>2590</v>
      </c>
      <c r="H321" t="s">
        <v>1397</v>
      </c>
    </row>
    <row r="322" spans="1:8" x14ac:dyDescent="0.15">
      <c r="A322">
        <v>9322</v>
      </c>
      <c r="B322" t="s">
        <v>2591</v>
      </c>
      <c r="C322" t="s">
        <v>2592</v>
      </c>
      <c r="D322" t="s">
        <v>1425</v>
      </c>
      <c r="E322" s="2" t="s">
        <v>70</v>
      </c>
      <c r="F322" t="s">
        <v>1960</v>
      </c>
      <c r="G322" s="2" t="s">
        <v>2593</v>
      </c>
      <c r="H322" t="s">
        <v>1397</v>
      </c>
    </row>
    <row r="323" spans="1:8" x14ac:dyDescent="0.15">
      <c r="A323">
        <v>9323</v>
      </c>
      <c r="B323" t="s">
        <v>2594</v>
      </c>
      <c r="C323" t="s">
        <v>2595</v>
      </c>
      <c r="D323" t="s">
        <v>1420</v>
      </c>
      <c r="E323" s="2" t="s">
        <v>268</v>
      </c>
      <c r="F323" t="s">
        <v>1915</v>
      </c>
      <c r="G323" s="2" t="s">
        <v>831</v>
      </c>
      <c r="H323" t="s">
        <v>1397</v>
      </c>
    </row>
    <row r="324" spans="1:8" x14ac:dyDescent="0.15">
      <c r="A324">
        <v>9324</v>
      </c>
      <c r="B324" t="s">
        <v>2596</v>
      </c>
      <c r="C324" t="s">
        <v>2597</v>
      </c>
      <c r="D324" t="s">
        <v>1420</v>
      </c>
      <c r="E324" s="2" t="s">
        <v>268</v>
      </c>
      <c r="F324" t="s">
        <v>1929</v>
      </c>
      <c r="G324" s="2" t="s">
        <v>975</v>
      </c>
      <c r="H324" t="s">
        <v>1397</v>
      </c>
    </row>
    <row r="325" spans="1:8" x14ac:dyDescent="0.15">
      <c r="A325">
        <v>9325</v>
      </c>
      <c r="B325" t="s">
        <v>2598</v>
      </c>
      <c r="C325" t="s">
        <v>2599</v>
      </c>
      <c r="D325" t="s">
        <v>1420</v>
      </c>
      <c r="E325" s="2" t="s">
        <v>268</v>
      </c>
      <c r="F325" t="s">
        <v>2219</v>
      </c>
      <c r="G325" s="2" t="s">
        <v>1289</v>
      </c>
      <c r="H325" t="s">
        <v>1397</v>
      </c>
    </row>
    <row r="326" spans="1:8" x14ac:dyDescent="0.15">
      <c r="A326">
        <v>9326</v>
      </c>
      <c r="B326" t="s">
        <v>2600</v>
      </c>
      <c r="C326" t="s">
        <v>2601</v>
      </c>
      <c r="D326" t="s">
        <v>1420</v>
      </c>
      <c r="E326" s="2" t="s">
        <v>268</v>
      </c>
      <c r="F326" t="s">
        <v>1905</v>
      </c>
      <c r="G326" s="2" t="s">
        <v>832</v>
      </c>
      <c r="H326" t="s">
        <v>1397</v>
      </c>
    </row>
    <row r="327" spans="1:8" x14ac:dyDescent="0.15">
      <c r="A327">
        <v>9327</v>
      </c>
      <c r="B327" t="s">
        <v>2602</v>
      </c>
      <c r="C327" t="s">
        <v>2603</v>
      </c>
      <c r="D327" t="s">
        <v>1420</v>
      </c>
      <c r="E327" s="2" t="s">
        <v>268</v>
      </c>
      <c r="F327" t="s">
        <v>2119</v>
      </c>
      <c r="G327" s="2" t="s">
        <v>1235</v>
      </c>
      <c r="H327" t="s">
        <v>1397</v>
      </c>
    </row>
    <row r="328" spans="1:8" x14ac:dyDescent="0.15">
      <c r="A328">
        <v>9328</v>
      </c>
      <c r="B328" t="s">
        <v>2604</v>
      </c>
      <c r="C328" t="s">
        <v>2605</v>
      </c>
      <c r="D328" t="s">
        <v>1420</v>
      </c>
      <c r="E328" s="2" t="s">
        <v>268</v>
      </c>
      <c r="F328" t="s">
        <v>2016</v>
      </c>
      <c r="G328" s="2" t="s">
        <v>1074</v>
      </c>
      <c r="H328" t="s">
        <v>1397</v>
      </c>
    </row>
    <row r="329" spans="1:8" x14ac:dyDescent="0.15">
      <c r="A329">
        <v>9329</v>
      </c>
      <c r="B329" t="s">
        <v>2606</v>
      </c>
      <c r="C329" t="s">
        <v>2607</v>
      </c>
      <c r="D329" t="s">
        <v>1420</v>
      </c>
      <c r="E329" s="2" t="s">
        <v>268</v>
      </c>
      <c r="F329" t="s">
        <v>1905</v>
      </c>
      <c r="G329" s="2" t="s">
        <v>2608</v>
      </c>
      <c r="H329" t="s">
        <v>1397</v>
      </c>
    </row>
    <row r="330" spans="1:8" x14ac:dyDescent="0.15">
      <c r="A330">
        <v>9330</v>
      </c>
      <c r="B330" t="s">
        <v>2609</v>
      </c>
      <c r="C330" t="s">
        <v>2610</v>
      </c>
      <c r="D330" t="s">
        <v>1420</v>
      </c>
      <c r="E330" s="2" t="s">
        <v>267</v>
      </c>
      <c r="F330" t="s">
        <v>2051</v>
      </c>
      <c r="G330" s="2" t="s">
        <v>865</v>
      </c>
      <c r="H330" t="s">
        <v>1397</v>
      </c>
    </row>
    <row r="331" spans="1:8" x14ac:dyDescent="0.15">
      <c r="A331">
        <v>9331</v>
      </c>
      <c r="B331" t="s">
        <v>2611</v>
      </c>
      <c r="C331" t="s">
        <v>2612</v>
      </c>
      <c r="D331" t="s">
        <v>1420</v>
      </c>
      <c r="E331" s="2" t="s">
        <v>267</v>
      </c>
      <c r="F331" t="s">
        <v>1897</v>
      </c>
      <c r="G331" s="2" t="s">
        <v>500</v>
      </c>
      <c r="H331" t="s">
        <v>1397</v>
      </c>
    </row>
    <row r="332" spans="1:8" x14ac:dyDescent="0.15">
      <c r="A332">
        <v>9332</v>
      </c>
      <c r="B332" t="s">
        <v>2613</v>
      </c>
      <c r="C332" t="s">
        <v>2614</v>
      </c>
      <c r="D332" t="s">
        <v>1420</v>
      </c>
      <c r="E332" s="2" t="s">
        <v>266</v>
      </c>
      <c r="F332" t="s">
        <v>1935</v>
      </c>
      <c r="G332" s="2" t="s">
        <v>695</v>
      </c>
      <c r="H332" t="s">
        <v>1397</v>
      </c>
    </row>
    <row r="333" spans="1:8" x14ac:dyDescent="0.15">
      <c r="A333">
        <v>9333</v>
      </c>
      <c r="B333" t="s">
        <v>2615</v>
      </c>
      <c r="C333" t="s">
        <v>2616</v>
      </c>
      <c r="D333" t="s">
        <v>1420</v>
      </c>
      <c r="E333" s="2" t="s">
        <v>266</v>
      </c>
      <c r="F333" t="s">
        <v>2043</v>
      </c>
      <c r="G333" s="2" t="s">
        <v>647</v>
      </c>
      <c r="H333" t="s">
        <v>1397</v>
      </c>
    </row>
    <row r="334" spans="1:8" x14ac:dyDescent="0.15">
      <c r="A334">
        <v>9334</v>
      </c>
      <c r="B334" t="s">
        <v>2617</v>
      </c>
      <c r="C334" t="s">
        <v>2618</v>
      </c>
      <c r="D334" t="s">
        <v>1420</v>
      </c>
      <c r="E334" s="2" t="s">
        <v>266</v>
      </c>
      <c r="F334" t="s">
        <v>1915</v>
      </c>
      <c r="G334" s="2" t="s">
        <v>1009</v>
      </c>
      <c r="H334" t="s">
        <v>1397</v>
      </c>
    </row>
    <row r="335" spans="1:8" x14ac:dyDescent="0.15">
      <c r="A335">
        <v>9335</v>
      </c>
      <c r="B335" t="s">
        <v>2619</v>
      </c>
      <c r="C335" t="s">
        <v>2620</v>
      </c>
      <c r="D335" t="s">
        <v>372</v>
      </c>
      <c r="E335" s="2" t="s">
        <v>268</v>
      </c>
      <c r="F335" t="s">
        <v>1994</v>
      </c>
      <c r="G335" s="2" t="s">
        <v>1279</v>
      </c>
      <c r="H335" t="s">
        <v>1397</v>
      </c>
    </row>
    <row r="336" spans="1:8" x14ac:dyDescent="0.15">
      <c r="A336">
        <v>9336</v>
      </c>
      <c r="B336" t="s">
        <v>2621</v>
      </c>
      <c r="C336" t="s">
        <v>2622</v>
      </c>
      <c r="D336" t="s">
        <v>372</v>
      </c>
      <c r="E336" s="2" t="s">
        <v>268</v>
      </c>
      <c r="F336" t="s">
        <v>2623</v>
      </c>
      <c r="G336" s="2" t="s">
        <v>702</v>
      </c>
      <c r="H336" t="s">
        <v>1397</v>
      </c>
    </row>
    <row r="337" spans="1:8" x14ac:dyDescent="0.15">
      <c r="A337">
        <v>9337</v>
      </c>
      <c r="B337" t="s">
        <v>2624</v>
      </c>
      <c r="C337" t="s">
        <v>2625</v>
      </c>
      <c r="D337" t="s">
        <v>372</v>
      </c>
      <c r="E337" s="2" t="s">
        <v>268</v>
      </c>
      <c r="F337" t="s">
        <v>1897</v>
      </c>
      <c r="G337" s="2" t="s">
        <v>2626</v>
      </c>
      <c r="H337" t="s">
        <v>1397</v>
      </c>
    </row>
    <row r="338" spans="1:8" x14ac:dyDescent="0.15">
      <c r="A338">
        <v>9338</v>
      </c>
      <c r="B338" t="s">
        <v>2627</v>
      </c>
      <c r="C338" t="s">
        <v>2628</v>
      </c>
      <c r="D338" t="s">
        <v>372</v>
      </c>
      <c r="E338" s="2" t="s">
        <v>268</v>
      </c>
      <c r="F338" t="s">
        <v>1929</v>
      </c>
      <c r="G338" s="2" t="s">
        <v>676</v>
      </c>
      <c r="H338" t="s">
        <v>1397</v>
      </c>
    </row>
    <row r="339" spans="1:8" x14ac:dyDescent="0.15">
      <c r="A339">
        <v>9339</v>
      </c>
      <c r="B339" t="s">
        <v>2629</v>
      </c>
      <c r="C339" t="s">
        <v>2630</v>
      </c>
      <c r="D339" t="s">
        <v>372</v>
      </c>
      <c r="E339" s="2" t="s">
        <v>268</v>
      </c>
      <c r="F339" t="s">
        <v>2631</v>
      </c>
      <c r="G339" s="2" t="s">
        <v>799</v>
      </c>
      <c r="H339" t="s">
        <v>1397</v>
      </c>
    </row>
    <row r="340" spans="1:8" x14ac:dyDescent="0.15">
      <c r="A340">
        <v>9340</v>
      </c>
      <c r="B340" t="s">
        <v>2632</v>
      </c>
      <c r="C340" t="s">
        <v>2633</v>
      </c>
      <c r="D340" t="s">
        <v>372</v>
      </c>
      <c r="E340" s="2" t="s">
        <v>267</v>
      </c>
      <c r="F340" t="s">
        <v>2016</v>
      </c>
      <c r="G340" s="2" t="s">
        <v>1350</v>
      </c>
      <c r="H340" t="s">
        <v>1397</v>
      </c>
    </row>
    <row r="341" spans="1:8" x14ac:dyDescent="0.15">
      <c r="A341">
        <v>9341</v>
      </c>
      <c r="B341" t="s">
        <v>2634</v>
      </c>
      <c r="C341" t="s">
        <v>2635</v>
      </c>
      <c r="D341" t="s">
        <v>372</v>
      </c>
      <c r="E341" s="2" t="s">
        <v>267</v>
      </c>
      <c r="F341" t="s">
        <v>1905</v>
      </c>
      <c r="G341" s="2" t="s">
        <v>883</v>
      </c>
      <c r="H341" t="s">
        <v>1397</v>
      </c>
    </row>
    <row r="342" spans="1:8" x14ac:dyDescent="0.15">
      <c r="A342">
        <v>9342</v>
      </c>
      <c r="B342" t="s">
        <v>2636</v>
      </c>
      <c r="C342" t="s">
        <v>2637</v>
      </c>
      <c r="D342" t="s">
        <v>372</v>
      </c>
      <c r="E342" s="2" t="s">
        <v>267</v>
      </c>
      <c r="F342" t="s">
        <v>2165</v>
      </c>
      <c r="G342" s="2" t="s">
        <v>1018</v>
      </c>
      <c r="H342" t="s">
        <v>1397</v>
      </c>
    </row>
    <row r="343" spans="1:8" x14ac:dyDescent="0.15">
      <c r="A343">
        <v>9343</v>
      </c>
      <c r="B343" t="s">
        <v>2638</v>
      </c>
      <c r="C343" t="s">
        <v>2639</v>
      </c>
      <c r="D343" t="s">
        <v>372</v>
      </c>
      <c r="E343" s="2" t="s">
        <v>267</v>
      </c>
      <c r="F343" t="s">
        <v>2085</v>
      </c>
      <c r="G343" s="2" t="s">
        <v>493</v>
      </c>
      <c r="H343" t="s">
        <v>1397</v>
      </c>
    </row>
    <row r="344" spans="1:8" x14ac:dyDescent="0.15">
      <c r="A344">
        <v>9344</v>
      </c>
      <c r="B344" t="s">
        <v>2640</v>
      </c>
      <c r="C344" t="s">
        <v>2641</v>
      </c>
      <c r="D344" t="s">
        <v>372</v>
      </c>
      <c r="E344" s="2" t="s">
        <v>267</v>
      </c>
      <c r="F344" t="s">
        <v>1905</v>
      </c>
      <c r="G344" s="2" t="s">
        <v>881</v>
      </c>
      <c r="H344" t="s">
        <v>1397</v>
      </c>
    </row>
    <row r="345" spans="1:8" x14ac:dyDescent="0.15">
      <c r="A345">
        <v>9345</v>
      </c>
      <c r="B345" t="s">
        <v>2642</v>
      </c>
      <c r="C345" t="s">
        <v>2643</v>
      </c>
      <c r="D345" t="s">
        <v>372</v>
      </c>
      <c r="E345" s="2" t="s">
        <v>267</v>
      </c>
      <c r="F345" t="s">
        <v>1897</v>
      </c>
      <c r="G345" s="2" t="s">
        <v>2181</v>
      </c>
      <c r="H345" t="s">
        <v>1397</v>
      </c>
    </row>
    <row r="346" spans="1:8" x14ac:dyDescent="0.15">
      <c r="A346">
        <v>9346</v>
      </c>
      <c r="B346" t="s">
        <v>2644</v>
      </c>
      <c r="C346" t="s">
        <v>2645</v>
      </c>
      <c r="D346" t="s">
        <v>372</v>
      </c>
      <c r="E346" s="2" t="s">
        <v>267</v>
      </c>
      <c r="F346" t="s">
        <v>1929</v>
      </c>
      <c r="G346" s="2" t="s">
        <v>976</v>
      </c>
      <c r="H346" t="s">
        <v>1397</v>
      </c>
    </row>
    <row r="347" spans="1:8" x14ac:dyDescent="0.15">
      <c r="A347">
        <v>9347</v>
      </c>
      <c r="B347" t="s">
        <v>2646</v>
      </c>
      <c r="C347" t="s">
        <v>2647</v>
      </c>
      <c r="D347" t="s">
        <v>372</v>
      </c>
      <c r="E347" s="2" t="s">
        <v>266</v>
      </c>
      <c r="F347" t="s">
        <v>1935</v>
      </c>
      <c r="G347" s="2" t="s">
        <v>1237</v>
      </c>
      <c r="H347" t="s">
        <v>1397</v>
      </c>
    </row>
    <row r="348" spans="1:8" x14ac:dyDescent="0.15">
      <c r="A348">
        <v>9348</v>
      </c>
      <c r="B348" t="s">
        <v>2648</v>
      </c>
      <c r="C348" t="s">
        <v>2649</v>
      </c>
      <c r="D348" t="s">
        <v>372</v>
      </c>
      <c r="E348" s="2" t="s">
        <v>266</v>
      </c>
      <c r="F348" t="s">
        <v>2165</v>
      </c>
      <c r="G348" s="2" t="s">
        <v>1123</v>
      </c>
      <c r="H348" t="s">
        <v>1397</v>
      </c>
    </row>
    <row r="349" spans="1:8" x14ac:dyDescent="0.15">
      <c r="A349">
        <v>9349</v>
      </c>
      <c r="B349" t="s">
        <v>2650</v>
      </c>
      <c r="C349" t="s">
        <v>2651</v>
      </c>
      <c r="D349" t="s">
        <v>372</v>
      </c>
      <c r="E349" s="2" t="s">
        <v>266</v>
      </c>
      <c r="F349" t="s">
        <v>1905</v>
      </c>
      <c r="G349" s="2" t="s">
        <v>2652</v>
      </c>
      <c r="H349" t="s">
        <v>1397</v>
      </c>
    </row>
    <row r="350" spans="1:8" x14ac:dyDescent="0.15">
      <c r="A350">
        <v>9350</v>
      </c>
      <c r="B350" t="s">
        <v>2653</v>
      </c>
      <c r="C350" t="s">
        <v>2654</v>
      </c>
      <c r="D350" t="s">
        <v>372</v>
      </c>
      <c r="E350" s="2" t="s">
        <v>266</v>
      </c>
      <c r="F350" t="s">
        <v>1915</v>
      </c>
      <c r="G350" s="2" t="s">
        <v>561</v>
      </c>
      <c r="H350" t="s">
        <v>1397</v>
      </c>
    </row>
    <row r="351" spans="1:8" x14ac:dyDescent="0.15">
      <c r="A351">
        <v>9351</v>
      </c>
      <c r="B351" t="s">
        <v>2655</v>
      </c>
      <c r="C351" t="s">
        <v>2656</v>
      </c>
      <c r="D351" t="s">
        <v>372</v>
      </c>
      <c r="E351" s="2" t="s">
        <v>266</v>
      </c>
      <c r="F351" t="s">
        <v>1897</v>
      </c>
      <c r="G351" s="2" t="s">
        <v>931</v>
      </c>
      <c r="H351" t="s">
        <v>1397</v>
      </c>
    </row>
    <row r="352" spans="1:8" x14ac:dyDescent="0.15">
      <c r="A352">
        <v>9352</v>
      </c>
      <c r="B352" t="s">
        <v>2657</v>
      </c>
      <c r="C352" t="s">
        <v>2658</v>
      </c>
      <c r="D352" t="s">
        <v>372</v>
      </c>
      <c r="E352" s="2" t="s">
        <v>266</v>
      </c>
      <c r="F352" t="s">
        <v>2085</v>
      </c>
      <c r="G352" s="2" t="s">
        <v>606</v>
      </c>
      <c r="H352" t="s">
        <v>1397</v>
      </c>
    </row>
    <row r="353" spans="1:8" x14ac:dyDescent="0.15">
      <c r="A353">
        <v>9353</v>
      </c>
      <c r="B353" t="s">
        <v>2659</v>
      </c>
      <c r="C353" t="s">
        <v>2660</v>
      </c>
      <c r="D353" t="s">
        <v>372</v>
      </c>
      <c r="E353" s="2" t="s">
        <v>1384</v>
      </c>
      <c r="F353" t="s">
        <v>1905</v>
      </c>
      <c r="G353" s="2" t="s">
        <v>1196</v>
      </c>
      <c r="H353" t="s">
        <v>1397</v>
      </c>
    </row>
    <row r="354" spans="1:8" x14ac:dyDescent="0.15">
      <c r="A354">
        <v>9354</v>
      </c>
      <c r="B354" t="s">
        <v>2661</v>
      </c>
      <c r="C354" t="s">
        <v>2662</v>
      </c>
      <c r="D354" t="s">
        <v>372</v>
      </c>
      <c r="E354" s="2" t="s">
        <v>1384</v>
      </c>
      <c r="F354" t="s">
        <v>1905</v>
      </c>
      <c r="G354" s="2" t="s">
        <v>1104</v>
      </c>
      <c r="H354" t="s">
        <v>1397</v>
      </c>
    </row>
    <row r="355" spans="1:8" x14ac:dyDescent="0.15">
      <c r="A355">
        <v>9355</v>
      </c>
      <c r="B355" t="s">
        <v>2663</v>
      </c>
      <c r="C355" t="s">
        <v>2664</v>
      </c>
      <c r="D355" t="s">
        <v>372</v>
      </c>
      <c r="E355" s="2" t="s">
        <v>1384</v>
      </c>
      <c r="F355" t="s">
        <v>1905</v>
      </c>
      <c r="G355" s="2" t="s">
        <v>2665</v>
      </c>
      <c r="H355" t="s">
        <v>1397</v>
      </c>
    </row>
    <row r="356" spans="1:8" x14ac:dyDescent="0.15">
      <c r="A356">
        <v>9356</v>
      </c>
      <c r="B356" t="s">
        <v>2666</v>
      </c>
      <c r="C356" t="s">
        <v>2667</v>
      </c>
      <c r="D356" t="s">
        <v>359</v>
      </c>
      <c r="E356" s="2" t="s">
        <v>268</v>
      </c>
      <c r="F356" t="s">
        <v>1915</v>
      </c>
      <c r="G356" s="2" t="s">
        <v>832</v>
      </c>
      <c r="H356" t="s">
        <v>1397</v>
      </c>
    </row>
    <row r="357" spans="1:8" x14ac:dyDescent="0.15">
      <c r="A357">
        <v>9357</v>
      </c>
      <c r="B357" t="s">
        <v>2668</v>
      </c>
      <c r="C357" t="s">
        <v>2669</v>
      </c>
      <c r="D357" t="s">
        <v>359</v>
      </c>
      <c r="E357" s="2" t="s">
        <v>268</v>
      </c>
      <c r="F357" t="s">
        <v>1929</v>
      </c>
      <c r="G357" s="2" t="s">
        <v>878</v>
      </c>
      <c r="H357" t="s">
        <v>1397</v>
      </c>
    </row>
    <row r="358" spans="1:8" x14ac:dyDescent="0.15">
      <c r="A358">
        <v>9358</v>
      </c>
      <c r="B358" t="s">
        <v>2670</v>
      </c>
      <c r="C358" t="s">
        <v>2671</v>
      </c>
      <c r="D358" t="s">
        <v>359</v>
      </c>
      <c r="E358" s="2" t="s">
        <v>268</v>
      </c>
      <c r="F358" t="s">
        <v>1915</v>
      </c>
      <c r="G358" s="2" t="s">
        <v>908</v>
      </c>
      <c r="H358" t="s">
        <v>1397</v>
      </c>
    </row>
    <row r="359" spans="1:8" x14ac:dyDescent="0.15">
      <c r="A359">
        <v>9359</v>
      </c>
      <c r="B359" t="s">
        <v>2672</v>
      </c>
      <c r="C359" t="s">
        <v>2673</v>
      </c>
      <c r="D359" t="s">
        <v>359</v>
      </c>
      <c r="E359" s="2" t="s">
        <v>268</v>
      </c>
      <c r="F359" t="s">
        <v>1966</v>
      </c>
      <c r="G359" s="2" t="s">
        <v>728</v>
      </c>
      <c r="H359" t="s">
        <v>1397</v>
      </c>
    </row>
    <row r="360" spans="1:8" x14ac:dyDescent="0.15">
      <c r="A360">
        <v>9360</v>
      </c>
      <c r="B360" t="s">
        <v>2674</v>
      </c>
      <c r="C360" t="s">
        <v>2675</v>
      </c>
      <c r="D360" t="s">
        <v>359</v>
      </c>
      <c r="E360" s="2" t="s">
        <v>268</v>
      </c>
      <c r="F360" t="s">
        <v>1966</v>
      </c>
      <c r="G360" s="2" t="s">
        <v>728</v>
      </c>
      <c r="H360" t="s">
        <v>1397</v>
      </c>
    </row>
    <row r="361" spans="1:8" x14ac:dyDescent="0.15">
      <c r="A361">
        <v>9361</v>
      </c>
      <c r="B361" t="s">
        <v>2676</v>
      </c>
      <c r="C361" t="s">
        <v>2677</v>
      </c>
      <c r="D361" t="s">
        <v>359</v>
      </c>
      <c r="E361" s="2" t="s">
        <v>268</v>
      </c>
      <c r="F361" t="s">
        <v>1929</v>
      </c>
      <c r="G361" s="2" t="s">
        <v>936</v>
      </c>
      <c r="H361" t="s">
        <v>1397</v>
      </c>
    </row>
    <row r="362" spans="1:8" x14ac:dyDescent="0.15">
      <c r="A362">
        <v>9362</v>
      </c>
      <c r="B362" t="s">
        <v>2678</v>
      </c>
      <c r="C362" t="s">
        <v>2679</v>
      </c>
      <c r="D362" t="s">
        <v>359</v>
      </c>
      <c r="E362" s="2" t="s">
        <v>268</v>
      </c>
      <c r="F362" t="s">
        <v>1929</v>
      </c>
      <c r="G362" s="2" t="s">
        <v>1296</v>
      </c>
      <c r="H362" t="s">
        <v>1397</v>
      </c>
    </row>
    <row r="363" spans="1:8" x14ac:dyDescent="0.15">
      <c r="A363">
        <v>9363</v>
      </c>
      <c r="B363" t="s">
        <v>2680</v>
      </c>
      <c r="C363" t="s">
        <v>2681</v>
      </c>
      <c r="D363" t="s">
        <v>359</v>
      </c>
      <c r="E363" s="2" t="s">
        <v>268</v>
      </c>
      <c r="F363" t="s">
        <v>1924</v>
      </c>
      <c r="G363" s="2" t="s">
        <v>490</v>
      </c>
      <c r="H363" t="s">
        <v>1397</v>
      </c>
    </row>
    <row r="364" spans="1:8" x14ac:dyDescent="0.15">
      <c r="A364">
        <v>9364</v>
      </c>
      <c r="B364" t="s">
        <v>2682</v>
      </c>
      <c r="C364" t="s">
        <v>2683</v>
      </c>
      <c r="D364" t="s">
        <v>359</v>
      </c>
      <c r="E364" s="2" t="s">
        <v>268</v>
      </c>
      <c r="F364" t="s">
        <v>1929</v>
      </c>
      <c r="G364" s="2" t="s">
        <v>992</v>
      </c>
      <c r="H364" t="s">
        <v>1397</v>
      </c>
    </row>
    <row r="365" spans="1:8" x14ac:dyDescent="0.15">
      <c r="A365">
        <v>9365</v>
      </c>
      <c r="B365" t="s">
        <v>2684</v>
      </c>
      <c r="C365" t="s">
        <v>2685</v>
      </c>
      <c r="D365" t="s">
        <v>359</v>
      </c>
      <c r="E365" s="2" t="s">
        <v>268</v>
      </c>
      <c r="F365" t="s">
        <v>1929</v>
      </c>
      <c r="G365" s="2" t="s">
        <v>1106</v>
      </c>
      <c r="H365" t="s">
        <v>1397</v>
      </c>
    </row>
    <row r="366" spans="1:8" x14ac:dyDescent="0.15">
      <c r="A366">
        <v>9366</v>
      </c>
      <c r="B366" t="s">
        <v>2686</v>
      </c>
      <c r="C366" t="s">
        <v>2687</v>
      </c>
      <c r="D366" t="s">
        <v>359</v>
      </c>
      <c r="E366" s="2" t="s">
        <v>268</v>
      </c>
      <c r="F366" t="s">
        <v>2016</v>
      </c>
      <c r="G366" s="2" t="s">
        <v>1161</v>
      </c>
      <c r="H366" t="s">
        <v>1397</v>
      </c>
    </row>
    <row r="367" spans="1:8" x14ac:dyDescent="0.15">
      <c r="A367">
        <v>9367</v>
      </c>
      <c r="B367" t="s">
        <v>2688</v>
      </c>
      <c r="C367" t="s">
        <v>2689</v>
      </c>
      <c r="D367" t="s">
        <v>359</v>
      </c>
      <c r="E367" s="2" t="s">
        <v>268</v>
      </c>
      <c r="F367" t="s">
        <v>2016</v>
      </c>
      <c r="G367" s="2" t="s">
        <v>1261</v>
      </c>
      <c r="H367" t="s">
        <v>1397</v>
      </c>
    </row>
    <row r="368" spans="1:8" x14ac:dyDescent="0.15">
      <c r="A368">
        <v>9368</v>
      </c>
      <c r="B368" t="s">
        <v>2690</v>
      </c>
      <c r="C368" t="s">
        <v>2691</v>
      </c>
      <c r="D368" t="s">
        <v>359</v>
      </c>
      <c r="E368" s="2" t="s">
        <v>268</v>
      </c>
      <c r="F368" t="s">
        <v>1897</v>
      </c>
      <c r="G368" s="2" t="s">
        <v>499</v>
      </c>
      <c r="H368" t="s">
        <v>1397</v>
      </c>
    </row>
    <row r="369" spans="1:8" x14ac:dyDescent="0.15">
      <c r="A369">
        <v>9369</v>
      </c>
      <c r="B369" t="s">
        <v>2692</v>
      </c>
      <c r="C369" t="s">
        <v>2693</v>
      </c>
      <c r="D369" t="s">
        <v>359</v>
      </c>
      <c r="E369" s="2" t="s">
        <v>268</v>
      </c>
      <c r="F369" t="s">
        <v>1924</v>
      </c>
      <c r="G369" s="2" t="s">
        <v>794</v>
      </c>
      <c r="H369" t="s">
        <v>1397</v>
      </c>
    </row>
    <row r="370" spans="1:8" x14ac:dyDescent="0.15">
      <c r="A370">
        <v>9370</v>
      </c>
      <c r="B370" t="s">
        <v>2694</v>
      </c>
      <c r="C370" t="s">
        <v>2695</v>
      </c>
      <c r="D370" t="s">
        <v>359</v>
      </c>
      <c r="E370" s="2" t="s">
        <v>268</v>
      </c>
      <c r="F370" t="s">
        <v>1924</v>
      </c>
      <c r="G370" s="2" t="s">
        <v>2429</v>
      </c>
      <c r="H370" t="s">
        <v>1397</v>
      </c>
    </row>
    <row r="371" spans="1:8" x14ac:dyDescent="0.15">
      <c r="A371">
        <v>9371</v>
      </c>
      <c r="B371" t="s">
        <v>2696</v>
      </c>
      <c r="C371" t="s">
        <v>2697</v>
      </c>
      <c r="D371" t="s">
        <v>359</v>
      </c>
      <c r="E371" s="2" t="s">
        <v>268</v>
      </c>
      <c r="F371" t="s">
        <v>1924</v>
      </c>
      <c r="G371" s="2" t="s">
        <v>830</v>
      </c>
      <c r="H371" t="s">
        <v>1397</v>
      </c>
    </row>
    <row r="372" spans="1:8" x14ac:dyDescent="0.15">
      <c r="A372">
        <v>9372</v>
      </c>
      <c r="B372" t="s">
        <v>2698</v>
      </c>
      <c r="C372" t="s">
        <v>2699</v>
      </c>
      <c r="D372" t="s">
        <v>359</v>
      </c>
      <c r="E372" s="2" t="s">
        <v>267</v>
      </c>
      <c r="F372" t="s">
        <v>1935</v>
      </c>
      <c r="G372" s="2" t="s">
        <v>718</v>
      </c>
      <c r="H372" t="s">
        <v>1397</v>
      </c>
    </row>
    <row r="373" spans="1:8" x14ac:dyDescent="0.15">
      <c r="A373">
        <v>9373</v>
      </c>
      <c r="B373" t="s">
        <v>2700</v>
      </c>
      <c r="C373" t="s">
        <v>2701</v>
      </c>
      <c r="D373" t="s">
        <v>359</v>
      </c>
      <c r="E373" s="2" t="s">
        <v>267</v>
      </c>
      <c r="F373" t="s">
        <v>1924</v>
      </c>
      <c r="G373" s="2" t="s">
        <v>770</v>
      </c>
      <c r="H373" t="s">
        <v>1397</v>
      </c>
    </row>
    <row r="374" spans="1:8" x14ac:dyDescent="0.15">
      <c r="A374">
        <v>9374</v>
      </c>
      <c r="B374" t="s">
        <v>2702</v>
      </c>
      <c r="C374" t="s">
        <v>2703</v>
      </c>
      <c r="D374" t="s">
        <v>359</v>
      </c>
      <c r="E374" s="2" t="s">
        <v>267</v>
      </c>
      <c r="F374" t="s">
        <v>2016</v>
      </c>
      <c r="G374" s="2" t="s">
        <v>1331</v>
      </c>
      <c r="H374" t="s">
        <v>1397</v>
      </c>
    </row>
    <row r="375" spans="1:8" x14ac:dyDescent="0.15">
      <c r="A375">
        <v>9375</v>
      </c>
      <c r="B375" t="s">
        <v>2704</v>
      </c>
      <c r="C375" t="s">
        <v>2705</v>
      </c>
      <c r="D375" t="s">
        <v>359</v>
      </c>
      <c r="E375" s="2" t="s">
        <v>267</v>
      </c>
      <c r="F375" t="s">
        <v>2706</v>
      </c>
      <c r="G375" s="2" t="s">
        <v>2707</v>
      </c>
      <c r="H375" t="s">
        <v>1397</v>
      </c>
    </row>
    <row r="376" spans="1:8" x14ac:dyDescent="0.15">
      <c r="A376">
        <v>9376</v>
      </c>
      <c r="B376" t="s">
        <v>2708</v>
      </c>
      <c r="C376" t="s">
        <v>2709</v>
      </c>
      <c r="D376" t="s">
        <v>359</v>
      </c>
      <c r="E376" s="2" t="s">
        <v>267</v>
      </c>
      <c r="F376" t="s">
        <v>2016</v>
      </c>
      <c r="G376" s="2" t="s">
        <v>553</v>
      </c>
      <c r="H376" t="s">
        <v>1397</v>
      </c>
    </row>
    <row r="377" spans="1:8" x14ac:dyDescent="0.15">
      <c r="A377">
        <v>9377</v>
      </c>
      <c r="B377" t="s">
        <v>2710</v>
      </c>
      <c r="C377" t="s">
        <v>2711</v>
      </c>
      <c r="D377" t="s">
        <v>359</v>
      </c>
      <c r="E377" s="2" t="s">
        <v>267</v>
      </c>
      <c r="F377" t="s">
        <v>2292</v>
      </c>
      <c r="G377" s="2" t="s">
        <v>486</v>
      </c>
      <c r="H377" t="s">
        <v>1397</v>
      </c>
    </row>
    <row r="378" spans="1:8" x14ac:dyDescent="0.15">
      <c r="A378">
        <v>9378</v>
      </c>
      <c r="B378" t="s">
        <v>2712</v>
      </c>
      <c r="C378" t="s">
        <v>2713</v>
      </c>
      <c r="D378" t="s">
        <v>359</v>
      </c>
      <c r="E378" s="2" t="s">
        <v>266</v>
      </c>
      <c r="F378" t="s">
        <v>2222</v>
      </c>
      <c r="G378" s="2" t="s">
        <v>1006</v>
      </c>
      <c r="H378" t="s">
        <v>1397</v>
      </c>
    </row>
    <row r="379" spans="1:8" x14ac:dyDescent="0.15">
      <c r="A379">
        <v>9379</v>
      </c>
      <c r="B379" t="s">
        <v>2714</v>
      </c>
      <c r="C379" t="s">
        <v>2715</v>
      </c>
      <c r="D379" t="s">
        <v>359</v>
      </c>
      <c r="E379" s="2" t="s">
        <v>266</v>
      </c>
      <c r="F379" t="s">
        <v>1935</v>
      </c>
      <c r="G379" s="2" t="s">
        <v>533</v>
      </c>
      <c r="H379" t="s">
        <v>1397</v>
      </c>
    </row>
    <row r="380" spans="1:8" x14ac:dyDescent="0.15">
      <c r="A380">
        <v>9380</v>
      </c>
      <c r="B380" t="s">
        <v>2716</v>
      </c>
      <c r="C380" t="s">
        <v>2717</v>
      </c>
      <c r="D380" t="s">
        <v>359</v>
      </c>
      <c r="E380" s="2" t="s">
        <v>266</v>
      </c>
      <c r="F380" t="s">
        <v>1915</v>
      </c>
      <c r="G380" s="2" t="s">
        <v>751</v>
      </c>
      <c r="H380" t="s">
        <v>1397</v>
      </c>
    </row>
    <row r="381" spans="1:8" x14ac:dyDescent="0.15">
      <c r="A381">
        <v>9381</v>
      </c>
      <c r="B381" t="s">
        <v>2718</v>
      </c>
      <c r="C381" t="s">
        <v>2719</v>
      </c>
      <c r="D381" t="s">
        <v>359</v>
      </c>
      <c r="E381" s="2" t="s">
        <v>266</v>
      </c>
      <c r="F381" t="s">
        <v>1924</v>
      </c>
      <c r="G381" s="2" t="s">
        <v>1174</v>
      </c>
      <c r="H381" t="s">
        <v>1397</v>
      </c>
    </row>
    <row r="382" spans="1:8" x14ac:dyDescent="0.15">
      <c r="A382">
        <v>9382</v>
      </c>
      <c r="B382" t="s">
        <v>2720</v>
      </c>
      <c r="C382" t="s">
        <v>2721</v>
      </c>
      <c r="D382" t="s">
        <v>359</v>
      </c>
      <c r="E382" s="2" t="s">
        <v>266</v>
      </c>
      <c r="F382" t="s">
        <v>1924</v>
      </c>
      <c r="G382" s="2" t="s">
        <v>694</v>
      </c>
      <c r="H382" t="s">
        <v>1397</v>
      </c>
    </row>
    <row r="383" spans="1:8" x14ac:dyDescent="0.15">
      <c r="A383">
        <v>9383</v>
      </c>
      <c r="B383" t="s">
        <v>2722</v>
      </c>
      <c r="C383" t="s">
        <v>2723</v>
      </c>
      <c r="D383" t="s">
        <v>359</v>
      </c>
      <c r="E383" s="2" t="s">
        <v>266</v>
      </c>
      <c r="F383" t="s">
        <v>1924</v>
      </c>
      <c r="G383" s="2" t="s">
        <v>894</v>
      </c>
      <c r="H383" t="s">
        <v>1397</v>
      </c>
    </row>
    <row r="384" spans="1:8" x14ac:dyDescent="0.15">
      <c r="A384">
        <v>9384</v>
      </c>
      <c r="B384" t="s">
        <v>2724</v>
      </c>
      <c r="C384" t="s">
        <v>2725</v>
      </c>
      <c r="D384" t="s">
        <v>359</v>
      </c>
      <c r="E384" s="2" t="s">
        <v>266</v>
      </c>
      <c r="F384" t="s">
        <v>2579</v>
      </c>
      <c r="G384" s="2" t="s">
        <v>530</v>
      </c>
      <c r="H384" t="s">
        <v>1397</v>
      </c>
    </row>
    <row r="385" spans="1:8" x14ac:dyDescent="0.15">
      <c r="A385">
        <v>9385</v>
      </c>
      <c r="B385" t="s">
        <v>2726</v>
      </c>
      <c r="C385" t="s">
        <v>2727</v>
      </c>
      <c r="D385" t="s">
        <v>359</v>
      </c>
      <c r="E385" s="2" t="s">
        <v>266</v>
      </c>
      <c r="F385" t="s">
        <v>1924</v>
      </c>
      <c r="G385" s="2" t="s">
        <v>1085</v>
      </c>
      <c r="H385" t="s">
        <v>1397</v>
      </c>
    </row>
    <row r="386" spans="1:8" x14ac:dyDescent="0.15">
      <c r="A386">
        <v>9386</v>
      </c>
      <c r="B386" t="s">
        <v>2728</v>
      </c>
      <c r="C386" t="s">
        <v>2729</v>
      </c>
      <c r="D386" t="s">
        <v>359</v>
      </c>
      <c r="E386" s="2" t="s">
        <v>266</v>
      </c>
      <c r="F386" t="s">
        <v>2266</v>
      </c>
      <c r="G386" s="2" t="s">
        <v>687</v>
      </c>
      <c r="H386" t="s">
        <v>1397</v>
      </c>
    </row>
    <row r="387" spans="1:8" x14ac:dyDescent="0.15">
      <c r="A387">
        <v>9387</v>
      </c>
      <c r="B387" t="s">
        <v>2730</v>
      </c>
      <c r="C387" t="s">
        <v>2731</v>
      </c>
      <c r="D387" t="s">
        <v>359</v>
      </c>
      <c r="E387" s="2" t="s">
        <v>266</v>
      </c>
      <c r="F387" t="s">
        <v>2292</v>
      </c>
      <c r="G387" s="2" t="s">
        <v>635</v>
      </c>
      <c r="H387" t="s">
        <v>1397</v>
      </c>
    </row>
    <row r="388" spans="1:8" x14ac:dyDescent="0.15">
      <c r="A388">
        <v>9388</v>
      </c>
      <c r="B388" t="s">
        <v>2732</v>
      </c>
      <c r="C388" t="s">
        <v>2733</v>
      </c>
      <c r="D388" t="s">
        <v>359</v>
      </c>
      <c r="E388" s="2" t="s">
        <v>266</v>
      </c>
      <c r="F388" t="s">
        <v>1915</v>
      </c>
      <c r="G388" s="2" t="s">
        <v>689</v>
      </c>
      <c r="H388" t="s">
        <v>1397</v>
      </c>
    </row>
    <row r="389" spans="1:8" x14ac:dyDescent="0.15">
      <c r="A389">
        <v>9389</v>
      </c>
      <c r="B389" t="s">
        <v>2734</v>
      </c>
      <c r="C389" t="s">
        <v>2735</v>
      </c>
      <c r="D389" t="s">
        <v>359</v>
      </c>
      <c r="E389" s="2" t="s">
        <v>266</v>
      </c>
      <c r="F389" t="s">
        <v>1935</v>
      </c>
      <c r="G389" s="2" t="s">
        <v>1087</v>
      </c>
      <c r="H389" t="s">
        <v>1397</v>
      </c>
    </row>
    <row r="390" spans="1:8" x14ac:dyDescent="0.15">
      <c r="A390">
        <v>9390</v>
      </c>
      <c r="B390" t="s">
        <v>2736</v>
      </c>
      <c r="C390" t="s">
        <v>2737</v>
      </c>
      <c r="D390" t="s">
        <v>359</v>
      </c>
      <c r="E390" s="2" t="s">
        <v>266</v>
      </c>
      <c r="F390" t="s">
        <v>1915</v>
      </c>
      <c r="G390" s="2" t="s">
        <v>753</v>
      </c>
      <c r="H390" t="s">
        <v>1397</v>
      </c>
    </row>
    <row r="391" spans="1:8" x14ac:dyDescent="0.15">
      <c r="A391">
        <v>9391</v>
      </c>
      <c r="B391" t="s">
        <v>2738</v>
      </c>
      <c r="C391" t="s">
        <v>2739</v>
      </c>
      <c r="D391" t="s">
        <v>359</v>
      </c>
      <c r="E391" s="2" t="s">
        <v>266</v>
      </c>
      <c r="F391" t="s">
        <v>2225</v>
      </c>
      <c r="G391" s="2" t="s">
        <v>1020</v>
      </c>
      <c r="H391" t="s">
        <v>1397</v>
      </c>
    </row>
    <row r="392" spans="1:8" x14ac:dyDescent="0.15">
      <c r="A392">
        <v>9392</v>
      </c>
      <c r="B392" t="s">
        <v>2740</v>
      </c>
      <c r="C392" t="s">
        <v>2741</v>
      </c>
      <c r="D392" t="s">
        <v>359</v>
      </c>
      <c r="E392" s="2" t="s">
        <v>266</v>
      </c>
      <c r="F392" t="s">
        <v>1924</v>
      </c>
      <c r="G392" s="2" t="s">
        <v>1038</v>
      </c>
      <c r="H392" t="s">
        <v>1397</v>
      </c>
    </row>
    <row r="393" spans="1:8" x14ac:dyDescent="0.15">
      <c r="A393">
        <v>9393</v>
      </c>
      <c r="B393" t="s">
        <v>2742</v>
      </c>
      <c r="C393" t="s">
        <v>2743</v>
      </c>
      <c r="D393" t="s">
        <v>359</v>
      </c>
      <c r="E393" s="2" t="s">
        <v>266</v>
      </c>
      <c r="F393" t="s">
        <v>1897</v>
      </c>
      <c r="G393" s="2" t="s">
        <v>1133</v>
      </c>
      <c r="H393" t="s">
        <v>1397</v>
      </c>
    </row>
    <row r="394" spans="1:8" x14ac:dyDescent="0.15">
      <c r="A394">
        <v>9394</v>
      </c>
      <c r="B394" t="s">
        <v>2744</v>
      </c>
      <c r="C394" t="s">
        <v>2745</v>
      </c>
      <c r="D394" t="s">
        <v>359</v>
      </c>
      <c r="E394" s="2" t="s">
        <v>266</v>
      </c>
      <c r="F394" t="s">
        <v>1915</v>
      </c>
      <c r="G394" s="2" t="s">
        <v>1006</v>
      </c>
      <c r="H394" t="s">
        <v>1397</v>
      </c>
    </row>
    <row r="395" spans="1:8" x14ac:dyDescent="0.15">
      <c r="A395">
        <v>9395</v>
      </c>
      <c r="B395" t="s">
        <v>2746</v>
      </c>
      <c r="C395" t="s">
        <v>2747</v>
      </c>
      <c r="D395" t="s">
        <v>359</v>
      </c>
      <c r="E395" s="2" t="s">
        <v>266</v>
      </c>
      <c r="F395" t="s">
        <v>1924</v>
      </c>
      <c r="G395" s="2" t="s">
        <v>2652</v>
      </c>
      <c r="H395" t="s">
        <v>1397</v>
      </c>
    </row>
    <row r="396" spans="1:8" x14ac:dyDescent="0.15">
      <c r="A396">
        <v>9396</v>
      </c>
      <c r="B396" t="s">
        <v>2748</v>
      </c>
      <c r="C396" t="s">
        <v>2749</v>
      </c>
      <c r="D396" t="s">
        <v>359</v>
      </c>
      <c r="E396" s="2" t="s">
        <v>266</v>
      </c>
      <c r="F396" t="s">
        <v>1963</v>
      </c>
      <c r="G396" s="2" t="s">
        <v>559</v>
      </c>
      <c r="H396" t="s">
        <v>1397</v>
      </c>
    </row>
    <row r="397" spans="1:8" x14ac:dyDescent="0.15">
      <c r="A397">
        <v>9397</v>
      </c>
      <c r="B397" t="s">
        <v>2750</v>
      </c>
      <c r="C397" t="s">
        <v>2751</v>
      </c>
      <c r="D397" t="s">
        <v>359</v>
      </c>
      <c r="E397" s="2" t="s">
        <v>267</v>
      </c>
      <c r="F397" t="s">
        <v>1935</v>
      </c>
      <c r="G397" s="2" t="s">
        <v>634</v>
      </c>
      <c r="H397" t="s">
        <v>1397</v>
      </c>
    </row>
    <row r="398" spans="1:8" x14ac:dyDescent="0.15">
      <c r="A398">
        <v>9398</v>
      </c>
      <c r="B398" t="s">
        <v>2752</v>
      </c>
      <c r="C398" t="s">
        <v>2753</v>
      </c>
      <c r="D398" t="s">
        <v>359</v>
      </c>
      <c r="E398" s="2" t="s">
        <v>267</v>
      </c>
      <c r="F398" t="s">
        <v>1924</v>
      </c>
      <c r="G398" s="2" t="s">
        <v>707</v>
      </c>
      <c r="H398" t="s">
        <v>1397</v>
      </c>
    </row>
    <row r="399" spans="1:8" x14ac:dyDescent="0.15">
      <c r="A399">
        <v>9399</v>
      </c>
      <c r="B399" t="s">
        <v>2754</v>
      </c>
      <c r="C399" t="s">
        <v>2755</v>
      </c>
      <c r="D399" t="s">
        <v>359</v>
      </c>
      <c r="E399" s="2" t="s">
        <v>1384</v>
      </c>
      <c r="F399" t="s">
        <v>1935</v>
      </c>
      <c r="G399" s="2" t="s">
        <v>2756</v>
      </c>
      <c r="H399" t="s">
        <v>1397</v>
      </c>
    </row>
    <row r="400" spans="1:8" x14ac:dyDescent="0.15">
      <c r="A400">
        <v>9400</v>
      </c>
      <c r="B400" t="s">
        <v>2757</v>
      </c>
      <c r="C400" t="s">
        <v>2758</v>
      </c>
      <c r="D400" t="s">
        <v>357</v>
      </c>
      <c r="E400" s="2" t="s">
        <v>268</v>
      </c>
      <c r="F400" t="s">
        <v>2051</v>
      </c>
      <c r="G400" s="2" t="s">
        <v>1226</v>
      </c>
      <c r="H400" t="s">
        <v>1397</v>
      </c>
    </row>
    <row r="401" spans="1:8" x14ac:dyDescent="0.15">
      <c r="A401">
        <v>9401</v>
      </c>
      <c r="B401" t="s">
        <v>2759</v>
      </c>
      <c r="C401" t="s">
        <v>2760</v>
      </c>
      <c r="D401" t="s">
        <v>357</v>
      </c>
      <c r="E401" s="2" t="s">
        <v>268</v>
      </c>
      <c r="F401" t="s">
        <v>2085</v>
      </c>
      <c r="G401" s="2" t="s">
        <v>546</v>
      </c>
      <c r="H401" t="s">
        <v>1397</v>
      </c>
    </row>
    <row r="402" spans="1:8" x14ac:dyDescent="0.15">
      <c r="A402">
        <v>9402</v>
      </c>
      <c r="B402" t="s">
        <v>2761</v>
      </c>
      <c r="C402" t="s">
        <v>2762</v>
      </c>
      <c r="D402" t="s">
        <v>357</v>
      </c>
      <c r="E402" s="2" t="s">
        <v>268</v>
      </c>
      <c r="F402" t="s">
        <v>2190</v>
      </c>
      <c r="G402" s="2" t="s">
        <v>544</v>
      </c>
      <c r="H402" t="s">
        <v>1397</v>
      </c>
    </row>
    <row r="403" spans="1:8" x14ac:dyDescent="0.15">
      <c r="A403">
        <v>9403</v>
      </c>
      <c r="B403" t="s">
        <v>2763</v>
      </c>
      <c r="C403" t="s">
        <v>2764</v>
      </c>
      <c r="D403" t="s">
        <v>357</v>
      </c>
      <c r="E403" s="2" t="s">
        <v>268</v>
      </c>
      <c r="F403" t="s">
        <v>2051</v>
      </c>
      <c r="G403" s="2" t="s">
        <v>1187</v>
      </c>
      <c r="H403" t="s">
        <v>1397</v>
      </c>
    </row>
    <row r="404" spans="1:8" x14ac:dyDescent="0.15">
      <c r="A404">
        <v>9404</v>
      </c>
      <c r="B404" t="s">
        <v>2765</v>
      </c>
      <c r="C404" t="s">
        <v>2766</v>
      </c>
      <c r="D404" t="s">
        <v>357</v>
      </c>
      <c r="E404" s="2" t="s">
        <v>268</v>
      </c>
      <c r="F404" t="s">
        <v>1897</v>
      </c>
      <c r="G404" s="2" t="s">
        <v>486</v>
      </c>
      <c r="H404" t="s">
        <v>1397</v>
      </c>
    </row>
    <row r="405" spans="1:8" x14ac:dyDescent="0.15">
      <c r="A405">
        <v>9405</v>
      </c>
      <c r="B405" t="s">
        <v>2767</v>
      </c>
      <c r="C405" t="s">
        <v>2768</v>
      </c>
      <c r="D405" t="s">
        <v>357</v>
      </c>
      <c r="E405" s="2" t="s">
        <v>268</v>
      </c>
      <c r="F405" t="s">
        <v>2579</v>
      </c>
      <c r="G405" s="2" t="s">
        <v>1078</v>
      </c>
      <c r="H405" t="s">
        <v>1397</v>
      </c>
    </row>
    <row r="406" spans="1:8" x14ac:dyDescent="0.15">
      <c r="A406">
        <v>9406</v>
      </c>
      <c r="B406" t="s">
        <v>2769</v>
      </c>
      <c r="C406" t="s">
        <v>2770</v>
      </c>
      <c r="D406" t="s">
        <v>357</v>
      </c>
      <c r="E406" s="2" t="s">
        <v>268</v>
      </c>
      <c r="F406" t="s">
        <v>2107</v>
      </c>
      <c r="G406" s="2" t="s">
        <v>1321</v>
      </c>
      <c r="H406" t="s">
        <v>1397</v>
      </c>
    </row>
    <row r="407" spans="1:8" x14ac:dyDescent="0.15">
      <c r="A407">
        <v>9407</v>
      </c>
      <c r="B407" t="s">
        <v>2771</v>
      </c>
      <c r="C407" t="s">
        <v>2772</v>
      </c>
      <c r="D407" t="s">
        <v>357</v>
      </c>
      <c r="E407" s="2" t="s">
        <v>268</v>
      </c>
      <c r="F407" t="s">
        <v>1905</v>
      </c>
      <c r="G407" s="2" t="s">
        <v>480</v>
      </c>
      <c r="H407" t="s">
        <v>1397</v>
      </c>
    </row>
    <row r="408" spans="1:8" x14ac:dyDescent="0.15">
      <c r="A408">
        <v>9408</v>
      </c>
      <c r="B408" t="s">
        <v>2773</v>
      </c>
      <c r="C408" t="s">
        <v>2774</v>
      </c>
      <c r="D408" t="s">
        <v>357</v>
      </c>
      <c r="E408" s="2" t="s">
        <v>268</v>
      </c>
      <c r="F408" t="s">
        <v>2009</v>
      </c>
      <c r="G408" s="2" t="s">
        <v>488</v>
      </c>
      <c r="H408" t="s">
        <v>1397</v>
      </c>
    </row>
    <row r="409" spans="1:8" x14ac:dyDescent="0.15">
      <c r="A409">
        <v>9409</v>
      </c>
      <c r="B409" t="s">
        <v>2775</v>
      </c>
      <c r="C409" t="s">
        <v>2776</v>
      </c>
      <c r="D409" t="s">
        <v>357</v>
      </c>
      <c r="E409" s="2" t="s">
        <v>268</v>
      </c>
      <c r="F409" t="s">
        <v>2000</v>
      </c>
      <c r="G409" s="2" t="s">
        <v>866</v>
      </c>
      <c r="H409" t="s">
        <v>1397</v>
      </c>
    </row>
    <row r="410" spans="1:8" x14ac:dyDescent="0.15">
      <c r="A410">
        <v>9410</v>
      </c>
      <c r="B410" t="s">
        <v>2777</v>
      </c>
      <c r="C410" t="s">
        <v>2778</v>
      </c>
      <c r="D410" t="s">
        <v>357</v>
      </c>
      <c r="E410" s="2" t="s">
        <v>268</v>
      </c>
      <c r="F410" t="s">
        <v>1929</v>
      </c>
      <c r="G410" s="2" t="s">
        <v>1056</v>
      </c>
      <c r="H410" t="s">
        <v>1397</v>
      </c>
    </row>
    <row r="411" spans="1:8" x14ac:dyDescent="0.15">
      <c r="A411">
        <v>9411</v>
      </c>
      <c r="B411" t="s">
        <v>2779</v>
      </c>
      <c r="C411" t="s">
        <v>2780</v>
      </c>
      <c r="D411" t="s">
        <v>357</v>
      </c>
      <c r="E411" s="2" t="s">
        <v>267</v>
      </c>
      <c r="F411" t="s">
        <v>1915</v>
      </c>
      <c r="G411" s="2" t="s">
        <v>686</v>
      </c>
      <c r="H411" t="s">
        <v>1397</v>
      </c>
    </row>
    <row r="412" spans="1:8" x14ac:dyDescent="0.15">
      <c r="A412">
        <v>9412</v>
      </c>
      <c r="B412" t="s">
        <v>2781</v>
      </c>
      <c r="C412" t="s">
        <v>2782</v>
      </c>
      <c r="D412" t="s">
        <v>357</v>
      </c>
      <c r="E412" s="2" t="s">
        <v>267</v>
      </c>
      <c r="F412" t="s">
        <v>1929</v>
      </c>
      <c r="G412" s="2" t="s">
        <v>1092</v>
      </c>
      <c r="H412" t="s">
        <v>1397</v>
      </c>
    </row>
    <row r="413" spans="1:8" x14ac:dyDescent="0.15">
      <c r="A413">
        <v>9413</v>
      </c>
      <c r="B413" t="s">
        <v>2783</v>
      </c>
      <c r="C413" t="s">
        <v>2784</v>
      </c>
      <c r="D413" t="s">
        <v>357</v>
      </c>
      <c r="E413" s="2" t="s">
        <v>267</v>
      </c>
      <c r="F413" t="s">
        <v>1971</v>
      </c>
      <c r="G413" s="2" t="s">
        <v>598</v>
      </c>
      <c r="H413" t="s">
        <v>1397</v>
      </c>
    </row>
    <row r="414" spans="1:8" x14ac:dyDescent="0.15">
      <c r="A414">
        <v>9414</v>
      </c>
      <c r="B414" t="s">
        <v>2785</v>
      </c>
      <c r="C414" t="s">
        <v>2786</v>
      </c>
      <c r="D414" t="s">
        <v>357</v>
      </c>
      <c r="E414" s="2" t="s">
        <v>267</v>
      </c>
      <c r="F414" t="s">
        <v>2219</v>
      </c>
      <c r="G414" s="2" t="s">
        <v>1148</v>
      </c>
      <c r="H414" t="s">
        <v>1397</v>
      </c>
    </row>
    <row r="415" spans="1:8" x14ac:dyDescent="0.15">
      <c r="A415">
        <v>9415</v>
      </c>
      <c r="B415" t="s">
        <v>2787</v>
      </c>
      <c r="C415" t="s">
        <v>2788</v>
      </c>
      <c r="D415" t="s">
        <v>357</v>
      </c>
      <c r="E415" s="2" t="s">
        <v>267</v>
      </c>
      <c r="F415" t="s">
        <v>2009</v>
      </c>
      <c r="G415" s="2" t="s">
        <v>809</v>
      </c>
      <c r="H415" t="s">
        <v>1397</v>
      </c>
    </row>
    <row r="416" spans="1:8" x14ac:dyDescent="0.15">
      <c r="A416">
        <v>9416</v>
      </c>
      <c r="B416" t="s">
        <v>2789</v>
      </c>
      <c r="C416" t="s">
        <v>2790</v>
      </c>
      <c r="D416" t="s">
        <v>357</v>
      </c>
      <c r="E416" s="2" t="s">
        <v>267</v>
      </c>
      <c r="F416" t="s">
        <v>1905</v>
      </c>
      <c r="G416" s="2" t="s">
        <v>582</v>
      </c>
      <c r="H416" t="s">
        <v>1397</v>
      </c>
    </row>
    <row r="417" spans="1:8" x14ac:dyDescent="0.15">
      <c r="A417">
        <v>9417</v>
      </c>
      <c r="B417" t="s">
        <v>2791</v>
      </c>
      <c r="C417" t="s">
        <v>2792</v>
      </c>
      <c r="D417" t="s">
        <v>357</v>
      </c>
      <c r="E417" s="2" t="s">
        <v>267</v>
      </c>
      <c r="F417" t="s">
        <v>1929</v>
      </c>
      <c r="G417" s="2" t="s">
        <v>897</v>
      </c>
      <c r="H417" t="s">
        <v>1397</v>
      </c>
    </row>
    <row r="418" spans="1:8" x14ac:dyDescent="0.15">
      <c r="A418">
        <v>9418</v>
      </c>
      <c r="B418" t="s">
        <v>2793</v>
      </c>
      <c r="C418" t="s">
        <v>2794</v>
      </c>
      <c r="D418" t="s">
        <v>357</v>
      </c>
      <c r="E418" s="2" t="s">
        <v>267</v>
      </c>
      <c r="F418" t="s">
        <v>2016</v>
      </c>
      <c r="G418" s="2" t="s">
        <v>773</v>
      </c>
      <c r="H418" t="s">
        <v>1397</v>
      </c>
    </row>
    <row r="419" spans="1:8" x14ac:dyDescent="0.15">
      <c r="A419">
        <v>9419</v>
      </c>
      <c r="B419" t="s">
        <v>2795</v>
      </c>
      <c r="C419" t="s">
        <v>2796</v>
      </c>
      <c r="D419" t="s">
        <v>357</v>
      </c>
      <c r="E419" s="2" t="s">
        <v>267</v>
      </c>
      <c r="F419" t="s">
        <v>1902</v>
      </c>
      <c r="G419" s="2" t="s">
        <v>1331</v>
      </c>
      <c r="H419" t="s">
        <v>1397</v>
      </c>
    </row>
    <row r="420" spans="1:8" x14ac:dyDescent="0.15">
      <c r="A420">
        <v>9420</v>
      </c>
      <c r="B420" t="s">
        <v>2797</v>
      </c>
      <c r="C420" t="s">
        <v>2798</v>
      </c>
      <c r="D420" t="s">
        <v>357</v>
      </c>
      <c r="E420" s="2" t="s">
        <v>267</v>
      </c>
      <c r="F420" t="s">
        <v>1929</v>
      </c>
      <c r="G420" s="2" t="s">
        <v>591</v>
      </c>
      <c r="H420" t="s">
        <v>1397</v>
      </c>
    </row>
    <row r="421" spans="1:8" x14ac:dyDescent="0.15">
      <c r="A421">
        <v>9421</v>
      </c>
      <c r="B421" t="s">
        <v>2799</v>
      </c>
      <c r="C421" t="s">
        <v>2800</v>
      </c>
      <c r="D421" t="s">
        <v>357</v>
      </c>
      <c r="E421" s="2" t="s">
        <v>267</v>
      </c>
      <c r="F421" t="s">
        <v>2016</v>
      </c>
      <c r="G421" s="2" t="s">
        <v>718</v>
      </c>
      <c r="H421" t="s">
        <v>1397</v>
      </c>
    </row>
    <row r="422" spans="1:8" x14ac:dyDescent="0.15">
      <c r="A422">
        <v>9422</v>
      </c>
      <c r="B422" t="s">
        <v>2801</v>
      </c>
      <c r="C422" t="s">
        <v>2802</v>
      </c>
      <c r="D422" t="s">
        <v>357</v>
      </c>
      <c r="E422" s="2" t="s">
        <v>267</v>
      </c>
      <c r="F422" t="s">
        <v>2623</v>
      </c>
      <c r="G422" s="2" t="s">
        <v>881</v>
      </c>
      <c r="H422" t="s">
        <v>1397</v>
      </c>
    </row>
    <row r="423" spans="1:8" x14ac:dyDescent="0.15">
      <c r="A423">
        <v>9423</v>
      </c>
      <c r="B423" t="s">
        <v>2803</v>
      </c>
      <c r="C423" t="s">
        <v>2804</v>
      </c>
      <c r="D423" t="s">
        <v>357</v>
      </c>
      <c r="E423" s="2" t="s">
        <v>267</v>
      </c>
      <c r="F423" t="s">
        <v>1905</v>
      </c>
      <c r="G423" s="2" t="s">
        <v>901</v>
      </c>
      <c r="H423" t="s">
        <v>1397</v>
      </c>
    </row>
    <row r="424" spans="1:8" x14ac:dyDescent="0.15">
      <c r="A424">
        <v>9424</v>
      </c>
      <c r="B424" t="s">
        <v>2805</v>
      </c>
      <c r="C424" t="s">
        <v>2806</v>
      </c>
      <c r="D424" t="s">
        <v>357</v>
      </c>
      <c r="E424" s="2" t="s">
        <v>267</v>
      </c>
      <c r="F424" t="s">
        <v>1897</v>
      </c>
      <c r="G424" s="2" t="s">
        <v>869</v>
      </c>
      <c r="H424" t="s">
        <v>1397</v>
      </c>
    </row>
    <row r="425" spans="1:8" x14ac:dyDescent="0.15">
      <c r="A425">
        <v>9425</v>
      </c>
      <c r="B425" t="s">
        <v>2807</v>
      </c>
      <c r="C425" t="s">
        <v>2808</v>
      </c>
      <c r="D425" t="s">
        <v>357</v>
      </c>
      <c r="E425" s="2" t="s">
        <v>267</v>
      </c>
      <c r="F425" t="s">
        <v>2009</v>
      </c>
      <c r="G425" s="2" t="s">
        <v>978</v>
      </c>
      <c r="H425" t="s">
        <v>1397</v>
      </c>
    </row>
    <row r="426" spans="1:8" x14ac:dyDescent="0.15">
      <c r="A426">
        <v>9426</v>
      </c>
      <c r="B426" t="s">
        <v>2809</v>
      </c>
      <c r="C426" t="s">
        <v>2810</v>
      </c>
      <c r="D426" t="s">
        <v>357</v>
      </c>
      <c r="E426" s="2" t="s">
        <v>267</v>
      </c>
      <c r="F426" t="s">
        <v>1897</v>
      </c>
      <c r="G426" s="2" t="s">
        <v>806</v>
      </c>
      <c r="H426" t="s">
        <v>1397</v>
      </c>
    </row>
    <row r="427" spans="1:8" x14ac:dyDescent="0.15">
      <c r="A427">
        <v>9427</v>
      </c>
      <c r="B427" t="s">
        <v>2811</v>
      </c>
      <c r="C427" t="s">
        <v>2812</v>
      </c>
      <c r="D427" t="s">
        <v>357</v>
      </c>
      <c r="E427" s="2" t="s">
        <v>267</v>
      </c>
      <c r="F427" t="s">
        <v>1966</v>
      </c>
      <c r="G427" s="2" t="s">
        <v>1137</v>
      </c>
      <c r="H427" t="s">
        <v>1397</v>
      </c>
    </row>
    <row r="428" spans="1:8" x14ac:dyDescent="0.15">
      <c r="A428">
        <v>9428</v>
      </c>
      <c r="B428" t="s">
        <v>2813</v>
      </c>
      <c r="C428" t="s">
        <v>2814</v>
      </c>
      <c r="D428" t="s">
        <v>357</v>
      </c>
      <c r="E428" s="2" t="s">
        <v>267</v>
      </c>
      <c r="F428" t="s">
        <v>1897</v>
      </c>
      <c r="G428" s="2" t="s">
        <v>870</v>
      </c>
      <c r="H428" t="s">
        <v>1397</v>
      </c>
    </row>
    <row r="429" spans="1:8" x14ac:dyDescent="0.15">
      <c r="A429">
        <v>9429</v>
      </c>
      <c r="B429" t="s">
        <v>2815</v>
      </c>
      <c r="C429" t="s">
        <v>2816</v>
      </c>
      <c r="D429" t="s">
        <v>357</v>
      </c>
      <c r="E429" s="2" t="s">
        <v>267</v>
      </c>
      <c r="F429" t="s">
        <v>1905</v>
      </c>
      <c r="G429" s="2" t="s">
        <v>1050</v>
      </c>
      <c r="H429" t="s">
        <v>1397</v>
      </c>
    </row>
    <row r="430" spans="1:8" x14ac:dyDescent="0.15">
      <c r="A430">
        <v>9430</v>
      </c>
      <c r="B430" t="s">
        <v>2817</v>
      </c>
      <c r="C430" t="s">
        <v>2818</v>
      </c>
      <c r="D430" t="s">
        <v>357</v>
      </c>
      <c r="E430" s="2" t="s">
        <v>267</v>
      </c>
      <c r="F430" t="s">
        <v>2107</v>
      </c>
      <c r="G430" s="2" t="s">
        <v>916</v>
      </c>
      <c r="H430" t="s">
        <v>1397</v>
      </c>
    </row>
    <row r="431" spans="1:8" x14ac:dyDescent="0.15">
      <c r="A431">
        <v>9431</v>
      </c>
      <c r="B431" t="s">
        <v>2819</v>
      </c>
      <c r="C431" t="s">
        <v>2820</v>
      </c>
      <c r="D431" t="s">
        <v>357</v>
      </c>
      <c r="E431" s="2" t="s">
        <v>267</v>
      </c>
      <c r="F431" t="s">
        <v>2043</v>
      </c>
      <c r="G431" s="2" t="s">
        <v>892</v>
      </c>
      <c r="H431" t="s">
        <v>1397</v>
      </c>
    </row>
    <row r="432" spans="1:8" x14ac:dyDescent="0.15">
      <c r="A432">
        <v>9432</v>
      </c>
      <c r="B432" t="s">
        <v>2821</v>
      </c>
      <c r="C432" t="s">
        <v>2822</v>
      </c>
      <c r="D432" t="s">
        <v>357</v>
      </c>
      <c r="E432" s="2" t="s">
        <v>267</v>
      </c>
      <c r="F432" t="s">
        <v>1929</v>
      </c>
      <c r="G432" s="2" t="s">
        <v>987</v>
      </c>
      <c r="H432" t="s">
        <v>1397</v>
      </c>
    </row>
    <row r="433" spans="1:8" x14ac:dyDescent="0.15">
      <c r="A433">
        <v>9433</v>
      </c>
      <c r="B433" t="s">
        <v>2823</v>
      </c>
      <c r="C433" t="s">
        <v>2824</v>
      </c>
      <c r="D433" t="s">
        <v>357</v>
      </c>
      <c r="E433" s="2" t="s">
        <v>266</v>
      </c>
      <c r="F433" t="s">
        <v>2190</v>
      </c>
      <c r="G433" s="2" t="s">
        <v>946</v>
      </c>
      <c r="H433" t="s">
        <v>1397</v>
      </c>
    </row>
    <row r="434" spans="1:8" x14ac:dyDescent="0.15">
      <c r="A434">
        <v>9434</v>
      </c>
      <c r="B434" t="s">
        <v>2825</v>
      </c>
      <c r="C434" t="s">
        <v>2826</v>
      </c>
      <c r="D434" t="s">
        <v>357</v>
      </c>
      <c r="E434" s="2" t="s">
        <v>266</v>
      </c>
      <c r="F434" t="s">
        <v>2292</v>
      </c>
      <c r="G434" s="2" t="s">
        <v>841</v>
      </c>
      <c r="H434" t="s">
        <v>1397</v>
      </c>
    </row>
    <row r="435" spans="1:8" x14ac:dyDescent="0.15">
      <c r="A435">
        <v>9435</v>
      </c>
      <c r="B435" t="s">
        <v>2827</v>
      </c>
      <c r="C435" t="s">
        <v>1391</v>
      </c>
      <c r="D435" t="s">
        <v>357</v>
      </c>
      <c r="E435" s="2" t="s">
        <v>266</v>
      </c>
      <c r="F435" t="s">
        <v>1929</v>
      </c>
      <c r="G435" s="2" t="s">
        <v>1324</v>
      </c>
      <c r="H435" t="s">
        <v>1397</v>
      </c>
    </row>
    <row r="436" spans="1:8" x14ac:dyDescent="0.15">
      <c r="A436">
        <v>9436</v>
      </c>
      <c r="B436" t="s">
        <v>2828</v>
      </c>
      <c r="C436" t="s">
        <v>2829</v>
      </c>
      <c r="D436" t="s">
        <v>357</v>
      </c>
      <c r="E436" s="2" t="s">
        <v>266</v>
      </c>
      <c r="F436" t="s">
        <v>2225</v>
      </c>
      <c r="G436" s="2" t="s">
        <v>1307</v>
      </c>
      <c r="H436" t="s">
        <v>1397</v>
      </c>
    </row>
    <row r="437" spans="1:8" x14ac:dyDescent="0.15">
      <c r="A437">
        <v>9437</v>
      </c>
      <c r="B437" t="s">
        <v>2830</v>
      </c>
      <c r="C437" t="s">
        <v>2831</v>
      </c>
      <c r="D437" t="s">
        <v>357</v>
      </c>
      <c r="E437" s="2" t="s">
        <v>266</v>
      </c>
      <c r="F437" t="s">
        <v>2048</v>
      </c>
      <c r="G437" s="2" t="s">
        <v>1123</v>
      </c>
      <c r="H437" t="s">
        <v>1397</v>
      </c>
    </row>
    <row r="438" spans="1:8" x14ac:dyDescent="0.15">
      <c r="A438">
        <v>9438</v>
      </c>
      <c r="B438" t="s">
        <v>2832</v>
      </c>
      <c r="C438" t="s">
        <v>2833</v>
      </c>
      <c r="D438" t="s">
        <v>357</v>
      </c>
      <c r="E438" s="2" t="s">
        <v>266</v>
      </c>
      <c r="F438" t="s">
        <v>1929</v>
      </c>
      <c r="G438" s="2" t="s">
        <v>525</v>
      </c>
      <c r="H438" t="s">
        <v>1397</v>
      </c>
    </row>
    <row r="439" spans="1:8" x14ac:dyDescent="0.15">
      <c r="A439">
        <v>9439</v>
      </c>
      <c r="B439" t="s">
        <v>2834</v>
      </c>
      <c r="C439" t="s">
        <v>2835</v>
      </c>
      <c r="D439" t="s">
        <v>357</v>
      </c>
      <c r="E439" s="2" t="s">
        <v>266</v>
      </c>
      <c r="F439" t="s">
        <v>1905</v>
      </c>
      <c r="G439" s="2" t="s">
        <v>1168</v>
      </c>
      <c r="H439" t="s">
        <v>1397</v>
      </c>
    </row>
    <row r="440" spans="1:8" x14ac:dyDescent="0.15">
      <c r="A440">
        <v>9440</v>
      </c>
      <c r="B440" t="s">
        <v>2836</v>
      </c>
      <c r="C440" t="s">
        <v>2837</v>
      </c>
      <c r="D440" t="s">
        <v>357</v>
      </c>
      <c r="E440" s="2" t="s">
        <v>266</v>
      </c>
      <c r="F440" t="s">
        <v>2000</v>
      </c>
      <c r="G440" s="2" t="s">
        <v>521</v>
      </c>
      <c r="H440" t="s">
        <v>1397</v>
      </c>
    </row>
    <row r="441" spans="1:8" x14ac:dyDescent="0.15">
      <c r="A441">
        <v>9441</v>
      </c>
      <c r="B441" t="s">
        <v>2838</v>
      </c>
      <c r="C441" t="s">
        <v>2839</v>
      </c>
      <c r="D441" t="s">
        <v>357</v>
      </c>
      <c r="E441" s="2" t="s">
        <v>266</v>
      </c>
      <c r="F441" t="s">
        <v>2114</v>
      </c>
      <c r="G441" s="2" t="s">
        <v>2840</v>
      </c>
      <c r="H441" t="s">
        <v>1397</v>
      </c>
    </row>
    <row r="442" spans="1:8" x14ac:dyDescent="0.15">
      <c r="A442">
        <v>9442</v>
      </c>
      <c r="B442" t="s">
        <v>2841</v>
      </c>
      <c r="C442" t="s">
        <v>2842</v>
      </c>
      <c r="D442" t="s">
        <v>357</v>
      </c>
      <c r="E442" s="2" t="s">
        <v>266</v>
      </c>
      <c r="F442" t="s">
        <v>2009</v>
      </c>
      <c r="G442" s="2" t="s">
        <v>1306</v>
      </c>
      <c r="H442" t="s">
        <v>1397</v>
      </c>
    </row>
    <row r="443" spans="1:8" x14ac:dyDescent="0.15">
      <c r="A443">
        <v>9443</v>
      </c>
      <c r="B443" t="s">
        <v>2843</v>
      </c>
      <c r="C443" t="s">
        <v>2844</v>
      </c>
      <c r="D443" t="s">
        <v>357</v>
      </c>
      <c r="E443" s="2" t="s">
        <v>266</v>
      </c>
      <c r="F443" t="s">
        <v>1929</v>
      </c>
      <c r="G443" s="2" t="s">
        <v>528</v>
      </c>
      <c r="H443" t="s">
        <v>1397</v>
      </c>
    </row>
    <row r="444" spans="1:8" x14ac:dyDescent="0.15">
      <c r="A444">
        <v>9444</v>
      </c>
      <c r="B444" t="s">
        <v>2845</v>
      </c>
      <c r="C444" t="s">
        <v>2846</v>
      </c>
      <c r="D444" t="s">
        <v>357</v>
      </c>
      <c r="E444" s="2" t="s">
        <v>266</v>
      </c>
      <c r="F444" t="s">
        <v>1963</v>
      </c>
      <c r="G444" s="2" t="s">
        <v>940</v>
      </c>
      <c r="H444" t="s">
        <v>1397</v>
      </c>
    </row>
    <row r="445" spans="1:8" x14ac:dyDescent="0.15">
      <c r="A445">
        <v>9445</v>
      </c>
      <c r="B445" t="s">
        <v>2847</v>
      </c>
      <c r="C445" t="s">
        <v>2848</v>
      </c>
      <c r="D445" t="s">
        <v>357</v>
      </c>
      <c r="E445" s="2" t="s">
        <v>266</v>
      </c>
      <c r="F445" t="s">
        <v>1915</v>
      </c>
      <c r="G445" s="2" t="s">
        <v>558</v>
      </c>
      <c r="H445" t="s">
        <v>1397</v>
      </c>
    </row>
    <row r="446" spans="1:8" x14ac:dyDescent="0.15">
      <c r="A446">
        <v>9446</v>
      </c>
      <c r="B446" t="s">
        <v>2849</v>
      </c>
      <c r="C446" t="s">
        <v>2850</v>
      </c>
      <c r="D446" t="s">
        <v>357</v>
      </c>
      <c r="E446" s="2" t="s">
        <v>266</v>
      </c>
      <c r="F446" t="s">
        <v>2043</v>
      </c>
      <c r="G446" s="2" t="s">
        <v>521</v>
      </c>
      <c r="H446" t="s">
        <v>1397</v>
      </c>
    </row>
    <row r="447" spans="1:8" x14ac:dyDescent="0.15">
      <c r="A447">
        <v>9447</v>
      </c>
      <c r="B447" t="s">
        <v>2851</v>
      </c>
      <c r="C447" t="s">
        <v>2852</v>
      </c>
      <c r="D447" t="s">
        <v>357</v>
      </c>
      <c r="E447" s="2" t="s">
        <v>266</v>
      </c>
      <c r="F447" t="s">
        <v>1905</v>
      </c>
      <c r="G447" s="2" t="s">
        <v>1005</v>
      </c>
      <c r="H447" t="s">
        <v>1397</v>
      </c>
    </row>
    <row r="448" spans="1:8" x14ac:dyDescent="0.15">
      <c r="A448">
        <v>9448</v>
      </c>
      <c r="B448" t="s">
        <v>2853</v>
      </c>
      <c r="C448" t="s">
        <v>2854</v>
      </c>
      <c r="D448" t="s">
        <v>357</v>
      </c>
      <c r="E448" s="2" t="s">
        <v>266</v>
      </c>
      <c r="F448" t="s">
        <v>1915</v>
      </c>
      <c r="G448" s="2" t="s">
        <v>532</v>
      </c>
      <c r="H448" t="s">
        <v>1397</v>
      </c>
    </row>
    <row r="449" spans="1:8" x14ac:dyDescent="0.15">
      <c r="A449">
        <v>9449</v>
      </c>
      <c r="B449" t="s">
        <v>2855</v>
      </c>
      <c r="C449" t="s">
        <v>2856</v>
      </c>
      <c r="D449" t="s">
        <v>357</v>
      </c>
      <c r="E449" s="2" t="s">
        <v>266</v>
      </c>
      <c r="F449" t="s">
        <v>1971</v>
      </c>
      <c r="G449" s="2" t="s">
        <v>861</v>
      </c>
      <c r="H449" t="s">
        <v>1397</v>
      </c>
    </row>
    <row r="450" spans="1:8" x14ac:dyDescent="0.15">
      <c r="A450">
        <v>9450</v>
      </c>
      <c r="B450" t="s">
        <v>2857</v>
      </c>
      <c r="C450" t="s">
        <v>2858</v>
      </c>
      <c r="D450" t="s">
        <v>357</v>
      </c>
      <c r="E450" s="2" t="s">
        <v>266</v>
      </c>
      <c r="F450" t="s">
        <v>2444</v>
      </c>
      <c r="G450" s="2" t="s">
        <v>1297</v>
      </c>
      <c r="H450" t="s">
        <v>1397</v>
      </c>
    </row>
    <row r="451" spans="1:8" x14ac:dyDescent="0.15">
      <c r="A451">
        <v>9451</v>
      </c>
      <c r="B451" t="s">
        <v>2859</v>
      </c>
      <c r="C451" t="s">
        <v>2860</v>
      </c>
      <c r="D451" t="s">
        <v>357</v>
      </c>
      <c r="E451" s="2" t="s">
        <v>266</v>
      </c>
      <c r="F451" t="s">
        <v>2266</v>
      </c>
      <c r="G451" s="2" t="s">
        <v>1180</v>
      </c>
      <c r="H451" t="s">
        <v>1397</v>
      </c>
    </row>
    <row r="452" spans="1:8" x14ac:dyDescent="0.15">
      <c r="A452">
        <v>9452</v>
      </c>
      <c r="B452" t="s">
        <v>2861</v>
      </c>
      <c r="C452" t="s">
        <v>2862</v>
      </c>
      <c r="D452" t="s">
        <v>357</v>
      </c>
      <c r="E452" s="2" t="s">
        <v>1384</v>
      </c>
      <c r="F452" t="s">
        <v>1963</v>
      </c>
      <c r="G452" s="2" t="s">
        <v>1013</v>
      </c>
      <c r="H452" t="s">
        <v>1397</v>
      </c>
    </row>
    <row r="453" spans="1:8" x14ac:dyDescent="0.15">
      <c r="A453">
        <v>9453</v>
      </c>
      <c r="B453" t="s">
        <v>2863</v>
      </c>
      <c r="C453" t="s">
        <v>2864</v>
      </c>
      <c r="D453" t="s">
        <v>357</v>
      </c>
      <c r="E453" s="2" t="s">
        <v>1384</v>
      </c>
      <c r="F453" t="s">
        <v>1915</v>
      </c>
      <c r="G453" s="2" t="s">
        <v>2865</v>
      </c>
      <c r="H453" t="s">
        <v>1397</v>
      </c>
    </row>
    <row r="454" spans="1:8" x14ac:dyDescent="0.15">
      <c r="A454">
        <v>9454</v>
      </c>
      <c r="B454" t="s">
        <v>2866</v>
      </c>
      <c r="C454" t="s">
        <v>2867</v>
      </c>
      <c r="D454" t="s">
        <v>357</v>
      </c>
      <c r="E454" s="2" t="s">
        <v>1384</v>
      </c>
      <c r="F454" t="s">
        <v>2114</v>
      </c>
      <c r="G454" s="2" t="s">
        <v>1255</v>
      </c>
      <c r="H454" t="s">
        <v>1397</v>
      </c>
    </row>
    <row r="455" spans="1:8" x14ac:dyDescent="0.15">
      <c r="A455">
        <v>9455</v>
      </c>
      <c r="B455" t="s">
        <v>2868</v>
      </c>
      <c r="C455" t="s">
        <v>2869</v>
      </c>
      <c r="D455" t="s">
        <v>357</v>
      </c>
      <c r="E455" s="2" t="s">
        <v>1384</v>
      </c>
      <c r="F455" t="s">
        <v>1929</v>
      </c>
      <c r="G455" s="2" t="s">
        <v>1193</v>
      </c>
      <c r="H455" t="s">
        <v>1397</v>
      </c>
    </row>
    <row r="456" spans="1:8" x14ac:dyDescent="0.15">
      <c r="A456">
        <v>9456</v>
      </c>
      <c r="B456" t="s">
        <v>2870</v>
      </c>
      <c r="C456" t="s">
        <v>2871</v>
      </c>
      <c r="D456" t="s">
        <v>357</v>
      </c>
      <c r="E456" s="2" t="s">
        <v>1384</v>
      </c>
      <c r="F456" t="s">
        <v>2051</v>
      </c>
      <c r="G456" s="2" t="s">
        <v>1096</v>
      </c>
      <c r="H456" t="s">
        <v>1397</v>
      </c>
    </row>
    <row r="457" spans="1:8" x14ac:dyDescent="0.15">
      <c r="A457">
        <v>9457</v>
      </c>
      <c r="B457" t="s">
        <v>2872</v>
      </c>
      <c r="C457" t="s">
        <v>2873</v>
      </c>
      <c r="D457" t="s">
        <v>357</v>
      </c>
      <c r="E457" s="2" t="s">
        <v>1384</v>
      </c>
      <c r="F457" t="s">
        <v>2043</v>
      </c>
      <c r="G457" s="2" t="s">
        <v>1354</v>
      </c>
      <c r="H457" t="s">
        <v>1397</v>
      </c>
    </row>
    <row r="458" spans="1:8" x14ac:dyDescent="0.15">
      <c r="A458">
        <v>9458</v>
      </c>
      <c r="B458" t="s">
        <v>2874</v>
      </c>
      <c r="C458" t="s">
        <v>2875</v>
      </c>
      <c r="D458" t="s">
        <v>357</v>
      </c>
      <c r="E458" s="2" t="s">
        <v>1384</v>
      </c>
      <c r="F458" t="s">
        <v>1897</v>
      </c>
      <c r="G458" s="2" t="s">
        <v>619</v>
      </c>
      <c r="H458" t="s">
        <v>1397</v>
      </c>
    </row>
    <row r="459" spans="1:8" x14ac:dyDescent="0.15">
      <c r="A459">
        <v>9459</v>
      </c>
      <c r="B459" t="s">
        <v>2876</v>
      </c>
      <c r="C459" t="s">
        <v>2877</v>
      </c>
      <c r="D459" t="s">
        <v>357</v>
      </c>
      <c r="E459" s="2" t="s">
        <v>1384</v>
      </c>
      <c r="F459" t="s">
        <v>2023</v>
      </c>
      <c r="G459" s="2" t="s">
        <v>1291</v>
      </c>
      <c r="H459" t="s">
        <v>1397</v>
      </c>
    </row>
    <row r="460" spans="1:8" x14ac:dyDescent="0.15">
      <c r="A460">
        <v>9460</v>
      </c>
      <c r="B460" t="s">
        <v>2878</v>
      </c>
      <c r="C460" t="s">
        <v>2879</v>
      </c>
      <c r="D460" t="s">
        <v>357</v>
      </c>
      <c r="E460" s="2" t="s">
        <v>1384</v>
      </c>
      <c r="F460" t="s">
        <v>1929</v>
      </c>
      <c r="G460" s="2" t="s">
        <v>1334</v>
      </c>
      <c r="H460" t="s">
        <v>1397</v>
      </c>
    </row>
    <row r="461" spans="1:8" x14ac:dyDescent="0.15">
      <c r="A461">
        <v>9461</v>
      </c>
      <c r="B461" t="s">
        <v>2880</v>
      </c>
      <c r="C461" t="s">
        <v>2881</v>
      </c>
      <c r="D461" t="s">
        <v>357</v>
      </c>
      <c r="E461" s="2" t="s">
        <v>1384</v>
      </c>
      <c r="F461" t="s">
        <v>1902</v>
      </c>
      <c r="G461" s="2" t="s">
        <v>1376</v>
      </c>
      <c r="H461" t="s">
        <v>1397</v>
      </c>
    </row>
    <row r="462" spans="1:8" x14ac:dyDescent="0.15">
      <c r="A462">
        <v>9462</v>
      </c>
      <c r="B462" t="s">
        <v>2882</v>
      </c>
      <c r="C462" t="s">
        <v>2883</v>
      </c>
      <c r="D462" t="s">
        <v>357</v>
      </c>
      <c r="E462" s="2" t="s">
        <v>1384</v>
      </c>
      <c r="F462" t="s">
        <v>1929</v>
      </c>
      <c r="G462" s="2" t="s">
        <v>1191</v>
      </c>
      <c r="H462" t="s">
        <v>1397</v>
      </c>
    </row>
    <row r="463" spans="1:8" x14ac:dyDescent="0.15">
      <c r="A463">
        <v>9463</v>
      </c>
      <c r="B463" t="s">
        <v>2884</v>
      </c>
      <c r="C463" t="s">
        <v>2885</v>
      </c>
      <c r="D463" t="s">
        <v>357</v>
      </c>
      <c r="E463" s="2" t="s">
        <v>1384</v>
      </c>
      <c r="F463" t="s">
        <v>1915</v>
      </c>
      <c r="G463" s="2" t="s">
        <v>1014</v>
      </c>
      <c r="H463" t="s">
        <v>1397</v>
      </c>
    </row>
    <row r="464" spans="1:8" x14ac:dyDescent="0.15">
      <c r="A464">
        <v>9464</v>
      </c>
      <c r="B464" t="s">
        <v>2886</v>
      </c>
      <c r="C464" t="s">
        <v>2887</v>
      </c>
      <c r="D464" t="s">
        <v>357</v>
      </c>
      <c r="E464" s="2" t="s">
        <v>1384</v>
      </c>
      <c r="F464" t="s">
        <v>2048</v>
      </c>
      <c r="G464" s="2" t="s">
        <v>1338</v>
      </c>
      <c r="H464" t="s">
        <v>1397</v>
      </c>
    </row>
    <row r="465" spans="1:8" x14ac:dyDescent="0.15">
      <c r="A465">
        <v>9465</v>
      </c>
      <c r="B465" t="s">
        <v>2888</v>
      </c>
      <c r="C465" t="s">
        <v>2889</v>
      </c>
      <c r="D465" t="s">
        <v>357</v>
      </c>
      <c r="E465" s="2" t="s">
        <v>266</v>
      </c>
      <c r="F465" t="s">
        <v>2333</v>
      </c>
      <c r="G465" s="2" t="s">
        <v>1276</v>
      </c>
      <c r="H465" t="s">
        <v>1397</v>
      </c>
    </row>
    <row r="466" spans="1:8" x14ac:dyDescent="0.15">
      <c r="A466">
        <v>9466</v>
      </c>
      <c r="B466" t="s">
        <v>2890</v>
      </c>
      <c r="C466" t="s">
        <v>2891</v>
      </c>
      <c r="D466" t="s">
        <v>357</v>
      </c>
      <c r="E466" s="2" t="s">
        <v>1384</v>
      </c>
      <c r="F466" t="s">
        <v>1929</v>
      </c>
      <c r="G466" s="2" t="s">
        <v>895</v>
      </c>
      <c r="H466" t="s">
        <v>1397</v>
      </c>
    </row>
    <row r="467" spans="1:8" x14ac:dyDescent="0.15">
      <c r="A467">
        <v>9467</v>
      </c>
      <c r="B467" t="s">
        <v>2892</v>
      </c>
      <c r="C467" t="s">
        <v>2893</v>
      </c>
      <c r="D467" t="s">
        <v>357</v>
      </c>
      <c r="E467" s="2" t="s">
        <v>266</v>
      </c>
      <c r="F467" t="s">
        <v>2119</v>
      </c>
      <c r="G467" s="2" t="s">
        <v>1229</v>
      </c>
      <c r="H467" t="s">
        <v>1397</v>
      </c>
    </row>
    <row r="468" spans="1:8" x14ac:dyDescent="0.15">
      <c r="A468">
        <v>9468</v>
      </c>
      <c r="B468" t="s">
        <v>2894</v>
      </c>
      <c r="C468" t="s">
        <v>2895</v>
      </c>
      <c r="D468" t="s">
        <v>1426</v>
      </c>
      <c r="E468" s="2" t="s">
        <v>70</v>
      </c>
      <c r="F468" t="s">
        <v>1905</v>
      </c>
      <c r="G468" s="2" t="s">
        <v>2896</v>
      </c>
      <c r="H468" t="s">
        <v>1397</v>
      </c>
    </row>
    <row r="469" spans="1:8" x14ac:dyDescent="0.15">
      <c r="A469">
        <v>9469</v>
      </c>
      <c r="B469" t="s">
        <v>2897</v>
      </c>
      <c r="C469" t="s">
        <v>2898</v>
      </c>
      <c r="D469" t="s">
        <v>360</v>
      </c>
      <c r="E469" s="2" t="s">
        <v>268</v>
      </c>
      <c r="F469" t="s">
        <v>2222</v>
      </c>
      <c r="G469" s="2" t="s">
        <v>2899</v>
      </c>
      <c r="H469" t="s">
        <v>1397</v>
      </c>
    </row>
    <row r="470" spans="1:8" x14ac:dyDescent="0.15">
      <c r="A470">
        <v>9470</v>
      </c>
      <c r="B470" t="s">
        <v>2900</v>
      </c>
      <c r="C470" t="s">
        <v>2901</v>
      </c>
      <c r="D470" t="s">
        <v>360</v>
      </c>
      <c r="E470" s="2" t="s">
        <v>268</v>
      </c>
      <c r="F470" t="s">
        <v>2059</v>
      </c>
      <c r="G470" s="2" t="s">
        <v>1352</v>
      </c>
      <c r="H470" t="s">
        <v>1397</v>
      </c>
    </row>
    <row r="471" spans="1:8" x14ac:dyDescent="0.15">
      <c r="A471">
        <v>9471</v>
      </c>
      <c r="B471" t="s">
        <v>2902</v>
      </c>
      <c r="C471" t="s">
        <v>2903</v>
      </c>
      <c r="D471" t="s">
        <v>360</v>
      </c>
      <c r="E471" s="2" t="s">
        <v>268</v>
      </c>
      <c r="F471" t="s">
        <v>1929</v>
      </c>
      <c r="G471" s="2" t="s">
        <v>2904</v>
      </c>
      <c r="H471" t="s">
        <v>1397</v>
      </c>
    </row>
    <row r="472" spans="1:8" x14ac:dyDescent="0.15">
      <c r="A472">
        <v>9472</v>
      </c>
      <c r="B472" t="s">
        <v>2905</v>
      </c>
      <c r="C472" t="s">
        <v>2906</v>
      </c>
      <c r="D472" t="s">
        <v>360</v>
      </c>
      <c r="E472" s="2" t="s">
        <v>267</v>
      </c>
      <c r="F472" t="s">
        <v>1915</v>
      </c>
      <c r="G472" s="2" t="s">
        <v>1290</v>
      </c>
      <c r="H472" t="s">
        <v>1397</v>
      </c>
    </row>
    <row r="473" spans="1:8" x14ac:dyDescent="0.15">
      <c r="A473">
        <v>9473</v>
      </c>
      <c r="B473" t="s">
        <v>2907</v>
      </c>
      <c r="C473" t="s">
        <v>2908</v>
      </c>
      <c r="D473" t="s">
        <v>360</v>
      </c>
      <c r="E473" s="2" t="s">
        <v>267</v>
      </c>
      <c r="F473" t="s">
        <v>2579</v>
      </c>
      <c r="G473" s="2" t="s">
        <v>586</v>
      </c>
      <c r="H473" t="s">
        <v>1397</v>
      </c>
    </row>
    <row r="474" spans="1:8" x14ac:dyDescent="0.15">
      <c r="A474">
        <v>9474</v>
      </c>
      <c r="B474" t="s">
        <v>2909</v>
      </c>
      <c r="C474" t="s">
        <v>2910</v>
      </c>
      <c r="D474" t="s">
        <v>360</v>
      </c>
      <c r="E474" s="2" t="s">
        <v>266</v>
      </c>
      <c r="F474" t="s">
        <v>2119</v>
      </c>
      <c r="G474" s="2" t="s">
        <v>659</v>
      </c>
      <c r="H474" t="s">
        <v>1397</v>
      </c>
    </row>
    <row r="475" spans="1:8" x14ac:dyDescent="0.15">
      <c r="A475">
        <v>9475</v>
      </c>
      <c r="B475" t="s">
        <v>2911</v>
      </c>
      <c r="C475" t="s">
        <v>2912</v>
      </c>
      <c r="D475" t="s">
        <v>360</v>
      </c>
      <c r="E475" s="2" t="s">
        <v>266</v>
      </c>
      <c r="F475" t="s">
        <v>2051</v>
      </c>
      <c r="G475" s="2" t="s">
        <v>1225</v>
      </c>
      <c r="H475" t="s">
        <v>1397</v>
      </c>
    </row>
    <row r="476" spans="1:8" x14ac:dyDescent="0.15">
      <c r="A476">
        <v>9476</v>
      </c>
      <c r="B476" t="s">
        <v>2913</v>
      </c>
      <c r="C476" t="s">
        <v>2914</v>
      </c>
      <c r="D476" t="s">
        <v>360</v>
      </c>
      <c r="E476" s="2" t="s">
        <v>266</v>
      </c>
      <c r="F476" t="s">
        <v>1897</v>
      </c>
      <c r="G476" s="2" t="s">
        <v>711</v>
      </c>
      <c r="H476" t="s">
        <v>1397</v>
      </c>
    </row>
    <row r="477" spans="1:8" x14ac:dyDescent="0.15">
      <c r="A477">
        <v>9477</v>
      </c>
      <c r="B477" t="s">
        <v>2915</v>
      </c>
      <c r="C477" t="s">
        <v>2916</v>
      </c>
      <c r="D477" t="s">
        <v>360</v>
      </c>
      <c r="E477" s="2" t="s">
        <v>266</v>
      </c>
      <c r="F477" t="s">
        <v>1929</v>
      </c>
      <c r="G477" s="2" t="s">
        <v>948</v>
      </c>
      <c r="H477" t="s">
        <v>1397</v>
      </c>
    </row>
    <row r="478" spans="1:8" x14ac:dyDescent="0.15">
      <c r="A478">
        <v>9478</v>
      </c>
      <c r="B478" t="s">
        <v>2917</v>
      </c>
      <c r="C478" t="s">
        <v>2918</v>
      </c>
      <c r="D478" t="s">
        <v>360</v>
      </c>
      <c r="E478" s="2" t="s">
        <v>266</v>
      </c>
      <c r="F478" t="s">
        <v>1902</v>
      </c>
      <c r="G478" s="2" t="s">
        <v>1230</v>
      </c>
      <c r="H478" t="s">
        <v>1397</v>
      </c>
    </row>
    <row r="479" spans="1:8" x14ac:dyDescent="0.15">
      <c r="A479">
        <v>9479</v>
      </c>
      <c r="B479" t="s">
        <v>2919</v>
      </c>
      <c r="C479" t="s">
        <v>2920</v>
      </c>
      <c r="D479" t="s">
        <v>360</v>
      </c>
      <c r="E479" s="2" t="s">
        <v>266</v>
      </c>
      <c r="F479" t="s">
        <v>1929</v>
      </c>
      <c r="G479" s="2" t="s">
        <v>1111</v>
      </c>
      <c r="H479" t="s">
        <v>1397</v>
      </c>
    </row>
    <row r="480" spans="1:8" x14ac:dyDescent="0.15">
      <c r="A480">
        <v>9480</v>
      </c>
      <c r="B480" t="s">
        <v>2921</v>
      </c>
      <c r="C480" t="s">
        <v>2922</v>
      </c>
      <c r="D480" t="s">
        <v>360</v>
      </c>
      <c r="E480" s="2" t="s">
        <v>1384</v>
      </c>
      <c r="F480" t="s">
        <v>2048</v>
      </c>
      <c r="G480" s="2" t="s">
        <v>1347</v>
      </c>
      <c r="H480" t="s">
        <v>1397</v>
      </c>
    </row>
    <row r="481" spans="1:8" x14ac:dyDescent="0.15">
      <c r="A481">
        <v>9481</v>
      </c>
      <c r="B481" t="s">
        <v>2923</v>
      </c>
      <c r="C481" t="s">
        <v>2924</v>
      </c>
      <c r="D481" t="s">
        <v>360</v>
      </c>
      <c r="E481" s="2" t="s">
        <v>1384</v>
      </c>
      <c r="F481" t="s">
        <v>1897</v>
      </c>
      <c r="G481" s="2" t="s">
        <v>1145</v>
      </c>
      <c r="H481" t="s">
        <v>1397</v>
      </c>
    </row>
    <row r="482" spans="1:8" x14ac:dyDescent="0.15">
      <c r="A482">
        <v>9482</v>
      </c>
      <c r="B482" t="s">
        <v>2925</v>
      </c>
      <c r="C482" t="s">
        <v>2926</v>
      </c>
      <c r="D482" t="s">
        <v>360</v>
      </c>
      <c r="E482" s="2" t="s">
        <v>1384</v>
      </c>
      <c r="F482" t="s">
        <v>1915</v>
      </c>
      <c r="G482" s="2" t="s">
        <v>1010</v>
      </c>
      <c r="H482" t="s">
        <v>1397</v>
      </c>
    </row>
    <row r="483" spans="1:8" x14ac:dyDescent="0.15">
      <c r="A483">
        <v>9483</v>
      </c>
      <c r="B483" t="s">
        <v>2927</v>
      </c>
      <c r="C483" t="s">
        <v>2928</v>
      </c>
      <c r="D483" t="s">
        <v>360</v>
      </c>
      <c r="E483" s="2" t="s">
        <v>1384</v>
      </c>
      <c r="F483" t="s">
        <v>2119</v>
      </c>
      <c r="G483" s="2" t="s">
        <v>1178</v>
      </c>
      <c r="H483" t="s">
        <v>1397</v>
      </c>
    </row>
    <row r="484" spans="1:8" x14ac:dyDescent="0.15">
      <c r="A484">
        <v>9484</v>
      </c>
      <c r="B484" t="s">
        <v>2929</v>
      </c>
      <c r="C484" t="s">
        <v>2930</v>
      </c>
      <c r="D484" t="s">
        <v>360</v>
      </c>
      <c r="E484" s="2" t="s">
        <v>268</v>
      </c>
      <c r="F484" t="s">
        <v>2048</v>
      </c>
      <c r="G484" s="2" t="s">
        <v>908</v>
      </c>
      <c r="H484" t="s">
        <v>1397</v>
      </c>
    </row>
    <row r="485" spans="1:8" x14ac:dyDescent="0.15">
      <c r="A485">
        <v>9485</v>
      </c>
      <c r="B485" t="s">
        <v>2931</v>
      </c>
      <c r="C485" t="s">
        <v>2932</v>
      </c>
      <c r="D485" t="s">
        <v>360</v>
      </c>
      <c r="E485" s="2" t="s">
        <v>266</v>
      </c>
      <c r="F485" t="s">
        <v>1915</v>
      </c>
      <c r="G485" s="2" t="s">
        <v>692</v>
      </c>
      <c r="H485" t="s">
        <v>1397</v>
      </c>
    </row>
    <row r="486" spans="1:8" x14ac:dyDescent="0.15">
      <c r="A486">
        <v>9486</v>
      </c>
      <c r="B486" t="s">
        <v>2933</v>
      </c>
      <c r="C486" t="s">
        <v>2934</v>
      </c>
      <c r="D486" t="s">
        <v>360</v>
      </c>
      <c r="E486" s="2" t="s">
        <v>266</v>
      </c>
      <c r="F486" t="s">
        <v>1915</v>
      </c>
      <c r="G486" s="2" t="s">
        <v>542</v>
      </c>
      <c r="H486" t="s">
        <v>1397</v>
      </c>
    </row>
    <row r="487" spans="1:8" x14ac:dyDescent="0.15">
      <c r="A487">
        <v>9487</v>
      </c>
      <c r="B487" t="s">
        <v>2935</v>
      </c>
      <c r="C487" t="s">
        <v>2936</v>
      </c>
      <c r="D487" t="s">
        <v>397</v>
      </c>
      <c r="E487" s="2" t="s">
        <v>270</v>
      </c>
      <c r="F487" t="s">
        <v>1905</v>
      </c>
      <c r="G487" s="2" t="s">
        <v>479</v>
      </c>
      <c r="H487" t="s">
        <v>1397</v>
      </c>
    </row>
    <row r="488" spans="1:8" x14ac:dyDescent="0.15">
      <c r="A488">
        <v>9488</v>
      </c>
      <c r="B488" t="s">
        <v>2937</v>
      </c>
      <c r="C488" t="s">
        <v>2938</v>
      </c>
      <c r="D488" t="s">
        <v>397</v>
      </c>
      <c r="E488" s="2" t="s">
        <v>269</v>
      </c>
      <c r="F488" t="s">
        <v>1905</v>
      </c>
      <c r="G488" s="2" t="s">
        <v>2939</v>
      </c>
      <c r="H488" t="s">
        <v>1397</v>
      </c>
    </row>
    <row r="489" spans="1:8" x14ac:dyDescent="0.15">
      <c r="A489">
        <v>9489</v>
      </c>
      <c r="B489" t="s">
        <v>2940</v>
      </c>
      <c r="C489" t="s">
        <v>2941</v>
      </c>
      <c r="D489" t="s">
        <v>397</v>
      </c>
      <c r="E489" s="2" t="s">
        <v>267</v>
      </c>
      <c r="F489" t="s">
        <v>2225</v>
      </c>
      <c r="G489" s="2" t="s">
        <v>1363</v>
      </c>
      <c r="H489" t="s">
        <v>1397</v>
      </c>
    </row>
    <row r="490" spans="1:8" x14ac:dyDescent="0.15">
      <c r="A490">
        <v>9490</v>
      </c>
      <c r="B490" t="s">
        <v>2942</v>
      </c>
      <c r="C490" t="s">
        <v>2943</v>
      </c>
      <c r="D490" t="s">
        <v>397</v>
      </c>
      <c r="E490" s="2" t="s">
        <v>267</v>
      </c>
      <c r="F490" t="s">
        <v>1905</v>
      </c>
      <c r="G490" s="2" t="s">
        <v>1343</v>
      </c>
      <c r="H490" t="s">
        <v>1397</v>
      </c>
    </row>
    <row r="491" spans="1:8" x14ac:dyDescent="0.15">
      <c r="A491">
        <v>9491</v>
      </c>
      <c r="B491" t="s">
        <v>2944</v>
      </c>
      <c r="C491" t="s">
        <v>2945</v>
      </c>
      <c r="D491" t="s">
        <v>397</v>
      </c>
      <c r="E491" s="2" t="s">
        <v>267</v>
      </c>
      <c r="F491" t="s">
        <v>1905</v>
      </c>
      <c r="G491" s="2" t="s">
        <v>592</v>
      </c>
      <c r="H491" t="s">
        <v>1397</v>
      </c>
    </row>
    <row r="492" spans="1:8" x14ac:dyDescent="0.15">
      <c r="A492">
        <v>9492</v>
      </c>
      <c r="B492" t="s">
        <v>2946</v>
      </c>
      <c r="C492" t="s">
        <v>2947</v>
      </c>
      <c r="D492" t="s">
        <v>397</v>
      </c>
      <c r="E492" s="2" t="s">
        <v>267</v>
      </c>
      <c r="F492" t="s">
        <v>1929</v>
      </c>
      <c r="G492" s="2" t="s">
        <v>1213</v>
      </c>
      <c r="H492" t="s">
        <v>1397</v>
      </c>
    </row>
    <row r="493" spans="1:8" x14ac:dyDescent="0.15">
      <c r="A493">
        <v>9493</v>
      </c>
      <c r="B493" t="s">
        <v>2948</v>
      </c>
      <c r="C493" t="s">
        <v>2949</v>
      </c>
      <c r="D493" t="s">
        <v>397</v>
      </c>
      <c r="E493" s="2" t="s">
        <v>266</v>
      </c>
      <c r="F493" t="s">
        <v>2579</v>
      </c>
      <c r="G493" s="2" t="s">
        <v>860</v>
      </c>
      <c r="H493" t="s">
        <v>1397</v>
      </c>
    </row>
    <row r="494" spans="1:8" x14ac:dyDescent="0.15">
      <c r="A494">
        <v>9494</v>
      </c>
      <c r="B494" t="s">
        <v>2950</v>
      </c>
      <c r="C494" t="s">
        <v>2951</v>
      </c>
      <c r="D494" t="s">
        <v>397</v>
      </c>
      <c r="E494" s="2" t="s">
        <v>266</v>
      </c>
      <c r="F494" t="s">
        <v>2016</v>
      </c>
      <c r="G494" s="2" t="s">
        <v>972</v>
      </c>
      <c r="H494" t="s">
        <v>1397</v>
      </c>
    </row>
    <row r="495" spans="1:8" x14ac:dyDescent="0.15">
      <c r="A495">
        <v>9495</v>
      </c>
      <c r="B495" t="s">
        <v>2952</v>
      </c>
      <c r="C495" t="s">
        <v>2953</v>
      </c>
      <c r="D495" t="s">
        <v>1427</v>
      </c>
      <c r="E495" s="2" t="s">
        <v>70</v>
      </c>
      <c r="F495" t="s">
        <v>1905</v>
      </c>
      <c r="G495" s="2" t="s">
        <v>2954</v>
      </c>
      <c r="H495" t="s">
        <v>1397</v>
      </c>
    </row>
    <row r="496" spans="1:8" x14ac:dyDescent="0.15">
      <c r="A496">
        <v>9496</v>
      </c>
      <c r="B496" t="s">
        <v>2955</v>
      </c>
      <c r="C496" t="s">
        <v>2956</v>
      </c>
      <c r="D496" t="s">
        <v>358</v>
      </c>
      <c r="E496" s="2" t="s">
        <v>268</v>
      </c>
      <c r="F496" t="s">
        <v>1915</v>
      </c>
      <c r="G496" s="2" t="s">
        <v>1069</v>
      </c>
      <c r="H496" t="s">
        <v>1397</v>
      </c>
    </row>
    <row r="497" spans="1:8" x14ac:dyDescent="0.15">
      <c r="A497">
        <v>9497</v>
      </c>
      <c r="B497" t="s">
        <v>2957</v>
      </c>
      <c r="C497" t="s">
        <v>2958</v>
      </c>
      <c r="D497" t="s">
        <v>358</v>
      </c>
      <c r="E497" s="2" t="s">
        <v>268</v>
      </c>
      <c r="F497" t="s">
        <v>1905</v>
      </c>
      <c r="G497" s="2" t="s">
        <v>580</v>
      </c>
      <c r="H497" t="s">
        <v>1397</v>
      </c>
    </row>
    <row r="498" spans="1:8" x14ac:dyDescent="0.15">
      <c r="A498">
        <v>9498</v>
      </c>
      <c r="B498" t="s">
        <v>2959</v>
      </c>
      <c r="C498" t="s">
        <v>2960</v>
      </c>
      <c r="D498" t="s">
        <v>358</v>
      </c>
      <c r="E498" s="2" t="s">
        <v>268</v>
      </c>
      <c r="F498" t="s">
        <v>1929</v>
      </c>
      <c r="G498" s="2" t="s">
        <v>1156</v>
      </c>
      <c r="H498" t="s">
        <v>1397</v>
      </c>
    </row>
    <row r="499" spans="1:8" x14ac:dyDescent="0.15">
      <c r="A499">
        <v>9499</v>
      </c>
      <c r="B499" t="s">
        <v>2961</v>
      </c>
      <c r="C499" t="s">
        <v>2962</v>
      </c>
      <c r="D499" t="s">
        <v>358</v>
      </c>
      <c r="E499" s="2" t="s">
        <v>267</v>
      </c>
      <c r="F499" t="s">
        <v>2016</v>
      </c>
      <c r="G499" s="2" t="s">
        <v>1299</v>
      </c>
      <c r="H499" t="s">
        <v>1397</v>
      </c>
    </row>
    <row r="500" spans="1:8" x14ac:dyDescent="0.15">
      <c r="A500">
        <v>9500</v>
      </c>
      <c r="B500" t="s">
        <v>2963</v>
      </c>
      <c r="C500" t="s">
        <v>2964</v>
      </c>
      <c r="D500" t="s">
        <v>358</v>
      </c>
      <c r="E500" s="2" t="s">
        <v>267</v>
      </c>
      <c r="F500" t="s">
        <v>2016</v>
      </c>
      <c r="G500" s="2" t="s">
        <v>498</v>
      </c>
      <c r="H500" t="s">
        <v>1397</v>
      </c>
    </row>
    <row r="501" spans="1:8" x14ac:dyDescent="0.15">
      <c r="A501">
        <v>9501</v>
      </c>
      <c r="B501" t="s">
        <v>2965</v>
      </c>
      <c r="C501" t="s">
        <v>2966</v>
      </c>
      <c r="D501" t="s">
        <v>358</v>
      </c>
      <c r="E501" s="2" t="s">
        <v>268</v>
      </c>
      <c r="F501" t="s">
        <v>1929</v>
      </c>
      <c r="G501" s="2" t="s">
        <v>1203</v>
      </c>
      <c r="H501" t="s">
        <v>1397</v>
      </c>
    </row>
    <row r="502" spans="1:8" x14ac:dyDescent="0.15">
      <c r="A502">
        <v>9502</v>
      </c>
      <c r="B502" t="s">
        <v>2967</v>
      </c>
      <c r="C502" t="s">
        <v>2968</v>
      </c>
      <c r="D502" t="s">
        <v>358</v>
      </c>
      <c r="E502" s="2" t="s">
        <v>267</v>
      </c>
      <c r="F502" t="s">
        <v>2085</v>
      </c>
      <c r="G502" s="2" t="s">
        <v>941</v>
      </c>
      <c r="H502" t="s">
        <v>1397</v>
      </c>
    </row>
    <row r="503" spans="1:8" x14ac:dyDescent="0.15">
      <c r="A503">
        <v>9503</v>
      </c>
      <c r="B503" t="s">
        <v>2969</v>
      </c>
      <c r="C503" t="s">
        <v>2970</v>
      </c>
      <c r="D503" t="s">
        <v>358</v>
      </c>
      <c r="E503" s="2" t="s">
        <v>268</v>
      </c>
      <c r="F503" t="s">
        <v>1929</v>
      </c>
      <c r="G503" s="2" t="s">
        <v>765</v>
      </c>
      <c r="H503" t="s">
        <v>1397</v>
      </c>
    </row>
    <row r="504" spans="1:8" x14ac:dyDescent="0.15">
      <c r="A504">
        <v>9504</v>
      </c>
      <c r="B504" t="s">
        <v>2971</v>
      </c>
      <c r="C504" t="s">
        <v>2972</v>
      </c>
      <c r="D504" t="s">
        <v>358</v>
      </c>
      <c r="E504" s="2" t="s">
        <v>266</v>
      </c>
      <c r="F504" t="s">
        <v>2155</v>
      </c>
      <c r="G504" s="2" t="s">
        <v>609</v>
      </c>
      <c r="H504" t="s">
        <v>1397</v>
      </c>
    </row>
    <row r="505" spans="1:8" x14ac:dyDescent="0.15">
      <c r="A505">
        <v>9505</v>
      </c>
      <c r="B505" t="s">
        <v>2973</v>
      </c>
      <c r="C505" t="s">
        <v>2974</v>
      </c>
      <c r="D505" t="s">
        <v>361</v>
      </c>
      <c r="E505" s="2" t="s">
        <v>268</v>
      </c>
      <c r="F505" t="s">
        <v>1905</v>
      </c>
      <c r="G505" s="2" t="s">
        <v>798</v>
      </c>
      <c r="H505" t="s">
        <v>1397</v>
      </c>
    </row>
    <row r="506" spans="1:8" x14ac:dyDescent="0.15">
      <c r="A506">
        <v>9506</v>
      </c>
      <c r="B506" t="s">
        <v>2975</v>
      </c>
      <c r="C506" t="s">
        <v>2976</v>
      </c>
      <c r="D506" t="s">
        <v>361</v>
      </c>
      <c r="E506" s="2" t="s">
        <v>268</v>
      </c>
      <c r="F506" t="s">
        <v>2586</v>
      </c>
      <c r="G506" s="2" t="s">
        <v>1314</v>
      </c>
      <c r="H506" t="s">
        <v>1397</v>
      </c>
    </row>
    <row r="507" spans="1:8" x14ac:dyDescent="0.15">
      <c r="A507">
        <v>9507</v>
      </c>
      <c r="B507" t="s">
        <v>2977</v>
      </c>
      <c r="C507" t="s">
        <v>2978</v>
      </c>
      <c r="D507" t="s">
        <v>361</v>
      </c>
      <c r="E507" s="2" t="s">
        <v>268</v>
      </c>
      <c r="F507" t="s">
        <v>1929</v>
      </c>
      <c r="G507" s="2" t="s">
        <v>1160</v>
      </c>
      <c r="H507" t="s">
        <v>1397</v>
      </c>
    </row>
    <row r="508" spans="1:8" x14ac:dyDescent="0.15">
      <c r="A508">
        <v>9508</v>
      </c>
      <c r="B508" t="s">
        <v>2979</v>
      </c>
      <c r="C508" t="s">
        <v>2980</v>
      </c>
      <c r="D508" t="s">
        <v>361</v>
      </c>
      <c r="E508" s="2" t="s">
        <v>268</v>
      </c>
      <c r="F508" t="s">
        <v>1905</v>
      </c>
      <c r="G508" s="2" t="s">
        <v>701</v>
      </c>
      <c r="H508" t="s">
        <v>1397</v>
      </c>
    </row>
    <row r="509" spans="1:8" x14ac:dyDescent="0.15">
      <c r="A509">
        <v>9509</v>
      </c>
      <c r="B509" t="s">
        <v>2981</v>
      </c>
      <c r="C509" t="s">
        <v>2982</v>
      </c>
      <c r="D509" t="s">
        <v>361</v>
      </c>
      <c r="E509" s="2" t="s">
        <v>268</v>
      </c>
      <c r="F509" t="s">
        <v>1915</v>
      </c>
      <c r="G509" s="2" t="s">
        <v>1081</v>
      </c>
      <c r="H509" t="s">
        <v>1397</v>
      </c>
    </row>
    <row r="510" spans="1:8" x14ac:dyDescent="0.15">
      <c r="A510">
        <v>9510</v>
      </c>
      <c r="B510" t="s">
        <v>2983</v>
      </c>
      <c r="C510" t="s">
        <v>2984</v>
      </c>
      <c r="D510" t="s">
        <v>361</v>
      </c>
      <c r="E510" s="2" t="s">
        <v>268</v>
      </c>
      <c r="F510" t="s">
        <v>1935</v>
      </c>
      <c r="G510" s="2" t="s">
        <v>2985</v>
      </c>
      <c r="H510" t="s">
        <v>1397</v>
      </c>
    </row>
    <row r="511" spans="1:8" x14ac:dyDescent="0.15">
      <c r="A511">
        <v>9511</v>
      </c>
      <c r="B511" t="s">
        <v>2986</v>
      </c>
      <c r="C511" t="s">
        <v>2987</v>
      </c>
      <c r="D511" t="s">
        <v>361</v>
      </c>
      <c r="E511" s="2" t="s">
        <v>268</v>
      </c>
      <c r="F511" t="s">
        <v>1994</v>
      </c>
      <c r="G511" s="2" t="s">
        <v>760</v>
      </c>
      <c r="H511" t="s">
        <v>1397</v>
      </c>
    </row>
    <row r="512" spans="1:8" x14ac:dyDescent="0.15">
      <c r="A512">
        <v>9512</v>
      </c>
      <c r="B512" t="s">
        <v>2988</v>
      </c>
      <c r="C512" t="s">
        <v>2989</v>
      </c>
      <c r="D512" t="s">
        <v>361</v>
      </c>
      <c r="E512" s="2" t="s">
        <v>268</v>
      </c>
      <c r="F512" t="s">
        <v>2051</v>
      </c>
      <c r="G512" s="2" t="s">
        <v>828</v>
      </c>
      <c r="H512" t="s">
        <v>1397</v>
      </c>
    </row>
    <row r="513" spans="1:8" x14ac:dyDescent="0.15">
      <c r="A513">
        <v>9513</v>
      </c>
      <c r="B513" t="s">
        <v>2990</v>
      </c>
      <c r="C513" t="s">
        <v>2991</v>
      </c>
      <c r="D513" t="s">
        <v>361</v>
      </c>
      <c r="E513" s="2" t="s">
        <v>268</v>
      </c>
      <c r="F513" t="s">
        <v>2225</v>
      </c>
      <c r="G513" s="2" t="s">
        <v>575</v>
      </c>
      <c r="H513" t="s">
        <v>1397</v>
      </c>
    </row>
    <row r="514" spans="1:8" x14ac:dyDescent="0.15">
      <c r="A514">
        <v>9514</v>
      </c>
      <c r="B514" t="s">
        <v>2992</v>
      </c>
      <c r="C514" t="s">
        <v>2993</v>
      </c>
      <c r="D514" t="s">
        <v>361</v>
      </c>
      <c r="E514" s="2" t="s">
        <v>268</v>
      </c>
      <c r="F514" t="s">
        <v>1935</v>
      </c>
      <c r="G514" s="2" t="s">
        <v>515</v>
      </c>
      <c r="H514" t="s">
        <v>1397</v>
      </c>
    </row>
    <row r="515" spans="1:8" x14ac:dyDescent="0.15">
      <c r="A515">
        <v>9515</v>
      </c>
      <c r="B515" t="s">
        <v>2994</v>
      </c>
      <c r="C515" t="s">
        <v>2995</v>
      </c>
      <c r="D515" t="s">
        <v>361</v>
      </c>
      <c r="E515" s="2" t="s">
        <v>268</v>
      </c>
      <c r="F515" t="s">
        <v>1935</v>
      </c>
      <c r="G515" s="2" t="s">
        <v>1383</v>
      </c>
      <c r="H515" t="s">
        <v>1397</v>
      </c>
    </row>
    <row r="516" spans="1:8" x14ac:dyDescent="0.15">
      <c r="A516">
        <v>9516</v>
      </c>
      <c r="B516" t="s">
        <v>2996</v>
      </c>
      <c r="C516" t="s">
        <v>2997</v>
      </c>
      <c r="D516" t="s">
        <v>361</v>
      </c>
      <c r="E516" s="2" t="s">
        <v>268</v>
      </c>
      <c r="F516" t="s">
        <v>2096</v>
      </c>
      <c r="G516" s="2" t="s">
        <v>961</v>
      </c>
      <c r="H516" t="s">
        <v>1397</v>
      </c>
    </row>
    <row r="517" spans="1:8" x14ac:dyDescent="0.15">
      <c r="A517">
        <v>9517</v>
      </c>
      <c r="B517" t="s">
        <v>2998</v>
      </c>
      <c r="C517" t="s">
        <v>2999</v>
      </c>
      <c r="D517" t="s">
        <v>361</v>
      </c>
      <c r="E517" s="2" t="s">
        <v>268</v>
      </c>
      <c r="F517" t="s">
        <v>1905</v>
      </c>
      <c r="G517" s="2" t="s">
        <v>491</v>
      </c>
      <c r="H517" t="s">
        <v>1397</v>
      </c>
    </row>
    <row r="518" spans="1:8" x14ac:dyDescent="0.15">
      <c r="A518">
        <v>9518</v>
      </c>
      <c r="B518" t="s">
        <v>3000</v>
      </c>
      <c r="C518" t="s">
        <v>3001</v>
      </c>
      <c r="D518" t="s">
        <v>361</v>
      </c>
      <c r="E518" s="2" t="s">
        <v>268</v>
      </c>
      <c r="F518" t="s">
        <v>2333</v>
      </c>
      <c r="G518" s="2" t="s">
        <v>829</v>
      </c>
      <c r="H518" t="s">
        <v>1397</v>
      </c>
    </row>
    <row r="519" spans="1:8" x14ac:dyDescent="0.15">
      <c r="A519">
        <v>9519</v>
      </c>
      <c r="B519" t="s">
        <v>3002</v>
      </c>
      <c r="C519" t="s">
        <v>3003</v>
      </c>
      <c r="D519" t="s">
        <v>361</v>
      </c>
      <c r="E519" s="2" t="s">
        <v>268</v>
      </c>
      <c r="F519" t="s">
        <v>2096</v>
      </c>
      <c r="G519" s="2" t="s">
        <v>487</v>
      </c>
      <c r="H519" t="s">
        <v>1397</v>
      </c>
    </row>
    <row r="520" spans="1:8" x14ac:dyDescent="0.15">
      <c r="A520">
        <v>9520</v>
      </c>
      <c r="B520" t="s">
        <v>3004</v>
      </c>
      <c r="C520" t="s">
        <v>3005</v>
      </c>
      <c r="D520" t="s">
        <v>361</v>
      </c>
      <c r="E520" s="2" t="s">
        <v>268</v>
      </c>
      <c r="F520" t="s">
        <v>2016</v>
      </c>
      <c r="G520" s="2" t="s">
        <v>1208</v>
      </c>
      <c r="H520" t="s">
        <v>1397</v>
      </c>
    </row>
    <row r="521" spans="1:8" x14ac:dyDescent="0.15">
      <c r="A521">
        <v>9521</v>
      </c>
      <c r="B521" t="s">
        <v>3006</v>
      </c>
      <c r="C521" t="s">
        <v>3007</v>
      </c>
      <c r="D521" t="s">
        <v>361</v>
      </c>
      <c r="E521" s="2" t="s">
        <v>267</v>
      </c>
      <c r="F521" t="s">
        <v>1902</v>
      </c>
      <c r="G521" s="2" t="s">
        <v>774</v>
      </c>
      <c r="H521" t="s">
        <v>1397</v>
      </c>
    </row>
    <row r="522" spans="1:8" x14ac:dyDescent="0.15">
      <c r="A522">
        <v>9522</v>
      </c>
      <c r="B522" t="s">
        <v>3008</v>
      </c>
      <c r="C522" t="s">
        <v>3009</v>
      </c>
      <c r="D522" t="s">
        <v>361</v>
      </c>
      <c r="E522" s="2" t="s">
        <v>267</v>
      </c>
      <c r="F522" t="s">
        <v>1902</v>
      </c>
      <c r="G522" s="2" t="s">
        <v>583</v>
      </c>
      <c r="H522" t="s">
        <v>1397</v>
      </c>
    </row>
    <row r="523" spans="1:8" x14ac:dyDescent="0.15">
      <c r="A523">
        <v>9523</v>
      </c>
      <c r="B523" t="s">
        <v>3010</v>
      </c>
      <c r="C523" t="s">
        <v>3011</v>
      </c>
      <c r="D523" t="s">
        <v>361</v>
      </c>
      <c r="E523" s="2" t="s">
        <v>267</v>
      </c>
      <c r="F523" t="s">
        <v>1902</v>
      </c>
      <c r="G523" s="2" t="s">
        <v>502</v>
      </c>
      <c r="H523" t="s">
        <v>1397</v>
      </c>
    </row>
    <row r="524" spans="1:8" x14ac:dyDescent="0.15">
      <c r="A524">
        <v>9524</v>
      </c>
      <c r="B524" t="s">
        <v>3012</v>
      </c>
      <c r="C524" t="s">
        <v>3013</v>
      </c>
      <c r="D524" t="s">
        <v>361</v>
      </c>
      <c r="E524" s="2" t="s">
        <v>267</v>
      </c>
      <c r="F524" t="s">
        <v>1905</v>
      </c>
      <c r="G524" s="2" t="s">
        <v>737</v>
      </c>
      <c r="H524" t="s">
        <v>1397</v>
      </c>
    </row>
    <row r="525" spans="1:8" x14ac:dyDescent="0.15">
      <c r="A525">
        <v>9525</v>
      </c>
      <c r="B525" t="s">
        <v>3014</v>
      </c>
      <c r="C525" t="s">
        <v>3015</v>
      </c>
      <c r="D525" t="s">
        <v>361</v>
      </c>
      <c r="E525" s="2" t="s">
        <v>267</v>
      </c>
      <c r="F525" t="s">
        <v>2107</v>
      </c>
      <c r="G525" s="2" t="s">
        <v>1273</v>
      </c>
      <c r="H525" t="s">
        <v>1397</v>
      </c>
    </row>
    <row r="526" spans="1:8" x14ac:dyDescent="0.15">
      <c r="A526">
        <v>9526</v>
      </c>
      <c r="B526" t="s">
        <v>3016</v>
      </c>
      <c r="C526" t="s">
        <v>3017</v>
      </c>
      <c r="D526" t="s">
        <v>361</v>
      </c>
      <c r="E526" s="2" t="s">
        <v>267</v>
      </c>
      <c r="F526" t="s">
        <v>1935</v>
      </c>
      <c r="G526" s="2" t="s">
        <v>584</v>
      </c>
      <c r="H526" t="s">
        <v>1397</v>
      </c>
    </row>
    <row r="527" spans="1:8" x14ac:dyDescent="0.15">
      <c r="A527">
        <v>9527</v>
      </c>
      <c r="B527" t="s">
        <v>3018</v>
      </c>
      <c r="C527" t="s">
        <v>3019</v>
      </c>
      <c r="D527" t="s">
        <v>361</v>
      </c>
      <c r="E527" s="2" t="s">
        <v>267</v>
      </c>
      <c r="F527" t="s">
        <v>2059</v>
      </c>
      <c r="G527" s="2" t="s">
        <v>632</v>
      </c>
      <c r="H527" t="s">
        <v>1397</v>
      </c>
    </row>
    <row r="528" spans="1:8" x14ac:dyDescent="0.15">
      <c r="A528">
        <v>9528</v>
      </c>
      <c r="B528" t="s">
        <v>3020</v>
      </c>
      <c r="C528" t="s">
        <v>3021</v>
      </c>
      <c r="D528" t="s">
        <v>361</v>
      </c>
      <c r="E528" s="2" t="s">
        <v>267</v>
      </c>
      <c r="F528" t="s">
        <v>2016</v>
      </c>
      <c r="G528" s="2" t="s">
        <v>837</v>
      </c>
      <c r="H528" t="s">
        <v>1397</v>
      </c>
    </row>
    <row r="529" spans="1:8" x14ac:dyDescent="0.15">
      <c r="A529">
        <v>9529</v>
      </c>
      <c r="B529" t="s">
        <v>3022</v>
      </c>
      <c r="C529" t="s">
        <v>3023</v>
      </c>
      <c r="D529" t="s">
        <v>361</v>
      </c>
      <c r="E529" s="2" t="s">
        <v>267</v>
      </c>
      <c r="F529" t="s">
        <v>2016</v>
      </c>
      <c r="G529" s="2" t="s">
        <v>1222</v>
      </c>
      <c r="H529" t="s">
        <v>1397</v>
      </c>
    </row>
    <row r="530" spans="1:8" x14ac:dyDescent="0.15">
      <c r="A530">
        <v>9530</v>
      </c>
      <c r="B530" t="s">
        <v>3024</v>
      </c>
      <c r="C530" t="s">
        <v>3025</v>
      </c>
      <c r="D530" t="s">
        <v>361</v>
      </c>
      <c r="E530" s="2" t="s">
        <v>267</v>
      </c>
      <c r="F530" t="s">
        <v>2051</v>
      </c>
      <c r="G530" s="2" t="s">
        <v>506</v>
      </c>
      <c r="H530" t="s">
        <v>1397</v>
      </c>
    </row>
    <row r="531" spans="1:8" x14ac:dyDescent="0.15">
      <c r="A531">
        <v>9531</v>
      </c>
      <c r="B531" t="s">
        <v>3026</v>
      </c>
      <c r="C531" t="s">
        <v>3027</v>
      </c>
      <c r="D531" t="s">
        <v>361</v>
      </c>
      <c r="E531" s="2" t="s">
        <v>267</v>
      </c>
      <c r="F531" t="s">
        <v>1905</v>
      </c>
      <c r="G531" s="2" t="s">
        <v>630</v>
      </c>
      <c r="H531" t="s">
        <v>1397</v>
      </c>
    </row>
    <row r="532" spans="1:8" x14ac:dyDescent="0.15">
      <c r="A532">
        <v>9532</v>
      </c>
      <c r="B532" t="s">
        <v>3028</v>
      </c>
      <c r="C532" t="s">
        <v>3029</v>
      </c>
      <c r="D532" t="s">
        <v>361</v>
      </c>
      <c r="E532" s="2" t="s">
        <v>267</v>
      </c>
      <c r="F532" t="s">
        <v>1929</v>
      </c>
      <c r="G532" s="2" t="s">
        <v>886</v>
      </c>
      <c r="H532" t="s">
        <v>1397</v>
      </c>
    </row>
    <row r="533" spans="1:8" x14ac:dyDescent="0.15">
      <c r="A533">
        <v>9533</v>
      </c>
      <c r="B533" t="s">
        <v>3030</v>
      </c>
      <c r="C533" t="s">
        <v>3031</v>
      </c>
      <c r="D533" t="s">
        <v>361</v>
      </c>
      <c r="E533" s="2" t="s">
        <v>267</v>
      </c>
      <c r="F533" t="s">
        <v>2119</v>
      </c>
      <c r="G533" s="2" t="s">
        <v>859</v>
      </c>
      <c r="H533" t="s">
        <v>1397</v>
      </c>
    </row>
    <row r="534" spans="1:8" x14ac:dyDescent="0.15">
      <c r="A534">
        <v>9534</v>
      </c>
      <c r="B534" t="s">
        <v>3032</v>
      </c>
      <c r="C534" t="s">
        <v>3033</v>
      </c>
      <c r="D534" t="s">
        <v>361</v>
      </c>
      <c r="E534" s="2" t="s">
        <v>267</v>
      </c>
      <c r="F534" t="s">
        <v>1905</v>
      </c>
      <c r="G534" s="2" t="s">
        <v>1069</v>
      </c>
      <c r="H534" t="s">
        <v>1397</v>
      </c>
    </row>
    <row r="535" spans="1:8" x14ac:dyDescent="0.15">
      <c r="A535">
        <v>9535</v>
      </c>
      <c r="B535" t="s">
        <v>3034</v>
      </c>
      <c r="C535" t="s">
        <v>3035</v>
      </c>
      <c r="D535" t="s">
        <v>361</v>
      </c>
      <c r="E535" s="2" t="s">
        <v>266</v>
      </c>
      <c r="F535" t="s">
        <v>2016</v>
      </c>
      <c r="G535" s="2" t="s">
        <v>694</v>
      </c>
      <c r="H535" t="s">
        <v>1397</v>
      </c>
    </row>
    <row r="536" spans="1:8" x14ac:dyDescent="0.15">
      <c r="A536">
        <v>9536</v>
      </c>
      <c r="B536" t="s">
        <v>3036</v>
      </c>
      <c r="C536" t="s">
        <v>3037</v>
      </c>
      <c r="D536" t="s">
        <v>361</v>
      </c>
      <c r="E536" s="2" t="s">
        <v>266</v>
      </c>
      <c r="F536" t="s">
        <v>1915</v>
      </c>
      <c r="G536" s="2" t="s">
        <v>944</v>
      </c>
      <c r="H536" t="s">
        <v>1397</v>
      </c>
    </row>
    <row r="537" spans="1:8" x14ac:dyDescent="0.15">
      <c r="A537">
        <v>9537</v>
      </c>
      <c r="B537" t="s">
        <v>3038</v>
      </c>
      <c r="C537" t="s">
        <v>3039</v>
      </c>
      <c r="D537" t="s">
        <v>361</v>
      </c>
      <c r="E537" s="2" t="s">
        <v>266</v>
      </c>
      <c r="F537" t="s">
        <v>1902</v>
      </c>
      <c r="G537" s="2" t="s">
        <v>692</v>
      </c>
      <c r="H537" t="s">
        <v>1397</v>
      </c>
    </row>
    <row r="538" spans="1:8" x14ac:dyDescent="0.15">
      <c r="A538">
        <v>9538</v>
      </c>
      <c r="B538" t="s">
        <v>3040</v>
      </c>
      <c r="C538" t="s">
        <v>3041</v>
      </c>
      <c r="D538" t="s">
        <v>361</v>
      </c>
      <c r="E538" s="2" t="s">
        <v>266</v>
      </c>
      <c r="F538" t="s">
        <v>2059</v>
      </c>
      <c r="G538" s="2" t="s">
        <v>1002</v>
      </c>
      <c r="H538" t="s">
        <v>1397</v>
      </c>
    </row>
    <row r="539" spans="1:8" x14ac:dyDescent="0.15">
      <c r="A539">
        <v>9539</v>
      </c>
      <c r="B539" t="s">
        <v>3042</v>
      </c>
      <c r="C539" t="s">
        <v>3043</v>
      </c>
      <c r="D539" t="s">
        <v>361</v>
      </c>
      <c r="E539" s="2" t="s">
        <v>266</v>
      </c>
      <c r="F539" t="s">
        <v>1915</v>
      </c>
      <c r="G539" s="2" t="s">
        <v>533</v>
      </c>
      <c r="H539" t="s">
        <v>1397</v>
      </c>
    </row>
    <row r="540" spans="1:8" x14ac:dyDescent="0.15">
      <c r="A540">
        <v>9540</v>
      </c>
      <c r="B540" t="s">
        <v>3044</v>
      </c>
      <c r="C540" t="s">
        <v>3045</v>
      </c>
      <c r="D540" t="s">
        <v>361</v>
      </c>
      <c r="E540" s="2" t="s">
        <v>266</v>
      </c>
      <c r="F540" t="s">
        <v>1902</v>
      </c>
      <c r="G540" s="2" t="s">
        <v>526</v>
      </c>
      <c r="H540" t="s">
        <v>1397</v>
      </c>
    </row>
    <row r="541" spans="1:8" x14ac:dyDescent="0.15">
      <c r="A541">
        <v>9541</v>
      </c>
      <c r="B541" t="s">
        <v>3046</v>
      </c>
      <c r="C541" t="s">
        <v>3047</v>
      </c>
      <c r="D541" t="s">
        <v>361</v>
      </c>
      <c r="E541" s="2" t="s">
        <v>266</v>
      </c>
      <c r="F541" t="s">
        <v>1963</v>
      </c>
      <c r="G541" s="2" t="s">
        <v>1344</v>
      </c>
      <c r="H541" t="s">
        <v>1397</v>
      </c>
    </row>
    <row r="542" spans="1:8" x14ac:dyDescent="0.15">
      <c r="A542">
        <v>9542</v>
      </c>
      <c r="B542" t="s">
        <v>3048</v>
      </c>
      <c r="C542" t="s">
        <v>3049</v>
      </c>
      <c r="D542" t="s">
        <v>361</v>
      </c>
      <c r="E542" s="2" t="s">
        <v>266</v>
      </c>
      <c r="F542" t="s">
        <v>1963</v>
      </c>
      <c r="G542" s="2" t="s">
        <v>787</v>
      </c>
      <c r="H542" t="s">
        <v>1397</v>
      </c>
    </row>
    <row r="543" spans="1:8" x14ac:dyDescent="0.15">
      <c r="A543">
        <v>9543</v>
      </c>
      <c r="B543" t="s">
        <v>3050</v>
      </c>
      <c r="C543" t="s">
        <v>3051</v>
      </c>
      <c r="D543" t="s">
        <v>361</v>
      </c>
      <c r="E543" s="2" t="s">
        <v>266</v>
      </c>
      <c r="F543" t="s">
        <v>1915</v>
      </c>
      <c r="G543" s="2" t="s">
        <v>557</v>
      </c>
      <c r="H543" t="s">
        <v>1397</v>
      </c>
    </row>
    <row r="544" spans="1:8" x14ac:dyDescent="0.15">
      <c r="A544">
        <v>9544</v>
      </c>
      <c r="B544" t="s">
        <v>3052</v>
      </c>
      <c r="C544" t="s">
        <v>3053</v>
      </c>
      <c r="D544" t="s">
        <v>361</v>
      </c>
      <c r="E544" s="2" t="s">
        <v>266</v>
      </c>
      <c r="F544" t="s">
        <v>1924</v>
      </c>
      <c r="G544" s="2" t="s">
        <v>1297</v>
      </c>
      <c r="H544" t="s">
        <v>1397</v>
      </c>
    </row>
    <row r="545" spans="1:8" x14ac:dyDescent="0.15">
      <c r="A545">
        <v>9545</v>
      </c>
      <c r="B545" t="s">
        <v>3054</v>
      </c>
      <c r="C545" t="s">
        <v>3055</v>
      </c>
      <c r="D545" t="s">
        <v>361</v>
      </c>
      <c r="E545" s="2" t="s">
        <v>266</v>
      </c>
      <c r="F545" t="s">
        <v>2043</v>
      </c>
      <c r="G545" s="2" t="s">
        <v>744</v>
      </c>
      <c r="H545" t="s">
        <v>1397</v>
      </c>
    </row>
    <row r="546" spans="1:8" x14ac:dyDescent="0.15">
      <c r="A546">
        <v>9546</v>
      </c>
      <c r="B546" t="s">
        <v>3056</v>
      </c>
      <c r="C546" t="s">
        <v>3057</v>
      </c>
      <c r="D546" t="s">
        <v>361</v>
      </c>
      <c r="E546" s="2" t="s">
        <v>266</v>
      </c>
      <c r="F546" t="s">
        <v>2048</v>
      </c>
      <c r="G546" s="2" t="s">
        <v>561</v>
      </c>
      <c r="H546" t="s">
        <v>1397</v>
      </c>
    </row>
    <row r="547" spans="1:8" x14ac:dyDescent="0.15">
      <c r="A547">
        <v>9547</v>
      </c>
      <c r="B547" t="s">
        <v>3058</v>
      </c>
      <c r="C547" t="s">
        <v>3059</v>
      </c>
      <c r="D547" t="s">
        <v>361</v>
      </c>
      <c r="E547" s="2" t="s">
        <v>266</v>
      </c>
      <c r="F547" t="s">
        <v>2085</v>
      </c>
      <c r="G547" s="2" t="s">
        <v>899</v>
      </c>
      <c r="H547" t="s">
        <v>1397</v>
      </c>
    </row>
    <row r="548" spans="1:8" x14ac:dyDescent="0.15">
      <c r="A548">
        <v>9548</v>
      </c>
      <c r="B548" t="s">
        <v>3060</v>
      </c>
      <c r="C548" t="s">
        <v>3061</v>
      </c>
      <c r="D548" t="s">
        <v>361</v>
      </c>
      <c r="E548" s="2" t="s">
        <v>1386</v>
      </c>
      <c r="F548" t="s">
        <v>1935</v>
      </c>
      <c r="G548" s="2" t="s">
        <v>1317</v>
      </c>
      <c r="H548" t="s">
        <v>1397</v>
      </c>
    </row>
    <row r="549" spans="1:8" x14ac:dyDescent="0.15">
      <c r="A549">
        <v>9549</v>
      </c>
      <c r="B549" t="s">
        <v>3062</v>
      </c>
      <c r="C549" t="s">
        <v>3063</v>
      </c>
      <c r="D549" t="s">
        <v>361</v>
      </c>
      <c r="E549" s="2" t="s">
        <v>1386</v>
      </c>
      <c r="F549" t="s">
        <v>2222</v>
      </c>
      <c r="G549" s="2" t="s">
        <v>3064</v>
      </c>
      <c r="H549" t="s">
        <v>1397</v>
      </c>
    </row>
    <row r="550" spans="1:8" x14ac:dyDescent="0.15">
      <c r="A550">
        <v>9550</v>
      </c>
      <c r="B550" t="s">
        <v>3065</v>
      </c>
      <c r="C550" t="s">
        <v>3066</v>
      </c>
      <c r="D550" t="s">
        <v>361</v>
      </c>
      <c r="E550" s="2" t="s">
        <v>1386</v>
      </c>
      <c r="F550" t="s">
        <v>2059</v>
      </c>
      <c r="G550" s="2" t="s">
        <v>825</v>
      </c>
      <c r="H550" t="s">
        <v>1397</v>
      </c>
    </row>
    <row r="551" spans="1:8" x14ac:dyDescent="0.15">
      <c r="A551">
        <v>9551</v>
      </c>
      <c r="B551" t="s">
        <v>3067</v>
      </c>
      <c r="C551" t="s">
        <v>3068</v>
      </c>
      <c r="D551" t="s">
        <v>361</v>
      </c>
      <c r="E551" s="2" t="s">
        <v>1386</v>
      </c>
      <c r="F551" t="s">
        <v>1924</v>
      </c>
      <c r="G551" s="2" t="s">
        <v>910</v>
      </c>
      <c r="H551" t="s">
        <v>1397</v>
      </c>
    </row>
    <row r="552" spans="1:8" x14ac:dyDescent="0.15">
      <c r="A552">
        <v>9552</v>
      </c>
      <c r="B552" t="s">
        <v>3069</v>
      </c>
      <c r="C552" t="s">
        <v>3070</v>
      </c>
      <c r="D552" t="s">
        <v>361</v>
      </c>
      <c r="E552" s="2" t="s">
        <v>1386</v>
      </c>
      <c r="F552" t="s">
        <v>2016</v>
      </c>
      <c r="G552" s="2" t="s">
        <v>3064</v>
      </c>
      <c r="H552" t="s">
        <v>1397</v>
      </c>
    </row>
    <row r="553" spans="1:8" x14ac:dyDescent="0.15">
      <c r="A553">
        <v>9553</v>
      </c>
      <c r="B553" t="s">
        <v>2383</v>
      </c>
      <c r="C553" t="s">
        <v>2384</v>
      </c>
      <c r="D553" t="s">
        <v>361</v>
      </c>
      <c r="E553" s="2" t="s">
        <v>1386</v>
      </c>
      <c r="F553" t="s">
        <v>2016</v>
      </c>
      <c r="G553" s="2" t="s">
        <v>1292</v>
      </c>
      <c r="H553" t="s">
        <v>1397</v>
      </c>
    </row>
    <row r="554" spans="1:8" x14ac:dyDescent="0.15">
      <c r="A554">
        <v>9554</v>
      </c>
      <c r="B554" t="s">
        <v>3071</v>
      </c>
      <c r="C554" t="s">
        <v>3072</v>
      </c>
      <c r="D554" t="s">
        <v>361</v>
      </c>
      <c r="E554" s="2" t="s">
        <v>1386</v>
      </c>
      <c r="F554" t="s">
        <v>1915</v>
      </c>
      <c r="G554" s="2" t="s">
        <v>1197</v>
      </c>
      <c r="H554" t="s">
        <v>1397</v>
      </c>
    </row>
    <row r="555" spans="1:8" x14ac:dyDescent="0.15">
      <c r="A555">
        <v>9555</v>
      </c>
      <c r="B555" t="s">
        <v>3073</v>
      </c>
      <c r="C555" t="s">
        <v>3074</v>
      </c>
      <c r="D555" t="s">
        <v>361</v>
      </c>
      <c r="E555" s="2" t="s">
        <v>1386</v>
      </c>
      <c r="F555" t="s">
        <v>2190</v>
      </c>
      <c r="G555" s="2" t="s">
        <v>789</v>
      </c>
      <c r="H555" t="s">
        <v>1397</v>
      </c>
    </row>
    <row r="556" spans="1:8" x14ac:dyDescent="0.15">
      <c r="A556">
        <v>9556</v>
      </c>
      <c r="B556" t="s">
        <v>3075</v>
      </c>
      <c r="C556" t="s">
        <v>1387</v>
      </c>
      <c r="D556" t="s">
        <v>375</v>
      </c>
      <c r="E556" s="2" t="s">
        <v>268</v>
      </c>
      <c r="F556" t="s">
        <v>1971</v>
      </c>
      <c r="G556" s="2" t="s">
        <v>1223</v>
      </c>
      <c r="H556" t="s">
        <v>1397</v>
      </c>
    </row>
    <row r="557" spans="1:8" x14ac:dyDescent="0.15">
      <c r="A557">
        <v>9557</v>
      </c>
      <c r="B557" t="s">
        <v>3076</v>
      </c>
      <c r="C557" t="s">
        <v>3077</v>
      </c>
      <c r="D557" t="s">
        <v>375</v>
      </c>
      <c r="E557" s="2" t="s">
        <v>267</v>
      </c>
      <c r="F557" t="s">
        <v>1915</v>
      </c>
      <c r="G557" s="2" t="s">
        <v>1128</v>
      </c>
      <c r="H557" t="s">
        <v>1397</v>
      </c>
    </row>
    <row r="558" spans="1:8" x14ac:dyDescent="0.15">
      <c r="A558">
        <v>9558</v>
      </c>
      <c r="B558" t="s">
        <v>3078</v>
      </c>
      <c r="C558" t="s">
        <v>3079</v>
      </c>
      <c r="D558" t="s">
        <v>375</v>
      </c>
      <c r="E558" s="2" t="s">
        <v>267</v>
      </c>
      <c r="F558" t="s">
        <v>2114</v>
      </c>
      <c r="G558" s="2" t="s">
        <v>3080</v>
      </c>
      <c r="H558" t="s">
        <v>1397</v>
      </c>
    </row>
    <row r="559" spans="1:8" x14ac:dyDescent="0.15">
      <c r="A559">
        <v>9559</v>
      </c>
      <c r="B559" t="s">
        <v>3081</v>
      </c>
      <c r="C559" t="s">
        <v>3082</v>
      </c>
      <c r="D559" t="s">
        <v>375</v>
      </c>
      <c r="E559" s="2" t="s">
        <v>267</v>
      </c>
      <c r="F559" t="s">
        <v>2165</v>
      </c>
      <c r="G559" s="2" t="s">
        <v>914</v>
      </c>
      <c r="H559" t="s">
        <v>1397</v>
      </c>
    </row>
    <row r="560" spans="1:8" x14ac:dyDescent="0.15">
      <c r="A560">
        <v>9560</v>
      </c>
      <c r="B560" t="s">
        <v>3083</v>
      </c>
      <c r="C560" t="s">
        <v>3084</v>
      </c>
      <c r="D560" t="s">
        <v>375</v>
      </c>
      <c r="E560" s="2" t="s">
        <v>267</v>
      </c>
      <c r="F560" t="s">
        <v>1915</v>
      </c>
      <c r="G560" s="2" t="s">
        <v>777</v>
      </c>
      <c r="H560" t="s">
        <v>1397</v>
      </c>
    </row>
    <row r="561" spans="1:8" x14ac:dyDescent="0.15">
      <c r="A561">
        <v>9561</v>
      </c>
      <c r="B561" t="s">
        <v>3085</v>
      </c>
      <c r="C561" t="s">
        <v>3086</v>
      </c>
      <c r="D561" t="s">
        <v>375</v>
      </c>
      <c r="E561" s="2" t="s">
        <v>266</v>
      </c>
      <c r="F561" t="s">
        <v>1915</v>
      </c>
      <c r="G561" s="2" t="s">
        <v>689</v>
      </c>
      <c r="H561" t="s">
        <v>1397</v>
      </c>
    </row>
    <row r="562" spans="1:8" x14ac:dyDescent="0.15">
      <c r="A562">
        <v>9562</v>
      </c>
      <c r="B562" t="s">
        <v>3087</v>
      </c>
      <c r="C562" t="s">
        <v>3088</v>
      </c>
      <c r="D562" t="s">
        <v>375</v>
      </c>
      <c r="E562" s="2" t="s">
        <v>266</v>
      </c>
      <c r="F562" t="s">
        <v>1915</v>
      </c>
      <c r="G562" s="2" t="s">
        <v>1001</v>
      </c>
      <c r="H562" t="s">
        <v>1397</v>
      </c>
    </row>
    <row r="563" spans="1:8" x14ac:dyDescent="0.15">
      <c r="A563">
        <v>9563</v>
      </c>
      <c r="B563" t="s">
        <v>3089</v>
      </c>
      <c r="C563" t="s">
        <v>3090</v>
      </c>
      <c r="D563" t="s">
        <v>375</v>
      </c>
      <c r="E563" s="2" t="s">
        <v>266</v>
      </c>
      <c r="F563" t="s">
        <v>1915</v>
      </c>
      <c r="G563" s="2" t="s">
        <v>527</v>
      </c>
      <c r="H563" t="s">
        <v>1397</v>
      </c>
    </row>
    <row r="564" spans="1:8" x14ac:dyDescent="0.15">
      <c r="A564">
        <v>9564</v>
      </c>
      <c r="B564" t="s">
        <v>3091</v>
      </c>
      <c r="C564" t="s">
        <v>3092</v>
      </c>
      <c r="D564" t="s">
        <v>375</v>
      </c>
      <c r="E564" s="2" t="s">
        <v>266</v>
      </c>
      <c r="F564" t="s">
        <v>1915</v>
      </c>
      <c r="G564" s="2" t="s">
        <v>1233</v>
      </c>
      <c r="H564" t="s">
        <v>1397</v>
      </c>
    </row>
    <row r="565" spans="1:8" x14ac:dyDescent="0.15">
      <c r="A565">
        <v>9565</v>
      </c>
      <c r="B565" t="s">
        <v>3093</v>
      </c>
      <c r="C565" t="s">
        <v>3094</v>
      </c>
      <c r="D565" t="s">
        <v>375</v>
      </c>
      <c r="E565" s="2" t="s">
        <v>266</v>
      </c>
      <c r="F565" t="s">
        <v>2009</v>
      </c>
      <c r="G565" s="2" t="s">
        <v>714</v>
      </c>
      <c r="H565" t="s">
        <v>1397</v>
      </c>
    </row>
    <row r="566" spans="1:8" x14ac:dyDescent="0.15">
      <c r="A566">
        <v>9566</v>
      </c>
      <c r="B566" t="s">
        <v>3095</v>
      </c>
      <c r="C566" t="s">
        <v>3096</v>
      </c>
      <c r="D566" t="s">
        <v>375</v>
      </c>
      <c r="E566" s="2" t="s">
        <v>266</v>
      </c>
      <c r="F566" t="s">
        <v>1915</v>
      </c>
      <c r="G566" s="2" t="s">
        <v>1149</v>
      </c>
      <c r="H566" t="s">
        <v>1397</v>
      </c>
    </row>
    <row r="567" spans="1:8" x14ac:dyDescent="0.15">
      <c r="A567">
        <v>9567</v>
      </c>
      <c r="B567" t="s">
        <v>3097</v>
      </c>
      <c r="C567" t="s">
        <v>3098</v>
      </c>
      <c r="D567" t="s">
        <v>375</v>
      </c>
      <c r="E567" s="2" t="s">
        <v>266</v>
      </c>
      <c r="F567" t="s">
        <v>1897</v>
      </c>
      <c r="G567" s="2" t="s">
        <v>561</v>
      </c>
      <c r="H567" t="s">
        <v>1397</v>
      </c>
    </row>
    <row r="568" spans="1:8" x14ac:dyDescent="0.15">
      <c r="A568">
        <v>9568</v>
      </c>
      <c r="B568" t="s">
        <v>3099</v>
      </c>
      <c r="C568" t="s">
        <v>3100</v>
      </c>
      <c r="D568" t="s">
        <v>375</v>
      </c>
      <c r="E568" s="2" t="s">
        <v>1384</v>
      </c>
      <c r="F568" t="s">
        <v>1915</v>
      </c>
      <c r="G568" s="2" t="s">
        <v>3101</v>
      </c>
      <c r="H568" t="s">
        <v>1397</v>
      </c>
    </row>
    <row r="569" spans="1:8" x14ac:dyDescent="0.15">
      <c r="A569">
        <v>9569</v>
      </c>
      <c r="B569" t="s">
        <v>3102</v>
      </c>
      <c r="C569" t="s">
        <v>3103</v>
      </c>
      <c r="D569" t="s">
        <v>375</v>
      </c>
      <c r="E569" s="2" t="s">
        <v>1384</v>
      </c>
      <c r="F569" t="s">
        <v>2059</v>
      </c>
      <c r="G569" s="2" t="s">
        <v>637</v>
      </c>
      <c r="H569" t="s">
        <v>1397</v>
      </c>
    </row>
    <row r="570" spans="1:8" x14ac:dyDescent="0.15">
      <c r="A570">
        <v>9570</v>
      </c>
      <c r="B570" t="s">
        <v>3104</v>
      </c>
      <c r="C570" t="s">
        <v>3105</v>
      </c>
      <c r="D570" t="s">
        <v>375</v>
      </c>
      <c r="E570" s="2" t="s">
        <v>1384</v>
      </c>
      <c r="F570" t="s">
        <v>2085</v>
      </c>
      <c r="G570" s="2" t="s">
        <v>852</v>
      </c>
      <c r="H570" t="s">
        <v>1397</v>
      </c>
    </row>
    <row r="571" spans="1:8" x14ac:dyDescent="0.15">
      <c r="A571">
        <v>9571</v>
      </c>
      <c r="B571" t="s">
        <v>3106</v>
      </c>
      <c r="C571" t="s">
        <v>3107</v>
      </c>
      <c r="D571" t="s">
        <v>375</v>
      </c>
      <c r="E571" s="2" t="s">
        <v>1384</v>
      </c>
      <c r="F571" t="s">
        <v>1915</v>
      </c>
      <c r="G571" s="2" t="s">
        <v>876</v>
      </c>
      <c r="H571" t="s">
        <v>1397</v>
      </c>
    </row>
    <row r="572" spans="1:8" x14ac:dyDescent="0.15">
      <c r="A572">
        <v>9572</v>
      </c>
      <c r="B572" t="s">
        <v>3108</v>
      </c>
      <c r="C572" t="s">
        <v>3109</v>
      </c>
      <c r="D572" t="s">
        <v>1428</v>
      </c>
      <c r="E572" s="2" t="s">
        <v>66</v>
      </c>
      <c r="F572" t="s">
        <v>1929</v>
      </c>
      <c r="G572" s="2" t="s">
        <v>1201</v>
      </c>
      <c r="H572" t="s">
        <v>1397</v>
      </c>
    </row>
    <row r="573" spans="1:8" x14ac:dyDescent="0.15">
      <c r="A573">
        <v>9573</v>
      </c>
      <c r="B573" t="s">
        <v>3110</v>
      </c>
      <c r="C573" t="s">
        <v>3111</v>
      </c>
      <c r="D573" t="s">
        <v>375</v>
      </c>
      <c r="E573" s="2" t="s">
        <v>268</v>
      </c>
      <c r="F573" t="s">
        <v>2114</v>
      </c>
      <c r="G573" s="2" t="s">
        <v>1262</v>
      </c>
      <c r="H573" t="s">
        <v>1397</v>
      </c>
    </row>
    <row r="574" spans="1:8" x14ac:dyDescent="0.15">
      <c r="A574">
        <v>9574</v>
      </c>
      <c r="B574" t="s">
        <v>3112</v>
      </c>
      <c r="C574" t="s">
        <v>3113</v>
      </c>
      <c r="D574" t="s">
        <v>375</v>
      </c>
      <c r="E574" s="2" t="s">
        <v>268</v>
      </c>
      <c r="F574" t="s">
        <v>1929</v>
      </c>
      <c r="G574" s="2" t="s">
        <v>572</v>
      </c>
      <c r="H574" t="s">
        <v>1397</v>
      </c>
    </row>
    <row r="575" spans="1:8" x14ac:dyDescent="0.15">
      <c r="A575">
        <v>9575</v>
      </c>
      <c r="B575" t="s">
        <v>3114</v>
      </c>
      <c r="C575" t="s">
        <v>3115</v>
      </c>
      <c r="D575" t="s">
        <v>375</v>
      </c>
      <c r="E575" s="2" t="s">
        <v>268</v>
      </c>
      <c r="F575" t="s">
        <v>1915</v>
      </c>
      <c r="G575" s="2" t="s">
        <v>704</v>
      </c>
      <c r="H575" t="s">
        <v>1397</v>
      </c>
    </row>
    <row r="576" spans="1:8" x14ac:dyDescent="0.15">
      <c r="A576">
        <v>9576</v>
      </c>
      <c r="B576" t="s">
        <v>3116</v>
      </c>
      <c r="C576" t="s">
        <v>3117</v>
      </c>
      <c r="D576" t="s">
        <v>375</v>
      </c>
      <c r="E576" s="2" t="s">
        <v>268</v>
      </c>
      <c r="F576" t="s">
        <v>1915</v>
      </c>
      <c r="G576" s="2" t="s">
        <v>1081</v>
      </c>
      <c r="H576" t="s">
        <v>1397</v>
      </c>
    </row>
    <row r="577" spans="1:8" x14ac:dyDescent="0.15">
      <c r="A577">
        <v>9577</v>
      </c>
      <c r="B577" t="s">
        <v>3118</v>
      </c>
      <c r="C577" t="s">
        <v>3119</v>
      </c>
      <c r="D577" t="s">
        <v>375</v>
      </c>
      <c r="E577" s="2" t="s">
        <v>268</v>
      </c>
      <c r="F577" t="s">
        <v>2219</v>
      </c>
      <c r="G577" s="2" t="s">
        <v>547</v>
      </c>
      <c r="H577" t="s">
        <v>1397</v>
      </c>
    </row>
    <row r="578" spans="1:8" x14ac:dyDescent="0.15">
      <c r="A578">
        <v>9578</v>
      </c>
      <c r="B578" t="s">
        <v>3120</v>
      </c>
      <c r="C578" t="s">
        <v>3121</v>
      </c>
      <c r="D578" t="s">
        <v>375</v>
      </c>
      <c r="E578" s="2" t="s">
        <v>267</v>
      </c>
      <c r="F578" t="s">
        <v>1902</v>
      </c>
      <c r="G578" s="2" t="s">
        <v>493</v>
      </c>
      <c r="H578" t="s">
        <v>1397</v>
      </c>
    </row>
    <row r="579" spans="1:8" x14ac:dyDescent="0.15">
      <c r="A579">
        <v>9579</v>
      </c>
      <c r="B579" t="s">
        <v>3122</v>
      </c>
      <c r="C579" t="s">
        <v>3123</v>
      </c>
      <c r="D579" t="s">
        <v>375</v>
      </c>
      <c r="E579" s="2" t="s">
        <v>267</v>
      </c>
      <c r="F579" t="s">
        <v>2266</v>
      </c>
      <c r="G579" s="2" t="s">
        <v>495</v>
      </c>
      <c r="H579" t="s">
        <v>1397</v>
      </c>
    </row>
    <row r="580" spans="1:8" x14ac:dyDescent="0.15">
      <c r="A580">
        <v>9580</v>
      </c>
      <c r="B580" t="s">
        <v>3124</v>
      </c>
      <c r="C580" t="s">
        <v>3125</v>
      </c>
      <c r="D580" t="s">
        <v>375</v>
      </c>
      <c r="E580" s="2" t="s">
        <v>266</v>
      </c>
      <c r="F580" t="s">
        <v>1960</v>
      </c>
      <c r="G580" s="2" t="s">
        <v>1036</v>
      </c>
      <c r="H580" t="s">
        <v>1397</v>
      </c>
    </row>
    <row r="581" spans="1:8" x14ac:dyDescent="0.15">
      <c r="A581">
        <v>9581</v>
      </c>
      <c r="B581" t="s">
        <v>3126</v>
      </c>
      <c r="C581" t="s">
        <v>3127</v>
      </c>
      <c r="D581" t="s">
        <v>375</v>
      </c>
      <c r="E581" s="2" t="s">
        <v>1384</v>
      </c>
      <c r="F581" t="s">
        <v>1915</v>
      </c>
      <c r="G581" s="2" t="s">
        <v>855</v>
      </c>
      <c r="H581" t="s">
        <v>1397</v>
      </c>
    </row>
    <row r="582" spans="1:8" x14ac:dyDescent="0.15">
      <c r="A582">
        <v>9582</v>
      </c>
      <c r="B582" t="s">
        <v>3128</v>
      </c>
      <c r="C582" t="s">
        <v>3129</v>
      </c>
      <c r="D582" t="s">
        <v>375</v>
      </c>
      <c r="E582" s="2" t="s">
        <v>1384</v>
      </c>
      <c r="F582" t="s">
        <v>2225</v>
      </c>
      <c r="G582" s="2" t="s">
        <v>3130</v>
      </c>
      <c r="H582" t="s">
        <v>1397</v>
      </c>
    </row>
    <row r="583" spans="1:8" x14ac:dyDescent="0.15">
      <c r="A583">
        <v>9583</v>
      </c>
      <c r="B583" t="s">
        <v>3131</v>
      </c>
      <c r="C583" t="s">
        <v>3132</v>
      </c>
      <c r="D583" t="s">
        <v>408</v>
      </c>
      <c r="E583" s="2" t="s">
        <v>268</v>
      </c>
      <c r="F583" t="s">
        <v>2238</v>
      </c>
      <c r="G583" s="2" t="s">
        <v>1015</v>
      </c>
      <c r="H583" t="s">
        <v>1397</v>
      </c>
    </row>
    <row r="584" spans="1:8" x14ac:dyDescent="0.15">
      <c r="A584">
        <v>9584</v>
      </c>
      <c r="B584" t="s">
        <v>3133</v>
      </c>
      <c r="C584" t="s">
        <v>3134</v>
      </c>
      <c r="D584" t="s">
        <v>408</v>
      </c>
      <c r="E584" s="2" t="s">
        <v>268</v>
      </c>
      <c r="F584" t="s">
        <v>1963</v>
      </c>
      <c r="G584" s="2" t="s">
        <v>3135</v>
      </c>
      <c r="H584" t="s">
        <v>1397</v>
      </c>
    </row>
    <row r="585" spans="1:8" x14ac:dyDescent="0.15">
      <c r="A585">
        <v>9585</v>
      </c>
      <c r="B585" t="s">
        <v>3136</v>
      </c>
      <c r="C585" t="s">
        <v>3137</v>
      </c>
      <c r="D585" t="s">
        <v>408</v>
      </c>
      <c r="E585" s="2" t="s">
        <v>267</v>
      </c>
      <c r="F585" t="s">
        <v>2048</v>
      </c>
      <c r="G585" s="2" t="s">
        <v>979</v>
      </c>
      <c r="H585" t="s">
        <v>1397</v>
      </c>
    </row>
    <row r="586" spans="1:8" x14ac:dyDescent="0.15">
      <c r="A586">
        <v>9586</v>
      </c>
      <c r="B586" t="s">
        <v>3138</v>
      </c>
      <c r="C586" t="s">
        <v>3139</v>
      </c>
      <c r="D586" t="s">
        <v>408</v>
      </c>
      <c r="E586" s="2" t="s">
        <v>267</v>
      </c>
      <c r="F586" t="s">
        <v>1905</v>
      </c>
      <c r="G586" s="2" t="s">
        <v>919</v>
      </c>
      <c r="H586" t="s">
        <v>1397</v>
      </c>
    </row>
    <row r="587" spans="1:8" x14ac:dyDescent="0.15">
      <c r="A587">
        <v>9587</v>
      </c>
      <c r="B587" t="s">
        <v>3140</v>
      </c>
      <c r="C587" t="s">
        <v>3141</v>
      </c>
      <c r="D587" t="s">
        <v>408</v>
      </c>
      <c r="E587" s="2" t="s">
        <v>267</v>
      </c>
      <c r="F587" t="s">
        <v>2266</v>
      </c>
      <c r="G587" s="2" t="s">
        <v>1017</v>
      </c>
      <c r="H587" t="s">
        <v>1397</v>
      </c>
    </row>
    <row r="588" spans="1:8" x14ac:dyDescent="0.15">
      <c r="A588">
        <v>9588</v>
      </c>
      <c r="B588" t="s">
        <v>3142</v>
      </c>
      <c r="C588" t="s">
        <v>3143</v>
      </c>
      <c r="D588" t="s">
        <v>408</v>
      </c>
      <c r="E588" s="2" t="s">
        <v>267</v>
      </c>
      <c r="F588" t="s">
        <v>1929</v>
      </c>
      <c r="G588" s="2" t="s">
        <v>808</v>
      </c>
      <c r="H588" t="s">
        <v>1397</v>
      </c>
    </row>
    <row r="589" spans="1:8" x14ac:dyDescent="0.15">
      <c r="A589">
        <v>9589</v>
      </c>
      <c r="B589" t="s">
        <v>3144</v>
      </c>
      <c r="C589" t="s">
        <v>3145</v>
      </c>
      <c r="D589" t="s">
        <v>408</v>
      </c>
      <c r="E589" s="2" t="s">
        <v>266</v>
      </c>
      <c r="F589" t="s">
        <v>1915</v>
      </c>
      <c r="G589" s="2" t="s">
        <v>1240</v>
      </c>
      <c r="H589" t="s">
        <v>1397</v>
      </c>
    </row>
    <row r="590" spans="1:8" x14ac:dyDescent="0.15">
      <c r="A590">
        <v>9590</v>
      </c>
      <c r="B590" t="s">
        <v>3146</v>
      </c>
      <c r="C590" t="s">
        <v>3147</v>
      </c>
      <c r="D590" t="s">
        <v>408</v>
      </c>
      <c r="E590" s="2" t="s">
        <v>266</v>
      </c>
      <c r="F590" t="s">
        <v>1929</v>
      </c>
      <c r="G590" s="2" t="s">
        <v>906</v>
      </c>
      <c r="H590" t="s">
        <v>1397</v>
      </c>
    </row>
    <row r="591" spans="1:8" x14ac:dyDescent="0.15">
      <c r="A591">
        <v>9591</v>
      </c>
      <c r="B591" t="s">
        <v>3148</v>
      </c>
      <c r="C591" t="s">
        <v>3149</v>
      </c>
      <c r="D591" t="s">
        <v>408</v>
      </c>
      <c r="E591" s="2" t="s">
        <v>266</v>
      </c>
      <c r="F591" t="s">
        <v>1905</v>
      </c>
      <c r="G591" s="2" t="s">
        <v>947</v>
      </c>
      <c r="H591" t="s">
        <v>1397</v>
      </c>
    </row>
    <row r="592" spans="1:8" x14ac:dyDescent="0.15">
      <c r="A592">
        <v>9592</v>
      </c>
      <c r="B592" t="s">
        <v>3150</v>
      </c>
      <c r="C592" t="s">
        <v>3151</v>
      </c>
      <c r="D592" t="s">
        <v>408</v>
      </c>
      <c r="E592" s="2" t="s">
        <v>266</v>
      </c>
      <c r="F592" t="s">
        <v>2043</v>
      </c>
      <c r="G592" s="2" t="s">
        <v>1085</v>
      </c>
      <c r="H592" t="s">
        <v>1397</v>
      </c>
    </row>
    <row r="593" spans="1:8" x14ac:dyDescent="0.15">
      <c r="A593">
        <v>9593</v>
      </c>
      <c r="B593" t="s">
        <v>3152</v>
      </c>
      <c r="C593" t="s">
        <v>3153</v>
      </c>
      <c r="D593" t="s">
        <v>408</v>
      </c>
      <c r="E593" s="2" t="s">
        <v>268</v>
      </c>
      <c r="F593" t="s">
        <v>1905</v>
      </c>
      <c r="G593" s="2" t="s">
        <v>3154</v>
      </c>
      <c r="H593" t="s">
        <v>1397</v>
      </c>
    </row>
    <row r="594" spans="1:8" x14ac:dyDescent="0.15">
      <c r="A594">
        <v>9594</v>
      </c>
      <c r="B594" t="s">
        <v>3155</v>
      </c>
      <c r="C594" t="s">
        <v>3156</v>
      </c>
      <c r="D594" t="s">
        <v>408</v>
      </c>
      <c r="E594" s="2" t="s">
        <v>268</v>
      </c>
      <c r="F594" t="s">
        <v>2107</v>
      </c>
      <c r="G594" s="2" t="s">
        <v>3157</v>
      </c>
      <c r="H594" t="s">
        <v>1397</v>
      </c>
    </row>
    <row r="595" spans="1:8" x14ac:dyDescent="0.15">
      <c r="A595">
        <v>9595</v>
      </c>
      <c r="B595" t="s">
        <v>3158</v>
      </c>
      <c r="C595" t="s">
        <v>1392</v>
      </c>
      <c r="D595" t="s">
        <v>408</v>
      </c>
      <c r="E595" s="2" t="s">
        <v>268</v>
      </c>
      <c r="F595" t="s">
        <v>2586</v>
      </c>
      <c r="G595" s="2" t="s">
        <v>1066</v>
      </c>
      <c r="H595" t="s">
        <v>1397</v>
      </c>
    </row>
    <row r="596" spans="1:8" x14ac:dyDescent="0.15">
      <c r="A596">
        <v>9596</v>
      </c>
      <c r="B596" t="s">
        <v>3159</v>
      </c>
      <c r="C596" t="s">
        <v>3160</v>
      </c>
      <c r="D596" t="s">
        <v>408</v>
      </c>
      <c r="E596" s="2" t="s">
        <v>267</v>
      </c>
      <c r="F596" t="s">
        <v>2444</v>
      </c>
      <c r="G596" s="2" t="s">
        <v>1342</v>
      </c>
      <c r="H596" t="s">
        <v>1397</v>
      </c>
    </row>
    <row r="597" spans="1:8" x14ac:dyDescent="0.15">
      <c r="A597">
        <v>9597</v>
      </c>
      <c r="B597" t="s">
        <v>3161</v>
      </c>
      <c r="C597" t="s">
        <v>3162</v>
      </c>
      <c r="D597" t="s">
        <v>408</v>
      </c>
      <c r="E597" s="2" t="s">
        <v>267</v>
      </c>
      <c r="F597" t="s">
        <v>1915</v>
      </c>
      <c r="G597" s="2" t="s">
        <v>686</v>
      </c>
      <c r="H597" t="s">
        <v>1397</v>
      </c>
    </row>
    <row r="598" spans="1:8" x14ac:dyDescent="0.15">
      <c r="A598">
        <v>9598</v>
      </c>
      <c r="B598" t="s">
        <v>3163</v>
      </c>
      <c r="C598" t="s">
        <v>3164</v>
      </c>
      <c r="D598" t="s">
        <v>408</v>
      </c>
      <c r="E598" s="2" t="s">
        <v>267</v>
      </c>
      <c r="F598" t="s">
        <v>1929</v>
      </c>
      <c r="G598" s="2" t="s">
        <v>596</v>
      </c>
      <c r="H598" t="s">
        <v>1397</v>
      </c>
    </row>
    <row r="599" spans="1:8" x14ac:dyDescent="0.15">
      <c r="A599">
        <v>9599</v>
      </c>
      <c r="B599" t="s">
        <v>3165</v>
      </c>
      <c r="C599" t="s">
        <v>3166</v>
      </c>
      <c r="D599" t="s">
        <v>408</v>
      </c>
      <c r="E599" s="2" t="s">
        <v>267</v>
      </c>
      <c r="F599" t="s">
        <v>1929</v>
      </c>
      <c r="G599" s="2" t="s">
        <v>918</v>
      </c>
      <c r="H599" t="s">
        <v>1397</v>
      </c>
    </row>
    <row r="600" spans="1:8" x14ac:dyDescent="0.15">
      <c r="A600">
        <v>9600</v>
      </c>
      <c r="B600" t="s">
        <v>3167</v>
      </c>
      <c r="C600" t="s">
        <v>3168</v>
      </c>
      <c r="D600" t="s">
        <v>408</v>
      </c>
      <c r="E600" s="2" t="s">
        <v>267</v>
      </c>
      <c r="F600" t="s">
        <v>1905</v>
      </c>
      <c r="G600" s="2" t="s">
        <v>743</v>
      </c>
      <c r="H600" t="s">
        <v>1397</v>
      </c>
    </row>
    <row r="601" spans="1:8" x14ac:dyDescent="0.15">
      <c r="A601">
        <v>9601</v>
      </c>
      <c r="B601" t="s">
        <v>3169</v>
      </c>
      <c r="C601" t="s">
        <v>3170</v>
      </c>
      <c r="D601" t="s">
        <v>408</v>
      </c>
      <c r="E601" s="2" t="s">
        <v>266</v>
      </c>
      <c r="F601" t="s">
        <v>2016</v>
      </c>
      <c r="G601" s="2" t="s">
        <v>1310</v>
      </c>
      <c r="H601" t="s">
        <v>1397</v>
      </c>
    </row>
    <row r="602" spans="1:8" x14ac:dyDescent="0.15">
      <c r="A602">
        <v>9602</v>
      </c>
      <c r="B602" t="s">
        <v>3171</v>
      </c>
      <c r="C602" t="s">
        <v>3172</v>
      </c>
      <c r="D602" t="s">
        <v>408</v>
      </c>
      <c r="E602" s="2" t="s">
        <v>266</v>
      </c>
      <c r="F602" t="s">
        <v>1915</v>
      </c>
      <c r="G602" s="2" t="s">
        <v>925</v>
      </c>
      <c r="H602" t="s">
        <v>1397</v>
      </c>
    </row>
    <row r="603" spans="1:8" x14ac:dyDescent="0.15">
      <c r="A603">
        <v>9603</v>
      </c>
      <c r="B603" t="s">
        <v>3173</v>
      </c>
      <c r="C603" t="s">
        <v>3174</v>
      </c>
      <c r="D603" t="s">
        <v>408</v>
      </c>
      <c r="E603" s="2" t="s">
        <v>266</v>
      </c>
      <c r="F603" t="s">
        <v>1929</v>
      </c>
      <c r="G603" s="2" t="s">
        <v>821</v>
      </c>
      <c r="H603" t="s">
        <v>1397</v>
      </c>
    </row>
    <row r="604" spans="1:8" x14ac:dyDescent="0.15">
      <c r="A604">
        <v>9604</v>
      </c>
      <c r="B604" t="s">
        <v>3175</v>
      </c>
      <c r="C604" t="s">
        <v>3176</v>
      </c>
      <c r="D604" t="s">
        <v>408</v>
      </c>
      <c r="E604" s="2" t="s">
        <v>266</v>
      </c>
      <c r="F604" t="s">
        <v>1897</v>
      </c>
      <c r="G604" s="2" t="s">
        <v>693</v>
      </c>
      <c r="H604" t="s">
        <v>1397</v>
      </c>
    </row>
    <row r="605" spans="1:8" x14ac:dyDescent="0.15">
      <c r="A605">
        <v>9605</v>
      </c>
      <c r="B605" t="s">
        <v>3177</v>
      </c>
      <c r="C605" t="s">
        <v>3178</v>
      </c>
      <c r="D605" t="s">
        <v>408</v>
      </c>
      <c r="E605" s="2" t="s">
        <v>266</v>
      </c>
      <c r="F605" t="s">
        <v>1929</v>
      </c>
      <c r="G605" s="2" t="s">
        <v>811</v>
      </c>
      <c r="H605" t="s">
        <v>1397</v>
      </c>
    </row>
    <row r="606" spans="1:8" x14ac:dyDescent="0.15">
      <c r="A606">
        <v>9606</v>
      </c>
      <c r="B606" t="s">
        <v>3179</v>
      </c>
      <c r="C606" t="s">
        <v>3180</v>
      </c>
      <c r="D606" t="s">
        <v>408</v>
      </c>
      <c r="E606" s="2" t="s">
        <v>267</v>
      </c>
      <c r="F606" t="s">
        <v>2119</v>
      </c>
      <c r="G606" s="2" t="s">
        <v>983</v>
      </c>
      <c r="H606" t="s">
        <v>1397</v>
      </c>
    </row>
    <row r="607" spans="1:8" x14ac:dyDescent="0.15">
      <c r="A607">
        <v>9607</v>
      </c>
      <c r="B607" t="s">
        <v>3181</v>
      </c>
      <c r="C607" t="s">
        <v>3182</v>
      </c>
      <c r="D607" t="s">
        <v>408</v>
      </c>
      <c r="E607" s="2" t="s">
        <v>266</v>
      </c>
      <c r="F607" t="s">
        <v>1905</v>
      </c>
      <c r="G607" s="2" t="s">
        <v>789</v>
      </c>
      <c r="H607" t="s">
        <v>1397</v>
      </c>
    </row>
    <row r="608" spans="1:8" x14ac:dyDescent="0.15">
      <c r="A608">
        <v>9608</v>
      </c>
      <c r="B608" t="s">
        <v>3183</v>
      </c>
      <c r="C608" t="s">
        <v>3184</v>
      </c>
      <c r="D608" t="s">
        <v>408</v>
      </c>
      <c r="E608" s="2" t="s">
        <v>266</v>
      </c>
      <c r="F608" t="s">
        <v>2266</v>
      </c>
      <c r="G608" s="2" t="s">
        <v>1045</v>
      </c>
      <c r="H608" t="s">
        <v>1397</v>
      </c>
    </row>
    <row r="609" spans="1:8" x14ac:dyDescent="0.15">
      <c r="A609">
        <v>9609</v>
      </c>
      <c r="B609" t="s">
        <v>3185</v>
      </c>
      <c r="C609" t="s">
        <v>3057</v>
      </c>
      <c r="D609" t="s">
        <v>408</v>
      </c>
      <c r="E609" s="2" t="s">
        <v>266</v>
      </c>
      <c r="F609" t="s">
        <v>1929</v>
      </c>
      <c r="G609" s="2" t="s">
        <v>612</v>
      </c>
      <c r="H609" t="s">
        <v>1397</v>
      </c>
    </row>
    <row r="610" spans="1:8" x14ac:dyDescent="0.15">
      <c r="A610">
        <v>9610</v>
      </c>
      <c r="B610" t="s">
        <v>3186</v>
      </c>
      <c r="C610" t="s">
        <v>3187</v>
      </c>
      <c r="D610" t="s">
        <v>408</v>
      </c>
      <c r="E610" s="2" t="s">
        <v>266</v>
      </c>
      <c r="F610" t="s">
        <v>1905</v>
      </c>
      <c r="G610" s="2" t="s">
        <v>814</v>
      </c>
      <c r="H610" t="s">
        <v>1397</v>
      </c>
    </row>
    <row r="611" spans="1:8" x14ac:dyDescent="0.15">
      <c r="A611">
        <v>9611</v>
      </c>
      <c r="B611" t="s">
        <v>3188</v>
      </c>
      <c r="C611" t="s">
        <v>3189</v>
      </c>
      <c r="D611" t="s">
        <v>408</v>
      </c>
      <c r="E611" s="2" t="s">
        <v>268</v>
      </c>
      <c r="F611" t="s">
        <v>1905</v>
      </c>
      <c r="G611" s="2" t="s">
        <v>485</v>
      </c>
      <c r="H611" t="s">
        <v>1397</v>
      </c>
    </row>
    <row r="612" spans="1:8" x14ac:dyDescent="0.15">
      <c r="A612">
        <v>9612</v>
      </c>
      <c r="B612" t="s">
        <v>3190</v>
      </c>
      <c r="C612" t="s">
        <v>3191</v>
      </c>
      <c r="D612" t="s">
        <v>408</v>
      </c>
      <c r="E612" s="2" t="s">
        <v>268</v>
      </c>
      <c r="F612" t="s">
        <v>1902</v>
      </c>
      <c r="G612" s="2" t="s">
        <v>1247</v>
      </c>
      <c r="H612" t="s">
        <v>1397</v>
      </c>
    </row>
    <row r="613" spans="1:8" x14ac:dyDescent="0.15">
      <c r="A613">
        <v>9613</v>
      </c>
      <c r="B613" t="s">
        <v>3192</v>
      </c>
      <c r="C613" t="s">
        <v>3193</v>
      </c>
      <c r="D613" t="s">
        <v>373</v>
      </c>
      <c r="E613" s="2" t="s">
        <v>266</v>
      </c>
      <c r="F613" t="s">
        <v>1915</v>
      </c>
      <c r="G613" s="2" t="s">
        <v>1297</v>
      </c>
      <c r="H613" t="s">
        <v>1397</v>
      </c>
    </row>
    <row r="614" spans="1:8" x14ac:dyDescent="0.15">
      <c r="A614">
        <v>9614</v>
      </c>
      <c r="B614" t="s">
        <v>3194</v>
      </c>
      <c r="C614" t="s">
        <v>3195</v>
      </c>
      <c r="D614" t="s">
        <v>373</v>
      </c>
      <c r="E614" s="2" t="s">
        <v>268</v>
      </c>
      <c r="F614" t="s">
        <v>1897</v>
      </c>
      <c r="G614" s="2" t="s">
        <v>1097</v>
      </c>
      <c r="H614" t="s">
        <v>1397</v>
      </c>
    </row>
    <row r="615" spans="1:8" x14ac:dyDescent="0.15">
      <c r="A615">
        <v>9615</v>
      </c>
      <c r="B615" t="s">
        <v>3196</v>
      </c>
      <c r="C615" t="s">
        <v>3197</v>
      </c>
      <c r="D615" t="s">
        <v>373</v>
      </c>
      <c r="E615" s="2" t="s">
        <v>267</v>
      </c>
      <c r="F615" t="s">
        <v>1897</v>
      </c>
      <c r="G615" s="2" t="s">
        <v>1236</v>
      </c>
      <c r="H615" t="s">
        <v>1397</v>
      </c>
    </row>
    <row r="616" spans="1:8" x14ac:dyDescent="0.15">
      <c r="A616">
        <v>9616</v>
      </c>
      <c r="B616" t="s">
        <v>3198</v>
      </c>
      <c r="C616" t="s">
        <v>3199</v>
      </c>
      <c r="D616" t="s">
        <v>373</v>
      </c>
      <c r="E616" s="2" t="s">
        <v>268</v>
      </c>
      <c r="F616" t="s">
        <v>1902</v>
      </c>
      <c r="G616" s="2" t="s">
        <v>833</v>
      </c>
      <c r="H616" t="s">
        <v>1397</v>
      </c>
    </row>
    <row r="617" spans="1:8" x14ac:dyDescent="0.15">
      <c r="A617">
        <v>9617</v>
      </c>
      <c r="B617" t="s">
        <v>3200</v>
      </c>
      <c r="C617" t="s">
        <v>3201</v>
      </c>
      <c r="D617" t="s">
        <v>373</v>
      </c>
      <c r="E617" s="2" t="s">
        <v>268</v>
      </c>
      <c r="F617" t="s">
        <v>1897</v>
      </c>
      <c r="G617" s="2" t="s">
        <v>1025</v>
      </c>
      <c r="H617" t="s">
        <v>1397</v>
      </c>
    </row>
    <row r="618" spans="1:8" x14ac:dyDescent="0.15">
      <c r="A618">
        <v>9618</v>
      </c>
      <c r="B618" t="s">
        <v>3202</v>
      </c>
      <c r="C618" t="s">
        <v>3203</v>
      </c>
      <c r="D618" t="s">
        <v>373</v>
      </c>
      <c r="E618" s="2" t="s">
        <v>268</v>
      </c>
      <c r="F618" t="s">
        <v>1915</v>
      </c>
      <c r="G618" s="2" t="s">
        <v>1163</v>
      </c>
      <c r="H618" t="s">
        <v>1397</v>
      </c>
    </row>
    <row r="619" spans="1:8" x14ac:dyDescent="0.15">
      <c r="A619">
        <v>9619</v>
      </c>
      <c r="B619" t="s">
        <v>3204</v>
      </c>
      <c r="C619" t="s">
        <v>3205</v>
      </c>
      <c r="D619" t="s">
        <v>373</v>
      </c>
      <c r="E619" s="2" t="s">
        <v>268</v>
      </c>
      <c r="F619" t="s">
        <v>1915</v>
      </c>
      <c r="G619" s="2" t="s">
        <v>1153</v>
      </c>
      <c r="H619" t="s">
        <v>1397</v>
      </c>
    </row>
    <row r="620" spans="1:8" x14ac:dyDescent="0.15">
      <c r="A620">
        <v>9620</v>
      </c>
      <c r="B620" t="s">
        <v>3206</v>
      </c>
      <c r="C620" t="s">
        <v>3207</v>
      </c>
      <c r="D620" t="s">
        <v>373</v>
      </c>
      <c r="E620" s="2" t="s">
        <v>268</v>
      </c>
      <c r="F620" t="s">
        <v>1902</v>
      </c>
      <c r="G620" s="2" t="s">
        <v>877</v>
      </c>
      <c r="H620" t="s">
        <v>1397</v>
      </c>
    </row>
    <row r="621" spans="1:8" x14ac:dyDescent="0.15">
      <c r="A621">
        <v>9621</v>
      </c>
      <c r="B621" t="s">
        <v>3208</v>
      </c>
      <c r="C621" t="s">
        <v>3209</v>
      </c>
      <c r="D621" t="s">
        <v>373</v>
      </c>
      <c r="E621" s="2" t="s">
        <v>268</v>
      </c>
      <c r="F621" t="s">
        <v>1915</v>
      </c>
      <c r="G621" s="2" t="s">
        <v>3210</v>
      </c>
      <c r="H621" t="s">
        <v>1397</v>
      </c>
    </row>
    <row r="622" spans="1:8" x14ac:dyDescent="0.15">
      <c r="A622">
        <v>9622</v>
      </c>
      <c r="B622" t="s">
        <v>3211</v>
      </c>
      <c r="C622" t="s">
        <v>3212</v>
      </c>
      <c r="D622" t="s">
        <v>373</v>
      </c>
      <c r="E622" s="2" t="s">
        <v>268</v>
      </c>
      <c r="F622" t="s">
        <v>1935</v>
      </c>
      <c r="G622" s="2" t="s">
        <v>762</v>
      </c>
      <c r="H622" t="s">
        <v>3213</v>
      </c>
    </row>
    <row r="623" spans="1:8" x14ac:dyDescent="0.15">
      <c r="A623">
        <v>9623</v>
      </c>
      <c r="B623" t="s">
        <v>3214</v>
      </c>
      <c r="C623" t="s">
        <v>3215</v>
      </c>
      <c r="D623" t="s">
        <v>373</v>
      </c>
      <c r="E623" s="2" t="s">
        <v>268</v>
      </c>
      <c r="F623" t="s">
        <v>2536</v>
      </c>
      <c r="G623" s="2" t="s">
        <v>1228</v>
      </c>
      <c r="H623" t="s">
        <v>1397</v>
      </c>
    </row>
    <row r="624" spans="1:8" x14ac:dyDescent="0.15">
      <c r="A624">
        <v>9624</v>
      </c>
      <c r="B624" t="s">
        <v>3216</v>
      </c>
      <c r="C624" t="s">
        <v>3217</v>
      </c>
      <c r="D624" t="s">
        <v>373</v>
      </c>
      <c r="E624" s="2" t="s">
        <v>267</v>
      </c>
      <c r="F624" t="s">
        <v>2119</v>
      </c>
      <c r="G624" s="2" t="s">
        <v>870</v>
      </c>
      <c r="H624" t="s">
        <v>1397</v>
      </c>
    </row>
    <row r="625" spans="1:8" x14ac:dyDescent="0.15">
      <c r="A625">
        <v>9625</v>
      </c>
      <c r="B625" t="s">
        <v>3218</v>
      </c>
      <c r="C625" t="s">
        <v>3219</v>
      </c>
      <c r="D625" t="s">
        <v>373</v>
      </c>
      <c r="E625" s="2" t="s">
        <v>267</v>
      </c>
      <c r="F625" t="s">
        <v>1935</v>
      </c>
      <c r="G625" s="2" t="s">
        <v>649</v>
      </c>
      <c r="H625" t="s">
        <v>1397</v>
      </c>
    </row>
    <row r="626" spans="1:8" x14ac:dyDescent="0.15">
      <c r="A626">
        <v>9626</v>
      </c>
      <c r="B626" t="s">
        <v>3220</v>
      </c>
      <c r="C626" t="s">
        <v>3221</v>
      </c>
      <c r="D626" t="s">
        <v>373</v>
      </c>
      <c r="E626" s="2" t="s">
        <v>267</v>
      </c>
      <c r="F626" t="s">
        <v>1897</v>
      </c>
      <c r="G626" s="2" t="s">
        <v>983</v>
      </c>
      <c r="H626" t="s">
        <v>1397</v>
      </c>
    </row>
    <row r="627" spans="1:8" x14ac:dyDescent="0.15">
      <c r="A627">
        <v>9627</v>
      </c>
      <c r="B627" t="s">
        <v>3222</v>
      </c>
      <c r="C627" t="s">
        <v>3223</v>
      </c>
      <c r="D627" t="s">
        <v>373</v>
      </c>
      <c r="E627" s="2" t="s">
        <v>267</v>
      </c>
      <c r="F627" t="s">
        <v>1902</v>
      </c>
      <c r="G627" s="2" t="s">
        <v>1155</v>
      </c>
      <c r="H627" t="s">
        <v>1397</v>
      </c>
    </row>
    <row r="628" spans="1:8" x14ac:dyDescent="0.15">
      <c r="A628">
        <v>9628</v>
      </c>
      <c r="B628" t="s">
        <v>3224</v>
      </c>
      <c r="C628" t="s">
        <v>3225</v>
      </c>
      <c r="D628" t="s">
        <v>373</v>
      </c>
      <c r="E628" s="2" t="s">
        <v>267</v>
      </c>
      <c r="F628" t="s">
        <v>2023</v>
      </c>
      <c r="G628" s="2" t="s">
        <v>1273</v>
      </c>
      <c r="H628" t="s">
        <v>1397</v>
      </c>
    </row>
    <row r="629" spans="1:8" x14ac:dyDescent="0.15">
      <c r="A629">
        <v>9629</v>
      </c>
      <c r="B629" t="s">
        <v>3226</v>
      </c>
      <c r="C629" t="s">
        <v>3227</v>
      </c>
      <c r="D629" t="s">
        <v>373</v>
      </c>
      <c r="E629" s="2" t="s">
        <v>267</v>
      </c>
      <c r="F629" t="s">
        <v>1902</v>
      </c>
      <c r="G629" s="2" t="s">
        <v>985</v>
      </c>
      <c r="H629" t="s">
        <v>1397</v>
      </c>
    </row>
    <row r="630" spans="1:8" x14ac:dyDescent="0.15">
      <c r="A630">
        <v>9630</v>
      </c>
      <c r="B630" t="s">
        <v>3228</v>
      </c>
      <c r="C630" t="s">
        <v>2691</v>
      </c>
      <c r="D630" t="s">
        <v>373</v>
      </c>
      <c r="E630" s="2" t="s">
        <v>267</v>
      </c>
      <c r="F630" t="s">
        <v>1915</v>
      </c>
      <c r="G630" s="2" t="s">
        <v>1029</v>
      </c>
      <c r="H630" t="s">
        <v>1397</v>
      </c>
    </row>
    <row r="631" spans="1:8" x14ac:dyDescent="0.15">
      <c r="A631">
        <v>9631</v>
      </c>
      <c r="B631" t="s">
        <v>3229</v>
      </c>
      <c r="C631" t="s">
        <v>3230</v>
      </c>
      <c r="D631" t="s">
        <v>373</v>
      </c>
      <c r="E631" s="2" t="s">
        <v>267</v>
      </c>
      <c r="F631" t="s">
        <v>1897</v>
      </c>
      <c r="G631" s="2" t="s">
        <v>684</v>
      </c>
      <c r="H631" t="s">
        <v>1397</v>
      </c>
    </row>
    <row r="632" spans="1:8" x14ac:dyDescent="0.15">
      <c r="A632">
        <v>9632</v>
      </c>
      <c r="B632" t="s">
        <v>3231</v>
      </c>
      <c r="C632" t="s">
        <v>3232</v>
      </c>
      <c r="D632" t="s">
        <v>373</v>
      </c>
      <c r="E632" s="2" t="s">
        <v>266</v>
      </c>
      <c r="F632" t="s">
        <v>1935</v>
      </c>
      <c r="G632" s="2" t="s">
        <v>752</v>
      </c>
      <c r="H632" t="s">
        <v>1397</v>
      </c>
    </row>
    <row r="633" spans="1:8" x14ac:dyDescent="0.15">
      <c r="A633">
        <v>9633</v>
      </c>
      <c r="B633" t="s">
        <v>3233</v>
      </c>
      <c r="C633" t="s">
        <v>3234</v>
      </c>
      <c r="D633" t="s">
        <v>373</v>
      </c>
      <c r="E633" s="2" t="s">
        <v>266</v>
      </c>
      <c r="F633" t="s">
        <v>2119</v>
      </c>
      <c r="G633" s="2" t="s">
        <v>726</v>
      </c>
      <c r="H633" t="s">
        <v>1397</v>
      </c>
    </row>
    <row r="634" spans="1:8" x14ac:dyDescent="0.15">
      <c r="A634">
        <v>9634</v>
      </c>
      <c r="B634" t="s">
        <v>3235</v>
      </c>
      <c r="C634" t="s">
        <v>3236</v>
      </c>
      <c r="D634" t="s">
        <v>373</v>
      </c>
      <c r="E634" s="2" t="s">
        <v>266</v>
      </c>
      <c r="F634" t="s">
        <v>1915</v>
      </c>
      <c r="G634" s="2" t="s">
        <v>1229</v>
      </c>
      <c r="H634" t="s">
        <v>1397</v>
      </c>
    </row>
    <row r="635" spans="1:8" x14ac:dyDescent="0.15">
      <c r="A635">
        <v>9635</v>
      </c>
      <c r="B635" t="s">
        <v>3237</v>
      </c>
      <c r="C635" t="s">
        <v>3238</v>
      </c>
      <c r="D635" t="s">
        <v>373</v>
      </c>
      <c r="E635" s="2" t="s">
        <v>266</v>
      </c>
      <c r="F635" t="s">
        <v>2009</v>
      </c>
      <c r="G635" s="2" t="s">
        <v>555</v>
      </c>
      <c r="H635" t="s">
        <v>1397</v>
      </c>
    </row>
    <row r="636" spans="1:8" x14ac:dyDescent="0.15">
      <c r="A636">
        <v>9636</v>
      </c>
      <c r="B636" t="s">
        <v>3239</v>
      </c>
      <c r="C636" t="s">
        <v>3240</v>
      </c>
      <c r="D636" t="s">
        <v>373</v>
      </c>
      <c r="E636" s="2" t="s">
        <v>266</v>
      </c>
      <c r="F636" t="s">
        <v>1897</v>
      </c>
      <c r="G636" s="2" t="s">
        <v>875</v>
      </c>
      <c r="H636" t="s">
        <v>1397</v>
      </c>
    </row>
    <row r="637" spans="1:8" x14ac:dyDescent="0.15">
      <c r="A637">
        <v>9637</v>
      </c>
      <c r="B637" t="s">
        <v>3241</v>
      </c>
      <c r="C637" t="s">
        <v>3242</v>
      </c>
      <c r="D637" t="s">
        <v>373</v>
      </c>
      <c r="E637" s="2" t="s">
        <v>266</v>
      </c>
      <c r="F637" t="s">
        <v>1897</v>
      </c>
      <c r="G637" s="2" t="s">
        <v>690</v>
      </c>
      <c r="H637" t="s">
        <v>1397</v>
      </c>
    </row>
    <row r="638" spans="1:8" x14ac:dyDescent="0.15">
      <c r="A638">
        <v>9638</v>
      </c>
      <c r="B638" t="s">
        <v>3243</v>
      </c>
      <c r="C638" t="s">
        <v>3244</v>
      </c>
      <c r="D638" t="s">
        <v>373</v>
      </c>
      <c r="E638" s="2" t="s">
        <v>266</v>
      </c>
      <c r="F638" t="s">
        <v>2119</v>
      </c>
      <c r="G638" s="2" t="s">
        <v>1240</v>
      </c>
      <c r="H638" t="s">
        <v>1397</v>
      </c>
    </row>
    <row r="639" spans="1:8" x14ac:dyDescent="0.15">
      <c r="A639">
        <v>9639</v>
      </c>
      <c r="B639" t="s">
        <v>3245</v>
      </c>
      <c r="C639" t="s">
        <v>3246</v>
      </c>
      <c r="D639" t="s">
        <v>373</v>
      </c>
      <c r="E639" s="2" t="s">
        <v>266</v>
      </c>
      <c r="F639" t="s">
        <v>1971</v>
      </c>
      <c r="G639" s="2" t="s">
        <v>1344</v>
      </c>
      <c r="H639" t="s">
        <v>1397</v>
      </c>
    </row>
    <row r="640" spans="1:8" x14ac:dyDescent="0.15">
      <c r="A640">
        <v>9640</v>
      </c>
      <c r="B640" t="s">
        <v>3247</v>
      </c>
      <c r="C640" t="s">
        <v>3248</v>
      </c>
      <c r="D640" t="s">
        <v>373</v>
      </c>
      <c r="E640" s="2" t="s">
        <v>266</v>
      </c>
      <c r="F640" t="s">
        <v>2333</v>
      </c>
      <c r="G640" s="2" t="s">
        <v>1211</v>
      </c>
      <c r="H640" t="s">
        <v>1397</v>
      </c>
    </row>
    <row r="641" spans="1:8" x14ac:dyDescent="0.15">
      <c r="A641">
        <v>9641</v>
      </c>
      <c r="B641" t="s">
        <v>3249</v>
      </c>
      <c r="C641" t="s">
        <v>3250</v>
      </c>
      <c r="D641" t="s">
        <v>373</v>
      </c>
      <c r="E641" s="2" t="s">
        <v>1384</v>
      </c>
      <c r="F641" t="s">
        <v>1929</v>
      </c>
      <c r="G641" s="2" t="s">
        <v>3251</v>
      </c>
      <c r="H641" t="s">
        <v>1397</v>
      </c>
    </row>
    <row r="642" spans="1:8" x14ac:dyDescent="0.15">
      <c r="A642">
        <v>9642</v>
      </c>
      <c r="B642" t="s">
        <v>3252</v>
      </c>
      <c r="C642" t="s">
        <v>3253</v>
      </c>
      <c r="D642" t="s">
        <v>373</v>
      </c>
      <c r="E642" s="2" t="s">
        <v>1384</v>
      </c>
      <c r="F642" t="s">
        <v>2536</v>
      </c>
      <c r="G642" s="2" t="s">
        <v>1194</v>
      </c>
      <c r="H642" t="s">
        <v>1397</v>
      </c>
    </row>
    <row r="643" spans="1:8" x14ac:dyDescent="0.15">
      <c r="A643">
        <v>9643</v>
      </c>
      <c r="B643" t="s">
        <v>3254</v>
      </c>
      <c r="C643" t="s">
        <v>3255</v>
      </c>
      <c r="D643" t="s">
        <v>373</v>
      </c>
      <c r="E643" s="2" t="s">
        <v>1384</v>
      </c>
      <c r="F643" t="s">
        <v>1902</v>
      </c>
      <c r="G643" s="2" t="s">
        <v>1183</v>
      </c>
      <c r="H643" t="s">
        <v>1397</v>
      </c>
    </row>
    <row r="644" spans="1:8" x14ac:dyDescent="0.15">
      <c r="A644">
        <v>9644</v>
      </c>
      <c r="B644" t="s">
        <v>3256</v>
      </c>
      <c r="C644" t="s">
        <v>3257</v>
      </c>
      <c r="D644" t="s">
        <v>373</v>
      </c>
      <c r="E644" s="2" t="s">
        <v>1384</v>
      </c>
      <c r="F644" t="s">
        <v>2176</v>
      </c>
      <c r="G644" s="2" t="s">
        <v>896</v>
      </c>
      <c r="H644" t="s">
        <v>1397</v>
      </c>
    </row>
    <row r="645" spans="1:8" x14ac:dyDescent="0.15">
      <c r="A645">
        <v>9645</v>
      </c>
      <c r="B645" t="s">
        <v>3258</v>
      </c>
      <c r="C645" t="s">
        <v>3259</v>
      </c>
      <c r="D645" t="s">
        <v>373</v>
      </c>
      <c r="E645" s="2" t="s">
        <v>1384</v>
      </c>
      <c r="F645" t="s">
        <v>1971</v>
      </c>
      <c r="G645" s="2" t="s">
        <v>618</v>
      </c>
      <c r="H645" t="s">
        <v>1397</v>
      </c>
    </row>
    <row r="646" spans="1:8" x14ac:dyDescent="0.15">
      <c r="A646">
        <v>9646</v>
      </c>
      <c r="B646" t="s">
        <v>3260</v>
      </c>
      <c r="C646" t="s">
        <v>3261</v>
      </c>
      <c r="D646" t="s">
        <v>373</v>
      </c>
      <c r="E646" s="2" t="s">
        <v>1384</v>
      </c>
      <c r="F646" t="s">
        <v>1905</v>
      </c>
      <c r="G646" s="2" t="s">
        <v>851</v>
      </c>
      <c r="H646" t="s">
        <v>1397</v>
      </c>
    </row>
    <row r="647" spans="1:8" x14ac:dyDescent="0.15">
      <c r="A647">
        <v>9647</v>
      </c>
      <c r="B647" t="s">
        <v>3262</v>
      </c>
      <c r="C647" t="s">
        <v>3263</v>
      </c>
      <c r="D647" t="s">
        <v>373</v>
      </c>
      <c r="E647" s="2" t="s">
        <v>1384</v>
      </c>
      <c r="F647" t="s">
        <v>2219</v>
      </c>
      <c r="G647" s="2" t="s">
        <v>3264</v>
      </c>
      <c r="H647" t="s">
        <v>1397</v>
      </c>
    </row>
    <row r="648" spans="1:8" x14ac:dyDescent="0.15">
      <c r="A648">
        <v>9648</v>
      </c>
      <c r="B648" t="s">
        <v>3265</v>
      </c>
      <c r="C648" t="s">
        <v>3266</v>
      </c>
      <c r="D648" t="s">
        <v>373</v>
      </c>
      <c r="E648" s="2" t="s">
        <v>1384</v>
      </c>
      <c r="F648" t="s">
        <v>1929</v>
      </c>
      <c r="G648" s="2" t="s">
        <v>1142</v>
      </c>
      <c r="H648" t="s">
        <v>1397</v>
      </c>
    </row>
    <row r="649" spans="1:8" x14ac:dyDescent="0.15">
      <c r="A649">
        <v>9649</v>
      </c>
      <c r="B649" t="s">
        <v>3267</v>
      </c>
      <c r="C649" t="s">
        <v>3268</v>
      </c>
      <c r="D649" t="s">
        <v>373</v>
      </c>
      <c r="E649" s="2" t="s">
        <v>1384</v>
      </c>
      <c r="F649" t="s">
        <v>1905</v>
      </c>
      <c r="G649" s="2" t="s">
        <v>619</v>
      </c>
      <c r="H649" t="s">
        <v>1397</v>
      </c>
    </row>
    <row r="650" spans="1:8" x14ac:dyDescent="0.15">
      <c r="A650">
        <v>9650</v>
      </c>
      <c r="B650" t="s">
        <v>3269</v>
      </c>
      <c r="C650" t="s">
        <v>3270</v>
      </c>
      <c r="D650" t="s">
        <v>373</v>
      </c>
      <c r="E650" s="2" t="s">
        <v>1384</v>
      </c>
      <c r="F650" t="s">
        <v>1905</v>
      </c>
      <c r="G650" s="2" t="s">
        <v>1355</v>
      </c>
      <c r="H650" t="s">
        <v>1397</v>
      </c>
    </row>
    <row r="651" spans="1:8" x14ac:dyDescent="0.15">
      <c r="A651">
        <v>9651</v>
      </c>
      <c r="B651" t="s">
        <v>3271</v>
      </c>
      <c r="C651" t="s">
        <v>3272</v>
      </c>
      <c r="D651" t="s">
        <v>373</v>
      </c>
      <c r="E651" s="2" t="s">
        <v>1384</v>
      </c>
      <c r="F651" t="s">
        <v>1897</v>
      </c>
      <c r="G651" s="2" t="s">
        <v>853</v>
      </c>
      <c r="H651" t="s">
        <v>1397</v>
      </c>
    </row>
    <row r="652" spans="1:8" x14ac:dyDescent="0.15">
      <c r="A652">
        <v>9652</v>
      </c>
      <c r="B652" t="s">
        <v>3273</v>
      </c>
      <c r="C652" t="s">
        <v>3274</v>
      </c>
      <c r="D652" t="s">
        <v>1421</v>
      </c>
      <c r="E652" s="2" t="s">
        <v>268</v>
      </c>
      <c r="F652" t="s">
        <v>2048</v>
      </c>
      <c r="G652" s="2" t="s">
        <v>1213</v>
      </c>
      <c r="H652" t="s">
        <v>1397</v>
      </c>
    </row>
    <row r="653" spans="1:8" x14ac:dyDescent="0.15">
      <c r="A653">
        <v>9653</v>
      </c>
      <c r="B653" t="s">
        <v>3275</v>
      </c>
      <c r="C653" t="s">
        <v>3276</v>
      </c>
      <c r="D653" t="s">
        <v>1421</v>
      </c>
      <c r="E653" s="2" t="s">
        <v>268</v>
      </c>
      <c r="F653" t="s">
        <v>2271</v>
      </c>
      <c r="G653" s="2" t="s">
        <v>643</v>
      </c>
      <c r="H653" t="s">
        <v>1397</v>
      </c>
    </row>
    <row r="654" spans="1:8" x14ac:dyDescent="0.15">
      <c r="A654">
        <v>9654</v>
      </c>
      <c r="B654" t="s">
        <v>3277</v>
      </c>
      <c r="C654" t="s">
        <v>3278</v>
      </c>
      <c r="D654" t="s">
        <v>1421</v>
      </c>
      <c r="E654" s="2" t="s">
        <v>268</v>
      </c>
      <c r="F654" t="s">
        <v>2043</v>
      </c>
      <c r="G654" s="2" t="s">
        <v>1256</v>
      </c>
      <c r="H654" t="s">
        <v>1397</v>
      </c>
    </row>
    <row r="655" spans="1:8" x14ac:dyDescent="0.15">
      <c r="A655">
        <v>9655</v>
      </c>
      <c r="B655" t="s">
        <v>3279</v>
      </c>
      <c r="C655" t="s">
        <v>3280</v>
      </c>
      <c r="D655" t="s">
        <v>1421</v>
      </c>
      <c r="E655" s="2" t="s">
        <v>268</v>
      </c>
      <c r="F655" t="s">
        <v>1929</v>
      </c>
      <c r="G655" s="2" t="s">
        <v>1058</v>
      </c>
      <c r="H655" t="s">
        <v>1397</v>
      </c>
    </row>
    <row r="656" spans="1:8" x14ac:dyDescent="0.15">
      <c r="A656">
        <v>9656</v>
      </c>
      <c r="B656" t="s">
        <v>3281</v>
      </c>
      <c r="C656" t="s">
        <v>3282</v>
      </c>
      <c r="D656" t="s">
        <v>1421</v>
      </c>
      <c r="E656" s="2" t="s">
        <v>268</v>
      </c>
      <c r="F656" t="s">
        <v>1897</v>
      </c>
      <c r="G656" s="2" t="s">
        <v>703</v>
      </c>
      <c r="H656" t="s">
        <v>1397</v>
      </c>
    </row>
    <row r="657" spans="1:8" x14ac:dyDescent="0.15">
      <c r="A657">
        <v>9657</v>
      </c>
      <c r="B657" t="s">
        <v>3283</v>
      </c>
      <c r="C657" t="s">
        <v>3284</v>
      </c>
      <c r="D657" t="s">
        <v>1421</v>
      </c>
      <c r="E657" s="2" t="s">
        <v>268</v>
      </c>
      <c r="F657" t="s">
        <v>1905</v>
      </c>
      <c r="G657" s="2" t="s">
        <v>570</v>
      </c>
      <c r="H657" t="s">
        <v>1397</v>
      </c>
    </row>
    <row r="658" spans="1:8" x14ac:dyDescent="0.15">
      <c r="A658">
        <v>9658</v>
      </c>
      <c r="B658" t="s">
        <v>3285</v>
      </c>
      <c r="C658" t="s">
        <v>3286</v>
      </c>
      <c r="D658" t="s">
        <v>1421</v>
      </c>
      <c r="E658" s="2" t="s">
        <v>268</v>
      </c>
      <c r="F658" t="s">
        <v>2043</v>
      </c>
      <c r="G658" s="2" t="s">
        <v>1232</v>
      </c>
      <c r="H658" t="s">
        <v>1397</v>
      </c>
    </row>
    <row r="659" spans="1:8" x14ac:dyDescent="0.15">
      <c r="A659">
        <v>9659</v>
      </c>
      <c r="B659" t="s">
        <v>3287</v>
      </c>
      <c r="C659" t="s">
        <v>3288</v>
      </c>
      <c r="D659" t="s">
        <v>1421</v>
      </c>
      <c r="E659" s="2" t="s">
        <v>268</v>
      </c>
      <c r="F659" t="s">
        <v>1929</v>
      </c>
      <c r="G659" s="2" t="s">
        <v>641</v>
      </c>
      <c r="H659" t="s">
        <v>1397</v>
      </c>
    </row>
    <row r="660" spans="1:8" x14ac:dyDescent="0.15">
      <c r="A660">
        <v>9660</v>
      </c>
      <c r="B660" t="s">
        <v>3289</v>
      </c>
      <c r="C660" t="s">
        <v>3290</v>
      </c>
      <c r="D660" t="s">
        <v>1421</v>
      </c>
      <c r="E660" s="2" t="s">
        <v>268</v>
      </c>
      <c r="F660" t="s">
        <v>1966</v>
      </c>
      <c r="G660" s="2" t="s">
        <v>1213</v>
      </c>
      <c r="H660" t="s">
        <v>1397</v>
      </c>
    </row>
    <row r="661" spans="1:8" x14ac:dyDescent="0.15">
      <c r="A661">
        <v>9661</v>
      </c>
      <c r="B661" t="s">
        <v>3291</v>
      </c>
      <c r="C661" t="s">
        <v>3292</v>
      </c>
      <c r="D661" t="s">
        <v>1421</v>
      </c>
      <c r="E661" s="2" t="s">
        <v>268</v>
      </c>
      <c r="F661" t="s">
        <v>2271</v>
      </c>
      <c r="G661" s="2" t="s">
        <v>545</v>
      </c>
      <c r="H661" t="s">
        <v>1397</v>
      </c>
    </row>
    <row r="662" spans="1:8" x14ac:dyDescent="0.15">
      <c r="A662">
        <v>9662</v>
      </c>
      <c r="B662" t="s">
        <v>3293</v>
      </c>
      <c r="C662" t="s">
        <v>3294</v>
      </c>
      <c r="D662" t="s">
        <v>1421</v>
      </c>
      <c r="E662" s="2" t="s">
        <v>268</v>
      </c>
      <c r="F662" t="s">
        <v>2536</v>
      </c>
      <c r="G662" s="2" t="s">
        <v>1114</v>
      </c>
      <c r="H662" t="s">
        <v>1397</v>
      </c>
    </row>
    <row r="663" spans="1:8" x14ac:dyDescent="0.15">
      <c r="A663">
        <v>9663</v>
      </c>
      <c r="B663" t="s">
        <v>3295</v>
      </c>
      <c r="C663" t="s">
        <v>3296</v>
      </c>
      <c r="D663" t="s">
        <v>1421</v>
      </c>
      <c r="E663" s="2" t="s">
        <v>268</v>
      </c>
      <c r="F663" t="s">
        <v>1924</v>
      </c>
      <c r="G663" s="2" t="s">
        <v>1209</v>
      </c>
      <c r="H663" t="s">
        <v>1397</v>
      </c>
    </row>
    <row r="664" spans="1:8" x14ac:dyDescent="0.15">
      <c r="A664">
        <v>9664</v>
      </c>
      <c r="B664" t="s">
        <v>3297</v>
      </c>
      <c r="C664" t="s">
        <v>3298</v>
      </c>
      <c r="D664" t="s">
        <v>1421</v>
      </c>
      <c r="E664" s="2" t="s">
        <v>268</v>
      </c>
      <c r="F664" t="s">
        <v>2176</v>
      </c>
      <c r="G664" s="2" t="s">
        <v>674</v>
      </c>
      <c r="H664" t="s">
        <v>1397</v>
      </c>
    </row>
    <row r="665" spans="1:8" x14ac:dyDescent="0.15">
      <c r="A665">
        <v>9665</v>
      </c>
      <c r="B665" t="s">
        <v>3299</v>
      </c>
      <c r="C665" t="s">
        <v>3300</v>
      </c>
      <c r="D665" t="s">
        <v>1421</v>
      </c>
      <c r="E665" s="2" t="s">
        <v>268</v>
      </c>
      <c r="F665" t="s">
        <v>1905</v>
      </c>
      <c r="G665" s="2" t="s">
        <v>794</v>
      </c>
      <c r="H665" t="s">
        <v>1397</v>
      </c>
    </row>
    <row r="666" spans="1:8" x14ac:dyDescent="0.15">
      <c r="A666">
        <v>9666</v>
      </c>
      <c r="B666" t="s">
        <v>3301</v>
      </c>
      <c r="C666" t="s">
        <v>3302</v>
      </c>
      <c r="D666" t="s">
        <v>1421</v>
      </c>
      <c r="E666" s="2" t="s">
        <v>3303</v>
      </c>
      <c r="F666" t="s">
        <v>1915</v>
      </c>
      <c r="G666" s="2" t="s">
        <v>1217</v>
      </c>
      <c r="H666" t="s">
        <v>1397</v>
      </c>
    </row>
    <row r="667" spans="1:8" x14ac:dyDescent="0.15">
      <c r="A667">
        <v>9667</v>
      </c>
      <c r="B667" t="s">
        <v>3304</v>
      </c>
      <c r="C667" t="s">
        <v>3305</v>
      </c>
      <c r="D667" t="s">
        <v>1421</v>
      </c>
      <c r="E667" s="2" t="s">
        <v>3303</v>
      </c>
      <c r="F667" t="s">
        <v>1902</v>
      </c>
      <c r="G667" s="2" t="s">
        <v>598</v>
      </c>
      <c r="H667" t="s">
        <v>1397</v>
      </c>
    </row>
    <row r="668" spans="1:8" x14ac:dyDescent="0.15">
      <c r="A668">
        <v>9668</v>
      </c>
      <c r="B668" t="s">
        <v>3306</v>
      </c>
      <c r="C668" t="s">
        <v>3307</v>
      </c>
      <c r="D668" t="s">
        <v>1421</v>
      </c>
      <c r="E668" s="2" t="s">
        <v>3303</v>
      </c>
      <c r="F668" t="s">
        <v>2222</v>
      </c>
      <c r="G668" s="2" t="s">
        <v>1363</v>
      </c>
      <c r="H668" t="s">
        <v>1397</v>
      </c>
    </row>
    <row r="669" spans="1:8" x14ac:dyDescent="0.15">
      <c r="A669">
        <v>9669</v>
      </c>
      <c r="B669" t="s">
        <v>3308</v>
      </c>
      <c r="C669" t="s">
        <v>3309</v>
      </c>
      <c r="D669" t="s">
        <v>1421</v>
      </c>
      <c r="E669" s="2" t="s">
        <v>3303</v>
      </c>
      <c r="F669" t="s">
        <v>1966</v>
      </c>
      <c r="G669" s="2" t="s">
        <v>802</v>
      </c>
      <c r="H669" t="s">
        <v>1397</v>
      </c>
    </row>
    <row r="670" spans="1:8" x14ac:dyDescent="0.15">
      <c r="A670">
        <v>9670</v>
      </c>
      <c r="B670" t="s">
        <v>3310</v>
      </c>
      <c r="C670" t="s">
        <v>3311</v>
      </c>
      <c r="D670" t="s">
        <v>1421</v>
      </c>
      <c r="E670" s="2" t="s">
        <v>3303</v>
      </c>
      <c r="F670" t="s">
        <v>2219</v>
      </c>
      <c r="G670" s="2" t="s">
        <v>1042</v>
      </c>
      <c r="H670" t="s">
        <v>1397</v>
      </c>
    </row>
    <row r="671" spans="1:8" x14ac:dyDescent="0.15">
      <c r="A671">
        <v>9671</v>
      </c>
      <c r="B671" t="s">
        <v>3312</v>
      </c>
      <c r="C671" t="s">
        <v>3313</v>
      </c>
      <c r="D671" t="s">
        <v>1421</v>
      </c>
      <c r="E671" s="2" t="s">
        <v>3303</v>
      </c>
      <c r="F671" t="s">
        <v>1929</v>
      </c>
      <c r="G671" s="2" t="s">
        <v>3314</v>
      </c>
      <c r="H671" t="s">
        <v>1397</v>
      </c>
    </row>
    <row r="672" spans="1:8" x14ac:dyDescent="0.15">
      <c r="A672">
        <v>9672</v>
      </c>
      <c r="B672" t="s">
        <v>3315</v>
      </c>
      <c r="C672" t="s">
        <v>3316</v>
      </c>
      <c r="D672" t="s">
        <v>1421</v>
      </c>
      <c r="E672" s="2" t="s">
        <v>3303</v>
      </c>
      <c r="F672" t="s">
        <v>2225</v>
      </c>
      <c r="G672" s="2" t="s">
        <v>1107</v>
      </c>
      <c r="H672" t="s">
        <v>1397</v>
      </c>
    </row>
    <row r="673" spans="1:8" x14ac:dyDescent="0.15">
      <c r="A673">
        <v>9673</v>
      </c>
      <c r="B673" t="s">
        <v>3317</v>
      </c>
      <c r="C673" t="s">
        <v>3318</v>
      </c>
      <c r="D673" t="s">
        <v>1421</v>
      </c>
      <c r="E673" s="2" t="s">
        <v>3303</v>
      </c>
      <c r="F673" t="s">
        <v>1897</v>
      </c>
      <c r="G673" s="2" t="s">
        <v>1019</v>
      </c>
      <c r="H673" t="s">
        <v>1397</v>
      </c>
    </row>
    <row r="674" spans="1:8" x14ac:dyDescent="0.15">
      <c r="A674">
        <v>9674</v>
      </c>
      <c r="B674" t="s">
        <v>3319</v>
      </c>
      <c r="C674" t="s">
        <v>3320</v>
      </c>
      <c r="D674" t="s">
        <v>1421</v>
      </c>
      <c r="E674" s="2" t="s">
        <v>3303</v>
      </c>
      <c r="F674" t="s">
        <v>1915</v>
      </c>
      <c r="G674" s="2" t="s">
        <v>905</v>
      </c>
      <c r="H674" t="s">
        <v>1397</v>
      </c>
    </row>
    <row r="675" spans="1:8" x14ac:dyDescent="0.15">
      <c r="A675">
        <v>9675</v>
      </c>
      <c r="B675" t="s">
        <v>3321</v>
      </c>
      <c r="C675" t="s">
        <v>3322</v>
      </c>
      <c r="D675" t="s">
        <v>1421</v>
      </c>
      <c r="E675" s="2" t="s">
        <v>3303</v>
      </c>
      <c r="F675" t="s">
        <v>2096</v>
      </c>
      <c r="G675" s="2" t="s">
        <v>1017</v>
      </c>
      <c r="H675" t="s">
        <v>1397</v>
      </c>
    </row>
    <row r="676" spans="1:8" x14ac:dyDescent="0.15">
      <c r="A676">
        <v>9676</v>
      </c>
      <c r="B676" t="s">
        <v>3323</v>
      </c>
      <c r="C676" t="s">
        <v>3324</v>
      </c>
      <c r="D676" t="s">
        <v>1421</v>
      </c>
      <c r="E676" s="2" t="s">
        <v>3303</v>
      </c>
      <c r="F676" t="s">
        <v>2059</v>
      </c>
      <c r="G676" s="2" t="s">
        <v>980</v>
      </c>
      <c r="H676" t="s">
        <v>1397</v>
      </c>
    </row>
    <row r="677" spans="1:8" x14ac:dyDescent="0.15">
      <c r="A677">
        <v>9677</v>
      </c>
      <c r="B677" t="s">
        <v>3325</v>
      </c>
      <c r="C677" t="s">
        <v>3326</v>
      </c>
      <c r="D677" t="s">
        <v>1421</v>
      </c>
      <c r="E677" s="2" t="s">
        <v>3303</v>
      </c>
      <c r="F677" t="s">
        <v>1915</v>
      </c>
      <c r="G677" s="2" t="s">
        <v>3327</v>
      </c>
      <c r="H677" t="s">
        <v>1397</v>
      </c>
    </row>
    <row r="678" spans="1:8" x14ac:dyDescent="0.15">
      <c r="A678">
        <v>9678</v>
      </c>
      <c r="B678" t="s">
        <v>3328</v>
      </c>
      <c r="C678" t="s">
        <v>3329</v>
      </c>
      <c r="D678" t="s">
        <v>1421</v>
      </c>
      <c r="E678" s="2" t="s">
        <v>3303</v>
      </c>
      <c r="F678" t="s">
        <v>2536</v>
      </c>
      <c r="G678" s="2" t="s">
        <v>969</v>
      </c>
      <c r="H678" t="s">
        <v>1397</v>
      </c>
    </row>
    <row r="679" spans="1:8" x14ac:dyDescent="0.15">
      <c r="A679">
        <v>9679</v>
      </c>
      <c r="B679" t="s">
        <v>3330</v>
      </c>
      <c r="C679" t="s">
        <v>3331</v>
      </c>
      <c r="D679" t="s">
        <v>1421</v>
      </c>
      <c r="E679" s="2" t="s">
        <v>3303</v>
      </c>
      <c r="F679" t="s">
        <v>1915</v>
      </c>
      <c r="G679" s="2" t="s">
        <v>503</v>
      </c>
      <c r="H679" t="s">
        <v>1397</v>
      </c>
    </row>
    <row r="680" spans="1:8" x14ac:dyDescent="0.15">
      <c r="A680">
        <v>9680</v>
      </c>
      <c r="B680" t="s">
        <v>3332</v>
      </c>
      <c r="C680" t="s">
        <v>3333</v>
      </c>
      <c r="D680" t="s">
        <v>1421</v>
      </c>
      <c r="E680" s="2" t="s">
        <v>3303</v>
      </c>
      <c r="F680" t="s">
        <v>2043</v>
      </c>
      <c r="G680" s="2" t="s">
        <v>634</v>
      </c>
      <c r="H680" t="s">
        <v>1397</v>
      </c>
    </row>
    <row r="681" spans="1:8" x14ac:dyDescent="0.15">
      <c r="A681">
        <v>9681</v>
      </c>
      <c r="B681" t="s">
        <v>3334</v>
      </c>
      <c r="C681" t="s">
        <v>3335</v>
      </c>
      <c r="D681" t="s">
        <v>1421</v>
      </c>
      <c r="E681" s="2" t="s">
        <v>3303</v>
      </c>
      <c r="F681" t="s">
        <v>1897</v>
      </c>
      <c r="G681" s="2" t="s">
        <v>1091</v>
      </c>
      <c r="H681" t="s">
        <v>1397</v>
      </c>
    </row>
    <row r="682" spans="1:8" x14ac:dyDescent="0.15">
      <c r="A682">
        <v>9682</v>
      </c>
      <c r="B682" t="s">
        <v>3336</v>
      </c>
      <c r="C682" t="s">
        <v>3337</v>
      </c>
      <c r="D682" t="s">
        <v>1421</v>
      </c>
      <c r="E682" s="2" t="s">
        <v>3303</v>
      </c>
      <c r="F682" t="s">
        <v>1915</v>
      </c>
      <c r="G682" s="2" t="s">
        <v>918</v>
      </c>
      <c r="H682" t="s">
        <v>1397</v>
      </c>
    </row>
    <row r="683" spans="1:8" x14ac:dyDescent="0.15">
      <c r="A683">
        <v>9683</v>
      </c>
      <c r="B683" t="s">
        <v>3338</v>
      </c>
      <c r="C683" t="s">
        <v>3339</v>
      </c>
      <c r="D683" t="s">
        <v>1421</v>
      </c>
      <c r="E683" s="2" t="s">
        <v>3303</v>
      </c>
      <c r="F683" t="s">
        <v>1929</v>
      </c>
      <c r="G683" s="2" t="s">
        <v>518</v>
      </c>
      <c r="H683" t="s">
        <v>1397</v>
      </c>
    </row>
    <row r="684" spans="1:8" x14ac:dyDescent="0.15">
      <c r="A684">
        <v>9684</v>
      </c>
      <c r="B684" t="s">
        <v>3340</v>
      </c>
      <c r="C684" t="s">
        <v>3341</v>
      </c>
      <c r="D684" t="s">
        <v>1421</v>
      </c>
      <c r="E684" s="2" t="s">
        <v>3303</v>
      </c>
      <c r="F684" t="s">
        <v>2579</v>
      </c>
      <c r="G684" s="2" t="s">
        <v>1071</v>
      </c>
      <c r="H684" t="s">
        <v>1397</v>
      </c>
    </row>
    <row r="685" spans="1:8" x14ac:dyDescent="0.15">
      <c r="A685">
        <v>9685</v>
      </c>
      <c r="B685" t="s">
        <v>3342</v>
      </c>
      <c r="C685" t="s">
        <v>3343</v>
      </c>
      <c r="D685" t="s">
        <v>1421</v>
      </c>
      <c r="E685" s="2" t="s">
        <v>3303</v>
      </c>
      <c r="F685" t="s">
        <v>2238</v>
      </c>
      <c r="G685" s="2" t="s">
        <v>810</v>
      </c>
      <c r="H685" t="s">
        <v>1397</v>
      </c>
    </row>
    <row r="686" spans="1:8" x14ac:dyDescent="0.15">
      <c r="A686">
        <v>9686</v>
      </c>
      <c r="B686" t="s">
        <v>3344</v>
      </c>
      <c r="C686" t="s">
        <v>3345</v>
      </c>
      <c r="D686" t="s">
        <v>1421</v>
      </c>
      <c r="E686" s="2" t="s">
        <v>3303</v>
      </c>
      <c r="F686" t="s">
        <v>2238</v>
      </c>
      <c r="G686" s="2" t="s">
        <v>776</v>
      </c>
      <c r="H686" t="s">
        <v>1397</v>
      </c>
    </row>
    <row r="687" spans="1:8" x14ac:dyDescent="0.15">
      <c r="A687">
        <v>9687</v>
      </c>
      <c r="B687" t="s">
        <v>3346</v>
      </c>
      <c r="C687" t="s">
        <v>3347</v>
      </c>
      <c r="D687" t="s">
        <v>1421</v>
      </c>
      <c r="E687" s="2" t="s">
        <v>3303</v>
      </c>
      <c r="F687" t="s">
        <v>1902</v>
      </c>
      <c r="G687" s="2" t="s">
        <v>539</v>
      </c>
      <c r="H687" t="s">
        <v>1397</v>
      </c>
    </row>
    <row r="688" spans="1:8" x14ac:dyDescent="0.15">
      <c r="A688">
        <v>9688</v>
      </c>
      <c r="B688" t="s">
        <v>3348</v>
      </c>
      <c r="C688" t="s">
        <v>3349</v>
      </c>
      <c r="D688" t="s">
        <v>1421</v>
      </c>
      <c r="E688" s="2" t="s">
        <v>3303</v>
      </c>
      <c r="F688" t="s">
        <v>1897</v>
      </c>
      <c r="G688" s="2" t="s">
        <v>810</v>
      </c>
      <c r="H688" t="s">
        <v>1397</v>
      </c>
    </row>
    <row r="689" spans="1:8" x14ac:dyDescent="0.15">
      <c r="A689">
        <v>9689</v>
      </c>
      <c r="B689" t="s">
        <v>3350</v>
      </c>
      <c r="C689" t="s">
        <v>3351</v>
      </c>
      <c r="D689" t="s">
        <v>1421</v>
      </c>
      <c r="E689" s="2" t="s">
        <v>3303</v>
      </c>
      <c r="F689" t="s">
        <v>2119</v>
      </c>
      <c r="G689" s="2" t="s">
        <v>1084</v>
      </c>
      <c r="H689" t="s">
        <v>1397</v>
      </c>
    </row>
    <row r="690" spans="1:8" x14ac:dyDescent="0.15">
      <c r="A690">
        <v>9690</v>
      </c>
      <c r="B690" t="s">
        <v>3352</v>
      </c>
      <c r="C690" t="s">
        <v>3353</v>
      </c>
      <c r="D690" t="s">
        <v>1421</v>
      </c>
      <c r="E690" s="2" t="s">
        <v>3303</v>
      </c>
      <c r="F690" t="s">
        <v>1929</v>
      </c>
      <c r="G690" s="2" t="s">
        <v>926</v>
      </c>
      <c r="H690" t="s">
        <v>1397</v>
      </c>
    </row>
    <row r="691" spans="1:8" x14ac:dyDescent="0.15">
      <c r="A691">
        <v>9691</v>
      </c>
      <c r="B691" t="s">
        <v>3354</v>
      </c>
      <c r="C691" t="s">
        <v>3355</v>
      </c>
      <c r="D691" t="s">
        <v>1421</v>
      </c>
      <c r="E691" s="2" t="s">
        <v>3303</v>
      </c>
      <c r="F691" t="s">
        <v>2536</v>
      </c>
      <c r="G691" s="2" t="s">
        <v>838</v>
      </c>
      <c r="H691" t="s">
        <v>1397</v>
      </c>
    </row>
    <row r="692" spans="1:8" x14ac:dyDescent="0.15">
      <c r="A692">
        <v>9692</v>
      </c>
      <c r="B692" t="s">
        <v>3356</v>
      </c>
      <c r="C692" t="s">
        <v>3357</v>
      </c>
      <c r="D692" t="s">
        <v>1421</v>
      </c>
      <c r="E692" s="2" t="s">
        <v>3303</v>
      </c>
      <c r="F692" t="s">
        <v>2107</v>
      </c>
      <c r="G692" s="2" t="s">
        <v>673</v>
      </c>
      <c r="H692" t="s">
        <v>1397</v>
      </c>
    </row>
    <row r="693" spans="1:8" x14ac:dyDescent="0.15">
      <c r="A693">
        <v>9693</v>
      </c>
      <c r="B693" t="s">
        <v>3358</v>
      </c>
      <c r="C693" t="s">
        <v>3359</v>
      </c>
      <c r="D693" t="s">
        <v>1421</v>
      </c>
      <c r="E693" s="2" t="s">
        <v>3303</v>
      </c>
      <c r="F693" t="s">
        <v>2076</v>
      </c>
      <c r="G693" s="2" t="s">
        <v>584</v>
      </c>
      <c r="H693" t="s">
        <v>1397</v>
      </c>
    </row>
    <row r="694" spans="1:8" x14ac:dyDescent="0.15">
      <c r="A694">
        <v>9694</v>
      </c>
      <c r="B694" t="s">
        <v>3360</v>
      </c>
      <c r="C694" t="s">
        <v>3361</v>
      </c>
      <c r="D694" t="s">
        <v>1421</v>
      </c>
      <c r="E694" s="2" t="s">
        <v>3303</v>
      </c>
      <c r="F694" t="s">
        <v>1924</v>
      </c>
      <c r="G694" s="2" t="s">
        <v>919</v>
      </c>
      <c r="H694" t="s">
        <v>1397</v>
      </c>
    </row>
    <row r="695" spans="1:8" x14ac:dyDescent="0.15">
      <c r="A695">
        <v>9695</v>
      </c>
      <c r="B695" t="s">
        <v>3362</v>
      </c>
      <c r="C695" t="s">
        <v>3363</v>
      </c>
      <c r="D695" t="s">
        <v>1421</v>
      </c>
      <c r="E695" s="2" t="s">
        <v>3303</v>
      </c>
      <c r="F695" t="s">
        <v>1897</v>
      </c>
      <c r="G695" s="2" t="s">
        <v>591</v>
      </c>
      <c r="H695" t="s">
        <v>1397</v>
      </c>
    </row>
    <row r="696" spans="1:8" x14ac:dyDescent="0.15">
      <c r="A696">
        <v>9696</v>
      </c>
      <c r="B696" t="s">
        <v>3364</v>
      </c>
      <c r="C696" t="s">
        <v>3365</v>
      </c>
      <c r="D696" t="s">
        <v>1421</v>
      </c>
      <c r="E696" s="2" t="s">
        <v>1385</v>
      </c>
      <c r="F696" t="s">
        <v>1929</v>
      </c>
      <c r="G696" s="2" t="s">
        <v>523</v>
      </c>
      <c r="H696" t="s">
        <v>1397</v>
      </c>
    </row>
    <row r="697" spans="1:8" x14ac:dyDescent="0.15">
      <c r="A697">
        <v>9697</v>
      </c>
      <c r="B697" t="s">
        <v>3366</v>
      </c>
      <c r="C697" t="s">
        <v>3367</v>
      </c>
      <c r="D697" t="s">
        <v>1421</v>
      </c>
      <c r="E697" s="2" t="s">
        <v>1385</v>
      </c>
      <c r="F697" t="s">
        <v>2059</v>
      </c>
      <c r="G697" s="2" t="s">
        <v>1190</v>
      </c>
      <c r="H697" t="s">
        <v>1397</v>
      </c>
    </row>
    <row r="698" spans="1:8" x14ac:dyDescent="0.15">
      <c r="A698">
        <v>9698</v>
      </c>
      <c r="B698" t="s">
        <v>3368</v>
      </c>
      <c r="C698" t="s">
        <v>3369</v>
      </c>
      <c r="D698" t="s">
        <v>1421</v>
      </c>
      <c r="E698" s="2" t="s">
        <v>1385</v>
      </c>
      <c r="F698" t="s">
        <v>2190</v>
      </c>
      <c r="G698" s="2" t="s">
        <v>1323</v>
      </c>
      <c r="H698" t="s">
        <v>1397</v>
      </c>
    </row>
    <row r="699" spans="1:8" x14ac:dyDescent="0.15">
      <c r="A699">
        <v>9699</v>
      </c>
      <c r="B699" t="s">
        <v>3370</v>
      </c>
      <c r="C699" t="s">
        <v>3371</v>
      </c>
      <c r="D699" t="s">
        <v>1421</v>
      </c>
      <c r="E699" s="2" t="s">
        <v>1385</v>
      </c>
      <c r="F699" t="s">
        <v>1915</v>
      </c>
      <c r="G699" s="2" t="s">
        <v>712</v>
      </c>
      <c r="H699" t="s">
        <v>1397</v>
      </c>
    </row>
    <row r="700" spans="1:8" x14ac:dyDescent="0.15">
      <c r="A700">
        <v>9700</v>
      </c>
      <c r="B700" t="s">
        <v>3372</v>
      </c>
      <c r="C700" t="s">
        <v>3373</v>
      </c>
      <c r="D700" t="s">
        <v>1421</v>
      </c>
      <c r="E700" s="2" t="s">
        <v>1385</v>
      </c>
      <c r="F700" t="s">
        <v>1905</v>
      </c>
      <c r="G700" s="2" t="s">
        <v>839</v>
      </c>
      <c r="H700" t="s">
        <v>1397</v>
      </c>
    </row>
    <row r="701" spans="1:8" x14ac:dyDescent="0.15">
      <c r="A701">
        <v>9701</v>
      </c>
      <c r="B701" t="s">
        <v>3374</v>
      </c>
      <c r="C701" t="s">
        <v>3375</v>
      </c>
      <c r="D701" t="s">
        <v>1421</v>
      </c>
      <c r="E701" s="2" t="s">
        <v>1385</v>
      </c>
      <c r="F701" t="s">
        <v>1915</v>
      </c>
      <c r="G701" s="2" t="s">
        <v>1037</v>
      </c>
      <c r="H701" t="s">
        <v>1397</v>
      </c>
    </row>
    <row r="702" spans="1:8" x14ac:dyDescent="0.15">
      <c r="A702">
        <v>9702</v>
      </c>
      <c r="B702" t="s">
        <v>3376</v>
      </c>
      <c r="C702" t="s">
        <v>3377</v>
      </c>
      <c r="D702" t="s">
        <v>1421</v>
      </c>
      <c r="E702" s="2" t="s">
        <v>1385</v>
      </c>
      <c r="F702" t="s">
        <v>1915</v>
      </c>
      <c r="G702" s="2" t="s">
        <v>1348</v>
      </c>
      <c r="H702" t="s">
        <v>1397</v>
      </c>
    </row>
    <row r="703" spans="1:8" x14ac:dyDescent="0.15">
      <c r="A703">
        <v>9703</v>
      </c>
      <c r="B703" t="s">
        <v>3378</v>
      </c>
      <c r="C703" t="s">
        <v>3379</v>
      </c>
      <c r="D703" t="s">
        <v>1421</v>
      </c>
      <c r="E703" s="2" t="s">
        <v>1385</v>
      </c>
      <c r="F703" t="s">
        <v>1902</v>
      </c>
      <c r="G703" s="2" t="s">
        <v>1230</v>
      </c>
      <c r="H703" t="s">
        <v>1397</v>
      </c>
    </row>
    <row r="704" spans="1:8" x14ac:dyDescent="0.15">
      <c r="A704">
        <v>9704</v>
      </c>
      <c r="B704" t="s">
        <v>3380</v>
      </c>
      <c r="C704" t="s">
        <v>3381</v>
      </c>
      <c r="D704" t="s">
        <v>1421</v>
      </c>
      <c r="E704" s="2" t="s">
        <v>1385</v>
      </c>
      <c r="F704" t="s">
        <v>2076</v>
      </c>
      <c r="G704" s="2" t="s">
        <v>1313</v>
      </c>
      <c r="H704" t="s">
        <v>1397</v>
      </c>
    </row>
    <row r="705" spans="1:8" x14ac:dyDescent="0.15">
      <c r="A705">
        <v>9705</v>
      </c>
      <c r="B705" t="s">
        <v>3382</v>
      </c>
      <c r="C705" t="s">
        <v>3383</v>
      </c>
      <c r="D705" t="s">
        <v>1421</v>
      </c>
      <c r="E705" s="2" t="s">
        <v>1385</v>
      </c>
      <c r="F705" t="s">
        <v>1915</v>
      </c>
      <c r="G705" s="2" t="s">
        <v>1362</v>
      </c>
      <c r="H705" t="s">
        <v>1397</v>
      </c>
    </row>
    <row r="706" spans="1:8" x14ac:dyDescent="0.15">
      <c r="A706">
        <v>9706</v>
      </c>
      <c r="B706" t="s">
        <v>3384</v>
      </c>
      <c r="C706" t="s">
        <v>3385</v>
      </c>
      <c r="D706" t="s">
        <v>1421</v>
      </c>
      <c r="E706" s="2" t="s">
        <v>1385</v>
      </c>
      <c r="F706" t="s">
        <v>2119</v>
      </c>
      <c r="G706" s="2" t="s">
        <v>871</v>
      </c>
      <c r="H706" t="s">
        <v>1397</v>
      </c>
    </row>
    <row r="707" spans="1:8" x14ac:dyDescent="0.15">
      <c r="A707">
        <v>9707</v>
      </c>
      <c r="B707" t="s">
        <v>3386</v>
      </c>
      <c r="C707" t="s">
        <v>3387</v>
      </c>
      <c r="D707" t="s">
        <v>1421</v>
      </c>
      <c r="E707" s="2" t="s">
        <v>1385</v>
      </c>
      <c r="F707" t="s">
        <v>1905</v>
      </c>
      <c r="G707" s="2" t="s">
        <v>892</v>
      </c>
      <c r="H707" t="s">
        <v>1397</v>
      </c>
    </row>
    <row r="708" spans="1:8" x14ac:dyDescent="0.15">
      <c r="A708">
        <v>9708</v>
      </c>
      <c r="B708" t="s">
        <v>3388</v>
      </c>
      <c r="C708" t="s">
        <v>3389</v>
      </c>
      <c r="D708" t="s">
        <v>1421</v>
      </c>
      <c r="E708" s="2" t="s">
        <v>1385</v>
      </c>
      <c r="F708" t="s">
        <v>1905</v>
      </c>
      <c r="G708" s="2" t="s">
        <v>611</v>
      </c>
      <c r="H708" t="s">
        <v>1397</v>
      </c>
    </row>
    <row r="709" spans="1:8" x14ac:dyDescent="0.15">
      <c r="A709">
        <v>9709</v>
      </c>
      <c r="B709" t="s">
        <v>3390</v>
      </c>
      <c r="C709" t="s">
        <v>3391</v>
      </c>
      <c r="D709" t="s">
        <v>1421</v>
      </c>
      <c r="E709" s="2" t="s">
        <v>1385</v>
      </c>
      <c r="F709" t="s">
        <v>1915</v>
      </c>
      <c r="G709" s="2" t="s">
        <v>1167</v>
      </c>
      <c r="H709" t="s">
        <v>1397</v>
      </c>
    </row>
    <row r="710" spans="1:8" x14ac:dyDescent="0.15">
      <c r="A710">
        <v>9710</v>
      </c>
      <c r="B710" t="s">
        <v>3392</v>
      </c>
      <c r="C710" t="s">
        <v>3393</v>
      </c>
      <c r="D710" t="s">
        <v>1421</v>
      </c>
      <c r="E710" s="2" t="s">
        <v>1385</v>
      </c>
      <c r="F710" t="s">
        <v>2190</v>
      </c>
      <c r="G710" s="2" t="s">
        <v>521</v>
      </c>
      <c r="H710" t="s">
        <v>1397</v>
      </c>
    </row>
    <row r="711" spans="1:8" x14ac:dyDescent="0.15">
      <c r="A711">
        <v>9711</v>
      </c>
      <c r="B711" t="s">
        <v>3394</v>
      </c>
      <c r="C711" t="s">
        <v>3395</v>
      </c>
      <c r="D711" t="s">
        <v>1421</v>
      </c>
      <c r="E711" s="2" t="s">
        <v>1385</v>
      </c>
      <c r="F711" t="s">
        <v>2023</v>
      </c>
      <c r="G711" s="2" t="s">
        <v>1221</v>
      </c>
      <c r="H711" t="s">
        <v>1397</v>
      </c>
    </row>
    <row r="712" spans="1:8" x14ac:dyDescent="0.15">
      <c r="A712">
        <v>9712</v>
      </c>
      <c r="B712" t="s">
        <v>3396</v>
      </c>
      <c r="C712" t="s">
        <v>3397</v>
      </c>
      <c r="D712" t="s">
        <v>1421</v>
      </c>
      <c r="E712" s="2" t="s">
        <v>1385</v>
      </c>
      <c r="F712" t="s">
        <v>1929</v>
      </c>
      <c r="G712" s="2" t="s">
        <v>944</v>
      </c>
      <c r="H712" t="s">
        <v>1397</v>
      </c>
    </row>
    <row r="713" spans="1:8" x14ac:dyDescent="0.15">
      <c r="A713">
        <v>9713</v>
      </c>
      <c r="B713" t="s">
        <v>3398</v>
      </c>
      <c r="C713" t="s">
        <v>3399</v>
      </c>
      <c r="D713" t="s">
        <v>1421</v>
      </c>
      <c r="E713" s="2" t="s">
        <v>1385</v>
      </c>
      <c r="F713" t="s">
        <v>1905</v>
      </c>
      <c r="G713" s="2" t="s">
        <v>694</v>
      </c>
      <c r="H713" t="s">
        <v>1397</v>
      </c>
    </row>
    <row r="714" spans="1:8" x14ac:dyDescent="0.15">
      <c r="A714">
        <v>9714</v>
      </c>
      <c r="B714" t="s">
        <v>3400</v>
      </c>
      <c r="C714" t="s">
        <v>3401</v>
      </c>
      <c r="D714" t="s">
        <v>1421</v>
      </c>
      <c r="E714" s="2" t="s">
        <v>1385</v>
      </c>
      <c r="F714" t="s">
        <v>1897</v>
      </c>
      <c r="G714" s="2" t="s">
        <v>599</v>
      </c>
      <c r="H714" t="s">
        <v>1397</v>
      </c>
    </row>
    <row r="715" spans="1:8" x14ac:dyDescent="0.15">
      <c r="A715">
        <v>9715</v>
      </c>
      <c r="B715" t="s">
        <v>3402</v>
      </c>
      <c r="C715" t="s">
        <v>3403</v>
      </c>
      <c r="D715" t="s">
        <v>1421</v>
      </c>
      <c r="E715" s="2" t="s">
        <v>1385</v>
      </c>
      <c r="F715" t="s">
        <v>1915</v>
      </c>
      <c r="G715" s="2" t="s">
        <v>752</v>
      </c>
      <c r="H715" t="s">
        <v>1397</v>
      </c>
    </row>
    <row r="716" spans="1:8" x14ac:dyDescent="0.15">
      <c r="A716">
        <v>9716</v>
      </c>
      <c r="B716" t="s">
        <v>3404</v>
      </c>
      <c r="C716" t="s">
        <v>3405</v>
      </c>
      <c r="D716" t="s">
        <v>443</v>
      </c>
      <c r="E716" s="2" t="s">
        <v>268</v>
      </c>
      <c r="F716" t="s">
        <v>1905</v>
      </c>
      <c r="G716" s="2" t="s">
        <v>1068</v>
      </c>
      <c r="H716" t="s">
        <v>1397</v>
      </c>
    </row>
    <row r="717" spans="1:8" x14ac:dyDescent="0.15">
      <c r="A717">
        <v>9717</v>
      </c>
      <c r="B717" t="s">
        <v>3406</v>
      </c>
      <c r="C717" t="s">
        <v>3407</v>
      </c>
      <c r="D717" t="s">
        <v>443</v>
      </c>
      <c r="E717" s="2" t="s">
        <v>266</v>
      </c>
      <c r="F717" t="s">
        <v>1902</v>
      </c>
      <c r="G717" s="2" t="s">
        <v>893</v>
      </c>
      <c r="H717" t="s">
        <v>1397</v>
      </c>
    </row>
    <row r="718" spans="1:8" x14ac:dyDescent="0.15">
      <c r="A718">
        <v>9718</v>
      </c>
      <c r="B718" t="s">
        <v>3408</v>
      </c>
      <c r="C718" t="s">
        <v>3409</v>
      </c>
      <c r="D718" t="s">
        <v>443</v>
      </c>
      <c r="E718" s="2" t="s">
        <v>266</v>
      </c>
      <c r="F718" t="s">
        <v>1924</v>
      </c>
      <c r="G718" s="2" t="s">
        <v>657</v>
      </c>
      <c r="H718" t="s">
        <v>1397</v>
      </c>
    </row>
    <row r="719" spans="1:8" x14ac:dyDescent="0.15">
      <c r="A719">
        <v>9719</v>
      </c>
      <c r="B719" t="s">
        <v>3410</v>
      </c>
      <c r="C719" t="s">
        <v>3411</v>
      </c>
      <c r="D719" t="s">
        <v>443</v>
      </c>
      <c r="E719" s="2" t="s">
        <v>266</v>
      </c>
      <c r="F719" t="s">
        <v>1960</v>
      </c>
      <c r="G719" s="2" t="s">
        <v>657</v>
      </c>
      <c r="H719" t="s">
        <v>1397</v>
      </c>
    </row>
    <row r="720" spans="1:8" x14ac:dyDescent="0.15">
      <c r="A720">
        <v>9720</v>
      </c>
      <c r="B720" t="s">
        <v>3412</v>
      </c>
      <c r="C720" t="s">
        <v>3413</v>
      </c>
      <c r="D720" t="s">
        <v>443</v>
      </c>
      <c r="E720" s="2" t="s">
        <v>266</v>
      </c>
      <c r="F720" t="s">
        <v>1924</v>
      </c>
      <c r="G720" s="2" t="s">
        <v>610</v>
      </c>
      <c r="H720" t="s">
        <v>1397</v>
      </c>
    </row>
    <row r="721" spans="1:8" x14ac:dyDescent="0.15">
      <c r="A721">
        <v>9721</v>
      </c>
      <c r="B721" t="s">
        <v>3414</v>
      </c>
      <c r="C721" t="s">
        <v>3415</v>
      </c>
      <c r="D721" t="s">
        <v>405</v>
      </c>
      <c r="E721" s="2" t="s">
        <v>266</v>
      </c>
      <c r="F721" t="s">
        <v>1897</v>
      </c>
      <c r="G721" s="2" t="s">
        <v>1005</v>
      </c>
      <c r="H721" t="s">
        <v>1397</v>
      </c>
    </row>
    <row r="722" spans="1:8" x14ac:dyDescent="0.15">
      <c r="A722">
        <v>9722</v>
      </c>
      <c r="B722" t="s">
        <v>3416</v>
      </c>
      <c r="C722" t="s">
        <v>3417</v>
      </c>
      <c r="D722" t="s">
        <v>405</v>
      </c>
      <c r="E722" s="2" t="s">
        <v>267</v>
      </c>
      <c r="F722" t="s">
        <v>1897</v>
      </c>
      <c r="G722" s="2" t="s">
        <v>630</v>
      </c>
      <c r="H722" t="s">
        <v>1397</v>
      </c>
    </row>
    <row r="723" spans="1:8" x14ac:dyDescent="0.15">
      <c r="A723">
        <v>9723</v>
      </c>
      <c r="B723" t="s">
        <v>3418</v>
      </c>
      <c r="C723" t="s">
        <v>3419</v>
      </c>
      <c r="D723" t="s">
        <v>1429</v>
      </c>
      <c r="E723" s="2" t="s">
        <v>66</v>
      </c>
      <c r="F723" t="s">
        <v>1897</v>
      </c>
      <c r="G723" s="2" t="s">
        <v>3420</v>
      </c>
      <c r="H723" t="s">
        <v>1397</v>
      </c>
    </row>
    <row r="724" spans="1:8" x14ac:dyDescent="0.15">
      <c r="A724">
        <v>9724</v>
      </c>
      <c r="B724" t="s">
        <v>3421</v>
      </c>
      <c r="C724" t="s">
        <v>3422</v>
      </c>
      <c r="D724" t="s">
        <v>405</v>
      </c>
      <c r="E724" s="2" t="s">
        <v>268</v>
      </c>
      <c r="F724" t="s">
        <v>1897</v>
      </c>
      <c r="G724" s="2" t="s">
        <v>995</v>
      </c>
      <c r="H724" t="s">
        <v>1397</v>
      </c>
    </row>
    <row r="725" spans="1:8" x14ac:dyDescent="0.15">
      <c r="A725">
        <v>9725</v>
      </c>
      <c r="B725" t="s">
        <v>3423</v>
      </c>
      <c r="C725" t="s">
        <v>3424</v>
      </c>
      <c r="D725" t="s">
        <v>405</v>
      </c>
      <c r="E725" s="2" t="s">
        <v>268</v>
      </c>
      <c r="F725" t="s">
        <v>1897</v>
      </c>
      <c r="G725" s="2" t="s">
        <v>864</v>
      </c>
      <c r="H725" t="s">
        <v>1397</v>
      </c>
    </row>
    <row r="726" spans="1:8" x14ac:dyDescent="0.15">
      <c r="A726">
        <v>9726</v>
      </c>
      <c r="B726" t="s">
        <v>3425</v>
      </c>
      <c r="C726" t="s">
        <v>3426</v>
      </c>
      <c r="D726" t="s">
        <v>405</v>
      </c>
      <c r="E726" s="2" t="s">
        <v>268</v>
      </c>
      <c r="F726" t="s">
        <v>2107</v>
      </c>
      <c r="G726" s="2" t="s">
        <v>998</v>
      </c>
      <c r="H726" t="s">
        <v>1397</v>
      </c>
    </row>
    <row r="727" spans="1:8" x14ac:dyDescent="0.15">
      <c r="A727">
        <v>9727</v>
      </c>
      <c r="B727" t="s">
        <v>3427</v>
      </c>
      <c r="C727" t="s">
        <v>3428</v>
      </c>
      <c r="D727" t="s">
        <v>405</v>
      </c>
      <c r="E727" s="2" t="s">
        <v>1384</v>
      </c>
      <c r="F727" t="s">
        <v>2016</v>
      </c>
      <c r="G727" s="2" t="s">
        <v>757</v>
      </c>
      <c r="H727" t="s">
        <v>1397</v>
      </c>
    </row>
    <row r="728" spans="1:8" x14ac:dyDescent="0.15">
      <c r="A728">
        <v>9728</v>
      </c>
      <c r="B728" t="s">
        <v>3429</v>
      </c>
      <c r="C728" t="s">
        <v>3430</v>
      </c>
      <c r="D728" t="s">
        <v>405</v>
      </c>
      <c r="E728" s="2" t="s">
        <v>266</v>
      </c>
      <c r="F728" t="s">
        <v>1897</v>
      </c>
      <c r="G728" s="2" t="s">
        <v>1258</v>
      </c>
      <c r="H728" t="s">
        <v>1397</v>
      </c>
    </row>
    <row r="729" spans="1:8" x14ac:dyDescent="0.15">
      <c r="A729">
        <v>9729</v>
      </c>
      <c r="B729" t="s">
        <v>3431</v>
      </c>
      <c r="C729" t="s">
        <v>3432</v>
      </c>
      <c r="D729" t="s">
        <v>405</v>
      </c>
      <c r="E729" s="2" t="s">
        <v>267</v>
      </c>
      <c r="F729" t="s">
        <v>1897</v>
      </c>
      <c r="G729" s="2" t="s">
        <v>506</v>
      </c>
      <c r="H729" t="s">
        <v>1397</v>
      </c>
    </row>
    <row r="730" spans="1:8" x14ac:dyDescent="0.15">
      <c r="A730">
        <v>9730</v>
      </c>
      <c r="B730" t="s">
        <v>3433</v>
      </c>
      <c r="C730" t="s">
        <v>3434</v>
      </c>
      <c r="D730" t="s">
        <v>405</v>
      </c>
      <c r="E730" s="2" t="s">
        <v>267</v>
      </c>
      <c r="F730" t="s">
        <v>1897</v>
      </c>
      <c r="G730" s="2" t="s">
        <v>1299</v>
      </c>
      <c r="H730" t="s">
        <v>1397</v>
      </c>
    </row>
    <row r="731" spans="1:8" x14ac:dyDescent="0.15">
      <c r="A731">
        <v>9731</v>
      </c>
      <c r="B731" t="s">
        <v>3435</v>
      </c>
      <c r="C731" t="s">
        <v>3436</v>
      </c>
      <c r="D731" t="s">
        <v>405</v>
      </c>
      <c r="E731" s="2" t="s">
        <v>266</v>
      </c>
      <c r="F731" t="s">
        <v>2165</v>
      </c>
      <c r="G731" s="2" t="s">
        <v>874</v>
      </c>
      <c r="H731" t="s">
        <v>1397</v>
      </c>
    </row>
    <row r="732" spans="1:8" x14ac:dyDescent="0.15">
      <c r="A732">
        <v>9732</v>
      </c>
      <c r="B732" t="s">
        <v>3437</v>
      </c>
      <c r="C732" t="s">
        <v>3438</v>
      </c>
      <c r="D732" t="s">
        <v>405</v>
      </c>
      <c r="E732" s="2" t="s">
        <v>266</v>
      </c>
      <c r="F732" t="s">
        <v>2536</v>
      </c>
      <c r="G732" s="2" t="s">
        <v>1123</v>
      </c>
      <c r="H732" t="s">
        <v>1397</v>
      </c>
    </row>
    <row r="733" spans="1:8" x14ac:dyDescent="0.15">
      <c r="A733">
        <v>9733</v>
      </c>
      <c r="B733" t="s">
        <v>3439</v>
      </c>
      <c r="C733" t="s">
        <v>3440</v>
      </c>
      <c r="D733" t="s">
        <v>405</v>
      </c>
      <c r="E733" s="2" t="s">
        <v>268</v>
      </c>
      <c r="F733" t="s">
        <v>1897</v>
      </c>
      <c r="G733" s="2" t="s">
        <v>1322</v>
      </c>
      <c r="H733" t="s">
        <v>1397</v>
      </c>
    </row>
    <row r="734" spans="1:8" x14ac:dyDescent="0.15">
      <c r="A734">
        <v>9734</v>
      </c>
      <c r="B734" t="s">
        <v>3441</v>
      </c>
      <c r="C734" t="s">
        <v>3442</v>
      </c>
      <c r="D734" t="s">
        <v>405</v>
      </c>
      <c r="E734" s="2" t="s">
        <v>267</v>
      </c>
      <c r="F734" t="s">
        <v>1897</v>
      </c>
      <c r="G734" s="2" t="s">
        <v>863</v>
      </c>
      <c r="H734" t="s">
        <v>1397</v>
      </c>
    </row>
    <row r="735" spans="1:8" x14ac:dyDescent="0.15">
      <c r="A735">
        <v>9735</v>
      </c>
      <c r="B735" t="s">
        <v>3443</v>
      </c>
      <c r="C735" t="s">
        <v>3444</v>
      </c>
      <c r="D735" t="s">
        <v>405</v>
      </c>
      <c r="E735" s="2" t="s">
        <v>266</v>
      </c>
      <c r="F735" t="s">
        <v>2059</v>
      </c>
      <c r="G735" s="2" t="s">
        <v>697</v>
      </c>
      <c r="H735" t="s">
        <v>1397</v>
      </c>
    </row>
    <row r="736" spans="1:8" x14ac:dyDescent="0.15">
      <c r="A736">
        <v>9736</v>
      </c>
      <c r="B736" t="s">
        <v>3445</v>
      </c>
      <c r="C736" t="s">
        <v>3446</v>
      </c>
      <c r="D736" t="s">
        <v>405</v>
      </c>
      <c r="E736" s="2" t="s">
        <v>267</v>
      </c>
      <c r="F736" t="s">
        <v>1966</v>
      </c>
      <c r="G736" s="2" t="s">
        <v>1121</v>
      </c>
      <c r="H736" t="s">
        <v>1397</v>
      </c>
    </row>
    <row r="737" spans="1:8" x14ac:dyDescent="0.15">
      <c r="A737">
        <v>9737</v>
      </c>
      <c r="B737" t="s">
        <v>3447</v>
      </c>
      <c r="C737" t="s">
        <v>3448</v>
      </c>
      <c r="D737" t="s">
        <v>437</v>
      </c>
      <c r="E737" s="2" t="s">
        <v>268</v>
      </c>
      <c r="F737" t="s">
        <v>2043</v>
      </c>
      <c r="G737" s="2" t="s">
        <v>761</v>
      </c>
      <c r="H737" t="s">
        <v>1397</v>
      </c>
    </row>
    <row r="738" spans="1:8" x14ac:dyDescent="0.15">
      <c r="A738">
        <v>9738</v>
      </c>
      <c r="B738" t="s">
        <v>3449</v>
      </c>
      <c r="C738" t="s">
        <v>3450</v>
      </c>
      <c r="D738" t="s">
        <v>437</v>
      </c>
      <c r="E738" s="2" t="s">
        <v>268</v>
      </c>
      <c r="F738" t="s">
        <v>2043</v>
      </c>
      <c r="G738" s="2" t="s">
        <v>762</v>
      </c>
      <c r="H738" t="s">
        <v>1397</v>
      </c>
    </row>
    <row r="739" spans="1:8" x14ac:dyDescent="0.15">
      <c r="A739">
        <v>9739</v>
      </c>
      <c r="B739" t="s">
        <v>3451</v>
      </c>
      <c r="C739" t="s">
        <v>3452</v>
      </c>
      <c r="D739" t="s">
        <v>437</v>
      </c>
      <c r="E739" s="2" t="s">
        <v>268</v>
      </c>
      <c r="F739" t="s">
        <v>2043</v>
      </c>
      <c r="G739" s="2" t="s">
        <v>863</v>
      </c>
      <c r="H739" t="s">
        <v>1397</v>
      </c>
    </row>
    <row r="740" spans="1:8" x14ac:dyDescent="0.15">
      <c r="A740">
        <v>9740</v>
      </c>
      <c r="B740" t="s">
        <v>3453</v>
      </c>
      <c r="C740" t="s">
        <v>3454</v>
      </c>
      <c r="D740" t="s">
        <v>437</v>
      </c>
      <c r="E740" s="2" t="s">
        <v>268</v>
      </c>
      <c r="F740" t="s">
        <v>2043</v>
      </c>
      <c r="G740" s="2" t="s">
        <v>497</v>
      </c>
      <c r="H740" t="s">
        <v>1397</v>
      </c>
    </row>
    <row r="741" spans="1:8" x14ac:dyDescent="0.15">
      <c r="A741">
        <v>9741</v>
      </c>
      <c r="B741" t="s">
        <v>3455</v>
      </c>
      <c r="C741" t="s">
        <v>3456</v>
      </c>
      <c r="D741" t="s">
        <v>437</v>
      </c>
      <c r="E741" s="2" t="s">
        <v>268</v>
      </c>
      <c r="F741" t="s">
        <v>2043</v>
      </c>
      <c r="G741" s="2" t="s">
        <v>1227</v>
      </c>
      <c r="H741" t="s">
        <v>1397</v>
      </c>
    </row>
    <row r="742" spans="1:8" x14ac:dyDescent="0.15">
      <c r="A742">
        <v>9742</v>
      </c>
      <c r="B742" t="s">
        <v>3457</v>
      </c>
      <c r="C742" t="s">
        <v>3458</v>
      </c>
      <c r="D742" t="s">
        <v>437</v>
      </c>
      <c r="E742" s="2" t="s">
        <v>268</v>
      </c>
      <c r="F742" t="s">
        <v>2043</v>
      </c>
      <c r="G742" s="2" t="s">
        <v>3459</v>
      </c>
      <c r="H742" t="s">
        <v>1397</v>
      </c>
    </row>
    <row r="743" spans="1:8" x14ac:dyDescent="0.15">
      <c r="A743">
        <v>9743</v>
      </c>
      <c r="B743" t="s">
        <v>3460</v>
      </c>
      <c r="C743" t="s">
        <v>3461</v>
      </c>
      <c r="D743" t="s">
        <v>437</v>
      </c>
      <c r="E743" s="2" t="s">
        <v>267</v>
      </c>
      <c r="F743" t="s">
        <v>2043</v>
      </c>
      <c r="G743" s="2" t="s">
        <v>648</v>
      </c>
      <c r="H743" t="s">
        <v>1397</v>
      </c>
    </row>
    <row r="744" spans="1:8" x14ac:dyDescent="0.15">
      <c r="A744">
        <v>9744</v>
      </c>
      <c r="B744" t="s">
        <v>3462</v>
      </c>
      <c r="C744" t="s">
        <v>3463</v>
      </c>
      <c r="D744" t="s">
        <v>437</v>
      </c>
      <c r="E744" s="2" t="s">
        <v>267</v>
      </c>
      <c r="F744" t="s">
        <v>2043</v>
      </c>
      <c r="G744" s="2" t="s">
        <v>1082</v>
      </c>
      <c r="H744" t="s">
        <v>1397</v>
      </c>
    </row>
    <row r="745" spans="1:8" x14ac:dyDescent="0.15">
      <c r="A745">
        <v>9745</v>
      </c>
      <c r="B745" t="s">
        <v>3464</v>
      </c>
      <c r="C745" t="s">
        <v>3465</v>
      </c>
      <c r="D745" t="s">
        <v>437</v>
      </c>
      <c r="E745" s="2" t="s">
        <v>267</v>
      </c>
      <c r="F745" t="s">
        <v>2043</v>
      </c>
      <c r="G745" s="2" t="s">
        <v>759</v>
      </c>
      <c r="H745" t="s">
        <v>1397</v>
      </c>
    </row>
    <row r="746" spans="1:8" x14ac:dyDescent="0.15">
      <c r="A746">
        <v>9746</v>
      </c>
      <c r="B746" t="s">
        <v>3466</v>
      </c>
      <c r="C746" t="s">
        <v>3467</v>
      </c>
      <c r="D746" t="s">
        <v>437</v>
      </c>
      <c r="E746" s="2" t="s">
        <v>267</v>
      </c>
      <c r="F746" t="s">
        <v>2043</v>
      </c>
      <c r="G746" s="2" t="s">
        <v>516</v>
      </c>
      <c r="H746" t="s">
        <v>1397</v>
      </c>
    </row>
    <row r="747" spans="1:8" x14ac:dyDescent="0.15">
      <c r="A747">
        <v>9747</v>
      </c>
      <c r="B747" t="s">
        <v>3468</v>
      </c>
      <c r="C747" t="s">
        <v>3469</v>
      </c>
      <c r="D747" t="s">
        <v>437</v>
      </c>
      <c r="E747" s="2" t="s">
        <v>267</v>
      </c>
      <c r="F747" t="s">
        <v>2043</v>
      </c>
      <c r="G747" s="2" t="s">
        <v>1200</v>
      </c>
      <c r="H747" t="s">
        <v>1397</v>
      </c>
    </row>
    <row r="748" spans="1:8" x14ac:dyDescent="0.15">
      <c r="A748">
        <v>9748</v>
      </c>
      <c r="B748" t="s">
        <v>3470</v>
      </c>
      <c r="C748" t="s">
        <v>3471</v>
      </c>
      <c r="D748" t="s">
        <v>437</v>
      </c>
      <c r="E748" s="2" t="s">
        <v>266</v>
      </c>
      <c r="F748" t="s">
        <v>2043</v>
      </c>
      <c r="G748" s="2" t="s">
        <v>947</v>
      </c>
      <c r="H748" t="s">
        <v>1397</v>
      </c>
    </row>
    <row r="749" spans="1:8" x14ac:dyDescent="0.15">
      <c r="A749">
        <v>9749</v>
      </c>
      <c r="B749" t="s">
        <v>3472</v>
      </c>
      <c r="C749" t="s">
        <v>3473</v>
      </c>
      <c r="D749" t="s">
        <v>437</v>
      </c>
      <c r="E749" s="2" t="s">
        <v>266</v>
      </c>
      <c r="F749" t="s">
        <v>2043</v>
      </c>
      <c r="G749" s="2" t="s">
        <v>559</v>
      </c>
      <c r="H749" t="s">
        <v>1397</v>
      </c>
    </row>
    <row r="750" spans="1:8" x14ac:dyDescent="0.15">
      <c r="A750">
        <v>9750</v>
      </c>
      <c r="B750" t="s">
        <v>3474</v>
      </c>
      <c r="C750" t="s">
        <v>3475</v>
      </c>
      <c r="D750" t="s">
        <v>437</v>
      </c>
      <c r="E750" s="2" t="s">
        <v>266</v>
      </c>
      <c r="F750" t="s">
        <v>2043</v>
      </c>
      <c r="G750" s="2" t="s">
        <v>1210</v>
      </c>
      <c r="H750" t="s">
        <v>1397</v>
      </c>
    </row>
    <row r="751" spans="1:8" x14ac:dyDescent="0.15">
      <c r="A751">
        <v>9751</v>
      </c>
      <c r="B751" t="s">
        <v>3476</v>
      </c>
      <c r="C751" t="s">
        <v>3477</v>
      </c>
      <c r="D751" t="s">
        <v>437</v>
      </c>
      <c r="E751" s="2" t="s">
        <v>266</v>
      </c>
      <c r="F751" t="s">
        <v>2043</v>
      </c>
      <c r="G751" s="2" t="s">
        <v>652</v>
      </c>
      <c r="H751" t="s">
        <v>1397</v>
      </c>
    </row>
    <row r="752" spans="1:8" x14ac:dyDescent="0.15">
      <c r="A752">
        <v>9752</v>
      </c>
      <c r="B752" t="s">
        <v>3478</v>
      </c>
      <c r="C752" t="s">
        <v>3479</v>
      </c>
      <c r="D752" t="s">
        <v>386</v>
      </c>
      <c r="E752" s="2" t="s">
        <v>268</v>
      </c>
      <c r="F752" t="s">
        <v>1897</v>
      </c>
      <c r="G752" s="2" t="s">
        <v>1289</v>
      </c>
      <c r="H752" t="s">
        <v>1397</v>
      </c>
    </row>
    <row r="753" spans="1:8" x14ac:dyDescent="0.15">
      <c r="A753">
        <v>9753</v>
      </c>
      <c r="B753" t="s">
        <v>3480</v>
      </c>
      <c r="C753" t="s">
        <v>3481</v>
      </c>
      <c r="D753" t="s">
        <v>386</v>
      </c>
      <c r="E753" s="2" t="s">
        <v>268</v>
      </c>
      <c r="F753" t="s">
        <v>1897</v>
      </c>
      <c r="G753" s="2" t="s">
        <v>669</v>
      </c>
      <c r="H753" t="s">
        <v>1397</v>
      </c>
    </row>
    <row r="754" spans="1:8" x14ac:dyDescent="0.15">
      <c r="A754">
        <v>9754</v>
      </c>
      <c r="B754" t="s">
        <v>3482</v>
      </c>
      <c r="C754" t="s">
        <v>3483</v>
      </c>
      <c r="D754" t="s">
        <v>386</v>
      </c>
      <c r="E754" s="2" t="s">
        <v>267</v>
      </c>
      <c r="F754" t="s">
        <v>2119</v>
      </c>
      <c r="G754" s="2" t="s">
        <v>883</v>
      </c>
      <c r="H754" t="s">
        <v>1397</v>
      </c>
    </row>
    <row r="755" spans="1:8" x14ac:dyDescent="0.15">
      <c r="A755">
        <v>9755</v>
      </c>
      <c r="B755" t="s">
        <v>3484</v>
      </c>
      <c r="C755" t="s">
        <v>3485</v>
      </c>
      <c r="D755" t="s">
        <v>386</v>
      </c>
      <c r="E755" s="2" t="s">
        <v>266</v>
      </c>
      <c r="F755" t="s">
        <v>2048</v>
      </c>
      <c r="G755" s="2" t="s">
        <v>873</v>
      </c>
      <c r="H755" t="s">
        <v>1397</v>
      </c>
    </row>
    <row r="756" spans="1:8" x14ac:dyDescent="0.15">
      <c r="A756">
        <v>9756</v>
      </c>
      <c r="B756" t="s">
        <v>3486</v>
      </c>
      <c r="C756" t="s">
        <v>3487</v>
      </c>
      <c r="D756" t="s">
        <v>386</v>
      </c>
      <c r="E756" s="2" t="s">
        <v>266</v>
      </c>
      <c r="F756" t="s">
        <v>2119</v>
      </c>
      <c r="G756" s="2" t="s">
        <v>819</v>
      </c>
      <c r="H756" t="s">
        <v>1397</v>
      </c>
    </row>
    <row r="757" spans="1:8" x14ac:dyDescent="0.15">
      <c r="A757">
        <v>9757</v>
      </c>
      <c r="B757" t="s">
        <v>3488</v>
      </c>
      <c r="C757" t="s">
        <v>3489</v>
      </c>
      <c r="D757" t="s">
        <v>386</v>
      </c>
      <c r="E757" s="2" t="s">
        <v>266</v>
      </c>
      <c r="F757" t="s">
        <v>1905</v>
      </c>
      <c r="G757" s="2" t="s">
        <v>599</v>
      </c>
      <c r="H757" t="s">
        <v>1397</v>
      </c>
    </row>
    <row r="758" spans="1:8" x14ac:dyDescent="0.15">
      <c r="A758">
        <v>9760</v>
      </c>
      <c r="B758" t="s">
        <v>3490</v>
      </c>
      <c r="C758" t="s">
        <v>3491</v>
      </c>
      <c r="D758" t="s">
        <v>415</v>
      </c>
      <c r="E758" s="2" t="s">
        <v>266</v>
      </c>
      <c r="F758" t="s">
        <v>1905</v>
      </c>
      <c r="G758" s="2" t="s">
        <v>655</v>
      </c>
      <c r="H758" t="s">
        <v>1397</v>
      </c>
    </row>
    <row r="759" spans="1:8" x14ac:dyDescent="0.15">
      <c r="A759">
        <v>9761</v>
      </c>
      <c r="B759" t="s">
        <v>3492</v>
      </c>
      <c r="C759" t="s">
        <v>3493</v>
      </c>
      <c r="D759" t="s">
        <v>383</v>
      </c>
      <c r="E759" s="2" t="s">
        <v>268</v>
      </c>
      <c r="F759" t="s">
        <v>1902</v>
      </c>
      <c r="G759" s="2" t="s">
        <v>938</v>
      </c>
      <c r="H759" t="s">
        <v>1397</v>
      </c>
    </row>
    <row r="760" spans="1:8" x14ac:dyDescent="0.15">
      <c r="A760">
        <v>9762</v>
      </c>
      <c r="B760" t="s">
        <v>3494</v>
      </c>
      <c r="C760" t="s">
        <v>3495</v>
      </c>
      <c r="D760" t="s">
        <v>383</v>
      </c>
      <c r="E760" s="2" t="s">
        <v>268</v>
      </c>
      <c r="F760" t="s">
        <v>1902</v>
      </c>
      <c r="G760" s="2" t="s">
        <v>1187</v>
      </c>
      <c r="H760" t="s">
        <v>1397</v>
      </c>
    </row>
    <row r="761" spans="1:8" x14ac:dyDescent="0.15">
      <c r="A761">
        <v>9763</v>
      </c>
      <c r="B761" t="s">
        <v>3496</v>
      </c>
      <c r="C761" t="s">
        <v>3497</v>
      </c>
      <c r="D761" t="s">
        <v>383</v>
      </c>
      <c r="E761" s="2" t="s">
        <v>267</v>
      </c>
      <c r="F761" t="s">
        <v>1902</v>
      </c>
      <c r="G761" s="2" t="s">
        <v>1248</v>
      </c>
      <c r="H761" t="s">
        <v>1397</v>
      </c>
    </row>
    <row r="762" spans="1:8" x14ac:dyDescent="0.15">
      <c r="A762">
        <v>9764</v>
      </c>
      <c r="B762" t="s">
        <v>3498</v>
      </c>
      <c r="C762" t="s">
        <v>3499</v>
      </c>
      <c r="D762" t="s">
        <v>383</v>
      </c>
      <c r="E762" s="2" t="s">
        <v>266</v>
      </c>
      <c r="F762" t="s">
        <v>1902</v>
      </c>
      <c r="G762" s="2" t="s">
        <v>1221</v>
      </c>
      <c r="H762" t="s">
        <v>1397</v>
      </c>
    </row>
    <row r="763" spans="1:8" x14ac:dyDescent="0.15">
      <c r="A763">
        <v>9765</v>
      </c>
      <c r="B763" t="s">
        <v>3500</v>
      </c>
      <c r="C763" t="s">
        <v>3501</v>
      </c>
      <c r="D763" t="s">
        <v>383</v>
      </c>
      <c r="E763" s="2" t="s">
        <v>266</v>
      </c>
      <c r="F763" t="s">
        <v>1902</v>
      </c>
      <c r="G763" s="2" t="s">
        <v>900</v>
      </c>
      <c r="H763" t="s">
        <v>1397</v>
      </c>
    </row>
    <row r="764" spans="1:8" x14ac:dyDescent="0.15">
      <c r="A764">
        <v>9766</v>
      </c>
      <c r="B764" t="s">
        <v>3502</v>
      </c>
      <c r="C764" t="s">
        <v>3503</v>
      </c>
      <c r="D764" t="s">
        <v>383</v>
      </c>
      <c r="E764" s="2" t="s">
        <v>267</v>
      </c>
      <c r="F764" t="s">
        <v>1902</v>
      </c>
      <c r="G764" s="2" t="s">
        <v>1099</v>
      </c>
      <c r="H764" t="s">
        <v>1397</v>
      </c>
    </row>
    <row r="765" spans="1:8" x14ac:dyDescent="0.15">
      <c r="A765">
        <v>9767</v>
      </c>
      <c r="B765" t="s">
        <v>3504</v>
      </c>
      <c r="C765" t="s">
        <v>3505</v>
      </c>
      <c r="D765" t="s">
        <v>402</v>
      </c>
      <c r="E765" s="2" t="s">
        <v>268</v>
      </c>
      <c r="F765" t="s">
        <v>1897</v>
      </c>
      <c r="G765" s="2" t="s">
        <v>1289</v>
      </c>
      <c r="H765" t="s">
        <v>1397</v>
      </c>
    </row>
    <row r="766" spans="1:8" x14ac:dyDescent="0.15">
      <c r="A766">
        <v>9768</v>
      </c>
      <c r="B766" t="s">
        <v>3506</v>
      </c>
      <c r="C766" t="s">
        <v>3507</v>
      </c>
      <c r="D766" t="s">
        <v>402</v>
      </c>
      <c r="E766" s="2" t="s">
        <v>268</v>
      </c>
      <c r="F766" t="s">
        <v>1897</v>
      </c>
      <c r="G766" s="2" t="s">
        <v>1056</v>
      </c>
      <c r="H766" t="s">
        <v>1397</v>
      </c>
    </row>
    <row r="767" spans="1:8" x14ac:dyDescent="0.15">
      <c r="A767">
        <v>9769</v>
      </c>
      <c r="B767" t="s">
        <v>3508</v>
      </c>
      <c r="C767" t="s">
        <v>3509</v>
      </c>
      <c r="D767" t="s">
        <v>402</v>
      </c>
      <c r="E767" s="2" t="s">
        <v>267</v>
      </c>
      <c r="F767" t="s">
        <v>1897</v>
      </c>
      <c r="G767" s="2" t="s">
        <v>1108</v>
      </c>
      <c r="H767" t="s">
        <v>1397</v>
      </c>
    </row>
    <row r="768" spans="1:8" x14ac:dyDescent="0.15">
      <c r="A768">
        <v>9770</v>
      </c>
      <c r="B768" t="s">
        <v>3510</v>
      </c>
      <c r="C768" t="s">
        <v>3511</v>
      </c>
      <c r="D768" t="s">
        <v>402</v>
      </c>
      <c r="E768" s="2" t="s">
        <v>267</v>
      </c>
      <c r="F768" t="s">
        <v>1897</v>
      </c>
      <c r="G768" s="2" t="s">
        <v>1331</v>
      </c>
      <c r="H768" t="s">
        <v>1397</v>
      </c>
    </row>
    <row r="769" spans="1:8" x14ac:dyDescent="0.15">
      <c r="A769">
        <v>9771</v>
      </c>
      <c r="B769" t="s">
        <v>3512</v>
      </c>
      <c r="C769" t="s">
        <v>3513</v>
      </c>
      <c r="D769" t="s">
        <v>402</v>
      </c>
      <c r="E769" s="2" t="s">
        <v>266</v>
      </c>
      <c r="F769" t="s">
        <v>1897</v>
      </c>
      <c r="G769" s="2" t="s">
        <v>817</v>
      </c>
      <c r="H769" t="s">
        <v>1397</v>
      </c>
    </row>
    <row r="770" spans="1:8" x14ac:dyDescent="0.15">
      <c r="A770">
        <v>9772</v>
      </c>
      <c r="B770" t="s">
        <v>3514</v>
      </c>
      <c r="C770" t="s">
        <v>3515</v>
      </c>
      <c r="D770" t="s">
        <v>411</v>
      </c>
      <c r="E770" s="2" t="s">
        <v>268</v>
      </c>
      <c r="F770" t="s">
        <v>2119</v>
      </c>
      <c r="G770" s="2" t="s">
        <v>3516</v>
      </c>
      <c r="H770" t="s">
        <v>1397</v>
      </c>
    </row>
    <row r="771" spans="1:8" x14ac:dyDescent="0.15">
      <c r="A771">
        <v>9773</v>
      </c>
      <c r="B771" t="s">
        <v>3517</v>
      </c>
      <c r="C771" t="s">
        <v>1393</v>
      </c>
      <c r="D771" t="s">
        <v>411</v>
      </c>
      <c r="E771" s="2" t="s">
        <v>268</v>
      </c>
      <c r="F771" t="s">
        <v>2119</v>
      </c>
      <c r="G771" s="2" t="s">
        <v>3518</v>
      </c>
      <c r="H771" t="s">
        <v>1397</v>
      </c>
    </row>
    <row r="772" spans="1:8" x14ac:dyDescent="0.15">
      <c r="A772">
        <v>9774</v>
      </c>
      <c r="B772" t="s">
        <v>3519</v>
      </c>
      <c r="C772" t="s">
        <v>3520</v>
      </c>
      <c r="D772" t="s">
        <v>411</v>
      </c>
      <c r="E772" s="2" t="s">
        <v>268</v>
      </c>
      <c r="F772" t="s">
        <v>2119</v>
      </c>
      <c r="G772" s="2" t="s">
        <v>879</v>
      </c>
      <c r="H772" t="s">
        <v>1397</v>
      </c>
    </row>
    <row r="773" spans="1:8" x14ac:dyDescent="0.15">
      <c r="A773">
        <v>9775</v>
      </c>
      <c r="B773" t="s">
        <v>3521</v>
      </c>
      <c r="C773" t="s">
        <v>3522</v>
      </c>
      <c r="D773" t="s">
        <v>411</v>
      </c>
      <c r="E773" s="2" t="s">
        <v>267</v>
      </c>
      <c r="F773" t="s">
        <v>1902</v>
      </c>
      <c r="G773" s="2" t="s">
        <v>1151</v>
      </c>
      <c r="H773" t="s">
        <v>1397</v>
      </c>
    </row>
    <row r="774" spans="1:8" x14ac:dyDescent="0.15">
      <c r="A774">
        <v>9776</v>
      </c>
      <c r="B774" t="s">
        <v>3523</v>
      </c>
      <c r="C774" t="s">
        <v>3524</v>
      </c>
      <c r="D774" t="s">
        <v>411</v>
      </c>
      <c r="E774" s="2" t="s">
        <v>267</v>
      </c>
      <c r="F774" t="s">
        <v>2119</v>
      </c>
      <c r="G774" s="2" t="s">
        <v>633</v>
      </c>
      <c r="H774" t="s">
        <v>1397</v>
      </c>
    </row>
    <row r="775" spans="1:8" x14ac:dyDescent="0.15">
      <c r="A775">
        <v>9777</v>
      </c>
      <c r="B775" t="s">
        <v>3525</v>
      </c>
      <c r="C775" t="s">
        <v>3526</v>
      </c>
      <c r="D775" t="s">
        <v>411</v>
      </c>
      <c r="E775" s="2" t="s">
        <v>266</v>
      </c>
      <c r="F775" t="s">
        <v>2119</v>
      </c>
      <c r="G775" s="2" t="s">
        <v>746</v>
      </c>
      <c r="H775" t="s">
        <v>1397</v>
      </c>
    </row>
    <row r="776" spans="1:8" x14ac:dyDescent="0.15">
      <c r="A776">
        <v>9778</v>
      </c>
      <c r="B776" t="s">
        <v>3527</v>
      </c>
      <c r="C776" t="s">
        <v>3528</v>
      </c>
      <c r="D776" t="s">
        <v>411</v>
      </c>
      <c r="E776" s="2" t="s">
        <v>266</v>
      </c>
      <c r="F776" t="s">
        <v>2119</v>
      </c>
      <c r="G776" s="2" t="s">
        <v>714</v>
      </c>
      <c r="H776" t="s">
        <v>1397</v>
      </c>
    </row>
    <row r="777" spans="1:8" x14ac:dyDescent="0.15">
      <c r="A777">
        <v>9779</v>
      </c>
      <c r="B777" t="s">
        <v>3529</v>
      </c>
      <c r="C777" t="s">
        <v>3530</v>
      </c>
      <c r="D777" t="s">
        <v>411</v>
      </c>
      <c r="E777" s="2" t="s">
        <v>266</v>
      </c>
      <c r="F777" t="s">
        <v>2119</v>
      </c>
      <c r="G777" s="2" t="s">
        <v>840</v>
      </c>
      <c r="H777" t="s">
        <v>1397</v>
      </c>
    </row>
    <row r="778" spans="1:8" x14ac:dyDescent="0.15">
      <c r="A778">
        <v>9780</v>
      </c>
      <c r="B778" t="s">
        <v>3531</v>
      </c>
      <c r="C778" t="s">
        <v>3532</v>
      </c>
      <c r="D778" t="s">
        <v>411</v>
      </c>
      <c r="E778" s="2" t="s">
        <v>266</v>
      </c>
      <c r="F778" t="s">
        <v>2119</v>
      </c>
      <c r="G778" s="2" t="s">
        <v>891</v>
      </c>
      <c r="H778" t="s">
        <v>1397</v>
      </c>
    </row>
    <row r="779" spans="1:8" x14ac:dyDescent="0.15">
      <c r="A779">
        <v>9781</v>
      </c>
      <c r="B779" t="s">
        <v>3533</v>
      </c>
      <c r="C779" t="s">
        <v>3534</v>
      </c>
      <c r="D779" t="s">
        <v>411</v>
      </c>
      <c r="E779" s="2" t="s">
        <v>266</v>
      </c>
      <c r="F779" t="s">
        <v>2119</v>
      </c>
      <c r="G779" s="2" t="s">
        <v>714</v>
      </c>
      <c r="H779" t="s">
        <v>1397</v>
      </c>
    </row>
    <row r="780" spans="1:8" x14ac:dyDescent="0.15">
      <c r="A780">
        <v>9782</v>
      </c>
      <c r="B780" t="s">
        <v>3535</v>
      </c>
      <c r="C780" t="s">
        <v>3536</v>
      </c>
      <c r="D780" t="s">
        <v>401</v>
      </c>
      <c r="E780" s="2" t="s">
        <v>266</v>
      </c>
      <c r="F780" t="s">
        <v>1929</v>
      </c>
      <c r="G780" s="2" t="s">
        <v>860</v>
      </c>
      <c r="H780" t="s">
        <v>1397</v>
      </c>
    </row>
    <row r="781" spans="1:8" x14ac:dyDescent="0.15">
      <c r="A781">
        <v>9783</v>
      </c>
      <c r="B781" t="s">
        <v>3537</v>
      </c>
      <c r="C781" t="s">
        <v>3538</v>
      </c>
      <c r="D781" t="s">
        <v>401</v>
      </c>
      <c r="E781" s="2" t="s">
        <v>267</v>
      </c>
      <c r="F781" t="s">
        <v>1929</v>
      </c>
      <c r="G781" s="2" t="s">
        <v>511</v>
      </c>
      <c r="H781" t="s">
        <v>1397</v>
      </c>
    </row>
    <row r="782" spans="1:8" x14ac:dyDescent="0.15">
      <c r="A782">
        <v>9784</v>
      </c>
      <c r="B782" t="s">
        <v>3539</v>
      </c>
      <c r="C782" t="s">
        <v>3540</v>
      </c>
      <c r="D782" t="s">
        <v>401</v>
      </c>
      <c r="E782" s="2" t="s">
        <v>268</v>
      </c>
      <c r="F782" t="s">
        <v>1915</v>
      </c>
      <c r="G782" s="2" t="s">
        <v>1154</v>
      </c>
      <c r="H782" t="s">
        <v>1397</v>
      </c>
    </row>
    <row r="783" spans="1:8" x14ac:dyDescent="0.15">
      <c r="A783">
        <v>9785</v>
      </c>
      <c r="B783" t="s">
        <v>3541</v>
      </c>
      <c r="C783" t="s">
        <v>3542</v>
      </c>
      <c r="D783" t="s">
        <v>401</v>
      </c>
      <c r="E783" s="2" t="s">
        <v>268</v>
      </c>
      <c r="F783" t="s">
        <v>1929</v>
      </c>
      <c r="G783" s="2" t="s">
        <v>1027</v>
      </c>
      <c r="H783" t="s">
        <v>1397</v>
      </c>
    </row>
    <row r="784" spans="1:8" x14ac:dyDescent="0.15">
      <c r="A784">
        <v>9786</v>
      </c>
      <c r="B784" t="s">
        <v>3543</v>
      </c>
      <c r="C784" t="s">
        <v>3544</v>
      </c>
      <c r="D784" t="s">
        <v>401</v>
      </c>
      <c r="E784" s="2" t="s">
        <v>268</v>
      </c>
      <c r="F784" t="s">
        <v>1905</v>
      </c>
      <c r="G784" s="2" t="s">
        <v>570</v>
      </c>
      <c r="H784" t="s">
        <v>1397</v>
      </c>
    </row>
    <row r="785" spans="1:8" x14ac:dyDescent="0.15">
      <c r="A785">
        <v>9787</v>
      </c>
      <c r="B785" t="s">
        <v>3545</v>
      </c>
      <c r="C785" t="s">
        <v>3546</v>
      </c>
      <c r="D785" t="s">
        <v>401</v>
      </c>
      <c r="E785" s="2" t="s">
        <v>268</v>
      </c>
      <c r="F785" t="s">
        <v>1929</v>
      </c>
      <c r="G785" s="2" t="s">
        <v>1270</v>
      </c>
      <c r="H785" t="s">
        <v>1397</v>
      </c>
    </row>
    <row r="786" spans="1:8" x14ac:dyDescent="0.15">
      <c r="A786">
        <v>9788</v>
      </c>
      <c r="B786" t="s">
        <v>3547</v>
      </c>
      <c r="C786" t="s">
        <v>3548</v>
      </c>
      <c r="D786" t="s">
        <v>401</v>
      </c>
      <c r="E786" s="2" t="s">
        <v>266</v>
      </c>
      <c r="F786" t="s">
        <v>1897</v>
      </c>
      <c r="G786" s="2" t="s">
        <v>506</v>
      </c>
      <c r="H786" t="s">
        <v>1397</v>
      </c>
    </row>
    <row r="787" spans="1:8" x14ac:dyDescent="0.15">
      <c r="A787">
        <v>9789</v>
      </c>
      <c r="B787" t="s">
        <v>3549</v>
      </c>
      <c r="C787" t="s">
        <v>3550</v>
      </c>
      <c r="D787" t="s">
        <v>401</v>
      </c>
      <c r="E787" s="2" t="s">
        <v>266</v>
      </c>
      <c r="F787" t="s">
        <v>1929</v>
      </c>
      <c r="G787" s="2" t="s">
        <v>635</v>
      </c>
      <c r="H787" t="s">
        <v>1397</v>
      </c>
    </row>
    <row r="788" spans="1:8" x14ac:dyDescent="0.15">
      <c r="A788">
        <v>9790</v>
      </c>
      <c r="B788" t="s">
        <v>3551</v>
      </c>
      <c r="C788" t="s">
        <v>3552</v>
      </c>
      <c r="D788" t="s">
        <v>401</v>
      </c>
      <c r="E788" s="2" t="s">
        <v>267</v>
      </c>
      <c r="F788" t="s">
        <v>1929</v>
      </c>
      <c r="G788" s="2" t="s">
        <v>1128</v>
      </c>
      <c r="H788" t="s">
        <v>1397</v>
      </c>
    </row>
    <row r="789" spans="1:8" x14ac:dyDescent="0.15">
      <c r="A789">
        <v>9791</v>
      </c>
      <c r="B789" t="s">
        <v>3553</v>
      </c>
      <c r="C789" t="s">
        <v>3554</v>
      </c>
      <c r="D789" t="s">
        <v>401</v>
      </c>
      <c r="E789" s="2" t="s">
        <v>267</v>
      </c>
      <c r="F789" t="s">
        <v>1929</v>
      </c>
      <c r="G789" s="2" t="s">
        <v>918</v>
      </c>
      <c r="H789" t="s">
        <v>1397</v>
      </c>
    </row>
    <row r="790" spans="1:8" x14ac:dyDescent="0.15">
      <c r="A790">
        <v>9792</v>
      </c>
      <c r="B790" t="s">
        <v>3555</v>
      </c>
      <c r="C790" t="s">
        <v>3556</v>
      </c>
      <c r="D790" t="s">
        <v>401</v>
      </c>
      <c r="E790" s="2" t="s">
        <v>267</v>
      </c>
      <c r="F790" t="s">
        <v>1929</v>
      </c>
      <c r="G790" s="2" t="s">
        <v>737</v>
      </c>
      <c r="H790" t="s">
        <v>1397</v>
      </c>
    </row>
    <row r="791" spans="1:8" x14ac:dyDescent="0.15">
      <c r="A791">
        <v>9793</v>
      </c>
      <c r="B791" t="s">
        <v>3557</v>
      </c>
      <c r="C791" t="s">
        <v>3558</v>
      </c>
      <c r="D791" t="s">
        <v>401</v>
      </c>
      <c r="E791" s="2" t="s">
        <v>267</v>
      </c>
      <c r="F791" t="s">
        <v>1905</v>
      </c>
      <c r="G791" s="2" t="s">
        <v>912</v>
      </c>
      <c r="H791" t="s">
        <v>1397</v>
      </c>
    </row>
    <row r="792" spans="1:8" x14ac:dyDescent="0.15">
      <c r="A792">
        <v>9794</v>
      </c>
      <c r="B792" t="s">
        <v>3559</v>
      </c>
      <c r="C792" t="s">
        <v>3560</v>
      </c>
      <c r="D792" t="s">
        <v>401</v>
      </c>
      <c r="E792" s="2" t="s">
        <v>266</v>
      </c>
      <c r="F792" t="s">
        <v>1929</v>
      </c>
      <c r="G792" s="2" t="s">
        <v>843</v>
      </c>
      <c r="H792" t="s">
        <v>1397</v>
      </c>
    </row>
    <row r="793" spans="1:8" x14ac:dyDescent="0.15">
      <c r="A793">
        <v>9795</v>
      </c>
      <c r="B793" t="s">
        <v>3561</v>
      </c>
      <c r="C793" t="s">
        <v>3562</v>
      </c>
      <c r="D793" t="s">
        <v>422</v>
      </c>
      <c r="E793" s="2" t="s">
        <v>268</v>
      </c>
      <c r="F793" t="s">
        <v>1905</v>
      </c>
      <c r="G793" s="2" t="s">
        <v>1223</v>
      </c>
      <c r="H793" t="s">
        <v>1397</v>
      </c>
    </row>
    <row r="794" spans="1:8" x14ac:dyDescent="0.15">
      <c r="A794">
        <v>9796</v>
      </c>
      <c r="B794" t="s">
        <v>3563</v>
      </c>
      <c r="C794" t="s">
        <v>3564</v>
      </c>
      <c r="D794" t="s">
        <v>422</v>
      </c>
      <c r="E794" s="2" t="s">
        <v>267</v>
      </c>
      <c r="F794" t="s">
        <v>1929</v>
      </c>
      <c r="G794" s="2" t="s">
        <v>769</v>
      </c>
      <c r="H794" t="s">
        <v>1397</v>
      </c>
    </row>
    <row r="795" spans="1:8" x14ac:dyDescent="0.15">
      <c r="A795">
        <v>9797</v>
      </c>
      <c r="B795" t="s">
        <v>3565</v>
      </c>
      <c r="C795" t="s">
        <v>3566</v>
      </c>
      <c r="D795" t="s">
        <v>422</v>
      </c>
      <c r="E795" s="2" t="s">
        <v>267</v>
      </c>
      <c r="F795" t="s">
        <v>1897</v>
      </c>
      <c r="G795" s="2" t="s">
        <v>968</v>
      </c>
      <c r="H795" t="s">
        <v>1397</v>
      </c>
    </row>
    <row r="796" spans="1:8" x14ac:dyDescent="0.15">
      <c r="A796">
        <v>9798</v>
      </c>
      <c r="B796" t="s">
        <v>3567</v>
      </c>
      <c r="C796" t="s">
        <v>3568</v>
      </c>
      <c r="D796" t="s">
        <v>422</v>
      </c>
      <c r="E796" s="2" t="s">
        <v>266</v>
      </c>
      <c r="F796" t="s">
        <v>1935</v>
      </c>
      <c r="G796" s="2" t="s">
        <v>1374</v>
      </c>
      <c r="H796" t="s">
        <v>1397</v>
      </c>
    </row>
    <row r="797" spans="1:8" x14ac:dyDescent="0.15">
      <c r="A797">
        <v>9799</v>
      </c>
      <c r="B797" t="s">
        <v>3569</v>
      </c>
      <c r="C797" t="s">
        <v>3570</v>
      </c>
      <c r="D797" t="s">
        <v>422</v>
      </c>
      <c r="E797" s="2" t="s">
        <v>268</v>
      </c>
      <c r="F797" t="s">
        <v>1915</v>
      </c>
      <c r="G797" s="2" t="s">
        <v>641</v>
      </c>
      <c r="H797" t="s">
        <v>1397</v>
      </c>
    </row>
    <row r="798" spans="1:8" x14ac:dyDescent="0.15">
      <c r="A798">
        <v>9800</v>
      </c>
      <c r="B798" t="s">
        <v>3571</v>
      </c>
      <c r="C798" t="s">
        <v>3572</v>
      </c>
      <c r="D798" t="s">
        <v>422</v>
      </c>
      <c r="E798" s="2" t="s">
        <v>268</v>
      </c>
      <c r="F798" t="s">
        <v>1929</v>
      </c>
      <c r="G798" s="2" t="s">
        <v>1058</v>
      </c>
      <c r="H798" t="s">
        <v>1397</v>
      </c>
    </row>
    <row r="799" spans="1:8" x14ac:dyDescent="0.15">
      <c r="A799">
        <v>9801</v>
      </c>
      <c r="B799" t="s">
        <v>3573</v>
      </c>
      <c r="C799" t="s">
        <v>3574</v>
      </c>
      <c r="D799" t="s">
        <v>422</v>
      </c>
      <c r="E799" s="2" t="s">
        <v>268</v>
      </c>
      <c r="F799" t="s">
        <v>1994</v>
      </c>
      <c r="G799" s="2" t="s">
        <v>1150</v>
      </c>
      <c r="H799" t="s">
        <v>1397</v>
      </c>
    </row>
    <row r="800" spans="1:8" x14ac:dyDescent="0.15">
      <c r="A800">
        <v>9802</v>
      </c>
      <c r="B800" t="s">
        <v>3575</v>
      </c>
      <c r="C800" t="s">
        <v>3576</v>
      </c>
      <c r="D800" t="s">
        <v>422</v>
      </c>
      <c r="E800" s="2" t="s">
        <v>268</v>
      </c>
      <c r="F800" t="s">
        <v>2085</v>
      </c>
      <c r="G800" s="2" t="s">
        <v>538</v>
      </c>
      <c r="H800" t="s">
        <v>1397</v>
      </c>
    </row>
    <row r="801" spans="1:8" x14ac:dyDescent="0.15">
      <c r="A801">
        <v>9803</v>
      </c>
      <c r="B801" t="s">
        <v>3577</v>
      </c>
      <c r="C801" t="s">
        <v>3578</v>
      </c>
      <c r="D801" t="s">
        <v>422</v>
      </c>
      <c r="E801" s="2" t="s">
        <v>268</v>
      </c>
      <c r="F801" t="s">
        <v>1905</v>
      </c>
      <c r="G801" s="2" t="s">
        <v>575</v>
      </c>
      <c r="H801" t="s">
        <v>1397</v>
      </c>
    </row>
    <row r="802" spans="1:8" x14ac:dyDescent="0.15">
      <c r="A802">
        <v>9804</v>
      </c>
      <c r="B802" t="s">
        <v>3579</v>
      </c>
      <c r="C802" t="s">
        <v>3580</v>
      </c>
      <c r="D802" t="s">
        <v>422</v>
      </c>
      <c r="E802" s="2" t="s">
        <v>268</v>
      </c>
      <c r="F802" t="s">
        <v>1905</v>
      </c>
      <c r="G802" s="2" t="s">
        <v>678</v>
      </c>
      <c r="H802" t="s">
        <v>1397</v>
      </c>
    </row>
    <row r="803" spans="1:8" x14ac:dyDescent="0.15">
      <c r="A803">
        <v>9805</v>
      </c>
      <c r="B803" t="s">
        <v>3581</v>
      </c>
      <c r="C803" t="s">
        <v>3582</v>
      </c>
      <c r="D803" t="s">
        <v>422</v>
      </c>
      <c r="E803" s="2" t="s">
        <v>267</v>
      </c>
      <c r="F803" t="s">
        <v>1929</v>
      </c>
      <c r="G803" s="2" t="s">
        <v>3583</v>
      </c>
      <c r="H803" t="s">
        <v>1397</v>
      </c>
    </row>
    <row r="804" spans="1:8" x14ac:dyDescent="0.15">
      <c r="A804">
        <v>9806</v>
      </c>
      <c r="B804" t="s">
        <v>3584</v>
      </c>
      <c r="C804" t="s">
        <v>3585</v>
      </c>
      <c r="D804" t="s">
        <v>422</v>
      </c>
      <c r="E804" s="2" t="s">
        <v>267</v>
      </c>
      <c r="F804" t="s">
        <v>1915</v>
      </c>
      <c r="G804" s="2" t="s">
        <v>1272</v>
      </c>
      <c r="H804" t="s">
        <v>1397</v>
      </c>
    </row>
    <row r="805" spans="1:8" x14ac:dyDescent="0.15">
      <c r="A805">
        <v>9807</v>
      </c>
      <c r="B805" t="s">
        <v>3586</v>
      </c>
      <c r="C805" t="s">
        <v>3587</v>
      </c>
      <c r="D805" t="s">
        <v>422</v>
      </c>
      <c r="E805" s="2" t="s">
        <v>267</v>
      </c>
      <c r="F805" t="s">
        <v>2579</v>
      </c>
      <c r="G805" s="2" t="s">
        <v>1128</v>
      </c>
      <c r="H805" t="s">
        <v>1397</v>
      </c>
    </row>
    <row r="806" spans="1:8" x14ac:dyDescent="0.15">
      <c r="A806">
        <v>9808</v>
      </c>
      <c r="B806" t="s">
        <v>3588</v>
      </c>
      <c r="C806" t="s">
        <v>3589</v>
      </c>
      <c r="D806" t="s">
        <v>422</v>
      </c>
      <c r="E806" s="2" t="s">
        <v>267</v>
      </c>
      <c r="F806" t="s">
        <v>2048</v>
      </c>
      <c r="G806" s="2" t="s">
        <v>802</v>
      </c>
      <c r="H806" t="s">
        <v>1397</v>
      </c>
    </row>
    <row r="807" spans="1:8" x14ac:dyDescent="0.15">
      <c r="A807">
        <v>9809</v>
      </c>
      <c r="B807" t="s">
        <v>3590</v>
      </c>
      <c r="C807" t="s">
        <v>3591</v>
      </c>
      <c r="D807" t="s">
        <v>422</v>
      </c>
      <c r="E807" s="2" t="s">
        <v>267</v>
      </c>
      <c r="F807" t="s">
        <v>1897</v>
      </c>
      <c r="G807" s="2" t="s">
        <v>3592</v>
      </c>
      <c r="H807" t="s">
        <v>1397</v>
      </c>
    </row>
    <row r="808" spans="1:8" x14ac:dyDescent="0.15">
      <c r="A808">
        <v>9810</v>
      </c>
      <c r="B808" t="s">
        <v>3593</v>
      </c>
      <c r="C808" t="s">
        <v>3594</v>
      </c>
      <c r="D808" t="s">
        <v>422</v>
      </c>
      <c r="E808" s="2" t="s">
        <v>3595</v>
      </c>
      <c r="F808" t="s">
        <v>1905</v>
      </c>
      <c r="G808" s="2" t="s">
        <v>740</v>
      </c>
      <c r="H808" t="s">
        <v>1397</v>
      </c>
    </row>
    <row r="809" spans="1:8" x14ac:dyDescent="0.15">
      <c r="A809">
        <v>9811</v>
      </c>
      <c r="B809" t="s">
        <v>3596</v>
      </c>
      <c r="C809" t="s">
        <v>3597</v>
      </c>
      <c r="D809" t="s">
        <v>422</v>
      </c>
      <c r="E809" s="2" t="s">
        <v>267</v>
      </c>
      <c r="F809" t="s">
        <v>1994</v>
      </c>
      <c r="G809" s="2" t="s">
        <v>3598</v>
      </c>
      <c r="H809" t="s">
        <v>1397</v>
      </c>
    </row>
    <row r="810" spans="1:8" x14ac:dyDescent="0.15">
      <c r="A810">
        <v>9812</v>
      </c>
      <c r="B810" t="s">
        <v>3599</v>
      </c>
      <c r="C810" t="s">
        <v>3600</v>
      </c>
      <c r="D810" t="s">
        <v>422</v>
      </c>
      <c r="E810" s="2" t="s">
        <v>266</v>
      </c>
      <c r="F810" t="s">
        <v>1935</v>
      </c>
      <c r="G810" s="2" t="s">
        <v>755</v>
      </c>
      <c r="H810" t="s">
        <v>1397</v>
      </c>
    </row>
    <row r="811" spans="1:8" x14ac:dyDescent="0.15">
      <c r="A811">
        <v>9813</v>
      </c>
      <c r="B811" t="s">
        <v>3601</v>
      </c>
      <c r="C811" t="s">
        <v>3602</v>
      </c>
      <c r="D811" t="s">
        <v>422</v>
      </c>
      <c r="E811" s="2" t="s">
        <v>266</v>
      </c>
      <c r="F811" t="s">
        <v>1897</v>
      </c>
      <c r="G811" s="2" t="s">
        <v>928</v>
      </c>
      <c r="H811" t="s">
        <v>1397</v>
      </c>
    </row>
    <row r="812" spans="1:8" x14ac:dyDescent="0.15">
      <c r="A812">
        <v>9814</v>
      </c>
      <c r="B812" t="s">
        <v>3603</v>
      </c>
      <c r="C812" t="s">
        <v>3604</v>
      </c>
      <c r="D812" t="s">
        <v>422</v>
      </c>
      <c r="E812" s="2" t="s">
        <v>266</v>
      </c>
      <c r="F812" t="s">
        <v>1905</v>
      </c>
      <c r="G812" s="2" t="s">
        <v>950</v>
      </c>
      <c r="H812" t="s">
        <v>1397</v>
      </c>
    </row>
    <row r="813" spans="1:8" x14ac:dyDescent="0.15">
      <c r="A813">
        <v>9815</v>
      </c>
      <c r="B813" t="s">
        <v>3605</v>
      </c>
      <c r="C813" t="s">
        <v>3606</v>
      </c>
      <c r="D813" t="s">
        <v>422</v>
      </c>
      <c r="E813" s="2" t="s">
        <v>3607</v>
      </c>
      <c r="F813" t="s">
        <v>1915</v>
      </c>
      <c r="G813" s="2" t="s">
        <v>790</v>
      </c>
      <c r="H813" t="s">
        <v>1397</v>
      </c>
    </row>
    <row r="814" spans="1:8" x14ac:dyDescent="0.15">
      <c r="A814">
        <v>9816</v>
      </c>
      <c r="B814" t="s">
        <v>3608</v>
      </c>
      <c r="C814" t="s">
        <v>3609</v>
      </c>
      <c r="D814" t="s">
        <v>422</v>
      </c>
      <c r="E814" s="2" t="s">
        <v>266</v>
      </c>
      <c r="F814" t="s">
        <v>1897</v>
      </c>
      <c r="G814" s="2" t="s">
        <v>543</v>
      </c>
      <c r="H814" t="s">
        <v>1397</v>
      </c>
    </row>
    <row r="815" spans="1:8" x14ac:dyDescent="0.15">
      <c r="A815">
        <v>9817</v>
      </c>
      <c r="B815" t="s">
        <v>3610</v>
      </c>
      <c r="C815" t="s">
        <v>3611</v>
      </c>
      <c r="D815" t="s">
        <v>422</v>
      </c>
      <c r="E815" s="2" t="s">
        <v>1384</v>
      </c>
      <c r="F815" t="s">
        <v>2190</v>
      </c>
      <c r="G815" s="2" t="s">
        <v>1355</v>
      </c>
      <c r="H815" t="s">
        <v>1397</v>
      </c>
    </row>
    <row r="816" spans="1:8" x14ac:dyDescent="0.15">
      <c r="A816">
        <v>9818</v>
      </c>
      <c r="B816" t="s">
        <v>3612</v>
      </c>
      <c r="C816" t="s">
        <v>3613</v>
      </c>
      <c r="D816" t="s">
        <v>422</v>
      </c>
      <c r="E816" s="2" t="s">
        <v>1384</v>
      </c>
      <c r="F816" t="s">
        <v>2222</v>
      </c>
      <c r="G816" s="2" t="s">
        <v>563</v>
      </c>
      <c r="H816" t="s">
        <v>1397</v>
      </c>
    </row>
    <row r="817" spans="1:8" x14ac:dyDescent="0.15">
      <c r="A817">
        <v>9819</v>
      </c>
      <c r="B817" t="s">
        <v>3614</v>
      </c>
      <c r="C817" t="s">
        <v>3615</v>
      </c>
      <c r="D817" t="s">
        <v>422</v>
      </c>
      <c r="E817" s="2" t="s">
        <v>1384</v>
      </c>
      <c r="F817" t="s">
        <v>1905</v>
      </c>
      <c r="G817" s="2" t="s">
        <v>1205</v>
      </c>
      <c r="H817" t="s">
        <v>1397</v>
      </c>
    </row>
    <row r="818" spans="1:8" x14ac:dyDescent="0.15">
      <c r="A818">
        <v>9820</v>
      </c>
      <c r="B818" t="s">
        <v>3616</v>
      </c>
      <c r="C818" t="s">
        <v>3617</v>
      </c>
      <c r="D818" t="s">
        <v>422</v>
      </c>
      <c r="E818" s="2" t="s">
        <v>1384</v>
      </c>
      <c r="F818" t="s">
        <v>1902</v>
      </c>
      <c r="G818" s="2" t="s">
        <v>827</v>
      </c>
      <c r="H818" t="s">
        <v>1397</v>
      </c>
    </row>
    <row r="819" spans="1:8" x14ac:dyDescent="0.15">
      <c r="A819">
        <v>9821</v>
      </c>
      <c r="B819" t="s">
        <v>3618</v>
      </c>
      <c r="C819" t="s">
        <v>3619</v>
      </c>
      <c r="D819" t="s">
        <v>422</v>
      </c>
      <c r="E819" s="2" t="s">
        <v>267</v>
      </c>
      <c r="F819" t="s">
        <v>1915</v>
      </c>
      <c r="G819" s="2" t="s">
        <v>584</v>
      </c>
      <c r="H819" t="s">
        <v>1397</v>
      </c>
    </row>
    <row r="820" spans="1:8" x14ac:dyDescent="0.15">
      <c r="A820">
        <v>9822</v>
      </c>
      <c r="B820" t="s">
        <v>3620</v>
      </c>
      <c r="C820" t="s">
        <v>3621</v>
      </c>
      <c r="D820" t="s">
        <v>422</v>
      </c>
      <c r="E820" s="2" t="s">
        <v>267</v>
      </c>
      <c r="F820" t="s">
        <v>1905</v>
      </c>
      <c r="G820" s="2" t="s">
        <v>942</v>
      </c>
      <c r="H820" t="s">
        <v>1397</v>
      </c>
    </row>
    <row r="821" spans="1:8" x14ac:dyDescent="0.15">
      <c r="A821">
        <v>9823</v>
      </c>
      <c r="B821" t="s">
        <v>3622</v>
      </c>
      <c r="C821" t="s">
        <v>3623</v>
      </c>
      <c r="D821" t="s">
        <v>422</v>
      </c>
      <c r="E821" s="2" t="s">
        <v>267</v>
      </c>
      <c r="F821" t="s">
        <v>1897</v>
      </c>
      <c r="G821" s="2" t="s">
        <v>709</v>
      </c>
      <c r="H821" t="s">
        <v>1397</v>
      </c>
    </row>
    <row r="822" spans="1:8" x14ac:dyDescent="0.15">
      <c r="A822">
        <v>9824</v>
      </c>
      <c r="B822" t="s">
        <v>3624</v>
      </c>
      <c r="C822" t="s">
        <v>3625</v>
      </c>
      <c r="D822" t="s">
        <v>422</v>
      </c>
      <c r="E822" s="2" t="s">
        <v>267</v>
      </c>
      <c r="F822" t="s">
        <v>1905</v>
      </c>
      <c r="G822" s="2" t="s">
        <v>988</v>
      </c>
      <c r="H822" t="s">
        <v>1397</v>
      </c>
    </row>
    <row r="823" spans="1:8" x14ac:dyDescent="0.15">
      <c r="A823">
        <v>9825</v>
      </c>
      <c r="B823" t="s">
        <v>3626</v>
      </c>
      <c r="C823" t="s">
        <v>3627</v>
      </c>
      <c r="D823" t="s">
        <v>381</v>
      </c>
      <c r="E823" s="2" t="s">
        <v>268</v>
      </c>
      <c r="F823" t="s">
        <v>2048</v>
      </c>
      <c r="G823" s="2" t="s">
        <v>1147</v>
      </c>
      <c r="H823" t="s">
        <v>1397</v>
      </c>
    </row>
    <row r="824" spans="1:8" x14ac:dyDescent="0.15">
      <c r="A824">
        <v>9826</v>
      </c>
      <c r="B824" t="s">
        <v>3628</v>
      </c>
      <c r="C824" t="s">
        <v>3629</v>
      </c>
      <c r="D824" t="s">
        <v>381</v>
      </c>
      <c r="E824" s="2" t="s">
        <v>268</v>
      </c>
      <c r="F824" t="s">
        <v>2048</v>
      </c>
      <c r="G824" s="2" t="s">
        <v>638</v>
      </c>
      <c r="H824" t="s">
        <v>1397</v>
      </c>
    </row>
    <row r="825" spans="1:8" x14ac:dyDescent="0.15">
      <c r="A825">
        <v>9827</v>
      </c>
      <c r="B825" t="s">
        <v>3630</v>
      </c>
      <c r="C825" t="s">
        <v>3631</v>
      </c>
      <c r="D825" t="s">
        <v>381</v>
      </c>
      <c r="E825" s="2" t="s">
        <v>268</v>
      </c>
      <c r="F825" t="s">
        <v>1929</v>
      </c>
      <c r="G825" s="2" t="s">
        <v>1349</v>
      </c>
      <c r="H825" t="s">
        <v>1397</v>
      </c>
    </row>
    <row r="826" spans="1:8" x14ac:dyDescent="0.15">
      <c r="A826">
        <v>9828</v>
      </c>
      <c r="B826" t="s">
        <v>3632</v>
      </c>
      <c r="C826" t="s">
        <v>3633</v>
      </c>
      <c r="D826" t="s">
        <v>381</v>
      </c>
      <c r="E826" s="2" t="s">
        <v>268</v>
      </c>
      <c r="F826" t="s">
        <v>1905</v>
      </c>
      <c r="G826" s="2" t="s">
        <v>490</v>
      </c>
      <c r="H826" t="s">
        <v>1397</v>
      </c>
    </row>
    <row r="827" spans="1:8" x14ac:dyDescent="0.15">
      <c r="A827">
        <v>9829</v>
      </c>
      <c r="B827" t="s">
        <v>3634</v>
      </c>
      <c r="C827" t="s">
        <v>3635</v>
      </c>
      <c r="D827" t="s">
        <v>381</v>
      </c>
      <c r="E827" s="2" t="s">
        <v>267</v>
      </c>
      <c r="F827" t="s">
        <v>1902</v>
      </c>
      <c r="G827" s="2" t="s">
        <v>583</v>
      </c>
      <c r="H827" t="s">
        <v>1397</v>
      </c>
    </row>
    <row r="828" spans="1:8" x14ac:dyDescent="0.15">
      <c r="A828">
        <v>9830</v>
      </c>
      <c r="B828" t="s">
        <v>3636</v>
      </c>
      <c r="C828" t="s">
        <v>3637</v>
      </c>
      <c r="D828" t="s">
        <v>381</v>
      </c>
      <c r="E828" s="2" t="s">
        <v>266</v>
      </c>
      <c r="F828" t="s">
        <v>1897</v>
      </c>
      <c r="G828" s="2" t="s">
        <v>529</v>
      </c>
      <c r="H828" t="s">
        <v>1397</v>
      </c>
    </row>
    <row r="829" spans="1:8" x14ac:dyDescent="0.15">
      <c r="A829">
        <v>9831</v>
      </c>
      <c r="B829" t="s">
        <v>3638</v>
      </c>
      <c r="C829" t="s">
        <v>3639</v>
      </c>
      <c r="D829" t="s">
        <v>381</v>
      </c>
      <c r="E829" s="2" t="s">
        <v>266</v>
      </c>
      <c r="F829" t="s">
        <v>1905</v>
      </c>
      <c r="G829" s="2" t="s">
        <v>1340</v>
      </c>
      <c r="H829" t="s">
        <v>1397</v>
      </c>
    </row>
    <row r="830" spans="1:8" x14ac:dyDescent="0.15">
      <c r="A830">
        <v>9832</v>
      </c>
      <c r="B830" t="s">
        <v>3640</v>
      </c>
      <c r="C830" t="s">
        <v>3641</v>
      </c>
      <c r="D830" t="s">
        <v>381</v>
      </c>
      <c r="E830" s="2" t="s">
        <v>266</v>
      </c>
      <c r="F830" t="s">
        <v>2016</v>
      </c>
      <c r="G830" s="2" t="s">
        <v>1065</v>
      </c>
      <c r="H830" t="s">
        <v>1399</v>
      </c>
    </row>
    <row r="831" spans="1:8" x14ac:dyDescent="0.15">
      <c r="A831">
        <v>9833</v>
      </c>
      <c r="B831" t="s">
        <v>3642</v>
      </c>
      <c r="C831" t="s">
        <v>3643</v>
      </c>
      <c r="D831" t="s">
        <v>381</v>
      </c>
      <c r="E831" s="2" t="s">
        <v>266</v>
      </c>
      <c r="F831" t="s">
        <v>2051</v>
      </c>
      <c r="G831" s="2" t="s">
        <v>1309</v>
      </c>
      <c r="H831" t="s">
        <v>1397</v>
      </c>
    </row>
    <row r="832" spans="1:8" x14ac:dyDescent="0.15">
      <c r="A832">
        <v>9834</v>
      </c>
      <c r="B832" t="s">
        <v>3644</v>
      </c>
      <c r="C832" t="s">
        <v>3645</v>
      </c>
      <c r="D832" t="s">
        <v>381</v>
      </c>
      <c r="E832" s="2" t="s">
        <v>266</v>
      </c>
      <c r="F832" t="s">
        <v>2222</v>
      </c>
      <c r="G832" s="2" t="s">
        <v>1086</v>
      </c>
      <c r="H832" t="s">
        <v>1397</v>
      </c>
    </row>
    <row r="833" spans="1:8" x14ac:dyDescent="0.15">
      <c r="A833">
        <v>9835</v>
      </c>
      <c r="B833" t="s">
        <v>3646</v>
      </c>
      <c r="C833" t="s">
        <v>3647</v>
      </c>
      <c r="D833" t="s">
        <v>381</v>
      </c>
      <c r="E833" s="2" t="s">
        <v>266</v>
      </c>
      <c r="F833" t="s">
        <v>2119</v>
      </c>
      <c r="G833" s="2" t="s">
        <v>1036</v>
      </c>
      <c r="H833" t="s">
        <v>1397</v>
      </c>
    </row>
    <row r="834" spans="1:8" x14ac:dyDescent="0.15">
      <c r="A834">
        <v>9836</v>
      </c>
      <c r="B834" t="s">
        <v>3648</v>
      </c>
      <c r="C834" t="s">
        <v>3649</v>
      </c>
      <c r="D834" t="s">
        <v>381</v>
      </c>
      <c r="E834" s="2" t="s">
        <v>266</v>
      </c>
      <c r="F834" t="s">
        <v>1929</v>
      </c>
      <c r="G834" s="2" t="s">
        <v>1337</v>
      </c>
      <c r="H834" t="s">
        <v>1397</v>
      </c>
    </row>
    <row r="835" spans="1:8" x14ac:dyDescent="0.15">
      <c r="A835">
        <v>9837</v>
      </c>
      <c r="B835" t="s">
        <v>3650</v>
      </c>
      <c r="C835" t="s">
        <v>3651</v>
      </c>
      <c r="D835" t="s">
        <v>380</v>
      </c>
      <c r="E835" s="2" t="s">
        <v>267</v>
      </c>
      <c r="F835" t="s">
        <v>2048</v>
      </c>
      <c r="G835" s="2" t="s">
        <v>552</v>
      </c>
      <c r="H835" t="s">
        <v>1397</v>
      </c>
    </row>
    <row r="836" spans="1:8" x14ac:dyDescent="0.15">
      <c r="A836">
        <v>9838</v>
      </c>
      <c r="B836" t="s">
        <v>3652</v>
      </c>
      <c r="C836" t="s">
        <v>3653</v>
      </c>
      <c r="D836" t="s">
        <v>380</v>
      </c>
      <c r="E836" s="2" t="s">
        <v>267</v>
      </c>
      <c r="F836" t="s">
        <v>2119</v>
      </c>
      <c r="G836" s="2" t="s">
        <v>777</v>
      </c>
      <c r="H836" t="s">
        <v>1397</v>
      </c>
    </row>
    <row r="837" spans="1:8" x14ac:dyDescent="0.15">
      <c r="A837">
        <v>9839</v>
      </c>
      <c r="B837" t="s">
        <v>3654</v>
      </c>
      <c r="C837" t="s">
        <v>3655</v>
      </c>
      <c r="D837" t="s">
        <v>380</v>
      </c>
      <c r="E837" s="2" t="s">
        <v>267</v>
      </c>
      <c r="F837" t="s">
        <v>2043</v>
      </c>
      <c r="G837" s="2" t="s">
        <v>1136</v>
      </c>
      <c r="H837" t="s">
        <v>1397</v>
      </c>
    </row>
    <row r="838" spans="1:8" x14ac:dyDescent="0.15">
      <c r="A838">
        <v>9840</v>
      </c>
      <c r="B838" t="s">
        <v>3656</v>
      </c>
      <c r="C838" t="s">
        <v>3657</v>
      </c>
      <c r="D838" t="s">
        <v>380</v>
      </c>
      <c r="E838" s="2" t="s">
        <v>267</v>
      </c>
      <c r="F838" t="s">
        <v>2119</v>
      </c>
      <c r="G838" s="2" t="s">
        <v>1062</v>
      </c>
      <c r="H838" t="s">
        <v>1397</v>
      </c>
    </row>
    <row r="839" spans="1:8" x14ac:dyDescent="0.15">
      <c r="A839">
        <v>9841</v>
      </c>
      <c r="B839" t="s">
        <v>3658</v>
      </c>
      <c r="C839" t="s">
        <v>2837</v>
      </c>
      <c r="D839" t="s">
        <v>380</v>
      </c>
      <c r="E839" s="2" t="s">
        <v>267</v>
      </c>
      <c r="F839" t="s">
        <v>1905</v>
      </c>
      <c r="G839" s="2" t="s">
        <v>501</v>
      </c>
      <c r="H839" t="s">
        <v>1397</v>
      </c>
    </row>
    <row r="840" spans="1:8" x14ac:dyDescent="0.15">
      <c r="A840">
        <v>9842</v>
      </c>
      <c r="B840" t="s">
        <v>3659</v>
      </c>
      <c r="C840" t="s">
        <v>3660</v>
      </c>
      <c r="D840" t="s">
        <v>380</v>
      </c>
      <c r="E840" s="2" t="s">
        <v>266</v>
      </c>
      <c r="F840" t="s">
        <v>1935</v>
      </c>
      <c r="G840" s="2" t="s">
        <v>1357</v>
      </c>
      <c r="H840" t="s">
        <v>1397</v>
      </c>
    </row>
    <row r="841" spans="1:8" x14ac:dyDescent="0.15">
      <c r="A841">
        <v>9843</v>
      </c>
      <c r="B841" t="s">
        <v>3661</v>
      </c>
      <c r="C841" t="s">
        <v>3662</v>
      </c>
      <c r="D841" t="s">
        <v>380</v>
      </c>
      <c r="E841" s="2" t="s">
        <v>266</v>
      </c>
      <c r="F841" t="s">
        <v>1929</v>
      </c>
      <c r="G841" s="2" t="s">
        <v>689</v>
      </c>
      <c r="H841" t="s">
        <v>1397</v>
      </c>
    </row>
    <row r="842" spans="1:8" x14ac:dyDescent="0.15">
      <c r="A842">
        <v>9844</v>
      </c>
      <c r="B842" t="s">
        <v>3663</v>
      </c>
      <c r="C842" t="s">
        <v>3664</v>
      </c>
      <c r="D842" t="s">
        <v>380</v>
      </c>
      <c r="E842" s="2" t="s">
        <v>266</v>
      </c>
      <c r="F842" t="s">
        <v>1915</v>
      </c>
      <c r="G842" s="2" t="s">
        <v>534</v>
      </c>
      <c r="H842" t="s">
        <v>1397</v>
      </c>
    </row>
    <row r="843" spans="1:8" x14ac:dyDescent="0.15">
      <c r="A843">
        <v>9845</v>
      </c>
      <c r="B843" t="s">
        <v>3665</v>
      </c>
      <c r="C843" t="s">
        <v>3666</v>
      </c>
      <c r="D843" t="s">
        <v>380</v>
      </c>
      <c r="E843" s="2" t="s">
        <v>266</v>
      </c>
      <c r="F843" t="s">
        <v>1915</v>
      </c>
      <c r="G843" s="2" t="s">
        <v>873</v>
      </c>
      <c r="H843" t="s">
        <v>1397</v>
      </c>
    </row>
    <row r="844" spans="1:8" x14ac:dyDescent="0.15">
      <c r="A844">
        <v>9846</v>
      </c>
      <c r="B844" t="s">
        <v>3667</v>
      </c>
      <c r="C844" t="s">
        <v>3668</v>
      </c>
      <c r="D844" t="s">
        <v>380</v>
      </c>
      <c r="E844" s="2" t="s">
        <v>266</v>
      </c>
      <c r="F844" t="s">
        <v>2051</v>
      </c>
      <c r="G844" s="2" t="s">
        <v>1242</v>
      </c>
      <c r="H844" t="s">
        <v>1397</v>
      </c>
    </row>
    <row r="845" spans="1:8" x14ac:dyDescent="0.15">
      <c r="A845">
        <v>9847</v>
      </c>
      <c r="B845" t="s">
        <v>3669</v>
      </c>
      <c r="C845" t="s">
        <v>3670</v>
      </c>
      <c r="D845" t="s">
        <v>380</v>
      </c>
      <c r="E845" s="2" t="s">
        <v>1384</v>
      </c>
      <c r="F845" t="s">
        <v>1905</v>
      </c>
      <c r="G845" s="2" t="s">
        <v>932</v>
      </c>
      <c r="H845" t="s">
        <v>1397</v>
      </c>
    </row>
    <row r="846" spans="1:8" x14ac:dyDescent="0.15">
      <c r="A846">
        <v>9848</v>
      </c>
      <c r="B846" t="s">
        <v>3671</v>
      </c>
      <c r="C846" t="s">
        <v>3672</v>
      </c>
      <c r="D846" t="s">
        <v>380</v>
      </c>
      <c r="E846" s="2" t="s">
        <v>1384</v>
      </c>
      <c r="F846" t="s">
        <v>2043</v>
      </c>
      <c r="G846" s="2" t="s">
        <v>1102</v>
      </c>
      <c r="H846" t="s">
        <v>1397</v>
      </c>
    </row>
    <row r="847" spans="1:8" x14ac:dyDescent="0.15">
      <c r="A847">
        <v>9849</v>
      </c>
      <c r="B847" t="s">
        <v>3673</v>
      </c>
      <c r="C847" t="s">
        <v>3674</v>
      </c>
      <c r="D847" t="s">
        <v>380</v>
      </c>
      <c r="E847" s="2" t="s">
        <v>1384</v>
      </c>
      <c r="F847" t="s">
        <v>1902</v>
      </c>
      <c r="G847" s="2" t="s">
        <v>823</v>
      </c>
      <c r="H847" t="s">
        <v>1397</v>
      </c>
    </row>
    <row r="848" spans="1:8" x14ac:dyDescent="0.15">
      <c r="A848">
        <v>9850</v>
      </c>
      <c r="B848" t="s">
        <v>3675</v>
      </c>
      <c r="C848" t="s">
        <v>3676</v>
      </c>
      <c r="D848" t="s">
        <v>380</v>
      </c>
      <c r="E848" s="2" t="s">
        <v>1384</v>
      </c>
      <c r="F848" t="s">
        <v>1915</v>
      </c>
      <c r="G848" s="2" t="s">
        <v>1365</v>
      </c>
      <c r="H848" t="s">
        <v>1397</v>
      </c>
    </row>
    <row r="849" spans="1:8" x14ac:dyDescent="0.15">
      <c r="A849">
        <v>9851</v>
      </c>
      <c r="B849" t="s">
        <v>3677</v>
      </c>
      <c r="C849" t="s">
        <v>3678</v>
      </c>
      <c r="D849" t="s">
        <v>380</v>
      </c>
      <c r="E849" s="2" t="s">
        <v>1384</v>
      </c>
      <c r="F849" t="s">
        <v>1915</v>
      </c>
      <c r="G849" s="2" t="s">
        <v>1251</v>
      </c>
      <c r="H849" t="s">
        <v>1397</v>
      </c>
    </row>
    <row r="850" spans="1:8" x14ac:dyDescent="0.15">
      <c r="A850">
        <v>9852</v>
      </c>
      <c r="B850" t="s">
        <v>3679</v>
      </c>
      <c r="C850" t="s">
        <v>3680</v>
      </c>
      <c r="D850" t="s">
        <v>380</v>
      </c>
      <c r="E850" s="2" t="s">
        <v>266</v>
      </c>
      <c r="F850" t="s">
        <v>2107</v>
      </c>
      <c r="G850" s="2" t="s">
        <v>603</v>
      </c>
      <c r="H850" t="s">
        <v>1397</v>
      </c>
    </row>
    <row r="851" spans="1:8" x14ac:dyDescent="0.15">
      <c r="A851">
        <v>9853</v>
      </c>
      <c r="B851" t="s">
        <v>3681</v>
      </c>
      <c r="C851" t="s">
        <v>3682</v>
      </c>
      <c r="D851" t="s">
        <v>407</v>
      </c>
      <c r="E851" s="2" t="s">
        <v>268</v>
      </c>
      <c r="F851" t="s">
        <v>1915</v>
      </c>
      <c r="G851" s="2" t="s">
        <v>1305</v>
      </c>
      <c r="H851" t="s">
        <v>1397</v>
      </c>
    </row>
    <row r="852" spans="1:8" x14ac:dyDescent="0.15">
      <c r="A852">
        <v>9854</v>
      </c>
      <c r="B852" t="s">
        <v>3683</v>
      </c>
      <c r="C852" t="s">
        <v>3684</v>
      </c>
      <c r="D852" t="s">
        <v>407</v>
      </c>
      <c r="E852" s="2" t="s">
        <v>267</v>
      </c>
      <c r="F852" t="s">
        <v>1915</v>
      </c>
      <c r="G852" s="2" t="s">
        <v>1033</v>
      </c>
      <c r="H852" t="s">
        <v>1397</v>
      </c>
    </row>
    <row r="853" spans="1:8" x14ac:dyDescent="0.15">
      <c r="A853">
        <v>9855</v>
      </c>
      <c r="B853" t="s">
        <v>3685</v>
      </c>
      <c r="C853" t="s">
        <v>3686</v>
      </c>
      <c r="D853" t="s">
        <v>407</v>
      </c>
      <c r="E853" s="2" t="s">
        <v>267</v>
      </c>
      <c r="F853" t="s">
        <v>1915</v>
      </c>
      <c r="G853" s="2" t="s">
        <v>629</v>
      </c>
      <c r="H853" t="s">
        <v>1397</v>
      </c>
    </row>
    <row r="854" spans="1:8" x14ac:dyDescent="0.15">
      <c r="A854">
        <v>9856</v>
      </c>
      <c r="B854" t="s">
        <v>3687</v>
      </c>
      <c r="C854" t="s">
        <v>3688</v>
      </c>
      <c r="D854" t="s">
        <v>407</v>
      </c>
      <c r="E854" s="2" t="s">
        <v>267</v>
      </c>
      <c r="F854" t="s">
        <v>1915</v>
      </c>
      <c r="G854" s="2" t="s">
        <v>907</v>
      </c>
      <c r="H854" t="s">
        <v>1397</v>
      </c>
    </row>
    <row r="855" spans="1:8" x14ac:dyDescent="0.15">
      <c r="A855">
        <v>9857</v>
      </c>
      <c r="B855" t="s">
        <v>3689</v>
      </c>
      <c r="C855" t="s">
        <v>3690</v>
      </c>
      <c r="D855" t="s">
        <v>407</v>
      </c>
      <c r="E855" s="2" t="s">
        <v>266</v>
      </c>
      <c r="F855" t="s">
        <v>1915</v>
      </c>
      <c r="G855" s="2" t="s">
        <v>783</v>
      </c>
      <c r="H855" t="s">
        <v>1397</v>
      </c>
    </row>
    <row r="856" spans="1:8" x14ac:dyDescent="0.15">
      <c r="A856">
        <v>9858</v>
      </c>
      <c r="B856" t="s">
        <v>3691</v>
      </c>
      <c r="C856" t="s">
        <v>3692</v>
      </c>
      <c r="D856" t="s">
        <v>407</v>
      </c>
      <c r="E856" s="2" t="s">
        <v>266</v>
      </c>
      <c r="F856" t="s">
        <v>1915</v>
      </c>
      <c r="G856" s="2" t="s">
        <v>1357</v>
      </c>
      <c r="H856" t="s">
        <v>1397</v>
      </c>
    </row>
    <row r="857" spans="1:8" x14ac:dyDescent="0.15">
      <c r="A857">
        <v>9859</v>
      </c>
      <c r="B857" t="s">
        <v>3693</v>
      </c>
      <c r="C857" t="s">
        <v>3694</v>
      </c>
      <c r="D857" t="s">
        <v>407</v>
      </c>
      <c r="E857" s="2" t="s">
        <v>266</v>
      </c>
      <c r="F857" t="s">
        <v>1915</v>
      </c>
      <c r="G857" s="2" t="s">
        <v>867</v>
      </c>
      <c r="H857" t="s">
        <v>1397</v>
      </c>
    </row>
    <row r="858" spans="1:8" x14ac:dyDescent="0.15">
      <c r="A858">
        <v>9860</v>
      </c>
      <c r="B858" t="s">
        <v>3695</v>
      </c>
      <c r="C858" t="s">
        <v>3696</v>
      </c>
      <c r="D858" t="s">
        <v>407</v>
      </c>
      <c r="E858" s="2" t="s">
        <v>266</v>
      </c>
      <c r="F858" t="s">
        <v>1915</v>
      </c>
      <c r="G858" s="2" t="s">
        <v>1035</v>
      </c>
      <c r="H858" t="s">
        <v>1397</v>
      </c>
    </row>
    <row r="859" spans="1:8" x14ac:dyDescent="0.15">
      <c r="A859">
        <v>9861</v>
      </c>
      <c r="B859" t="s">
        <v>3697</v>
      </c>
      <c r="C859" t="s">
        <v>3698</v>
      </c>
      <c r="D859" t="s">
        <v>407</v>
      </c>
      <c r="E859" s="2" t="s">
        <v>266</v>
      </c>
      <c r="F859" t="s">
        <v>1902</v>
      </c>
      <c r="G859" s="2" t="s">
        <v>1287</v>
      </c>
      <c r="H859" t="s">
        <v>1397</v>
      </c>
    </row>
    <row r="860" spans="1:8" x14ac:dyDescent="0.15">
      <c r="A860">
        <v>9862</v>
      </c>
      <c r="B860" t="s">
        <v>3699</v>
      </c>
      <c r="C860" t="s">
        <v>3700</v>
      </c>
      <c r="D860" t="s">
        <v>407</v>
      </c>
      <c r="E860" s="2" t="s">
        <v>266</v>
      </c>
      <c r="F860" t="s">
        <v>1915</v>
      </c>
      <c r="G860" s="2" t="s">
        <v>748</v>
      </c>
      <c r="H860" t="s">
        <v>1397</v>
      </c>
    </row>
    <row r="861" spans="1:8" x14ac:dyDescent="0.15">
      <c r="A861">
        <v>9863</v>
      </c>
      <c r="B861" t="s">
        <v>3701</v>
      </c>
      <c r="C861" t="s">
        <v>3702</v>
      </c>
      <c r="D861" t="s">
        <v>407</v>
      </c>
      <c r="E861" s="2" t="s">
        <v>1384</v>
      </c>
      <c r="F861" t="s">
        <v>1915</v>
      </c>
      <c r="G861" s="2" t="s">
        <v>624</v>
      </c>
      <c r="H861" t="s">
        <v>1397</v>
      </c>
    </row>
    <row r="862" spans="1:8" x14ac:dyDescent="0.15">
      <c r="A862">
        <v>9864</v>
      </c>
      <c r="B862" t="s">
        <v>3703</v>
      </c>
      <c r="C862" t="s">
        <v>3704</v>
      </c>
      <c r="D862" t="s">
        <v>407</v>
      </c>
      <c r="E862" s="2" t="s">
        <v>1384</v>
      </c>
      <c r="F862" t="s">
        <v>1915</v>
      </c>
      <c r="G862" s="2" t="s">
        <v>1380</v>
      </c>
      <c r="H862" t="s">
        <v>1397</v>
      </c>
    </row>
    <row r="863" spans="1:8" x14ac:dyDescent="0.15">
      <c r="A863">
        <v>9865</v>
      </c>
      <c r="B863" t="s">
        <v>3705</v>
      </c>
      <c r="C863" t="s">
        <v>3706</v>
      </c>
      <c r="D863" t="s">
        <v>407</v>
      </c>
      <c r="E863" s="2" t="s">
        <v>1384</v>
      </c>
      <c r="F863" t="s">
        <v>1915</v>
      </c>
      <c r="G863" s="2" t="s">
        <v>3707</v>
      </c>
      <c r="H863" t="s">
        <v>1397</v>
      </c>
    </row>
    <row r="864" spans="1:8" x14ac:dyDescent="0.15">
      <c r="A864">
        <v>9866</v>
      </c>
      <c r="B864" t="s">
        <v>3708</v>
      </c>
      <c r="C864" t="s">
        <v>3709</v>
      </c>
      <c r="D864" t="s">
        <v>407</v>
      </c>
      <c r="E864" s="2" t="s">
        <v>1384</v>
      </c>
      <c r="F864" t="s">
        <v>1915</v>
      </c>
      <c r="G864" s="2" t="s">
        <v>1372</v>
      </c>
      <c r="H864" t="s">
        <v>1397</v>
      </c>
    </row>
    <row r="865" spans="1:8" x14ac:dyDescent="0.15">
      <c r="A865">
        <v>9867</v>
      </c>
      <c r="B865" t="s">
        <v>3710</v>
      </c>
      <c r="C865" t="s">
        <v>3711</v>
      </c>
      <c r="D865" t="s">
        <v>407</v>
      </c>
      <c r="E865" s="2" t="s">
        <v>1384</v>
      </c>
      <c r="F865" t="s">
        <v>1915</v>
      </c>
      <c r="G865" s="2" t="s">
        <v>3101</v>
      </c>
      <c r="H865" t="s">
        <v>1397</v>
      </c>
    </row>
    <row r="866" spans="1:8" x14ac:dyDescent="0.15">
      <c r="A866">
        <v>9868</v>
      </c>
      <c r="B866" t="s">
        <v>3712</v>
      </c>
      <c r="C866" t="s">
        <v>3713</v>
      </c>
      <c r="D866" t="s">
        <v>407</v>
      </c>
      <c r="E866" s="2" t="s">
        <v>1384</v>
      </c>
      <c r="F866" t="s">
        <v>1915</v>
      </c>
      <c r="G866" s="2" t="s">
        <v>3101</v>
      </c>
      <c r="H866" t="s">
        <v>1397</v>
      </c>
    </row>
    <row r="867" spans="1:8" x14ac:dyDescent="0.15">
      <c r="A867">
        <v>9869</v>
      </c>
      <c r="B867" t="s">
        <v>3714</v>
      </c>
      <c r="C867" t="s">
        <v>3715</v>
      </c>
      <c r="D867" t="s">
        <v>407</v>
      </c>
      <c r="E867" s="2" t="s">
        <v>1384</v>
      </c>
      <c r="F867" t="s">
        <v>1915</v>
      </c>
      <c r="G867" s="2" t="s">
        <v>1024</v>
      </c>
      <c r="H867" t="s">
        <v>1397</v>
      </c>
    </row>
    <row r="868" spans="1:8" x14ac:dyDescent="0.15">
      <c r="A868">
        <v>9870</v>
      </c>
      <c r="B868" t="s">
        <v>3716</v>
      </c>
      <c r="C868" t="s">
        <v>3717</v>
      </c>
      <c r="D868" t="s">
        <v>377</v>
      </c>
      <c r="E868" s="2" t="s">
        <v>268</v>
      </c>
      <c r="F868" t="s">
        <v>2016</v>
      </c>
      <c r="G868" s="2" t="s">
        <v>1074</v>
      </c>
      <c r="H868" t="s">
        <v>1397</v>
      </c>
    </row>
    <row r="869" spans="1:8" x14ac:dyDescent="0.15">
      <c r="A869">
        <v>9871</v>
      </c>
      <c r="B869" t="s">
        <v>3718</v>
      </c>
      <c r="C869" t="s">
        <v>3719</v>
      </c>
      <c r="D869" t="s">
        <v>377</v>
      </c>
      <c r="E869" s="2" t="s">
        <v>266</v>
      </c>
      <c r="F869" t="s">
        <v>1929</v>
      </c>
      <c r="G869" s="2" t="s">
        <v>1179</v>
      </c>
      <c r="H869" t="s">
        <v>1397</v>
      </c>
    </row>
    <row r="870" spans="1:8" x14ac:dyDescent="0.15">
      <c r="A870">
        <v>9872</v>
      </c>
      <c r="B870" t="s">
        <v>3720</v>
      </c>
      <c r="C870" t="s">
        <v>3721</v>
      </c>
      <c r="D870" t="s">
        <v>377</v>
      </c>
      <c r="E870" s="2" t="s">
        <v>266</v>
      </c>
      <c r="F870" t="s">
        <v>1960</v>
      </c>
      <c r="G870" s="2" t="s">
        <v>816</v>
      </c>
      <c r="H870" t="s">
        <v>1397</v>
      </c>
    </row>
    <row r="871" spans="1:8" x14ac:dyDescent="0.15">
      <c r="A871">
        <v>9873</v>
      </c>
      <c r="B871" t="s">
        <v>3722</v>
      </c>
      <c r="C871" t="s">
        <v>3723</v>
      </c>
      <c r="D871" t="s">
        <v>377</v>
      </c>
      <c r="E871" s="2" t="s">
        <v>1384</v>
      </c>
      <c r="F871" t="s">
        <v>1929</v>
      </c>
      <c r="G871" s="2" t="s">
        <v>3724</v>
      </c>
      <c r="H871" t="s">
        <v>1397</v>
      </c>
    </row>
    <row r="872" spans="1:8" x14ac:dyDescent="0.15">
      <c r="A872">
        <v>9874</v>
      </c>
      <c r="B872" t="s">
        <v>3725</v>
      </c>
      <c r="C872" t="s">
        <v>3726</v>
      </c>
      <c r="D872" t="s">
        <v>377</v>
      </c>
      <c r="E872" s="2" t="s">
        <v>1384</v>
      </c>
      <c r="F872" t="s">
        <v>1929</v>
      </c>
      <c r="G872" s="2" t="s">
        <v>848</v>
      </c>
      <c r="H872" t="s">
        <v>1397</v>
      </c>
    </row>
    <row r="873" spans="1:8" x14ac:dyDescent="0.15">
      <c r="A873">
        <v>9875</v>
      </c>
      <c r="B873" t="s">
        <v>3727</v>
      </c>
      <c r="C873" t="s">
        <v>3728</v>
      </c>
      <c r="D873" t="s">
        <v>377</v>
      </c>
      <c r="E873" s="2" t="s">
        <v>1384</v>
      </c>
      <c r="F873" t="s">
        <v>1929</v>
      </c>
      <c r="G873" s="2" t="s">
        <v>758</v>
      </c>
      <c r="H873" t="s">
        <v>1397</v>
      </c>
    </row>
    <row r="874" spans="1:8" x14ac:dyDescent="0.15">
      <c r="A874">
        <v>9876</v>
      </c>
      <c r="B874" t="s">
        <v>3729</v>
      </c>
      <c r="C874" t="s">
        <v>3730</v>
      </c>
      <c r="D874" t="s">
        <v>409</v>
      </c>
      <c r="E874" s="2" t="s">
        <v>268</v>
      </c>
      <c r="F874" t="s">
        <v>1929</v>
      </c>
      <c r="G874" s="2" t="s">
        <v>642</v>
      </c>
      <c r="H874" t="s">
        <v>1397</v>
      </c>
    </row>
    <row r="875" spans="1:8" x14ac:dyDescent="0.15">
      <c r="A875">
        <v>9877</v>
      </c>
      <c r="B875" t="s">
        <v>3731</v>
      </c>
      <c r="C875" t="s">
        <v>3732</v>
      </c>
      <c r="D875" t="s">
        <v>409</v>
      </c>
      <c r="E875" s="2" t="s">
        <v>268</v>
      </c>
      <c r="F875" t="s">
        <v>1929</v>
      </c>
      <c r="G875" s="2" t="s">
        <v>857</v>
      </c>
      <c r="H875" t="s">
        <v>1397</v>
      </c>
    </row>
    <row r="876" spans="1:8" x14ac:dyDescent="0.15">
      <c r="A876">
        <v>9878</v>
      </c>
      <c r="B876" t="s">
        <v>3733</v>
      </c>
      <c r="C876" t="s">
        <v>3734</v>
      </c>
      <c r="D876" t="s">
        <v>409</v>
      </c>
      <c r="E876" s="2" t="s">
        <v>268</v>
      </c>
      <c r="F876" t="s">
        <v>1929</v>
      </c>
      <c r="G876" s="2" t="s">
        <v>486</v>
      </c>
      <c r="H876" t="s">
        <v>1397</v>
      </c>
    </row>
    <row r="877" spans="1:8" x14ac:dyDescent="0.15">
      <c r="A877">
        <v>9879</v>
      </c>
      <c r="B877" t="s">
        <v>3735</v>
      </c>
      <c r="C877" t="s">
        <v>3736</v>
      </c>
      <c r="D877" t="s">
        <v>409</v>
      </c>
      <c r="E877" s="2" t="s">
        <v>268</v>
      </c>
      <c r="F877" t="s">
        <v>1935</v>
      </c>
      <c r="G877" s="2" t="s">
        <v>780</v>
      </c>
      <c r="H877" t="s">
        <v>1397</v>
      </c>
    </row>
    <row r="878" spans="1:8" x14ac:dyDescent="0.15">
      <c r="A878">
        <v>9880</v>
      </c>
      <c r="B878" t="s">
        <v>3737</v>
      </c>
      <c r="C878" t="s">
        <v>3738</v>
      </c>
      <c r="D878" t="s">
        <v>409</v>
      </c>
      <c r="E878" s="2" t="s">
        <v>268</v>
      </c>
      <c r="F878" t="s">
        <v>1897</v>
      </c>
      <c r="G878" s="2" t="s">
        <v>628</v>
      </c>
      <c r="H878" t="s">
        <v>1397</v>
      </c>
    </row>
    <row r="879" spans="1:8" x14ac:dyDescent="0.15">
      <c r="A879">
        <v>9881</v>
      </c>
      <c r="B879" t="s">
        <v>3739</v>
      </c>
      <c r="C879" t="s">
        <v>3740</v>
      </c>
      <c r="D879" t="s">
        <v>409</v>
      </c>
      <c r="E879" s="2" t="s">
        <v>268</v>
      </c>
      <c r="F879" t="s">
        <v>1915</v>
      </c>
      <c r="G879" s="2" t="s">
        <v>735</v>
      </c>
      <c r="H879" t="s">
        <v>1397</v>
      </c>
    </row>
    <row r="880" spans="1:8" x14ac:dyDescent="0.15">
      <c r="A880">
        <v>9882</v>
      </c>
      <c r="B880" t="s">
        <v>3741</v>
      </c>
      <c r="C880" t="s">
        <v>3742</v>
      </c>
      <c r="D880" t="s">
        <v>409</v>
      </c>
      <c r="E880" s="2" t="s">
        <v>268</v>
      </c>
      <c r="F880" t="s">
        <v>1929</v>
      </c>
      <c r="G880" s="2" t="s">
        <v>704</v>
      </c>
      <c r="H880" t="s">
        <v>1397</v>
      </c>
    </row>
    <row r="881" spans="1:8" x14ac:dyDescent="0.15">
      <c r="A881">
        <v>9883</v>
      </c>
      <c r="B881" t="s">
        <v>3743</v>
      </c>
      <c r="C881" t="s">
        <v>3744</v>
      </c>
      <c r="D881" t="s">
        <v>409</v>
      </c>
      <c r="E881" s="2" t="s">
        <v>268</v>
      </c>
      <c r="F881" t="s">
        <v>1897</v>
      </c>
      <c r="G881" s="2" t="s">
        <v>1039</v>
      </c>
      <c r="H881" t="s">
        <v>1397</v>
      </c>
    </row>
    <row r="882" spans="1:8" x14ac:dyDescent="0.15">
      <c r="A882">
        <v>9884</v>
      </c>
      <c r="B882" t="s">
        <v>3745</v>
      </c>
      <c r="C882" t="s">
        <v>3746</v>
      </c>
      <c r="D882" t="s">
        <v>409</v>
      </c>
      <c r="E882" s="2" t="s">
        <v>268</v>
      </c>
      <c r="F882" t="s">
        <v>1915</v>
      </c>
      <c r="G882" s="2" t="s">
        <v>574</v>
      </c>
      <c r="H882" t="s">
        <v>1397</v>
      </c>
    </row>
    <row r="883" spans="1:8" x14ac:dyDescent="0.15">
      <c r="A883">
        <v>9885</v>
      </c>
      <c r="B883" t="s">
        <v>3747</v>
      </c>
      <c r="C883" t="s">
        <v>3748</v>
      </c>
      <c r="D883" t="s">
        <v>409</v>
      </c>
      <c r="E883" s="2" t="s">
        <v>268</v>
      </c>
      <c r="F883" t="s">
        <v>1915</v>
      </c>
      <c r="G883" s="2" t="s">
        <v>994</v>
      </c>
      <c r="H883" t="s">
        <v>1397</v>
      </c>
    </row>
    <row r="884" spans="1:8" x14ac:dyDescent="0.15">
      <c r="A884">
        <v>9886</v>
      </c>
      <c r="B884" t="s">
        <v>3749</v>
      </c>
      <c r="C884" t="s">
        <v>3750</v>
      </c>
      <c r="D884" t="s">
        <v>409</v>
      </c>
      <c r="E884" s="2" t="s">
        <v>268</v>
      </c>
      <c r="F884" t="s">
        <v>1915</v>
      </c>
      <c r="G884" s="2" t="s">
        <v>1135</v>
      </c>
      <c r="H884" t="s">
        <v>1397</v>
      </c>
    </row>
    <row r="885" spans="1:8" x14ac:dyDescent="0.15">
      <c r="A885">
        <v>9887</v>
      </c>
      <c r="B885" t="s">
        <v>3751</v>
      </c>
      <c r="C885" t="s">
        <v>3752</v>
      </c>
      <c r="D885" t="s">
        <v>409</v>
      </c>
      <c r="E885" s="2" t="s">
        <v>268</v>
      </c>
      <c r="F885" t="s">
        <v>2043</v>
      </c>
      <c r="G885" s="2" t="s">
        <v>798</v>
      </c>
      <c r="H885" t="s">
        <v>1397</v>
      </c>
    </row>
    <row r="886" spans="1:8" x14ac:dyDescent="0.15">
      <c r="A886">
        <v>9888</v>
      </c>
      <c r="B886" t="s">
        <v>3753</v>
      </c>
      <c r="C886" t="s">
        <v>3754</v>
      </c>
      <c r="D886" t="s">
        <v>409</v>
      </c>
      <c r="E886" s="2" t="s">
        <v>268</v>
      </c>
      <c r="F886" t="s">
        <v>1929</v>
      </c>
      <c r="G886" s="2" t="s">
        <v>1016</v>
      </c>
      <c r="H886" t="s">
        <v>1397</v>
      </c>
    </row>
    <row r="887" spans="1:8" x14ac:dyDescent="0.15">
      <c r="A887">
        <v>9889</v>
      </c>
      <c r="B887" t="s">
        <v>3755</v>
      </c>
      <c r="C887" t="s">
        <v>3756</v>
      </c>
      <c r="D887" t="s">
        <v>409</v>
      </c>
      <c r="E887" s="2" t="s">
        <v>267</v>
      </c>
      <c r="F887" t="s">
        <v>1905</v>
      </c>
      <c r="G887" s="2" t="s">
        <v>914</v>
      </c>
      <c r="H887" t="s">
        <v>1397</v>
      </c>
    </row>
    <row r="888" spans="1:8" x14ac:dyDescent="0.15">
      <c r="A888">
        <v>9890</v>
      </c>
      <c r="B888" t="s">
        <v>3757</v>
      </c>
      <c r="C888" t="s">
        <v>3758</v>
      </c>
      <c r="D888" t="s">
        <v>409</v>
      </c>
      <c r="E888" s="2" t="s">
        <v>267</v>
      </c>
      <c r="F888" t="s">
        <v>1915</v>
      </c>
      <c r="G888" s="2" t="s">
        <v>1165</v>
      </c>
      <c r="H888" t="s">
        <v>1397</v>
      </c>
    </row>
    <row r="889" spans="1:8" x14ac:dyDescent="0.15">
      <c r="A889">
        <v>9891</v>
      </c>
      <c r="B889" t="s">
        <v>3759</v>
      </c>
      <c r="C889" t="s">
        <v>3760</v>
      </c>
      <c r="D889" t="s">
        <v>409</v>
      </c>
      <c r="E889" s="2" t="s">
        <v>267</v>
      </c>
      <c r="F889" t="s">
        <v>2051</v>
      </c>
      <c r="G889" s="2" t="s">
        <v>1158</v>
      </c>
      <c r="H889" t="s">
        <v>1397</v>
      </c>
    </row>
    <row r="890" spans="1:8" x14ac:dyDescent="0.15">
      <c r="A890">
        <v>9892</v>
      </c>
      <c r="B890" t="s">
        <v>3761</v>
      </c>
      <c r="C890" t="s">
        <v>3762</v>
      </c>
      <c r="D890" t="s">
        <v>409</v>
      </c>
      <c r="E890" s="2" t="s">
        <v>267</v>
      </c>
      <c r="F890" t="s">
        <v>1897</v>
      </c>
      <c r="G890" s="2" t="s">
        <v>513</v>
      </c>
      <c r="H890" t="s">
        <v>1397</v>
      </c>
    </row>
    <row r="891" spans="1:8" x14ac:dyDescent="0.15">
      <c r="A891">
        <v>9893</v>
      </c>
      <c r="B891" t="s">
        <v>3763</v>
      </c>
      <c r="C891" t="s">
        <v>3764</v>
      </c>
      <c r="D891" t="s">
        <v>409</v>
      </c>
      <c r="E891" s="2" t="s">
        <v>267</v>
      </c>
      <c r="F891" t="s">
        <v>1905</v>
      </c>
      <c r="G891" s="2" t="s">
        <v>707</v>
      </c>
      <c r="H891" t="s">
        <v>1397</v>
      </c>
    </row>
    <row r="892" spans="1:8" x14ac:dyDescent="0.15">
      <c r="A892">
        <v>9894</v>
      </c>
      <c r="B892" t="s">
        <v>3765</v>
      </c>
      <c r="C892" t="s">
        <v>3766</v>
      </c>
      <c r="D892" t="s">
        <v>409</v>
      </c>
      <c r="E892" s="2" t="s">
        <v>267</v>
      </c>
      <c r="F892" t="s">
        <v>1905</v>
      </c>
      <c r="G892" s="2" t="s">
        <v>979</v>
      </c>
      <c r="H892" t="s">
        <v>1397</v>
      </c>
    </row>
    <row r="893" spans="1:8" x14ac:dyDescent="0.15">
      <c r="A893">
        <v>9895</v>
      </c>
      <c r="B893" t="s">
        <v>3767</v>
      </c>
      <c r="C893" t="s">
        <v>3768</v>
      </c>
      <c r="D893" t="s">
        <v>409</v>
      </c>
      <c r="E893" s="2" t="s">
        <v>267</v>
      </c>
      <c r="F893" t="s">
        <v>1915</v>
      </c>
      <c r="G893" s="2" t="s">
        <v>677</v>
      </c>
      <c r="H893" t="s">
        <v>1397</v>
      </c>
    </row>
    <row r="894" spans="1:8" x14ac:dyDescent="0.15">
      <c r="A894">
        <v>9896</v>
      </c>
      <c r="B894" t="s">
        <v>3769</v>
      </c>
      <c r="C894" t="s">
        <v>3770</v>
      </c>
      <c r="D894" t="s">
        <v>409</v>
      </c>
      <c r="E894" s="2" t="s">
        <v>267</v>
      </c>
      <c r="F894" t="s">
        <v>2043</v>
      </c>
      <c r="G894" s="2" t="s">
        <v>633</v>
      </c>
      <c r="H894" t="s">
        <v>1397</v>
      </c>
    </row>
    <row r="895" spans="1:8" x14ac:dyDescent="0.15">
      <c r="A895">
        <v>9897</v>
      </c>
      <c r="B895" t="s">
        <v>3771</v>
      </c>
      <c r="C895" t="s">
        <v>3772</v>
      </c>
      <c r="D895" t="s">
        <v>409</v>
      </c>
      <c r="E895" s="2" t="s">
        <v>267</v>
      </c>
      <c r="F895" t="s">
        <v>1905</v>
      </c>
      <c r="G895" s="2" t="s">
        <v>540</v>
      </c>
      <c r="H895" t="s">
        <v>1397</v>
      </c>
    </row>
    <row r="896" spans="1:8" x14ac:dyDescent="0.15">
      <c r="A896">
        <v>9898</v>
      </c>
      <c r="B896" t="s">
        <v>3773</v>
      </c>
      <c r="C896" t="s">
        <v>2106</v>
      </c>
      <c r="D896" t="s">
        <v>409</v>
      </c>
      <c r="E896" s="2" t="s">
        <v>267</v>
      </c>
      <c r="F896" t="s">
        <v>1905</v>
      </c>
      <c r="G896" s="2" t="s">
        <v>540</v>
      </c>
      <c r="H896" t="s">
        <v>1397</v>
      </c>
    </row>
    <row r="897" spans="1:8" x14ac:dyDescent="0.15">
      <c r="A897">
        <v>9899</v>
      </c>
      <c r="B897" t="s">
        <v>3774</v>
      </c>
      <c r="C897" t="s">
        <v>3775</v>
      </c>
      <c r="D897" t="s">
        <v>409</v>
      </c>
      <c r="E897" s="2" t="s">
        <v>267</v>
      </c>
      <c r="F897" t="s">
        <v>1905</v>
      </c>
      <c r="G897" s="2" t="s">
        <v>990</v>
      </c>
      <c r="H897" t="s">
        <v>1397</v>
      </c>
    </row>
    <row r="898" spans="1:8" x14ac:dyDescent="0.15">
      <c r="A898">
        <v>9900</v>
      </c>
      <c r="B898" t="s">
        <v>3776</v>
      </c>
      <c r="C898" t="s">
        <v>3777</v>
      </c>
      <c r="D898" t="s">
        <v>409</v>
      </c>
      <c r="E898" s="2" t="s">
        <v>266</v>
      </c>
      <c r="F898" t="s">
        <v>1905</v>
      </c>
      <c r="G898" s="2" t="s">
        <v>659</v>
      </c>
      <c r="H898" t="s">
        <v>1397</v>
      </c>
    </row>
    <row r="899" spans="1:8" x14ac:dyDescent="0.15">
      <c r="A899">
        <v>9901</v>
      </c>
      <c r="B899" t="s">
        <v>3778</v>
      </c>
      <c r="C899" t="s">
        <v>3779</v>
      </c>
      <c r="D899" t="s">
        <v>409</v>
      </c>
      <c r="E899" s="2" t="s">
        <v>266</v>
      </c>
      <c r="F899" t="s">
        <v>1905</v>
      </c>
      <c r="G899" s="2" t="s">
        <v>697</v>
      </c>
      <c r="H899" t="s">
        <v>1397</v>
      </c>
    </row>
    <row r="900" spans="1:8" x14ac:dyDescent="0.15">
      <c r="A900">
        <v>9902</v>
      </c>
      <c r="B900" t="s">
        <v>3780</v>
      </c>
      <c r="C900" t="s">
        <v>3781</v>
      </c>
      <c r="D900" t="s">
        <v>409</v>
      </c>
      <c r="E900" s="2" t="s">
        <v>266</v>
      </c>
      <c r="F900" t="s">
        <v>1929</v>
      </c>
      <c r="G900" s="2" t="s">
        <v>943</v>
      </c>
      <c r="H900" t="s">
        <v>1397</v>
      </c>
    </row>
    <row r="901" spans="1:8" x14ac:dyDescent="0.15">
      <c r="A901">
        <v>9903</v>
      </c>
      <c r="B901" t="s">
        <v>3782</v>
      </c>
      <c r="C901" t="s">
        <v>3783</v>
      </c>
      <c r="D901" t="s">
        <v>409</v>
      </c>
      <c r="E901" s="2" t="s">
        <v>266</v>
      </c>
      <c r="F901" t="s">
        <v>1929</v>
      </c>
      <c r="G901" s="2" t="s">
        <v>813</v>
      </c>
      <c r="H901" t="s">
        <v>1397</v>
      </c>
    </row>
    <row r="902" spans="1:8" x14ac:dyDescent="0.15">
      <c r="A902">
        <v>9904</v>
      </c>
      <c r="B902" t="s">
        <v>3784</v>
      </c>
      <c r="C902" t="s">
        <v>3785</v>
      </c>
      <c r="D902" t="s">
        <v>409</v>
      </c>
      <c r="E902" s="2" t="s">
        <v>266</v>
      </c>
      <c r="F902" t="s">
        <v>1915</v>
      </c>
      <c r="G902" s="2" t="s">
        <v>841</v>
      </c>
      <c r="H902" t="s">
        <v>1397</v>
      </c>
    </row>
    <row r="903" spans="1:8" x14ac:dyDescent="0.15">
      <c r="A903">
        <v>9905</v>
      </c>
      <c r="B903" t="s">
        <v>3786</v>
      </c>
      <c r="C903" t="s">
        <v>3787</v>
      </c>
      <c r="D903" t="s">
        <v>409</v>
      </c>
      <c r="E903" s="2" t="s">
        <v>266</v>
      </c>
      <c r="F903" t="s">
        <v>1897</v>
      </c>
      <c r="G903" s="2" t="s">
        <v>1046</v>
      </c>
      <c r="H903" t="s">
        <v>1397</v>
      </c>
    </row>
    <row r="904" spans="1:8" x14ac:dyDescent="0.15">
      <c r="A904">
        <v>9906</v>
      </c>
      <c r="B904" t="s">
        <v>3788</v>
      </c>
      <c r="C904" t="s">
        <v>3789</v>
      </c>
      <c r="D904" t="s">
        <v>409</v>
      </c>
      <c r="E904" s="2" t="s">
        <v>266</v>
      </c>
      <c r="F904" t="s">
        <v>1915</v>
      </c>
      <c r="G904" s="2" t="s">
        <v>751</v>
      </c>
      <c r="H904" t="s">
        <v>1397</v>
      </c>
    </row>
    <row r="905" spans="1:8" x14ac:dyDescent="0.15">
      <c r="A905">
        <v>9907</v>
      </c>
      <c r="B905" t="s">
        <v>3790</v>
      </c>
      <c r="C905" t="s">
        <v>3791</v>
      </c>
      <c r="D905" t="s">
        <v>409</v>
      </c>
      <c r="E905" s="2" t="s">
        <v>266</v>
      </c>
      <c r="F905" t="s">
        <v>1935</v>
      </c>
      <c r="G905" s="2" t="s">
        <v>523</v>
      </c>
      <c r="H905" t="s">
        <v>1397</v>
      </c>
    </row>
    <row r="906" spans="1:8" x14ac:dyDescent="0.15">
      <c r="A906">
        <v>9908</v>
      </c>
      <c r="B906" t="s">
        <v>3792</v>
      </c>
      <c r="C906" t="s">
        <v>3793</v>
      </c>
      <c r="D906" t="s">
        <v>409</v>
      </c>
      <c r="E906" s="2" t="s">
        <v>266</v>
      </c>
      <c r="F906" t="s">
        <v>1963</v>
      </c>
      <c r="G906" s="2" t="s">
        <v>533</v>
      </c>
      <c r="H906" t="s">
        <v>1397</v>
      </c>
    </row>
    <row r="907" spans="1:8" x14ac:dyDescent="0.15">
      <c r="A907">
        <v>9909</v>
      </c>
      <c r="B907" t="s">
        <v>3794</v>
      </c>
      <c r="C907" t="s">
        <v>3795</v>
      </c>
      <c r="D907" t="s">
        <v>409</v>
      </c>
      <c r="E907" s="2" t="s">
        <v>266</v>
      </c>
      <c r="F907" t="s">
        <v>1905</v>
      </c>
      <c r="G907" s="2" t="s">
        <v>522</v>
      </c>
      <c r="H907" t="s">
        <v>1397</v>
      </c>
    </row>
    <row r="908" spans="1:8" x14ac:dyDescent="0.15">
      <c r="A908">
        <v>9910</v>
      </c>
      <c r="B908" t="s">
        <v>3796</v>
      </c>
      <c r="C908" t="s">
        <v>3797</v>
      </c>
      <c r="D908" t="s">
        <v>409</v>
      </c>
      <c r="E908" s="2" t="s">
        <v>266</v>
      </c>
      <c r="F908" t="s">
        <v>1929</v>
      </c>
      <c r="G908" s="2" t="s">
        <v>1345</v>
      </c>
      <c r="H908" t="s">
        <v>1397</v>
      </c>
    </row>
    <row r="909" spans="1:8" x14ac:dyDescent="0.15">
      <c r="A909">
        <v>9911</v>
      </c>
      <c r="B909" t="s">
        <v>3798</v>
      </c>
      <c r="C909" t="s">
        <v>3799</v>
      </c>
      <c r="D909" t="s">
        <v>409</v>
      </c>
      <c r="E909" s="2" t="s">
        <v>266</v>
      </c>
      <c r="F909" t="s">
        <v>1897</v>
      </c>
      <c r="G909" s="2" t="s">
        <v>528</v>
      </c>
      <c r="H909" t="s">
        <v>1397</v>
      </c>
    </row>
    <row r="910" spans="1:8" x14ac:dyDescent="0.15">
      <c r="A910">
        <v>9912</v>
      </c>
      <c r="B910" t="s">
        <v>3800</v>
      </c>
      <c r="C910" t="s">
        <v>3801</v>
      </c>
      <c r="D910" t="s">
        <v>409</v>
      </c>
      <c r="E910" s="2" t="s">
        <v>266</v>
      </c>
      <c r="F910" t="s">
        <v>1905</v>
      </c>
      <c r="G910" s="2" t="s">
        <v>787</v>
      </c>
      <c r="H910" t="s">
        <v>1397</v>
      </c>
    </row>
    <row r="911" spans="1:8" x14ac:dyDescent="0.15">
      <c r="A911">
        <v>9913</v>
      </c>
      <c r="B911" t="s">
        <v>3802</v>
      </c>
      <c r="C911" t="s">
        <v>3803</v>
      </c>
      <c r="D911" t="s">
        <v>409</v>
      </c>
      <c r="E911" s="2" t="s">
        <v>266</v>
      </c>
      <c r="F911" t="s">
        <v>2059</v>
      </c>
      <c r="G911" s="2" t="s">
        <v>1285</v>
      </c>
      <c r="H911" t="s">
        <v>1397</v>
      </c>
    </row>
    <row r="912" spans="1:8" x14ac:dyDescent="0.15">
      <c r="A912">
        <v>9914</v>
      </c>
      <c r="B912" t="s">
        <v>3804</v>
      </c>
      <c r="C912" t="s">
        <v>3805</v>
      </c>
      <c r="D912" t="s">
        <v>409</v>
      </c>
      <c r="E912" s="2" t="s">
        <v>266</v>
      </c>
      <c r="F912" t="s">
        <v>1897</v>
      </c>
      <c r="G912" s="2" t="s">
        <v>889</v>
      </c>
      <c r="H912" t="s">
        <v>1397</v>
      </c>
    </row>
    <row r="913" spans="1:8" x14ac:dyDescent="0.15">
      <c r="A913">
        <v>9915</v>
      </c>
      <c r="B913" t="s">
        <v>3806</v>
      </c>
      <c r="C913" t="s">
        <v>3807</v>
      </c>
      <c r="D913" t="s">
        <v>409</v>
      </c>
      <c r="E913" s="2" t="s">
        <v>266</v>
      </c>
      <c r="F913" t="s">
        <v>1915</v>
      </c>
      <c r="G913" s="2" t="s">
        <v>1189</v>
      </c>
      <c r="H913" t="s">
        <v>1397</v>
      </c>
    </row>
    <row r="914" spans="1:8" x14ac:dyDescent="0.15">
      <c r="A914">
        <v>9916</v>
      </c>
      <c r="B914" t="s">
        <v>3808</v>
      </c>
      <c r="C914" t="s">
        <v>3809</v>
      </c>
      <c r="D914" t="s">
        <v>409</v>
      </c>
      <c r="E914" s="2" t="s">
        <v>1384</v>
      </c>
      <c r="F914" t="s">
        <v>1935</v>
      </c>
      <c r="G914" s="2" t="s">
        <v>3810</v>
      </c>
      <c r="H914" t="s">
        <v>1397</v>
      </c>
    </row>
    <row r="915" spans="1:8" x14ac:dyDescent="0.15">
      <c r="A915">
        <v>9917</v>
      </c>
      <c r="B915" t="s">
        <v>3811</v>
      </c>
      <c r="C915" t="s">
        <v>3812</v>
      </c>
      <c r="D915" t="s">
        <v>409</v>
      </c>
      <c r="E915" s="2" t="s">
        <v>1384</v>
      </c>
      <c r="F915" t="s">
        <v>1905</v>
      </c>
      <c r="G915" s="2" t="s">
        <v>958</v>
      </c>
      <c r="H915" t="s">
        <v>1397</v>
      </c>
    </row>
    <row r="916" spans="1:8" x14ac:dyDescent="0.15">
      <c r="A916">
        <v>9918</v>
      </c>
      <c r="B916" t="s">
        <v>3813</v>
      </c>
      <c r="C916" t="s">
        <v>3814</v>
      </c>
      <c r="D916" t="s">
        <v>409</v>
      </c>
      <c r="E916" s="2" t="s">
        <v>1384</v>
      </c>
      <c r="F916" t="s">
        <v>1929</v>
      </c>
      <c r="G916" s="2" t="s">
        <v>1220</v>
      </c>
      <c r="H916" t="s">
        <v>1397</v>
      </c>
    </row>
    <row r="917" spans="1:8" x14ac:dyDescent="0.15">
      <c r="A917">
        <v>9919</v>
      </c>
      <c r="B917" t="s">
        <v>3815</v>
      </c>
      <c r="C917" t="s">
        <v>3816</v>
      </c>
      <c r="D917" t="s">
        <v>367</v>
      </c>
      <c r="E917" s="2" t="s">
        <v>268</v>
      </c>
      <c r="F917" t="s">
        <v>1902</v>
      </c>
      <c r="G917" s="2" t="s">
        <v>1119</v>
      </c>
      <c r="H917" t="s">
        <v>1397</v>
      </c>
    </row>
    <row r="918" spans="1:8" x14ac:dyDescent="0.15">
      <c r="A918">
        <v>9920</v>
      </c>
      <c r="B918" t="s">
        <v>3817</v>
      </c>
      <c r="C918" t="s">
        <v>3818</v>
      </c>
      <c r="D918" t="s">
        <v>367</v>
      </c>
      <c r="E918" s="2" t="s">
        <v>268</v>
      </c>
      <c r="F918" t="s">
        <v>1915</v>
      </c>
      <c r="G918" s="2" t="s">
        <v>1081</v>
      </c>
      <c r="H918" t="s">
        <v>1397</v>
      </c>
    </row>
    <row r="919" spans="1:8" x14ac:dyDescent="0.15">
      <c r="A919">
        <v>9921</v>
      </c>
      <c r="B919" t="s">
        <v>3819</v>
      </c>
      <c r="C919" t="s">
        <v>3820</v>
      </c>
      <c r="D919" t="s">
        <v>367</v>
      </c>
      <c r="E919" s="2" t="s">
        <v>267</v>
      </c>
      <c r="F919" t="s">
        <v>1902</v>
      </c>
      <c r="G919" s="2" t="s">
        <v>504</v>
      </c>
      <c r="H919" t="s">
        <v>1397</v>
      </c>
    </row>
    <row r="920" spans="1:8" x14ac:dyDescent="0.15">
      <c r="A920">
        <v>9922</v>
      </c>
      <c r="B920" t="s">
        <v>3821</v>
      </c>
      <c r="C920" t="s">
        <v>3822</v>
      </c>
      <c r="D920" t="s">
        <v>367</v>
      </c>
      <c r="E920" s="2" t="s">
        <v>267</v>
      </c>
      <c r="F920" t="s">
        <v>1915</v>
      </c>
      <c r="G920" s="2" t="s">
        <v>550</v>
      </c>
      <c r="H920" t="s">
        <v>1397</v>
      </c>
    </row>
    <row r="921" spans="1:8" x14ac:dyDescent="0.15">
      <c r="A921">
        <v>9923</v>
      </c>
      <c r="B921" t="s">
        <v>3823</v>
      </c>
      <c r="C921" t="s">
        <v>3824</v>
      </c>
      <c r="D921" t="s">
        <v>367</v>
      </c>
      <c r="E921" s="2" t="s">
        <v>266</v>
      </c>
      <c r="F921" t="s">
        <v>1915</v>
      </c>
      <c r="G921" s="2" t="s">
        <v>813</v>
      </c>
      <c r="H921" t="s">
        <v>1397</v>
      </c>
    </row>
    <row r="922" spans="1:8" x14ac:dyDescent="0.15">
      <c r="A922">
        <v>9924</v>
      </c>
      <c r="B922" t="s">
        <v>3825</v>
      </c>
      <c r="C922" t="s">
        <v>3041</v>
      </c>
      <c r="D922" t="s">
        <v>414</v>
      </c>
      <c r="E922" s="2" t="s">
        <v>268</v>
      </c>
      <c r="F922" t="s">
        <v>2016</v>
      </c>
      <c r="G922" s="2" t="s">
        <v>937</v>
      </c>
      <c r="H922" t="s">
        <v>1397</v>
      </c>
    </row>
    <row r="923" spans="1:8" x14ac:dyDescent="0.15">
      <c r="A923">
        <v>9925</v>
      </c>
      <c r="B923" t="s">
        <v>3826</v>
      </c>
      <c r="C923" t="s">
        <v>3827</v>
      </c>
      <c r="D923" t="s">
        <v>414</v>
      </c>
      <c r="E923" s="2" t="s">
        <v>268</v>
      </c>
      <c r="F923" t="s">
        <v>1929</v>
      </c>
      <c r="G923" s="2" t="s">
        <v>546</v>
      </c>
      <c r="H923" t="s">
        <v>1397</v>
      </c>
    </row>
    <row r="924" spans="1:8" x14ac:dyDescent="0.15">
      <c r="A924">
        <v>9926</v>
      </c>
      <c r="B924" t="s">
        <v>3828</v>
      </c>
      <c r="C924" t="s">
        <v>3829</v>
      </c>
      <c r="D924" t="s">
        <v>414</v>
      </c>
      <c r="E924" s="2" t="s">
        <v>268</v>
      </c>
      <c r="F924" t="s">
        <v>1929</v>
      </c>
      <c r="G924" s="2" t="s">
        <v>1235</v>
      </c>
      <c r="H924" t="s">
        <v>1397</v>
      </c>
    </row>
    <row r="925" spans="1:8" x14ac:dyDescent="0.15">
      <c r="A925">
        <v>9927</v>
      </c>
      <c r="B925" t="s">
        <v>3830</v>
      </c>
      <c r="C925" t="s">
        <v>3831</v>
      </c>
      <c r="D925" t="s">
        <v>414</v>
      </c>
      <c r="E925" s="2" t="s">
        <v>268</v>
      </c>
      <c r="F925" t="s">
        <v>1960</v>
      </c>
      <c r="G925" s="2" t="s">
        <v>1295</v>
      </c>
      <c r="H925" t="s">
        <v>1397</v>
      </c>
    </row>
    <row r="926" spans="1:8" x14ac:dyDescent="0.15">
      <c r="A926">
        <v>9928</v>
      </c>
      <c r="B926" t="s">
        <v>3832</v>
      </c>
      <c r="C926" t="s">
        <v>3833</v>
      </c>
      <c r="D926" t="s">
        <v>414</v>
      </c>
      <c r="E926" s="2" t="s">
        <v>268</v>
      </c>
      <c r="F926" t="s">
        <v>2016</v>
      </c>
      <c r="G926" s="2" t="s">
        <v>1278</v>
      </c>
      <c r="H926" t="s">
        <v>1397</v>
      </c>
    </row>
    <row r="927" spans="1:8" x14ac:dyDescent="0.15">
      <c r="A927">
        <v>9929</v>
      </c>
      <c r="B927" t="s">
        <v>3834</v>
      </c>
      <c r="C927" t="s">
        <v>3835</v>
      </c>
      <c r="D927" t="s">
        <v>414</v>
      </c>
      <c r="E927" s="2" t="s">
        <v>268</v>
      </c>
      <c r="F927" t="s">
        <v>2043</v>
      </c>
      <c r="G927" s="2" t="s">
        <v>1234</v>
      </c>
      <c r="H927" t="s">
        <v>1397</v>
      </c>
    </row>
    <row r="928" spans="1:8" x14ac:dyDescent="0.15">
      <c r="A928">
        <v>9930</v>
      </c>
      <c r="B928" t="s">
        <v>3836</v>
      </c>
      <c r="C928" t="s">
        <v>3837</v>
      </c>
      <c r="D928" t="s">
        <v>414</v>
      </c>
      <c r="E928" s="2" t="s">
        <v>268</v>
      </c>
      <c r="F928" t="s">
        <v>2016</v>
      </c>
      <c r="G928" s="2" t="s">
        <v>3838</v>
      </c>
      <c r="H928" t="s">
        <v>1397</v>
      </c>
    </row>
    <row r="929" spans="1:8" x14ac:dyDescent="0.15">
      <c r="A929">
        <v>9931</v>
      </c>
      <c r="B929" t="s">
        <v>3839</v>
      </c>
      <c r="C929" t="s">
        <v>3840</v>
      </c>
      <c r="D929" t="s">
        <v>414</v>
      </c>
      <c r="E929" s="2" t="s">
        <v>268</v>
      </c>
      <c r="F929" t="s">
        <v>1915</v>
      </c>
      <c r="G929" s="2" t="s">
        <v>512</v>
      </c>
      <c r="H929" t="s">
        <v>1397</v>
      </c>
    </row>
    <row r="930" spans="1:8" x14ac:dyDescent="0.15">
      <c r="A930">
        <v>9932</v>
      </c>
      <c r="B930" t="s">
        <v>3841</v>
      </c>
      <c r="C930" t="s">
        <v>3842</v>
      </c>
      <c r="D930" t="s">
        <v>414</v>
      </c>
      <c r="E930" s="2" t="s">
        <v>268</v>
      </c>
      <c r="F930" t="s">
        <v>2043</v>
      </c>
      <c r="G930" s="2" t="s">
        <v>1282</v>
      </c>
      <c r="H930" t="s">
        <v>1397</v>
      </c>
    </row>
    <row r="931" spans="1:8" x14ac:dyDescent="0.15">
      <c r="A931">
        <v>9933</v>
      </c>
      <c r="B931" t="s">
        <v>3843</v>
      </c>
      <c r="C931" t="s">
        <v>3844</v>
      </c>
      <c r="D931" t="s">
        <v>414</v>
      </c>
      <c r="E931" s="2" t="s">
        <v>268</v>
      </c>
      <c r="F931" t="s">
        <v>2085</v>
      </c>
      <c r="G931" s="2" t="s">
        <v>1119</v>
      </c>
      <c r="H931" t="s">
        <v>1397</v>
      </c>
    </row>
    <row r="932" spans="1:8" x14ac:dyDescent="0.15">
      <c r="A932">
        <v>9934</v>
      </c>
      <c r="B932" t="s">
        <v>3845</v>
      </c>
      <c r="C932" t="s">
        <v>3846</v>
      </c>
      <c r="D932" t="s">
        <v>414</v>
      </c>
      <c r="E932" s="2" t="s">
        <v>268</v>
      </c>
      <c r="F932" t="s">
        <v>1915</v>
      </c>
      <c r="G932" s="2" t="s">
        <v>732</v>
      </c>
      <c r="H932" t="s">
        <v>1397</v>
      </c>
    </row>
    <row r="933" spans="1:8" x14ac:dyDescent="0.15">
      <c r="A933">
        <v>9935</v>
      </c>
      <c r="B933" t="s">
        <v>3847</v>
      </c>
      <c r="C933" t="s">
        <v>3848</v>
      </c>
      <c r="D933" t="s">
        <v>414</v>
      </c>
      <c r="E933" s="2" t="s">
        <v>268</v>
      </c>
      <c r="F933" t="s">
        <v>1915</v>
      </c>
      <c r="G933" s="2" t="s">
        <v>640</v>
      </c>
      <c r="H933" t="s">
        <v>1397</v>
      </c>
    </row>
    <row r="934" spans="1:8" x14ac:dyDescent="0.15">
      <c r="A934">
        <v>9936</v>
      </c>
      <c r="B934" t="s">
        <v>3849</v>
      </c>
      <c r="C934" t="s">
        <v>3850</v>
      </c>
      <c r="D934" t="s">
        <v>414</v>
      </c>
      <c r="E934" s="2" t="s">
        <v>267</v>
      </c>
      <c r="F934" t="s">
        <v>2000</v>
      </c>
      <c r="G934" s="2" t="s">
        <v>1186</v>
      </c>
      <c r="H934" t="s">
        <v>1397</v>
      </c>
    </row>
    <row r="935" spans="1:8" x14ac:dyDescent="0.15">
      <c r="A935">
        <v>9937</v>
      </c>
      <c r="B935" t="s">
        <v>3851</v>
      </c>
      <c r="C935" t="s">
        <v>3852</v>
      </c>
      <c r="D935" t="s">
        <v>414</v>
      </c>
      <c r="E935" s="2" t="s">
        <v>267</v>
      </c>
      <c r="F935" t="s">
        <v>2059</v>
      </c>
      <c r="G935" s="2" t="s">
        <v>1044</v>
      </c>
      <c r="H935" t="s">
        <v>1397</v>
      </c>
    </row>
    <row r="936" spans="1:8" x14ac:dyDescent="0.15">
      <c r="A936">
        <v>9938</v>
      </c>
      <c r="B936" t="s">
        <v>3853</v>
      </c>
      <c r="C936" t="s">
        <v>3854</v>
      </c>
      <c r="D936" t="s">
        <v>414</v>
      </c>
      <c r="E936" s="2" t="s">
        <v>267</v>
      </c>
      <c r="F936" t="s">
        <v>2016</v>
      </c>
      <c r="G936" s="2" t="s">
        <v>1273</v>
      </c>
      <c r="H936" t="s">
        <v>1397</v>
      </c>
    </row>
    <row r="937" spans="1:8" x14ac:dyDescent="0.15">
      <c r="A937">
        <v>9939</v>
      </c>
      <c r="B937" t="s">
        <v>3855</v>
      </c>
      <c r="C937" t="s">
        <v>3856</v>
      </c>
      <c r="D937" t="s">
        <v>414</v>
      </c>
      <c r="E937" s="2" t="s">
        <v>267</v>
      </c>
      <c r="F937" t="s">
        <v>2016</v>
      </c>
      <c r="G937" s="2" t="s">
        <v>541</v>
      </c>
      <c r="H937" t="s">
        <v>1397</v>
      </c>
    </row>
    <row r="938" spans="1:8" x14ac:dyDescent="0.15">
      <c r="A938">
        <v>9940</v>
      </c>
      <c r="B938" t="s">
        <v>3857</v>
      </c>
      <c r="C938" t="s">
        <v>3858</v>
      </c>
      <c r="D938" t="s">
        <v>414</v>
      </c>
      <c r="E938" s="2" t="s">
        <v>266</v>
      </c>
      <c r="F938" t="s">
        <v>2016</v>
      </c>
      <c r="G938" s="2" t="s">
        <v>558</v>
      </c>
      <c r="H938" t="s">
        <v>1397</v>
      </c>
    </row>
    <row r="939" spans="1:8" x14ac:dyDescent="0.15">
      <c r="A939">
        <v>9941</v>
      </c>
      <c r="B939" t="s">
        <v>3859</v>
      </c>
      <c r="C939" t="s">
        <v>3860</v>
      </c>
      <c r="D939" t="s">
        <v>414</v>
      </c>
      <c r="E939" s="2" t="s">
        <v>266</v>
      </c>
      <c r="F939" t="s">
        <v>2048</v>
      </c>
      <c r="G939" s="2" t="s">
        <v>1005</v>
      </c>
      <c r="H939" t="s">
        <v>1397</v>
      </c>
    </row>
    <row r="940" spans="1:8" x14ac:dyDescent="0.15">
      <c r="A940">
        <v>9942</v>
      </c>
      <c r="B940" t="s">
        <v>3861</v>
      </c>
      <c r="C940" t="s">
        <v>3862</v>
      </c>
      <c r="D940" t="s">
        <v>414</v>
      </c>
      <c r="E940" s="2" t="s">
        <v>266</v>
      </c>
      <c r="F940" t="s">
        <v>2222</v>
      </c>
      <c r="G940" s="2" t="s">
        <v>519</v>
      </c>
      <c r="H940" t="s">
        <v>1397</v>
      </c>
    </row>
    <row r="941" spans="1:8" x14ac:dyDescent="0.15">
      <c r="A941">
        <v>9943</v>
      </c>
      <c r="B941" t="s">
        <v>3863</v>
      </c>
      <c r="C941" t="s">
        <v>3864</v>
      </c>
      <c r="D941" t="s">
        <v>414</v>
      </c>
      <c r="E941" s="2" t="s">
        <v>266</v>
      </c>
      <c r="F941" t="s">
        <v>2016</v>
      </c>
      <c r="G941" s="2" t="s">
        <v>1346</v>
      </c>
      <c r="H941" t="s">
        <v>1397</v>
      </c>
    </row>
    <row r="942" spans="1:8" x14ac:dyDescent="0.15">
      <c r="A942">
        <v>9944</v>
      </c>
      <c r="B942" t="s">
        <v>3865</v>
      </c>
      <c r="C942" t="s">
        <v>3866</v>
      </c>
      <c r="D942" t="s">
        <v>414</v>
      </c>
      <c r="E942" s="2" t="s">
        <v>266</v>
      </c>
      <c r="F942" t="s">
        <v>1994</v>
      </c>
      <c r="G942" s="2" t="s">
        <v>608</v>
      </c>
      <c r="H942" t="s">
        <v>1397</v>
      </c>
    </row>
    <row r="943" spans="1:8" x14ac:dyDescent="0.15">
      <c r="A943">
        <v>9945</v>
      </c>
      <c r="B943" t="s">
        <v>3867</v>
      </c>
      <c r="C943" t="s">
        <v>3868</v>
      </c>
      <c r="D943" t="s">
        <v>414</v>
      </c>
      <c r="E943" s="2" t="s">
        <v>266</v>
      </c>
      <c r="F943" t="s">
        <v>2043</v>
      </c>
      <c r="G943" s="2" t="s">
        <v>1284</v>
      </c>
      <c r="H943" t="s">
        <v>1397</v>
      </c>
    </row>
    <row r="944" spans="1:8" x14ac:dyDescent="0.15">
      <c r="A944">
        <v>9946</v>
      </c>
      <c r="B944" t="s">
        <v>3869</v>
      </c>
      <c r="C944" t="s">
        <v>3870</v>
      </c>
      <c r="D944" t="s">
        <v>414</v>
      </c>
      <c r="E944" s="2" t="s">
        <v>266</v>
      </c>
      <c r="F944" t="s">
        <v>2016</v>
      </c>
      <c r="G944" s="2" t="s">
        <v>696</v>
      </c>
      <c r="H944" t="s">
        <v>1397</v>
      </c>
    </row>
    <row r="945" spans="1:8" x14ac:dyDescent="0.15">
      <c r="A945">
        <v>9947</v>
      </c>
      <c r="B945" t="s">
        <v>3871</v>
      </c>
      <c r="C945" t="s">
        <v>3872</v>
      </c>
      <c r="D945" t="s">
        <v>414</v>
      </c>
      <c r="E945" s="2" t="s">
        <v>266</v>
      </c>
      <c r="F945" t="s">
        <v>1929</v>
      </c>
      <c r="G945" s="2" t="s">
        <v>1284</v>
      </c>
      <c r="H945" t="s">
        <v>1397</v>
      </c>
    </row>
    <row r="946" spans="1:8" x14ac:dyDescent="0.15">
      <c r="A946">
        <v>9948</v>
      </c>
      <c r="B946" t="s">
        <v>3873</v>
      </c>
      <c r="C946" t="s">
        <v>3874</v>
      </c>
      <c r="D946" t="s">
        <v>414</v>
      </c>
      <c r="E946" s="2" t="s">
        <v>266</v>
      </c>
      <c r="F946" t="s">
        <v>1897</v>
      </c>
      <c r="G946" s="2" t="s">
        <v>1326</v>
      </c>
      <c r="H946" t="s">
        <v>1397</v>
      </c>
    </row>
    <row r="947" spans="1:8" x14ac:dyDescent="0.15">
      <c r="A947">
        <v>9949</v>
      </c>
      <c r="B947" t="s">
        <v>3875</v>
      </c>
      <c r="C947" t="s">
        <v>3876</v>
      </c>
      <c r="D947" t="s">
        <v>414</v>
      </c>
      <c r="E947" s="2" t="s">
        <v>266</v>
      </c>
      <c r="F947" t="s">
        <v>2165</v>
      </c>
      <c r="G947" s="2" t="s">
        <v>1336</v>
      </c>
      <c r="H947" t="s">
        <v>1397</v>
      </c>
    </row>
    <row r="948" spans="1:8" x14ac:dyDescent="0.15">
      <c r="A948">
        <v>9950</v>
      </c>
      <c r="B948" t="s">
        <v>3877</v>
      </c>
      <c r="C948" t="s">
        <v>3878</v>
      </c>
      <c r="D948" t="s">
        <v>414</v>
      </c>
      <c r="E948" s="2" t="s">
        <v>266</v>
      </c>
      <c r="F948" t="s">
        <v>2016</v>
      </c>
      <c r="G948" s="2" t="s">
        <v>1309</v>
      </c>
      <c r="H948" t="s">
        <v>1397</v>
      </c>
    </row>
    <row r="949" spans="1:8" x14ac:dyDescent="0.15">
      <c r="A949">
        <v>9951</v>
      </c>
      <c r="B949" t="s">
        <v>3879</v>
      </c>
      <c r="C949" t="s">
        <v>3880</v>
      </c>
      <c r="D949" t="s">
        <v>414</v>
      </c>
      <c r="E949" s="2" t="s">
        <v>266</v>
      </c>
      <c r="F949" t="s">
        <v>1897</v>
      </c>
      <c r="G949" s="2" t="s">
        <v>1326</v>
      </c>
      <c r="H949" t="s">
        <v>1397</v>
      </c>
    </row>
    <row r="950" spans="1:8" x14ac:dyDescent="0.15">
      <c r="A950">
        <v>9952</v>
      </c>
      <c r="B950" t="s">
        <v>3881</v>
      </c>
      <c r="C950" t="s">
        <v>3882</v>
      </c>
      <c r="D950" t="s">
        <v>414</v>
      </c>
      <c r="E950" s="2" t="s">
        <v>266</v>
      </c>
      <c r="F950" t="s">
        <v>2165</v>
      </c>
      <c r="G950" s="2" t="s">
        <v>944</v>
      </c>
      <c r="H950" t="s">
        <v>1397</v>
      </c>
    </row>
    <row r="951" spans="1:8" x14ac:dyDescent="0.15">
      <c r="A951">
        <v>9953</v>
      </c>
      <c r="B951" t="s">
        <v>3883</v>
      </c>
      <c r="C951" t="s">
        <v>3884</v>
      </c>
      <c r="D951" t="s">
        <v>414</v>
      </c>
      <c r="E951" s="2" t="s">
        <v>266</v>
      </c>
      <c r="F951" t="s">
        <v>1960</v>
      </c>
      <c r="G951" s="2" t="s">
        <v>745</v>
      </c>
      <c r="H951" t="s">
        <v>1397</v>
      </c>
    </row>
    <row r="952" spans="1:8" x14ac:dyDescent="0.15">
      <c r="A952">
        <v>9954</v>
      </c>
      <c r="B952" t="s">
        <v>3885</v>
      </c>
      <c r="C952" t="s">
        <v>3886</v>
      </c>
      <c r="D952" t="s">
        <v>414</v>
      </c>
      <c r="E952" s="2" t="s">
        <v>266</v>
      </c>
      <c r="F952" t="s">
        <v>1905</v>
      </c>
      <c r="G952" s="2" t="s">
        <v>1258</v>
      </c>
      <c r="H952" t="s">
        <v>1397</v>
      </c>
    </row>
    <row r="953" spans="1:8" x14ac:dyDescent="0.15">
      <c r="A953">
        <v>9955</v>
      </c>
      <c r="B953" t="s">
        <v>3887</v>
      </c>
      <c r="C953" t="s">
        <v>3888</v>
      </c>
      <c r="D953" t="s">
        <v>414</v>
      </c>
      <c r="E953" s="2" t="s">
        <v>266</v>
      </c>
      <c r="F953" t="s">
        <v>2043</v>
      </c>
      <c r="G953" s="2" t="s">
        <v>786</v>
      </c>
      <c r="H953" t="s">
        <v>1397</v>
      </c>
    </row>
    <row r="954" spans="1:8" x14ac:dyDescent="0.15">
      <c r="A954">
        <v>9956</v>
      </c>
      <c r="B954" t="s">
        <v>3889</v>
      </c>
      <c r="C954" t="s">
        <v>3890</v>
      </c>
      <c r="D954" t="s">
        <v>371</v>
      </c>
      <c r="E954" s="2" t="s">
        <v>268</v>
      </c>
      <c r="F954" t="s">
        <v>2051</v>
      </c>
      <c r="G954" s="2" t="s">
        <v>1089</v>
      </c>
      <c r="H954" t="s">
        <v>1397</v>
      </c>
    </row>
    <row r="955" spans="1:8" x14ac:dyDescent="0.15">
      <c r="A955">
        <v>9957</v>
      </c>
      <c r="B955" t="s">
        <v>3891</v>
      </c>
      <c r="C955" t="s">
        <v>3892</v>
      </c>
      <c r="D955" t="s">
        <v>371</v>
      </c>
      <c r="E955" s="2" t="s">
        <v>268</v>
      </c>
      <c r="F955" t="s">
        <v>1905</v>
      </c>
      <c r="G955" s="2" t="s">
        <v>1270</v>
      </c>
      <c r="H955" t="s">
        <v>1397</v>
      </c>
    </row>
    <row r="956" spans="1:8" x14ac:dyDescent="0.15">
      <c r="A956">
        <v>9958</v>
      </c>
      <c r="B956" t="s">
        <v>3893</v>
      </c>
      <c r="C956" t="s">
        <v>3894</v>
      </c>
      <c r="D956" t="s">
        <v>371</v>
      </c>
      <c r="E956" s="2" t="s">
        <v>268</v>
      </c>
      <c r="F956" t="s">
        <v>2085</v>
      </c>
      <c r="G956" s="2" t="s">
        <v>546</v>
      </c>
      <c r="H956" t="s">
        <v>1397</v>
      </c>
    </row>
    <row r="957" spans="1:8" x14ac:dyDescent="0.15">
      <c r="A957">
        <v>9959</v>
      </c>
      <c r="B957" t="s">
        <v>3895</v>
      </c>
      <c r="C957" t="s">
        <v>3896</v>
      </c>
      <c r="D957" t="s">
        <v>371</v>
      </c>
      <c r="E957" s="2" t="s">
        <v>268</v>
      </c>
      <c r="F957" t="s">
        <v>2085</v>
      </c>
      <c r="G957" s="2" t="s">
        <v>1247</v>
      </c>
      <c r="H957" t="s">
        <v>1397</v>
      </c>
    </row>
    <row r="958" spans="1:8" x14ac:dyDescent="0.15">
      <c r="A958">
        <v>9960</v>
      </c>
      <c r="B958" t="s">
        <v>3897</v>
      </c>
      <c r="C958" t="s">
        <v>3898</v>
      </c>
      <c r="D958" t="s">
        <v>371</v>
      </c>
      <c r="E958" s="2" t="s">
        <v>268</v>
      </c>
      <c r="F958" t="s">
        <v>2043</v>
      </c>
      <c r="G958" s="2" t="s">
        <v>997</v>
      </c>
      <c r="H958" t="s">
        <v>1397</v>
      </c>
    </row>
    <row r="959" spans="1:8" x14ac:dyDescent="0.15">
      <c r="A959">
        <v>9961</v>
      </c>
      <c r="B959" t="s">
        <v>3899</v>
      </c>
      <c r="C959" t="s">
        <v>3900</v>
      </c>
      <c r="D959" t="s">
        <v>371</v>
      </c>
      <c r="E959" s="2" t="s">
        <v>268</v>
      </c>
      <c r="F959" t="s">
        <v>1905</v>
      </c>
      <c r="G959" s="2" t="s">
        <v>627</v>
      </c>
      <c r="H959" t="s">
        <v>1397</v>
      </c>
    </row>
    <row r="960" spans="1:8" x14ac:dyDescent="0.15">
      <c r="A960">
        <v>9962</v>
      </c>
      <c r="B960" t="s">
        <v>3901</v>
      </c>
      <c r="C960" t="s">
        <v>3902</v>
      </c>
      <c r="D960" t="s">
        <v>371</v>
      </c>
      <c r="E960" s="2" t="s">
        <v>268</v>
      </c>
      <c r="F960" t="s">
        <v>1897</v>
      </c>
      <c r="G960" s="2" t="s">
        <v>999</v>
      </c>
      <c r="H960" t="s">
        <v>1397</v>
      </c>
    </row>
    <row r="961" spans="1:8" x14ac:dyDescent="0.15">
      <c r="A961">
        <v>9963</v>
      </c>
      <c r="B961" t="s">
        <v>3903</v>
      </c>
      <c r="C961" t="s">
        <v>3904</v>
      </c>
      <c r="D961" t="s">
        <v>371</v>
      </c>
      <c r="E961" s="2" t="s">
        <v>268</v>
      </c>
      <c r="F961" t="s">
        <v>2043</v>
      </c>
      <c r="G961" s="2" t="s">
        <v>1171</v>
      </c>
      <c r="H961" t="s">
        <v>1397</v>
      </c>
    </row>
    <row r="962" spans="1:8" x14ac:dyDescent="0.15">
      <c r="A962">
        <v>9964</v>
      </c>
      <c r="B962" t="s">
        <v>3905</v>
      </c>
      <c r="C962" t="s">
        <v>3906</v>
      </c>
      <c r="D962" t="s">
        <v>371</v>
      </c>
      <c r="E962" s="2" t="s">
        <v>268</v>
      </c>
      <c r="F962" t="s">
        <v>1905</v>
      </c>
      <c r="G962" s="2" t="s">
        <v>2429</v>
      </c>
      <c r="H962" t="s">
        <v>1397</v>
      </c>
    </row>
    <row r="963" spans="1:8" x14ac:dyDescent="0.15">
      <c r="A963">
        <v>9965</v>
      </c>
      <c r="B963" t="s">
        <v>3907</v>
      </c>
      <c r="C963" t="s">
        <v>3908</v>
      </c>
      <c r="D963" t="s">
        <v>371</v>
      </c>
      <c r="E963" s="2" t="s">
        <v>268</v>
      </c>
      <c r="F963" t="s">
        <v>2023</v>
      </c>
      <c r="G963" s="2" t="s">
        <v>1070</v>
      </c>
      <c r="H963" t="s">
        <v>1397</v>
      </c>
    </row>
    <row r="964" spans="1:8" x14ac:dyDescent="0.15">
      <c r="A964">
        <v>9966</v>
      </c>
      <c r="B964" t="s">
        <v>3909</v>
      </c>
      <c r="C964" t="s">
        <v>3463</v>
      </c>
      <c r="D964" t="s">
        <v>371</v>
      </c>
      <c r="E964" s="2" t="s">
        <v>268</v>
      </c>
      <c r="F964" t="s">
        <v>1905</v>
      </c>
      <c r="G964" s="2" t="s">
        <v>1170</v>
      </c>
      <c r="H964" t="s">
        <v>1397</v>
      </c>
    </row>
    <row r="965" spans="1:8" x14ac:dyDescent="0.15">
      <c r="A965">
        <v>9967</v>
      </c>
      <c r="B965" t="s">
        <v>3910</v>
      </c>
      <c r="C965" t="s">
        <v>3911</v>
      </c>
      <c r="D965" t="s">
        <v>371</v>
      </c>
      <c r="E965" s="2" t="s">
        <v>267</v>
      </c>
      <c r="F965" t="s">
        <v>2085</v>
      </c>
      <c r="G965" s="2" t="s">
        <v>592</v>
      </c>
      <c r="H965" t="s">
        <v>1397</v>
      </c>
    </row>
    <row r="966" spans="1:8" x14ac:dyDescent="0.15">
      <c r="A966">
        <v>9968</v>
      </c>
      <c r="B966" t="s">
        <v>3912</v>
      </c>
      <c r="C966" t="s">
        <v>3913</v>
      </c>
      <c r="D966" t="s">
        <v>371</v>
      </c>
      <c r="E966" s="2" t="s">
        <v>267</v>
      </c>
      <c r="F966" t="s">
        <v>1905</v>
      </c>
      <c r="G966" s="2" t="s">
        <v>981</v>
      </c>
      <c r="H966" t="s">
        <v>1397</v>
      </c>
    </row>
    <row r="967" spans="1:8" x14ac:dyDescent="0.15">
      <c r="A967">
        <v>9969</v>
      </c>
      <c r="B967" t="s">
        <v>3914</v>
      </c>
      <c r="C967" t="s">
        <v>3915</v>
      </c>
      <c r="D967" t="s">
        <v>371</v>
      </c>
      <c r="E967" s="2" t="s">
        <v>267</v>
      </c>
      <c r="F967" t="s">
        <v>1897</v>
      </c>
      <c r="G967" s="2" t="s">
        <v>3583</v>
      </c>
      <c r="H967" t="s">
        <v>1397</v>
      </c>
    </row>
    <row r="968" spans="1:8" x14ac:dyDescent="0.15">
      <c r="A968">
        <v>9970</v>
      </c>
      <c r="B968" t="s">
        <v>3916</v>
      </c>
      <c r="C968" t="s">
        <v>3917</v>
      </c>
      <c r="D968" t="s">
        <v>371</v>
      </c>
      <c r="E968" s="2" t="s">
        <v>267</v>
      </c>
      <c r="F968" t="s">
        <v>2009</v>
      </c>
      <c r="G968" s="2" t="s">
        <v>905</v>
      </c>
      <c r="H968" t="s">
        <v>1397</v>
      </c>
    </row>
    <row r="969" spans="1:8" x14ac:dyDescent="0.15">
      <c r="A969">
        <v>9971</v>
      </c>
      <c r="B969" t="s">
        <v>3918</v>
      </c>
      <c r="C969" t="s">
        <v>3919</v>
      </c>
      <c r="D969" t="s">
        <v>371</v>
      </c>
      <c r="E969" s="2" t="s">
        <v>267</v>
      </c>
      <c r="F969" t="s">
        <v>1905</v>
      </c>
      <c r="G969" s="2" t="s">
        <v>1041</v>
      </c>
      <c r="H969" t="s">
        <v>1397</v>
      </c>
    </row>
    <row r="970" spans="1:8" x14ac:dyDescent="0.15">
      <c r="A970">
        <v>9972</v>
      </c>
      <c r="B970" t="s">
        <v>3920</v>
      </c>
      <c r="C970" t="s">
        <v>3921</v>
      </c>
      <c r="D970" t="s">
        <v>371</v>
      </c>
      <c r="E970" s="2" t="s">
        <v>267</v>
      </c>
      <c r="F970" t="s">
        <v>1915</v>
      </c>
      <c r="G970" s="2" t="s">
        <v>588</v>
      </c>
      <c r="H970" t="s">
        <v>1397</v>
      </c>
    </row>
    <row r="971" spans="1:8" x14ac:dyDescent="0.15">
      <c r="A971">
        <v>9973</v>
      </c>
      <c r="B971" t="s">
        <v>3922</v>
      </c>
      <c r="C971" t="s">
        <v>3923</v>
      </c>
      <c r="D971" t="s">
        <v>371</v>
      </c>
      <c r="E971" s="2" t="s">
        <v>267</v>
      </c>
      <c r="F971" t="s">
        <v>1960</v>
      </c>
      <c r="G971" s="2" t="s">
        <v>510</v>
      </c>
      <c r="H971" t="s">
        <v>1397</v>
      </c>
    </row>
    <row r="972" spans="1:8" x14ac:dyDescent="0.15">
      <c r="A972">
        <v>9974</v>
      </c>
      <c r="B972" t="s">
        <v>3924</v>
      </c>
      <c r="C972" t="s">
        <v>3925</v>
      </c>
      <c r="D972" t="s">
        <v>371</v>
      </c>
      <c r="E972" s="2" t="s">
        <v>267</v>
      </c>
      <c r="F972" t="s">
        <v>1897</v>
      </c>
      <c r="G972" s="2" t="s">
        <v>708</v>
      </c>
      <c r="H972" t="s">
        <v>1397</v>
      </c>
    </row>
    <row r="973" spans="1:8" x14ac:dyDescent="0.15">
      <c r="A973">
        <v>9975</v>
      </c>
      <c r="B973" t="s">
        <v>3926</v>
      </c>
      <c r="C973" t="s">
        <v>3927</v>
      </c>
      <c r="D973" t="s">
        <v>371</v>
      </c>
      <c r="E973" s="2" t="s">
        <v>267</v>
      </c>
      <c r="F973" t="s">
        <v>1905</v>
      </c>
      <c r="G973" s="2" t="s">
        <v>772</v>
      </c>
      <c r="H973" t="s">
        <v>1397</v>
      </c>
    </row>
    <row r="974" spans="1:8" x14ac:dyDescent="0.15">
      <c r="A974">
        <v>9976</v>
      </c>
      <c r="B974" t="s">
        <v>3928</v>
      </c>
      <c r="C974" t="s">
        <v>3929</v>
      </c>
      <c r="D974" t="s">
        <v>371</v>
      </c>
      <c r="E974" s="2" t="s">
        <v>267</v>
      </c>
      <c r="F974" t="s">
        <v>2016</v>
      </c>
      <c r="G974" s="2" t="s">
        <v>1224</v>
      </c>
      <c r="H974" t="s">
        <v>1397</v>
      </c>
    </row>
    <row r="975" spans="1:8" x14ac:dyDescent="0.15">
      <c r="A975">
        <v>9977</v>
      </c>
      <c r="B975" t="s">
        <v>3930</v>
      </c>
      <c r="C975" t="s">
        <v>3931</v>
      </c>
      <c r="D975" t="s">
        <v>371</v>
      </c>
      <c r="E975" s="2" t="s">
        <v>267</v>
      </c>
      <c r="F975" t="s">
        <v>1905</v>
      </c>
      <c r="G975" s="2" t="s">
        <v>683</v>
      </c>
      <c r="H975" t="s">
        <v>1397</v>
      </c>
    </row>
    <row r="976" spans="1:8" x14ac:dyDescent="0.15">
      <c r="A976">
        <v>9978</v>
      </c>
      <c r="B976" t="s">
        <v>3932</v>
      </c>
      <c r="C976" t="s">
        <v>3933</v>
      </c>
      <c r="D976" t="s">
        <v>371</v>
      </c>
      <c r="E976" s="2" t="s">
        <v>267</v>
      </c>
      <c r="F976" t="s">
        <v>1915</v>
      </c>
      <c r="G976" s="2" t="s">
        <v>1341</v>
      </c>
      <c r="H976" t="s">
        <v>1397</v>
      </c>
    </row>
    <row r="977" spans="1:8" x14ac:dyDescent="0.15">
      <c r="A977">
        <v>9979</v>
      </c>
      <c r="B977" t="s">
        <v>3934</v>
      </c>
      <c r="C977" t="s">
        <v>2656</v>
      </c>
      <c r="D977" t="s">
        <v>371</v>
      </c>
      <c r="E977" s="2" t="s">
        <v>267</v>
      </c>
      <c r="F977" t="s">
        <v>2107</v>
      </c>
      <c r="G977" s="2" t="s">
        <v>737</v>
      </c>
      <c r="H977" t="s">
        <v>1397</v>
      </c>
    </row>
    <row r="978" spans="1:8" x14ac:dyDescent="0.15">
      <c r="A978">
        <v>9980</v>
      </c>
      <c r="B978" t="s">
        <v>3935</v>
      </c>
      <c r="C978" t="s">
        <v>3936</v>
      </c>
      <c r="D978" t="s">
        <v>371</v>
      </c>
      <c r="E978" s="2" t="s">
        <v>267</v>
      </c>
      <c r="F978" t="s">
        <v>2706</v>
      </c>
      <c r="G978" s="2" t="s">
        <v>940</v>
      </c>
      <c r="H978" t="s">
        <v>1397</v>
      </c>
    </row>
    <row r="979" spans="1:8" x14ac:dyDescent="0.15">
      <c r="A979">
        <v>9981</v>
      </c>
      <c r="B979" t="s">
        <v>3937</v>
      </c>
      <c r="C979" t="s">
        <v>3938</v>
      </c>
      <c r="D979" t="s">
        <v>371</v>
      </c>
      <c r="E979" s="2" t="s">
        <v>267</v>
      </c>
      <c r="F979" t="s">
        <v>2165</v>
      </c>
      <c r="G979" s="2" t="s">
        <v>779</v>
      </c>
      <c r="H979" t="s">
        <v>1397</v>
      </c>
    </row>
    <row r="980" spans="1:8" x14ac:dyDescent="0.15">
      <c r="A980">
        <v>9982</v>
      </c>
      <c r="B980" t="s">
        <v>3939</v>
      </c>
      <c r="C980" t="s">
        <v>3940</v>
      </c>
      <c r="D980" t="s">
        <v>371</v>
      </c>
      <c r="E980" s="2" t="s">
        <v>267</v>
      </c>
      <c r="F980" t="s">
        <v>1971</v>
      </c>
      <c r="G980" s="2" t="s">
        <v>1283</v>
      </c>
      <c r="H980" t="s">
        <v>1397</v>
      </c>
    </row>
    <row r="981" spans="1:8" x14ac:dyDescent="0.15">
      <c r="A981">
        <v>9983</v>
      </c>
      <c r="B981" t="s">
        <v>3941</v>
      </c>
      <c r="C981" t="s">
        <v>3942</v>
      </c>
      <c r="D981" t="s">
        <v>371</v>
      </c>
      <c r="E981" s="2" t="s">
        <v>267</v>
      </c>
      <c r="F981" t="s">
        <v>1915</v>
      </c>
      <c r="G981" s="2" t="s">
        <v>868</v>
      </c>
      <c r="H981" t="s">
        <v>1397</v>
      </c>
    </row>
    <row r="982" spans="1:8" x14ac:dyDescent="0.15">
      <c r="A982">
        <v>9984</v>
      </c>
      <c r="B982" t="s">
        <v>3943</v>
      </c>
      <c r="C982" t="s">
        <v>3944</v>
      </c>
      <c r="D982" t="s">
        <v>371</v>
      </c>
      <c r="E982" s="2" t="s">
        <v>267</v>
      </c>
      <c r="F982" t="s">
        <v>1935</v>
      </c>
      <c r="G982" s="2" t="s">
        <v>858</v>
      </c>
      <c r="H982" t="s">
        <v>1397</v>
      </c>
    </row>
    <row r="983" spans="1:8" x14ac:dyDescent="0.15">
      <c r="A983">
        <v>9985</v>
      </c>
      <c r="B983" t="s">
        <v>3945</v>
      </c>
      <c r="C983" t="s">
        <v>3946</v>
      </c>
      <c r="D983" t="s">
        <v>371</v>
      </c>
      <c r="E983" s="2" t="s">
        <v>266</v>
      </c>
      <c r="F983" t="s">
        <v>3947</v>
      </c>
      <c r="G983" s="2" t="s">
        <v>1243</v>
      </c>
      <c r="H983" t="s">
        <v>1397</v>
      </c>
    </row>
    <row r="984" spans="1:8" x14ac:dyDescent="0.15">
      <c r="A984">
        <v>9986</v>
      </c>
      <c r="B984" t="s">
        <v>3948</v>
      </c>
      <c r="C984" t="s">
        <v>3949</v>
      </c>
      <c r="D984" t="s">
        <v>371</v>
      </c>
      <c r="E984" s="2" t="s">
        <v>266</v>
      </c>
      <c r="F984" t="s">
        <v>1905</v>
      </c>
      <c r="G984" s="2" t="s">
        <v>973</v>
      </c>
      <c r="H984" t="s">
        <v>1397</v>
      </c>
    </row>
    <row r="985" spans="1:8" x14ac:dyDescent="0.15">
      <c r="A985">
        <v>9987</v>
      </c>
      <c r="B985" t="s">
        <v>3950</v>
      </c>
      <c r="C985" t="s">
        <v>3951</v>
      </c>
      <c r="D985" t="s">
        <v>371</v>
      </c>
      <c r="E985" s="2" t="s">
        <v>266</v>
      </c>
      <c r="F985" t="s">
        <v>2165</v>
      </c>
      <c r="G985" s="2" t="s">
        <v>529</v>
      </c>
      <c r="H985" t="s">
        <v>1397</v>
      </c>
    </row>
    <row r="986" spans="1:8" x14ac:dyDescent="0.15">
      <c r="A986">
        <v>9988</v>
      </c>
      <c r="B986" t="s">
        <v>3952</v>
      </c>
      <c r="C986" t="s">
        <v>3953</v>
      </c>
      <c r="D986" t="s">
        <v>371</v>
      </c>
      <c r="E986" s="2" t="s">
        <v>266</v>
      </c>
      <c r="F986" t="s">
        <v>1897</v>
      </c>
      <c r="G986" s="2" t="s">
        <v>659</v>
      </c>
      <c r="H986" t="s">
        <v>1397</v>
      </c>
    </row>
    <row r="987" spans="1:8" x14ac:dyDescent="0.15">
      <c r="A987">
        <v>9989</v>
      </c>
      <c r="B987" t="s">
        <v>3954</v>
      </c>
      <c r="C987" t="s">
        <v>3955</v>
      </c>
      <c r="D987" t="s">
        <v>371</v>
      </c>
      <c r="E987" s="2" t="s">
        <v>266</v>
      </c>
      <c r="F987" t="s">
        <v>1963</v>
      </c>
      <c r="G987" s="2" t="s">
        <v>929</v>
      </c>
      <c r="H987" t="s">
        <v>1397</v>
      </c>
    </row>
    <row r="988" spans="1:8" x14ac:dyDescent="0.15">
      <c r="A988">
        <v>9990</v>
      </c>
      <c r="B988" t="s">
        <v>3956</v>
      </c>
      <c r="C988" t="s">
        <v>3957</v>
      </c>
      <c r="D988" t="s">
        <v>371</v>
      </c>
      <c r="E988" s="2" t="s">
        <v>266</v>
      </c>
      <c r="F988" t="s">
        <v>1905</v>
      </c>
      <c r="G988" s="2" t="s">
        <v>929</v>
      </c>
      <c r="H988" t="s">
        <v>1397</v>
      </c>
    </row>
    <row r="989" spans="1:8" x14ac:dyDescent="0.15">
      <c r="A989">
        <v>9991</v>
      </c>
      <c r="B989" t="s">
        <v>3958</v>
      </c>
      <c r="C989" t="s">
        <v>3959</v>
      </c>
      <c r="D989" t="s">
        <v>371</v>
      </c>
      <c r="E989" s="2" t="s">
        <v>266</v>
      </c>
      <c r="F989" t="s">
        <v>2048</v>
      </c>
      <c r="G989" s="2" t="s">
        <v>1112</v>
      </c>
      <c r="H989" t="s">
        <v>1397</v>
      </c>
    </row>
    <row r="990" spans="1:8" x14ac:dyDescent="0.15">
      <c r="A990">
        <v>9992</v>
      </c>
      <c r="B990" t="s">
        <v>3960</v>
      </c>
      <c r="C990" t="s">
        <v>3961</v>
      </c>
      <c r="D990" t="s">
        <v>371</v>
      </c>
      <c r="E990" s="2" t="s">
        <v>266</v>
      </c>
      <c r="F990" t="s">
        <v>2579</v>
      </c>
      <c r="G990" s="2" t="s">
        <v>1072</v>
      </c>
      <c r="H990" t="s">
        <v>1397</v>
      </c>
    </row>
    <row r="991" spans="1:8" x14ac:dyDescent="0.15">
      <c r="A991">
        <v>9993</v>
      </c>
      <c r="B991" t="s">
        <v>3962</v>
      </c>
      <c r="C991" t="s">
        <v>3963</v>
      </c>
      <c r="D991" t="s">
        <v>371</v>
      </c>
      <c r="E991" s="2" t="s">
        <v>266</v>
      </c>
      <c r="F991" t="s">
        <v>1905</v>
      </c>
      <c r="G991" s="2" t="s">
        <v>1046</v>
      </c>
      <c r="H991" t="s">
        <v>1397</v>
      </c>
    </row>
    <row r="992" spans="1:8" x14ac:dyDescent="0.15">
      <c r="A992">
        <v>9994</v>
      </c>
      <c r="B992" t="s">
        <v>3964</v>
      </c>
      <c r="C992" t="s">
        <v>3965</v>
      </c>
      <c r="D992" t="s">
        <v>371</v>
      </c>
      <c r="E992" s="2" t="s">
        <v>266</v>
      </c>
      <c r="F992" t="s">
        <v>1897</v>
      </c>
      <c r="G992" s="2" t="s">
        <v>1336</v>
      </c>
      <c r="H992" t="s">
        <v>1397</v>
      </c>
    </row>
    <row r="993" spans="1:8" x14ac:dyDescent="0.15">
      <c r="A993">
        <v>9995</v>
      </c>
      <c r="B993" t="s">
        <v>3966</v>
      </c>
      <c r="C993" t="s">
        <v>3967</v>
      </c>
      <c r="D993" t="s">
        <v>371</v>
      </c>
      <c r="E993" s="2" t="s">
        <v>266</v>
      </c>
      <c r="F993" t="s">
        <v>1897</v>
      </c>
      <c r="G993" s="2" t="s">
        <v>1323</v>
      </c>
      <c r="H993" t="s">
        <v>1397</v>
      </c>
    </row>
    <row r="994" spans="1:8" x14ac:dyDescent="0.15">
      <c r="A994">
        <v>9996</v>
      </c>
      <c r="B994" t="s">
        <v>3968</v>
      </c>
      <c r="C994" t="s">
        <v>3969</v>
      </c>
      <c r="D994" t="s">
        <v>371</v>
      </c>
      <c r="E994" s="2" t="s">
        <v>266</v>
      </c>
      <c r="F994" t="s">
        <v>1915</v>
      </c>
      <c r="G994" s="2" t="s">
        <v>1118</v>
      </c>
      <c r="H994" t="s">
        <v>1397</v>
      </c>
    </row>
    <row r="995" spans="1:8" x14ac:dyDescent="0.15">
      <c r="A995">
        <v>9997</v>
      </c>
      <c r="B995" t="s">
        <v>3970</v>
      </c>
      <c r="C995" t="s">
        <v>3971</v>
      </c>
      <c r="D995" t="s">
        <v>371</v>
      </c>
      <c r="E995" s="2" t="s">
        <v>266</v>
      </c>
      <c r="F995" t="s">
        <v>1897</v>
      </c>
      <c r="G995" s="2" t="s">
        <v>556</v>
      </c>
      <c r="H995" t="s">
        <v>1397</v>
      </c>
    </row>
    <row r="996" spans="1:8" x14ac:dyDescent="0.15">
      <c r="A996">
        <v>9998</v>
      </c>
      <c r="B996" t="s">
        <v>3972</v>
      </c>
      <c r="C996" t="s">
        <v>3973</v>
      </c>
      <c r="D996" t="s">
        <v>371</v>
      </c>
      <c r="E996" s="2" t="s">
        <v>267</v>
      </c>
      <c r="F996" t="s">
        <v>1929</v>
      </c>
      <c r="G996" s="2" t="s">
        <v>766</v>
      </c>
      <c r="H996" t="s">
        <v>1397</v>
      </c>
    </row>
    <row r="997" spans="1:8" x14ac:dyDescent="0.15">
      <c r="A997">
        <v>9999</v>
      </c>
      <c r="B997" t="s">
        <v>3974</v>
      </c>
      <c r="C997" t="s">
        <v>3975</v>
      </c>
      <c r="D997" t="s">
        <v>1430</v>
      </c>
      <c r="E997" s="2" t="s">
        <v>66</v>
      </c>
      <c r="F997" t="s">
        <v>2009</v>
      </c>
      <c r="G997" s="2" t="s">
        <v>3976</v>
      </c>
      <c r="H997" t="s">
        <v>1397</v>
      </c>
    </row>
    <row r="998" spans="1:8" x14ac:dyDescent="0.15">
      <c r="A998">
        <v>10000</v>
      </c>
      <c r="B998" t="s">
        <v>3977</v>
      </c>
      <c r="C998" t="s">
        <v>3978</v>
      </c>
      <c r="D998" t="s">
        <v>371</v>
      </c>
      <c r="E998" s="2">
        <v>4</v>
      </c>
      <c r="F998" t="s">
        <v>1915</v>
      </c>
      <c r="G998" s="2" t="s">
        <v>1081</v>
      </c>
      <c r="H998" t="s">
        <v>1397</v>
      </c>
    </row>
    <row r="999" spans="1:8" x14ac:dyDescent="0.15">
      <c r="A999">
        <v>10001</v>
      </c>
      <c r="B999" t="s">
        <v>3979</v>
      </c>
      <c r="C999" t="s">
        <v>3980</v>
      </c>
      <c r="D999" t="s">
        <v>371</v>
      </c>
      <c r="E999" s="2">
        <v>4</v>
      </c>
      <c r="F999" t="s">
        <v>1897</v>
      </c>
      <c r="G999" s="2" t="s">
        <v>641</v>
      </c>
      <c r="H999" t="s">
        <v>1397</v>
      </c>
    </row>
    <row r="1000" spans="1:8" x14ac:dyDescent="0.15">
      <c r="A1000">
        <v>10002</v>
      </c>
      <c r="B1000" t="s">
        <v>3981</v>
      </c>
      <c r="C1000" t="s">
        <v>3982</v>
      </c>
      <c r="D1000" t="s">
        <v>371</v>
      </c>
      <c r="E1000" s="2">
        <v>4</v>
      </c>
      <c r="F1000" t="s">
        <v>1915</v>
      </c>
      <c r="G1000" s="2" t="s">
        <v>1294</v>
      </c>
      <c r="H1000" t="s">
        <v>1397</v>
      </c>
    </row>
    <row r="1001" spans="1:8" x14ac:dyDescent="0.15">
      <c r="A1001">
        <v>10003</v>
      </c>
      <c r="B1001" t="s">
        <v>3983</v>
      </c>
      <c r="C1001" t="s">
        <v>3984</v>
      </c>
      <c r="D1001" t="s">
        <v>371</v>
      </c>
      <c r="E1001" s="2">
        <v>4</v>
      </c>
      <c r="F1001" t="s">
        <v>1905</v>
      </c>
      <c r="G1001" s="2" t="s">
        <v>1278</v>
      </c>
      <c r="H1001" t="s">
        <v>1397</v>
      </c>
    </row>
    <row r="1002" spans="1:8" x14ac:dyDescent="0.15">
      <c r="A1002">
        <v>10004</v>
      </c>
      <c r="B1002" t="s">
        <v>3985</v>
      </c>
      <c r="C1002" t="s">
        <v>3986</v>
      </c>
      <c r="D1002" t="s">
        <v>371</v>
      </c>
      <c r="E1002" s="2">
        <v>4</v>
      </c>
      <c r="F1002" t="s">
        <v>1897</v>
      </c>
      <c r="G1002" s="2" t="s">
        <v>1055</v>
      </c>
      <c r="H1002" t="s">
        <v>1397</v>
      </c>
    </row>
    <row r="1003" spans="1:8" x14ac:dyDescent="0.15">
      <c r="A1003">
        <v>10005</v>
      </c>
      <c r="B1003" t="s">
        <v>3987</v>
      </c>
      <c r="C1003" t="s">
        <v>3988</v>
      </c>
      <c r="D1003" t="s">
        <v>371</v>
      </c>
      <c r="E1003" s="2">
        <v>4</v>
      </c>
      <c r="F1003" t="s">
        <v>1905</v>
      </c>
      <c r="G1003" s="2" t="s">
        <v>703</v>
      </c>
      <c r="H1003" t="s">
        <v>1397</v>
      </c>
    </row>
    <row r="1004" spans="1:8" x14ac:dyDescent="0.15">
      <c r="A1004">
        <v>10006</v>
      </c>
      <c r="B1004" t="s">
        <v>3989</v>
      </c>
      <c r="C1004" t="s">
        <v>3990</v>
      </c>
      <c r="D1004" t="s">
        <v>371</v>
      </c>
      <c r="E1004" s="2">
        <v>4</v>
      </c>
      <c r="F1004" t="s">
        <v>2190</v>
      </c>
      <c r="G1004" s="2" t="s">
        <v>488</v>
      </c>
      <c r="H1004" t="s">
        <v>1397</v>
      </c>
    </row>
    <row r="1005" spans="1:8" x14ac:dyDescent="0.15">
      <c r="A1005">
        <v>10007</v>
      </c>
      <c r="B1005" t="s">
        <v>3991</v>
      </c>
      <c r="C1005" t="s">
        <v>3992</v>
      </c>
      <c r="D1005" t="s">
        <v>371</v>
      </c>
      <c r="E1005" s="2">
        <v>3</v>
      </c>
      <c r="F1005" t="s">
        <v>2016</v>
      </c>
      <c r="G1005" s="2" t="s">
        <v>1030</v>
      </c>
      <c r="H1005" t="s">
        <v>1397</v>
      </c>
    </row>
    <row r="1006" spans="1:8" x14ac:dyDescent="0.15">
      <c r="A1006">
        <v>10008</v>
      </c>
      <c r="B1006" t="s">
        <v>3993</v>
      </c>
      <c r="C1006" t="s">
        <v>3994</v>
      </c>
      <c r="D1006" t="s">
        <v>371</v>
      </c>
      <c r="E1006" s="2">
        <v>3</v>
      </c>
      <c r="F1006" t="s">
        <v>1915</v>
      </c>
      <c r="G1006" s="2" t="s">
        <v>1041</v>
      </c>
      <c r="H1006" t="s">
        <v>1397</v>
      </c>
    </row>
    <row r="1007" spans="1:8" x14ac:dyDescent="0.15">
      <c r="A1007">
        <v>10009</v>
      </c>
      <c r="B1007" t="s">
        <v>3995</v>
      </c>
      <c r="C1007" t="s">
        <v>3996</v>
      </c>
      <c r="D1007" t="s">
        <v>371</v>
      </c>
      <c r="E1007" s="2">
        <v>3</v>
      </c>
      <c r="F1007" t="s">
        <v>2107</v>
      </c>
      <c r="G1007" s="2" t="s">
        <v>1031</v>
      </c>
      <c r="H1007" t="s">
        <v>1397</v>
      </c>
    </row>
    <row r="1008" spans="1:8" x14ac:dyDescent="0.15">
      <c r="A1008">
        <v>10010</v>
      </c>
      <c r="B1008" t="s">
        <v>3997</v>
      </c>
      <c r="C1008" t="s">
        <v>3998</v>
      </c>
      <c r="D1008" t="s">
        <v>371</v>
      </c>
      <c r="E1008" s="2">
        <v>3</v>
      </c>
      <c r="F1008" t="s">
        <v>2048</v>
      </c>
      <c r="G1008" s="2" t="s">
        <v>1034</v>
      </c>
      <c r="H1008" t="s">
        <v>1397</v>
      </c>
    </row>
    <row r="1009" spans="1:8" x14ac:dyDescent="0.15">
      <c r="A1009">
        <v>10011</v>
      </c>
      <c r="B1009" t="s">
        <v>3999</v>
      </c>
      <c r="C1009" t="s">
        <v>4000</v>
      </c>
      <c r="D1009" t="s">
        <v>371</v>
      </c>
      <c r="E1009" s="2">
        <v>3</v>
      </c>
      <c r="F1009" t="s">
        <v>1897</v>
      </c>
      <c r="G1009" s="2" t="s">
        <v>1228</v>
      </c>
      <c r="H1009" t="s">
        <v>1397</v>
      </c>
    </row>
    <row r="1010" spans="1:8" x14ac:dyDescent="0.15">
      <c r="A1010">
        <v>10012</v>
      </c>
      <c r="B1010" t="s">
        <v>4001</v>
      </c>
      <c r="C1010" t="s">
        <v>4002</v>
      </c>
      <c r="D1010" t="s">
        <v>371</v>
      </c>
      <c r="E1010" s="2">
        <v>3</v>
      </c>
      <c r="F1010" t="s">
        <v>1929</v>
      </c>
      <c r="G1010" s="2" t="s">
        <v>1237</v>
      </c>
      <c r="H1010" t="s">
        <v>1397</v>
      </c>
    </row>
    <row r="1011" spans="1:8" x14ac:dyDescent="0.15">
      <c r="A1011">
        <v>10013</v>
      </c>
      <c r="B1011" t="s">
        <v>4003</v>
      </c>
      <c r="C1011" t="s">
        <v>2338</v>
      </c>
      <c r="D1011" t="s">
        <v>371</v>
      </c>
      <c r="E1011" s="2">
        <v>2</v>
      </c>
      <c r="F1011" t="s">
        <v>2219</v>
      </c>
      <c r="G1011" s="2" t="s">
        <v>1276</v>
      </c>
      <c r="H1011" t="s">
        <v>1397</v>
      </c>
    </row>
    <row r="1012" spans="1:8" x14ac:dyDescent="0.15">
      <c r="A1012">
        <v>10014</v>
      </c>
      <c r="B1012" t="s">
        <v>4004</v>
      </c>
      <c r="C1012" t="s">
        <v>4005</v>
      </c>
      <c r="D1012" t="s">
        <v>371</v>
      </c>
      <c r="E1012" s="2">
        <v>2</v>
      </c>
      <c r="F1012" t="s">
        <v>1929</v>
      </c>
      <c r="G1012" s="2" t="s">
        <v>1166</v>
      </c>
      <c r="H1012" t="s">
        <v>1397</v>
      </c>
    </row>
    <row r="1013" spans="1:8" x14ac:dyDescent="0.15">
      <c r="A1013">
        <v>10015</v>
      </c>
      <c r="B1013" t="s">
        <v>4006</v>
      </c>
      <c r="C1013" t="s">
        <v>4007</v>
      </c>
      <c r="D1013" t="s">
        <v>371</v>
      </c>
      <c r="E1013" s="2" t="s">
        <v>267</v>
      </c>
      <c r="F1013" t="s">
        <v>1897</v>
      </c>
      <c r="G1013" s="2" t="s">
        <v>1216</v>
      </c>
      <c r="H1013" t="s">
        <v>1397</v>
      </c>
    </row>
    <row r="1014" spans="1:8" x14ac:dyDescent="0.15">
      <c r="A1014">
        <v>10016</v>
      </c>
      <c r="B1014" t="s">
        <v>4008</v>
      </c>
      <c r="C1014" t="s">
        <v>4009</v>
      </c>
      <c r="D1014" t="s">
        <v>371</v>
      </c>
      <c r="E1014" s="2" t="s">
        <v>267</v>
      </c>
      <c r="F1014" t="s">
        <v>1902</v>
      </c>
      <c r="G1014" s="2" t="s">
        <v>1263</v>
      </c>
      <c r="H1014" t="s">
        <v>1397</v>
      </c>
    </row>
    <row r="1015" spans="1:8" x14ac:dyDescent="0.15">
      <c r="A1015">
        <v>10017</v>
      </c>
      <c r="B1015" t="s">
        <v>4010</v>
      </c>
      <c r="C1015" t="s">
        <v>4011</v>
      </c>
      <c r="D1015" t="s">
        <v>371</v>
      </c>
      <c r="E1015" s="2" t="s">
        <v>266</v>
      </c>
      <c r="F1015" t="s">
        <v>2271</v>
      </c>
      <c r="G1015" s="2" t="s">
        <v>982</v>
      </c>
      <c r="H1015" t="s">
        <v>1397</v>
      </c>
    </row>
    <row r="1016" spans="1:8" x14ac:dyDescent="0.15">
      <c r="A1016">
        <v>10018</v>
      </c>
      <c r="B1016" t="s">
        <v>4012</v>
      </c>
      <c r="C1016" t="s">
        <v>4013</v>
      </c>
      <c r="D1016" t="s">
        <v>371</v>
      </c>
      <c r="E1016" s="2" t="s">
        <v>266</v>
      </c>
      <c r="F1016" t="s">
        <v>1935</v>
      </c>
      <c r="G1016" s="2" t="s">
        <v>630</v>
      </c>
      <c r="H1016" t="s">
        <v>1397</v>
      </c>
    </row>
    <row r="1017" spans="1:8" x14ac:dyDescent="0.15">
      <c r="A1017">
        <v>10019</v>
      </c>
      <c r="B1017" t="s">
        <v>4014</v>
      </c>
      <c r="C1017" t="s">
        <v>4015</v>
      </c>
      <c r="D1017" t="s">
        <v>371</v>
      </c>
      <c r="E1017" s="2" t="s">
        <v>266</v>
      </c>
      <c r="F1017" t="s">
        <v>2048</v>
      </c>
      <c r="G1017" s="2" t="s">
        <v>511</v>
      </c>
      <c r="H1017" t="s">
        <v>1397</v>
      </c>
    </row>
    <row r="1018" spans="1:8" x14ac:dyDescent="0.15">
      <c r="A1018">
        <v>10020</v>
      </c>
      <c r="B1018" t="s">
        <v>4016</v>
      </c>
      <c r="C1018" t="s">
        <v>4017</v>
      </c>
      <c r="D1018" t="s">
        <v>371</v>
      </c>
      <c r="E1018" s="2" t="s">
        <v>1384</v>
      </c>
      <c r="F1018" t="s">
        <v>2059</v>
      </c>
      <c r="G1018" s="2" t="s">
        <v>1046</v>
      </c>
      <c r="H1018" t="s">
        <v>1397</v>
      </c>
    </row>
    <row r="1019" spans="1:8" x14ac:dyDescent="0.15">
      <c r="A1019">
        <v>10021</v>
      </c>
      <c r="B1019" t="s">
        <v>4018</v>
      </c>
      <c r="C1019" t="s">
        <v>4019</v>
      </c>
      <c r="D1019" t="s">
        <v>371</v>
      </c>
      <c r="E1019" s="2" t="s">
        <v>1384</v>
      </c>
      <c r="F1019" t="s">
        <v>2096</v>
      </c>
      <c r="G1019" s="2" t="s">
        <v>1215</v>
      </c>
      <c r="H1019" t="s">
        <v>1397</v>
      </c>
    </row>
    <row r="1020" spans="1:8" x14ac:dyDescent="0.15">
      <c r="A1020">
        <v>10022</v>
      </c>
      <c r="B1020" t="s">
        <v>4020</v>
      </c>
      <c r="C1020" t="s">
        <v>4021</v>
      </c>
      <c r="D1020" t="s">
        <v>371</v>
      </c>
      <c r="E1020" s="2" t="s">
        <v>268</v>
      </c>
      <c r="F1020" t="s">
        <v>1935</v>
      </c>
      <c r="G1020" s="2" t="s">
        <v>856</v>
      </c>
      <c r="H1020" t="s">
        <v>1397</v>
      </c>
    </row>
    <row r="1021" spans="1:8" x14ac:dyDescent="0.15">
      <c r="A1021">
        <v>10023</v>
      </c>
      <c r="B1021" t="s">
        <v>4022</v>
      </c>
      <c r="C1021" t="s">
        <v>4023</v>
      </c>
      <c r="D1021" t="s">
        <v>371</v>
      </c>
      <c r="E1021" s="2" t="s">
        <v>268</v>
      </c>
      <c r="F1021" t="s">
        <v>1905</v>
      </c>
      <c r="G1021" s="2" t="s">
        <v>485</v>
      </c>
      <c r="H1021" t="s">
        <v>1397</v>
      </c>
    </row>
    <row r="1022" spans="1:8" x14ac:dyDescent="0.15">
      <c r="A1022">
        <v>10024</v>
      </c>
      <c r="B1022" t="s">
        <v>4024</v>
      </c>
      <c r="C1022" t="s">
        <v>4025</v>
      </c>
      <c r="D1022" t="s">
        <v>371</v>
      </c>
      <c r="E1022" s="2" t="s">
        <v>267</v>
      </c>
      <c r="F1022" t="s">
        <v>1915</v>
      </c>
      <c r="G1022" s="2" t="s">
        <v>977</v>
      </c>
      <c r="H1022" t="s">
        <v>1397</v>
      </c>
    </row>
    <row r="1023" spans="1:8" x14ac:dyDescent="0.15">
      <c r="A1023">
        <v>10025</v>
      </c>
      <c r="B1023" t="s">
        <v>4026</v>
      </c>
      <c r="C1023" t="s">
        <v>4027</v>
      </c>
      <c r="D1023" t="s">
        <v>371</v>
      </c>
      <c r="E1023" s="2" t="s">
        <v>267</v>
      </c>
      <c r="F1023" t="s">
        <v>2016</v>
      </c>
      <c r="G1023" s="2" t="s">
        <v>494</v>
      </c>
      <c r="H1023" t="s">
        <v>1397</v>
      </c>
    </row>
    <row r="1024" spans="1:8" x14ac:dyDescent="0.15">
      <c r="A1024">
        <v>10026</v>
      </c>
      <c r="B1024" t="s">
        <v>4028</v>
      </c>
      <c r="C1024" t="s">
        <v>4029</v>
      </c>
      <c r="D1024" t="s">
        <v>371</v>
      </c>
      <c r="E1024" s="2" t="s">
        <v>267</v>
      </c>
      <c r="F1024" t="s">
        <v>2238</v>
      </c>
      <c r="G1024" s="2" t="s">
        <v>1136</v>
      </c>
      <c r="H1024" t="s">
        <v>1397</v>
      </c>
    </row>
    <row r="1025" spans="1:8" x14ac:dyDescent="0.15">
      <c r="A1025">
        <v>10027</v>
      </c>
      <c r="B1025" t="s">
        <v>4030</v>
      </c>
      <c r="C1025" t="s">
        <v>4031</v>
      </c>
      <c r="D1025" t="s">
        <v>371</v>
      </c>
      <c r="E1025" s="2" t="s">
        <v>267</v>
      </c>
      <c r="F1025" t="s">
        <v>1929</v>
      </c>
      <c r="G1025" s="2" t="s">
        <v>1312</v>
      </c>
      <c r="H1025" t="s">
        <v>1397</v>
      </c>
    </row>
    <row r="1026" spans="1:8" x14ac:dyDescent="0.15">
      <c r="A1026">
        <v>10028</v>
      </c>
      <c r="B1026" t="s">
        <v>4032</v>
      </c>
      <c r="C1026" t="s">
        <v>4033</v>
      </c>
      <c r="D1026" t="s">
        <v>371</v>
      </c>
      <c r="E1026" s="2" t="s">
        <v>267</v>
      </c>
      <c r="F1026" t="s">
        <v>1935</v>
      </c>
      <c r="G1026" s="2" t="s">
        <v>739</v>
      </c>
      <c r="H1026" t="s">
        <v>1397</v>
      </c>
    </row>
    <row r="1027" spans="1:8" x14ac:dyDescent="0.15">
      <c r="A1027">
        <v>10029</v>
      </c>
      <c r="B1027" t="s">
        <v>4034</v>
      </c>
      <c r="C1027" t="s">
        <v>4035</v>
      </c>
      <c r="D1027" t="s">
        <v>371</v>
      </c>
      <c r="E1027" s="2" t="s">
        <v>267</v>
      </c>
      <c r="F1027" t="s">
        <v>2009</v>
      </c>
      <c r="G1027" s="2" t="s">
        <v>1224</v>
      </c>
      <c r="H1027" t="s">
        <v>1397</v>
      </c>
    </row>
    <row r="1028" spans="1:8" x14ac:dyDescent="0.15">
      <c r="A1028">
        <v>10030</v>
      </c>
      <c r="B1028" t="s">
        <v>4036</v>
      </c>
      <c r="C1028" t="s">
        <v>4037</v>
      </c>
      <c r="D1028" t="s">
        <v>371</v>
      </c>
      <c r="E1028" s="2" t="s">
        <v>266</v>
      </c>
      <c r="F1028" t="s">
        <v>1915</v>
      </c>
      <c r="G1028" s="2" t="s">
        <v>818</v>
      </c>
      <c r="H1028" t="s">
        <v>1397</v>
      </c>
    </row>
    <row r="1029" spans="1:8" x14ac:dyDescent="0.15">
      <c r="A1029">
        <v>10031</v>
      </c>
      <c r="B1029" t="s">
        <v>4038</v>
      </c>
      <c r="C1029" t="s">
        <v>4039</v>
      </c>
      <c r="D1029" t="s">
        <v>371</v>
      </c>
      <c r="E1029" s="2" t="s">
        <v>266</v>
      </c>
      <c r="F1029" t="s">
        <v>2051</v>
      </c>
      <c r="G1029" s="2" t="s">
        <v>899</v>
      </c>
      <c r="H1029" t="s">
        <v>1397</v>
      </c>
    </row>
    <row r="1030" spans="1:8" x14ac:dyDescent="0.15">
      <c r="A1030">
        <v>10032</v>
      </c>
      <c r="B1030" t="s">
        <v>4040</v>
      </c>
      <c r="C1030" t="s">
        <v>4041</v>
      </c>
      <c r="D1030" t="s">
        <v>371</v>
      </c>
      <c r="E1030" s="2" t="s">
        <v>266</v>
      </c>
      <c r="F1030" t="s">
        <v>2048</v>
      </c>
      <c r="G1030" s="2" t="s">
        <v>1051</v>
      </c>
      <c r="H1030" t="s">
        <v>1397</v>
      </c>
    </row>
    <row r="1031" spans="1:8" x14ac:dyDescent="0.15">
      <c r="A1031">
        <v>10033</v>
      </c>
      <c r="B1031" t="s">
        <v>4042</v>
      </c>
      <c r="C1031" t="s">
        <v>4043</v>
      </c>
      <c r="D1031" t="s">
        <v>371</v>
      </c>
      <c r="E1031" s="2" t="s">
        <v>266</v>
      </c>
      <c r="F1031" t="s">
        <v>2043</v>
      </c>
      <c r="G1031" s="2" t="s">
        <v>1324</v>
      </c>
      <c r="H1031" t="s">
        <v>1397</v>
      </c>
    </row>
    <row r="1032" spans="1:8" x14ac:dyDescent="0.15">
      <c r="A1032">
        <v>10034</v>
      </c>
      <c r="B1032" t="s">
        <v>4044</v>
      </c>
      <c r="C1032" t="s">
        <v>4045</v>
      </c>
      <c r="D1032" t="s">
        <v>371</v>
      </c>
      <c r="E1032" s="2" t="s">
        <v>266</v>
      </c>
      <c r="F1032" t="s">
        <v>1929</v>
      </c>
      <c r="G1032" s="2" t="s">
        <v>614</v>
      </c>
      <c r="H1032" t="s">
        <v>1397</v>
      </c>
    </row>
    <row r="1033" spans="1:8" x14ac:dyDescent="0.15">
      <c r="A1033">
        <v>10035</v>
      </c>
      <c r="B1033" t="s">
        <v>4046</v>
      </c>
      <c r="C1033" t="s">
        <v>4047</v>
      </c>
      <c r="D1033" t="s">
        <v>371</v>
      </c>
      <c r="E1033" s="2" t="s">
        <v>266</v>
      </c>
      <c r="F1033" t="s">
        <v>1915</v>
      </c>
      <c r="G1033" s="2" t="s">
        <v>1076</v>
      </c>
      <c r="H1033" t="s">
        <v>1397</v>
      </c>
    </row>
    <row r="1034" spans="1:8" x14ac:dyDescent="0.15">
      <c r="A1034">
        <v>10036</v>
      </c>
      <c r="B1034" t="s">
        <v>4048</v>
      </c>
      <c r="C1034" t="s">
        <v>4049</v>
      </c>
      <c r="D1034" t="s">
        <v>371</v>
      </c>
      <c r="E1034" s="2" t="s">
        <v>267</v>
      </c>
      <c r="F1034" t="s">
        <v>2623</v>
      </c>
      <c r="G1034" s="2" t="s">
        <v>1170</v>
      </c>
      <c r="H1034" t="s">
        <v>1397</v>
      </c>
    </row>
    <row r="1035" spans="1:8" x14ac:dyDescent="0.15">
      <c r="A1035">
        <v>10037</v>
      </c>
      <c r="B1035" t="s">
        <v>4050</v>
      </c>
      <c r="C1035" t="s">
        <v>4051</v>
      </c>
      <c r="D1035" t="s">
        <v>371</v>
      </c>
      <c r="E1035" s="2" t="s">
        <v>267</v>
      </c>
      <c r="F1035" t="s">
        <v>2085</v>
      </c>
      <c r="G1035" s="2" t="s">
        <v>4052</v>
      </c>
      <c r="H1035" t="s">
        <v>1397</v>
      </c>
    </row>
    <row r="1036" spans="1:8" x14ac:dyDescent="0.15">
      <c r="A1036">
        <v>10038</v>
      </c>
      <c r="B1036" t="s">
        <v>4053</v>
      </c>
      <c r="C1036" t="s">
        <v>4054</v>
      </c>
      <c r="D1036" t="s">
        <v>371</v>
      </c>
      <c r="E1036" s="2" t="s">
        <v>267</v>
      </c>
      <c r="F1036" t="s">
        <v>1905</v>
      </c>
      <c r="G1036" s="2" t="s">
        <v>1040</v>
      </c>
      <c r="H1036" t="s">
        <v>1397</v>
      </c>
    </row>
    <row r="1037" spans="1:8" x14ac:dyDescent="0.15">
      <c r="A1037">
        <v>10039</v>
      </c>
      <c r="B1037" t="s">
        <v>4055</v>
      </c>
      <c r="C1037" t="s">
        <v>4056</v>
      </c>
      <c r="D1037" t="s">
        <v>371</v>
      </c>
      <c r="E1037" s="2" t="s">
        <v>267</v>
      </c>
      <c r="F1037" t="s">
        <v>2009</v>
      </c>
      <c r="G1037" s="2" t="s">
        <v>2554</v>
      </c>
      <c r="H1037" t="s">
        <v>1397</v>
      </c>
    </row>
    <row r="1038" spans="1:8" x14ac:dyDescent="0.15">
      <c r="A1038">
        <v>10040</v>
      </c>
      <c r="B1038" t="s">
        <v>4057</v>
      </c>
      <c r="C1038" t="s">
        <v>4058</v>
      </c>
      <c r="D1038" t="s">
        <v>371</v>
      </c>
      <c r="E1038" s="2" t="s">
        <v>267</v>
      </c>
      <c r="F1038" t="s">
        <v>1905</v>
      </c>
      <c r="G1038" s="2" t="s">
        <v>1059</v>
      </c>
      <c r="H1038" t="s">
        <v>1397</v>
      </c>
    </row>
    <row r="1039" spans="1:8" x14ac:dyDescent="0.15">
      <c r="A1039">
        <v>10041</v>
      </c>
      <c r="B1039" t="s">
        <v>4059</v>
      </c>
      <c r="C1039" t="s">
        <v>4060</v>
      </c>
      <c r="D1039" t="s">
        <v>371</v>
      </c>
      <c r="E1039" s="2" t="s">
        <v>267</v>
      </c>
      <c r="F1039" t="s">
        <v>2048</v>
      </c>
      <c r="G1039" s="2" t="s">
        <v>677</v>
      </c>
      <c r="H1039" t="s">
        <v>1397</v>
      </c>
    </row>
    <row r="1040" spans="1:8" x14ac:dyDescent="0.15">
      <c r="A1040">
        <v>10042</v>
      </c>
      <c r="B1040" t="s">
        <v>4061</v>
      </c>
      <c r="C1040" t="s">
        <v>4062</v>
      </c>
      <c r="D1040" t="s">
        <v>371</v>
      </c>
      <c r="E1040" s="2" t="s">
        <v>267</v>
      </c>
      <c r="F1040" t="s">
        <v>2059</v>
      </c>
      <c r="G1040" s="2" t="s">
        <v>866</v>
      </c>
      <c r="H1040" t="s">
        <v>1397</v>
      </c>
    </row>
    <row r="1041" spans="1:8" x14ac:dyDescent="0.15">
      <c r="A1041">
        <v>10043</v>
      </c>
      <c r="B1041" t="s">
        <v>4063</v>
      </c>
      <c r="C1041" t="s">
        <v>4064</v>
      </c>
      <c r="D1041" t="s">
        <v>371</v>
      </c>
      <c r="E1041" s="2" t="s">
        <v>266</v>
      </c>
      <c r="F1041" t="s">
        <v>1905</v>
      </c>
      <c r="G1041" s="2" t="s">
        <v>683</v>
      </c>
      <c r="H1041" t="s">
        <v>1397</v>
      </c>
    </row>
    <row r="1042" spans="1:8" x14ac:dyDescent="0.15">
      <c r="A1042">
        <v>10044</v>
      </c>
      <c r="B1042" t="s">
        <v>4065</v>
      </c>
      <c r="C1042" t="s">
        <v>4066</v>
      </c>
      <c r="D1042" t="s">
        <v>371</v>
      </c>
      <c r="E1042" s="2" t="s">
        <v>266</v>
      </c>
      <c r="F1042" t="s">
        <v>1905</v>
      </c>
      <c r="G1042" s="2" t="s">
        <v>778</v>
      </c>
      <c r="H1042" t="s">
        <v>1397</v>
      </c>
    </row>
    <row r="1043" spans="1:8" x14ac:dyDescent="0.15">
      <c r="A1043">
        <v>10045</v>
      </c>
      <c r="B1043" t="s">
        <v>4067</v>
      </c>
      <c r="C1043" t="s">
        <v>4068</v>
      </c>
      <c r="D1043" t="s">
        <v>371</v>
      </c>
      <c r="E1043" s="2" t="s">
        <v>266</v>
      </c>
      <c r="F1043" t="s">
        <v>1915</v>
      </c>
      <c r="G1043" s="2" t="s">
        <v>776</v>
      </c>
      <c r="H1043" t="s">
        <v>1397</v>
      </c>
    </row>
    <row r="1044" spans="1:8" x14ac:dyDescent="0.15">
      <c r="A1044">
        <v>10046</v>
      </c>
      <c r="B1044" t="s">
        <v>4069</v>
      </c>
      <c r="C1044" t="s">
        <v>4070</v>
      </c>
      <c r="D1044" t="s">
        <v>371</v>
      </c>
      <c r="E1044" s="2" t="s">
        <v>266</v>
      </c>
      <c r="F1044" t="s">
        <v>1915</v>
      </c>
      <c r="G1044" s="2" t="s">
        <v>802</v>
      </c>
      <c r="H1044" t="s">
        <v>1397</v>
      </c>
    </row>
    <row r="1045" spans="1:8" x14ac:dyDescent="0.15">
      <c r="A1045">
        <v>10047</v>
      </c>
      <c r="B1045" t="s">
        <v>4071</v>
      </c>
      <c r="C1045" t="s">
        <v>4072</v>
      </c>
      <c r="D1045" t="s">
        <v>371</v>
      </c>
      <c r="E1045" s="2" t="s">
        <v>266</v>
      </c>
      <c r="F1045" t="s">
        <v>1966</v>
      </c>
      <c r="G1045" s="2" t="s">
        <v>922</v>
      </c>
      <c r="H1045" t="s">
        <v>1397</v>
      </c>
    </row>
    <row r="1046" spans="1:8" x14ac:dyDescent="0.15">
      <c r="A1046">
        <v>10048</v>
      </c>
      <c r="B1046" t="s">
        <v>4073</v>
      </c>
      <c r="C1046" t="s">
        <v>4074</v>
      </c>
      <c r="D1046" t="s">
        <v>371</v>
      </c>
      <c r="E1046" s="2" t="s">
        <v>266</v>
      </c>
      <c r="F1046" t="s">
        <v>1915</v>
      </c>
      <c r="G1046" s="2" t="s">
        <v>1019</v>
      </c>
      <c r="H1046" t="s">
        <v>1397</v>
      </c>
    </row>
    <row r="1047" spans="1:8" x14ac:dyDescent="0.15">
      <c r="A1047">
        <v>10049</v>
      </c>
      <c r="B1047" t="s">
        <v>4075</v>
      </c>
      <c r="C1047" t="s">
        <v>4076</v>
      </c>
      <c r="D1047" t="s">
        <v>371</v>
      </c>
      <c r="E1047" s="2" t="s">
        <v>1384</v>
      </c>
      <c r="F1047" t="s">
        <v>2023</v>
      </c>
      <c r="G1047" s="2" t="s">
        <v>844</v>
      </c>
      <c r="H1047" t="s">
        <v>1397</v>
      </c>
    </row>
    <row r="1048" spans="1:8" x14ac:dyDescent="0.15">
      <c r="A1048">
        <v>10050</v>
      </c>
      <c r="B1048" t="s">
        <v>4077</v>
      </c>
      <c r="C1048" t="s">
        <v>4078</v>
      </c>
      <c r="D1048" t="s">
        <v>371</v>
      </c>
      <c r="E1048" s="2" t="s">
        <v>1384</v>
      </c>
      <c r="F1048" t="s">
        <v>1897</v>
      </c>
      <c r="G1048" s="2" t="s">
        <v>1174</v>
      </c>
      <c r="H1048" t="s">
        <v>1397</v>
      </c>
    </row>
    <row r="1049" spans="1:8" x14ac:dyDescent="0.15">
      <c r="A1049">
        <v>10051</v>
      </c>
      <c r="B1049" t="s">
        <v>4079</v>
      </c>
      <c r="C1049" t="s">
        <v>4080</v>
      </c>
      <c r="D1049" t="s">
        <v>371</v>
      </c>
      <c r="E1049" s="2" t="s">
        <v>4081</v>
      </c>
      <c r="F1049" t="s">
        <v>2114</v>
      </c>
      <c r="G1049" s="2" t="s">
        <v>937</v>
      </c>
      <c r="H1049" t="s">
        <v>1397</v>
      </c>
    </row>
    <row r="1050" spans="1:8" x14ac:dyDescent="0.15">
      <c r="A1050">
        <v>10052</v>
      </c>
      <c r="B1050" t="s">
        <v>4082</v>
      </c>
      <c r="C1050" t="s">
        <v>4083</v>
      </c>
      <c r="D1050" t="s">
        <v>371</v>
      </c>
      <c r="E1050" s="2" t="s">
        <v>4081</v>
      </c>
      <c r="F1050" t="s">
        <v>2048</v>
      </c>
      <c r="G1050" s="2" t="s">
        <v>484</v>
      </c>
      <c r="H1050" t="s">
        <v>1397</v>
      </c>
    </row>
    <row r="1051" spans="1:8" x14ac:dyDescent="0.15">
      <c r="A1051">
        <v>10053</v>
      </c>
      <c r="B1051" t="s">
        <v>4084</v>
      </c>
      <c r="C1051" t="s">
        <v>4085</v>
      </c>
      <c r="D1051" t="s">
        <v>371</v>
      </c>
      <c r="E1051" s="2" t="s">
        <v>4081</v>
      </c>
      <c r="F1051" t="s">
        <v>2059</v>
      </c>
      <c r="G1051" s="2" t="s">
        <v>489</v>
      </c>
      <c r="H1051" t="s">
        <v>1397</v>
      </c>
    </row>
    <row r="1052" spans="1:8" x14ac:dyDescent="0.15">
      <c r="A1052">
        <v>10054</v>
      </c>
      <c r="B1052" t="s">
        <v>4086</v>
      </c>
      <c r="C1052" t="s">
        <v>4087</v>
      </c>
      <c r="D1052" t="s">
        <v>371</v>
      </c>
      <c r="E1052" s="2" t="s">
        <v>3303</v>
      </c>
      <c r="F1052" t="s">
        <v>2333</v>
      </c>
      <c r="G1052" s="2" t="s">
        <v>493</v>
      </c>
      <c r="H1052" t="s">
        <v>1397</v>
      </c>
    </row>
    <row r="1053" spans="1:8" x14ac:dyDescent="0.15">
      <c r="A1053">
        <v>10055</v>
      </c>
      <c r="B1053" t="s">
        <v>4088</v>
      </c>
      <c r="C1053" t="s">
        <v>4089</v>
      </c>
      <c r="D1053" t="s">
        <v>371</v>
      </c>
      <c r="E1053" s="2" t="s">
        <v>3303</v>
      </c>
      <c r="F1053" t="s">
        <v>2043</v>
      </c>
      <c r="G1053" s="2" t="s">
        <v>1151</v>
      </c>
      <c r="H1053" t="s">
        <v>1397</v>
      </c>
    </row>
    <row r="1054" spans="1:8" x14ac:dyDescent="0.15">
      <c r="A1054">
        <v>10056</v>
      </c>
      <c r="B1054" t="s">
        <v>4090</v>
      </c>
      <c r="C1054" t="s">
        <v>4091</v>
      </c>
      <c r="D1054" t="s">
        <v>371</v>
      </c>
      <c r="E1054" s="2" t="s">
        <v>3303</v>
      </c>
      <c r="F1054" t="s">
        <v>2085</v>
      </c>
      <c r="G1054" s="2" t="s">
        <v>981</v>
      </c>
      <c r="H1054" t="s">
        <v>1397</v>
      </c>
    </row>
    <row r="1055" spans="1:8" x14ac:dyDescent="0.15">
      <c r="A1055">
        <v>10057</v>
      </c>
      <c r="B1055" t="s">
        <v>4092</v>
      </c>
      <c r="C1055" t="s">
        <v>4093</v>
      </c>
      <c r="D1055" t="s">
        <v>371</v>
      </c>
      <c r="E1055" s="2" t="s">
        <v>3303</v>
      </c>
      <c r="F1055" t="s">
        <v>1905</v>
      </c>
      <c r="G1055" s="2" t="s">
        <v>1129</v>
      </c>
      <c r="H1055" t="s">
        <v>1397</v>
      </c>
    </row>
    <row r="1056" spans="1:8" x14ac:dyDescent="0.15">
      <c r="A1056">
        <v>10058</v>
      </c>
      <c r="B1056" t="s">
        <v>4094</v>
      </c>
      <c r="C1056" t="s">
        <v>4095</v>
      </c>
      <c r="D1056" t="s">
        <v>371</v>
      </c>
      <c r="E1056" s="2" t="s">
        <v>3303</v>
      </c>
      <c r="F1056" t="s">
        <v>1905</v>
      </c>
      <c r="G1056" s="2" t="s">
        <v>768</v>
      </c>
      <c r="H1056" t="s">
        <v>1397</v>
      </c>
    </row>
    <row r="1057" spans="1:8" x14ac:dyDescent="0.15">
      <c r="A1057">
        <v>10059</v>
      </c>
      <c r="B1057" t="s">
        <v>4096</v>
      </c>
      <c r="C1057" t="s">
        <v>4097</v>
      </c>
      <c r="D1057" t="s">
        <v>371</v>
      </c>
      <c r="E1057" s="2" t="s">
        <v>3303</v>
      </c>
      <c r="F1057" t="s">
        <v>1971</v>
      </c>
      <c r="G1057" s="2" t="s">
        <v>682</v>
      </c>
      <c r="H1057" t="s">
        <v>1397</v>
      </c>
    </row>
    <row r="1058" spans="1:8" x14ac:dyDescent="0.15">
      <c r="A1058">
        <v>10060</v>
      </c>
      <c r="B1058" t="s">
        <v>4098</v>
      </c>
      <c r="C1058" t="s">
        <v>4099</v>
      </c>
      <c r="D1058" t="s">
        <v>371</v>
      </c>
      <c r="E1058" s="2" t="s">
        <v>1385</v>
      </c>
      <c r="F1058" t="s">
        <v>2016</v>
      </c>
      <c r="G1058" s="2" t="s">
        <v>970</v>
      </c>
      <c r="H1058" t="s">
        <v>1397</v>
      </c>
    </row>
    <row r="1059" spans="1:8" x14ac:dyDescent="0.15">
      <c r="A1059">
        <v>10061</v>
      </c>
      <c r="B1059" t="s">
        <v>4100</v>
      </c>
      <c r="C1059" t="s">
        <v>4101</v>
      </c>
      <c r="D1059" t="s">
        <v>371</v>
      </c>
      <c r="E1059" s="2" t="s">
        <v>1385</v>
      </c>
      <c r="F1059" t="s">
        <v>1971</v>
      </c>
      <c r="G1059" s="2" t="s">
        <v>947</v>
      </c>
      <c r="H1059" t="s">
        <v>1397</v>
      </c>
    </row>
    <row r="1060" spans="1:8" x14ac:dyDescent="0.15">
      <c r="A1060">
        <v>10062</v>
      </c>
      <c r="B1060" t="s">
        <v>4102</v>
      </c>
      <c r="C1060" t="s">
        <v>4103</v>
      </c>
      <c r="D1060" t="s">
        <v>371</v>
      </c>
      <c r="E1060" s="2" t="s">
        <v>1385</v>
      </c>
      <c r="F1060" t="s">
        <v>2271</v>
      </c>
      <c r="G1060" s="2" t="s">
        <v>1001</v>
      </c>
      <c r="H1060" t="s">
        <v>1397</v>
      </c>
    </row>
    <row r="1061" spans="1:8" x14ac:dyDescent="0.15">
      <c r="A1061">
        <v>10063</v>
      </c>
      <c r="B1061" t="s">
        <v>4104</v>
      </c>
      <c r="C1061" t="s">
        <v>4105</v>
      </c>
      <c r="D1061" t="s">
        <v>371</v>
      </c>
      <c r="E1061" s="2" t="s">
        <v>1385</v>
      </c>
      <c r="F1061" t="s">
        <v>1902</v>
      </c>
      <c r="G1061" s="2" t="s">
        <v>841</v>
      </c>
      <c r="H1061" t="s">
        <v>1397</v>
      </c>
    </row>
    <row r="1062" spans="1:8" x14ac:dyDescent="0.15">
      <c r="A1062">
        <v>10064</v>
      </c>
      <c r="B1062" t="s">
        <v>4106</v>
      </c>
      <c r="C1062" t="s">
        <v>4107</v>
      </c>
      <c r="D1062" t="s">
        <v>371</v>
      </c>
      <c r="E1062" s="2" t="s">
        <v>1385</v>
      </c>
      <c r="F1062" t="s">
        <v>1966</v>
      </c>
      <c r="G1062" s="2" t="s">
        <v>929</v>
      </c>
      <c r="H1062" t="s">
        <v>1397</v>
      </c>
    </row>
    <row r="1063" spans="1:8" x14ac:dyDescent="0.15">
      <c r="A1063">
        <v>10065</v>
      </c>
      <c r="B1063" t="s">
        <v>4108</v>
      </c>
      <c r="C1063" t="s">
        <v>4109</v>
      </c>
      <c r="D1063" t="s">
        <v>371</v>
      </c>
      <c r="E1063" s="2" t="s">
        <v>1385</v>
      </c>
      <c r="F1063" t="s">
        <v>2059</v>
      </c>
      <c r="G1063" s="2" t="s">
        <v>898</v>
      </c>
      <c r="H1063" t="s">
        <v>1397</v>
      </c>
    </row>
    <row r="1064" spans="1:8" x14ac:dyDescent="0.15">
      <c r="A1064">
        <v>10066</v>
      </c>
      <c r="B1064" t="s">
        <v>4110</v>
      </c>
      <c r="C1064" t="s">
        <v>4111</v>
      </c>
      <c r="D1064" t="s">
        <v>371</v>
      </c>
      <c r="E1064" s="2" t="s">
        <v>1385</v>
      </c>
      <c r="F1064" t="s">
        <v>1929</v>
      </c>
      <c r="G1064" s="2" t="s">
        <v>951</v>
      </c>
      <c r="H1064" t="s">
        <v>1397</v>
      </c>
    </row>
    <row r="1065" spans="1:8" x14ac:dyDescent="0.15">
      <c r="A1065">
        <v>10067</v>
      </c>
      <c r="B1065" t="s">
        <v>4112</v>
      </c>
      <c r="C1065" t="s">
        <v>4113</v>
      </c>
      <c r="D1065" t="s">
        <v>371</v>
      </c>
      <c r="E1065" s="2" t="s">
        <v>1386</v>
      </c>
      <c r="F1065" t="s">
        <v>2155</v>
      </c>
      <c r="G1065" s="2" t="s">
        <v>1372</v>
      </c>
      <c r="H1065" t="s">
        <v>1397</v>
      </c>
    </row>
    <row r="1066" spans="1:8" x14ac:dyDescent="0.15">
      <c r="A1066">
        <v>10068</v>
      </c>
      <c r="B1066" t="s">
        <v>4114</v>
      </c>
      <c r="C1066" t="s">
        <v>4115</v>
      </c>
      <c r="D1066" t="s">
        <v>371</v>
      </c>
      <c r="E1066" s="2" t="s">
        <v>1386</v>
      </c>
      <c r="F1066" t="s">
        <v>2222</v>
      </c>
      <c r="G1066" s="2" t="s">
        <v>848</v>
      </c>
      <c r="H1066" t="s">
        <v>1397</v>
      </c>
    </row>
    <row r="1067" spans="1:8" x14ac:dyDescent="0.15">
      <c r="A1067">
        <v>10069</v>
      </c>
      <c r="B1067" t="s">
        <v>4116</v>
      </c>
      <c r="C1067" t="s">
        <v>4117</v>
      </c>
      <c r="D1067" t="s">
        <v>371</v>
      </c>
      <c r="E1067" s="2" t="s">
        <v>1386</v>
      </c>
      <c r="F1067" t="s">
        <v>2059</v>
      </c>
      <c r="G1067" s="2" t="s">
        <v>1178</v>
      </c>
      <c r="H1067" t="s">
        <v>1397</v>
      </c>
    </row>
    <row r="1068" spans="1:8" x14ac:dyDescent="0.15">
      <c r="A1068">
        <v>10070</v>
      </c>
      <c r="B1068" t="s">
        <v>4118</v>
      </c>
      <c r="C1068" t="s">
        <v>4119</v>
      </c>
      <c r="D1068" t="s">
        <v>371</v>
      </c>
      <c r="E1068" s="2" t="s">
        <v>1386</v>
      </c>
      <c r="F1068" t="s">
        <v>1971</v>
      </c>
      <c r="G1068" s="2" t="s">
        <v>1330</v>
      </c>
      <c r="H1068" t="s">
        <v>1397</v>
      </c>
    </row>
    <row r="1069" spans="1:8" x14ac:dyDescent="0.15">
      <c r="A1069">
        <v>10071</v>
      </c>
      <c r="B1069" t="s">
        <v>4120</v>
      </c>
      <c r="C1069" t="s">
        <v>4121</v>
      </c>
      <c r="D1069" t="s">
        <v>371</v>
      </c>
      <c r="E1069" s="2" t="s">
        <v>1386</v>
      </c>
      <c r="F1069" t="s">
        <v>2059</v>
      </c>
      <c r="G1069" s="2" t="s">
        <v>1369</v>
      </c>
      <c r="H1069" t="s">
        <v>1397</v>
      </c>
    </row>
    <row r="1070" spans="1:8" x14ac:dyDescent="0.15">
      <c r="A1070">
        <v>10072</v>
      </c>
      <c r="B1070" t="s">
        <v>4122</v>
      </c>
      <c r="C1070" t="s">
        <v>4123</v>
      </c>
      <c r="D1070" t="s">
        <v>371</v>
      </c>
      <c r="E1070" s="2" t="s">
        <v>1386</v>
      </c>
      <c r="F1070" t="s">
        <v>1905</v>
      </c>
      <c r="G1070" s="2" t="s">
        <v>1183</v>
      </c>
      <c r="H1070" t="s">
        <v>1397</v>
      </c>
    </row>
    <row r="1071" spans="1:8" x14ac:dyDescent="0.15">
      <c r="A1071">
        <v>10073</v>
      </c>
      <c r="B1071" t="s">
        <v>4124</v>
      </c>
      <c r="C1071" t="s">
        <v>4125</v>
      </c>
      <c r="D1071" t="s">
        <v>371</v>
      </c>
      <c r="E1071" s="2" t="s">
        <v>1386</v>
      </c>
      <c r="F1071" t="s">
        <v>2043</v>
      </c>
      <c r="G1071" s="2" t="s">
        <v>720</v>
      </c>
      <c r="H1071" t="s">
        <v>1397</v>
      </c>
    </row>
    <row r="1072" spans="1:8" x14ac:dyDescent="0.15">
      <c r="A1072">
        <v>10074</v>
      </c>
      <c r="B1072" t="s">
        <v>4126</v>
      </c>
      <c r="C1072" t="s">
        <v>4127</v>
      </c>
      <c r="D1072" t="s">
        <v>371</v>
      </c>
      <c r="E1072" s="2" t="s">
        <v>268</v>
      </c>
      <c r="F1072" t="s">
        <v>1929</v>
      </c>
      <c r="G1072" s="2" t="s">
        <v>792</v>
      </c>
      <c r="H1072" t="s">
        <v>1397</v>
      </c>
    </row>
    <row r="1073" spans="1:8" x14ac:dyDescent="0.15">
      <c r="A1073">
        <v>10075</v>
      </c>
      <c r="B1073" t="s">
        <v>4128</v>
      </c>
      <c r="C1073" t="s">
        <v>4129</v>
      </c>
      <c r="D1073" t="s">
        <v>371</v>
      </c>
      <c r="E1073" s="2" t="s">
        <v>267</v>
      </c>
      <c r="F1073" t="s">
        <v>2016</v>
      </c>
      <c r="G1073" s="2" t="s">
        <v>991</v>
      </c>
      <c r="H1073" t="s">
        <v>1397</v>
      </c>
    </row>
    <row r="1074" spans="1:8" x14ac:dyDescent="0.15">
      <c r="A1074">
        <v>10076</v>
      </c>
      <c r="B1074" t="s">
        <v>4130</v>
      </c>
      <c r="C1074" t="s">
        <v>4131</v>
      </c>
      <c r="D1074" t="s">
        <v>371</v>
      </c>
      <c r="E1074" s="2" t="s">
        <v>267</v>
      </c>
      <c r="F1074" t="s">
        <v>2051</v>
      </c>
      <c r="G1074" s="2" t="s">
        <v>767</v>
      </c>
      <c r="H1074" t="s">
        <v>1397</v>
      </c>
    </row>
    <row r="1075" spans="1:8" x14ac:dyDescent="0.15">
      <c r="A1075">
        <v>10077</v>
      </c>
      <c r="B1075" t="s">
        <v>4132</v>
      </c>
      <c r="C1075" t="s">
        <v>4133</v>
      </c>
      <c r="D1075" t="s">
        <v>371</v>
      </c>
      <c r="E1075" s="2" t="s">
        <v>267</v>
      </c>
      <c r="F1075" t="s">
        <v>1905</v>
      </c>
      <c r="G1075" s="2" t="s">
        <v>805</v>
      </c>
      <c r="H1075" t="s">
        <v>1397</v>
      </c>
    </row>
    <row r="1076" spans="1:8" x14ac:dyDescent="0.15">
      <c r="A1076">
        <v>10078</v>
      </c>
      <c r="B1076" t="s">
        <v>4134</v>
      </c>
      <c r="C1076" t="s">
        <v>4135</v>
      </c>
      <c r="D1076" t="s">
        <v>371</v>
      </c>
      <c r="E1076" s="2" t="s">
        <v>267</v>
      </c>
      <c r="F1076" t="s">
        <v>2096</v>
      </c>
      <c r="G1076" s="2" t="s">
        <v>859</v>
      </c>
      <c r="H1076" t="s">
        <v>1397</v>
      </c>
    </row>
    <row r="1077" spans="1:8" x14ac:dyDescent="0.15">
      <c r="A1077">
        <v>10079</v>
      </c>
      <c r="B1077" t="s">
        <v>4136</v>
      </c>
      <c r="C1077" t="s">
        <v>1389</v>
      </c>
      <c r="D1077" t="s">
        <v>371</v>
      </c>
      <c r="E1077" s="2" t="s">
        <v>267</v>
      </c>
      <c r="F1077" t="s">
        <v>1905</v>
      </c>
      <c r="G1077" s="2" t="s">
        <v>1351</v>
      </c>
      <c r="H1077" t="s">
        <v>1397</v>
      </c>
    </row>
    <row r="1078" spans="1:8" x14ac:dyDescent="0.15">
      <c r="A1078">
        <v>10080</v>
      </c>
      <c r="B1078" t="s">
        <v>4137</v>
      </c>
      <c r="C1078" t="s">
        <v>4138</v>
      </c>
      <c r="D1078" t="s">
        <v>371</v>
      </c>
      <c r="E1078" s="2" t="s">
        <v>266</v>
      </c>
      <c r="F1078" t="s">
        <v>1905</v>
      </c>
      <c r="G1078" s="2" t="s">
        <v>1180</v>
      </c>
      <c r="H1078" t="s">
        <v>1397</v>
      </c>
    </row>
    <row r="1079" spans="1:8" x14ac:dyDescent="0.15">
      <c r="A1079">
        <v>10081</v>
      </c>
      <c r="B1079" t="s">
        <v>4139</v>
      </c>
      <c r="C1079" t="s">
        <v>4140</v>
      </c>
      <c r="D1079" t="s">
        <v>371</v>
      </c>
      <c r="E1079" s="2" t="s">
        <v>266</v>
      </c>
      <c r="F1079" t="s">
        <v>2051</v>
      </c>
      <c r="G1079" s="2" t="s">
        <v>1309</v>
      </c>
      <c r="H1079" t="s">
        <v>1397</v>
      </c>
    </row>
    <row r="1080" spans="1:8" x14ac:dyDescent="0.15">
      <c r="A1080">
        <v>10082</v>
      </c>
      <c r="B1080" t="s">
        <v>4141</v>
      </c>
      <c r="C1080" t="s">
        <v>4142</v>
      </c>
      <c r="D1080" t="s">
        <v>371</v>
      </c>
      <c r="E1080" s="2" t="s">
        <v>266</v>
      </c>
      <c r="F1080" t="s">
        <v>1897</v>
      </c>
      <c r="G1080" s="2" t="s">
        <v>1379</v>
      </c>
      <c r="H1080" t="s">
        <v>1397</v>
      </c>
    </row>
    <row r="1081" spans="1:8" x14ac:dyDescent="0.15">
      <c r="A1081">
        <v>10083</v>
      </c>
      <c r="B1081" t="s">
        <v>4143</v>
      </c>
      <c r="C1081" t="s">
        <v>4144</v>
      </c>
      <c r="D1081" t="s">
        <v>371</v>
      </c>
      <c r="E1081" s="2" t="s">
        <v>266</v>
      </c>
      <c r="F1081" t="s">
        <v>2043</v>
      </c>
      <c r="G1081" s="2" t="s">
        <v>1140</v>
      </c>
      <c r="H1081" t="s">
        <v>1397</v>
      </c>
    </row>
    <row r="1082" spans="1:8" x14ac:dyDescent="0.15">
      <c r="A1082">
        <v>10084</v>
      </c>
      <c r="B1082" t="s">
        <v>4145</v>
      </c>
      <c r="C1082" t="s">
        <v>4146</v>
      </c>
      <c r="D1082" t="s">
        <v>371</v>
      </c>
      <c r="E1082" s="2" t="s">
        <v>4081</v>
      </c>
      <c r="F1082" t="s">
        <v>2333</v>
      </c>
      <c r="G1082" s="2" t="s">
        <v>1311</v>
      </c>
      <c r="H1082" t="s">
        <v>1397</v>
      </c>
    </row>
    <row r="1083" spans="1:8" x14ac:dyDescent="0.15">
      <c r="A1083">
        <v>10085</v>
      </c>
      <c r="B1083" t="s">
        <v>4147</v>
      </c>
      <c r="C1083" t="s">
        <v>4148</v>
      </c>
      <c r="D1083" t="s">
        <v>371</v>
      </c>
      <c r="E1083" s="2" t="s">
        <v>4081</v>
      </c>
      <c r="F1083" t="s">
        <v>2266</v>
      </c>
      <c r="G1083" s="2" t="s">
        <v>996</v>
      </c>
      <c r="H1083" t="s">
        <v>1397</v>
      </c>
    </row>
    <row r="1084" spans="1:8" x14ac:dyDescent="0.15">
      <c r="A1084">
        <v>10086</v>
      </c>
      <c r="B1084" t="s">
        <v>4149</v>
      </c>
      <c r="C1084" t="s">
        <v>4150</v>
      </c>
      <c r="D1084" t="s">
        <v>371</v>
      </c>
      <c r="E1084" s="2" t="s">
        <v>4081</v>
      </c>
      <c r="F1084" t="s">
        <v>1971</v>
      </c>
      <c r="G1084" s="2" t="s">
        <v>706</v>
      </c>
      <c r="H1084" t="s">
        <v>1397</v>
      </c>
    </row>
    <row r="1085" spans="1:8" x14ac:dyDescent="0.15">
      <c r="A1085">
        <v>10087</v>
      </c>
      <c r="B1085" t="s">
        <v>4151</v>
      </c>
      <c r="C1085" t="s">
        <v>4152</v>
      </c>
      <c r="D1085" t="s">
        <v>371</v>
      </c>
      <c r="E1085" s="2" t="s">
        <v>4081</v>
      </c>
      <c r="F1085" t="s">
        <v>1994</v>
      </c>
      <c r="G1085" s="2" t="s">
        <v>675</v>
      </c>
      <c r="H1085" t="s">
        <v>1397</v>
      </c>
    </row>
    <row r="1086" spans="1:8" x14ac:dyDescent="0.15">
      <c r="A1086">
        <v>10088</v>
      </c>
      <c r="B1086" t="s">
        <v>4153</v>
      </c>
      <c r="C1086" t="s">
        <v>4154</v>
      </c>
      <c r="D1086" t="s">
        <v>365</v>
      </c>
      <c r="E1086" s="2">
        <v>3</v>
      </c>
      <c r="F1086" t="s">
        <v>1905</v>
      </c>
      <c r="G1086" s="2">
        <v>980724</v>
      </c>
      <c r="H1086" t="s">
        <v>1397</v>
      </c>
    </row>
    <row r="1087" spans="1:8" x14ac:dyDescent="0.15">
      <c r="A1087">
        <v>10089</v>
      </c>
      <c r="B1087" t="s">
        <v>4155</v>
      </c>
      <c r="C1087" t="s">
        <v>4156</v>
      </c>
      <c r="D1087" t="s">
        <v>365</v>
      </c>
      <c r="E1087" s="2" t="s">
        <v>266</v>
      </c>
      <c r="F1087" t="s">
        <v>1897</v>
      </c>
      <c r="G1087" s="2" t="s">
        <v>785</v>
      </c>
      <c r="H1087" t="s">
        <v>1397</v>
      </c>
    </row>
    <row r="1088" spans="1:8" x14ac:dyDescent="0.15">
      <c r="A1088">
        <v>10090</v>
      </c>
      <c r="B1088" t="s">
        <v>4157</v>
      </c>
      <c r="C1088" t="s">
        <v>4158</v>
      </c>
      <c r="D1088" t="s">
        <v>365</v>
      </c>
      <c r="E1088" s="2" t="s">
        <v>266</v>
      </c>
      <c r="F1088" t="s">
        <v>1905</v>
      </c>
      <c r="G1088" s="2" t="s">
        <v>1052</v>
      </c>
      <c r="H1088" t="s">
        <v>1397</v>
      </c>
    </row>
    <row r="1089" spans="1:8" x14ac:dyDescent="0.15">
      <c r="A1089">
        <v>10091</v>
      </c>
      <c r="B1089" t="s">
        <v>4159</v>
      </c>
      <c r="C1089" t="s">
        <v>4160</v>
      </c>
      <c r="D1089" t="s">
        <v>427</v>
      </c>
      <c r="E1089" s="2" t="s">
        <v>268</v>
      </c>
      <c r="F1089" t="s">
        <v>1905</v>
      </c>
      <c r="G1089" s="2" t="s">
        <v>640</v>
      </c>
      <c r="H1089" t="s">
        <v>1397</v>
      </c>
    </row>
    <row r="1090" spans="1:8" x14ac:dyDescent="0.15">
      <c r="A1090">
        <v>10092</v>
      </c>
      <c r="B1090" t="s">
        <v>4161</v>
      </c>
      <c r="C1090" t="s">
        <v>2410</v>
      </c>
      <c r="D1090" t="s">
        <v>427</v>
      </c>
      <c r="E1090" s="2" t="s">
        <v>268</v>
      </c>
      <c r="F1090" t="s">
        <v>1905</v>
      </c>
      <c r="G1090" s="2" t="s">
        <v>1048</v>
      </c>
      <c r="H1090" t="s">
        <v>1397</v>
      </c>
    </row>
    <row r="1091" spans="1:8" x14ac:dyDescent="0.15">
      <c r="A1091">
        <v>10093</v>
      </c>
      <c r="B1091" t="s">
        <v>4162</v>
      </c>
      <c r="C1091" t="s">
        <v>3137</v>
      </c>
      <c r="D1091" t="s">
        <v>427</v>
      </c>
      <c r="E1091" s="2" t="s">
        <v>268</v>
      </c>
      <c r="F1091" t="s">
        <v>1897</v>
      </c>
      <c r="G1091" s="2" t="s">
        <v>1279</v>
      </c>
      <c r="H1091" t="s">
        <v>1397</v>
      </c>
    </row>
    <row r="1092" spans="1:8" x14ac:dyDescent="0.15">
      <c r="A1092">
        <v>10094</v>
      </c>
      <c r="B1092" t="s">
        <v>4163</v>
      </c>
      <c r="C1092" t="s">
        <v>4164</v>
      </c>
      <c r="D1092" t="s">
        <v>468</v>
      </c>
      <c r="E1092" s="2" t="s">
        <v>266</v>
      </c>
      <c r="F1092" t="s">
        <v>1902</v>
      </c>
      <c r="G1092" s="2" t="s">
        <v>1101</v>
      </c>
      <c r="H1092" t="s">
        <v>1397</v>
      </c>
    </row>
    <row r="1093" spans="1:8" x14ac:dyDescent="0.15">
      <c r="A1093">
        <v>10095</v>
      </c>
      <c r="B1093" t="s">
        <v>4165</v>
      </c>
      <c r="C1093" t="s">
        <v>4166</v>
      </c>
      <c r="D1093" t="s">
        <v>468</v>
      </c>
      <c r="E1093" s="2" t="s">
        <v>267</v>
      </c>
      <c r="F1093" t="s">
        <v>1902</v>
      </c>
      <c r="G1093" s="2" t="s">
        <v>497</v>
      </c>
      <c r="H1093" t="s">
        <v>1397</v>
      </c>
    </row>
    <row r="1094" spans="1:8" x14ac:dyDescent="0.15">
      <c r="A1094">
        <v>10096</v>
      </c>
      <c r="B1094" t="s">
        <v>4167</v>
      </c>
      <c r="C1094" t="s">
        <v>4168</v>
      </c>
      <c r="D1094" t="s">
        <v>468</v>
      </c>
      <c r="E1094" s="2" t="s">
        <v>1384</v>
      </c>
      <c r="F1094" t="s">
        <v>1929</v>
      </c>
      <c r="G1094" s="2" t="s">
        <v>854</v>
      </c>
      <c r="H1094" t="s">
        <v>1397</v>
      </c>
    </row>
    <row r="1095" spans="1:8" x14ac:dyDescent="0.15">
      <c r="A1095">
        <v>10097</v>
      </c>
      <c r="B1095" t="s">
        <v>4169</v>
      </c>
      <c r="C1095" t="s">
        <v>4170</v>
      </c>
      <c r="D1095" t="s">
        <v>468</v>
      </c>
      <c r="E1095" s="2" t="s">
        <v>1384</v>
      </c>
      <c r="F1095" t="s">
        <v>2119</v>
      </c>
      <c r="G1095" s="2" t="s">
        <v>1104</v>
      </c>
      <c r="H1095" t="s">
        <v>1397</v>
      </c>
    </row>
    <row r="1096" spans="1:8" x14ac:dyDescent="0.15">
      <c r="A1096">
        <v>10098</v>
      </c>
      <c r="B1096" t="s">
        <v>4171</v>
      </c>
      <c r="C1096" t="s">
        <v>4172</v>
      </c>
      <c r="D1096" t="s">
        <v>421</v>
      </c>
      <c r="E1096" s="2" t="s">
        <v>267</v>
      </c>
      <c r="F1096" t="s">
        <v>2000</v>
      </c>
      <c r="G1096" s="2" t="s">
        <v>4173</v>
      </c>
      <c r="H1096" t="s">
        <v>1397</v>
      </c>
    </row>
    <row r="1097" spans="1:8" x14ac:dyDescent="0.15">
      <c r="A1097">
        <v>10099</v>
      </c>
      <c r="B1097" t="s">
        <v>4174</v>
      </c>
      <c r="C1097" t="s">
        <v>4175</v>
      </c>
      <c r="D1097" t="s">
        <v>421</v>
      </c>
      <c r="E1097" s="2" t="s">
        <v>268</v>
      </c>
      <c r="F1097" t="s">
        <v>1905</v>
      </c>
      <c r="G1097" s="2" t="s">
        <v>993</v>
      </c>
      <c r="H1097" t="s">
        <v>1397</v>
      </c>
    </row>
    <row r="1098" spans="1:8" x14ac:dyDescent="0.15">
      <c r="A1098">
        <v>10100</v>
      </c>
      <c r="B1098" t="s">
        <v>4176</v>
      </c>
      <c r="C1098" t="s">
        <v>4177</v>
      </c>
      <c r="D1098" t="s">
        <v>421</v>
      </c>
      <c r="E1098" s="2" t="s">
        <v>268</v>
      </c>
      <c r="F1098" t="s">
        <v>1905</v>
      </c>
      <c r="G1098" s="2" t="s">
        <v>670</v>
      </c>
      <c r="H1098" t="s">
        <v>1397</v>
      </c>
    </row>
    <row r="1099" spans="1:8" x14ac:dyDescent="0.15">
      <c r="A1099">
        <v>10101</v>
      </c>
      <c r="B1099" t="s">
        <v>4178</v>
      </c>
      <c r="C1099" t="s">
        <v>4179</v>
      </c>
      <c r="D1099" t="s">
        <v>433</v>
      </c>
      <c r="E1099" s="2" t="s">
        <v>267</v>
      </c>
      <c r="F1099" t="s">
        <v>1905</v>
      </c>
      <c r="G1099" s="2" t="s">
        <v>1316</v>
      </c>
      <c r="H1099" t="s">
        <v>1397</v>
      </c>
    </row>
    <row r="1100" spans="1:8" x14ac:dyDescent="0.15">
      <c r="A1100">
        <v>10102</v>
      </c>
      <c r="B1100" t="s">
        <v>4180</v>
      </c>
      <c r="C1100" t="s">
        <v>4181</v>
      </c>
      <c r="D1100" t="s">
        <v>433</v>
      </c>
      <c r="E1100" s="2" t="s">
        <v>267</v>
      </c>
      <c r="F1100" t="s">
        <v>1929</v>
      </c>
      <c r="G1100" s="2" t="s">
        <v>1075</v>
      </c>
      <c r="H1100" t="s">
        <v>1397</v>
      </c>
    </row>
    <row r="1101" spans="1:8" x14ac:dyDescent="0.15">
      <c r="A1101">
        <v>10103</v>
      </c>
      <c r="B1101" t="s">
        <v>4182</v>
      </c>
      <c r="C1101" t="s">
        <v>4183</v>
      </c>
      <c r="D1101" t="s">
        <v>433</v>
      </c>
      <c r="E1101" s="2" t="s">
        <v>266</v>
      </c>
      <c r="F1101" t="s">
        <v>1905</v>
      </c>
      <c r="G1101" s="2" t="s">
        <v>742</v>
      </c>
      <c r="H1101" t="s">
        <v>1397</v>
      </c>
    </row>
    <row r="1102" spans="1:8" x14ac:dyDescent="0.15">
      <c r="A1102">
        <v>10104</v>
      </c>
      <c r="B1102" t="s">
        <v>4184</v>
      </c>
      <c r="C1102" t="s">
        <v>4185</v>
      </c>
      <c r="D1102" t="s">
        <v>433</v>
      </c>
      <c r="E1102" s="2" t="s">
        <v>266</v>
      </c>
      <c r="F1102" t="s">
        <v>2085</v>
      </c>
      <c r="G1102" s="2" t="s">
        <v>1131</v>
      </c>
      <c r="H1102" t="s">
        <v>1397</v>
      </c>
    </row>
    <row r="1103" spans="1:8" x14ac:dyDescent="0.15">
      <c r="A1103">
        <v>10105</v>
      </c>
      <c r="B1103" t="s">
        <v>4186</v>
      </c>
      <c r="C1103" t="s">
        <v>4187</v>
      </c>
      <c r="D1103" t="s">
        <v>433</v>
      </c>
      <c r="E1103" s="2" t="s">
        <v>268</v>
      </c>
      <c r="F1103" t="s">
        <v>1905</v>
      </c>
      <c r="G1103" s="2" t="s">
        <v>1270</v>
      </c>
      <c r="H1103" t="s">
        <v>1397</v>
      </c>
    </row>
    <row r="1104" spans="1:8" x14ac:dyDescent="0.15">
      <c r="A1104">
        <v>10106</v>
      </c>
      <c r="B1104" t="s">
        <v>4188</v>
      </c>
      <c r="C1104" t="s">
        <v>4189</v>
      </c>
      <c r="D1104" t="s">
        <v>433</v>
      </c>
      <c r="E1104" s="2" t="s">
        <v>266</v>
      </c>
      <c r="F1104" t="s">
        <v>1905</v>
      </c>
      <c r="G1104" s="2" t="s">
        <v>747</v>
      </c>
      <c r="H1104" t="s">
        <v>1397</v>
      </c>
    </row>
    <row r="1105" spans="1:8" x14ac:dyDescent="0.15">
      <c r="A1105">
        <v>10107</v>
      </c>
      <c r="B1105" t="s">
        <v>4190</v>
      </c>
      <c r="C1105" t="s">
        <v>4191</v>
      </c>
      <c r="D1105" t="s">
        <v>429</v>
      </c>
      <c r="E1105" s="2" t="s">
        <v>267</v>
      </c>
      <c r="F1105" t="s">
        <v>1905</v>
      </c>
      <c r="G1105" s="2" t="s">
        <v>1084</v>
      </c>
      <c r="H1105" t="s">
        <v>1397</v>
      </c>
    </row>
    <row r="1106" spans="1:8" x14ac:dyDescent="0.15">
      <c r="A1106">
        <v>10108</v>
      </c>
      <c r="B1106" t="s">
        <v>4192</v>
      </c>
      <c r="C1106" t="s">
        <v>4193</v>
      </c>
      <c r="D1106" t="s">
        <v>429</v>
      </c>
      <c r="E1106" s="2" t="s">
        <v>267</v>
      </c>
      <c r="F1106" t="s">
        <v>2165</v>
      </c>
      <c r="G1106" s="2" t="s">
        <v>496</v>
      </c>
      <c r="H1106" t="s">
        <v>1397</v>
      </c>
    </row>
    <row r="1107" spans="1:8" x14ac:dyDescent="0.15">
      <c r="A1107">
        <v>10109</v>
      </c>
      <c r="B1107" t="s">
        <v>2395</v>
      </c>
      <c r="C1107" t="s">
        <v>2396</v>
      </c>
      <c r="D1107" t="s">
        <v>429</v>
      </c>
      <c r="E1107" s="2" t="s">
        <v>267</v>
      </c>
      <c r="F1107" t="s">
        <v>1897</v>
      </c>
      <c r="G1107" s="2" t="s">
        <v>984</v>
      </c>
      <c r="H1107" t="s">
        <v>1397</v>
      </c>
    </row>
    <row r="1108" spans="1:8" x14ac:dyDescent="0.15">
      <c r="A1108">
        <v>10110</v>
      </c>
      <c r="B1108" t="s">
        <v>4194</v>
      </c>
      <c r="C1108" t="s">
        <v>4195</v>
      </c>
      <c r="D1108" t="s">
        <v>429</v>
      </c>
      <c r="E1108" s="2" t="s">
        <v>267</v>
      </c>
      <c r="F1108" t="s">
        <v>1897</v>
      </c>
      <c r="G1108" s="2" t="s">
        <v>772</v>
      </c>
      <c r="H1108" t="s">
        <v>1397</v>
      </c>
    </row>
    <row r="1109" spans="1:8" x14ac:dyDescent="0.15">
      <c r="A1109">
        <v>10111</v>
      </c>
      <c r="B1109" t="s">
        <v>4196</v>
      </c>
      <c r="C1109" t="s">
        <v>4197</v>
      </c>
      <c r="D1109" t="s">
        <v>429</v>
      </c>
      <c r="E1109" s="2" t="s">
        <v>267</v>
      </c>
      <c r="F1109" t="s">
        <v>1905</v>
      </c>
      <c r="G1109" s="2" t="s">
        <v>1109</v>
      </c>
      <c r="H1109" t="s">
        <v>1397</v>
      </c>
    </row>
    <row r="1110" spans="1:8" x14ac:dyDescent="0.15">
      <c r="A1110">
        <v>10112</v>
      </c>
      <c r="B1110" t="s">
        <v>4198</v>
      </c>
      <c r="C1110" t="s">
        <v>4199</v>
      </c>
      <c r="D1110" t="s">
        <v>429</v>
      </c>
      <c r="E1110" s="2" t="s">
        <v>267</v>
      </c>
      <c r="F1110" t="s">
        <v>2219</v>
      </c>
      <c r="G1110" s="2" t="s">
        <v>968</v>
      </c>
      <c r="H1110" t="s">
        <v>1397</v>
      </c>
    </row>
    <row r="1111" spans="1:8" x14ac:dyDescent="0.15">
      <c r="A1111">
        <v>10113</v>
      </c>
      <c r="B1111" t="s">
        <v>4200</v>
      </c>
      <c r="C1111" t="s">
        <v>4201</v>
      </c>
      <c r="D1111" t="s">
        <v>429</v>
      </c>
      <c r="E1111" s="2" t="s">
        <v>266</v>
      </c>
      <c r="F1111" t="s">
        <v>1905</v>
      </c>
      <c r="G1111" s="2" t="s">
        <v>1285</v>
      </c>
      <c r="H1111" t="s">
        <v>1397</v>
      </c>
    </row>
    <row r="1112" spans="1:8" x14ac:dyDescent="0.15">
      <c r="A1112">
        <v>10114</v>
      </c>
      <c r="B1112" t="s">
        <v>4202</v>
      </c>
      <c r="C1112" t="s">
        <v>4203</v>
      </c>
      <c r="D1112" t="s">
        <v>429</v>
      </c>
      <c r="E1112" s="2" t="s">
        <v>266</v>
      </c>
      <c r="F1112" t="s">
        <v>1905</v>
      </c>
      <c r="G1112" s="2" t="s">
        <v>891</v>
      </c>
      <c r="H1112" t="s">
        <v>1397</v>
      </c>
    </row>
    <row r="1113" spans="1:8" x14ac:dyDescent="0.15">
      <c r="A1113">
        <v>10115</v>
      </c>
      <c r="B1113" t="s">
        <v>4204</v>
      </c>
      <c r="C1113" t="s">
        <v>4205</v>
      </c>
      <c r="D1113" t="s">
        <v>429</v>
      </c>
      <c r="E1113" s="2" t="s">
        <v>266</v>
      </c>
      <c r="F1113" t="s">
        <v>1905</v>
      </c>
      <c r="G1113" s="2" t="s">
        <v>1093</v>
      </c>
      <c r="H1113" t="s">
        <v>1397</v>
      </c>
    </row>
    <row r="1114" spans="1:8" x14ac:dyDescent="0.15">
      <c r="A1114">
        <v>10116</v>
      </c>
      <c r="B1114" t="s">
        <v>4206</v>
      </c>
      <c r="C1114" t="s">
        <v>4207</v>
      </c>
      <c r="D1114" t="s">
        <v>429</v>
      </c>
      <c r="E1114" s="2" t="s">
        <v>266</v>
      </c>
      <c r="F1114" t="s">
        <v>1905</v>
      </c>
      <c r="G1114" s="2" t="s">
        <v>653</v>
      </c>
      <c r="H1114" t="s">
        <v>1397</v>
      </c>
    </row>
    <row r="1115" spans="1:8" x14ac:dyDescent="0.15">
      <c r="A1115">
        <v>10117</v>
      </c>
      <c r="B1115" t="s">
        <v>4208</v>
      </c>
      <c r="C1115" t="s">
        <v>4209</v>
      </c>
      <c r="D1115" t="s">
        <v>429</v>
      </c>
      <c r="E1115" s="2" t="s">
        <v>266</v>
      </c>
      <c r="F1115" t="s">
        <v>1905</v>
      </c>
      <c r="G1115" s="2" t="s">
        <v>1064</v>
      </c>
      <c r="H1115" t="s">
        <v>1397</v>
      </c>
    </row>
    <row r="1116" spans="1:8" x14ac:dyDescent="0.15">
      <c r="A1116">
        <v>10118</v>
      </c>
      <c r="B1116" t="s">
        <v>4210</v>
      </c>
      <c r="C1116" t="s">
        <v>4211</v>
      </c>
      <c r="D1116" t="s">
        <v>382</v>
      </c>
      <c r="E1116" s="2" t="s">
        <v>268</v>
      </c>
      <c r="F1116" t="s">
        <v>1902</v>
      </c>
      <c r="G1116" s="2" t="s">
        <v>4212</v>
      </c>
      <c r="H1116" t="s">
        <v>1397</v>
      </c>
    </row>
    <row r="1117" spans="1:8" x14ac:dyDescent="0.15">
      <c r="A1117">
        <v>10119</v>
      </c>
      <c r="B1117" t="s">
        <v>4213</v>
      </c>
      <c r="C1117" t="s">
        <v>4214</v>
      </c>
      <c r="D1117" t="s">
        <v>382</v>
      </c>
      <c r="E1117" s="2" t="s">
        <v>268</v>
      </c>
      <c r="F1117" t="s">
        <v>1905</v>
      </c>
      <c r="G1117" s="2" t="s">
        <v>626</v>
      </c>
      <c r="H1117" t="s">
        <v>1397</v>
      </c>
    </row>
    <row r="1118" spans="1:8" x14ac:dyDescent="0.15">
      <c r="A1118">
        <v>10120</v>
      </c>
      <c r="B1118" t="s">
        <v>4215</v>
      </c>
      <c r="C1118" t="s">
        <v>4216</v>
      </c>
      <c r="D1118" t="s">
        <v>382</v>
      </c>
      <c r="E1118" s="2" t="s">
        <v>267</v>
      </c>
      <c r="F1118" t="s">
        <v>1897</v>
      </c>
      <c r="G1118" s="2" t="s">
        <v>1265</v>
      </c>
      <c r="H1118" t="s">
        <v>1397</v>
      </c>
    </row>
    <row r="1119" spans="1:8" x14ac:dyDescent="0.15">
      <c r="A1119">
        <v>10121</v>
      </c>
      <c r="B1119" t="s">
        <v>4217</v>
      </c>
      <c r="C1119" t="s">
        <v>4218</v>
      </c>
      <c r="D1119" t="s">
        <v>382</v>
      </c>
      <c r="E1119" s="2" t="s">
        <v>267</v>
      </c>
      <c r="F1119" t="s">
        <v>1915</v>
      </c>
      <c r="G1119" s="2" t="s">
        <v>982</v>
      </c>
      <c r="H1119" t="s">
        <v>1397</v>
      </c>
    </row>
    <row r="1120" spans="1:8" x14ac:dyDescent="0.15">
      <c r="A1120">
        <v>10122</v>
      </c>
      <c r="B1120" t="s">
        <v>4219</v>
      </c>
      <c r="C1120" t="s">
        <v>4220</v>
      </c>
      <c r="D1120" t="s">
        <v>382</v>
      </c>
      <c r="E1120" s="2" t="s">
        <v>267</v>
      </c>
      <c r="F1120" t="s">
        <v>1915</v>
      </c>
      <c r="G1120" s="2" t="s">
        <v>771</v>
      </c>
      <c r="H1120" t="s">
        <v>1397</v>
      </c>
    </row>
    <row r="1121" spans="1:8" x14ac:dyDescent="0.15">
      <c r="A1121">
        <v>10123</v>
      </c>
      <c r="B1121" t="s">
        <v>4221</v>
      </c>
      <c r="C1121" t="s">
        <v>4222</v>
      </c>
      <c r="D1121" t="s">
        <v>382</v>
      </c>
      <c r="E1121" s="2" t="s">
        <v>266</v>
      </c>
      <c r="F1121" t="s">
        <v>1915</v>
      </c>
      <c r="G1121" s="2" t="s">
        <v>746</v>
      </c>
      <c r="H1121" t="s">
        <v>1397</v>
      </c>
    </row>
    <row r="1122" spans="1:8" x14ac:dyDescent="0.15">
      <c r="A1122">
        <v>10124</v>
      </c>
      <c r="B1122" t="s">
        <v>4223</v>
      </c>
      <c r="C1122" t="s">
        <v>4224</v>
      </c>
      <c r="D1122" t="s">
        <v>399</v>
      </c>
      <c r="E1122" s="2" t="s">
        <v>268</v>
      </c>
      <c r="F1122" t="s">
        <v>1897</v>
      </c>
      <c r="G1122" s="2" t="s">
        <v>573</v>
      </c>
      <c r="H1122" t="s">
        <v>1397</v>
      </c>
    </row>
    <row r="1123" spans="1:8" x14ac:dyDescent="0.15">
      <c r="A1123">
        <v>10125</v>
      </c>
      <c r="B1123" t="s">
        <v>4225</v>
      </c>
      <c r="C1123" t="s">
        <v>4226</v>
      </c>
      <c r="D1123" t="s">
        <v>393</v>
      </c>
      <c r="E1123" s="2" t="s">
        <v>267</v>
      </c>
      <c r="F1123" t="s">
        <v>1897</v>
      </c>
      <c r="G1123" s="2" t="s">
        <v>1350</v>
      </c>
      <c r="H1123" t="s">
        <v>1397</v>
      </c>
    </row>
    <row r="1124" spans="1:8" x14ac:dyDescent="0.15">
      <c r="A1124">
        <v>10126</v>
      </c>
      <c r="B1124" t="s">
        <v>4227</v>
      </c>
      <c r="C1124" t="s">
        <v>4228</v>
      </c>
      <c r="D1124" t="s">
        <v>441</v>
      </c>
      <c r="E1124" s="2" t="s">
        <v>268</v>
      </c>
      <c r="F1124" t="s">
        <v>1905</v>
      </c>
      <c r="G1124" s="2" t="s">
        <v>1025</v>
      </c>
      <c r="H1124" t="s">
        <v>1397</v>
      </c>
    </row>
    <row r="1125" spans="1:8" x14ac:dyDescent="0.15">
      <c r="A1125">
        <v>10127</v>
      </c>
      <c r="B1125" t="s">
        <v>4229</v>
      </c>
      <c r="C1125" t="s">
        <v>4230</v>
      </c>
      <c r="D1125" t="s">
        <v>441</v>
      </c>
      <c r="E1125" s="2" t="s">
        <v>268</v>
      </c>
      <c r="F1125" t="s">
        <v>1905</v>
      </c>
      <c r="G1125" s="2" t="s">
        <v>679</v>
      </c>
      <c r="H1125" t="s">
        <v>1397</v>
      </c>
    </row>
    <row r="1126" spans="1:8" x14ac:dyDescent="0.15">
      <c r="A1126">
        <v>10128</v>
      </c>
      <c r="B1126" t="s">
        <v>4231</v>
      </c>
      <c r="C1126" t="s">
        <v>4232</v>
      </c>
      <c r="D1126" t="s">
        <v>441</v>
      </c>
      <c r="E1126" s="2" t="s">
        <v>268</v>
      </c>
      <c r="F1126" t="s">
        <v>1915</v>
      </c>
      <c r="G1126" s="2" t="s">
        <v>989</v>
      </c>
      <c r="H1126" t="s">
        <v>1397</v>
      </c>
    </row>
    <row r="1127" spans="1:8" x14ac:dyDescent="0.15">
      <c r="A1127">
        <v>10129</v>
      </c>
      <c r="B1127" t="s">
        <v>4233</v>
      </c>
      <c r="C1127" t="s">
        <v>4234</v>
      </c>
      <c r="D1127" t="s">
        <v>441</v>
      </c>
      <c r="E1127" s="2" t="s">
        <v>268</v>
      </c>
      <c r="F1127" t="s">
        <v>1935</v>
      </c>
      <c r="G1127" s="2" t="s">
        <v>4235</v>
      </c>
      <c r="H1127" t="s">
        <v>1397</v>
      </c>
    </row>
    <row r="1128" spans="1:8" x14ac:dyDescent="0.15">
      <c r="A1128">
        <v>10130</v>
      </c>
      <c r="B1128" t="s">
        <v>4236</v>
      </c>
      <c r="C1128" t="s">
        <v>4237</v>
      </c>
      <c r="D1128" t="s">
        <v>441</v>
      </c>
      <c r="E1128" s="2" t="s">
        <v>268</v>
      </c>
      <c r="F1128" t="s">
        <v>1905</v>
      </c>
      <c r="G1128" s="2" t="s">
        <v>967</v>
      </c>
      <c r="H1128" t="s">
        <v>1397</v>
      </c>
    </row>
    <row r="1129" spans="1:8" x14ac:dyDescent="0.15">
      <c r="A1129">
        <v>10131</v>
      </c>
      <c r="B1129" t="s">
        <v>4238</v>
      </c>
      <c r="C1129" t="s">
        <v>4239</v>
      </c>
      <c r="D1129" t="s">
        <v>441</v>
      </c>
      <c r="E1129" s="2" t="s">
        <v>3303</v>
      </c>
      <c r="F1129" t="s">
        <v>1905</v>
      </c>
      <c r="G1129" s="2" t="s">
        <v>975</v>
      </c>
      <c r="H1129" t="s">
        <v>1397</v>
      </c>
    </row>
    <row r="1130" spans="1:8" x14ac:dyDescent="0.15">
      <c r="A1130">
        <v>10132</v>
      </c>
      <c r="B1130" t="s">
        <v>4240</v>
      </c>
      <c r="C1130" t="s">
        <v>4241</v>
      </c>
      <c r="D1130" t="s">
        <v>441</v>
      </c>
      <c r="E1130" s="2" t="s">
        <v>267</v>
      </c>
      <c r="F1130" t="s">
        <v>1905</v>
      </c>
      <c r="G1130" s="2" t="s">
        <v>1082</v>
      </c>
      <c r="H1130" t="s">
        <v>1397</v>
      </c>
    </row>
    <row r="1131" spans="1:8" x14ac:dyDescent="0.15">
      <c r="A1131">
        <v>10133</v>
      </c>
      <c r="B1131" t="s">
        <v>4242</v>
      </c>
      <c r="C1131" t="s">
        <v>4243</v>
      </c>
      <c r="D1131" t="s">
        <v>441</v>
      </c>
      <c r="E1131" s="2" t="s">
        <v>3303</v>
      </c>
      <c r="F1131" t="s">
        <v>1905</v>
      </c>
      <c r="G1131" s="2" t="s">
        <v>1162</v>
      </c>
      <c r="H1131" t="s">
        <v>1397</v>
      </c>
    </row>
    <row r="1132" spans="1:8" x14ac:dyDescent="0.15">
      <c r="A1132">
        <v>10134</v>
      </c>
      <c r="B1132" t="s">
        <v>4244</v>
      </c>
      <c r="C1132" t="s">
        <v>4245</v>
      </c>
      <c r="D1132" t="s">
        <v>441</v>
      </c>
      <c r="E1132" s="2" t="s">
        <v>3303</v>
      </c>
      <c r="F1132" t="s">
        <v>1905</v>
      </c>
      <c r="G1132" s="2" t="s">
        <v>512</v>
      </c>
      <c r="H1132" t="s">
        <v>1397</v>
      </c>
    </row>
    <row r="1133" spans="1:8" x14ac:dyDescent="0.15">
      <c r="A1133">
        <v>10135</v>
      </c>
      <c r="B1133" t="s">
        <v>4246</v>
      </c>
      <c r="C1133" t="s">
        <v>4247</v>
      </c>
      <c r="D1133" t="s">
        <v>441</v>
      </c>
      <c r="E1133" s="2" t="s">
        <v>3303</v>
      </c>
      <c r="F1133" t="s">
        <v>1897</v>
      </c>
      <c r="G1133" s="2" t="s">
        <v>1238</v>
      </c>
      <c r="H1133" t="s">
        <v>1397</v>
      </c>
    </row>
    <row r="1134" spans="1:8" x14ac:dyDescent="0.15">
      <c r="A1134">
        <v>10136</v>
      </c>
      <c r="B1134" t="s">
        <v>4248</v>
      </c>
      <c r="C1134" t="s">
        <v>4249</v>
      </c>
      <c r="D1134" t="s">
        <v>441</v>
      </c>
      <c r="E1134" s="2" t="s">
        <v>266</v>
      </c>
      <c r="F1134" t="s">
        <v>1897</v>
      </c>
      <c r="G1134" s="2" t="s">
        <v>1301</v>
      </c>
      <c r="H1134" t="s">
        <v>1397</v>
      </c>
    </row>
    <row r="1135" spans="1:8" x14ac:dyDescent="0.15">
      <c r="A1135">
        <v>10137</v>
      </c>
      <c r="B1135" t="s">
        <v>4250</v>
      </c>
      <c r="C1135" t="s">
        <v>4251</v>
      </c>
      <c r="D1135" t="s">
        <v>441</v>
      </c>
      <c r="E1135" s="2" t="s">
        <v>266</v>
      </c>
      <c r="F1135" t="s">
        <v>1915</v>
      </c>
      <c r="G1135" s="2" t="s">
        <v>1357</v>
      </c>
      <c r="H1135" t="s">
        <v>1397</v>
      </c>
    </row>
    <row r="1136" spans="1:8" x14ac:dyDescent="0.15">
      <c r="A1136">
        <v>10138</v>
      </c>
      <c r="B1136" t="s">
        <v>4252</v>
      </c>
      <c r="C1136" t="s">
        <v>4253</v>
      </c>
      <c r="D1136" t="s">
        <v>441</v>
      </c>
      <c r="E1136" s="2" t="s">
        <v>266</v>
      </c>
      <c r="F1136" t="s">
        <v>1897</v>
      </c>
      <c r="G1136" s="2" t="s">
        <v>606</v>
      </c>
      <c r="H1136" t="s">
        <v>1397</v>
      </c>
    </row>
    <row r="1137" spans="1:8" x14ac:dyDescent="0.15">
      <c r="A1137">
        <v>10139</v>
      </c>
      <c r="B1137" t="s">
        <v>4254</v>
      </c>
      <c r="C1137" t="s">
        <v>4255</v>
      </c>
      <c r="D1137" t="s">
        <v>441</v>
      </c>
      <c r="E1137" s="2" t="s">
        <v>266</v>
      </c>
      <c r="F1137" t="s">
        <v>1905</v>
      </c>
      <c r="G1137" s="2" t="s">
        <v>924</v>
      </c>
      <c r="H1137" t="s">
        <v>1397</v>
      </c>
    </row>
    <row r="1138" spans="1:8" x14ac:dyDescent="0.15">
      <c r="A1138">
        <v>10140</v>
      </c>
      <c r="B1138" t="s">
        <v>4256</v>
      </c>
      <c r="C1138" t="s">
        <v>4257</v>
      </c>
      <c r="D1138" t="s">
        <v>466</v>
      </c>
      <c r="E1138" s="2" t="s">
        <v>266</v>
      </c>
      <c r="F1138" t="s">
        <v>1915</v>
      </c>
      <c r="G1138" s="2" t="s">
        <v>654</v>
      </c>
      <c r="H1138" t="s">
        <v>1397</v>
      </c>
    </row>
    <row r="1139" spans="1:8" x14ac:dyDescent="0.15">
      <c r="A1139">
        <v>10141</v>
      </c>
      <c r="B1139" t="s">
        <v>4258</v>
      </c>
      <c r="C1139" t="s">
        <v>4259</v>
      </c>
      <c r="D1139" t="s">
        <v>466</v>
      </c>
      <c r="E1139" s="2" t="s">
        <v>266</v>
      </c>
      <c r="F1139" t="s">
        <v>1915</v>
      </c>
      <c r="G1139" s="2" t="s">
        <v>927</v>
      </c>
      <c r="H1139" t="s">
        <v>1397</v>
      </c>
    </row>
    <row r="1140" spans="1:8" x14ac:dyDescent="0.15">
      <c r="A1140">
        <v>10142</v>
      </c>
      <c r="B1140" t="s">
        <v>4260</v>
      </c>
      <c r="C1140" t="s">
        <v>4261</v>
      </c>
      <c r="D1140" t="s">
        <v>466</v>
      </c>
      <c r="E1140" s="2" t="s">
        <v>266</v>
      </c>
      <c r="F1140" t="s">
        <v>1915</v>
      </c>
      <c r="G1140" s="2" t="s">
        <v>1188</v>
      </c>
      <c r="H1140" t="s">
        <v>1397</v>
      </c>
    </row>
    <row r="1141" spans="1:8" x14ac:dyDescent="0.15">
      <c r="A1141">
        <v>10143</v>
      </c>
      <c r="B1141" t="s">
        <v>4262</v>
      </c>
      <c r="C1141" t="s">
        <v>4263</v>
      </c>
      <c r="D1141" t="s">
        <v>466</v>
      </c>
      <c r="E1141" s="2" t="s">
        <v>266</v>
      </c>
      <c r="F1141" t="s">
        <v>1915</v>
      </c>
      <c r="G1141" s="2" t="s">
        <v>1214</v>
      </c>
      <c r="H1141" t="s">
        <v>1397</v>
      </c>
    </row>
    <row r="1142" spans="1:8" x14ac:dyDescent="0.15">
      <c r="A1142">
        <v>10144</v>
      </c>
      <c r="B1142" t="s">
        <v>4264</v>
      </c>
      <c r="C1142" t="s">
        <v>4265</v>
      </c>
      <c r="D1142" t="s">
        <v>466</v>
      </c>
      <c r="E1142" s="2" t="s">
        <v>1384</v>
      </c>
      <c r="F1142" t="s">
        <v>1915</v>
      </c>
      <c r="G1142" s="2" t="s">
        <v>955</v>
      </c>
      <c r="H1142" t="s">
        <v>1397</v>
      </c>
    </row>
    <row r="1143" spans="1:8" x14ac:dyDescent="0.15">
      <c r="A1143">
        <v>10145</v>
      </c>
      <c r="B1143" t="s">
        <v>4266</v>
      </c>
      <c r="C1143" t="s">
        <v>4267</v>
      </c>
      <c r="D1143" t="s">
        <v>466</v>
      </c>
      <c r="E1143" s="2" t="s">
        <v>1384</v>
      </c>
      <c r="F1143" t="s">
        <v>1915</v>
      </c>
      <c r="G1143" s="2" t="s">
        <v>731</v>
      </c>
      <c r="H1143" t="s">
        <v>1397</v>
      </c>
    </row>
    <row r="1144" spans="1:8" x14ac:dyDescent="0.15">
      <c r="A1144">
        <v>10146</v>
      </c>
      <c r="B1144" t="s">
        <v>4268</v>
      </c>
      <c r="C1144" t="s">
        <v>4269</v>
      </c>
      <c r="D1144" t="s">
        <v>466</v>
      </c>
      <c r="E1144" s="2" t="s">
        <v>1384</v>
      </c>
      <c r="F1144" t="s">
        <v>1915</v>
      </c>
      <c r="G1144" s="2" t="s">
        <v>1021</v>
      </c>
      <c r="H1144" t="s">
        <v>1397</v>
      </c>
    </row>
    <row r="1145" spans="1:8" x14ac:dyDescent="0.15">
      <c r="A1145">
        <v>10147</v>
      </c>
      <c r="B1145" t="s">
        <v>4270</v>
      </c>
      <c r="C1145" t="s">
        <v>4271</v>
      </c>
      <c r="D1145" t="s">
        <v>466</v>
      </c>
      <c r="E1145" s="2" t="s">
        <v>1384</v>
      </c>
      <c r="F1145" t="s">
        <v>1915</v>
      </c>
      <c r="G1145" s="2" t="s">
        <v>662</v>
      </c>
      <c r="H1145" t="s">
        <v>1397</v>
      </c>
    </row>
    <row r="1146" spans="1:8" x14ac:dyDescent="0.15">
      <c r="A1146">
        <v>10148</v>
      </c>
      <c r="B1146" t="s">
        <v>4272</v>
      </c>
      <c r="C1146" t="s">
        <v>4273</v>
      </c>
      <c r="D1146" t="s">
        <v>466</v>
      </c>
      <c r="E1146" s="2" t="s">
        <v>1384</v>
      </c>
      <c r="F1146" t="s">
        <v>1915</v>
      </c>
      <c r="G1146" s="2" t="s">
        <v>1367</v>
      </c>
      <c r="H1146" t="s">
        <v>1397</v>
      </c>
    </row>
    <row r="1147" spans="1:8" x14ac:dyDescent="0.15">
      <c r="A1147">
        <v>10149</v>
      </c>
      <c r="B1147" t="s">
        <v>4274</v>
      </c>
      <c r="C1147" t="s">
        <v>4275</v>
      </c>
      <c r="D1147" t="s">
        <v>1422</v>
      </c>
      <c r="E1147" s="2" t="s">
        <v>267</v>
      </c>
      <c r="F1147" t="s">
        <v>2043</v>
      </c>
      <c r="G1147" s="2" t="s">
        <v>1130</v>
      </c>
      <c r="H1147" t="s">
        <v>1397</v>
      </c>
    </row>
    <row r="1148" spans="1:8" x14ac:dyDescent="0.15">
      <c r="A1148">
        <v>10150</v>
      </c>
      <c r="B1148" t="s">
        <v>4276</v>
      </c>
      <c r="C1148" t="s">
        <v>4277</v>
      </c>
      <c r="D1148" t="s">
        <v>1422</v>
      </c>
      <c r="E1148" s="2" t="s">
        <v>266</v>
      </c>
      <c r="F1148" t="s">
        <v>2043</v>
      </c>
      <c r="G1148" s="2" t="s">
        <v>1132</v>
      </c>
      <c r="H1148" t="s">
        <v>1397</v>
      </c>
    </row>
    <row r="1149" spans="1:8" x14ac:dyDescent="0.15">
      <c r="A1149">
        <v>10151</v>
      </c>
      <c r="B1149" t="s">
        <v>4278</v>
      </c>
      <c r="C1149" t="s">
        <v>4279</v>
      </c>
      <c r="D1149" t="s">
        <v>1422</v>
      </c>
      <c r="E1149" s="2" t="s">
        <v>266</v>
      </c>
      <c r="F1149" t="s">
        <v>2043</v>
      </c>
      <c r="G1149" s="2" t="s">
        <v>606</v>
      </c>
      <c r="H1149" t="s">
        <v>1397</v>
      </c>
    </row>
    <row r="1150" spans="1:8" x14ac:dyDescent="0.15">
      <c r="A1150">
        <v>10152</v>
      </c>
      <c r="B1150" t="s">
        <v>4280</v>
      </c>
      <c r="C1150" t="s">
        <v>4281</v>
      </c>
      <c r="D1150" t="s">
        <v>396</v>
      </c>
      <c r="E1150" s="2" t="s">
        <v>267</v>
      </c>
      <c r="F1150" t="s">
        <v>1897</v>
      </c>
      <c r="G1150" s="2" t="s">
        <v>754</v>
      </c>
      <c r="H1150" t="s">
        <v>1397</v>
      </c>
    </row>
    <row r="1151" spans="1:8" x14ac:dyDescent="0.15">
      <c r="A1151">
        <v>10153</v>
      </c>
      <c r="B1151" t="s">
        <v>4282</v>
      </c>
      <c r="C1151" t="s">
        <v>4283</v>
      </c>
      <c r="D1151" t="s">
        <v>396</v>
      </c>
      <c r="E1151" s="2" t="s">
        <v>267</v>
      </c>
      <c r="F1151" t="s">
        <v>1897</v>
      </c>
      <c r="G1151" s="2" t="s">
        <v>857</v>
      </c>
      <c r="H1151" t="s">
        <v>1397</v>
      </c>
    </row>
    <row r="1152" spans="1:8" x14ac:dyDescent="0.15">
      <c r="A1152">
        <v>10154</v>
      </c>
      <c r="B1152" t="s">
        <v>4284</v>
      </c>
      <c r="C1152" t="s">
        <v>4285</v>
      </c>
      <c r="D1152" t="s">
        <v>396</v>
      </c>
      <c r="E1152" s="2" t="s">
        <v>266</v>
      </c>
      <c r="F1152" t="s">
        <v>1905</v>
      </c>
      <c r="G1152" s="2" t="s">
        <v>1001</v>
      </c>
      <c r="H1152" t="s">
        <v>1397</v>
      </c>
    </row>
    <row r="1153" spans="1:8" x14ac:dyDescent="0.15">
      <c r="A1153">
        <v>10155</v>
      </c>
      <c r="B1153" t="s">
        <v>4286</v>
      </c>
      <c r="C1153" t="s">
        <v>4287</v>
      </c>
      <c r="D1153" t="s">
        <v>1431</v>
      </c>
      <c r="E1153" s="2" t="s">
        <v>70</v>
      </c>
      <c r="F1153" t="s">
        <v>1929</v>
      </c>
      <c r="G1153" s="2" t="s">
        <v>4212</v>
      </c>
      <c r="H1153" t="s">
        <v>1397</v>
      </c>
    </row>
    <row r="1154" spans="1:8" x14ac:dyDescent="0.15">
      <c r="A1154">
        <v>10156</v>
      </c>
      <c r="B1154" t="s">
        <v>4288</v>
      </c>
      <c r="C1154" t="s">
        <v>4289</v>
      </c>
      <c r="D1154" t="s">
        <v>396</v>
      </c>
      <c r="E1154" s="2" t="s">
        <v>266</v>
      </c>
      <c r="F1154" t="s">
        <v>1929</v>
      </c>
      <c r="G1154" s="2" t="s">
        <v>2054</v>
      </c>
      <c r="H1154" t="s">
        <v>1397</v>
      </c>
    </row>
    <row r="1155" spans="1:8" x14ac:dyDescent="0.15">
      <c r="A1155">
        <v>10157</v>
      </c>
      <c r="B1155" t="s">
        <v>4290</v>
      </c>
      <c r="C1155" t="s">
        <v>4291</v>
      </c>
      <c r="D1155" t="s">
        <v>396</v>
      </c>
      <c r="E1155" s="2" t="s">
        <v>266</v>
      </c>
      <c r="F1155" t="s">
        <v>1905</v>
      </c>
      <c r="G1155" s="2" t="s">
        <v>948</v>
      </c>
      <c r="H1155" t="s">
        <v>1397</v>
      </c>
    </row>
    <row r="1156" spans="1:8" x14ac:dyDescent="0.15">
      <c r="A1156">
        <v>10158</v>
      </c>
      <c r="B1156" t="s">
        <v>4292</v>
      </c>
      <c r="C1156" t="s">
        <v>4293</v>
      </c>
      <c r="D1156" t="s">
        <v>396</v>
      </c>
      <c r="E1156" s="2" t="s">
        <v>266</v>
      </c>
      <c r="F1156" t="s">
        <v>1929</v>
      </c>
      <c r="G1156" s="2" t="s">
        <v>1221</v>
      </c>
      <c r="H1156" t="s">
        <v>1397</v>
      </c>
    </row>
    <row r="1157" spans="1:8" x14ac:dyDescent="0.15">
      <c r="A1157">
        <v>10159</v>
      </c>
      <c r="B1157" t="s">
        <v>4294</v>
      </c>
      <c r="C1157" t="s">
        <v>4295</v>
      </c>
      <c r="D1157" t="s">
        <v>396</v>
      </c>
      <c r="E1157" s="2" t="s">
        <v>267</v>
      </c>
      <c r="F1157" t="s">
        <v>1897</v>
      </c>
      <c r="G1157" s="2" t="s">
        <v>804</v>
      </c>
      <c r="H1157" t="s">
        <v>1397</v>
      </c>
    </row>
    <row r="1158" spans="1:8" x14ac:dyDescent="0.15">
      <c r="A1158">
        <v>10160</v>
      </c>
      <c r="B1158" t="s">
        <v>4296</v>
      </c>
      <c r="C1158" t="s">
        <v>4297</v>
      </c>
      <c r="D1158" t="s">
        <v>396</v>
      </c>
      <c r="E1158" s="2" t="s">
        <v>266</v>
      </c>
      <c r="F1158" t="s">
        <v>1905</v>
      </c>
      <c r="G1158" s="2" t="s">
        <v>636</v>
      </c>
      <c r="H1158" t="s">
        <v>1397</v>
      </c>
    </row>
    <row r="1159" spans="1:8" x14ac:dyDescent="0.15">
      <c r="A1159">
        <v>10161</v>
      </c>
      <c r="B1159" t="s">
        <v>4298</v>
      </c>
      <c r="C1159" t="s">
        <v>4299</v>
      </c>
      <c r="D1159" t="s">
        <v>396</v>
      </c>
      <c r="E1159" s="2" t="s">
        <v>266</v>
      </c>
      <c r="F1159" t="s">
        <v>2023</v>
      </c>
      <c r="G1159" s="2" t="s">
        <v>812</v>
      </c>
      <c r="H1159" t="s">
        <v>1397</v>
      </c>
    </row>
    <row r="1160" spans="1:8" x14ac:dyDescent="0.15">
      <c r="A1160">
        <v>10162</v>
      </c>
      <c r="B1160" t="s">
        <v>4300</v>
      </c>
      <c r="C1160" t="s">
        <v>4301</v>
      </c>
      <c r="D1160" t="s">
        <v>396</v>
      </c>
      <c r="E1160" s="2" t="s">
        <v>1384</v>
      </c>
      <c r="F1160" t="s">
        <v>1905</v>
      </c>
      <c r="G1160" s="2" t="s">
        <v>1028</v>
      </c>
      <c r="H1160" t="s">
        <v>1397</v>
      </c>
    </row>
    <row r="1161" spans="1:8" x14ac:dyDescent="0.15">
      <c r="A1161">
        <v>10163</v>
      </c>
      <c r="B1161" t="s">
        <v>4302</v>
      </c>
      <c r="C1161" t="s">
        <v>4303</v>
      </c>
      <c r="D1161" t="s">
        <v>4304</v>
      </c>
      <c r="E1161" s="2" t="s">
        <v>267</v>
      </c>
      <c r="F1161" t="s">
        <v>1905</v>
      </c>
      <c r="G1161" s="2" t="s">
        <v>593</v>
      </c>
      <c r="H1161" t="s">
        <v>1397</v>
      </c>
    </row>
    <row r="1162" spans="1:8" x14ac:dyDescent="0.15">
      <c r="A1162">
        <v>10164</v>
      </c>
      <c r="B1162" t="s">
        <v>4305</v>
      </c>
      <c r="C1162" t="s">
        <v>4306</v>
      </c>
      <c r="D1162" t="s">
        <v>4304</v>
      </c>
      <c r="E1162" s="2" t="s">
        <v>267</v>
      </c>
      <c r="F1162" t="s">
        <v>1905</v>
      </c>
      <c r="G1162" s="2" t="s">
        <v>645</v>
      </c>
      <c r="H1162" t="s">
        <v>1397</v>
      </c>
    </row>
    <row r="1163" spans="1:8" x14ac:dyDescent="0.15">
      <c r="A1163">
        <v>10165</v>
      </c>
      <c r="B1163" t="s">
        <v>4307</v>
      </c>
      <c r="C1163" t="s">
        <v>4308</v>
      </c>
      <c r="D1163" t="s">
        <v>4304</v>
      </c>
      <c r="E1163" s="2" t="s">
        <v>267</v>
      </c>
      <c r="F1163" t="s">
        <v>1905</v>
      </c>
      <c r="G1163" s="2" t="s">
        <v>1299</v>
      </c>
      <c r="H1163" t="s">
        <v>1397</v>
      </c>
    </row>
    <row r="1164" spans="1:8" x14ac:dyDescent="0.15">
      <c r="A1164">
        <v>10166</v>
      </c>
      <c r="B1164" t="s">
        <v>4309</v>
      </c>
      <c r="C1164" t="s">
        <v>2995</v>
      </c>
      <c r="D1164" t="s">
        <v>4304</v>
      </c>
      <c r="E1164" s="2" t="s">
        <v>266</v>
      </c>
      <c r="F1164" t="s">
        <v>1905</v>
      </c>
      <c r="G1164" s="2" t="s">
        <v>861</v>
      </c>
      <c r="H1164" t="s">
        <v>1397</v>
      </c>
    </row>
    <row r="1165" spans="1:8" x14ac:dyDescent="0.15">
      <c r="A1165">
        <v>10167</v>
      </c>
      <c r="B1165" t="s">
        <v>4310</v>
      </c>
      <c r="C1165" t="s">
        <v>4311</v>
      </c>
      <c r="D1165" t="s">
        <v>369</v>
      </c>
      <c r="E1165" s="2" t="s">
        <v>268</v>
      </c>
      <c r="F1165" t="s">
        <v>2048</v>
      </c>
      <c r="G1165" s="2" t="s">
        <v>4312</v>
      </c>
      <c r="H1165" t="s">
        <v>1397</v>
      </c>
    </row>
    <row r="1166" spans="1:8" x14ac:dyDescent="0.15">
      <c r="A1166">
        <v>10168</v>
      </c>
      <c r="B1166" t="s">
        <v>4313</v>
      </c>
      <c r="C1166" t="s">
        <v>4314</v>
      </c>
      <c r="D1166" t="s">
        <v>369</v>
      </c>
      <c r="E1166" s="2" t="s">
        <v>268</v>
      </c>
      <c r="F1166" t="s">
        <v>2043</v>
      </c>
      <c r="G1166" s="2" t="s">
        <v>1068</v>
      </c>
      <c r="H1166" t="s">
        <v>1397</v>
      </c>
    </row>
    <row r="1167" spans="1:8" x14ac:dyDescent="0.15">
      <c r="A1167">
        <v>10169</v>
      </c>
      <c r="B1167" t="s">
        <v>4315</v>
      </c>
      <c r="C1167" t="s">
        <v>4316</v>
      </c>
      <c r="D1167" t="s">
        <v>369</v>
      </c>
      <c r="E1167" s="2" t="s">
        <v>268</v>
      </c>
      <c r="F1167" t="s">
        <v>2119</v>
      </c>
      <c r="G1167" s="2" t="s">
        <v>1069</v>
      </c>
      <c r="H1167" t="s">
        <v>1397</v>
      </c>
    </row>
    <row r="1168" spans="1:8" x14ac:dyDescent="0.15">
      <c r="A1168">
        <v>10170</v>
      </c>
      <c r="B1168" t="s">
        <v>4317</v>
      </c>
      <c r="C1168" t="s">
        <v>4318</v>
      </c>
      <c r="D1168" t="s">
        <v>369</v>
      </c>
      <c r="E1168" s="2" t="s">
        <v>267</v>
      </c>
      <c r="F1168" t="s">
        <v>2043</v>
      </c>
      <c r="G1168" s="2" t="s">
        <v>1283</v>
      </c>
      <c r="H1168" t="s">
        <v>1397</v>
      </c>
    </row>
    <row r="1169" spans="1:8" x14ac:dyDescent="0.15">
      <c r="A1169">
        <v>10171</v>
      </c>
      <c r="B1169" t="s">
        <v>4319</v>
      </c>
      <c r="C1169" t="s">
        <v>4320</v>
      </c>
      <c r="D1169" t="s">
        <v>369</v>
      </c>
      <c r="E1169" s="2" t="s">
        <v>267</v>
      </c>
      <c r="F1169" t="s">
        <v>1935</v>
      </c>
      <c r="G1169" s="2" t="s">
        <v>987</v>
      </c>
      <c r="H1169" t="s">
        <v>1397</v>
      </c>
    </row>
    <row r="1170" spans="1:8" x14ac:dyDescent="0.15">
      <c r="A1170">
        <v>10172</v>
      </c>
      <c r="B1170" t="s">
        <v>4321</v>
      </c>
      <c r="C1170" t="s">
        <v>4322</v>
      </c>
      <c r="D1170" t="s">
        <v>369</v>
      </c>
      <c r="E1170" s="2" t="s">
        <v>267</v>
      </c>
      <c r="F1170" t="s">
        <v>1915</v>
      </c>
      <c r="G1170" s="2" t="s">
        <v>995</v>
      </c>
      <c r="H1170" t="s">
        <v>1397</v>
      </c>
    </row>
    <row r="1171" spans="1:8" x14ac:dyDescent="0.15">
      <c r="A1171">
        <v>10173</v>
      </c>
      <c r="B1171" t="s">
        <v>4323</v>
      </c>
      <c r="C1171" t="s">
        <v>4324</v>
      </c>
      <c r="D1171" t="s">
        <v>369</v>
      </c>
      <c r="E1171" s="2" t="s">
        <v>266</v>
      </c>
      <c r="F1171" t="s">
        <v>2048</v>
      </c>
      <c r="G1171" s="2" t="s">
        <v>1009</v>
      </c>
      <c r="H1171" t="s">
        <v>1397</v>
      </c>
    </row>
    <row r="1172" spans="1:8" x14ac:dyDescent="0.15">
      <c r="A1172">
        <v>10174</v>
      </c>
      <c r="B1172" t="s">
        <v>4325</v>
      </c>
      <c r="C1172" t="s">
        <v>4326</v>
      </c>
      <c r="D1172" t="s">
        <v>369</v>
      </c>
      <c r="E1172" s="2" t="s">
        <v>266</v>
      </c>
      <c r="F1172" t="s">
        <v>2119</v>
      </c>
      <c r="G1172" s="2" t="s">
        <v>1215</v>
      </c>
      <c r="H1172" t="s">
        <v>1397</v>
      </c>
    </row>
    <row r="1173" spans="1:8" x14ac:dyDescent="0.15">
      <c r="A1173">
        <v>10175</v>
      </c>
      <c r="B1173" t="s">
        <v>4327</v>
      </c>
      <c r="C1173" t="s">
        <v>4328</v>
      </c>
      <c r="D1173" t="s">
        <v>369</v>
      </c>
      <c r="E1173" s="2" t="s">
        <v>266</v>
      </c>
      <c r="F1173" t="s">
        <v>1902</v>
      </c>
      <c r="G1173" s="2" t="s">
        <v>655</v>
      </c>
      <c r="H1173" t="s">
        <v>1397</v>
      </c>
    </row>
    <row r="1174" spans="1:8" x14ac:dyDescent="0.15">
      <c r="A1174">
        <v>10176</v>
      </c>
      <c r="B1174" t="s">
        <v>4329</v>
      </c>
      <c r="C1174" t="s">
        <v>4330</v>
      </c>
      <c r="D1174" t="s">
        <v>432</v>
      </c>
      <c r="E1174" s="2" t="s">
        <v>267</v>
      </c>
      <c r="F1174" t="s">
        <v>1897</v>
      </c>
      <c r="G1174" s="2" t="s">
        <v>512</v>
      </c>
      <c r="H1174" t="s">
        <v>1397</v>
      </c>
    </row>
    <row r="1175" spans="1:8" x14ac:dyDescent="0.15">
      <c r="A1175">
        <v>10177</v>
      </c>
      <c r="B1175" t="s">
        <v>4331</v>
      </c>
      <c r="C1175" t="s">
        <v>4332</v>
      </c>
      <c r="D1175" t="s">
        <v>398</v>
      </c>
      <c r="E1175" s="2" t="s">
        <v>268</v>
      </c>
      <c r="F1175" t="s">
        <v>1897</v>
      </c>
      <c r="G1175" s="2" t="s">
        <v>1039</v>
      </c>
      <c r="H1175" t="s">
        <v>1397</v>
      </c>
    </row>
    <row r="1176" spans="1:8" x14ac:dyDescent="0.15">
      <c r="A1176">
        <v>10178</v>
      </c>
      <c r="B1176" t="s">
        <v>4333</v>
      </c>
      <c r="C1176" t="s">
        <v>4334</v>
      </c>
      <c r="D1176" t="s">
        <v>398</v>
      </c>
      <c r="E1176" s="2" t="s">
        <v>268</v>
      </c>
      <c r="F1176" t="s">
        <v>2165</v>
      </c>
      <c r="G1176" s="2" t="s">
        <v>704</v>
      </c>
      <c r="H1176" t="s">
        <v>1397</v>
      </c>
    </row>
    <row r="1177" spans="1:8" x14ac:dyDescent="0.15">
      <c r="A1177">
        <v>10179</v>
      </c>
      <c r="B1177" t="s">
        <v>4335</v>
      </c>
      <c r="C1177" t="s">
        <v>4336</v>
      </c>
      <c r="D1177" t="s">
        <v>398</v>
      </c>
      <c r="E1177" s="2" t="s">
        <v>268</v>
      </c>
      <c r="F1177" t="s">
        <v>1905</v>
      </c>
      <c r="G1177" s="2" t="s">
        <v>796</v>
      </c>
      <c r="H1177" t="s">
        <v>1397</v>
      </c>
    </row>
    <row r="1178" spans="1:8" x14ac:dyDescent="0.15">
      <c r="A1178">
        <v>10180</v>
      </c>
      <c r="B1178" t="s">
        <v>4337</v>
      </c>
      <c r="C1178" t="s">
        <v>4338</v>
      </c>
      <c r="D1178" t="s">
        <v>398</v>
      </c>
      <c r="E1178" s="2" t="s">
        <v>267</v>
      </c>
      <c r="F1178" t="s">
        <v>1897</v>
      </c>
      <c r="G1178" s="2" t="s">
        <v>807</v>
      </c>
      <c r="H1178" t="s">
        <v>1397</v>
      </c>
    </row>
    <row r="1179" spans="1:8" x14ac:dyDescent="0.15">
      <c r="A1179">
        <v>10181</v>
      </c>
      <c r="B1179" t="s">
        <v>4339</v>
      </c>
      <c r="C1179" t="s">
        <v>4340</v>
      </c>
      <c r="D1179" t="s">
        <v>398</v>
      </c>
      <c r="E1179" s="2" t="s">
        <v>267</v>
      </c>
      <c r="F1179" t="s">
        <v>1897</v>
      </c>
      <c r="G1179" s="2" t="s">
        <v>897</v>
      </c>
      <c r="H1179" t="s">
        <v>1397</v>
      </c>
    </row>
    <row r="1180" spans="1:8" x14ac:dyDescent="0.15">
      <c r="A1180">
        <v>10182</v>
      </c>
      <c r="B1180" t="s">
        <v>4341</v>
      </c>
      <c r="C1180" t="s">
        <v>4342</v>
      </c>
      <c r="D1180" t="s">
        <v>398</v>
      </c>
      <c r="E1180" s="2" t="s">
        <v>267</v>
      </c>
      <c r="F1180" t="s">
        <v>1897</v>
      </c>
      <c r="G1180" s="2" t="s">
        <v>3080</v>
      </c>
      <c r="H1180" t="s">
        <v>1397</v>
      </c>
    </row>
    <row r="1181" spans="1:8" x14ac:dyDescent="0.15">
      <c r="A1181">
        <v>10183</v>
      </c>
      <c r="B1181" t="s">
        <v>4343</v>
      </c>
      <c r="C1181" t="s">
        <v>4344</v>
      </c>
      <c r="D1181" t="s">
        <v>398</v>
      </c>
      <c r="E1181" s="2" t="s">
        <v>267</v>
      </c>
      <c r="F1181" t="s">
        <v>2051</v>
      </c>
      <c r="G1181" s="2" t="s">
        <v>740</v>
      </c>
      <c r="H1181" t="s">
        <v>1397</v>
      </c>
    </row>
    <row r="1182" spans="1:8" x14ac:dyDescent="0.15">
      <c r="A1182">
        <v>10184</v>
      </c>
      <c r="B1182" t="s">
        <v>4345</v>
      </c>
      <c r="C1182" t="s">
        <v>4346</v>
      </c>
      <c r="D1182" t="s">
        <v>398</v>
      </c>
      <c r="E1182" s="2" t="s">
        <v>266</v>
      </c>
      <c r="F1182" t="s">
        <v>1897</v>
      </c>
      <c r="G1182" s="2" t="s">
        <v>751</v>
      </c>
      <c r="H1182" t="s">
        <v>1397</v>
      </c>
    </row>
    <row r="1183" spans="1:8" x14ac:dyDescent="0.15">
      <c r="A1183">
        <v>10185</v>
      </c>
      <c r="B1183" t="s">
        <v>4347</v>
      </c>
      <c r="C1183" t="s">
        <v>4348</v>
      </c>
      <c r="D1183" t="s">
        <v>398</v>
      </c>
      <c r="E1183" s="2" t="s">
        <v>266</v>
      </c>
      <c r="F1183" t="s">
        <v>1897</v>
      </c>
      <c r="G1183" s="2" t="s">
        <v>1076</v>
      </c>
      <c r="H1183" t="s">
        <v>1397</v>
      </c>
    </row>
    <row r="1184" spans="1:8" x14ac:dyDescent="0.15">
      <c r="A1184">
        <v>10186</v>
      </c>
      <c r="B1184" t="s">
        <v>4349</v>
      </c>
      <c r="C1184" t="s">
        <v>4350</v>
      </c>
      <c r="D1184" t="s">
        <v>398</v>
      </c>
      <c r="E1184" s="2" t="s">
        <v>266</v>
      </c>
      <c r="F1184" t="s">
        <v>1897</v>
      </c>
      <c r="G1184" s="2" t="s">
        <v>1149</v>
      </c>
      <c r="H1184" t="s">
        <v>1397</v>
      </c>
    </row>
    <row r="1185" spans="1:8" x14ac:dyDescent="0.15">
      <c r="A1185">
        <v>10187</v>
      </c>
      <c r="B1185" t="s">
        <v>4351</v>
      </c>
      <c r="C1185" t="s">
        <v>4352</v>
      </c>
      <c r="D1185" t="s">
        <v>398</v>
      </c>
      <c r="E1185" s="2" t="s">
        <v>266</v>
      </c>
      <c r="F1185" t="s">
        <v>2043</v>
      </c>
      <c r="G1185" s="2" t="s">
        <v>1005</v>
      </c>
      <c r="H1185" t="s">
        <v>1397</v>
      </c>
    </row>
    <row r="1186" spans="1:8" x14ac:dyDescent="0.15">
      <c r="A1186">
        <v>10188</v>
      </c>
      <c r="B1186" t="s">
        <v>4353</v>
      </c>
      <c r="C1186" t="s">
        <v>4354</v>
      </c>
      <c r="D1186" t="s">
        <v>398</v>
      </c>
      <c r="E1186" s="2" t="s">
        <v>266</v>
      </c>
      <c r="F1186" t="s">
        <v>1897</v>
      </c>
      <c r="G1186" s="2" t="s">
        <v>744</v>
      </c>
      <c r="H1186" t="s">
        <v>1397</v>
      </c>
    </row>
    <row r="1187" spans="1:8" x14ac:dyDescent="0.15">
      <c r="A1187">
        <v>10189</v>
      </c>
      <c r="B1187" t="s">
        <v>4355</v>
      </c>
      <c r="C1187" t="s">
        <v>4356</v>
      </c>
      <c r="D1187" t="s">
        <v>398</v>
      </c>
      <c r="E1187" s="2" t="s">
        <v>266</v>
      </c>
      <c r="F1187" t="s">
        <v>2165</v>
      </c>
      <c r="G1187" s="2" t="s">
        <v>1166</v>
      </c>
      <c r="H1187" t="s">
        <v>1397</v>
      </c>
    </row>
    <row r="1188" spans="1:8" x14ac:dyDescent="0.15">
      <c r="A1188">
        <v>10190</v>
      </c>
      <c r="B1188" t="s">
        <v>4357</v>
      </c>
      <c r="C1188" t="s">
        <v>4358</v>
      </c>
      <c r="D1188" t="s">
        <v>391</v>
      </c>
      <c r="E1188" s="2" t="s">
        <v>1384</v>
      </c>
      <c r="F1188" t="s">
        <v>1915</v>
      </c>
      <c r="G1188" s="2" t="s">
        <v>1159</v>
      </c>
      <c r="H1188" t="s">
        <v>1397</v>
      </c>
    </row>
    <row r="1189" spans="1:8" x14ac:dyDescent="0.15">
      <c r="A1189">
        <v>10191</v>
      </c>
      <c r="B1189" t="s">
        <v>4359</v>
      </c>
      <c r="C1189" t="s">
        <v>4360</v>
      </c>
      <c r="D1189" t="s">
        <v>1423</v>
      </c>
      <c r="E1189" s="2" t="s">
        <v>268</v>
      </c>
      <c r="F1189" t="s">
        <v>2028</v>
      </c>
      <c r="G1189" s="2" t="s">
        <v>4361</v>
      </c>
      <c r="H1189" t="s">
        <v>1397</v>
      </c>
    </row>
    <row r="1190" spans="1:8" x14ac:dyDescent="0.15">
      <c r="A1190">
        <v>10192</v>
      </c>
      <c r="B1190" t="s">
        <v>4362</v>
      </c>
      <c r="C1190" t="s">
        <v>4363</v>
      </c>
      <c r="D1190" t="s">
        <v>1423</v>
      </c>
      <c r="E1190" s="2" t="s">
        <v>268</v>
      </c>
      <c r="F1190" t="s">
        <v>2085</v>
      </c>
      <c r="G1190" s="2" t="s">
        <v>1090</v>
      </c>
      <c r="H1190" t="s">
        <v>1397</v>
      </c>
    </row>
    <row r="1191" spans="1:8" x14ac:dyDescent="0.15">
      <c r="A1191">
        <v>10193</v>
      </c>
      <c r="B1191" t="s">
        <v>4364</v>
      </c>
      <c r="C1191" t="s">
        <v>4365</v>
      </c>
      <c r="D1191" t="s">
        <v>1423</v>
      </c>
      <c r="E1191" s="2" t="s">
        <v>267</v>
      </c>
      <c r="F1191" t="s">
        <v>2119</v>
      </c>
      <c r="G1191" s="2" t="s">
        <v>633</v>
      </c>
      <c r="H1191" t="s">
        <v>1397</v>
      </c>
    </row>
    <row r="1192" spans="1:8" x14ac:dyDescent="0.15">
      <c r="A1192">
        <v>10194</v>
      </c>
      <c r="B1192" t="s">
        <v>4366</v>
      </c>
      <c r="C1192" t="s">
        <v>4367</v>
      </c>
      <c r="D1192" t="s">
        <v>1423</v>
      </c>
      <c r="E1192" s="2" t="s">
        <v>267</v>
      </c>
      <c r="F1192" t="s">
        <v>2219</v>
      </c>
      <c r="G1192" s="2" t="s">
        <v>775</v>
      </c>
      <c r="H1192" t="s">
        <v>1397</v>
      </c>
    </row>
    <row r="1193" spans="1:8" x14ac:dyDescent="0.15">
      <c r="A1193">
        <v>10195</v>
      </c>
      <c r="B1193" t="s">
        <v>4368</v>
      </c>
      <c r="C1193" t="s">
        <v>4369</v>
      </c>
      <c r="D1193" t="s">
        <v>1423</v>
      </c>
      <c r="E1193" s="2" t="s">
        <v>267</v>
      </c>
      <c r="F1193" t="s">
        <v>2219</v>
      </c>
      <c r="G1193" s="2" t="s">
        <v>969</v>
      </c>
      <c r="H1193" t="s">
        <v>1397</v>
      </c>
    </row>
    <row r="1194" spans="1:8" x14ac:dyDescent="0.15">
      <c r="A1194">
        <v>10196</v>
      </c>
      <c r="B1194" t="s">
        <v>4370</v>
      </c>
      <c r="C1194" t="s">
        <v>4371</v>
      </c>
      <c r="D1194" t="s">
        <v>1423</v>
      </c>
      <c r="E1194" s="2" t="s">
        <v>266</v>
      </c>
      <c r="F1194" t="s">
        <v>1897</v>
      </c>
      <c r="G1194" s="2" t="s">
        <v>603</v>
      </c>
      <c r="H1194" t="s">
        <v>1397</v>
      </c>
    </row>
    <row r="1195" spans="1:8" x14ac:dyDescent="0.15">
      <c r="A1195">
        <v>10197</v>
      </c>
      <c r="B1195" t="s">
        <v>4372</v>
      </c>
      <c r="C1195" t="s">
        <v>4373</v>
      </c>
      <c r="D1195" t="s">
        <v>1423</v>
      </c>
      <c r="E1195" s="2" t="s">
        <v>266</v>
      </c>
      <c r="F1195" t="s">
        <v>2119</v>
      </c>
      <c r="G1195" s="2" t="s">
        <v>1346</v>
      </c>
      <c r="H1195" t="s">
        <v>1397</v>
      </c>
    </row>
    <row r="1196" spans="1:8" x14ac:dyDescent="0.15">
      <c r="A1196">
        <v>10198</v>
      </c>
      <c r="B1196" t="s">
        <v>4374</v>
      </c>
      <c r="C1196" t="s">
        <v>4375</v>
      </c>
      <c r="D1196" t="s">
        <v>1423</v>
      </c>
      <c r="E1196" s="2" t="s">
        <v>266</v>
      </c>
      <c r="F1196" t="s">
        <v>1897</v>
      </c>
      <c r="G1196" s="2" t="s">
        <v>1080</v>
      </c>
      <c r="H1196" t="s">
        <v>1397</v>
      </c>
    </row>
    <row r="1197" spans="1:8" x14ac:dyDescent="0.15">
      <c r="A1197">
        <v>10199</v>
      </c>
      <c r="B1197" t="s">
        <v>4376</v>
      </c>
      <c r="C1197" t="s">
        <v>4377</v>
      </c>
      <c r="D1197" t="s">
        <v>1423</v>
      </c>
      <c r="E1197" s="2" t="s">
        <v>266</v>
      </c>
      <c r="F1197" t="s">
        <v>1929</v>
      </c>
      <c r="G1197" s="2" t="s">
        <v>1002</v>
      </c>
      <c r="H1197" t="s">
        <v>1397</v>
      </c>
    </row>
    <row r="1198" spans="1:8" x14ac:dyDescent="0.15">
      <c r="A1198">
        <v>10200</v>
      </c>
      <c r="B1198" t="s">
        <v>4378</v>
      </c>
      <c r="C1198" t="s">
        <v>4379</v>
      </c>
      <c r="D1198" t="s">
        <v>1423</v>
      </c>
      <c r="E1198" s="2" t="s">
        <v>1384</v>
      </c>
      <c r="F1198" t="s">
        <v>1929</v>
      </c>
      <c r="G1198" s="2" t="s">
        <v>846</v>
      </c>
      <c r="H1198" t="s">
        <v>1397</v>
      </c>
    </row>
    <row r="1199" spans="1:8" x14ac:dyDescent="0.15">
      <c r="A1199">
        <v>10201</v>
      </c>
      <c r="B1199" t="s">
        <v>4380</v>
      </c>
      <c r="C1199" t="s">
        <v>4381</v>
      </c>
      <c r="D1199" t="s">
        <v>1423</v>
      </c>
      <c r="E1199" s="2" t="s">
        <v>1384</v>
      </c>
      <c r="F1199" t="s">
        <v>1929</v>
      </c>
      <c r="G1199" s="2" t="s">
        <v>1366</v>
      </c>
      <c r="H1199" t="s">
        <v>1397</v>
      </c>
    </row>
    <row r="1200" spans="1:8" x14ac:dyDescent="0.15">
      <c r="A1200">
        <v>10202</v>
      </c>
      <c r="B1200" t="s">
        <v>4382</v>
      </c>
      <c r="C1200" t="s">
        <v>4383</v>
      </c>
      <c r="D1200" t="s">
        <v>1423</v>
      </c>
      <c r="E1200" s="2" t="s">
        <v>1384</v>
      </c>
      <c r="F1200" t="s">
        <v>1929</v>
      </c>
      <c r="G1200" s="2" t="s">
        <v>964</v>
      </c>
      <c r="H1200" t="s">
        <v>1397</v>
      </c>
    </row>
    <row r="1201" spans="1:8" x14ac:dyDescent="0.15">
      <c r="A1201">
        <v>10203</v>
      </c>
      <c r="B1201" t="s">
        <v>4384</v>
      </c>
      <c r="C1201" t="s">
        <v>4385</v>
      </c>
      <c r="D1201" t="s">
        <v>1423</v>
      </c>
      <c r="E1201" s="2" t="s">
        <v>1384</v>
      </c>
      <c r="F1201" t="s">
        <v>1897</v>
      </c>
      <c r="G1201" s="2" t="s">
        <v>1103</v>
      </c>
      <c r="H1201" t="s">
        <v>1397</v>
      </c>
    </row>
    <row r="1202" spans="1:8" x14ac:dyDescent="0.15">
      <c r="A1202">
        <v>10204</v>
      </c>
      <c r="B1202" t="s">
        <v>4386</v>
      </c>
      <c r="C1202" t="s">
        <v>4387</v>
      </c>
      <c r="D1202" t="s">
        <v>1423</v>
      </c>
      <c r="E1202" s="2" t="s">
        <v>1384</v>
      </c>
      <c r="F1202" t="s">
        <v>1897</v>
      </c>
      <c r="G1202" s="2" t="s">
        <v>536</v>
      </c>
      <c r="H1202" t="s">
        <v>1397</v>
      </c>
    </row>
    <row r="1203" spans="1:8" x14ac:dyDescent="0.15">
      <c r="A1203">
        <v>10205</v>
      </c>
      <c r="B1203" t="s">
        <v>4388</v>
      </c>
      <c r="C1203" t="s">
        <v>4389</v>
      </c>
      <c r="D1203" t="s">
        <v>406</v>
      </c>
      <c r="E1203" s="2" t="s">
        <v>266</v>
      </c>
      <c r="F1203" t="s">
        <v>1905</v>
      </c>
      <c r="G1203" s="2" t="s">
        <v>782</v>
      </c>
      <c r="H1203" t="s">
        <v>1397</v>
      </c>
    </row>
    <row r="1204" spans="1:8" x14ac:dyDescent="0.15">
      <c r="A1204">
        <v>10206</v>
      </c>
      <c r="B1204" t="s">
        <v>4390</v>
      </c>
      <c r="C1204" t="s">
        <v>4391</v>
      </c>
      <c r="D1204" t="s">
        <v>406</v>
      </c>
      <c r="E1204" s="2" t="s">
        <v>266</v>
      </c>
      <c r="F1204" t="s">
        <v>1905</v>
      </c>
      <c r="G1204" s="2" t="s">
        <v>1073</v>
      </c>
      <c r="H1204" t="s">
        <v>1397</v>
      </c>
    </row>
    <row r="1205" spans="1:8" x14ac:dyDescent="0.15">
      <c r="A1205">
        <v>10207</v>
      </c>
      <c r="B1205" t="s">
        <v>4392</v>
      </c>
      <c r="C1205" t="s">
        <v>4393</v>
      </c>
      <c r="D1205" t="s">
        <v>406</v>
      </c>
      <c r="E1205" s="2" t="s">
        <v>266</v>
      </c>
      <c r="F1205" t="s">
        <v>1905</v>
      </c>
      <c r="G1205" s="2" t="s">
        <v>814</v>
      </c>
      <c r="H1205" t="s">
        <v>1397</v>
      </c>
    </row>
    <row r="1206" spans="1:8" x14ac:dyDescent="0.15">
      <c r="A1206">
        <v>10208</v>
      </c>
      <c r="B1206" t="s">
        <v>4394</v>
      </c>
      <c r="C1206" t="s">
        <v>4395</v>
      </c>
      <c r="D1206" t="s">
        <v>406</v>
      </c>
      <c r="E1206" s="2" t="s">
        <v>266</v>
      </c>
      <c r="F1206" t="s">
        <v>1905</v>
      </c>
      <c r="G1206" s="2" t="s">
        <v>1067</v>
      </c>
      <c r="H1206" t="s">
        <v>1397</v>
      </c>
    </row>
    <row r="1207" spans="1:8" x14ac:dyDescent="0.15">
      <c r="A1207">
        <v>10209</v>
      </c>
      <c r="B1207" t="s">
        <v>4396</v>
      </c>
      <c r="C1207" t="s">
        <v>4397</v>
      </c>
      <c r="D1207" t="s">
        <v>467</v>
      </c>
      <c r="E1207" s="2" t="s">
        <v>267</v>
      </c>
      <c r="F1207" t="s">
        <v>1905</v>
      </c>
      <c r="G1207" s="2" t="s">
        <v>1131</v>
      </c>
      <c r="H1207" t="s">
        <v>1397</v>
      </c>
    </row>
    <row r="1208" spans="1:8" x14ac:dyDescent="0.15">
      <c r="A1208">
        <v>10210</v>
      </c>
      <c r="B1208" t="s">
        <v>4398</v>
      </c>
      <c r="C1208" t="s">
        <v>4399</v>
      </c>
      <c r="D1208" t="s">
        <v>467</v>
      </c>
      <c r="E1208" s="2" t="s">
        <v>267</v>
      </c>
      <c r="F1208" t="s">
        <v>1905</v>
      </c>
      <c r="G1208" s="2" t="s">
        <v>1131</v>
      </c>
      <c r="H1208" t="s">
        <v>1397</v>
      </c>
    </row>
    <row r="1209" spans="1:8" x14ac:dyDescent="0.15">
      <c r="A1209">
        <v>10211</v>
      </c>
      <c r="B1209" t="s">
        <v>4400</v>
      </c>
      <c r="C1209" t="s">
        <v>4401</v>
      </c>
      <c r="D1209" t="s">
        <v>467</v>
      </c>
      <c r="E1209" s="2" t="s">
        <v>267</v>
      </c>
      <c r="F1209" t="s">
        <v>1905</v>
      </c>
      <c r="G1209" s="2" t="s">
        <v>727</v>
      </c>
      <c r="H1209" t="s">
        <v>1397</v>
      </c>
    </row>
    <row r="1210" spans="1:8" x14ac:dyDescent="0.15">
      <c r="A1210">
        <v>10212</v>
      </c>
      <c r="B1210" t="s">
        <v>4402</v>
      </c>
      <c r="C1210" t="s">
        <v>4403</v>
      </c>
      <c r="D1210" t="s">
        <v>467</v>
      </c>
      <c r="E1210" s="2" t="s">
        <v>267</v>
      </c>
      <c r="F1210" t="s">
        <v>1897</v>
      </c>
      <c r="G1210" s="2" t="s">
        <v>598</v>
      </c>
      <c r="H1210" t="s">
        <v>1397</v>
      </c>
    </row>
    <row r="1211" spans="1:8" x14ac:dyDescent="0.15">
      <c r="A1211">
        <v>10213</v>
      </c>
      <c r="B1211" t="s">
        <v>4404</v>
      </c>
      <c r="C1211" t="s">
        <v>4405</v>
      </c>
      <c r="D1211" t="s">
        <v>467</v>
      </c>
      <c r="E1211" s="2" t="s">
        <v>267</v>
      </c>
      <c r="F1211" t="s">
        <v>1915</v>
      </c>
      <c r="G1211" s="2" t="s">
        <v>742</v>
      </c>
      <c r="H1211" t="s">
        <v>1397</v>
      </c>
    </row>
    <row r="1212" spans="1:8" x14ac:dyDescent="0.15">
      <c r="A1212">
        <v>10214</v>
      </c>
      <c r="B1212" t="s">
        <v>4406</v>
      </c>
      <c r="C1212" t="s">
        <v>4407</v>
      </c>
      <c r="D1212" t="s">
        <v>467</v>
      </c>
      <c r="E1212" s="2" t="s">
        <v>266</v>
      </c>
      <c r="F1212" t="s">
        <v>1935</v>
      </c>
      <c r="G1212" s="2" t="s">
        <v>753</v>
      </c>
      <c r="H1212" t="s">
        <v>1397</v>
      </c>
    </row>
    <row r="1213" spans="1:8" x14ac:dyDescent="0.15">
      <c r="A1213">
        <v>10215</v>
      </c>
      <c r="B1213" t="s">
        <v>4408</v>
      </c>
      <c r="C1213" t="s">
        <v>4409</v>
      </c>
      <c r="D1213" t="s">
        <v>467</v>
      </c>
      <c r="E1213" s="2" t="s">
        <v>266</v>
      </c>
      <c r="F1213" t="s">
        <v>1929</v>
      </c>
      <c r="G1213" s="2" t="s">
        <v>840</v>
      </c>
      <c r="H1213" t="s">
        <v>1397</v>
      </c>
    </row>
    <row r="1214" spans="1:8" x14ac:dyDescent="0.15">
      <c r="A1214">
        <v>10216</v>
      </c>
      <c r="B1214" t="s">
        <v>4410</v>
      </c>
      <c r="C1214" t="s">
        <v>4411</v>
      </c>
      <c r="D1214" t="s">
        <v>467</v>
      </c>
      <c r="E1214" s="2" t="s">
        <v>266</v>
      </c>
      <c r="F1214" t="s">
        <v>1905</v>
      </c>
      <c r="G1214" s="2" t="s">
        <v>820</v>
      </c>
      <c r="H1214" t="s">
        <v>1397</v>
      </c>
    </row>
    <row r="1215" spans="1:8" x14ac:dyDescent="0.15">
      <c r="A1215">
        <v>10217</v>
      </c>
      <c r="B1215" t="s">
        <v>4412</v>
      </c>
      <c r="C1215" t="s">
        <v>4413</v>
      </c>
      <c r="D1215" t="s">
        <v>467</v>
      </c>
      <c r="E1215" s="2" t="s">
        <v>266</v>
      </c>
      <c r="F1215" t="s">
        <v>1915</v>
      </c>
      <c r="G1215" s="2" t="s">
        <v>1277</v>
      </c>
      <c r="H1215" t="s">
        <v>1397</v>
      </c>
    </row>
    <row r="1216" spans="1:8" x14ac:dyDescent="0.15">
      <c r="A1216">
        <v>10218</v>
      </c>
      <c r="B1216" t="s">
        <v>4414</v>
      </c>
      <c r="C1216" t="s">
        <v>4415</v>
      </c>
      <c r="D1216" t="s">
        <v>467</v>
      </c>
      <c r="E1216" s="2" t="s">
        <v>266</v>
      </c>
      <c r="F1216" t="s">
        <v>2085</v>
      </c>
      <c r="G1216" s="2" t="s">
        <v>1297</v>
      </c>
      <c r="H1216" t="s">
        <v>1397</v>
      </c>
    </row>
    <row r="1217" spans="1:8" x14ac:dyDescent="0.15">
      <c r="A1217">
        <v>10219</v>
      </c>
      <c r="B1217" t="s">
        <v>4416</v>
      </c>
      <c r="C1217" t="s">
        <v>4417</v>
      </c>
      <c r="D1217" t="s">
        <v>467</v>
      </c>
      <c r="E1217" s="2" t="s">
        <v>266</v>
      </c>
      <c r="F1217" t="s">
        <v>1929</v>
      </c>
      <c r="G1217" s="2" t="s">
        <v>1180</v>
      </c>
      <c r="H1217" t="s">
        <v>1397</v>
      </c>
    </row>
    <row r="1218" spans="1:8" x14ac:dyDescent="0.15">
      <c r="A1218">
        <v>10220</v>
      </c>
      <c r="B1218" t="s">
        <v>4418</v>
      </c>
      <c r="C1218" t="s">
        <v>4419</v>
      </c>
      <c r="D1218" t="s">
        <v>467</v>
      </c>
      <c r="E1218" s="2" t="s">
        <v>266</v>
      </c>
      <c r="F1218" t="s">
        <v>1897</v>
      </c>
      <c r="G1218" s="2" t="s">
        <v>925</v>
      </c>
      <c r="H1218" t="s">
        <v>1397</v>
      </c>
    </row>
    <row r="1219" spans="1:8" x14ac:dyDescent="0.15">
      <c r="A1219">
        <v>10221</v>
      </c>
      <c r="B1219" t="s">
        <v>4420</v>
      </c>
      <c r="C1219" t="s">
        <v>4421</v>
      </c>
      <c r="D1219" t="s">
        <v>467</v>
      </c>
      <c r="E1219" s="2" t="s">
        <v>266</v>
      </c>
      <c r="F1219" t="s">
        <v>2051</v>
      </c>
      <c r="G1219" s="2" t="s">
        <v>972</v>
      </c>
      <c r="H1219" t="s">
        <v>1397</v>
      </c>
    </row>
    <row r="1220" spans="1:8" x14ac:dyDescent="0.15">
      <c r="A1220">
        <v>10222</v>
      </c>
      <c r="B1220" t="s">
        <v>4422</v>
      </c>
      <c r="C1220" t="s">
        <v>4423</v>
      </c>
      <c r="D1220" t="s">
        <v>467</v>
      </c>
      <c r="E1220" s="2" t="s">
        <v>1384</v>
      </c>
      <c r="F1220" t="s">
        <v>2043</v>
      </c>
      <c r="G1220" s="2" t="s">
        <v>1013</v>
      </c>
      <c r="H1220" t="s">
        <v>1397</v>
      </c>
    </row>
    <row r="1221" spans="1:8" x14ac:dyDescent="0.15">
      <c r="A1221">
        <v>10223</v>
      </c>
      <c r="B1221" t="s">
        <v>4424</v>
      </c>
      <c r="C1221" t="s">
        <v>4425</v>
      </c>
      <c r="D1221" t="s">
        <v>467</v>
      </c>
      <c r="E1221" s="2" t="s">
        <v>1384</v>
      </c>
      <c r="F1221" t="s">
        <v>1905</v>
      </c>
      <c r="G1221" s="2" t="s">
        <v>3264</v>
      </c>
      <c r="H1221" t="s">
        <v>1397</v>
      </c>
    </row>
    <row r="1222" spans="1:8" x14ac:dyDescent="0.15">
      <c r="A1222">
        <v>10224</v>
      </c>
      <c r="B1222" t="s">
        <v>4426</v>
      </c>
      <c r="C1222" t="s">
        <v>4427</v>
      </c>
      <c r="D1222" t="s">
        <v>467</v>
      </c>
      <c r="E1222" s="2" t="s">
        <v>1384</v>
      </c>
      <c r="F1222" t="s">
        <v>1905</v>
      </c>
      <c r="G1222" s="2" t="s">
        <v>1141</v>
      </c>
      <c r="H1222" t="s">
        <v>1397</v>
      </c>
    </row>
    <row r="1223" spans="1:8" x14ac:dyDescent="0.15">
      <c r="A1223">
        <v>10225</v>
      </c>
      <c r="B1223" t="s">
        <v>4428</v>
      </c>
      <c r="C1223" t="s">
        <v>4429</v>
      </c>
      <c r="D1223" t="s">
        <v>4430</v>
      </c>
      <c r="E1223" s="2" t="s">
        <v>266</v>
      </c>
      <c r="F1223" t="s">
        <v>1929</v>
      </c>
      <c r="G1223" s="2" t="s">
        <v>600</v>
      </c>
      <c r="H1223" t="s">
        <v>1397</v>
      </c>
    </row>
    <row r="1224" spans="1:8" x14ac:dyDescent="0.15">
      <c r="A1224">
        <v>10226</v>
      </c>
      <c r="B1224" t="s">
        <v>4431</v>
      </c>
      <c r="C1224" t="s">
        <v>4432</v>
      </c>
      <c r="D1224" t="s">
        <v>4430</v>
      </c>
      <c r="E1224" s="2" t="s">
        <v>266</v>
      </c>
      <c r="F1224" t="s">
        <v>1929</v>
      </c>
      <c r="G1224" s="2" t="s">
        <v>600</v>
      </c>
      <c r="H1224" t="s">
        <v>1397</v>
      </c>
    </row>
    <row r="1225" spans="1:8" x14ac:dyDescent="0.15">
      <c r="A1225">
        <v>10227</v>
      </c>
      <c r="B1225" t="s">
        <v>4433</v>
      </c>
      <c r="C1225" t="s">
        <v>4434</v>
      </c>
      <c r="D1225" t="s">
        <v>4430</v>
      </c>
      <c r="E1225" s="2" t="s">
        <v>266</v>
      </c>
      <c r="F1225" t="s">
        <v>2043</v>
      </c>
      <c r="G1225" s="2" t="s">
        <v>1077</v>
      </c>
      <c r="H1225" t="s">
        <v>1397</v>
      </c>
    </row>
    <row r="1226" spans="1:8" x14ac:dyDescent="0.15">
      <c r="A1226">
        <v>10228</v>
      </c>
      <c r="B1226" t="s">
        <v>4435</v>
      </c>
      <c r="C1226" t="s">
        <v>4436</v>
      </c>
      <c r="D1226" t="s">
        <v>419</v>
      </c>
      <c r="E1226" s="2" t="s">
        <v>267</v>
      </c>
      <c r="F1226" t="s">
        <v>1897</v>
      </c>
      <c r="G1226" s="2" t="s">
        <v>3314</v>
      </c>
      <c r="H1226" t="s">
        <v>1397</v>
      </c>
    </row>
    <row r="1227" spans="1:8" x14ac:dyDescent="0.15">
      <c r="A1227">
        <v>10229</v>
      </c>
      <c r="B1227" t="s">
        <v>4437</v>
      </c>
      <c r="C1227" t="s">
        <v>4438</v>
      </c>
      <c r="D1227" t="s">
        <v>419</v>
      </c>
      <c r="E1227" s="2" t="s">
        <v>267</v>
      </c>
      <c r="F1227" t="s">
        <v>1897</v>
      </c>
      <c r="G1227" s="2" t="s">
        <v>1084</v>
      </c>
      <c r="H1227" t="s">
        <v>1397</v>
      </c>
    </row>
    <row r="1228" spans="1:8" x14ac:dyDescent="0.15">
      <c r="A1228">
        <v>10230</v>
      </c>
      <c r="B1228" t="s">
        <v>4439</v>
      </c>
      <c r="C1228" t="s">
        <v>4440</v>
      </c>
      <c r="D1228" t="s">
        <v>419</v>
      </c>
      <c r="E1228" s="2" t="s">
        <v>267</v>
      </c>
      <c r="F1228" t="s">
        <v>1905</v>
      </c>
      <c r="G1228" s="2" t="s">
        <v>835</v>
      </c>
      <c r="H1228" t="s">
        <v>1397</v>
      </c>
    </row>
    <row r="1229" spans="1:8" x14ac:dyDescent="0.15">
      <c r="A1229">
        <v>10231</v>
      </c>
      <c r="B1229" t="s">
        <v>4441</v>
      </c>
      <c r="C1229" t="s">
        <v>4442</v>
      </c>
      <c r="D1229" t="s">
        <v>419</v>
      </c>
      <c r="E1229" s="2" t="s">
        <v>267</v>
      </c>
      <c r="F1229" t="s">
        <v>1897</v>
      </c>
      <c r="G1229" s="2" t="s">
        <v>803</v>
      </c>
      <c r="H1229" t="s">
        <v>1397</v>
      </c>
    </row>
    <row r="1230" spans="1:8" x14ac:dyDescent="0.15">
      <c r="A1230">
        <v>10232</v>
      </c>
      <c r="B1230" t="s">
        <v>4443</v>
      </c>
      <c r="C1230" t="s">
        <v>4444</v>
      </c>
      <c r="D1230" t="s">
        <v>419</v>
      </c>
      <c r="E1230" s="2" t="s">
        <v>266</v>
      </c>
      <c r="F1230" t="s">
        <v>1905</v>
      </c>
      <c r="G1230" s="2" t="s">
        <v>1275</v>
      </c>
      <c r="H1230" t="s">
        <v>1397</v>
      </c>
    </row>
    <row r="1231" spans="1:8" x14ac:dyDescent="0.15">
      <c r="A1231">
        <v>10233</v>
      </c>
      <c r="B1231" t="s">
        <v>4445</v>
      </c>
      <c r="C1231" t="s">
        <v>4446</v>
      </c>
      <c r="D1231" t="s">
        <v>419</v>
      </c>
      <c r="E1231" s="2" t="s">
        <v>266</v>
      </c>
      <c r="F1231" t="s">
        <v>1905</v>
      </c>
      <c r="G1231" s="2" t="s">
        <v>1169</v>
      </c>
      <c r="H1231" t="s">
        <v>1397</v>
      </c>
    </row>
    <row r="1232" spans="1:8" x14ac:dyDescent="0.15">
      <c r="A1232">
        <v>10234</v>
      </c>
      <c r="B1232" t="s">
        <v>4447</v>
      </c>
      <c r="C1232" t="s">
        <v>4448</v>
      </c>
      <c r="D1232" t="s">
        <v>419</v>
      </c>
      <c r="E1232" s="2" t="s">
        <v>266</v>
      </c>
      <c r="F1232" t="s">
        <v>1897</v>
      </c>
      <c r="G1232" s="2" t="s">
        <v>974</v>
      </c>
      <c r="H1232" t="s">
        <v>1397</v>
      </c>
    </row>
    <row r="1233" spans="1:8" x14ac:dyDescent="0.15">
      <c r="A1233">
        <v>10235</v>
      </c>
      <c r="B1233" t="s">
        <v>4449</v>
      </c>
      <c r="C1233" t="s">
        <v>4450</v>
      </c>
      <c r="D1233" t="s">
        <v>419</v>
      </c>
      <c r="E1233" s="2" t="s">
        <v>268</v>
      </c>
      <c r="F1233" t="s">
        <v>1905</v>
      </c>
      <c r="G1233" s="2" t="s">
        <v>481</v>
      </c>
      <c r="H1233" t="s">
        <v>1397</v>
      </c>
    </row>
    <row r="1234" spans="1:8" x14ac:dyDescent="0.15">
      <c r="A1234">
        <v>10236</v>
      </c>
      <c r="B1234" t="s">
        <v>4451</v>
      </c>
      <c r="C1234" t="s">
        <v>4452</v>
      </c>
      <c r="D1234" t="s">
        <v>394</v>
      </c>
      <c r="E1234" s="2" t="s">
        <v>1384</v>
      </c>
      <c r="F1234" t="s">
        <v>2085</v>
      </c>
      <c r="G1234" s="2" t="s">
        <v>1181</v>
      </c>
      <c r="H1234" t="s">
        <v>1397</v>
      </c>
    </row>
    <row r="1235" spans="1:8" x14ac:dyDescent="0.15">
      <c r="A1235">
        <v>10237</v>
      </c>
      <c r="B1235" t="s">
        <v>4453</v>
      </c>
      <c r="C1235" t="s">
        <v>4454</v>
      </c>
      <c r="D1235" t="s">
        <v>394</v>
      </c>
      <c r="E1235" s="2" t="s">
        <v>267</v>
      </c>
      <c r="F1235" t="s">
        <v>1929</v>
      </c>
      <c r="G1235" s="2" t="s">
        <v>4455</v>
      </c>
      <c r="H1235" t="s">
        <v>1397</v>
      </c>
    </row>
    <row r="1236" spans="1:8" x14ac:dyDescent="0.15">
      <c r="A1236">
        <v>10238</v>
      </c>
      <c r="B1236" t="s">
        <v>4456</v>
      </c>
      <c r="C1236" t="s">
        <v>4457</v>
      </c>
      <c r="D1236" t="s">
        <v>394</v>
      </c>
      <c r="E1236" s="2" t="s">
        <v>267</v>
      </c>
      <c r="F1236" t="s">
        <v>1915</v>
      </c>
      <c r="G1236" s="2" t="s">
        <v>705</v>
      </c>
      <c r="H1236" t="s">
        <v>1397</v>
      </c>
    </row>
    <row r="1237" spans="1:8" x14ac:dyDescent="0.15">
      <c r="A1237">
        <v>10239</v>
      </c>
      <c r="B1237" t="s">
        <v>4458</v>
      </c>
      <c r="C1237" t="s">
        <v>4459</v>
      </c>
      <c r="D1237" t="s">
        <v>394</v>
      </c>
      <c r="E1237" s="2" t="s">
        <v>267</v>
      </c>
      <c r="F1237" t="s">
        <v>2165</v>
      </c>
      <c r="G1237" s="2" t="s">
        <v>501</v>
      </c>
      <c r="H1237" t="s">
        <v>1397</v>
      </c>
    </row>
    <row r="1238" spans="1:8" x14ac:dyDescent="0.15">
      <c r="A1238">
        <v>10240</v>
      </c>
      <c r="B1238" t="s">
        <v>4460</v>
      </c>
      <c r="C1238" t="s">
        <v>4461</v>
      </c>
      <c r="D1238" t="s">
        <v>394</v>
      </c>
      <c r="E1238" s="2" t="s">
        <v>266</v>
      </c>
      <c r="F1238" t="s">
        <v>2048</v>
      </c>
      <c r="G1238" s="2" t="s">
        <v>601</v>
      </c>
      <c r="H1238" t="s">
        <v>1397</v>
      </c>
    </row>
    <row r="1239" spans="1:8" x14ac:dyDescent="0.15">
      <c r="A1239">
        <v>10241</v>
      </c>
      <c r="B1239" t="s">
        <v>4462</v>
      </c>
      <c r="C1239" t="s">
        <v>4463</v>
      </c>
      <c r="D1239" t="s">
        <v>394</v>
      </c>
      <c r="E1239" s="2" t="s">
        <v>1384</v>
      </c>
      <c r="F1239" t="s">
        <v>1929</v>
      </c>
      <c r="G1239" s="2" t="s">
        <v>956</v>
      </c>
      <c r="H1239" t="s">
        <v>1397</v>
      </c>
    </row>
    <row r="1240" spans="1:8" x14ac:dyDescent="0.15">
      <c r="A1240">
        <v>10242</v>
      </c>
      <c r="B1240" t="s">
        <v>4464</v>
      </c>
      <c r="C1240" t="s">
        <v>4465</v>
      </c>
      <c r="D1240" t="s">
        <v>425</v>
      </c>
      <c r="E1240" s="2" t="s">
        <v>266</v>
      </c>
      <c r="F1240" t="s">
        <v>1924</v>
      </c>
      <c r="G1240" s="2" t="s">
        <v>688</v>
      </c>
      <c r="H1240" t="s">
        <v>1397</v>
      </c>
    </row>
    <row r="1241" spans="1:8" x14ac:dyDescent="0.15">
      <c r="A1241">
        <v>10243</v>
      </c>
      <c r="B1241" t="s">
        <v>4466</v>
      </c>
      <c r="C1241" t="s">
        <v>4467</v>
      </c>
      <c r="D1241" t="s">
        <v>425</v>
      </c>
      <c r="E1241" s="2" t="s">
        <v>266</v>
      </c>
      <c r="F1241" t="s">
        <v>1924</v>
      </c>
      <c r="G1241" s="2" t="s">
        <v>1287</v>
      </c>
      <c r="H1241" t="s">
        <v>1397</v>
      </c>
    </row>
    <row r="1242" spans="1:8" x14ac:dyDescent="0.15">
      <c r="A1242">
        <v>10244</v>
      </c>
      <c r="B1242" t="s">
        <v>4468</v>
      </c>
      <c r="C1242" t="s">
        <v>4469</v>
      </c>
      <c r="D1242" t="s">
        <v>425</v>
      </c>
      <c r="E1242" s="2" t="s">
        <v>266</v>
      </c>
      <c r="F1242" t="s">
        <v>1924</v>
      </c>
      <c r="G1242" s="2" t="s">
        <v>725</v>
      </c>
      <c r="H1242" t="s">
        <v>1397</v>
      </c>
    </row>
    <row r="1243" spans="1:8" x14ac:dyDescent="0.15">
      <c r="A1243">
        <v>10245</v>
      </c>
      <c r="B1243" t="s">
        <v>4470</v>
      </c>
      <c r="C1243" t="s">
        <v>4471</v>
      </c>
      <c r="D1243" t="s">
        <v>476</v>
      </c>
      <c r="E1243" s="2" t="s">
        <v>267</v>
      </c>
      <c r="F1243" t="s">
        <v>1929</v>
      </c>
      <c r="G1243" s="2" t="s">
        <v>1063</v>
      </c>
      <c r="H1243" t="s">
        <v>1397</v>
      </c>
    </row>
    <row r="1244" spans="1:8" x14ac:dyDescent="0.15">
      <c r="A1244">
        <v>10246</v>
      </c>
      <c r="B1244" t="s">
        <v>4472</v>
      </c>
      <c r="C1244" t="s">
        <v>4473</v>
      </c>
      <c r="D1244" t="s">
        <v>430</v>
      </c>
      <c r="E1244" s="2" t="s">
        <v>266</v>
      </c>
      <c r="F1244" t="s">
        <v>2114</v>
      </c>
      <c r="G1244" s="2" t="s">
        <v>1240</v>
      </c>
      <c r="H1244" t="s">
        <v>1397</v>
      </c>
    </row>
    <row r="1245" spans="1:8" x14ac:dyDescent="0.15">
      <c r="A1245">
        <v>10247</v>
      </c>
      <c r="B1245" t="s">
        <v>4474</v>
      </c>
      <c r="C1245" t="s">
        <v>4475</v>
      </c>
      <c r="D1245" t="s">
        <v>430</v>
      </c>
      <c r="E1245" s="2" t="s">
        <v>268</v>
      </c>
      <c r="F1245" t="s">
        <v>1905</v>
      </c>
      <c r="G1245" s="2" t="s">
        <v>4476</v>
      </c>
      <c r="H1245" t="s">
        <v>1397</v>
      </c>
    </row>
    <row r="1246" spans="1:8" x14ac:dyDescent="0.15">
      <c r="A1246">
        <v>10248</v>
      </c>
      <c r="B1246" t="s">
        <v>4477</v>
      </c>
      <c r="C1246" t="s">
        <v>4478</v>
      </c>
      <c r="D1246" t="s">
        <v>473</v>
      </c>
      <c r="E1246" s="2" t="s">
        <v>266</v>
      </c>
      <c r="F1246" t="s">
        <v>1929</v>
      </c>
      <c r="G1246" s="2" t="s">
        <v>729</v>
      </c>
      <c r="H1246" t="s">
        <v>1397</v>
      </c>
    </row>
    <row r="1247" spans="1:8" x14ac:dyDescent="0.15">
      <c r="A1247">
        <v>10249</v>
      </c>
      <c r="B1247" t="s">
        <v>4479</v>
      </c>
      <c r="C1247" t="s">
        <v>4480</v>
      </c>
      <c r="D1247" t="s">
        <v>438</v>
      </c>
      <c r="E1247" s="2" t="s">
        <v>266</v>
      </c>
      <c r="F1247" t="s">
        <v>1915</v>
      </c>
      <c r="G1247" s="2" t="s">
        <v>867</v>
      </c>
      <c r="H1247" t="s">
        <v>1397</v>
      </c>
    </row>
    <row r="1248" spans="1:8" x14ac:dyDescent="0.15">
      <c r="A1248">
        <v>10250</v>
      </c>
      <c r="B1248" t="s">
        <v>4481</v>
      </c>
      <c r="C1248" t="s">
        <v>4482</v>
      </c>
      <c r="D1248" t="s">
        <v>420</v>
      </c>
      <c r="E1248" s="2" t="s">
        <v>267</v>
      </c>
      <c r="F1248" t="s">
        <v>1915</v>
      </c>
      <c r="G1248" s="2" t="s">
        <v>483</v>
      </c>
      <c r="H1248" t="s">
        <v>1397</v>
      </c>
    </row>
    <row r="1249" spans="1:8" x14ac:dyDescent="0.15">
      <c r="A1249">
        <v>10251</v>
      </c>
      <c r="B1249" t="s">
        <v>4483</v>
      </c>
      <c r="C1249" t="s">
        <v>4484</v>
      </c>
      <c r="D1249" t="s">
        <v>400</v>
      </c>
      <c r="E1249" s="2" t="s">
        <v>268</v>
      </c>
      <c r="F1249" t="s">
        <v>1897</v>
      </c>
      <c r="G1249" s="2" t="s">
        <v>701</v>
      </c>
      <c r="H1249" t="s">
        <v>1397</v>
      </c>
    </row>
    <row r="1250" spans="1:8" x14ac:dyDescent="0.15">
      <c r="A1250">
        <v>10252</v>
      </c>
      <c r="B1250" t="s">
        <v>4485</v>
      </c>
      <c r="C1250" t="s">
        <v>4486</v>
      </c>
      <c r="D1250" t="s">
        <v>400</v>
      </c>
      <c r="E1250" s="2" t="s">
        <v>266</v>
      </c>
      <c r="F1250" t="s">
        <v>1897</v>
      </c>
      <c r="G1250" s="2" t="s">
        <v>1174</v>
      </c>
      <c r="H1250" t="s">
        <v>1397</v>
      </c>
    </row>
    <row r="1251" spans="1:8" x14ac:dyDescent="0.15">
      <c r="A1251">
        <v>10253</v>
      </c>
      <c r="B1251" t="s">
        <v>4487</v>
      </c>
      <c r="C1251" t="s">
        <v>4488</v>
      </c>
      <c r="D1251" t="s">
        <v>400</v>
      </c>
      <c r="E1251" s="2" t="s">
        <v>266</v>
      </c>
      <c r="F1251" t="s">
        <v>1897</v>
      </c>
      <c r="G1251" s="2" t="s">
        <v>1157</v>
      </c>
      <c r="H1251" t="s">
        <v>1397</v>
      </c>
    </row>
    <row r="1252" spans="1:8" x14ac:dyDescent="0.15">
      <c r="A1252">
        <v>10254</v>
      </c>
      <c r="B1252" t="s">
        <v>4489</v>
      </c>
      <c r="C1252" t="s">
        <v>4490</v>
      </c>
      <c r="D1252" t="s">
        <v>400</v>
      </c>
      <c r="E1252" s="2" t="s">
        <v>266</v>
      </c>
      <c r="F1252" t="s">
        <v>1897</v>
      </c>
      <c r="G1252" s="2" t="s">
        <v>943</v>
      </c>
      <c r="H1252" t="s">
        <v>1397</v>
      </c>
    </row>
    <row r="1253" spans="1:8" x14ac:dyDescent="0.15">
      <c r="A1253">
        <v>10255</v>
      </c>
      <c r="B1253" t="s">
        <v>4491</v>
      </c>
      <c r="C1253" t="s">
        <v>4492</v>
      </c>
      <c r="D1253" t="s">
        <v>400</v>
      </c>
      <c r="E1253" s="2" t="s">
        <v>268</v>
      </c>
      <c r="F1253" t="s">
        <v>1897</v>
      </c>
      <c r="G1253" s="2" t="s">
        <v>832</v>
      </c>
      <c r="H1253" t="s">
        <v>1397</v>
      </c>
    </row>
    <row r="1254" spans="1:8" x14ac:dyDescent="0.15">
      <c r="A1254">
        <v>10256</v>
      </c>
      <c r="B1254" t="s">
        <v>4493</v>
      </c>
      <c r="C1254" t="s">
        <v>4494</v>
      </c>
      <c r="D1254" t="s">
        <v>400</v>
      </c>
      <c r="E1254" s="2" t="s">
        <v>267</v>
      </c>
      <c r="F1254" t="s">
        <v>1897</v>
      </c>
      <c r="G1254" s="2" t="s">
        <v>834</v>
      </c>
      <c r="H1254" t="s">
        <v>1397</v>
      </c>
    </row>
    <row r="1255" spans="1:8" x14ac:dyDescent="0.15">
      <c r="A1255">
        <v>10257</v>
      </c>
      <c r="B1255" t="s">
        <v>4495</v>
      </c>
      <c r="C1255" t="s">
        <v>4496</v>
      </c>
      <c r="D1255" t="s">
        <v>400</v>
      </c>
      <c r="E1255" s="2" t="s">
        <v>268</v>
      </c>
      <c r="F1255" t="s">
        <v>1897</v>
      </c>
      <c r="G1255" s="2" t="s">
        <v>4497</v>
      </c>
      <c r="H1255" t="s">
        <v>1397</v>
      </c>
    </row>
    <row r="1256" spans="1:8" x14ac:dyDescent="0.15">
      <c r="A1256">
        <v>10258</v>
      </c>
      <c r="B1256" t="s">
        <v>4498</v>
      </c>
      <c r="C1256" t="s">
        <v>4499</v>
      </c>
      <c r="D1256" t="s">
        <v>400</v>
      </c>
      <c r="E1256" s="2" t="s">
        <v>266</v>
      </c>
      <c r="F1256" t="s">
        <v>1897</v>
      </c>
      <c r="G1256" s="2" t="s">
        <v>513</v>
      </c>
      <c r="H1256" t="s">
        <v>1397</v>
      </c>
    </row>
    <row r="1257" spans="1:8" x14ac:dyDescent="0.15">
      <c r="A1257">
        <v>10259</v>
      </c>
      <c r="B1257" t="s">
        <v>4500</v>
      </c>
      <c r="C1257" t="s">
        <v>4501</v>
      </c>
      <c r="D1257" t="s">
        <v>400</v>
      </c>
      <c r="E1257" s="2" t="s">
        <v>267</v>
      </c>
      <c r="F1257" t="s">
        <v>1897</v>
      </c>
      <c r="G1257" s="2" t="s">
        <v>939</v>
      </c>
      <c r="H1257" t="s">
        <v>1397</v>
      </c>
    </row>
    <row r="1258" spans="1:8" x14ac:dyDescent="0.15">
      <c r="A1258">
        <v>10260</v>
      </c>
      <c r="B1258" t="s">
        <v>4502</v>
      </c>
      <c r="C1258" t="s">
        <v>4503</v>
      </c>
      <c r="D1258" t="s">
        <v>400</v>
      </c>
      <c r="E1258" s="2" t="s">
        <v>267</v>
      </c>
      <c r="F1258" t="s">
        <v>1897</v>
      </c>
      <c r="G1258" s="2" t="s">
        <v>738</v>
      </c>
      <c r="H1258" t="s">
        <v>1397</v>
      </c>
    </row>
    <row r="1259" spans="1:8" x14ac:dyDescent="0.15">
      <c r="A1259">
        <v>10261</v>
      </c>
      <c r="B1259" t="s">
        <v>4504</v>
      </c>
      <c r="C1259" t="s">
        <v>4505</v>
      </c>
      <c r="D1259" t="s">
        <v>400</v>
      </c>
      <c r="E1259" s="2" t="s">
        <v>268</v>
      </c>
      <c r="F1259" t="s">
        <v>1897</v>
      </c>
      <c r="G1259" s="2" t="s">
        <v>1026</v>
      </c>
      <c r="H1259" t="s">
        <v>1397</v>
      </c>
    </row>
    <row r="1260" spans="1:8" x14ac:dyDescent="0.15">
      <c r="A1260">
        <v>10262</v>
      </c>
      <c r="B1260" t="s">
        <v>4506</v>
      </c>
      <c r="C1260" t="s">
        <v>4507</v>
      </c>
      <c r="D1260" t="s">
        <v>400</v>
      </c>
      <c r="E1260" s="2" t="s">
        <v>268</v>
      </c>
      <c r="F1260" t="s">
        <v>1897</v>
      </c>
      <c r="G1260" s="2" t="s">
        <v>4508</v>
      </c>
      <c r="H1260" t="s">
        <v>1397</v>
      </c>
    </row>
    <row r="1261" spans="1:8" x14ac:dyDescent="0.15">
      <c r="A1261">
        <v>10263</v>
      </c>
      <c r="B1261" t="s">
        <v>4509</v>
      </c>
      <c r="C1261" t="s">
        <v>4510</v>
      </c>
      <c r="D1261" t="s">
        <v>400</v>
      </c>
      <c r="E1261" s="2" t="s">
        <v>266</v>
      </c>
      <c r="F1261" t="s">
        <v>1897</v>
      </c>
      <c r="G1261" s="2" t="s">
        <v>892</v>
      </c>
      <c r="H1261" t="s">
        <v>1397</v>
      </c>
    </row>
    <row r="1262" spans="1:8" x14ac:dyDescent="0.15">
      <c r="A1262">
        <v>10264</v>
      </c>
      <c r="B1262" t="s">
        <v>4511</v>
      </c>
      <c r="C1262" t="s">
        <v>4512</v>
      </c>
      <c r="D1262" t="s">
        <v>400</v>
      </c>
      <c r="E1262" s="2" t="s">
        <v>266</v>
      </c>
      <c r="F1262" t="s">
        <v>1897</v>
      </c>
      <c r="G1262" s="2" t="s">
        <v>492</v>
      </c>
      <c r="H1262" t="s">
        <v>1397</v>
      </c>
    </row>
    <row r="1263" spans="1:8" x14ac:dyDescent="0.15">
      <c r="A1263">
        <v>10265</v>
      </c>
      <c r="B1263" t="s">
        <v>4513</v>
      </c>
      <c r="C1263" t="s">
        <v>4514</v>
      </c>
      <c r="D1263" t="s">
        <v>400</v>
      </c>
      <c r="E1263" s="2" t="s">
        <v>267</v>
      </c>
      <c r="F1263" t="s">
        <v>1897</v>
      </c>
      <c r="G1263" s="2" t="s">
        <v>915</v>
      </c>
      <c r="H1263" t="s">
        <v>1397</v>
      </c>
    </row>
    <row r="1264" spans="1:8" x14ac:dyDescent="0.15">
      <c r="A1264">
        <v>10266</v>
      </c>
      <c r="B1264" t="s">
        <v>4515</v>
      </c>
      <c r="C1264" t="s">
        <v>4516</v>
      </c>
      <c r="D1264" t="s">
        <v>445</v>
      </c>
      <c r="E1264" s="2" t="s">
        <v>266</v>
      </c>
      <c r="F1264" t="s">
        <v>2096</v>
      </c>
      <c r="G1264" s="2" t="s">
        <v>1318</v>
      </c>
      <c r="H1264" t="s">
        <v>1397</v>
      </c>
    </row>
    <row r="1265" spans="1:8" x14ac:dyDescent="0.15">
      <c r="A1265">
        <v>10267</v>
      </c>
      <c r="B1265" t="s">
        <v>4517</v>
      </c>
      <c r="C1265" t="s">
        <v>4518</v>
      </c>
      <c r="D1265" t="s">
        <v>445</v>
      </c>
      <c r="E1265" s="2" t="s">
        <v>266</v>
      </c>
      <c r="F1265" t="s">
        <v>1905</v>
      </c>
      <c r="G1265" s="2" t="s">
        <v>709</v>
      </c>
      <c r="H1265" t="s">
        <v>1397</v>
      </c>
    </row>
    <row r="1266" spans="1:8" x14ac:dyDescent="0.15">
      <c r="A1266">
        <v>10268</v>
      </c>
      <c r="B1266" t="s">
        <v>4519</v>
      </c>
      <c r="C1266" t="s">
        <v>4520</v>
      </c>
      <c r="D1266" t="s">
        <v>428</v>
      </c>
      <c r="E1266" s="2" t="s">
        <v>1384</v>
      </c>
      <c r="F1266" t="s">
        <v>1915</v>
      </c>
      <c r="G1266" s="2" t="s">
        <v>1285</v>
      </c>
      <c r="H1266" t="s">
        <v>1397</v>
      </c>
    </row>
    <row r="1267" spans="1:8" x14ac:dyDescent="0.15">
      <c r="A1267">
        <v>10269</v>
      </c>
      <c r="B1267" t="s">
        <v>4521</v>
      </c>
      <c r="C1267" t="s">
        <v>4522</v>
      </c>
      <c r="D1267" t="s">
        <v>428</v>
      </c>
      <c r="E1267" s="2" t="s">
        <v>1384</v>
      </c>
      <c r="F1267" t="s">
        <v>1915</v>
      </c>
      <c r="G1267" s="2" t="s">
        <v>790</v>
      </c>
      <c r="H1267" t="s">
        <v>1397</v>
      </c>
    </row>
    <row r="1268" spans="1:8" x14ac:dyDescent="0.15">
      <c r="A1268">
        <v>10270</v>
      </c>
      <c r="B1268" t="s">
        <v>4523</v>
      </c>
      <c r="C1268" t="s">
        <v>4524</v>
      </c>
      <c r="D1268" t="s">
        <v>428</v>
      </c>
      <c r="E1268" s="2" t="s">
        <v>1384</v>
      </c>
      <c r="F1268" t="s">
        <v>1915</v>
      </c>
      <c r="G1268" s="2" t="s">
        <v>1086</v>
      </c>
      <c r="H1268" t="s">
        <v>1397</v>
      </c>
    </row>
    <row r="1269" spans="1:8" x14ac:dyDescent="0.15">
      <c r="A1269">
        <v>10271</v>
      </c>
      <c r="B1269" t="s">
        <v>4525</v>
      </c>
      <c r="C1269" t="s">
        <v>4526</v>
      </c>
      <c r="D1269" t="s">
        <v>392</v>
      </c>
      <c r="E1269" s="2" t="s">
        <v>268</v>
      </c>
      <c r="F1269" t="s">
        <v>1902</v>
      </c>
      <c r="G1269" s="2" t="s">
        <v>1081</v>
      </c>
      <c r="H1269" t="s">
        <v>1397</v>
      </c>
    </row>
    <row r="1270" spans="1:8" x14ac:dyDescent="0.15">
      <c r="A1270">
        <v>10272</v>
      </c>
      <c r="B1270" t="s">
        <v>4527</v>
      </c>
      <c r="C1270" t="s">
        <v>4528</v>
      </c>
      <c r="D1270" t="s">
        <v>392</v>
      </c>
      <c r="E1270" s="2" t="s">
        <v>268</v>
      </c>
      <c r="F1270" t="s">
        <v>1902</v>
      </c>
      <c r="G1270" s="2" t="s">
        <v>1053</v>
      </c>
      <c r="H1270" t="s">
        <v>1397</v>
      </c>
    </row>
    <row r="1271" spans="1:8" x14ac:dyDescent="0.15">
      <c r="A1271">
        <v>10273</v>
      </c>
      <c r="B1271" t="s">
        <v>4529</v>
      </c>
      <c r="C1271" t="s">
        <v>4530</v>
      </c>
      <c r="D1271" t="s">
        <v>392</v>
      </c>
      <c r="E1271" s="2" t="s">
        <v>268</v>
      </c>
      <c r="F1271" t="s">
        <v>1902</v>
      </c>
      <c r="G1271" s="2" t="s">
        <v>573</v>
      </c>
      <c r="H1271" t="s">
        <v>1397</v>
      </c>
    </row>
    <row r="1272" spans="1:8" x14ac:dyDescent="0.15">
      <c r="A1272">
        <v>10274</v>
      </c>
      <c r="B1272" t="s">
        <v>3081</v>
      </c>
      <c r="C1272" t="s">
        <v>3082</v>
      </c>
      <c r="D1272" t="s">
        <v>392</v>
      </c>
      <c r="E1272" s="2" t="s">
        <v>268</v>
      </c>
      <c r="F1272" t="s">
        <v>1902</v>
      </c>
      <c r="G1272" s="2" t="s">
        <v>512</v>
      </c>
      <c r="H1272" t="s">
        <v>1397</v>
      </c>
    </row>
    <row r="1273" spans="1:8" x14ac:dyDescent="0.15">
      <c r="A1273">
        <v>10275</v>
      </c>
      <c r="B1273" t="s">
        <v>4531</v>
      </c>
      <c r="C1273" t="s">
        <v>4532</v>
      </c>
      <c r="D1273" t="s">
        <v>392</v>
      </c>
      <c r="E1273" s="2" t="s">
        <v>266</v>
      </c>
      <c r="F1273" t="s">
        <v>1902</v>
      </c>
      <c r="G1273" s="2" t="s">
        <v>929</v>
      </c>
      <c r="H1273" t="s">
        <v>1397</v>
      </c>
    </row>
    <row r="1274" spans="1:8" x14ac:dyDescent="0.15">
      <c r="A1274">
        <v>10276</v>
      </c>
      <c r="B1274" t="s">
        <v>4533</v>
      </c>
      <c r="C1274" t="s">
        <v>4534</v>
      </c>
      <c r="D1274" t="s">
        <v>392</v>
      </c>
      <c r="E1274" s="2" t="s">
        <v>266</v>
      </c>
      <c r="F1274" t="s">
        <v>1902</v>
      </c>
      <c r="G1274" s="2" t="s">
        <v>950</v>
      </c>
      <c r="H1274" t="s">
        <v>1397</v>
      </c>
    </row>
    <row r="1275" spans="1:8" x14ac:dyDescent="0.15">
      <c r="A1275">
        <v>10277</v>
      </c>
      <c r="B1275" t="s">
        <v>4535</v>
      </c>
      <c r="C1275" t="s">
        <v>4536</v>
      </c>
      <c r="D1275" t="s">
        <v>392</v>
      </c>
      <c r="E1275" s="2" t="s">
        <v>266</v>
      </c>
      <c r="F1275" t="s">
        <v>1902</v>
      </c>
      <c r="G1275" s="2" t="s">
        <v>1210</v>
      </c>
      <c r="H1275" t="s">
        <v>1397</v>
      </c>
    </row>
    <row r="1276" spans="1:8" x14ac:dyDescent="0.15">
      <c r="A1276">
        <v>10278</v>
      </c>
      <c r="B1276" t="s">
        <v>4537</v>
      </c>
      <c r="C1276" t="s">
        <v>4538</v>
      </c>
      <c r="D1276" t="s">
        <v>1432</v>
      </c>
      <c r="E1276" s="2" t="s">
        <v>70</v>
      </c>
      <c r="F1276" t="s">
        <v>1902</v>
      </c>
      <c r="G1276" s="2" t="s">
        <v>1047</v>
      </c>
      <c r="H1276" t="s">
        <v>1397</v>
      </c>
    </row>
    <row r="1277" spans="1:8" x14ac:dyDescent="0.15">
      <c r="A1277">
        <v>10279</v>
      </c>
      <c r="B1277" t="s">
        <v>4539</v>
      </c>
      <c r="C1277" t="s">
        <v>4540</v>
      </c>
      <c r="D1277" t="s">
        <v>392</v>
      </c>
      <c r="E1277" s="2">
        <v>4</v>
      </c>
      <c r="F1277" t="s">
        <v>2119</v>
      </c>
      <c r="G1277" s="2">
        <v>990108</v>
      </c>
      <c r="H1277" t="s">
        <v>1397</v>
      </c>
    </row>
    <row r="1278" spans="1:8" x14ac:dyDescent="0.15">
      <c r="A1278">
        <v>10280</v>
      </c>
      <c r="B1278" t="s">
        <v>4541</v>
      </c>
      <c r="C1278" t="s">
        <v>4542</v>
      </c>
      <c r="D1278" t="s">
        <v>392</v>
      </c>
      <c r="E1278" s="2">
        <v>4</v>
      </c>
      <c r="F1278" t="s">
        <v>1902</v>
      </c>
      <c r="G1278" s="2">
        <v>980619</v>
      </c>
      <c r="H1278" t="s">
        <v>1397</v>
      </c>
    </row>
    <row r="1279" spans="1:8" x14ac:dyDescent="0.15">
      <c r="A1279">
        <v>10281</v>
      </c>
      <c r="B1279" t="s">
        <v>4543</v>
      </c>
      <c r="C1279" t="s">
        <v>4544</v>
      </c>
      <c r="D1279" t="s">
        <v>392</v>
      </c>
      <c r="E1279" s="2">
        <v>4</v>
      </c>
      <c r="F1279" t="s">
        <v>1902</v>
      </c>
      <c r="G1279" s="2">
        <v>990217</v>
      </c>
      <c r="H1279" t="s">
        <v>1397</v>
      </c>
    </row>
    <row r="1280" spans="1:8" x14ac:dyDescent="0.15">
      <c r="A1280">
        <v>10282</v>
      </c>
      <c r="B1280" t="s">
        <v>4545</v>
      </c>
      <c r="C1280" t="s">
        <v>4546</v>
      </c>
      <c r="D1280" t="s">
        <v>392</v>
      </c>
      <c r="E1280" s="2">
        <v>3</v>
      </c>
      <c r="F1280" t="s">
        <v>1902</v>
      </c>
      <c r="G1280" s="2" t="s">
        <v>776</v>
      </c>
      <c r="H1280" t="s">
        <v>1397</v>
      </c>
    </row>
    <row r="1281" spans="1:8" x14ac:dyDescent="0.15">
      <c r="A1281">
        <v>10283</v>
      </c>
      <c r="B1281" t="s">
        <v>4547</v>
      </c>
      <c r="C1281" t="s">
        <v>4548</v>
      </c>
      <c r="D1281" t="s">
        <v>392</v>
      </c>
      <c r="E1281" s="2">
        <v>3</v>
      </c>
      <c r="F1281" t="s">
        <v>1902</v>
      </c>
      <c r="G1281" s="2" t="s">
        <v>911</v>
      </c>
      <c r="H1281" t="s">
        <v>1397</v>
      </c>
    </row>
    <row r="1282" spans="1:8" x14ac:dyDescent="0.15">
      <c r="A1282">
        <v>10284</v>
      </c>
      <c r="B1282" t="s">
        <v>4549</v>
      </c>
      <c r="C1282" t="s">
        <v>4550</v>
      </c>
      <c r="D1282" t="s">
        <v>392</v>
      </c>
      <c r="E1282" s="2">
        <v>3</v>
      </c>
      <c r="F1282" t="s">
        <v>1902</v>
      </c>
      <c r="G1282" s="2" t="s">
        <v>918</v>
      </c>
      <c r="H1282" t="s">
        <v>1397</v>
      </c>
    </row>
    <row r="1283" spans="1:8" x14ac:dyDescent="0.15">
      <c r="A1283">
        <v>10285</v>
      </c>
      <c r="B1283" t="s">
        <v>4551</v>
      </c>
      <c r="C1283" t="s">
        <v>4552</v>
      </c>
      <c r="D1283" t="s">
        <v>392</v>
      </c>
      <c r="E1283" s="2">
        <v>2</v>
      </c>
      <c r="F1283" t="s">
        <v>1902</v>
      </c>
      <c r="G1283" s="2" t="s">
        <v>1301</v>
      </c>
      <c r="H1283" t="s">
        <v>1397</v>
      </c>
    </row>
    <row r="1284" spans="1:8" x14ac:dyDescent="0.15">
      <c r="A1284">
        <v>10286</v>
      </c>
      <c r="B1284" t="s">
        <v>4553</v>
      </c>
      <c r="C1284" t="s">
        <v>4554</v>
      </c>
      <c r="D1284" t="s">
        <v>392</v>
      </c>
      <c r="E1284" s="2">
        <v>2</v>
      </c>
      <c r="F1284" t="s">
        <v>1902</v>
      </c>
      <c r="G1284" s="2" t="s">
        <v>963</v>
      </c>
      <c r="H1284" t="s">
        <v>1397</v>
      </c>
    </row>
    <row r="1285" spans="1:8" x14ac:dyDescent="0.15">
      <c r="A1285">
        <v>10287</v>
      </c>
      <c r="B1285" t="s">
        <v>4555</v>
      </c>
      <c r="C1285" t="s">
        <v>4556</v>
      </c>
      <c r="D1285" t="s">
        <v>392</v>
      </c>
      <c r="E1285" s="2">
        <v>2</v>
      </c>
      <c r="F1285" t="s">
        <v>1902</v>
      </c>
      <c r="G1285" s="2" t="s">
        <v>949</v>
      </c>
      <c r="H1285" t="s">
        <v>1397</v>
      </c>
    </row>
    <row r="1286" spans="1:8" x14ac:dyDescent="0.15">
      <c r="A1286">
        <v>10288</v>
      </c>
      <c r="B1286" t="s">
        <v>4557</v>
      </c>
      <c r="C1286" t="s">
        <v>4558</v>
      </c>
      <c r="D1286" t="s">
        <v>392</v>
      </c>
      <c r="E1286" s="2">
        <v>2</v>
      </c>
      <c r="F1286" t="s">
        <v>1902</v>
      </c>
      <c r="G1286" s="2" t="s">
        <v>498</v>
      </c>
      <c r="H1286" t="s">
        <v>1397</v>
      </c>
    </row>
    <row r="1287" spans="1:8" x14ac:dyDescent="0.15">
      <c r="A1287">
        <v>10289</v>
      </c>
      <c r="B1287" t="s">
        <v>4559</v>
      </c>
      <c r="C1287" t="s">
        <v>4560</v>
      </c>
      <c r="D1287" t="s">
        <v>392</v>
      </c>
      <c r="E1287" s="2">
        <v>2</v>
      </c>
      <c r="F1287" t="s">
        <v>1902</v>
      </c>
      <c r="G1287" s="2" t="s">
        <v>657</v>
      </c>
      <c r="H1287" t="s">
        <v>1397</v>
      </c>
    </row>
    <row r="1288" spans="1:8" x14ac:dyDescent="0.15">
      <c r="A1288">
        <v>10290</v>
      </c>
      <c r="B1288" t="s">
        <v>4561</v>
      </c>
      <c r="C1288" t="s">
        <v>4562</v>
      </c>
      <c r="D1288" t="s">
        <v>392</v>
      </c>
      <c r="E1288" s="2">
        <v>2</v>
      </c>
      <c r="F1288" t="s">
        <v>1902</v>
      </c>
      <c r="G1288" s="2" t="s">
        <v>728</v>
      </c>
      <c r="H1288" t="s">
        <v>1397</v>
      </c>
    </row>
    <row r="1289" spans="1:8" x14ac:dyDescent="0.15">
      <c r="A1289">
        <v>10291</v>
      </c>
      <c r="B1289" t="s">
        <v>4563</v>
      </c>
      <c r="C1289" t="s">
        <v>4564</v>
      </c>
      <c r="D1289" t="s">
        <v>392</v>
      </c>
      <c r="E1289" s="2">
        <v>2</v>
      </c>
      <c r="F1289" t="s">
        <v>1902</v>
      </c>
      <c r="G1289" s="2" t="s">
        <v>844</v>
      </c>
      <c r="H1289" t="s">
        <v>1397</v>
      </c>
    </row>
    <row r="1290" spans="1:8" x14ac:dyDescent="0.15">
      <c r="A1290">
        <v>10292</v>
      </c>
      <c r="B1290" t="s">
        <v>4565</v>
      </c>
      <c r="C1290" t="s">
        <v>4566</v>
      </c>
      <c r="D1290" t="s">
        <v>424</v>
      </c>
      <c r="E1290" s="2" t="s">
        <v>267</v>
      </c>
      <c r="F1290" t="s">
        <v>1915</v>
      </c>
      <c r="G1290" s="2" t="s">
        <v>1049</v>
      </c>
      <c r="H1290" t="s">
        <v>1397</v>
      </c>
    </row>
    <row r="1291" spans="1:8" x14ac:dyDescent="0.15">
      <c r="A1291">
        <v>10293</v>
      </c>
      <c r="B1291" t="s">
        <v>4567</v>
      </c>
      <c r="C1291" t="s">
        <v>4568</v>
      </c>
      <c r="D1291" t="s">
        <v>431</v>
      </c>
      <c r="E1291" s="2" t="s">
        <v>268</v>
      </c>
      <c r="F1291" t="s">
        <v>1924</v>
      </c>
      <c r="G1291" s="2" t="s">
        <v>1270</v>
      </c>
      <c r="H1291" t="s">
        <v>1397</v>
      </c>
    </row>
    <row r="1292" spans="1:8" x14ac:dyDescent="0.15">
      <c r="A1292">
        <v>10294</v>
      </c>
      <c r="B1292" t="s">
        <v>4569</v>
      </c>
      <c r="C1292" t="s">
        <v>4570</v>
      </c>
      <c r="D1292" t="s">
        <v>477</v>
      </c>
      <c r="E1292" s="2" t="s">
        <v>268</v>
      </c>
      <c r="F1292" t="s">
        <v>2059</v>
      </c>
      <c r="G1292" s="2" t="s">
        <v>962</v>
      </c>
      <c r="H1292" t="s">
        <v>1397</v>
      </c>
    </row>
    <row r="1293" spans="1:8" x14ac:dyDescent="0.15">
      <c r="A1293">
        <v>10295</v>
      </c>
      <c r="B1293" t="s">
        <v>4571</v>
      </c>
      <c r="C1293" t="s">
        <v>4572</v>
      </c>
      <c r="D1293" t="s">
        <v>477</v>
      </c>
      <c r="E1293" s="2" t="s">
        <v>268</v>
      </c>
      <c r="F1293" t="s">
        <v>1905</v>
      </c>
      <c r="G1293" s="2" t="s">
        <v>4573</v>
      </c>
      <c r="H1293" t="s">
        <v>1397</v>
      </c>
    </row>
    <row r="1294" spans="1:8" x14ac:dyDescent="0.15">
      <c r="A1294">
        <v>10296</v>
      </c>
      <c r="B1294" t="s">
        <v>4574</v>
      </c>
      <c r="C1294" t="s">
        <v>4575</v>
      </c>
      <c r="D1294" t="s">
        <v>477</v>
      </c>
      <c r="E1294" s="2" t="s">
        <v>268</v>
      </c>
      <c r="F1294" t="s">
        <v>1905</v>
      </c>
      <c r="G1294" s="2" t="s">
        <v>1125</v>
      </c>
      <c r="H1294" t="s">
        <v>1397</v>
      </c>
    </row>
    <row r="1295" spans="1:8" x14ac:dyDescent="0.15">
      <c r="A1295">
        <v>10297</v>
      </c>
      <c r="B1295" t="s">
        <v>4576</v>
      </c>
      <c r="C1295" t="s">
        <v>4577</v>
      </c>
      <c r="D1295" t="s">
        <v>477</v>
      </c>
      <c r="E1295" s="2" t="s">
        <v>267</v>
      </c>
      <c r="F1295" t="s">
        <v>1905</v>
      </c>
      <c r="G1295" s="2" t="s">
        <v>590</v>
      </c>
      <c r="H1295" t="s">
        <v>1397</v>
      </c>
    </row>
    <row r="1296" spans="1:8" x14ac:dyDescent="0.15">
      <c r="A1296">
        <v>10298</v>
      </c>
      <c r="B1296" t="s">
        <v>4578</v>
      </c>
      <c r="C1296" t="s">
        <v>4579</v>
      </c>
      <c r="D1296" t="s">
        <v>477</v>
      </c>
      <c r="E1296" s="2" t="s">
        <v>267</v>
      </c>
      <c r="F1296" t="s">
        <v>1905</v>
      </c>
      <c r="G1296" s="2" t="s">
        <v>1249</v>
      </c>
      <c r="H1296" t="s">
        <v>1397</v>
      </c>
    </row>
    <row r="1297" spans="1:8" x14ac:dyDescent="0.15">
      <c r="A1297">
        <v>10299</v>
      </c>
      <c r="B1297" t="s">
        <v>4580</v>
      </c>
      <c r="C1297" t="s">
        <v>4581</v>
      </c>
      <c r="D1297" t="s">
        <v>477</v>
      </c>
      <c r="E1297" s="2" t="s">
        <v>266</v>
      </c>
      <c r="F1297" t="s">
        <v>1897</v>
      </c>
      <c r="G1297" s="2" t="s">
        <v>1000</v>
      </c>
      <c r="H1297" t="s">
        <v>1397</v>
      </c>
    </row>
    <row r="1298" spans="1:8" x14ac:dyDescent="0.15">
      <c r="A1298">
        <v>10300</v>
      </c>
      <c r="B1298" t="s">
        <v>4582</v>
      </c>
      <c r="C1298" t="s">
        <v>4583</v>
      </c>
      <c r="D1298" t="s">
        <v>477</v>
      </c>
      <c r="E1298" s="2" t="s">
        <v>266</v>
      </c>
      <c r="F1298" t="s">
        <v>1924</v>
      </c>
      <c r="G1298" s="2" t="s">
        <v>691</v>
      </c>
      <c r="H1298" t="s">
        <v>1397</v>
      </c>
    </row>
    <row r="1299" spans="1:8" x14ac:dyDescent="0.15">
      <c r="A1299">
        <v>10301</v>
      </c>
      <c r="B1299" t="s">
        <v>4584</v>
      </c>
      <c r="C1299" t="s">
        <v>4585</v>
      </c>
      <c r="D1299" t="s">
        <v>477</v>
      </c>
      <c r="E1299" s="2" t="s">
        <v>266</v>
      </c>
      <c r="F1299" t="s">
        <v>1905</v>
      </c>
      <c r="G1299" s="2" t="s">
        <v>1008</v>
      </c>
      <c r="H1299" t="s">
        <v>1397</v>
      </c>
    </row>
    <row r="1300" spans="1:8" x14ac:dyDescent="0.15">
      <c r="A1300">
        <v>10302</v>
      </c>
      <c r="B1300" t="s">
        <v>4586</v>
      </c>
      <c r="C1300" t="s">
        <v>4587</v>
      </c>
      <c r="D1300" t="s">
        <v>477</v>
      </c>
      <c r="E1300" s="2" t="s">
        <v>266</v>
      </c>
      <c r="F1300" t="s">
        <v>1905</v>
      </c>
      <c r="G1300" s="2" t="s">
        <v>553</v>
      </c>
      <c r="H1300" t="s">
        <v>1397</v>
      </c>
    </row>
    <row r="1301" spans="1:8" x14ac:dyDescent="0.15">
      <c r="A1301">
        <v>10303</v>
      </c>
      <c r="B1301" t="s">
        <v>4588</v>
      </c>
      <c r="C1301" t="s">
        <v>4589</v>
      </c>
      <c r="D1301" t="s">
        <v>404</v>
      </c>
      <c r="E1301" s="2" t="s">
        <v>1384</v>
      </c>
      <c r="F1301" t="s">
        <v>2043</v>
      </c>
      <c r="G1301" s="2" t="s">
        <v>1371</v>
      </c>
      <c r="H1301" t="s">
        <v>1397</v>
      </c>
    </row>
    <row r="1302" spans="1:8" x14ac:dyDescent="0.15">
      <c r="A1302">
        <v>10304</v>
      </c>
      <c r="B1302" t="s">
        <v>4590</v>
      </c>
      <c r="C1302" t="s">
        <v>4591</v>
      </c>
      <c r="D1302" t="s">
        <v>404</v>
      </c>
      <c r="E1302" s="2" t="s">
        <v>268</v>
      </c>
      <c r="F1302" t="s">
        <v>1897</v>
      </c>
      <c r="G1302" s="2" t="s">
        <v>1270</v>
      </c>
      <c r="H1302" t="s">
        <v>1397</v>
      </c>
    </row>
    <row r="1303" spans="1:8" x14ac:dyDescent="0.15">
      <c r="A1303">
        <v>10305</v>
      </c>
      <c r="B1303" t="s">
        <v>4592</v>
      </c>
      <c r="C1303" t="s">
        <v>4593</v>
      </c>
      <c r="D1303" t="s">
        <v>404</v>
      </c>
      <c r="E1303" s="2" t="s">
        <v>268</v>
      </c>
      <c r="F1303" t="s">
        <v>2096</v>
      </c>
      <c r="G1303" s="2" t="s">
        <v>864</v>
      </c>
      <c r="H1303" t="s">
        <v>1397</v>
      </c>
    </row>
    <row r="1304" spans="1:8" x14ac:dyDescent="0.15">
      <c r="A1304">
        <v>10306</v>
      </c>
      <c r="B1304" t="s">
        <v>4594</v>
      </c>
      <c r="C1304" t="s">
        <v>4595</v>
      </c>
      <c r="D1304" t="s">
        <v>404</v>
      </c>
      <c r="E1304" s="2" t="s">
        <v>267</v>
      </c>
      <c r="F1304" t="s">
        <v>1897</v>
      </c>
      <c r="G1304" s="2" t="s">
        <v>517</v>
      </c>
      <c r="H1304" t="s">
        <v>1397</v>
      </c>
    </row>
    <row r="1305" spans="1:8" x14ac:dyDescent="0.15">
      <c r="A1305">
        <v>10307</v>
      </c>
      <c r="B1305" t="s">
        <v>4596</v>
      </c>
      <c r="C1305" t="s">
        <v>4597</v>
      </c>
      <c r="D1305" t="s">
        <v>404</v>
      </c>
      <c r="E1305" s="2" t="s">
        <v>266</v>
      </c>
      <c r="F1305" t="s">
        <v>2048</v>
      </c>
      <c r="G1305" s="2" t="s">
        <v>1045</v>
      </c>
      <c r="H1305" t="s">
        <v>1397</v>
      </c>
    </row>
    <row r="1306" spans="1:8" x14ac:dyDescent="0.15">
      <c r="A1306">
        <v>10309</v>
      </c>
      <c r="B1306" t="s">
        <v>4598</v>
      </c>
      <c r="C1306" t="s">
        <v>4599</v>
      </c>
      <c r="D1306" t="s">
        <v>403</v>
      </c>
      <c r="E1306" s="2" t="s">
        <v>268</v>
      </c>
      <c r="F1306" t="s">
        <v>1935</v>
      </c>
      <c r="G1306" s="2" t="s">
        <v>1256</v>
      </c>
      <c r="H1306" t="s">
        <v>1397</v>
      </c>
    </row>
    <row r="1307" spans="1:8" x14ac:dyDescent="0.15">
      <c r="A1307">
        <v>10310</v>
      </c>
      <c r="B1307" t="s">
        <v>4600</v>
      </c>
      <c r="C1307" t="s">
        <v>4601</v>
      </c>
      <c r="D1307" t="s">
        <v>403</v>
      </c>
      <c r="E1307" s="2" t="s">
        <v>266</v>
      </c>
      <c r="F1307" t="s">
        <v>1905</v>
      </c>
      <c r="G1307" s="2" t="s">
        <v>527</v>
      </c>
      <c r="H1307" t="s">
        <v>1397</v>
      </c>
    </row>
    <row r="1308" spans="1:8" x14ac:dyDescent="0.15">
      <c r="A1308">
        <v>10311</v>
      </c>
      <c r="B1308" t="s">
        <v>4602</v>
      </c>
      <c r="C1308" t="s">
        <v>4603</v>
      </c>
      <c r="D1308" t="s">
        <v>403</v>
      </c>
      <c r="E1308" s="2" t="s">
        <v>266</v>
      </c>
      <c r="F1308" t="s">
        <v>1905</v>
      </c>
      <c r="G1308" s="2" t="s">
        <v>1169</v>
      </c>
      <c r="H1308" t="s">
        <v>1397</v>
      </c>
    </row>
    <row r="1309" spans="1:8" x14ac:dyDescent="0.15">
      <c r="A1309">
        <v>10312</v>
      </c>
      <c r="B1309" t="s">
        <v>4604</v>
      </c>
      <c r="C1309" t="s">
        <v>4605</v>
      </c>
      <c r="D1309" t="s">
        <v>403</v>
      </c>
      <c r="E1309" s="2" t="s">
        <v>266</v>
      </c>
      <c r="F1309" t="s">
        <v>1905</v>
      </c>
      <c r="G1309" s="2" t="s">
        <v>965</v>
      </c>
      <c r="H1309" t="s">
        <v>1397</v>
      </c>
    </row>
    <row r="1310" spans="1:8" x14ac:dyDescent="0.15">
      <c r="A1310">
        <v>10313</v>
      </c>
      <c r="B1310" t="s">
        <v>4606</v>
      </c>
      <c r="C1310" t="s">
        <v>3411</v>
      </c>
      <c r="D1310" t="s">
        <v>403</v>
      </c>
      <c r="E1310" s="2" t="s">
        <v>266</v>
      </c>
      <c r="F1310" t="s">
        <v>1897</v>
      </c>
      <c r="G1310" s="2" t="s">
        <v>951</v>
      </c>
      <c r="H1310" t="s">
        <v>1397</v>
      </c>
    </row>
    <row r="1311" spans="1:8" x14ac:dyDescent="0.15">
      <c r="A1311">
        <v>10314</v>
      </c>
      <c r="B1311" t="s">
        <v>4607</v>
      </c>
      <c r="C1311" t="s">
        <v>4608</v>
      </c>
      <c r="D1311" t="s">
        <v>403</v>
      </c>
      <c r="E1311" s="2" t="s">
        <v>266</v>
      </c>
      <c r="F1311" t="s">
        <v>1929</v>
      </c>
      <c r="G1311" s="2" t="s">
        <v>1277</v>
      </c>
      <c r="H1311" t="s">
        <v>1397</v>
      </c>
    </row>
    <row r="1312" spans="1:8" x14ac:dyDescent="0.15">
      <c r="A1312">
        <v>10315</v>
      </c>
      <c r="B1312" t="s">
        <v>4609</v>
      </c>
      <c r="C1312" t="s">
        <v>4610</v>
      </c>
      <c r="D1312" t="s">
        <v>403</v>
      </c>
      <c r="E1312" s="2" t="s">
        <v>266</v>
      </c>
      <c r="F1312" t="s">
        <v>2016</v>
      </c>
      <c r="G1312" s="2" t="s">
        <v>930</v>
      </c>
      <c r="H1312" t="s">
        <v>1397</v>
      </c>
    </row>
    <row r="1313" spans="1:8" x14ac:dyDescent="0.15">
      <c r="A1313">
        <v>10316</v>
      </c>
      <c r="B1313" t="s">
        <v>4611</v>
      </c>
      <c r="C1313" t="s">
        <v>4612</v>
      </c>
      <c r="D1313" t="s">
        <v>403</v>
      </c>
      <c r="E1313" s="2" t="s">
        <v>267</v>
      </c>
      <c r="F1313" t="s">
        <v>1929</v>
      </c>
      <c r="G1313" s="2" t="s">
        <v>552</v>
      </c>
      <c r="H1313" t="s">
        <v>1397</v>
      </c>
    </row>
    <row r="1314" spans="1:8" x14ac:dyDescent="0.15">
      <c r="A1314">
        <v>10317</v>
      </c>
      <c r="B1314" t="s">
        <v>4613</v>
      </c>
      <c r="C1314" t="s">
        <v>4614</v>
      </c>
      <c r="D1314" t="s">
        <v>442</v>
      </c>
      <c r="E1314" s="2" t="s">
        <v>267</v>
      </c>
      <c r="F1314" t="s">
        <v>1905</v>
      </c>
      <c r="G1314" s="2" t="s">
        <v>629</v>
      </c>
      <c r="H1314" t="s">
        <v>1397</v>
      </c>
    </row>
    <row r="1315" spans="1:8" x14ac:dyDescent="0.15">
      <c r="A1315">
        <v>10318</v>
      </c>
      <c r="B1315" t="s">
        <v>4615</v>
      </c>
      <c r="C1315" t="s">
        <v>4616</v>
      </c>
      <c r="D1315" t="s">
        <v>413</v>
      </c>
      <c r="E1315" s="2" t="s">
        <v>267</v>
      </c>
      <c r="F1315" t="s">
        <v>1915</v>
      </c>
      <c r="G1315" s="2" t="s">
        <v>857</v>
      </c>
      <c r="H1315" t="s">
        <v>1397</v>
      </c>
    </row>
    <row r="1316" spans="1:8" x14ac:dyDescent="0.15">
      <c r="A1316">
        <v>10319</v>
      </c>
      <c r="B1316" t="s">
        <v>4617</v>
      </c>
      <c r="C1316" t="s">
        <v>4618</v>
      </c>
      <c r="D1316" t="s">
        <v>417</v>
      </c>
      <c r="E1316" s="2" t="s">
        <v>267</v>
      </c>
      <c r="F1316" t="s">
        <v>2219</v>
      </c>
      <c r="G1316" s="2" t="s">
        <v>916</v>
      </c>
      <c r="H1316" t="s">
        <v>1397</v>
      </c>
    </row>
    <row r="1317" spans="1:8" x14ac:dyDescent="0.15">
      <c r="A1317">
        <v>10320</v>
      </c>
      <c r="B1317" t="s">
        <v>4619</v>
      </c>
      <c r="C1317" t="s">
        <v>4620</v>
      </c>
      <c r="D1317" t="s">
        <v>417</v>
      </c>
      <c r="E1317" s="2" t="s">
        <v>266</v>
      </c>
      <c r="F1317" t="s">
        <v>2119</v>
      </c>
      <c r="G1317" s="2" t="s">
        <v>1111</v>
      </c>
      <c r="H1317" t="s">
        <v>1397</v>
      </c>
    </row>
    <row r="1318" spans="1:8" x14ac:dyDescent="0.15">
      <c r="A1318">
        <v>10321</v>
      </c>
      <c r="B1318" t="s">
        <v>4621</v>
      </c>
      <c r="C1318" t="s">
        <v>4622</v>
      </c>
      <c r="D1318" t="s">
        <v>417</v>
      </c>
      <c r="E1318" s="2" t="s">
        <v>266</v>
      </c>
      <c r="F1318" t="s">
        <v>2043</v>
      </c>
      <c r="G1318" s="2" t="s">
        <v>786</v>
      </c>
      <c r="H1318" t="s">
        <v>1397</v>
      </c>
    </row>
    <row r="1319" spans="1:8" x14ac:dyDescent="0.15">
      <c r="A1319">
        <v>10322</v>
      </c>
      <c r="B1319" t="s">
        <v>4623</v>
      </c>
      <c r="C1319" t="s">
        <v>4624</v>
      </c>
      <c r="D1319" t="s">
        <v>417</v>
      </c>
      <c r="E1319" s="2" t="s">
        <v>266</v>
      </c>
      <c r="F1319" t="s">
        <v>1915</v>
      </c>
      <c r="G1319" s="2" t="s">
        <v>899</v>
      </c>
      <c r="H1319" t="s">
        <v>1397</v>
      </c>
    </row>
    <row r="1320" spans="1:8" x14ac:dyDescent="0.15">
      <c r="A1320">
        <v>10323</v>
      </c>
      <c r="B1320" t="s">
        <v>4625</v>
      </c>
      <c r="C1320" t="s">
        <v>4626</v>
      </c>
      <c r="D1320" t="s">
        <v>379</v>
      </c>
      <c r="E1320" s="2" t="s">
        <v>268</v>
      </c>
      <c r="F1320" t="s">
        <v>2119</v>
      </c>
      <c r="G1320" s="2" t="s">
        <v>1126</v>
      </c>
      <c r="H1320" t="s">
        <v>1397</v>
      </c>
    </row>
    <row r="1321" spans="1:8" x14ac:dyDescent="0.15">
      <c r="A1321">
        <v>10324</v>
      </c>
      <c r="B1321" t="s">
        <v>4627</v>
      </c>
      <c r="C1321" t="s">
        <v>4628</v>
      </c>
      <c r="D1321" t="s">
        <v>379</v>
      </c>
      <c r="E1321" s="2" t="s">
        <v>268</v>
      </c>
      <c r="F1321" t="s">
        <v>2165</v>
      </c>
      <c r="G1321" s="2" t="s">
        <v>730</v>
      </c>
      <c r="H1321" t="s">
        <v>1397</v>
      </c>
    </row>
    <row r="1322" spans="1:8" x14ac:dyDescent="0.15">
      <c r="A1322">
        <v>10325</v>
      </c>
      <c r="B1322" t="s">
        <v>4629</v>
      </c>
      <c r="C1322" t="s">
        <v>4630</v>
      </c>
      <c r="D1322" t="s">
        <v>379</v>
      </c>
      <c r="E1322" s="2" t="s">
        <v>268</v>
      </c>
      <c r="F1322" t="s">
        <v>2085</v>
      </c>
      <c r="G1322" s="2" t="s">
        <v>797</v>
      </c>
      <c r="H1322" t="s">
        <v>1397</v>
      </c>
    </row>
    <row r="1323" spans="1:8" x14ac:dyDescent="0.15">
      <c r="A1323">
        <v>10326</v>
      </c>
      <c r="B1323" t="s">
        <v>4631</v>
      </c>
      <c r="C1323" t="s">
        <v>4358</v>
      </c>
      <c r="D1323" t="s">
        <v>379</v>
      </c>
      <c r="E1323" s="2" t="s">
        <v>268</v>
      </c>
      <c r="F1323" t="s">
        <v>1902</v>
      </c>
      <c r="G1323" s="2" t="s">
        <v>887</v>
      </c>
      <c r="H1323" t="s">
        <v>1397</v>
      </c>
    </row>
    <row r="1324" spans="1:8" x14ac:dyDescent="0.15">
      <c r="A1324">
        <v>10327</v>
      </c>
      <c r="B1324" t="s">
        <v>4632</v>
      </c>
      <c r="C1324" t="s">
        <v>4633</v>
      </c>
      <c r="D1324" t="s">
        <v>379</v>
      </c>
      <c r="E1324" s="2" t="s">
        <v>268</v>
      </c>
      <c r="F1324" t="s">
        <v>1902</v>
      </c>
      <c r="G1324" s="2" t="s">
        <v>499</v>
      </c>
      <c r="H1324" t="s">
        <v>1397</v>
      </c>
    </row>
    <row r="1325" spans="1:8" x14ac:dyDescent="0.15">
      <c r="A1325">
        <v>10328</v>
      </c>
      <c r="B1325" t="s">
        <v>4634</v>
      </c>
      <c r="C1325" t="s">
        <v>4635</v>
      </c>
      <c r="D1325" t="s">
        <v>379</v>
      </c>
      <c r="E1325" s="2" t="s">
        <v>267</v>
      </c>
      <c r="F1325" t="s">
        <v>2043</v>
      </c>
      <c r="G1325" s="2" t="s">
        <v>584</v>
      </c>
      <c r="H1325" t="s">
        <v>1397</v>
      </c>
    </row>
    <row r="1326" spans="1:8" x14ac:dyDescent="0.15">
      <c r="A1326">
        <v>10329</v>
      </c>
      <c r="B1326" t="s">
        <v>4636</v>
      </c>
      <c r="C1326" t="s">
        <v>4637</v>
      </c>
      <c r="D1326" t="s">
        <v>379</v>
      </c>
      <c r="E1326" s="2" t="s">
        <v>267</v>
      </c>
      <c r="F1326" t="s">
        <v>2165</v>
      </c>
      <c r="G1326" s="2" t="s">
        <v>836</v>
      </c>
      <c r="H1326" t="s">
        <v>1397</v>
      </c>
    </row>
    <row r="1327" spans="1:8" x14ac:dyDescent="0.15">
      <c r="A1327">
        <v>10330</v>
      </c>
      <c r="B1327" t="s">
        <v>4638</v>
      </c>
      <c r="C1327" t="s">
        <v>4639</v>
      </c>
      <c r="D1327" t="s">
        <v>379</v>
      </c>
      <c r="E1327" s="2" t="s">
        <v>267</v>
      </c>
      <c r="F1327" t="s">
        <v>2119</v>
      </c>
      <c r="G1327" s="2" t="s">
        <v>1331</v>
      </c>
      <c r="H1327" t="s">
        <v>1397</v>
      </c>
    </row>
    <row r="1328" spans="1:8" x14ac:dyDescent="0.15">
      <c r="A1328">
        <v>10331</v>
      </c>
      <c r="B1328" t="s">
        <v>4640</v>
      </c>
      <c r="C1328" t="s">
        <v>4641</v>
      </c>
      <c r="D1328" t="s">
        <v>379</v>
      </c>
      <c r="E1328" s="2" t="s">
        <v>266</v>
      </c>
      <c r="F1328" t="s">
        <v>2119</v>
      </c>
      <c r="G1328" s="2" t="s">
        <v>586</v>
      </c>
      <c r="H1328" t="s">
        <v>1397</v>
      </c>
    </row>
    <row r="1329" spans="1:8" x14ac:dyDescent="0.15">
      <c r="A1329">
        <v>10332</v>
      </c>
      <c r="B1329" t="s">
        <v>4642</v>
      </c>
      <c r="C1329" t="s">
        <v>4643</v>
      </c>
      <c r="D1329" t="s">
        <v>379</v>
      </c>
      <c r="E1329" s="2" t="s">
        <v>268</v>
      </c>
      <c r="F1329" t="s">
        <v>2119</v>
      </c>
      <c r="G1329" s="2" t="s">
        <v>579</v>
      </c>
      <c r="H1329" t="s">
        <v>1397</v>
      </c>
    </row>
    <row r="1330" spans="1:8" x14ac:dyDescent="0.15">
      <c r="A1330">
        <v>10333</v>
      </c>
      <c r="B1330" t="s">
        <v>4644</v>
      </c>
      <c r="C1330" t="s">
        <v>4645</v>
      </c>
      <c r="D1330" t="s">
        <v>379</v>
      </c>
      <c r="E1330" s="2" t="s">
        <v>266</v>
      </c>
      <c r="F1330" t="s">
        <v>2043</v>
      </c>
      <c r="G1330" s="2" t="s">
        <v>1124</v>
      </c>
      <c r="H1330" t="s">
        <v>1397</v>
      </c>
    </row>
    <row r="1331" spans="1:8" x14ac:dyDescent="0.15">
      <c r="A1331">
        <v>10334</v>
      </c>
      <c r="B1331" t="s">
        <v>4646</v>
      </c>
      <c r="C1331" t="s">
        <v>4647</v>
      </c>
      <c r="D1331" t="s">
        <v>478</v>
      </c>
      <c r="E1331" s="2" t="s">
        <v>267</v>
      </c>
      <c r="F1331" t="s">
        <v>1929</v>
      </c>
      <c r="G1331" s="2" t="s">
        <v>1109</v>
      </c>
      <c r="H1331" t="s">
        <v>1397</v>
      </c>
    </row>
    <row r="1332" spans="1:8" x14ac:dyDescent="0.15">
      <c r="A1332">
        <v>10335</v>
      </c>
      <c r="B1332" t="s">
        <v>4648</v>
      </c>
      <c r="C1332" t="s">
        <v>4649</v>
      </c>
      <c r="D1332" t="s">
        <v>478</v>
      </c>
      <c r="E1332" s="2" t="s">
        <v>266</v>
      </c>
      <c r="F1332" t="s">
        <v>1929</v>
      </c>
      <c r="G1332" s="2" t="s">
        <v>1072</v>
      </c>
      <c r="H1332" t="s">
        <v>1397</v>
      </c>
    </row>
    <row r="1333" spans="1:8" x14ac:dyDescent="0.15">
      <c r="A1333">
        <v>10336</v>
      </c>
      <c r="B1333" t="s">
        <v>4650</v>
      </c>
      <c r="C1333" t="s">
        <v>4651</v>
      </c>
      <c r="D1333" t="s">
        <v>478</v>
      </c>
      <c r="E1333" s="2" t="s">
        <v>266</v>
      </c>
      <c r="F1333" t="s">
        <v>1929</v>
      </c>
      <c r="G1333" s="2" t="s">
        <v>811</v>
      </c>
      <c r="H1333" t="s">
        <v>1397</v>
      </c>
    </row>
    <row r="1334" spans="1:8" x14ac:dyDescent="0.15">
      <c r="A1334">
        <v>10337</v>
      </c>
      <c r="B1334" t="s">
        <v>4652</v>
      </c>
      <c r="C1334" t="s">
        <v>4653</v>
      </c>
      <c r="D1334" t="s">
        <v>478</v>
      </c>
      <c r="E1334" s="2" t="s">
        <v>266</v>
      </c>
      <c r="F1334" t="s">
        <v>1929</v>
      </c>
      <c r="G1334" s="2" t="s">
        <v>1002</v>
      </c>
      <c r="H1334" t="s">
        <v>1397</v>
      </c>
    </row>
    <row r="1335" spans="1:8" x14ac:dyDescent="0.15">
      <c r="A1335">
        <v>10338</v>
      </c>
      <c r="B1335" t="s">
        <v>4654</v>
      </c>
      <c r="C1335" t="s">
        <v>4655</v>
      </c>
      <c r="D1335" t="s">
        <v>370</v>
      </c>
      <c r="E1335" s="2" t="s">
        <v>267</v>
      </c>
      <c r="F1335" t="s">
        <v>1966</v>
      </c>
      <c r="G1335" s="2" t="s">
        <v>518</v>
      </c>
      <c r="H1335" t="s">
        <v>1397</v>
      </c>
    </row>
    <row r="1336" spans="1:8" x14ac:dyDescent="0.15">
      <c r="A1336">
        <v>10339</v>
      </c>
      <c r="B1336" t="s">
        <v>4656</v>
      </c>
      <c r="C1336" t="s">
        <v>4657</v>
      </c>
      <c r="D1336" t="s">
        <v>370</v>
      </c>
      <c r="E1336" s="2" t="s">
        <v>267</v>
      </c>
      <c r="F1336" t="s">
        <v>2155</v>
      </c>
      <c r="G1336" s="2" t="s">
        <v>2707</v>
      </c>
      <c r="H1336" t="s">
        <v>1397</v>
      </c>
    </row>
    <row r="1337" spans="1:8" x14ac:dyDescent="0.15">
      <c r="A1337">
        <v>10340</v>
      </c>
      <c r="B1337" t="s">
        <v>4658</v>
      </c>
      <c r="C1337" t="s">
        <v>4659</v>
      </c>
      <c r="D1337" t="s">
        <v>412</v>
      </c>
      <c r="E1337" s="2" t="s">
        <v>268</v>
      </c>
      <c r="F1337" t="s">
        <v>1905</v>
      </c>
      <c r="G1337" s="2" t="s">
        <v>1203</v>
      </c>
      <c r="H1337" t="s">
        <v>1397</v>
      </c>
    </row>
    <row r="1338" spans="1:8" x14ac:dyDescent="0.15">
      <c r="A1338">
        <v>10341</v>
      </c>
      <c r="B1338" t="s">
        <v>4660</v>
      </c>
      <c r="C1338" t="s">
        <v>4661</v>
      </c>
      <c r="D1338" t="s">
        <v>412</v>
      </c>
      <c r="E1338" s="2" t="s">
        <v>267</v>
      </c>
      <c r="F1338" t="s">
        <v>2222</v>
      </c>
      <c r="G1338" s="2" t="s">
        <v>496</v>
      </c>
      <c r="H1338" t="s">
        <v>1397</v>
      </c>
    </row>
    <row r="1339" spans="1:8" x14ac:dyDescent="0.15">
      <c r="A1339">
        <v>10342</v>
      </c>
      <c r="B1339" t="s">
        <v>4662</v>
      </c>
      <c r="C1339" t="s">
        <v>4663</v>
      </c>
      <c r="D1339" t="s">
        <v>412</v>
      </c>
      <c r="E1339" s="2" t="s">
        <v>267</v>
      </c>
      <c r="F1339" t="s">
        <v>2051</v>
      </c>
      <c r="G1339" s="2" t="s">
        <v>511</v>
      </c>
      <c r="H1339" t="s">
        <v>1397</v>
      </c>
    </row>
    <row r="1340" spans="1:8" x14ac:dyDescent="0.15">
      <c r="A1340">
        <v>10344</v>
      </c>
      <c r="B1340" t="s">
        <v>4664</v>
      </c>
      <c r="C1340" t="s">
        <v>4665</v>
      </c>
      <c r="D1340" t="s">
        <v>412</v>
      </c>
      <c r="E1340" s="2" t="s">
        <v>267</v>
      </c>
      <c r="F1340" t="s">
        <v>2059</v>
      </c>
      <c r="G1340" s="2" t="s">
        <v>1083</v>
      </c>
      <c r="H1340" t="s">
        <v>1397</v>
      </c>
    </row>
    <row r="1341" spans="1:8" x14ac:dyDescent="0.15">
      <c r="A1341">
        <v>10345</v>
      </c>
      <c r="B1341" t="s">
        <v>4666</v>
      </c>
      <c r="C1341" t="s">
        <v>4667</v>
      </c>
      <c r="D1341" t="s">
        <v>412</v>
      </c>
      <c r="E1341" s="2" t="s">
        <v>266</v>
      </c>
      <c r="F1341" t="s">
        <v>2051</v>
      </c>
      <c r="G1341" s="2" t="s">
        <v>693</v>
      </c>
      <c r="H1341" t="s">
        <v>1397</v>
      </c>
    </row>
    <row r="1342" spans="1:8" x14ac:dyDescent="0.15">
      <c r="A1342">
        <v>10346</v>
      </c>
      <c r="B1342" t="s">
        <v>4668</v>
      </c>
      <c r="C1342" t="s">
        <v>4669</v>
      </c>
      <c r="D1342" t="s">
        <v>412</v>
      </c>
      <c r="E1342" s="2" t="s">
        <v>266</v>
      </c>
      <c r="F1342" t="s">
        <v>1929</v>
      </c>
      <c r="G1342" s="2" t="s">
        <v>744</v>
      </c>
      <c r="H1342" t="s">
        <v>1397</v>
      </c>
    </row>
    <row r="1343" spans="1:8" x14ac:dyDescent="0.15">
      <c r="A1343">
        <v>10347</v>
      </c>
      <c r="B1343" t="s">
        <v>4670</v>
      </c>
      <c r="C1343" t="s">
        <v>4671</v>
      </c>
      <c r="D1343" t="s">
        <v>412</v>
      </c>
      <c r="E1343" s="2" t="s">
        <v>266</v>
      </c>
      <c r="F1343" t="s">
        <v>2266</v>
      </c>
      <c r="G1343" s="2" t="s">
        <v>521</v>
      </c>
      <c r="H1343" t="s">
        <v>1397</v>
      </c>
    </row>
    <row r="1344" spans="1:8" x14ac:dyDescent="0.15">
      <c r="A1344">
        <v>10348</v>
      </c>
      <c r="B1344" t="s">
        <v>4672</v>
      </c>
      <c r="C1344" t="s">
        <v>4673</v>
      </c>
      <c r="D1344" t="s">
        <v>412</v>
      </c>
      <c r="E1344" s="2" t="s">
        <v>1384</v>
      </c>
      <c r="F1344" t="s">
        <v>2222</v>
      </c>
      <c r="G1344" s="2" t="s">
        <v>955</v>
      </c>
      <c r="H1344" t="s">
        <v>1397</v>
      </c>
    </row>
    <row r="1345" spans="1:8" x14ac:dyDescent="0.15">
      <c r="A1345">
        <v>10349</v>
      </c>
      <c r="B1345" t="s">
        <v>4674</v>
      </c>
      <c r="C1345" t="s">
        <v>4675</v>
      </c>
      <c r="D1345" t="s">
        <v>412</v>
      </c>
      <c r="E1345" s="2" t="s">
        <v>1384</v>
      </c>
      <c r="F1345" t="s">
        <v>2266</v>
      </c>
      <c r="G1345" s="2" t="s">
        <v>1303</v>
      </c>
      <c r="H1345" t="s">
        <v>1397</v>
      </c>
    </row>
    <row r="1346" spans="1:8" x14ac:dyDescent="0.15">
      <c r="A1346">
        <v>10350</v>
      </c>
      <c r="B1346" t="s">
        <v>4676</v>
      </c>
      <c r="C1346" t="s">
        <v>4677</v>
      </c>
      <c r="D1346" t="s">
        <v>412</v>
      </c>
      <c r="E1346" s="2" t="s">
        <v>1384</v>
      </c>
      <c r="F1346" t="s">
        <v>2219</v>
      </c>
      <c r="G1346" s="2" t="s">
        <v>567</v>
      </c>
      <c r="H1346" t="s">
        <v>1397</v>
      </c>
    </row>
    <row r="1347" spans="1:8" x14ac:dyDescent="0.15">
      <c r="A1347">
        <v>10351</v>
      </c>
      <c r="B1347" t="s">
        <v>4678</v>
      </c>
      <c r="C1347" t="s">
        <v>4679</v>
      </c>
      <c r="D1347" t="s">
        <v>412</v>
      </c>
      <c r="E1347" s="2" t="s">
        <v>1384</v>
      </c>
      <c r="F1347" t="s">
        <v>2051</v>
      </c>
      <c r="G1347" s="2" t="s">
        <v>1327</v>
      </c>
      <c r="H1347" t="s">
        <v>1397</v>
      </c>
    </row>
    <row r="1348" spans="1:8" x14ac:dyDescent="0.15">
      <c r="A1348">
        <v>10352</v>
      </c>
      <c r="B1348" t="s">
        <v>4680</v>
      </c>
      <c r="C1348" t="s">
        <v>4681</v>
      </c>
      <c r="D1348" t="s">
        <v>412</v>
      </c>
      <c r="E1348" s="2" t="s">
        <v>1384</v>
      </c>
      <c r="F1348" t="s">
        <v>2107</v>
      </c>
      <c r="G1348" s="2" t="s">
        <v>1144</v>
      </c>
      <c r="H1348" t="s">
        <v>1397</v>
      </c>
    </row>
    <row r="1349" spans="1:8" x14ac:dyDescent="0.15">
      <c r="A1349">
        <v>10353</v>
      </c>
      <c r="B1349" t="s">
        <v>4682</v>
      </c>
      <c r="C1349" t="s">
        <v>4683</v>
      </c>
      <c r="D1349" t="s">
        <v>412</v>
      </c>
      <c r="E1349" s="2" t="s">
        <v>1384</v>
      </c>
      <c r="F1349" t="s">
        <v>1929</v>
      </c>
      <c r="G1349" s="2" t="s">
        <v>756</v>
      </c>
      <c r="H1349" t="s">
        <v>1398</v>
      </c>
    </row>
    <row r="1350" spans="1:8" x14ac:dyDescent="0.15">
      <c r="A1350">
        <v>10354</v>
      </c>
      <c r="B1350" t="s">
        <v>4684</v>
      </c>
      <c r="C1350" t="s">
        <v>4685</v>
      </c>
      <c r="D1350" t="s">
        <v>412</v>
      </c>
      <c r="E1350" s="2" t="s">
        <v>266</v>
      </c>
      <c r="F1350" t="s">
        <v>2028</v>
      </c>
      <c r="G1350" s="2" t="s">
        <v>788</v>
      </c>
      <c r="H1350" t="s">
        <v>1397</v>
      </c>
    </row>
    <row r="1351" spans="1:8" x14ac:dyDescent="0.15">
      <c r="A1351">
        <v>10355</v>
      </c>
      <c r="B1351" t="s">
        <v>4686</v>
      </c>
      <c r="C1351" t="s">
        <v>4687</v>
      </c>
      <c r="D1351" t="s">
        <v>435</v>
      </c>
      <c r="E1351" s="2" t="s">
        <v>268</v>
      </c>
      <c r="F1351" t="s">
        <v>1929</v>
      </c>
      <c r="G1351" s="2" t="s">
        <v>1079</v>
      </c>
      <c r="H1351" t="s">
        <v>1397</v>
      </c>
    </row>
    <row r="1352" spans="1:8" x14ac:dyDescent="0.15">
      <c r="A1352">
        <v>10356</v>
      </c>
      <c r="B1352" t="s">
        <v>4688</v>
      </c>
      <c r="C1352" t="s">
        <v>4689</v>
      </c>
      <c r="D1352" t="s">
        <v>361</v>
      </c>
      <c r="E1352" s="2" t="s">
        <v>267</v>
      </c>
      <c r="F1352" t="s">
        <v>1915</v>
      </c>
      <c r="G1352" s="2" t="s">
        <v>505</v>
      </c>
      <c r="H1352" t="s">
        <v>1397</v>
      </c>
    </row>
    <row r="1353" spans="1:8" x14ac:dyDescent="0.15">
      <c r="A1353">
        <v>10357</v>
      </c>
      <c r="B1353" t="s">
        <v>4690</v>
      </c>
      <c r="C1353" t="s">
        <v>4691</v>
      </c>
      <c r="D1353" t="s">
        <v>395</v>
      </c>
      <c r="E1353" s="2" t="s">
        <v>268</v>
      </c>
      <c r="F1353" t="s">
        <v>2119</v>
      </c>
      <c r="G1353" s="2" t="s">
        <v>1202</v>
      </c>
      <c r="H1353" t="s">
        <v>1397</v>
      </c>
    </row>
    <row r="1354" spans="1:8" x14ac:dyDescent="0.15">
      <c r="A1354">
        <v>10358</v>
      </c>
      <c r="B1354" t="s">
        <v>4692</v>
      </c>
      <c r="C1354" t="s">
        <v>4693</v>
      </c>
      <c r="D1354" t="s">
        <v>395</v>
      </c>
      <c r="E1354" s="2" t="s">
        <v>268</v>
      </c>
      <c r="F1354" t="s">
        <v>2119</v>
      </c>
      <c r="G1354" s="2" t="s">
        <v>913</v>
      </c>
      <c r="H1354" t="s">
        <v>1397</v>
      </c>
    </row>
    <row r="1355" spans="1:8" x14ac:dyDescent="0.15">
      <c r="A1355">
        <v>10359</v>
      </c>
      <c r="B1355" t="s">
        <v>4694</v>
      </c>
      <c r="C1355" t="s">
        <v>4695</v>
      </c>
      <c r="D1355" t="s">
        <v>395</v>
      </c>
      <c r="E1355" s="2" t="s">
        <v>268</v>
      </c>
      <c r="F1355" t="s">
        <v>2043</v>
      </c>
      <c r="G1355" s="2" t="s">
        <v>4696</v>
      </c>
      <c r="H1355" t="s">
        <v>1397</v>
      </c>
    </row>
    <row r="1356" spans="1:8" x14ac:dyDescent="0.15">
      <c r="A1356">
        <v>10360</v>
      </c>
      <c r="B1356" t="s">
        <v>4697</v>
      </c>
      <c r="C1356" t="s">
        <v>4698</v>
      </c>
      <c r="D1356" t="s">
        <v>395</v>
      </c>
      <c r="E1356" s="2" t="s">
        <v>268</v>
      </c>
      <c r="F1356" t="s">
        <v>2119</v>
      </c>
      <c r="G1356" s="2" t="s">
        <v>733</v>
      </c>
      <c r="H1356" t="s">
        <v>1397</v>
      </c>
    </row>
    <row r="1357" spans="1:8" x14ac:dyDescent="0.15">
      <c r="A1357">
        <v>10361</v>
      </c>
      <c r="B1357" t="s">
        <v>4699</v>
      </c>
      <c r="C1357" t="s">
        <v>4700</v>
      </c>
      <c r="D1357" t="s">
        <v>395</v>
      </c>
      <c r="E1357" s="2" t="s">
        <v>267</v>
      </c>
      <c r="F1357" t="s">
        <v>2119</v>
      </c>
      <c r="G1357" s="2" t="s">
        <v>629</v>
      </c>
      <c r="H1357" t="s">
        <v>1397</v>
      </c>
    </row>
    <row r="1358" spans="1:8" x14ac:dyDescent="0.15">
      <c r="A1358">
        <v>10362</v>
      </c>
      <c r="B1358" t="s">
        <v>4701</v>
      </c>
      <c r="C1358" t="s">
        <v>4702</v>
      </c>
      <c r="D1358" t="s">
        <v>395</v>
      </c>
      <c r="E1358" s="2" t="s">
        <v>267</v>
      </c>
      <c r="F1358" t="s">
        <v>2119</v>
      </c>
      <c r="G1358" s="2" t="s">
        <v>1098</v>
      </c>
      <c r="H1358" t="s">
        <v>1397</v>
      </c>
    </row>
    <row r="1359" spans="1:8" x14ac:dyDescent="0.15">
      <c r="A1359">
        <v>10363</v>
      </c>
      <c r="B1359" t="s">
        <v>4703</v>
      </c>
      <c r="C1359" t="s">
        <v>4704</v>
      </c>
      <c r="D1359" t="s">
        <v>395</v>
      </c>
      <c r="E1359" s="2" t="s">
        <v>267</v>
      </c>
      <c r="F1359" t="s">
        <v>2119</v>
      </c>
      <c r="G1359" s="2" t="s">
        <v>1316</v>
      </c>
      <c r="H1359" t="s">
        <v>1397</v>
      </c>
    </row>
    <row r="1360" spans="1:8" x14ac:dyDescent="0.15">
      <c r="A1360">
        <v>10364</v>
      </c>
      <c r="B1360" t="s">
        <v>4705</v>
      </c>
      <c r="C1360" t="s">
        <v>4706</v>
      </c>
      <c r="D1360" t="s">
        <v>395</v>
      </c>
      <c r="E1360" s="2" t="s">
        <v>267</v>
      </c>
      <c r="F1360" t="s">
        <v>2043</v>
      </c>
      <c r="G1360" s="2" t="s">
        <v>880</v>
      </c>
      <c r="H1360" t="s">
        <v>1397</v>
      </c>
    </row>
    <row r="1361" spans="1:8" x14ac:dyDescent="0.15">
      <c r="A1361">
        <v>10365</v>
      </c>
      <c r="B1361" t="s">
        <v>4707</v>
      </c>
      <c r="C1361" t="s">
        <v>4708</v>
      </c>
      <c r="D1361" t="s">
        <v>395</v>
      </c>
      <c r="E1361" s="2" t="s">
        <v>266</v>
      </c>
      <c r="F1361" t="s">
        <v>2119</v>
      </c>
      <c r="G1361" s="2" t="s">
        <v>1230</v>
      </c>
      <c r="H1361" t="s">
        <v>1397</v>
      </c>
    </row>
    <row r="1362" spans="1:8" x14ac:dyDescent="0.15">
      <c r="A1362">
        <v>10366</v>
      </c>
      <c r="B1362" t="s">
        <v>4709</v>
      </c>
      <c r="C1362" t="s">
        <v>4710</v>
      </c>
      <c r="D1362" t="s">
        <v>395</v>
      </c>
      <c r="E1362" s="2" t="s">
        <v>266</v>
      </c>
      <c r="F1362" t="s">
        <v>2119</v>
      </c>
      <c r="G1362" s="2" t="s">
        <v>971</v>
      </c>
      <c r="H1362" t="s">
        <v>1397</v>
      </c>
    </row>
    <row r="1363" spans="1:8" x14ac:dyDescent="0.15">
      <c r="A1363">
        <v>10367</v>
      </c>
      <c r="B1363" t="s">
        <v>4711</v>
      </c>
      <c r="C1363" t="s">
        <v>4712</v>
      </c>
      <c r="D1363" t="s">
        <v>395</v>
      </c>
      <c r="E1363" s="2" t="s">
        <v>266</v>
      </c>
      <c r="F1363" t="s">
        <v>2219</v>
      </c>
      <c r="G1363" s="2" t="s">
        <v>943</v>
      </c>
      <c r="H1363" t="s">
        <v>1397</v>
      </c>
    </row>
    <row r="1364" spans="1:8" x14ac:dyDescent="0.15">
      <c r="A1364">
        <v>10368</v>
      </c>
      <c r="B1364" t="s">
        <v>4713</v>
      </c>
      <c r="C1364" t="s">
        <v>4714</v>
      </c>
      <c r="D1364" t="s">
        <v>395</v>
      </c>
      <c r="E1364" s="2" t="s">
        <v>1384</v>
      </c>
      <c r="F1364" t="s">
        <v>2119</v>
      </c>
      <c r="G1364" s="2" t="s">
        <v>1192</v>
      </c>
      <c r="H1364" t="s">
        <v>1397</v>
      </c>
    </row>
    <row r="1365" spans="1:8" x14ac:dyDescent="0.15">
      <c r="A1365">
        <v>10369</v>
      </c>
      <c r="B1365" t="s">
        <v>4715</v>
      </c>
      <c r="C1365" t="s">
        <v>4716</v>
      </c>
      <c r="D1365" t="s">
        <v>395</v>
      </c>
      <c r="E1365" s="2" t="s">
        <v>1384</v>
      </c>
      <c r="F1365" t="s">
        <v>2119</v>
      </c>
      <c r="G1365" s="2" t="s">
        <v>1329</v>
      </c>
      <c r="H1365" t="s">
        <v>1397</v>
      </c>
    </row>
    <row r="1366" spans="1:8" x14ac:dyDescent="0.15">
      <c r="A1366">
        <v>10370</v>
      </c>
      <c r="B1366" t="s">
        <v>4717</v>
      </c>
      <c r="C1366" t="s">
        <v>4718</v>
      </c>
      <c r="D1366" t="s">
        <v>395</v>
      </c>
      <c r="E1366" s="2" t="s">
        <v>1384</v>
      </c>
      <c r="F1366" t="s">
        <v>2119</v>
      </c>
      <c r="G1366" s="2" t="s">
        <v>1022</v>
      </c>
      <c r="H1366" t="s">
        <v>1397</v>
      </c>
    </row>
    <row r="1367" spans="1:8" x14ac:dyDescent="0.15">
      <c r="A1367">
        <v>10371</v>
      </c>
      <c r="B1367" t="s">
        <v>4719</v>
      </c>
      <c r="C1367" t="s">
        <v>4720</v>
      </c>
      <c r="D1367" t="s">
        <v>395</v>
      </c>
      <c r="E1367" s="2" t="s">
        <v>1384</v>
      </c>
      <c r="F1367" t="s">
        <v>2119</v>
      </c>
      <c r="G1367" s="2" t="s">
        <v>758</v>
      </c>
      <c r="H1367" t="s">
        <v>1397</v>
      </c>
    </row>
    <row r="1368" spans="1:8" x14ac:dyDescent="0.15">
      <c r="A1368">
        <v>10372</v>
      </c>
      <c r="B1368" t="s">
        <v>4721</v>
      </c>
      <c r="C1368" t="s">
        <v>4722</v>
      </c>
      <c r="D1368" t="s">
        <v>395</v>
      </c>
      <c r="E1368" s="2" t="s">
        <v>1384</v>
      </c>
      <c r="F1368" t="s">
        <v>2119</v>
      </c>
      <c r="G1368" s="2" t="s">
        <v>625</v>
      </c>
      <c r="H1368" t="s">
        <v>1397</v>
      </c>
    </row>
    <row r="1369" spans="1:8" x14ac:dyDescent="0.15">
      <c r="A1369">
        <v>10373</v>
      </c>
      <c r="B1369" t="s">
        <v>4723</v>
      </c>
      <c r="C1369" t="s">
        <v>4724</v>
      </c>
      <c r="D1369" t="s">
        <v>395</v>
      </c>
      <c r="E1369" s="2" t="s">
        <v>1384</v>
      </c>
      <c r="F1369" t="s">
        <v>2119</v>
      </c>
      <c r="G1369" s="2" t="s">
        <v>1328</v>
      </c>
      <c r="H1369" t="s">
        <v>1397</v>
      </c>
    </row>
    <row r="1370" spans="1:8" x14ac:dyDescent="0.15">
      <c r="A1370">
        <v>10374</v>
      </c>
      <c r="B1370" t="s">
        <v>4725</v>
      </c>
      <c r="C1370" t="s">
        <v>4726</v>
      </c>
      <c r="D1370" t="s">
        <v>395</v>
      </c>
      <c r="E1370" s="2" t="s">
        <v>266</v>
      </c>
      <c r="F1370" t="s">
        <v>2048</v>
      </c>
      <c r="G1370" s="2" t="s">
        <v>601</v>
      </c>
      <c r="H1370" t="s">
        <v>1397</v>
      </c>
    </row>
    <row r="1371" spans="1:8" x14ac:dyDescent="0.15">
      <c r="A1371">
        <v>10375</v>
      </c>
      <c r="B1371" t="s">
        <v>4727</v>
      </c>
      <c r="C1371" t="s">
        <v>4728</v>
      </c>
      <c r="D1371" t="s">
        <v>416</v>
      </c>
      <c r="E1371" s="2" t="s">
        <v>267</v>
      </c>
      <c r="F1371" t="s">
        <v>1915</v>
      </c>
      <c r="G1371" s="2" t="s">
        <v>671</v>
      </c>
      <c r="H1371" t="s">
        <v>1397</v>
      </c>
    </row>
    <row r="1372" spans="1:8" x14ac:dyDescent="0.15">
      <c r="A1372">
        <v>10376</v>
      </c>
      <c r="B1372" t="s">
        <v>4729</v>
      </c>
      <c r="C1372" t="s">
        <v>4730</v>
      </c>
      <c r="D1372" t="s">
        <v>416</v>
      </c>
      <c r="E1372" s="2" t="s">
        <v>267</v>
      </c>
      <c r="F1372" t="s">
        <v>1915</v>
      </c>
      <c r="G1372" s="2" t="s">
        <v>808</v>
      </c>
      <c r="H1372" t="s">
        <v>1397</v>
      </c>
    </row>
    <row r="1373" spans="1:8" x14ac:dyDescent="0.15">
      <c r="A1373">
        <v>10377</v>
      </c>
      <c r="B1373" t="s">
        <v>4731</v>
      </c>
      <c r="C1373" t="s">
        <v>4732</v>
      </c>
      <c r="D1373" t="s">
        <v>416</v>
      </c>
      <c r="E1373" s="2" t="s">
        <v>267</v>
      </c>
      <c r="F1373" t="s">
        <v>1915</v>
      </c>
      <c r="G1373" s="2" t="s">
        <v>649</v>
      </c>
      <c r="H1373" t="s">
        <v>1397</v>
      </c>
    </row>
    <row r="1374" spans="1:8" x14ac:dyDescent="0.15">
      <c r="A1374">
        <v>10378</v>
      </c>
      <c r="B1374" t="s">
        <v>4733</v>
      </c>
      <c r="C1374" t="s">
        <v>4734</v>
      </c>
      <c r="D1374" t="s">
        <v>416</v>
      </c>
      <c r="E1374" s="2" t="s">
        <v>267</v>
      </c>
      <c r="F1374" t="s">
        <v>1915</v>
      </c>
      <c r="G1374" s="2" t="s">
        <v>630</v>
      </c>
      <c r="H1374" t="s">
        <v>1397</v>
      </c>
    </row>
    <row r="1375" spans="1:8" x14ac:dyDescent="0.15">
      <c r="A1375">
        <v>10379</v>
      </c>
      <c r="B1375" t="s">
        <v>4735</v>
      </c>
      <c r="C1375" t="s">
        <v>4736</v>
      </c>
      <c r="D1375" t="s">
        <v>416</v>
      </c>
      <c r="E1375" s="2" t="s">
        <v>266</v>
      </c>
      <c r="F1375" t="s">
        <v>1915</v>
      </c>
      <c r="G1375" s="2" t="s">
        <v>1325</v>
      </c>
      <c r="H1375" t="s">
        <v>1397</v>
      </c>
    </row>
    <row r="1376" spans="1:8" x14ac:dyDescent="0.15">
      <c r="A1376">
        <v>10380</v>
      </c>
      <c r="B1376" t="s">
        <v>4737</v>
      </c>
      <c r="C1376" t="s">
        <v>4738</v>
      </c>
      <c r="D1376" t="s">
        <v>416</v>
      </c>
      <c r="E1376" s="2" t="s">
        <v>266</v>
      </c>
      <c r="F1376" t="s">
        <v>1915</v>
      </c>
      <c r="G1376" s="2" t="s">
        <v>1113</v>
      </c>
      <c r="H1376" t="s">
        <v>1397</v>
      </c>
    </row>
    <row r="1377" spans="1:8" x14ac:dyDescent="0.15">
      <c r="A1377">
        <v>10381</v>
      </c>
      <c r="B1377" t="s">
        <v>4739</v>
      </c>
      <c r="C1377" t="s">
        <v>4740</v>
      </c>
      <c r="D1377" t="s">
        <v>416</v>
      </c>
      <c r="E1377" s="2" t="s">
        <v>266</v>
      </c>
      <c r="F1377" t="s">
        <v>1915</v>
      </c>
      <c r="G1377" s="2" t="s">
        <v>1001</v>
      </c>
      <c r="H1377" t="s">
        <v>1397</v>
      </c>
    </row>
    <row r="1378" spans="1:8" x14ac:dyDescent="0.15">
      <c r="A1378">
        <v>10382</v>
      </c>
      <c r="B1378" t="s">
        <v>4741</v>
      </c>
      <c r="C1378" t="s">
        <v>4742</v>
      </c>
      <c r="D1378" t="s">
        <v>390</v>
      </c>
      <c r="E1378" s="2" t="s">
        <v>267</v>
      </c>
      <c r="F1378" t="s">
        <v>1960</v>
      </c>
      <c r="G1378" s="2" t="s">
        <v>587</v>
      </c>
      <c r="H1378" t="s">
        <v>1397</v>
      </c>
    </row>
    <row r="1379" spans="1:8" x14ac:dyDescent="0.15">
      <c r="A1379">
        <v>10383</v>
      </c>
      <c r="B1379" t="s">
        <v>4743</v>
      </c>
      <c r="C1379" t="s">
        <v>4744</v>
      </c>
      <c r="D1379" t="s">
        <v>390</v>
      </c>
      <c r="E1379" s="2" t="s">
        <v>266</v>
      </c>
      <c r="F1379" t="s">
        <v>1897</v>
      </c>
      <c r="G1379" s="2" t="s">
        <v>481</v>
      </c>
      <c r="H1379" t="s">
        <v>1397</v>
      </c>
    </row>
    <row r="1380" spans="1:8" x14ac:dyDescent="0.15">
      <c r="A1380">
        <v>10384</v>
      </c>
      <c r="B1380" t="s">
        <v>4745</v>
      </c>
      <c r="C1380" t="s">
        <v>4746</v>
      </c>
      <c r="D1380" t="s">
        <v>390</v>
      </c>
      <c r="E1380" s="2" t="s">
        <v>267</v>
      </c>
      <c r="F1380" t="s">
        <v>2266</v>
      </c>
      <c r="G1380" s="2" t="s">
        <v>799</v>
      </c>
      <c r="H1380" t="s">
        <v>1397</v>
      </c>
    </row>
    <row r="1381" spans="1:8" x14ac:dyDescent="0.15">
      <c r="A1381">
        <v>10385</v>
      </c>
      <c r="B1381" t="s">
        <v>4747</v>
      </c>
      <c r="C1381" t="s">
        <v>4748</v>
      </c>
      <c r="D1381" t="s">
        <v>390</v>
      </c>
      <c r="E1381" s="2" t="s">
        <v>267</v>
      </c>
      <c r="F1381" t="s">
        <v>1905</v>
      </c>
      <c r="G1381" s="2" t="s">
        <v>888</v>
      </c>
      <c r="H1381" t="s">
        <v>1397</v>
      </c>
    </row>
    <row r="1382" spans="1:8" x14ac:dyDescent="0.15">
      <c r="A1382">
        <v>10386</v>
      </c>
      <c r="B1382" t="s">
        <v>4749</v>
      </c>
      <c r="C1382" t="s">
        <v>4750</v>
      </c>
      <c r="D1382" t="s">
        <v>390</v>
      </c>
      <c r="E1382" s="2" t="s">
        <v>267</v>
      </c>
      <c r="F1382" t="s">
        <v>1897</v>
      </c>
      <c r="G1382" s="2" t="s">
        <v>921</v>
      </c>
      <c r="H1382" t="s">
        <v>1397</v>
      </c>
    </row>
    <row r="1383" spans="1:8" x14ac:dyDescent="0.15">
      <c r="A1383">
        <v>10387</v>
      </c>
      <c r="B1383" t="s">
        <v>4751</v>
      </c>
      <c r="C1383" t="s">
        <v>4752</v>
      </c>
      <c r="D1383" t="s">
        <v>390</v>
      </c>
      <c r="E1383" s="2" t="s">
        <v>267</v>
      </c>
      <c r="F1383" t="s">
        <v>1929</v>
      </c>
      <c r="G1383" s="2" t="s">
        <v>778</v>
      </c>
      <c r="H1383" t="s">
        <v>1397</v>
      </c>
    </row>
    <row r="1384" spans="1:8" x14ac:dyDescent="0.15">
      <c r="A1384">
        <v>10388</v>
      </c>
      <c r="B1384" t="s">
        <v>4206</v>
      </c>
      <c r="C1384" t="s">
        <v>4753</v>
      </c>
      <c r="D1384" t="s">
        <v>390</v>
      </c>
      <c r="E1384" s="2" t="s">
        <v>266</v>
      </c>
      <c r="F1384" t="s">
        <v>1897</v>
      </c>
      <c r="G1384" s="2" t="s">
        <v>718</v>
      </c>
      <c r="H1384" t="s">
        <v>1397</v>
      </c>
    </row>
    <row r="1385" spans="1:8" x14ac:dyDescent="0.15">
      <c r="A1385">
        <v>10389</v>
      </c>
      <c r="B1385" t="s">
        <v>4754</v>
      </c>
      <c r="C1385" t="s">
        <v>4755</v>
      </c>
      <c r="D1385" t="s">
        <v>390</v>
      </c>
      <c r="E1385" s="2" t="s">
        <v>266</v>
      </c>
      <c r="F1385" t="s">
        <v>1960</v>
      </c>
      <c r="G1385" s="2" t="s">
        <v>745</v>
      </c>
      <c r="H1385" t="s">
        <v>1397</v>
      </c>
    </row>
    <row r="1386" spans="1:8" x14ac:dyDescent="0.15">
      <c r="A1386">
        <v>10390</v>
      </c>
      <c r="B1386" t="s">
        <v>4756</v>
      </c>
      <c r="C1386" t="s">
        <v>4757</v>
      </c>
      <c r="D1386" t="s">
        <v>390</v>
      </c>
      <c r="E1386" s="2" t="s">
        <v>267</v>
      </c>
      <c r="F1386" t="s">
        <v>1915</v>
      </c>
      <c r="G1386" s="2" t="s">
        <v>915</v>
      </c>
      <c r="H1386" t="s">
        <v>1397</v>
      </c>
    </row>
    <row r="1387" spans="1:8" x14ac:dyDescent="0.15">
      <c r="A1387">
        <v>10391</v>
      </c>
      <c r="B1387" t="s">
        <v>4758</v>
      </c>
      <c r="C1387" t="s">
        <v>4759</v>
      </c>
      <c r="D1387" t="s">
        <v>387</v>
      </c>
      <c r="E1387" s="2" t="s">
        <v>3303</v>
      </c>
      <c r="F1387" t="s">
        <v>1897</v>
      </c>
      <c r="G1387" s="2" t="s">
        <v>905</v>
      </c>
      <c r="H1387" t="s">
        <v>1397</v>
      </c>
    </row>
    <row r="1388" spans="1:8" x14ac:dyDescent="0.15">
      <c r="A1388">
        <v>10392</v>
      </c>
      <c r="B1388" t="s">
        <v>4760</v>
      </c>
      <c r="C1388" t="s">
        <v>4761</v>
      </c>
      <c r="D1388" t="s">
        <v>387</v>
      </c>
      <c r="E1388" s="2" t="s">
        <v>1385</v>
      </c>
      <c r="F1388" t="s">
        <v>1897</v>
      </c>
      <c r="G1388" s="2" t="s">
        <v>928</v>
      </c>
      <c r="H1388" t="s">
        <v>1397</v>
      </c>
    </row>
    <row r="1389" spans="1:8" x14ac:dyDescent="0.15">
      <c r="A1389">
        <v>10393</v>
      </c>
      <c r="B1389" t="s">
        <v>4762</v>
      </c>
      <c r="C1389" t="s">
        <v>4763</v>
      </c>
      <c r="D1389" t="s">
        <v>385</v>
      </c>
      <c r="E1389" s="2" t="s">
        <v>267</v>
      </c>
      <c r="F1389" t="s">
        <v>2016</v>
      </c>
      <c r="G1389" s="2" t="s">
        <v>513</v>
      </c>
      <c r="H1389" t="s">
        <v>1397</v>
      </c>
    </row>
    <row r="1390" spans="1:8" x14ac:dyDescent="0.15">
      <c r="A1390">
        <v>10394</v>
      </c>
      <c r="B1390" t="s">
        <v>4764</v>
      </c>
      <c r="C1390" t="s">
        <v>4765</v>
      </c>
      <c r="D1390" t="s">
        <v>385</v>
      </c>
      <c r="E1390" s="2" t="s">
        <v>267</v>
      </c>
      <c r="F1390" t="s">
        <v>2219</v>
      </c>
      <c r="G1390" s="2" t="s">
        <v>646</v>
      </c>
      <c r="H1390" t="s">
        <v>1397</v>
      </c>
    </row>
    <row r="1391" spans="1:8" x14ac:dyDescent="0.15">
      <c r="A1391">
        <v>10396</v>
      </c>
      <c r="B1391" t="s">
        <v>4766</v>
      </c>
      <c r="C1391" t="s">
        <v>4767</v>
      </c>
      <c r="D1391" t="s">
        <v>385</v>
      </c>
      <c r="E1391" s="2" t="s">
        <v>267</v>
      </c>
      <c r="F1391" t="s">
        <v>1929</v>
      </c>
      <c r="G1391" s="2" t="s">
        <v>673</v>
      </c>
      <c r="H1391" t="s">
        <v>1397</v>
      </c>
    </row>
    <row r="1392" spans="1:8" x14ac:dyDescent="0.15">
      <c r="A1392">
        <v>10397</v>
      </c>
      <c r="B1392" t="s">
        <v>4768</v>
      </c>
      <c r="C1392" t="s">
        <v>4769</v>
      </c>
      <c r="D1392" t="s">
        <v>385</v>
      </c>
      <c r="E1392" s="2" t="s">
        <v>267</v>
      </c>
      <c r="F1392" t="s">
        <v>1897</v>
      </c>
      <c r="G1392" s="2" t="s">
        <v>595</v>
      </c>
      <c r="H1392" t="s">
        <v>1397</v>
      </c>
    </row>
    <row r="1393" spans="1:8" x14ac:dyDescent="0.15">
      <c r="A1393">
        <v>10398</v>
      </c>
      <c r="B1393" t="s">
        <v>4770</v>
      </c>
      <c r="C1393" t="s">
        <v>4771</v>
      </c>
      <c r="D1393" t="s">
        <v>385</v>
      </c>
      <c r="E1393" s="2" t="s">
        <v>266</v>
      </c>
      <c r="F1393" t="s">
        <v>1905</v>
      </c>
      <c r="G1393" s="2" t="s">
        <v>1214</v>
      </c>
      <c r="H1393" t="s">
        <v>1397</v>
      </c>
    </row>
    <row r="1394" spans="1:8" x14ac:dyDescent="0.15">
      <c r="A1394">
        <v>10399</v>
      </c>
      <c r="B1394" t="s">
        <v>4772</v>
      </c>
      <c r="C1394" t="s">
        <v>4773</v>
      </c>
      <c r="D1394" t="s">
        <v>385</v>
      </c>
      <c r="E1394" s="2" t="s">
        <v>266</v>
      </c>
      <c r="F1394" t="s">
        <v>1897</v>
      </c>
      <c r="G1394" s="2" t="s">
        <v>697</v>
      </c>
      <c r="H1394" t="s">
        <v>1397</v>
      </c>
    </row>
    <row r="1395" spans="1:8" x14ac:dyDescent="0.15">
      <c r="A1395">
        <v>10400</v>
      </c>
      <c r="B1395" t="s">
        <v>4774</v>
      </c>
      <c r="C1395" t="s">
        <v>4775</v>
      </c>
      <c r="D1395" t="s">
        <v>423</v>
      </c>
      <c r="E1395" s="2" t="s">
        <v>268</v>
      </c>
      <c r="F1395" t="s">
        <v>1905</v>
      </c>
      <c r="G1395" s="2" t="s">
        <v>1235</v>
      </c>
      <c r="H1395" t="s">
        <v>1397</v>
      </c>
    </row>
    <row r="1396" spans="1:8" x14ac:dyDescent="0.15">
      <c r="A1396">
        <v>10401</v>
      </c>
      <c r="B1396" t="s">
        <v>4776</v>
      </c>
      <c r="C1396" t="s">
        <v>4777</v>
      </c>
      <c r="D1396" t="s">
        <v>423</v>
      </c>
      <c r="E1396" s="2" t="s">
        <v>268</v>
      </c>
      <c r="F1396" t="s">
        <v>1929</v>
      </c>
      <c r="G1396" s="2" t="s">
        <v>885</v>
      </c>
      <c r="H1396" t="s">
        <v>1397</v>
      </c>
    </row>
    <row r="1397" spans="1:8" x14ac:dyDescent="0.15">
      <c r="A1397">
        <v>10402</v>
      </c>
      <c r="B1397" t="s">
        <v>4778</v>
      </c>
      <c r="C1397" t="s">
        <v>4779</v>
      </c>
      <c r="D1397" t="s">
        <v>423</v>
      </c>
      <c r="E1397" s="2" t="s">
        <v>268</v>
      </c>
      <c r="F1397" t="s">
        <v>2219</v>
      </c>
      <c r="G1397" s="2" t="s">
        <v>1271</v>
      </c>
      <c r="H1397" t="s">
        <v>1397</v>
      </c>
    </row>
    <row r="1398" spans="1:8" x14ac:dyDescent="0.15">
      <c r="A1398">
        <v>10403</v>
      </c>
      <c r="B1398" t="s">
        <v>4780</v>
      </c>
      <c r="C1398" t="s">
        <v>4781</v>
      </c>
      <c r="D1398" t="s">
        <v>423</v>
      </c>
      <c r="E1398" s="2" t="s">
        <v>268</v>
      </c>
      <c r="F1398" t="s">
        <v>1929</v>
      </c>
      <c r="G1398" s="2" t="s">
        <v>863</v>
      </c>
      <c r="H1398" t="s">
        <v>1397</v>
      </c>
    </row>
    <row r="1399" spans="1:8" x14ac:dyDescent="0.15">
      <c r="A1399">
        <v>10404</v>
      </c>
      <c r="B1399" t="s">
        <v>4782</v>
      </c>
      <c r="C1399" t="s">
        <v>4783</v>
      </c>
      <c r="D1399" t="s">
        <v>423</v>
      </c>
      <c r="E1399" s="2" t="s">
        <v>268</v>
      </c>
      <c r="F1399" t="s">
        <v>1929</v>
      </c>
      <c r="G1399" s="2" t="s">
        <v>863</v>
      </c>
      <c r="H1399" t="s">
        <v>1397</v>
      </c>
    </row>
    <row r="1400" spans="1:8" x14ac:dyDescent="0.15">
      <c r="A1400">
        <v>10405</v>
      </c>
      <c r="B1400" t="s">
        <v>4784</v>
      </c>
      <c r="C1400" t="s">
        <v>4785</v>
      </c>
      <c r="D1400" t="s">
        <v>423</v>
      </c>
      <c r="E1400" s="2" t="s">
        <v>268</v>
      </c>
      <c r="F1400" t="s">
        <v>1905</v>
      </c>
      <c r="G1400" s="2" t="s">
        <v>795</v>
      </c>
      <c r="H1400" t="s">
        <v>1397</v>
      </c>
    </row>
    <row r="1401" spans="1:8" x14ac:dyDescent="0.15">
      <c r="A1401">
        <v>10406</v>
      </c>
      <c r="B1401" t="s">
        <v>4786</v>
      </c>
      <c r="C1401" t="s">
        <v>4787</v>
      </c>
      <c r="D1401" t="s">
        <v>423</v>
      </c>
      <c r="E1401" s="2" t="s">
        <v>268</v>
      </c>
      <c r="F1401" t="s">
        <v>2190</v>
      </c>
      <c r="G1401" s="2" t="s">
        <v>1208</v>
      </c>
      <c r="H1401" t="s">
        <v>1397</v>
      </c>
    </row>
    <row r="1402" spans="1:8" x14ac:dyDescent="0.15">
      <c r="A1402">
        <v>10407</v>
      </c>
      <c r="B1402" t="s">
        <v>4788</v>
      </c>
      <c r="C1402" t="s">
        <v>4789</v>
      </c>
      <c r="D1402" t="s">
        <v>423</v>
      </c>
      <c r="E1402" s="2" t="s">
        <v>268</v>
      </c>
      <c r="F1402" t="s">
        <v>1929</v>
      </c>
      <c r="G1402" s="2" t="s">
        <v>1359</v>
      </c>
      <c r="H1402" t="s">
        <v>1397</v>
      </c>
    </row>
    <row r="1403" spans="1:8" x14ac:dyDescent="0.15">
      <c r="A1403">
        <v>10408</v>
      </c>
      <c r="B1403" t="s">
        <v>4790</v>
      </c>
      <c r="C1403" t="s">
        <v>4791</v>
      </c>
      <c r="D1403" t="s">
        <v>423</v>
      </c>
      <c r="E1403" s="2" t="s">
        <v>268</v>
      </c>
      <c r="F1403" t="s">
        <v>1935</v>
      </c>
      <c r="G1403" s="2" t="s">
        <v>863</v>
      </c>
      <c r="H1403" t="s">
        <v>1397</v>
      </c>
    </row>
    <row r="1404" spans="1:8" x14ac:dyDescent="0.15">
      <c r="A1404">
        <v>10409</v>
      </c>
      <c r="B1404" t="s">
        <v>4792</v>
      </c>
      <c r="C1404" t="s">
        <v>4793</v>
      </c>
      <c r="D1404" t="s">
        <v>423</v>
      </c>
      <c r="E1404" s="2" t="s">
        <v>268</v>
      </c>
      <c r="F1404" t="s">
        <v>2048</v>
      </c>
      <c r="G1404" s="2" t="s">
        <v>488</v>
      </c>
      <c r="H1404" t="s">
        <v>1397</v>
      </c>
    </row>
    <row r="1405" spans="1:8" x14ac:dyDescent="0.15">
      <c r="A1405">
        <v>10410</v>
      </c>
      <c r="B1405" t="s">
        <v>4794</v>
      </c>
      <c r="C1405" t="s">
        <v>4795</v>
      </c>
      <c r="D1405" t="s">
        <v>423</v>
      </c>
      <c r="E1405" s="2" t="s">
        <v>267</v>
      </c>
      <c r="F1405" t="s">
        <v>2016</v>
      </c>
      <c r="G1405" s="2" t="s">
        <v>596</v>
      </c>
      <c r="H1405" t="s">
        <v>1397</v>
      </c>
    </row>
    <row r="1406" spans="1:8" x14ac:dyDescent="0.15">
      <c r="A1406">
        <v>10411</v>
      </c>
      <c r="B1406" t="s">
        <v>4796</v>
      </c>
      <c r="C1406" t="s">
        <v>4797</v>
      </c>
      <c r="D1406" t="s">
        <v>423</v>
      </c>
      <c r="E1406" s="2" t="s">
        <v>267</v>
      </c>
      <c r="F1406" t="s">
        <v>2219</v>
      </c>
      <c r="G1406" s="2" t="s">
        <v>1061</v>
      </c>
      <c r="H1406" t="s">
        <v>1397</v>
      </c>
    </row>
    <row r="1407" spans="1:8" x14ac:dyDescent="0.15">
      <c r="A1407">
        <v>10412</v>
      </c>
      <c r="B1407" t="s">
        <v>4798</v>
      </c>
      <c r="C1407" t="s">
        <v>1390</v>
      </c>
      <c r="D1407" t="s">
        <v>423</v>
      </c>
      <c r="E1407" s="2" t="s">
        <v>267</v>
      </c>
      <c r="F1407" t="s">
        <v>1897</v>
      </c>
      <c r="G1407" s="2" t="s">
        <v>681</v>
      </c>
      <c r="H1407" t="s">
        <v>1397</v>
      </c>
    </row>
    <row r="1408" spans="1:8" x14ac:dyDescent="0.15">
      <c r="A1408">
        <v>10413</v>
      </c>
      <c r="B1408" t="s">
        <v>4799</v>
      </c>
      <c r="C1408" t="s">
        <v>4800</v>
      </c>
      <c r="D1408" t="s">
        <v>423</v>
      </c>
      <c r="E1408" s="2" t="s">
        <v>266</v>
      </c>
      <c r="F1408" t="s">
        <v>2059</v>
      </c>
      <c r="G1408" s="2" t="s">
        <v>1288</v>
      </c>
      <c r="H1408" t="s">
        <v>1397</v>
      </c>
    </row>
    <row r="1409" spans="1:8" x14ac:dyDescent="0.15">
      <c r="A1409">
        <v>10414</v>
      </c>
      <c r="B1409" t="s">
        <v>4801</v>
      </c>
      <c r="C1409" t="s">
        <v>4802</v>
      </c>
      <c r="D1409" t="s">
        <v>423</v>
      </c>
      <c r="E1409" s="2" t="s">
        <v>266</v>
      </c>
      <c r="F1409" t="s">
        <v>1897</v>
      </c>
      <c r="G1409" s="2" t="s">
        <v>813</v>
      </c>
      <c r="H1409" t="s">
        <v>1397</v>
      </c>
    </row>
    <row r="1410" spans="1:8" x14ac:dyDescent="0.15">
      <c r="A1410">
        <v>10415</v>
      </c>
      <c r="B1410" t="s">
        <v>4803</v>
      </c>
      <c r="C1410" t="s">
        <v>4804</v>
      </c>
      <c r="D1410" t="s">
        <v>423</v>
      </c>
      <c r="E1410" s="2" t="s">
        <v>266</v>
      </c>
      <c r="F1410" t="s">
        <v>1897</v>
      </c>
      <c r="G1410" s="2" t="s">
        <v>1284</v>
      </c>
      <c r="H1410" t="s">
        <v>1397</v>
      </c>
    </row>
    <row r="1411" spans="1:8" x14ac:dyDescent="0.15">
      <c r="A1411">
        <v>10416</v>
      </c>
      <c r="B1411" t="s">
        <v>4805</v>
      </c>
      <c r="C1411" t="s">
        <v>4806</v>
      </c>
      <c r="D1411" t="s">
        <v>423</v>
      </c>
      <c r="E1411" s="2" t="s">
        <v>266</v>
      </c>
      <c r="F1411" t="s">
        <v>1905</v>
      </c>
      <c r="G1411" s="2" t="s">
        <v>715</v>
      </c>
      <c r="H1411" t="s">
        <v>1397</v>
      </c>
    </row>
    <row r="1412" spans="1:8" x14ac:dyDescent="0.15">
      <c r="A1412">
        <v>10417</v>
      </c>
      <c r="B1412" t="s">
        <v>4807</v>
      </c>
      <c r="C1412" t="s">
        <v>4808</v>
      </c>
      <c r="D1412" t="s">
        <v>423</v>
      </c>
      <c r="E1412" s="2" t="s">
        <v>266</v>
      </c>
      <c r="F1412" t="s">
        <v>1929</v>
      </c>
      <c r="G1412" s="2" t="s">
        <v>560</v>
      </c>
      <c r="H1412" t="s">
        <v>1397</v>
      </c>
    </row>
    <row r="1413" spans="1:8" x14ac:dyDescent="0.15">
      <c r="A1413">
        <v>10418</v>
      </c>
      <c r="B1413" t="s">
        <v>4809</v>
      </c>
      <c r="C1413" t="s">
        <v>4810</v>
      </c>
      <c r="D1413" t="s">
        <v>423</v>
      </c>
      <c r="E1413" s="2" t="s">
        <v>266</v>
      </c>
      <c r="F1413" t="s">
        <v>1905</v>
      </c>
      <c r="G1413" s="2" t="s">
        <v>1180</v>
      </c>
      <c r="H1413" t="s">
        <v>1397</v>
      </c>
    </row>
    <row r="1414" spans="1:8" x14ac:dyDescent="0.15">
      <c r="A1414">
        <v>10419</v>
      </c>
      <c r="B1414" t="s">
        <v>4811</v>
      </c>
      <c r="C1414" t="s">
        <v>4812</v>
      </c>
      <c r="D1414" t="s">
        <v>423</v>
      </c>
      <c r="E1414" s="2" t="s">
        <v>1384</v>
      </c>
      <c r="F1414" t="s">
        <v>1905</v>
      </c>
      <c r="G1414" s="2" t="s">
        <v>1195</v>
      </c>
      <c r="H1414" t="s">
        <v>1397</v>
      </c>
    </row>
    <row r="1415" spans="1:8" x14ac:dyDescent="0.15">
      <c r="A1415">
        <v>10420</v>
      </c>
      <c r="B1415" t="s">
        <v>4813</v>
      </c>
      <c r="C1415" t="s">
        <v>4814</v>
      </c>
      <c r="D1415" t="s">
        <v>423</v>
      </c>
      <c r="E1415" s="2" t="s">
        <v>1384</v>
      </c>
      <c r="F1415" t="s">
        <v>2119</v>
      </c>
      <c r="G1415" s="2" t="s">
        <v>1380</v>
      </c>
      <c r="H1415" t="s">
        <v>1397</v>
      </c>
    </row>
    <row r="1416" spans="1:8" x14ac:dyDescent="0.15">
      <c r="A1416">
        <v>10421</v>
      </c>
      <c r="B1416" t="s">
        <v>4815</v>
      </c>
      <c r="C1416" t="s">
        <v>4816</v>
      </c>
      <c r="D1416" t="s">
        <v>423</v>
      </c>
      <c r="E1416" s="2" t="s">
        <v>1384</v>
      </c>
      <c r="F1416" t="s">
        <v>1915</v>
      </c>
      <c r="G1416" s="2" t="s">
        <v>933</v>
      </c>
      <c r="H1416" t="s">
        <v>1397</v>
      </c>
    </row>
    <row r="1417" spans="1:8" x14ac:dyDescent="0.15">
      <c r="A1417">
        <v>10422</v>
      </c>
      <c r="B1417" t="s">
        <v>4817</v>
      </c>
      <c r="C1417" t="s">
        <v>4818</v>
      </c>
      <c r="D1417" t="s">
        <v>423</v>
      </c>
      <c r="E1417" s="2" t="s">
        <v>1384</v>
      </c>
      <c r="F1417" t="s">
        <v>2023</v>
      </c>
      <c r="G1417" s="2" t="s">
        <v>1178</v>
      </c>
      <c r="H1417" t="s">
        <v>1397</v>
      </c>
    </row>
    <row r="1418" spans="1:8" x14ac:dyDescent="0.15">
      <c r="A1418">
        <v>10423</v>
      </c>
      <c r="B1418" t="s">
        <v>4819</v>
      </c>
      <c r="C1418" t="s">
        <v>4820</v>
      </c>
      <c r="D1418" t="s">
        <v>423</v>
      </c>
      <c r="E1418" s="2" t="s">
        <v>1384</v>
      </c>
      <c r="F1418" t="s">
        <v>1929</v>
      </c>
      <c r="G1418" s="2" t="s">
        <v>1373</v>
      </c>
      <c r="H1418" t="s">
        <v>1397</v>
      </c>
    </row>
    <row r="1419" spans="1:8" x14ac:dyDescent="0.15">
      <c r="A1419">
        <v>10424</v>
      </c>
      <c r="B1419" t="s">
        <v>4821</v>
      </c>
      <c r="C1419" t="s">
        <v>4822</v>
      </c>
      <c r="D1419" t="s">
        <v>423</v>
      </c>
      <c r="E1419" s="2" t="s">
        <v>1384</v>
      </c>
      <c r="F1419" t="s">
        <v>1897</v>
      </c>
      <c r="G1419" s="2" t="s">
        <v>4823</v>
      </c>
      <c r="H1419" t="s">
        <v>1397</v>
      </c>
    </row>
    <row r="1420" spans="1:8" x14ac:dyDescent="0.15">
      <c r="A1420">
        <v>10425</v>
      </c>
      <c r="B1420" t="s">
        <v>4824</v>
      </c>
      <c r="C1420" t="s">
        <v>4825</v>
      </c>
      <c r="D1420" t="s">
        <v>423</v>
      </c>
      <c r="E1420" s="2" t="s">
        <v>1384</v>
      </c>
      <c r="F1420" t="s">
        <v>1905</v>
      </c>
      <c r="G1420" s="2" t="s">
        <v>850</v>
      </c>
      <c r="H1420" t="s">
        <v>1397</v>
      </c>
    </row>
    <row r="1421" spans="1:8" x14ac:dyDescent="0.15">
      <c r="A1421">
        <v>10426</v>
      </c>
      <c r="B1421" t="s">
        <v>4826</v>
      </c>
      <c r="C1421" t="s">
        <v>4827</v>
      </c>
      <c r="D1421" t="s">
        <v>423</v>
      </c>
      <c r="E1421" s="2" t="s">
        <v>1384</v>
      </c>
      <c r="F1421" t="s">
        <v>1935</v>
      </c>
      <c r="G1421" s="2" t="s">
        <v>1255</v>
      </c>
      <c r="H1421" t="s">
        <v>1397</v>
      </c>
    </row>
    <row r="1422" spans="1:8" x14ac:dyDescent="0.15">
      <c r="A1422">
        <v>10427</v>
      </c>
      <c r="B1422" t="s">
        <v>4828</v>
      </c>
      <c r="C1422" t="s">
        <v>4829</v>
      </c>
      <c r="D1422" t="s">
        <v>423</v>
      </c>
      <c r="E1422" s="2" t="s">
        <v>1384</v>
      </c>
      <c r="F1422" t="s">
        <v>1929</v>
      </c>
      <c r="G1422" s="2" t="s">
        <v>1252</v>
      </c>
      <c r="H1422" t="s">
        <v>1397</v>
      </c>
    </row>
    <row r="1423" spans="1:8" x14ac:dyDescent="0.15">
      <c r="A1423">
        <v>10428</v>
      </c>
      <c r="B1423" t="s">
        <v>4830</v>
      </c>
      <c r="C1423" t="s">
        <v>4831</v>
      </c>
      <c r="D1423" t="s">
        <v>423</v>
      </c>
      <c r="E1423" s="2" t="s">
        <v>1384</v>
      </c>
      <c r="F1423" t="s">
        <v>1935</v>
      </c>
      <c r="G1423" s="2" t="s">
        <v>953</v>
      </c>
      <c r="H1423" t="s">
        <v>1397</v>
      </c>
    </row>
    <row r="1424" spans="1:8" x14ac:dyDescent="0.15">
      <c r="A1424">
        <v>10429</v>
      </c>
      <c r="B1424" t="s">
        <v>4832</v>
      </c>
      <c r="C1424" t="s">
        <v>4833</v>
      </c>
      <c r="D1424" t="s">
        <v>423</v>
      </c>
      <c r="E1424" s="2" t="s">
        <v>1384</v>
      </c>
      <c r="F1424" t="s">
        <v>1915</v>
      </c>
      <c r="G1424" s="2" t="s">
        <v>1360</v>
      </c>
      <c r="H1424" t="s">
        <v>1397</v>
      </c>
    </row>
    <row r="1425" spans="1:8" x14ac:dyDescent="0.15">
      <c r="A1425">
        <v>10430</v>
      </c>
      <c r="B1425" t="s">
        <v>4834</v>
      </c>
      <c r="C1425" t="s">
        <v>4835</v>
      </c>
      <c r="D1425" t="s">
        <v>423</v>
      </c>
      <c r="E1425" s="2" t="s">
        <v>1384</v>
      </c>
      <c r="F1425" t="s">
        <v>2059</v>
      </c>
      <c r="G1425" s="2" t="s">
        <v>1094</v>
      </c>
      <c r="H1425" t="s">
        <v>1397</v>
      </c>
    </row>
    <row r="1426" spans="1:8" x14ac:dyDescent="0.15">
      <c r="A1426">
        <v>10431</v>
      </c>
      <c r="B1426" t="s">
        <v>4836</v>
      </c>
      <c r="C1426" t="s">
        <v>4837</v>
      </c>
      <c r="D1426" t="s">
        <v>423</v>
      </c>
      <c r="E1426" s="2" t="s">
        <v>268</v>
      </c>
      <c r="F1426" t="s">
        <v>1897</v>
      </c>
      <c r="G1426" s="2" t="s">
        <v>797</v>
      </c>
      <c r="H1426" t="s">
        <v>1397</v>
      </c>
    </row>
    <row r="1427" spans="1:8" x14ac:dyDescent="0.15">
      <c r="A1427">
        <v>10432</v>
      </c>
      <c r="B1427" t="s">
        <v>4838</v>
      </c>
      <c r="C1427" t="s">
        <v>4839</v>
      </c>
      <c r="D1427" t="s">
        <v>423</v>
      </c>
      <c r="E1427" s="2" t="s">
        <v>267</v>
      </c>
      <c r="F1427" t="s">
        <v>2043</v>
      </c>
      <c r="G1427" s="2" t="s">
        <v>589</v>
      </c>
      <c r="H1427" t="s">
        <v>1397</v>
      </c>
    </row>
    <row r="1428" spans="1:8" x14ac:dyDescent="0.15">
      <c r="A1428">
        <v>10433</v>
      </c>
      <c r="B1428" t="s">
        <v>4840</v>
      </c>
      <c r="C1428" t="s">
        <v>4841</v>
      </c>
      <c r="D1428" t="s">
        <v>423</v>
      </c>
      <c r="E1428" s="2" t="s">
        <v>267</v>
      </c>
      <c r="F1428" t="s">
        <v>1897</v>
      </c>
      <c r="G1428" s="2" t="s">
        <v>597</v>
      </c>
      <c r="H1428" t="s">
        <v>1397</v>
      </c>
    </row>
    <row r="1429" spans="1:8" x14ac:dyDescent="0.15">
      <c r="A1429">
        <v>10434</v>
      </c>
      <c r="B1429" t="s">
        <v>4842</v>
      </c>
      <c r="C1429" t="s">
        <v>4843</v>
      </c>
      <c r="D1429" t="s">
        <v>423</v>
      </c>
      <c r="E1429" s="2" t="s">
        <v>266</v>
      </c>
      <c r="F1429" t="s">
        <v>2043</v>
      </c>
      <c r="G1429" s="2" t="s">
        <v>543</v>
      </c>
      <c r="H1429" t="s">
        <v>1397</v>
      </c>
    </row>
    <row r="1430" spans="1:8" x14ac:dyDescent="0.15">
      <c r="A1430">
        <v>10435</v>
      </c>
      <c r="B1430" t="s">
        <v>4844</v>
      </c>
      <c r="C1430" t="s">
        <v>4845</v>
      </c>
      <c r="D1430" t="s">
        <v>423</v>
      </c>
      <c r="E1430" s="2" t="s">
        <v>266</v>
      </c>
      <c r="F1430" t="s">
        <v>1897</v>
      </c>
      <c r="G1430" s="2" t="s">
        <v>1357</v>
      </c>
      <c r="H1430" t="s">
        <v>1397</v>
      </c>
    </row>
    <row r="1431" spans="1:8" x14ac:dyDescent="0.15">
      <c r="A1431">
        <v>10436</v>
      </c>
      <c r="B1431" t="s">
        <v>4846</v>
      </c>
      <c r="C1431" t="s">
        <v>4847</v>
      </c>
      <c r="D1431" t="s">
        <v>423</v>
      </c>
      <c r="E1431" s="2" t="s">
        <v>266</v>
      </c>
      <c r="F1431" t="s">
        <v>1897</v>
      </c>
      <c r="G1431" s="2" t="s">
        <v>906</v>
      </c>
      <c r="H1431" t="s">
        <v>1397</v>
      </c>
    </row>
    <row r="1432" spans="1:8" x14ac:dyDescent="0.15">
      <c r="A1432">
        <v>10437</v>
      </c>
      <c r="B1432" t="s">
        <v>4848</v>
      </c>
      <c r="C1432" t="s">
        <v>4849</v>
      </c>
      <c r="D1432" t="s">
        <v>389</v>
      </c>
      <c r="E1432" s="2" t="s">
        <v>268</v>
      </c>
      <c r="F1432" t="s">
        <v>1915</v>
      </c>
      <c r="G1432" s="2" t="s">
        <v>764</v>
      </c>
      <c r="H1432" t="s">
        <v>1397</v>
      </c>
    </row>
    <row r="1433" spans="1:8" x14ac:dyDescent="0.15">
      <c r="A1433">
        <v>10438</v>
      </c>
      <c r="B1433" t="s">
        <v>4850</v>
      </c>
      <c r="C1433" t="s">
        <v>4851</v>
      </c>
      <c r="D1433" t="s">
        <v>389</v>
      </c>
      <c r="E1433" s="2" t="s">
        <v>268</v>
      </c>
      <c r="F1433" t="s">
        <v>2119</v>
      </c>
      <c r="G1433" s="2" t="s">
        <v>911</v>
      </c>
      <c r="H1433" t="s">
        <v>1397</v>
      </c>
    </row>
    <row r="1434" spans="1:8" x14ac:dyDescent="0.15">
      <c r="A1434">
        <v>10439</v>
      </c>
      <c r="B1434" t="s">
        <v>4852</v>
      </c>
      <c r="C1434" t="s">
        <v>4853</v>
      </c>
      <c r="D1434" t="s">
        <v>389</v>
      </c>
      <c r="E1434" s="2" t="s">
        <v>267</v>
      </c>
      <c r="F1434" t="s">
        <v>1915</v>
      </c>
      <c r="G1434" s="2" t="s">
        <v>513</v>
      </c>
      <c r="H1434" t="s">
        <v>1397</v>
      </c>
    </row>
    <row r="1435" spans="1:8" x14ac:dyDescent="0.15">
      <c r="A1435">
        <v>10440</v>
      </c>
      <c r="B1435" t="s">
        <v>4854</v>
      </c>
      <c r="C1435" t="s">
        <v>2285</v>
      </c>
      <c r="D1435" t="s">
        <v>1433</v>
      </c>
      <c r="E1435" s="2" t="s">
        <v>70</v>
      </c>
      <c r="F1435" t="s">
        <v>1915</v>
      </c>
      <c r="G1435" s="2" t="s">
        <v>4855</v>
      </c>
      <c r="H1435" t="s">
        <v>1397</v>
      </c>
    </row>
    <row r="1436" spans="1:8" x14ac:dyDescent="0.15">
      <c r="A1436">
        <v>10441</v>
      </c>
      <c r="B1436" t="s">
        <v>4856</v>
      </c>
      <c r="C1436" t="s">
        <v>4857</v>
      </c>
      <c r="D1436" t="s">
        <v>389</v>
      </c>
      <c r="E1436" s="2" t="s">
        <v>266</v>
      </c>
      <c r="F1436" t="s">
        <v>1915</v>
      </c>
      <c r="G1436" s="2" t="s">
        <v>608</v>
      </c>
      <c r="H1436" t="s">
        <v>1397</v>
      </c>
    </row>
    <row r="1437" spans="1:8" x14ac:dyDescent="0.15">
      <c r="A1437">
        <v>10442</v>
      </c>
      <c r="B1437" t="s">
        <v>4858</v>
      </c>
      <c r="C1437" t="s">
        <v>4859</v>
      </c>
      <c r="D1437" t="s">
        <v>389</v>
      </c>
      <c r="E1437" s="2" t="s">
        <v>266</v>
      </c>
      <c r="F1437" t="s">
        <v>1915</v>
      </c>
      <c r="G1437" s="2" t="s">
        <v>520</v>
      </c>
      <c r="H1437" t="s">
        <v>1397</v>
      </c>
    </row>
    <row r="1438" spans="1:8" x14ac:dyDescent="0.15">
      <c r="A1438">
        <v>10443</v>
      </c>
      <c r="B1438" t="s">
        <v>4860</v>
      </c>
      <c r="C1438" t="s">
        <v>4861</v>
      </c>
      <c r="D1438" t="s">
        <v>389</v>
      </c>
      <c r="E1438" s="2" t="s">
        <v>266</v>
      </c>
      <c r="F1438" t="s">
        <v>3947</v>
      </c>
      <c r="G1438" s="2" t="s">
        <v>746</v>
      </c>
      <c r="H1438" t="s">
        <v>1397</v>
      </c>
    </row>
    <row r="1439" spans="1:8" x14ac:dyDescent="0.15">
      <c r="A1439">
        <v>10444</v>
      </c>
      <c r="B1439" t="s">
        <v>4862</v>
      </c>
      <c r="C1439" t="s">
        <v>4863</v>
      </c>
      <c r="D1439" t="s">
        <v>389</v>
      </c>
      <c r="E1439" s="2" t="s">
        <v>1384</v>
      </c>
      <c r="F1439" t="s">
        <v>1915</v>
      </c>
      <c r="G1439" s="2" t="s">
        <v>619</v>
      </c>
      <c r="H1439" t="s">
        <v>1397</v>
      </c>
    </row>
    <row r="1440" spans="1:8" x14ac:dyDescent="0.15">
      <c r="A1440">
        <v>10445</v>
      </c>
      <c r="B1440" t="s">
        <v>4864</v>
      </c>
      <c r="C1440" t="s">
        <v>4865</v>
      </c>
      <c r="D1440" t="s">
        <v>368</v>
      </c>
      <c r="E1440" s="2" t="s">
        <v>267</v>
      </c>
      <c r="F1440" t="s">
        <v>1897</v>
      </c>
      <c r="G1440" s="2" t="s">
        <v>651</v>
      </c>
      <c r="H1440" t="s">
        <v>1397</v>
      </c>
    </row>
    <row r="1441" spans="1:8" x14ac:dyDescent="0.15">
      <c r="A1441">
        <v>10446</v>
      </c>
      <c r="B1441" t="s">
        <v>4866</v>
      </c>
      <c r="C1441" t="s">
        <v>4867</v>
      </c>
      <c r="D1441" t="s">
        <v>368</v>
      </c>
      <c r="E1441" s="2" t="s">
        <v>266</v>
      </c>
      <c r="F1441" t="s">
        <v>1897</v>
      </c>
      <c r="G1441" s="2" t="s">
        <v>1173</v>
      </c>
      <c r="H1441" t="s">
        <v>1397</v>
      </c>
    </row>
    <row r="1442" spans="1:8" x14ac:dyDescent="0.15">
      <c r="A1442">
        <v>10447</v>
      </c>
      <c r="B1442" t="s">
        <v>4868</v>
      </c>
      <c r="C1442" t="s">
        <v>4869</v>
      </c>
      <c r="D1442" t="s">
        <v>368</v>
      </c>
      <c r="E1442" s="2" t="s">
        <v>266</v>
      </c>
      <c r="F1442" t="s">
        <v>1902</v>
      </c>
      <c r="G1442" s="2" t="s">
        <v>948</v>
      </c>
      <c r="H1442" t="s">
        <v>1397</v>
      </c>
    </row>
    <row r="1443" spans="1:8" x14ac:dyDescent="0.15">
      <c r="A1443">
        <v>10448</v>
      </c>
      <c r="B1443" t="s">
        <v>4870</v>
      </c>
      <c r="C1443" t="s">
        <v>4871</v>
      </c>
      <c r="D1443" t="s">
        <v>378</v>
      </c>
      <c r="E1443" s="2" t="s">
        <v>4081</v>
      </c>
      <c r="F1443" t="s">
        <v>1905</v>
      </c>
      <c r="G1443" s="2" t="s">
        <v>736</v>
      </c>
      <c r="H1443" t="s">
        <v>1397</v>
      </c>
    </row>
    <row r="1444" spans="1:8" x14ac:dyDescent="0.15">
      <c r="A1444">
        <v>10449</v>
      </c>
      <c r="B1444" t="s">
        <v>4872</v>
      </c>
      <c r="C1444" t="s">
        <v>4873</v>
      </c>
      <c r="D1444" t="s">
        <v>378</v>
      </c>
      <c r="E1444" s="2" t="s">
        <v>268</v>
      </c>
      <c r="F1444" t="s">
        <v>2085</v>
      </c>
      <c r="G1444" s="2" t="s">
        <v>680</v>
      </c>
      <c r="H1444" t="s">
        <v>1397</v>
      </c>
    </row>
    <row r="1445" spans="1:8" x14ac:dyDescent="0.15">
      <c r="A1445">
        <v>10450</v>
      </c>
      <c r="B1445" t="s">
        <v>4874</v>
      </c>
      <c r="C1445" t="s">
        <v>4875</v>
      </c>
      <c r="D1445" t="s">
        <v>378</v>
      </c>
      <c r="E1445" s="2" t="s">
        <v>268</v>
      </c>
      <c r="F1445" t="s">
        <v>1905</v>
      </c>
      <c r="G1445" s="2" t="s">
        <v>1054</v>
      </c>
      <c r="H1445" t="s">
        <v>1397</v>
      </c>
    </row>
    <row r="1446" spans="1:8" x14ac:dyDescent="0.15">
      <c r="A1446">
        <v>10451</v>
      </c>
      <c r="B1446" t="s">
        <v>4876</v>
      </c>
      <c r="C1446" t="s">
        <v>4877</v>
      </c>
      <c r="D1446" t="s">
        <v>378</v>
      </c>
      <c r="E1446" s="2" t="s">
        <v>4081</v>
      </c>
      <c r="F1446" t="s">
        <v>2219</v>
      </c>
      <c r="G1446" s="2" t="s">
        <v>580</v>
      </c>
      <c r="H1446" t="s">
        <v>1397</v>
      </c>
    </row>
    <row r="1447" spans="1:8" x14ac:dyDescent="0.15">
      <c r="A1447">
        <v>10452</v>
      </c>
      <c r="B1447" t="s">
        <v>4878</v>
      </c>
      <c r="C1447" t="s">
        <v>4879</v>
      </c>
      <c r="D1447" t="s">
        <v>378</v>
      </c>
      <c r="E1447" s="2" t="s">
        <v>4081</v>
      </c>
      <c r="F1447" t="s">
        <v>2059</v>
      </c>
      <c r="G1447" s="2" t="s">
        <v>638</v>
      </c>
      <c r="H1447" t="s">
        <v>1397</v>
      </c>
    </row>
    <row r="1448" spans="1:8" x14ac:dyDescent="0.15">
      <c r="A1448">
        <v>10453</v>
      </c>
      <c r="B1448" t="s">
        <v>4880</v>
      </c>
      <c r="C1448" t="s">
        <v>4881</v>
      </c>
      <c r="D1448" t="s">
        <v>378</v>
      </c>
      <c r="E1448" s="2" t="s">
        <v>4081</v>
      </c>
      <c r="F1448" t="s">
        <v>2219</v>
      </c>
      <c r="G1448" s="2" t="s">
        <v>2985</v>
      </c>
      <c r="H1448" t="s">
        <v>1397</v>
      </c>
    </row>
    <row r="1449" spans="1:8" x14ac:dyDescent="0.15">
      <c r="A1449">
        <v>10454</v>
      </c>
      <c r="B1449" t="s">
        <v>4882</v>
      </c>
      <c r="C1449" t="s">
        <v>4883</v>
      </c>
      <c r="D1449" t="s">
        <v>378</v>
      </c>
      <c r="E1449" s="2" t="s">
        <v>4081</v>
      </c>
      <c r="F1449" t="s">
        <v>1929</v>
      </c>
      <c r="G1449" s="2" t="s">
        <v>765</v>
      </c>
      <c r="H1449" t="s">
        <v>1397</v>
      </c>
    </row>
    <row r="1450" spans="1:8" x14ac:dyDescent="0.15">
      <c r="A1450">
        <v>10455</v>
      </c>
      <c r="B1450" t="s">
        <v>4884</v>
      </c>
      <c r="C1450" t="s">
        <v>4885</v>
      </c>
      <c r="D1450" t="s">
        <v>378</v>
      </c>
      <c r="E1450" s="2" t="s">
        <v>4081</v>
      </c>
      <c r="F1450" t="s">
        <v>1924</v>
      </c>
      <c r="G1450" s="2" t="s">
        <v>1170</v>
      </c>
      <c r="H1450" t="s">
        <v>1397</v>
      </c>
    </row>
    <row r="1451" spans="1:8" x14ac:dyDescent="0.15">
      <c r="A1451">
        <v>10456</v>
      </c>
      <c r="B1451" t="s">
        <v>4886</v>
      </c>
      <c r="C1451" t="s">
        <v>4887</v>
      </c>
      <c r="D1451" t="s">
        <v>378</v>
      </c>
      <c r="E1451" s="2" t="s">
        <v>4081</v>
      </c>
      <c r="F1451" t="s">
        <v>1897</v>
      </c>
      <c r="G1451" s="2" t="s">
        <v>828</v>
      </c>
      <c r="H1451" t="s">
        <v>1397</v>
      </c>
    </row>
    <row r="1452" spans="1:8" x14ac:dyDescent="0.15">
      <c r="A1452">
        <v>10457</v>
      </c>
      <c r="B1452" t="s">
        <v>4888</v>
      </c>
      <c r="C1452" t="s">
        <v>4889</v>
      </c>
      <c r="D1452" t="s">
        <v>378</v>
      </c>
      <c r="E1452" s="2" t="s">
        <v>4081</v>
      </c>
      <c r="F1452" t="s">
        <v>2219</v>
      </c>
      <c r="G1452" s="2" t="s">
        <v>791</v>
      </c>
      <c r="H1452" t="s">
        <v>1397</v>
      </c>
    </row>
    <row r="1453" spans="1:8" x14ac:dyDescent="0.15">
      <c r="A1453">
        <v>10458</v>
      </c>
      <c r="B1453" t="s">
        <v>4890</v>
      </c>
      <c r="C1453" t="s">
        <v>4891</v>
      </c>
      <c r="D1453" t="s">
        <v>378</v>
      </c>
      <c r="E1453" s="2" t="s">
        <v>4081</v>
      </c>
      <c r="F1453" t="s">
        <v>2114</v>
      </c>
      <c r="G1453" s="2" t="s">
        <v>3157</v>
      </c>
      <c r="H1453" t="s">
        <v>1397</v>
      </c>
    </row>
    <row r="1454" spans="1:8" x14ac:dyDescent="0.15">
      <c r="A1454">
        <v>10459</v>
      </c>
      <c r="B1454" t="s">
        <v>4892</v>
      </c>
      <c r="C1454" t="s">
        <v>4893</v>
      </c>
      <c r="D1454" t="s">
        <v>378</v>
      </c>
      <c r="E1454" s="2" t="s">
        <v>4081</v>
      </c>
      <c r="F1454" t="s">
        <v>1897</v>
      </c>
      <c r="G1454" s="2" t="s">
        <v>490</v>
      </c>
      <c r="H1454" t="s">
        <v>1397</v>
      </c>
    </row>
    <row r="1455" spans="1:8" x14ac:dyDescent="0.15">
      <c r="A1455">
        <v>10460</v>
      </c>
      <c r="B1455" t="s">
        <v>4894</v>
      </c>
      <c r="C1455" t="s">
        <v>4895</v>
      </c>
      <c r="D1455" t="s">
        <v>378</v>
      </c>
      <c r="E1455" s="2" t="s">
        <v>268</v>
      </c>
      <c r="F1455" t="s">
        <v>2219</v>
      </c>
      <c r="G1455" s="2" t="s">
        <v>780</v>
      </c>
      <c r="H1455" t="s">
        <v>1397</v>
      </c>
    </row>
    <row r="1456" spans="1:8" x14ac:dyDescent="0.15">
      <c r="A1456">
        <v>10461</v>
      </c>
      <c r="B1456" t="s">
        <v>4896</v>
      </c>
      <c r="C1456" t="s">
        <v>4897</v>
      </c>
      <c r="D1456" t="s">
        <v>378</v>
      </c>
      <c r="E1456" s="2" t="s">
        <v>268</v>
      </c>
      <c r="F1456" t="s">
        <v>2016</v>
      </c>
      <c r="G1456" s="2" t="s">
        <v>571</v>
      </c>
      <c r="H1456" t="s">
        <v>1397</v>
      </c>
    </row>
    <row r="1457" spans="1:8" x14ac:dyDescent="0.15">
      <c r="A1457">
        <v>10462</v>
      </c>
      <c r="B1457" t="s">
        <v>4898</v>
      </c>
      <c r="C1457" t="s">
        <v>4899</v>
      </c>
      <c r="D1457" t="s">
        <v>378</v>
      </c>
      <c r="E1457" s="2" t="s">
        <v>268</v>
      </c>
      <c r="F1457" t="s">
        <v>2219</v>
      </c>
      <c r="G1457" s="2" t="s">
        <v>1361</v>
      </c>
      <c r="H1457" t="s">
        <v>1397</v>
      </c>
    </row>
    <row r="1458" spans="1:8" x14ac:dyDescent="0.15">
      <c r="A1458">
        <v>10463</v>
      </c>
      <c r="B1458" t="s">
        <v>4900</v>
      </c>
      <c r="C1458" t="s">
        <v>4901</v>
      </c>
      <c r="D1458" t="s">
        <v>378</v>
      </c>
      <c r="E1458" s="2" t="s">
        <v>267</v>
      </c>
      <c r="F1458" t="s">
        <v>1897</v>
      </c>
      <c r="G1458" s="2" t="s">
        <v>1351</v>
      </c>
      <c r="H1458" t="s">
        <v>1397</v>
      </c>
    </row>
    <row r="1459" spans="1:8" x14ac:dyDescent="0.15">
      <c r="A1459">
        <v>10464</v>
      </c>
      <c r="B1459" t="s">
        <v>4902</v>
      </c>
      <c r="C1459" t="s">
        <v>4903</v>
      </c>
      <c r="D1459" t="s">
        <v>378</v>
      </c>
      <c r="E1459" s="2" t="s">
        <v>267</v>
      </c>
      <c r="F1459" t="s">
        <v>2000</v>
      </c>
      <c r="G1459" s="2" t="s">
        <v>880</v>
      </c>
      <c r="H1459" t="s">
        <v>1397</v>
      </c>
    </row>
    <row r="1460" spans="1:8" x14ac:dyDescent="0.15">
      <c r="A1460">
        <v>10465</v>
      </c>
      <c r="B1460" t="s">
        <v>4904</v>
      </c>
      <c r="C1460" t="s">
        <v>4905</v>
      </c>
      <c r="D1460" t="s">
        <v>378</v>
      </c>
      <c r="E1460" s="2" t="s">
        <v>267</v>
      </c>
      <c r="F1460" t="s">
        <v>1902</v>
      </c>
      <c r="G1460" s="2" t="s">
        <v>921</v>
      </c>
      <c r="H1460" t="s">
        <v>1397</v>
      </c>
    </row>
    <row r="1461" spans="1:8" x14ac:dyDescent="0.15">
      <c r="A1461">
        <v>10466</v>
      </c>
      <c r="B1461" t="s">
        <v>4906</v>
      </c>
      <c r="C1461" t="s">
        <v>4907</v>
      </c>
      <c r="D1461" t="s">
        <v>378</v>
      </c>
      <c r="E1461" s="2" t="s">
        <v>267</v>
      </c>
      <c r="F1461" t="s">
        <v>1897</v>
      </c>
      <c r="G1461" s="2" t="s">
        <v>1164</v>
      </c>
      <c r="H1461" t="s">
        <v>1397</v>
      </c>
    </row>
    <row r="1462" spans="1:8" x14ac:dyDescent="0.15">
      <c r="A1462">
        <v>10467</v>
      </c>
      <c r="B1462" t="s">
        <v>4908</v>
      </c>
      <c r="C1462" t="s">
        <v>4909</v>
      </c>
      <c r="D1462" t="s">
        <v>378</v>
      </c>
      <c r="E1462" s="2" t="s">
        <v>267</v>
      </c>
      <c r="F1462" t="s">
        <v>2114</v>
      </c>
      <c r="G1462" s="2" t="s">
        <v>4910</v>
      </c>
      <c r="H1462" t="s">
        <v>1397</v>
      </c>
    </row>
    <row r="1463" spans="1:8" x14ac:dyDescent="0.15">
      <c r="A1463">
        <v>10468</v>
      </c>
      <c r="B1463" t="s">
        <v>4911</v>
      </c>
      <c r="C1463" t="s">
        <v>4912</v>
      </c>
      <c r="D1463" t="s">
        <v>378</v>
      </c>
      <c r="E1463" s="2" t="s">
        <v>267</v>
      </c>
      <c r="F1463" t="s">
        <v>1929</v>
      </c>
      <c r="G1463" s="2" t="s">
        <v>589</v>
      </c>
      <c r="H1463" t="s">
        <v>1397</v>
      </c>
    </row>
    <row r="1464" spans="1:8" x14ac:dyDescent="0.15">
      <c r="A1464">
        <v>10469</v>
      </c>
      <c r="B1464" t="s">
        <v>4913</v>
      </c>
      <c r="C1464" t="s">
        <v>4914</v>
      </c>
      <c r="D1464" t="s">
        <v>378</v>
      </c>
      <c r="E1464" s="2" t="s">
        <v>267</v>
      </c>
      <c r="F1464" t="s">
        <v>1897</v>
      </c>
      <c r="G1464" s="2" t="s">
        <v>968</v>
      </c>
      <c r="H1464" t="s">
        <v>1397</v>
      </c>
    </row>
    <row r="1465" spans="1:8" x14ac:dyDescent="0.15">
      <c r="A1465">
        <v>10470</v>
      </c>
      <c r="B1465" t="s">
        <v>4915</v>
      </c>
      <c r="C1465" t="s">
        <v>4916</v>
      </c>
      <c r="D1465" t="s">
        <v>378</v>
      </c>
      <c r="E1465" s="2" t="s">
        <v>267</v>
      </c>
      <c r="F1465" t="s">
        <v>2114</v>
      </c>
      <c r="G1465" s="2" t="s">
        <v>504</v>
      </c>
      <c r="H1465" t="s">
        <v>1397</v>
      </c>
    </row>
    <row r="1466" spans="1:8" x14ac:dyDescent="0.15">
      <c r="A1466">
        <v>10471</v>
      </c>
      <c r="B1466" t="s">
        <v>4917</v>
      </c>
      <c r="C1466" t="s">
        <v>4918</v>
      </c>
      <c r="D1466" t="s">
        <v>378</v>
      </c>
      <c r="E1466" s="2" t="s">
        <v>267</v>
      </c>
      <c r="F1466" t="s">
        <v>2631</v>
      </c>
      <c r="G1466" s="2" t="s">
        <v>681</v>
      </c>
      <c r="H1466" t="s">
        <v>1397</v>
      </c>
    </row>
    <row r="1467" spans="1:8" x14ac:dyDescent="0.15">
      <c r="A1467">
        <v>10472</v>
      </c>
      <c r="B1467" t="s">
        <v>4919</v>
      </c>
      <c r="C1467" t="s">
        <v>4920</v>
      </c>
      <c r="D1467" t="s">
        <v>378</v>
      </c>
      <c r="E1467" s="2" t="s">
        <v>267</v>
      </c>
      <c r="F1467" t="s">
        <v>2119</v>
      </c>
      <c r="G1467" s="2" t="s">
        <v>1302</v>
      </c>
      <c r="H1467" t="s">
        <v>1397</v>
      </c>
    </row>
    <row r="1468" spans="1:8" x14ac:dyDescent="0.15">
      <c r="A1468">
        <v>10473</v>
      </c>
      <c r="B1468" t="s">
        <v>4921</v>
      </c>
      <c r="C1468" t="s">
        <v>4922</v>
      </c>
      <c r="D1468" t="s">
        <v>378</v>
      </c>
      <c r="E1468" s="2" t="s">
        <v>267</v>
      </c>
      <c r="F1468" t="s">
        <v>1915</v>
      </c>
      <c r="G1468" s="2" t="s">
        <v>1122</v>
      </c>
      <c r="H1468" t="s">
        <v>1397</v>
      </c>
    </row>
    <row r="1469" spans="1:8" x14ac:dyDescent="0.15">
      <c r="A1469">
        <v>10474</v>
      </c>
      <c r="B1469" t="s">
        <v>4923</v>
      </c>
      <c r="C1469" t="s">
        <v>4924</v>
      </c>
      <c r="D1469" t="s">
        <v>378</v>
      </c>
      <c r="E1469" s="2" t="s">
        <v>267</v>
      </c>
      <c r="F1469" t="s">
        <v>1915</v>
      </c>
      <c r="G1469" s="2" t="s">
        <v>513</v>
      </c>
      <c r="H1469" t="s">
        <v>1397</v>
      </c>
    </row>
    <row r="1470" spans="1:8" x14ac:dyDescent="0.15">
      <c r="A1470">
        <v>10475</v>
      </c>
      <c r="B1470" t="s">
        <v>4925</v>
      </c>
      <c r="C1470" t="s">
        <v>4926</v>
      </c>
      <c r="D1470" t="s">
        <v>378</v>
      </c>
      <c r="E1470" s="2" t="s">
        <v>267</v>
      </c>
      <c r="F1470" t="s">
        <v>1905</v>
      </c>
      <c r="G1470" s="2" t="s">
        <v>710</v>
      </c>
      <c r="H1470" t="s">
        <v>1397</v>
      </c>
    </row>
    <row r="1471" spans="1:8" x14ac:dyDescent="0.15">
      <c r="A1471">
        <v>10476</v>
      </c>
      <c r="B1471" t="s">
        <v>4927</v>
      </c>
      <c r="C1471" t="s">
        <v>1388</v>
      </c>
      <c r="D1471" t="s">
        <v>378</v>
      </c>
      <c r="E1471" s="2" t="s">
        <v>267</v>
      </c>
      <c r="F1471" t="s">
        <v>2016</v>
      </c>
      <c r="G1471" s="2" t="s">
        <v>672</v>
      </c>
      <c r="H1471" t="s">
        <v>1397</v>
      </c>
    </row>
    <row r="1472" spans="1:8" x14ac:dyDescent="0.15">
      <c r="A1472">
        <v>10477</v>
      </c>
      <c r="B1472" t="s">
        <v>4928</v>
      </c>
      <c r="C1472" t="s">
        <v>4929</v>
      </c>
      <c r="D1472" t="s">
        <v>378</v>
      </c>
      <c r="E1472" s="2" t="s">
        <v>267</v>
      </c>
      <c r="F1472" t="s">
        <v>1905</v>
      </c>
      <c r="G1472" s="2" t="s">
        <v>1200</v>
      </c>
      <c r="H1472" t="s">
        <v>1397</v>
      </c>
    </row>
    <row r="1473" spans="1:8" x14ac:dyDescent="0.15">
      <c r="A1473">
        <v>10478</v>
      </c>
      <c r="B1473" t="s">
        <v>4930</v>
      </c>
      <c r="C1473" t="s">
        <v>4931</v>
      </c>
      <c r="D1473" t="s">
        <v>378</v>
      </c>
      <c r="E1473" s="2" t="s">
        <v>267</v>
      </c>
      <c r="F1473" t="s">
        <v>2051</v>
      </c>
      <c r="G1473" s="2" t="s">
        <v>1239</v>
      </c>
      <c r="H1473" t="s">
        <v>1397</v>
      </c>
    </row>
    <row r="1474" spans="1:8" x14ac:dyDescent="0.15">
      <c r="A1474">
        <v>10479</v>
      </c>
      <c r="B1474" t="s">
        <v>4932</v>
      </c>
      <c r="C1474" t="s">
        <v>4933</v>
      </c>
      <c r="D1474" t="s">
        <v>378</v>
      </c>
      <c r="E1474" s="2" t="s">
        <v>267</v>
      </c>
      <c r="F1474" t="s">
        <v>2219</v>
      </c>
      <c r="G1474" s="2" t="s">
        <v>772</v>
      </c>
      <c r="H1474" t="s">
        <v>1397</v>
      </c>
    </row>
    <row r="1475" spans="1:8" x14ac:dyDescent="0.15">
      <c r="A1475">
        <v>10480</v>
      </c>
      <c r="B1475" t="s">
        <v>4934</v>
      </c>
      <c r="C1475" t="s">
        <v>4935</v>
      </c>
      <c r="D1475" t="s">
        <v>378</v>
      </c>
      <c r="E1475" s="2" t="s">
        <v>267</v>
      </c>
      <c r="F1475" t="s">
        <v>2023</v>
      </c>
      <c r="G1475" s="2" t="s">
        <v>986</v>
      </c>
      <c r="H1475" t="s">
        <v>1397</v>
      </c>
    </row>
    <row r="1476" spans="1:8" x14ac:dyDescent="0.15">
      <c r="A1476">
        <v>10481</v>
      </c>
      <c r="B1476" t="s">
        <v>4936</v>
      </c>
      <c r="C1476" t="s">
        <v>4937</v>
      </c>
      <c r="D1476" t="s">
        <v>378</v>
      </c>
      <c r="E1476" s="2" t="s">
        <v>266</v>
      </c>
      <c r="F1476" t="s">
        <v>1905</v>
      </c>
      <c r="G1476" s="2" t="s">
        <v>815</v>
      </c>
      <c r="H1476" t="s">
        <v>1397</v>
      </c>
    </row>
    <row r="1477" spans="1:8" x14ac:dyDescent="0.15">
      <c r="A1477">
        <v>10482</v>
      </c>
      <c r="B1477" t="s">
        <v>4938</v>
      </c>
      <c r="C1477" t="s">
        <v>4939</v>
      </c>
      <c r="D1477" t="s">
        <v>378</v>
      </c>
      <c r="E1477" s="2" t="s">
        <v>266</v>
      </c>
      <c r="F1477" t="s">
        <v>2085</v>
      </c>
      <c r="G1477" s="2" t="s">
        <v>744</v>
      </c>
      <c r="H1477" t="s">
        <v>1397</v>
      </c>
    </row>
    <row r="1478" spans="1:8" x14ac:dyDescent="0.15">
      <c r="A1478">
        <v>10483</v>
      </c>
      <c r="B1478" t="s">
        <v>4940</v>
      </c>
      <c r="C1478" t="s">
        <v>4941</v>
      </c>
      <c r="D1478" t="s">
        <v>378</v>
      </c>
      <c r="E1478" s="2" t="s">
        <v>266</v>
      </c>
      <c r="F1478" t="s">
        <v>1915</v>
      </c>
      <c r="G1478" s="2" t="s">
        <v>562</v>
      </c>
      <c r="H1478" t="s">
        <v>1397</v>
      </c>
    </row>
    <row r="1479" spans="1:8" x14ac:dyDescent="0.15">
      <c r="A1479">
        <v>10484</v>
      </c>
      <c r="B1479" t="s">
        <v>4942</v>
      </c>
      <c r="C1479" t="s">
        <v>4943</v>
      </c>
      <c r="D1479" t="s">
        <v>378</v>
      </c>
      <c r="E1479" s="2" t="s">
        <v>266</v>
      </c>
      <c r="F1479" t="s">
        <v>1905</v>
      </c>
      <c r="G1479" s="2" t="s">
        <v>554</v>
      </c>
      <c r="H1479" t="s">
        <v>1397</v>
      </c>
    </row>
    <row r="1480" spans="1:8" x14ac:dyDescent="0.15">
      <c r="A1480">
        <v>10485</v>
      </c>
      <c r="B1480" t="s">
        <v>4944</v>
      </c>
      <c r="C1480" t="s">
        <v>4945</v>
      </c>
      <c r="D1480" t="s">
        <v>378</v>
      </c>
      <c r="E1480" s="2" t="s">
        <v>266</v>
      </c>
      <c r="F1480" t="s">
        <v>2114</v>
      </c>
      <c r="G1480" s="2" t="s">
        <v>948</v>
      </c>
      <c r="H1480" t="s">
        <v>1397</v>
      </c>
    </row>
    <row r="1481" spans="1:8" x14ac:dyDescent="0.15">
      <c r="A1481">
        <v>10486</v>
      </c>
      <c r="B1481" t="s">
        <v>4946</v>
      </c>
      <c r="C1481" t="s">
        <v>4947</v>
      </c>
      <c r="D1481" t="s">
        <v>378</v>
      </c>
      <c r="E1481" s="2" t="s">
        <v>266</v>
      </c>
      <c r="F1481" t="s">
        <v>2023</v>
      </c>
      <c r="G1481" s="2" t="s">
        <v>1269</v>
      </c>
      <c r="H1481" t="s">
        <v>1397</v>
      </c>
    </row>
    <row r="1482" spans="1:8" x14ac:dyDescent="0.15">
      <c r="A1482">
        <v>10487</v>
      </c>
      <c r="B1482" t="s">
        <v>4948</v>
      </c>
      <c r="C1482" t="s">
        <v>4949</v>
      </c>
      <c r="D1482" t="s">
        <v>378</v>
      </c>
      <c r="E1482" s="2" t="s">
        <v>266</v>
      </c>
      <c r="F1482" t="s">
        <v>2114</v>
      </c>
      <c r="G1482" s="2" t="s">
        <v>1318</v>
      </c>
      <c r="H1482" t="s">
        <v>1397</v>
      </c>
    </row>
    <row r="1483" spans="1:8" x14ac:dyDescent="0.15">
      <c r="A1483">
        <v>10488</v>
      </c>
      <c r="B1483" t="s">
        <v>4950</v>
      </c>
      <c r="C1483" t="s">
        <v>4951</v>
      </c>
      <c r="D1483" t="s">
        <v>378</v>
      </c>
      <c r="E1483" s="2" t="s">
        <v>266</v>
      </c>
      <c r="F1483" t="s">
        <v>1897</v>
      </c>
      <c r="G1483" s="2" t="s">
        <v>946</v>
      </c>
      <c r="H1483" t="s">
        <v>1397</v>
      </c>
    </row>
    <row r="1484" spans="1:8" x14ac:dyDescent="0.15">
      <c r="A1484">
        <v>10489</v>
      </c>
      <c r="B1484" t="s">
        <v>4952</v>
      </c>
      <c r="C1484" t="s">
        <v>4953</v>
      </c>
      <c r="D1484" t="s">
        <v>378</v>
      </c>
      <c r="E1484" s="2" t="s">
        <v>266</v>
      </c>
      <c r="F1484" t="s">
        <v>2631</v>
      </c>
      <c r="G1484" s="2" t="s">
        <v>819</v>
      </c>
      <c r="H1484" t="s">
        <v>1397</v>
      </c>
    </row>
    <row r="1485" spans="1:8" x14ac:dyDescent="0.15">
      <c r="A1485">
        <v>10490</v>
      </c>
      <c r="B1485" t="s">
        <v>4954</v>
      </c>
      <c r="C1485" t="s">
        <v>4955</v>
      </c>
      <c r="D1485" t="s">
        <v>378</v>
      </c>
      <c r="E1485" s="2" t="s">
        <v>266</v>
      </c>
      <c r="F1485" t="s">
        <v>1915</v>
      </c>
      <c r="G1485" s="2" t="s">
        <v>559</v>
      </c>
      <c r="H1485" t="s">
        <v>1397</v>
      </c>
    </row>
    <row r="1486" spans="1:8" x14ac:dyDescent="0.15">
      <c r="A1486">
        <v>10491</v>
      </c>
      <c r="B1486" t="s">
        <v>4956</v>
      </c>
      <c r="C1486" t="s">
        <v>4957</v>
      </c>
      <c r="D1486" t="s">
        <v>472</v>
      </c>
      <c r="E1486" s="2" t="s">
        <v>266</v>
      </c>
      <c r="F1486" t="s">
        <v>2043</v>
      </c>
      <c r="G1486" s="2" t="s">
        <v>872</v>
      </c>
      <c r="H1486" t="s">
        <v>1397</v>
      </c>
    </row>
    <row r="1487" spans="1:8" x14ac:dyDescent="0.15">
      <c r="A1487">
        <v>10492</v>
      </c>
      <c r="B1487" t="s">
        <v>4958</v>
      </c>
      <c r="C1487" t="s">
        <v>4959</v>
      </c>
      <c r="D1487" t="s">
        <v>408</v>
      </c>
      <c r="E1487" s="2">
        <v>1</v>
      </c>
      <c r="F1487" t="s">
        <v>2016</v>
      </c>
      <c r="G1487" s="2">
        <v>10418</v>
      </c>
      <c r="H1487" t="s">
        <v>1397</v>
      </c>
    </row>
    <row r="1488" spans="1:8" x14ac:dyDescent="0.15">
      <c r="A1488">
        <v>10493</v>
      </c>
      <c r="B1488" t="s">
        <v>4960</v>
      </c>
      <c r="C1488" t="s">
        <v>4961</v>
      </c>
      <c r="D1488" t="s">
        <v>408</v>
      </c>
      <c r="E1488" s="2">
        <v>1</v>
      </c>
      <c r="F1488" t="s">
        <v>1966</v>
      </c>
      <c r="G1488" s="2">
        <v>20213</v>
      </c>
      <c r="H1488" t="s">
        <v>1397</v>
      </c>
    </row>
    <row r="1489" spans="1:8" x14ac:dyDescent="0.15">
      <c r="A1489">
        <v>10494</v>
      </c>
      <c r="B1489" t="s">
        <v>4962</v>
      </c>
      <c r="C1489" t="s">
        <v>4963</v>
      </c>
      <c r="D1489" t="s">
        <v>408</v>
      </c>
      <c r="E1489" s="2">
        <v>1</v>
      </c>
      <c r="F1489" t="s">
        <v>2266</v>
      </c>
      <c r="G1489" s="2">
        <v>20210</v>
      </c>
      <c r="H1489" t="s">
        <v>1397</v>
      </c>
    </row>
    <row r="1490" spans="1:8" x14ac:dyDescent="0.15">
      <c r="A1490">
        <v>10495</v>
      </c>
      <c r="B1490" t="s">
        <v>4964</v>
      </c>
      <c r="C1490" t="s">
        <v>4965</v>
      </c>
      <c r="D1490" t="s">
        <v>408</v>
      </c>
      <c r="E1490" s="2">
        <v>1</v>
      </c>
      <c r="F1490" t="s">
        <v>2155</v>
      </c>
      <c r="G1490" s="2">
        <v>10719</v>
      </c>
      <c r="H1490" t="s">
        <v>1397</v>
      </c>
    </row>
    <row r="1491" spans="1:8" x14ac:dyDescent="0.15">
      <c r="A1491">
        <v>10496</v>
      </c>
      <c r="B1491" t="s">
        <v>4966</v>
      </c>
      <c r="C1491" t="s">
        <v>4967</v>
      </c>
      <c r="D1491" t="s">
        <v>371</v>
      </c>
      <c r="E1491" s="2">
        <v>1</v>
      </c>
      <c r="F1491" t="s">
        <v>1915</v>
      </c>
      <c r="G1491" s="2">
        <v>20118</v>
      </c>
      <c r="H1491" t="s">
        <v>1397</v>
      </c>
    </row>
    <row r="1492" spans="1:8" x14ac:dyDescent="0.15">
      <c r="A1492">
        <v>10497</v>
      </c>
      <c r="B1492" t="s">
        <v>4968</v>
      </c>
      <c r="C1492" t="s">
        <v>4969</v>
      </c>
      <c r="D1492" t="s">
        <v>371</v>
      </c>
      <c r="E1492" s="2">
        <v>1</v>
      </c>
      <c r="F1492" t="s">
        <v>1905</v>
      </c>
      <c r="G1492" s="2">
        <v>20306</v>
      </c>
      <c r="H1492" t="s">
        <v>1397</v>
      </c>
    </row>
    <row r="1493" spans="1:8" x14ac:dyDescent="0.15">
      <c r="A1493">
        <v>10498</v>
      </c>
      <c r="B1493" t="s">
        <v>4970</v>
      </c>
      <c r="C1493" t="s">
        <v>4971</v>
      </c>
      <c r="D1493" t="s">
        <v>371</v>
      </c>
      <c r="E1493" s="2">
        <v>1</v>
      </c>
      <c r="F1493" t="s">
        <v>2579</v>
      </c>
      <c r="G1493" s="2">
        <v>10409</v>
      </c>
      <c r="H1493" t="s">
        <v>1397</v>
      </c>
    </row>
    <row r="1494" spans="1:8" x14ac:dyDescent="0.15">
      <c r="A1494">
        <v>10499</v>
      </c>
      <c r="B1494" t="s">
        <v>4972</v>
      </c>
      <c r="C1494" t="s">
        <v>4973</v>
      </c>
      <c r="D1494" t="s">
        <v>371</v>
      </c>
      <c r="E1494" s="2">
        <v>1</v>
      </c>
      <c r="F1494" t="s">
        <v>2085</v>
      </c>
      <c r="G1494" s="2">
        <v>10801</v>
      </c>
      <c r="H1494" t="s">
        <v>1397</v>
      </c>
    </row>
    <row r="1495" spans="1:8" x14ac:dyDescent="0.15">
      <c r="A1495">
        <v>10500</v>
      </c>
      <c r="B1495" t="s">
        <v>4974</v>
      </c>
      <c r="C1495" t="s">
        <v>4975</v>
      </c>
      <c r="D1495" t="s">
        <v>371</v>
      </c>
      <c r="E1495" s="2">
        <v>1</v>
      </c>
      <c r="F1495" t="s">
        <v>2009</v>
      </c>
      <c r="G1495" s="2">
        <v>10916</v>
      </c>
      <c r="H1495" t="s">
        <v>1397</v>
      </c>
    </row>
    <row r="1496" spans="1:8" x14ac:dyDescent="0.15">
      <c r="A1496">
        <v>10501</v>
      </c>
      <c r="B1496" t="s">
        <v>4976</v>
      </c>
      <c r="C1496" t="s">
        <v>4977</v>
      </c>
      <c r="D1496" t="s">
        <v>371</v>
      </c>
      <c r="E1496" s="2">
        <v>1</v>
      </c>
      <c r="F1496" t="s">
        <v>1905</v>
      </c>
      <c r="G1496" s="2">
        <v>10818</v>
      </c>
      <c r="H1496" t="s">
        <v>1397</v>
      </c>
    </row>
    <row r="1497" spans="1:8" x14ac:dyDescent="0.15">
      <c r="A1497">
        <v>10502</v>
      </c>
      <c r="B1497" t="s">
        <v>4978</v>
      </c>
      <c r="C1497" t="s">
        <v>4979</v>
      </c>
      <c r="D1497" t="s">
        <v>381</v>
      </c>
      <c r="E1497" s="2">
        <v>1</v>
      </c>
      <c r="F1497" t="s">
        <v>1929</v>
      </c>
      <c r="G1497" s="2">
        <v>20308</v>
      </c>
      <c r="H1497" t="s">
        <v>1397</v>
      </c>
    </row>
    <row r="1498" spans="1:8" x14ac:dyDescent="0.15">
      <c r="A1498">
        <v>10503</v>
      </c>
      <c r="B1498" t="s">
        <v>4980</v>
      </c>
      <c r="C1498" t="s">
        <v>4981</v>
      </c>
      <c r="D1498" t="s">
        <v>381</v>
      </c>
      <c r="E1498" s="2">
        <v>1</v>
      </c>
      <c r="F1498" t="s">
        <v>1897</v>
      </c>
      <c r="G1498" s="2">
        <v>20105</v>
      </c>
      <c r="H1498" t="s">
        <v>1397</v>
      </c>
    </row>
    <row r="1499" spans="1:8" x14ac:dyDescent="0.15">
      <c r="A1499">
        <v>10504</v>
      </c>
      <c r="B1499" t="s">
        <v>4982</v>
      </c>
      <c r="C1499" t="s">
        <v>4983</v>
      </c>
      <c r="D1499" t="s">
        <v>381</v>
      </c>
      <c r="E1499" s="2">
        <v>1</v>
      </c>
      <c r="F1499" t="s">
        <v>2333</v>
      </c>
      <c r="G1499" s="2">
        <v>10530</v>
      </c>
      <c r="H1499" t="s">
        <v>1397</v>
      </c>
    </row>
    <row r="1500" spans="1:8" x14ac:dyDescent="0.15">
      <c r="A1500">
        <v>10505</v>
      </c>
      <c r="B1500" t="s">
        <v>4984</v>
      </c>
      <c r="C1500" t="s">
        <v>4985</v>
      </c>
      <c r="D1500" t="s">
        <v>381</v>
      </c>
      <c r="E1500" s="2">
        <v>1</v>
      </c>
      <c r="F1500" t="s">
        <v>1897</v>
      </c>
      <c r="G1500" s="2">
        <v>10913</v>
      </c>
      <c r="H1500" t="s">
        <v>1397</v>
      </c>
    </row>
    <row r="1501" spans="1:8" x14ac:dyDescent="0.15">
      <c r="A1501">
        <v>10506</v>
      </c>
      <c r="B1501" t="s">
        <v>4986</v>
      </c>
      <c r="C1501" t="s">
        <v>4987</v>
      </c>
      <c r="D1501" t="s">
        <v>381</v>
      </c>
      <c r="E1501" s="2">
        <v>1</v>
      </c>
      <c r="F1501" t="s">
        <v>1929</v>
      </c>
      <c r="G1501" s="2">
        <v>10710</v>
      </c>
      <c r="H1501" t="s">
        <v>1397</v>
      </c>
    </row>
    <row r="1502" spans="1:8" x14ac:dyDescent="0.15">
      <c r="A1502">
        <v>10507</v>
      </c>
      <c r="B1502" t="s">
        <v>4988</v>
      </c>
      <c r="C1502" t="s">
        <v>4989</v>
      </c>
      <c r="D1502" t="s">
        <v>381</v>
      </c>
      <c r="E1502" s="2">
        <v>1</v>
      </c>
      <c r="F1502" t="s">
        <v>1897</v>
      </c>
      <c r="G1502" s="2">
        <v>20310</v>
      </c>
      <c r="H1502" t="s">
        <v>1397</v>
      </c>
    </row>
    <row r="1503" spans="1:8" x14ac:dyDescent="0.15">
      <c r="A1503">
        <v>10508</v>
      </c>
      <c r="B1503" t="s">
        <v>4990</v>
      </c>
      <c r="C1503" t="s">
        <v>4991</v>
      </c>
      <c r="D1503" t="s">
        <v>381</v>
      </c>
      <c r="E1503" s="2">
        <v>1</v>
      </c>
      <c r="F1503" t="s">
        <v>1897</v>
      </c>
      <c r="G1503" s="2">
        <v>20329</v>
      </c>
      <c r="H1503" t="s">
        <v>1397</v>
      </c>
    </row>
    <row r="1504" spans="1:8" x14ac:dyDescent="0.15">
      <c r="A1504">
        <v>10509</v>
      </c>
      <c r="B1504" t="s">
        <v>4992</v>
      </c>
      <c r="C1504" t="s">
        <v>4993</v>
      </c>
      <c r="D1504" t="s">
        <v>381</v>
      </c>
      <c r="E1504" s="2">
        <v>1</v>
      </c>
      <c r="F1504" t="s">
        <v>1929</v>
      </c>
      <c r="G1504" s="2">
        <v>10403</v>
      </c>
      <c r="H1504" t="s">
        <v>1397</v>
      </c>
    </row>
    <row r="1505" spans="1:8" x14ac:dyDescent="0.15">
      <c r="A1505">
        <v>10510</v>
      </c>
      <c r="B1505" t="s">
        <v>4994</v>
      </c>
      <c r="C1505" t="s">
        <v>4995</v>
      </c>
      <c r="D1505" t="s">
        <v>381</v>
      </c>
      <c r="E1505" s="2">
        <v>1</v>
      </c>
      <c r="F1505" t="s">
        <v>1994</v>
      </c>
      <c r="G1505" s="2">
        <v>10822</v>
      </c>
      <c r="H1505" t="s">
        <v>1397</v>
      </c>
    </row>
    <row r="1506" spans="1:8" x14ac:dyDescent="0.15">
      <c r="A1506">
        <v>10511</v>
      </c>
      <c r="B1506" t="s">
        <v>4996</v>
      </c>
      <c r="C1506" t="s">
        <v>4997</v>
      </c>
      <c r="D1506" t="s">
        <v>361</v>
      </c>
      <c r="E1506" s="2">
        <v>1</v>
      </c>
      <c r="F1506" t="s">
        <v>1902</v>
      </c>
      <c r="G1506" s="2">
        <v>10920</v>
      </c>
      <c r="H1506" t="s">
        <v>1397</v>
      </c>
    </row>
    <row r="1507" spans="1:8" x14ac:dyDescent="0.15">
      <c r="A1507">
        <v>10512</v>
      </c>
      <c r="B1507" t="s">
        <v>4998</v>
      </c>
      <c r="C1507" t="s">
        <v>3082</v>
      </c>
      <c r="D1507" t="s">
        <v>361</v>
      </c>
      <c r="E1507" s="2">
        <v>1</v>
      </c>
      <c r="F1507" t="s">
        <v>2219</v>
      </c>
      <c r="G1507" s="2">
        <v>20125</v>
      </c>
      <c r="H1507" t="s">
        <v>1397</v>
      </c>
    </row>
    <row r="1508" spans="1:8" x14ac:dyDescent="0.15">
      <c r="A1508">
        <v>10513</v>
      </c>
      <c r="B1508" t="s">
        <v>4999</v>
      </c>
      <c r="C1508" t="s">
        <v>5000</v>
      </c>
      <c r="D1508" t="s">
        <v>361</v>
      </c>
      <c r="E1508" s="2">
        <v>1</v>
      </c>
      <c r="F1508" t="s">
        <v>1905</v>
      </c>
      <c r="G1508" s="2">
        <v>606</v>
      </c>
      <c r="H1508" t="s">
        <v>1397</v>
      </c>
    </row>
    <row r="1509" spans="1:8" x14ac:dyDescent="0.15">
      <c r="A1509">
        <v>10514</v>
      </c>
      <c r="B1509" t="s">
        <v>5001</v>
      </c>
      <c r="C1509" t="s">
        <v>5002</v>
      </c>
      <c r="D1509" t="s">
        <v>361</v>
      </c>
      <c r="E1509" s="2">
        <v>1</v>
      </c>
      <c r="F1509" t="s">
        <v>1905</v>
      </c>
      <c r="G1509" s="2">
        <v>11029</v>
      </c>
      <c r="H1509" t="s">
        <v>1397</v>
      </c>
    </row>
    <row r="1510" spans="1:8" x14ac:dyDescent="0.15">
      <c r="A1510">
        <v>10515</v>
      </c>
      <c r="B1510" t="s">
        <v>5003</v>
      </c>
      <c r="C1510" t="s">
        <v>5004</v>
      </c>
      <c r="D1510" t="s">
        <v>292</v>
      </c>
      <c r="E1510" s="2">
        <v>1</v>
      </c>
      <c r="F1510" t="s">
        <v>2043</v>
      </c>
      <c r="G1510" s="2">
        <v>10731</v>
      </c>
      <c r="H1510" t="s">
        <v>1397</v>
      </c>
    </row>
    <row r="1511" spans="1:8" x14ac:dyDescent="0.15">
      <c r="A1511">
        <v>10516</v>
      </c>
      <c r="B1511" t="s">
        <v>5005</v>
      </c>
      <c r="C1511" t="s">
        <v>5006</v>
      </c>
      <c r="D1511" t="s">
        <v>292</v>
      </c>
      <c r="E1511" s="2">
        <v>1</v>
      </c>
      <c r="F1511" t="s">
        <v>1929</v>
      </c>
      <c r="G1511" s="2">
        <v>11126</v>
      </c>
      <c r="H1511" t="s">
        <v>1397</v>
      </c>
    </row>
    <row r="1512" spans="1:8" x14ac:dyDescent="0.15">
      <c r="A1512">
        <v>10517</v>
      </c>
      <c r="B1512" t="s">
        <v>5007</v>
      </c>
      <c r="C1512" t="s">
        <v>5008</v>
      </c>
      <c r="D1512" t="s">
        <v>292</v>
      </c>
      <c r="E1512" s="2">
        <v>1</v>
      </c>
      <c r="F1512" t="s">
        <v>2085</v>
      </c>
      <c r="G1512" s="2">
        <v>11126</v>
      </c>
      <c r="H1512" t="s">
        <v>1397</v>
      </c>
    </row>
    <row r="1513" spans="1:8" x14ac:dyDescent="0.15">
      <c r="A1513">
        <v>10518</v>
      </c>
      <c r="B1513" t="s">
        <v>5009</v>
      </c>
      <c r="C1513" t="s">
        <v>5010</v>
      </c>
      <c r="D1513" t="s">
        <v>292</v>
      </c>
      <c r="E1513" s="2">
        <v>1</v>
      </c>
      <c r="F1513" t="s">
        <v>2043</v>
      </c>
      <c r="G1513" s="2">
        <v>10825</v>
      </c>
      <c r="H1513" t="s">
        <v>1397</v>
      </c>
    </row>
    <row r="1514" spans="1:8" x14ac:dyDescent="0.15">
      <c r="A1514">
        <v>10519</v>
      </c>
      <c r="B1514" t="s">
        <v>5011</v>
      </c>
      <c r="C1514" t="s">
        <v>5012</v>
      </c>
      <c r="D1514" t="s">
        <v>292</v>
      </c>
      <c r="E1514" s="2">
        <v>1</v>
      </c>
      <c r="F1514" t="s">
        <v>2043</v>
      </c>
      <c r="G1514" s="2">
        <v>11203</v>
      </c>
      <c r="H1514" t="s">
        <v>1397</v>
      </c>
    </row>
    <row r="1515" spans="1:8" x14ac:dyDescent="0.15">
      <c r="A1515">
        <v>10520</v>
      </c>
      <c r="B1515" t="s">
        <v>5013</v>
      </c>
      <c r="C1515" t="s">
        <v>5014</v>
      </c>
      <c r="D1515" t="s">
        <v>292</v>
      </c>
      <c r="E1515" s="2">
        <v>1</v>
      </c>
      <c r="F1515" t="s">
        <v>2016</v>
      </c>
      <c r="G1515" s="2">
        <v>10511</v>
      </c>
      <c r="H1515" t="s">
        <v>1397</v>
      </c>
    </row>
    <row r="1516" spans="1:8" x14ac:dyDescent="0.15">
      <c r="A1516">
        <v>10521</v>
      </c>
      <c r="B1516" t="s">
        <v>5015</v>
      </c>
      <c r="C1516" t="s">
        <v>5016</v>
      </c>
      <c r="D1516" t="s">
        <v>292</v>
      </c>
      <c r="E1516" s="2">
        <v>1</v>
      </c>
      <c r="F1516" t="s">
        <v>2043</v>
      </c>
      <c r="G1516" s="2">
        <v>20313</v>
      </c>
      <c r="H1516" t="s">
        <v>1397</v>
      </c>
    </row>
    <row r="1517" spans="1:8" x14ac:dyDescent="0.15">
      <c r="A1517">
        <v>10522</v>
      </c>
      <c r="B1517" t="s">
        <v>5017</v>
      </c>
      <c r="C1517" t="s">
        <v>5018</v>
      </c>
      <c r="D1517" t="s">
        <v>292</v>
      </c>
      <c r="E1517" s="2">
        <v>1</v>
      </c>
      <c r="F1517" t="s">
        <v>2043</v>
      </c>
      <c r="G1517" s="2">
        <v>10805</v>
      </c>
      <c r="H1517" t="s">
        <v>1397</v>
      </c>
    </row>
    <row r="1518" spans="1:8" x14ac:dyDescent="0.15">
      <c r="A1518">
        <v>10523</v>
      </c>
      <c r="B1518" t="s">
        <v>5019</v>
      </c>
      <c r="C1518" t="s">
        <v>5020</v>
      </c>
      <c r="D1518" t="s">
        <v>292</v>
      </c>
      <c r="E1518" s="2">
        <v>1</v>
      </c>
      <c r="F1518" t="s">
        <v>2043</v>
      </c>
      <c r="G1518" s="2">
        <v>10815</v>
      </c>
      <c r="H1518" t="s">
        <v>1397</v>
      </c>
    </row>
    <row r="1519" spans="1:8" x14ac:dyDescent="0.15">
      <c r="A1519">
        <v>10524</v>
      </c>
      <c r="B1519" t="s">
        <v>5021</v>
      </c>
      <c r="C1519" t="s">
        <v>5022</v>
      </c>
      <c r="D1519" t="s">
        <v>292</v>
      </c>
      <c r="E1519" s="2">
        <v>1</v>
      </c>
      <c r="F1519" t="s">
        <v>1929</v>
      </c>
      <c r="G1519" s="2">
        <v>11118</v>
      </c>
      <c r="H1519" t="s">
        <v>1397</v>
      </c>
    </row>
    <row r="1520" spans="1:8" x14ac:dyDescent="0.15">
      <c r="A1520">
        <v>10525</v>
      </c>
      <c r="B1520" t="s">
        <v>5023</v>
      </c>
      <c r="C1520" t="s">
        <v>5024</v>
      </c>
      <c r="D1520" t="s">
        <v>292</v>
      </c>
      <c r="E1520" s="2">
        <v>1</v>
      </c>
      <c r="F1520" t="s">
        <v>2043</v>
      </c>
      <c r="G1520" s="2">
        <v>10709</v>
      </c>
      <c r="H1520" t="s">
        <v>1397</v>
      </c>
    </row>
    <row r="1521" spans="1:8" x14ac:dyDescent="0.15">
      <c r="A1521">
        <v>10526</v>
      </c>
      <c r="B1521" t="s">
        <v>5025</v>
      </c>
      <c r="C1521" t="s">
        <v>5026</v>
      </c>
      <c r="D1521" t="s">
        <v>465</v>
      </c>
      <c r="E1521" s="2">
        <v>4</v>
      </c>
      <c r="F1521" t="s">
        <v>1915</v>
      </c>
      <c r="G1521" s="2">
        <v>971009</v>
      </c>
      <c r="H1521" t="s">
        <v>1397</v>
      </c>
    </row>
    <row r="1522" spans="1:8" x14ac:dyDescent="0.15">
      <c r="A1522">
        <v>10527</v>
      </c>
      <c r="B1522" t="s">
        <v>5027</v>
      </c>
      <c r="C1522" t="s">
        <v>5028</v>
      </c>
      <c r="D1522" t="s">
        <v>446</v>
      </c>
      <c r="E1522" s="2">
        <v>4</v>
      </c>
      <c r="F1522" t="s">
        <v>2043</v>
      </c>
      <c r="G1522" s="2">
        <v>980928</v>
      </c>
      <c r="H1522" t="s">
        <v>1397</v>
      </c>
    </row>
    <row r="1523" spans="1:8" x14ac:dyDescent="0.15">
      <c r="A1523">
        <v>10528</v>
      </c>
      <c r="B1523" t="s">
        <v>5029</v>
      </c>
      <c r="C1523" t="s">
        <v>5030</v>
      </c>
      <c r="D1523" t="s">
        <v>446</v>
      </c>
      <c r="E1523" s="2">
        <v>3</v>
      </c>
      <c r="F1523" t="s">
        <v>2043</v>
      </c>
      <c r="G1523" s="2">
        <v>112</v>
      </c>
      <c r="H1523" t="s">
        <v>1397</v>
      </c>
    </row>
    <row r="1524" spans="1:8" x14ac:dyDescent="0.15">
      <c r="A1524">
        <v>10529</v>
      </c>
      <c r="B1524" t="s">
        <v>5031</v>
      </c>
      <c r="C1524" t="s">
        <v>5032</v>
      </c>
      <c r="D1524" t="s">
        <v>376</v>
      </c>
      <c r="E1524" s="2">
        <v>1</v>
      </c>
      <c r="F1524" t="s">
        <v>2292</v>
      </c>
      <c r="G1524" s="2">
        <v>10628</v>
      </c>
      <c r="H1524" t="s">
        <v>1397</v>
      </c>
    </row>
    <row r="1525" spans="1:8" x14ac:dyDescent="0.15">
      <c r="A1525">
        <v>10530</v>
      </c>
      <c r="B1525" t="s">
        <v>5033</v>
      </c>
      <c r="C1525" t="s">
        <v>5034</v>
      </c>
      <c r="D1525" t="s">
        <v>376</v>
      </c>
      <c r="E1525" s="2">
        <v>1</v>
      </c>
      <c r="F1525" t="s">
        <v>2155</v>
      </c>
      <c r="G1525" s="2">
        <v>20119</v>
      </c>
      <c r="H1525" t="s">
        <v>1397</v>
      </c>
    </row>
    <row r="1526" spans="1:8" x14ac:dyDescent="0.15">
      <c r="A1526">
        <v>10531</v>
      </c>
      <c r="B1526" t="s">
        <v>5035</v>
      </c>
      <c r="C1526" t="s">
        <v>5036</v>
      </c>
      <c r="D1526" t="s">
        <v>376</v>
      </c>
      <c r="E1526" s="2">
        <v>1</v>
      </c>
      <c r="F1526" t="s">
        <v>1929</v>
      </c>
      <c r="G1526" s="2">
        <v>10419</v>
      </c>
      <c r="H1526" t="s">
        <v>1397</v>
      </c>
    </row>
    <row r="1527" spans="1:8" x14ac:dyDescent="0.15">
      <c r="A1527">
        <v>10532</v>
      </c>
      <c r="B1527" t="s">
        <v>5037</v>
      </c>
      <c r="C1527" t="s">
        <v>5038</v>
      </c>
      <c r="D1527" t="s">
        <v>376</v>
      </c>
      <c r="E1527" s="2">
        <v>1</v>
      </c>
      <c r="F1527" t="s">
        <v>1897</v>
      </c>
      <c r="G1527" s="2">
        <v>10722</v>
      </c>
      <c r="H1527" t="s">
        <v>1397</v>
      </c>
    </row>
    <row r="1528" spans="1:8" x14ac:dyDescent="0.15">
      <c r="A1528">
        <v>10533</v>
      </c>
      <c r="B1528" t="s">
        <v>5039</v>
      </c>
      <c r="C1528" t="s">
        <v>5040</v>
      </c>
      <c r="D1528" t="s">
        <v>376</v>
      </c>
      <c r="E1528" s="2">
        <v>2</v>
      </c>
      <c r="F1528" t="s">
        <v>2016</v>
      </c>
      <c r="G1528" s="2">
        <v>524</v>
      </c>
      <c r="H1528" t="s">
        <v>1397</v>
      </c>
    </row>
    <row r="1529" spans="1:8" x14ac:dyDescent="0.15">
      <c r="A1529">
        <v>10534</v>
      </c>
      <c r="B1529" t="s">
        <v>5041</v>
      </c>
      <c r="C1529" t="s">
        <v>5042</v>
      </c>
      <c r="D1529" t="s">
        <v>376</v>
      </c>
      <c r="E1529" s="2">
        <v>1</v>
      </c>
      <c r="F1529" t="s">
        <v>1929</v>
      </c>
      <c r="G1529" s="2">
        <v>11128</v>
      </c>
      <c r="H1529" t="s">
        <v>1397</v>
      </c>
    </row>
    <row r="1530" spans="1:8" x14ac:dyDescent="0.15">
      <c r="A1530">
        <v>10535</v>
      </c>
      <c r="B1530" t="s">
        <v>5043</v>
      </c>
      <c r="C1530" t="s">
        <v>5044</v>
      </c>
      <c r="D1530" t="s">
        <v>390</v>
      </c>
      <c r="E1530" s="2">
        <v>1</v>
      </c>
      <c r="F1530" t="s">
        <v>1897</v>
      </c>
      <c r="G1530" s="2">
        <v>20210</v>
      </c>
      <c r="H1530" t="s">
        <v>1397</v>
      </c>
    </row>
    <row r="1531" spans="1:8" x14ac:dyDescent="0.15">
      <c r="A1531">
        <v>10536</v>
      </c>
      <c r="B1531" t="s">
        <v>5045</v>
      </c>
      <c r="C1531" t="s">
        <v>5046</v>
      </c>
      <c r="D1531" t="s">
        <v>414</v>
      </c>
      <c r="E1531" s="2">
        <v>1</v>
      </c>
      <c r="F1531" t="s">
        <v>1929</v>
      </c>
      <c r="G1531" s="2">
        <v>10516</v>
      </c>
      <c r="H1531" t="s">
        <v>1397</v>
      </c>
    </row>
    <row r="1532" spans="1:8" x14ac:dyDescent="0.15">
      <c r="A1532">
        <v>10537</v>
      </c>
      <c r="B1532" t="s">
        <v>5047</v>
      </c>
      <c r="C1532" t="s">
        <v>5048</v>
      </c>
      <c r="D1532" t="s">
        <v>414</v>
      </c>
      <c r="E1532" s="2">
        <v>1</v>
      </c>
      <c r="F1532" t="s">
        <v>2266</v>
      </c>
      <c r="G1532" s="2">
        <v>10515</v>
      </c>
      <c r="H1532" t="s">
        <v>1397</v>
      </c>
    </row>
    <row r="1533" spans="1:8" x14ac:dyDescent="0.15">
      <c r="A1533">
        <v>10538</v>
      </c>
      <c r="B1533" t="s">
        <v>5049</v>
      </c>
      <c r="C1533" t="s">
        <v>5050</v>
      </c>
      <c r="D1533" t="s">
        <v>414</v>
      </c>
      <c r="E1533" s="2">
        <v>1</v>
      </c>
      <c r="F1533" t="s">
        <v>1902</v>
      </c>
      <c r="G1533" s="2">
        <v>10820</v>
      </c>
      <c r="H1533" t="s">
        <v>1397</v>
      </c>
    </row>
    <row r="1534" spans="1:8" x14ac:dyDescent="0.15">
      <c r="A1534">
        <v>10539</v>
      </c>
      <c r="B1534" t="s">
        <v>5051</v>
      </c>
      <c r="C1534" t="s">
        <v>5052</v>
      </c>
      <c r="D1534" t="s">
        <v>414</v>
      </c>
      <c r="E1534" s="2">
        <v>1</v>
      </c>
      <c r="F1534" t="s">
        <v>1905</v>
      </c>
      <c r="G1534" s="2">
        <v>20312</v>
      </c>
      <c r="H1534" t="s">
        <v>1397</v>
      </c>
    </row>
    <row r="1535" spans="1:8" x14ac:dyDescent="0.15">
      <c r="A1535">
        <v>10540</v>
      </c>
      <c r="B1535" t="s">
        <v>5053</v>
      </c>
      <c r="C1535" t="s">
        <v>5054</v>
      </c>
      <c r="D1535" t="s">
        <v>414</v>
      </c>
      <c r="E1535" s="2">
        <v>1</v>
      </c>
      <c r="F1535" t="s">
        <v>2048</v>
      </c>
      <c r="G1535" s="2">
        <v>10413</v>
      </c>
      <c r="H1535" t="s">
        <v>1397</v>
      </c>
    </row>
    <row r="1536" spans="1:8" x14ac:dyDescent="0.15">
      <c r="A1536">
        <v>10541</v>
      </c>
      <c r="B1536" t="s">
        <v>5055</v>
      </c>
      <c r="C1536" t="s">
        <v>5056</v>
      </c>
      <c r="D1536" t="s">
        <v>414</v>
      </c>
      <c r="E1536" s="2">
        <v>1</v>
      </c>
      <c r="F1536" t="s">
        <v>2023</v>
      </c>
      <c r="G1536" s="2">
        <v>10613</v>
      </c>
      <c r="H1536" t="s">
        <v>1397</v>
      </c>
    </row>
    <row r="1537" spans="1:8" x14ac:dyDescent="0.15">
      <c r="A1537">
        <v>10542</v>
      </c>
      <c r="B1537" t="s">
        <v>5057</v>
      </c>
      <c r="C1537" t="s">
        <v>5058</v>
      </c>
      <c r="D1537" t="s">
        <v>414</v>
      </c>
      <c r="E1537" s="2">
        <v>1</v>
      </c>
      <c r="F1537" t="s">
        <v>1897</v>
      </c>
      <c r="G1537" s="2">
        <v>10421</v>
      </c>
      <c r="H1537" t="s">
        <v>1397</v>
      </c>
    </row>
    <row r="1538" spans="1:8" x14ac:dyDescent="0.15">
      <c r="A1538">
        <v>10543</v>
      </c>
      <c r="B1538" t="s">
        <v>5059</v>
      </c>
      <c r="C1538" t="s">
        <v>5060</v>
      </c>
      <c r="D1538" t="s">
        <v>414</v>
      </c>
      <c r="E1538" s="2">
        <v>1</v>
      </c>
      <c r="F1538" t="s">
        <v>2048</v>
      </c>
      <c r="G1538" s="2">
        <v>20123</v>
      </c>
      <c r="H1538" t="s">
        <v>1397</v>
      </c>
    </row>
    <row r="1539" spans="1:8" x14ac:dyDescent="0.15">
      <c r="A1539">
        <v>10544</v>
      </c>
      <c r="B1539" t="s">
        <v>5061</v>
      </c>
      <c r="C1539" t="s">
        <v>5062</v>
      </c>
      <c r="D1539" t="s">
        <v>414</v>
      </c>
      <c r="E1539" s="2">
        <v>1</v>
      </c>
      <c r="F1539" t="s">
        <v>1902</v>
      </c>
      <c r="G1539" s="2">
        <v>20222</v>
      </c>
      <c r="H1539" t="s">
        <v>1397</v>
      </c>
    </row>
    <row r="1540" spans="1:8" x14ac:dyDescent="0.15">
      <c r="A1540">
        <v>10545</v>
      </c>
      <c r="B1540" t="s">
        <v>5063</v>
      </c>
      <c r="C1540" t="s">
        <v>5064</v>
      </c>
      <c r="D1540" t="s">
        <v>414</v>
      </c>
      <c r="E1540" s="2">
        <v>1</v>
      </c>
      <c r="F1540" t="s">
        <v>1905</v>
      </c>
      <c r="G1540" s="2">
        <v>10830</v>
      </c>
      <c r="H1540" t="s">
        <v>1397</v>
      </c>
    </row>
    <row r="1541" spans="1:8" x14ac:dyDescent="0.15">
      <c r="A1541">
        <v>10546</v>
      </c>
      <c r="B1541" t="s">
        <v>5065</v>
      </c>
      <c r="C1541" t="s">
        <v>5066</v>
      </c>
      <c r="D1541" t="s">
        <v>419</v>
      </c>
      <c r="E1541" s="2">
        <v>1</v>
      </c>
      <c r="F1541" t="s">
        <v>2016</v>
      </c>
      <c r="G1541" s="2">
        <v>10521</v>
      </c>
      <c r="H1541" t="s">
        <v>1397</v>
      </c>
    </row>
    <row r="1542" spans="1:8" x14ac:dyDescent="0.15">
      <c r="A1542">
        <v>10547</v>
      </c>
      <c r="B1542" t="s">
        <v>5067</v>
      </c>
      <c r="C1542" t="s">
        <v>5068</v>
      </c>
      <c r="D1542" t="s">
        <v>379</v>
      </c>
      <c r="E1542" s="2">
        <v>1</v>
      </c>
      <c r="F1542" t="s">
        <v>1902</v>
      </c>
      <c r="G1542" s="2">
        <v>20203</v>
      </c>
      <c r="H1542" t="s">
        <v>1397</v>
      </c>
    </row>
    <row r="1543" spans="1:8" x14ac:dyDescent="0.15">
      <c r="A1543">
        <v>10548</v>
      </c>
      <c r="B1543" t="s">
        <v>5069</v>
      </c>
      <c r="C1543" t="s">
        <v>5070</v>
      </c>
      <c r="D1543" t="s">
        <v>5443</v>
      </c>
      <c r="E1543" s="2">
        <v>1</v>
      </c>
      <c r="F1543" t="s">
        <v>2096</v>
      </c>
      <c r="G1543" s="2">
        <v>10718</v>
      </c>
      <c r="H1543" t="s">
        <v>1397</v>
      </c>
    </row>
    <row r="1544" spans="1:8" x14ac:dyDescent="0.15">
      <c r="A1544">
        <v>10549</v>
      </c>
      <c r="B1544" t="s">
        <v>5071</v>
      </c>
      <c r="C1544" t="s">
        <v>5072</v>
      </c>
      <c r="D1544" t="s">
        <v>5443</v>
      </c>
      <c r="E1544" s="2">
        <v>1</v>
      </c>
      <c r="F1544" t="s">
        <v>1902</v>
      </c>
      <c r="G1544" s="2">
        <v>10915</v>
      </c>
      <c r="H1544" t="s">
        <v>1397</v>
      </c>
    </row>
    <row r="1545" spans="1:8" x14ac:dyDescent="0.15">
      <c r="A1545">
        <v>10550</v>
      </c>
      <c r="B1545" t="s">
        <v>5073</v>
      </c>
      <c r="C1545" t="s">
        <v>5074</v>
      </c>
      <c r="D1545" t="s">
        <v>5443</v>
      </c>
      <c r="E1545" s="2">
        <v>1</v>
      </c>
      <c r="F1545" t="s">
        <v>2114</v>
      </c>
      <c r="G1545" s="2">
        <v>10702</v>
      </c>
      <c r="H1545" t="s">
        <v>1400</v>
      </c>
    </row>
    <row r="1546" spans="1:8" x14ac:dyDescent="0.15">
      <c r="A1546">
        <v>10551</v>
      </c>
      <c r="B1546" t="s">
        <v>5075</v>
      </c>
      <c r="C1546" t="s">
        <v>5076</v>
      </c>
      <c r="D1546" t="s">
        <v>5443</v>
      </c>
      <c r="E1546" s="2">
        <v>1</v>
      </c>
      <c r="F1546" t="s">
        <v>2114</v>
      </c>
      <c r="G1546" s="2">
        <v>10516</v>
      </c>
      <c r="H1546" t="s">
        <v>1400</v>
      </c>
    </row>
    <row r="1547" spans="1:8" x14ac:dyDescent="0.15">
      <c r="A1547">
        <v>10552</v>
      </c>
      <c r="B1547" t="s">
        <v>5077</v>
      </c>
      <c r="C1547" t="s">
        <v>5078</v>
      </c>
      <c r="D1547" t="s">
        <v>5443</v>
      </c>
      <c r="E1547" s="2">
        <v>1</v>
      </c>
      <c r="F1547" t="s">
        <v>1915</v>
      </c>
      <c r="G1547" s="2">
        <v>20125</v>
      </c>
      <c r="H1547" t="s">
        <v>1397</v>
      </c>
    </row>
    <row r="1548" spans="1:8" x14ac:dyDescent="0.15">
      <c r="A1548">
        <v>10553</v>
      </c>
      <c r="B1548" t="s">
        <v>5079</v>
      </c>
      <c r="C1548" t="s">
        <v>5080</v>
      </c>
      <c r="D1548" t="s">
        <v>402</v>
      </c>
      <c r="E1548" s="2">
        <v>1</v>
      </c>
      <c r="F1548" t="s">
        <v>1897</v>
      </c>
      <c r="G1548" s="2">
        <v>10514</v>
      </c>
      <c r="H1548" t="s">
        <v>1397</v>
      </c>
    </row>
    <row r="1549" spans="1:8" x14ac:dyDescent="0.15">
      <c r="A1549">
        <v>10554</v>
      </c>
      <c r="B1549" t="s">
        <v>5081</v>
      </c>
      <c r="C1549" t="s">
        <v>5082</v>
      </c>
      <c r="D1549" t="s">
        <v>402</v>
      </c>
      <c r="E1549" s="2">
        <v>1</v>
      </c>
      <c r="F1549" t="s">
        <v>1897</v>
      </c>
      <c r="G1549" s="2">
        <v>10728</v>
      </c>
      <c r="H1549" t="s">
        <v>1397</v>
      </c>
    </row>
    <row r="1550" spans="1:8" x14ac:dyDescent="0.15">
      <c r="A1550">
        <v>10556</v>
      </c>
      <c r="B1550" t="s">
        <v>5083</v>
      </c>
      <c r="C1550" t="s">
        <v>5084</v>
      </c>
      <c r="D1550" t="s">
        <v>441</v>
      </c>
      <c r="E1550" s="2">
        <v>1</v>
      </c>
      <c r="F1550" t="s">
        <v>1929</v>
      </c>
      <c r="G1550" s="2">
        <v>10904</v>
      </c>
      <c r="H1550" t="s">
        <v>1397</v>
      </c>
    </row>
    <row r="1551" spans="1:8" x14ac:dyDescent="0.15">
      <c r="A1551">
        <v>10557</v>
      </c>
      <c r="B1551" t="s">
        <v>5085</v>
      </c>
      <c r="C1551" t="s">
        <v>5086</v>
      </c>
      <c r="D1551" t="s">
        <v>1422</v>
      </c>
      <c r="E1551" s="2">
        <v>1</v>
      </c>
      <c r="F1551" t="s">
        <v>2043</v>
      </c>
      <c r="G1551" s="2">
        <v>10411</v>
      </c>
      <c r="H1551" t="s">
        <v>1397</v>
      </c>
    </row>
    <row r="1552" spans="1:8" x14ac:dyDescent="0.15">
      <c r="A1552">
        <v>10558</v>
      </c>
      <c r="B1552" t="s">
        <v>5087</v>
      </c>
      <c r="C1552" t="s">
        <v>5088</v>
      </c>
      <c r="D1552" t="s">
        <v>392</v>
      </c>
      <c r="E1552" s="2">
        <v>1</v>
      </c>
      <c r="F1552" t="s">
        <v>1902</v>
      </c>
      <c r="G1552" s="2">
        <v>11017</v>
      </c>
      <c r="H1552" t="s">
        <v>1397</v>
      </c>
    </row>
    <row r="1553" spans="1:8" x14ac:dyDescent="0.15">
      <c r="A1553">
        <v>10559</v>
      </c>
      <c r="B1553" t="s">
        <v>5089</v>
      </c>
      <c r="C1553" t="s">
        <v>5090</v>
      </c>
      <c r="D1553" t="s">
        <v>392</v>
      </c>
      <c r="E1553" s="2">
        <v>1</v>
      </c>
      <c r="F1553" t="s">
        <v>1902</v>
      </c>
      <c r="G1553" s="2">
        <v>11009</v>
      </c>
      <c r="H1553" t="s">
        <v>1397</v>
      </c>
    </row>
    <row r="1554" spans="1:8" x14ac:dyDescent="0.15">
      <c r="A1554">
        <v>10560</v>
      </c>
      <c r="B1554" t="s">
        <v>5091</v>
      </c>
      <c r="C1554" t="s">
        <v>5092</v>
      </c>
      <c r="D1554" t="s">
        <v>392</v>
      </c>
      <c r="E1554" s="2">
        <v>1</v>
      </c>
      <c r="F1554" t="s">
        <v>1902</v>
      </c>
      <c r="G1554" s="2">
        <v>10430</v>
      </c>
      <c r="H1554" t="s">
        <v>1397</v>
      </c>
    </row>
    <row r="1555" spans="1:8" x14ac:dyDescent="0.15">
      <c r="A1555">
        <v>10561</v>
      </c>
      <c r="B1555" t="s">
        <v>5093</v>
      </c>
      <c r="C1555" t="s">
        <v>5094</v>
      </c>
      <c r="D1555" t="s">
        <v>371</v>
      </c>
      <c r="E1555" s="2">
        <v>1</v>
      </c>
      <c r="F1555" t="s">
        <v>1905</v>
      </c>
      <c r="G1555" s="2">
        <v>10413</v>
      </c>
      <c r="H1555" t="s">
        <v>1397</v>
      </c>
    </row>
    <row r="1556" spans="1:8" x14ac:dyDescent="0.15">
      <c r="A1556">
        <v>10562</v>
      </c>
      <c r="B1556" t="s">
        <v>5095</v>
      </c>
      <c r="C1556" t="s">
        <v>5096</v>
      </c>
      <c r="D1556" t="s">
        <v>371</v>
      </c>
      <c r="E1556" s="2">
        <v>1</v>
      </c>
      <c r="F1556" t="s">
        <v>2107</v>
      </c>
      <c r="G1556" s="2">
        <v>10925</v>
      </c>
      <c r="H1556" t="s">
        <v>1397</v>
      </c>
    </row>
    <row r="1557" spans="1:8" x14ac:dyDescent="0.15">
      <c r="A1557">
        <v>10563</v>
      </c>
      <c r="B1557" t="s">
        <v>5097</v>
      </c>
      <c r="C1557" t="s">
        <v>5098</v>
      </c>
      <c r="D1557" t="s">
        <v>371</v>
      </c>
      <c r="E1557" s="2">
        <v>1</v>
      </c>
      <c r="F1557" t="s">
        <v>2266</v>
      </c>
      <c r="G1557" s="2">
        <v>20124</v>
      </c>
      <c r="H1557" t="s">
        <v>1397</v>
      </c>
    </row>
    <row r="1558" spans="1:8" x14ac:dyDescent="0.15">
      <c r="A1558">
        <v>10564</v>
      </c>
      <c r="B1558" t="s">
        <v>5099</v>
      </c>
      <c r="C1558" t="s">
        <v>5100</v>
      </c>
      <c r="D1558" t="s">
        <v>371</v>
      </c>
      <c r="E1558" s="2">
        <v>1</v>
      </c>
      <c r="F1558" t="s">
        <v>1905</v>
      </c>
      <c r="G1558" s="2">
        <v>11002</v>
      </c>
      <c r="H1558" t="s">
        <v>1397</v>
      </c>
    </row>
    <row r="1559" spans="1:8" x14ac:dyDescent="0.15">
      <c r="A1559">
        <v>10565</v>
      </c>
      <c r="B1559" t="s">
        <v>5101</v>
      </c>
      <c r="C1559" t="s">
        <v>5102</v>
      </c>
      <c r="D1559" t="s">
        <v>371</v>
      </c>
      <c r="E1559" s="2">
        <v>1</v>
      </c>
      <c r="F1559" t="s">
        <v>2051</v>
      </c>
      <c r="G1559" s="2">
        <v>10715</v>
      </c>
      <c r="H1559" t="s">
        <v>1397</v>
      </c>
    </row>
    <row r="1560" spans="1:8" x14ac:dyDescent="0.15">
      <c r="A1560">
        <v>10568</v>
      </c>
      <c r="B1560" t="s">
        <v>5103</v>
      </c>
      <c r="C1560" t="s">
        <v>5104</v>
      </c>
      <c r="D1560" t="s">
        <v>371</v>
      </c>
      <c r="E1560" s="2">
        <v>1</v>
      </c>
      <c r="F1560" t="s">
        <v>1935</v>
      </c>
      <c r="G1560" s="2">
        <v>10531</v>
      </c>
      <c r="H1560" t="s">
        <v>1397</v>
      </c>
    </row>
    <row r="1561" spans="1:8" x14ac:dyDescent="0.15">
      <c r="A1561">
        <v>10569</v>
      </c>
      <c r="B1561" t="s">
        <v>5105</v>
      </c>
      <c r="C1561" t="s">
        <v>5106</v>
      </c>
      <c r="D1561" t="s">
        <v>371</v>
      </c>
      <c r="E1561" s="2">
        <v>1</v>
      </c>
      <c r="F1561" t="s">
        <v>2016</v>
      </c>
      <c r="G1561" s="2">
        <v>10907</v>
      </c>
      <c r="H1561" t="s">
        <v>1397</v>
      </c>
    </row>
    <row r="1562" spans="1:8" x14ac:dyDescent="0.15">
      <c r="A1562">
        <v>10572</v>
      </c>
      <c r="B1562" t="s">
        <v>5107</v>
      </c>
      <c r="C1562" t="s">
        <v>5108</v>
      </c>
      <c r="D1562" t="s">
        <v>371</v>
      </c>
      <c r="E1562" s="2">
        <v>1</v>
      </c>
      <c r="F1562" t="s">
        <v>1905</v>
      </c>
      <c r="G1562" s="2">
        <v>10416</v>
      </c>
      <c r="H1562" t="s">
        <v>1397</v>
      </c>
    </row>
    <row r="1563" spans="1:8" x14ac:dyDescent="0.15">
      <c r="A1563">
        <v>10573</v>
      </c>
      <c r="B1563" t="s">
        <v>5109</v>
      </c>
      <c r="C1563" t="s">
        <v>5110</v>
      </c>
      <c r="D1563" t="s">
        <v>371</v>
      </c>
      <c r="E1563" s="2">
        <v>1</v>
      </c>
      <c r="F1563" t="s">
        <v>2016</v>
      </c>
      <c r="G1563" s="2">
        <v>10625</v>
      </c>
      <c r="H1563" t="s">
        <v>1397</v>
      </c>
    </row>
    <row r="1564" spans="1:8" x14ac:dyDescent="0.15">
      <c r="A1564">
        <v>10574</v>
      </c>
      <c r="B1564" t="s">
        <v>5111</v>
      </c>
      <c r="C1564" t="s">
        <v>5112</v>
      </c>
      <c r="D1564" t="s">
        <v>371</v>
      </c>
      <c r="E1564" s="2">
        <v>1</v>
      </c>
      <c r="F1564" t="s">
        <v>1915</v>
      </c>
      <c r="G1564" s="2">
        <v>10517</v>
      </c>
      <c r="H1564" t="s">
        <v>1397</v>
      </c>
    </row>
    <row r="1565" spans="1:8" x14ac:dyDescent="0.15">
      <c r="A1565">
        <v>10576</v>
      </c>
      <c r="B1565" t="s">
        <v>5113</v>
      </c>
      <c r="C1565" t="s">
        <v>5114</v>
      </c>
      <c r="D1565" t="s">
        <v>371</v>
      </c>
      <c r="E1565" s="2">
        <v>1</v>
      </c>
      <c r="F1565" t="s">
        <v>1897</v>
      </c>
      <c r="G1565" s="2">
        <v>10411</v>
      </c>
      <c r="H1565" t="s">
        <v>1397</v>
      </c>
    </row>
    <row r="1566" spans="1:8" x14ac:dyDescent="0.15">
      <c r="A1566">
        <v>10577</v>
      </c>
      <c r="B1566" t="s">
        <v>5115</v>
      </c>
      <c r="C1566" t="s">
        <v>5116</v>
      </c>
      <c r="D1566" t="s">
        <v>371</v>
      </c>
      <c r="E1566" s="2">
        <v>1</v>
      </c>
      <c r="F1566" t="s">
        <v>2114</v>
      </c>
      <c r="G1566" s="2">
        <v>10530</v>
      </c>
      <c r="H1566" t="s">
        <v>1397</v>
      </c>
    </row>
    <row r="1567" spans="1:8" x14ac:dyDescent="0.15">
      <c r="A1567">
        <v>10578</v>
      </c>
      <c r="B1567" t="s">
        <v>5117</v>
      </c>
      <c r="C1567" t="s">
        <v>5118</v>
      </c>
      <c r="D1567" t="s">
        <v>371</v>
      </c>
      <c r="E1567" s="2">
        <v>1</v>
      </c>
      <c r="F1567" t="s">
        <v>1915</v>
      </c>
      <c r="G1567" s="2">
        <v>10519</v>
      </c>
      <c r="H1567" t="s">
        <v>1397</v>
      </c>
    </row>
    <row r="1568" spans="1:8" x14ac:dyDescent="0.15">
      <c r="A1568">
        <v>10580</v>
      </c>
      <c r="B1568" t="s">
        <v>5119</v>
      </c>
      <c r="C1568" t="s">
        <v>5120</v>
      </c>
      <c r="D1568" t="s">
        <v>371</v>
      </c>
      <c r="E1568" s="2">
        <v>1</v>
      </c>
      <c r="F1568" t="s">
        <v>2016</v>
      </c>
      <c r="G1568" s="2">
        <v>20120</v>
      </c>
      <c r="H1568" t="s">
        <v>1397</v>
      </c>
    </row>
    <row r="1569" spans="1:8" x14ac:dyDescent="0.15">
      <c r="A1569">
        <v>10581</v>
      </c>
      <c r="B1569" t="s">
        <v>5121</v>
      </c>
      <c r="C1569" t="s">
        <v>5122</v>
      </c>
      <c r="D1569" t="s">
        <v>371</v>
      </c>
      <c r="E1569" s="2">
        <v>1</v>
      </c>
      <c r="F1569" t="s">
        <v>1897</v>
      </c>
      <c r="G1569" s="2">
        <v>10703</v>
      </c>
      <c r="H1569" t="s">
        <v>1397</v>
      </c>
    </row>
    <row r="1570" spans="1:8" x14ac:dyDescent="0.15">
      <c r="A1570">
        <v>10582</v>
      </c>
      <c r="B1570" t="s">
        <v>5123</v>
      </c>
      <c r="C1570" t="s">
        <v>5124</v>
      </c>
      <c r="D1570" t="s">
        <v>371</v>
      </c>
      <c r="E1570" s="2">
        <v>1</v>
      </c>
      <c r="F1570" t="s">
        <v>1935</v>
      </c>
      <c r="G1570" s="2">
        <v>10624</v>
      </c>
      <c r="H1570" t="s">
        <v>1397</v>
      </c>
    </row>
    <row r="1571" spans="1:8" x14ac:dyDescent="0.15">
      <c r="A1571">
        <v>10583</v>
      </c>
      <c r="B1571" t="s">
        <v>5125</v>
      </c>
      <c r="C1571" t="s">
        <v>5126</v>
      </c>
      <c r="D1571" t="s">
        <v>371</v>
      </c>
      <c r="E1571" s="2">
        <v>1</v>
      </c>
      <c r="F1571" t="s">
        <v>2238</v>
      </c>
      <c r="G1571" s="2">
        <v>10604</v>
      </c>
      <c r="H1571" t="s">
        <v>1397</v>
      </c>
    </row>
    <row r="1572" spans="1:8" x14ac:dyDescent="0.15">
      <c r="A1572">
        <v>10584</v>
      </c>
      <c r="B1572" t="s">
        <v>5127</v>
      </c>
      <c r="C1572" t="s">
        <v>5128</v>
      </c>
      <c r="D1572" t="s">
        <v>371</v>
      </c>
      <c r="E1572" s="2">
        <v>1</v>
      </c>
      <c r="F1572" t="s">
        <v>1929</v>
      </c>
      <c r="G1572" s="2">
        <v>10513</v>
      </c>
      <c r="H1572" t="s">
        <v>1397</v>
      </c>
    </row>
    <row r="1573" spans="1:8" x14ac:dyDescent="0.15">
      <c r="A1573">
        <v>10585</v>
      </c>
      <c r="B1573" t="s">
        <v>5129</v>
      </c>
      <c r="C1573" t="s">
        <v>5130</v>
      </c>
      <c r="D1573" t="s">
        <v>1430</v>
      </c>
      <c r="E1573" s="2" t="s">
        <v>70</v>
      </c>
      <c r="F1573" t="s">
        <v>1897</v>
      </c>
      <c r="G1573" s="2">
        <v>941028</v>
      </c>
      <c r="H1573" t="s">
        <v>1397</v>
      </c>
    </row>
    <row r="1574" spans="1:8" x14ac:dyDescent="0.15">
      <c r="A1574">
        <v>10586</v>
      </c>
      <c r="B1574" t="s">
        <v>5131</v>
      </c>
      <c r="C1574" t="s">
        <v>5132</v>
      </c>
      <c r="D1574" t="s">
        <v>443</v>
      </c>
      <c r="E1574" s="2">
        <v>1</v>
      </c>
      <c r="F1574" t="s">
        <v>2023</v>
      </c>
      <c r="G1574" s="2">
        <v>11205</v>
      </c>
      <c r="H1574" t="s">
        <v>1397</v>
      </c>
    </row>
    <row r="1575" spans="1:8" x14ac:dyDescent="0.15">
      <c r="A1575">
        <v>10587</v>
      </c>
      <c r="B1575" t="s">
        <v>5133</v>
      </c>
      <c r="C1575" t="s">
        <v>5134</v>
      </c>
      <c r="D1575" t="s">
        <v>443</v>
      </c>
      <c r="E1575" s="2">
        <v>1</v>
      </c>
      <c r="F1575" t="s">
        <v>2016</v>
      </c>
      <c r="G1575" s="2">
        <v>11103</v>
      </c>
      <c r="H1575" t="s">
        <v>1397</v>
      </c>
    </row>
    <row r="1576" spans="1:8" x14ac:dyDescent="0.15">
      <c r="A1576">
        <v>10588</v>
      </c>
      <c r="B1576" t="s">
        <v>5135</v>
      </c>
      <c r="C1576" t="s">
        <v>5136</v>
      </c>
      <c r="D1576" t="s">
        <v>359</v>
      </c>
      <c r="E1576" s="2">
        <v>1</v>
      </c>
      <c r="F1576" t="s">
        <v>1924</v>
      </c>
      <c r="G1576" s="2">
        <v>11017</v>
      </c>
      <c r="H1576" t="s">
        <v>1397</v>
      </c>
    </row>
    <row r="1577" spans="1:8" x14ac:dyDescent="0.15">
      <c r="A1577">
        <v>10589</v>
      </c>
      <c r="B1577" t="s">
        <v>5137</v>
      </c>
      <c r="C1577" t="s">
        <v>5138</v>
      </c>
      <c r="D1577" t="s">
        <v>359</v>
      </c>
      <c r="E1577" s="2">
        <v>1</v>
      </c>
      <c r="F1577" t="s">
        <v>1924</v>
      </c>
      <c r="G1577" s="2">
        <v>10615</v>
      </c>
      <c r="H1577" t="s">
        <v>1397</v>
      </c>
    </row>
    <row r="1578" spans="1:8" x14ac:dyDescent="0.15">
      <c r="A1578">
        <v>10590</v>
      </c>
      <c r="B1578" t="s">
        <v>5139</v>
      </c>
      <c r="C1578" t="s">
        <v>5140</v>
      </c>
      <c r="D1578" t="s">
        <v>359</v>
      </c>
      <c r="E1578" s="2">
        <v>1</v>
      </c>
      <c r="F1578" t="s">
        <v>1915</v>
      </c>
      <c r="G1578" s="2">
        <v>10604</v>
      </c>
      <c r="H1578" t="s">
        <v>1397</v>
      </c>
    </row>
    <row r="1579" spans="1:8" x14ac:dyDescent="0.15">
      <c r="A1579">
        <v>10591</v>
      </c>
      <c r="B1579" t="s">
        <v>5141</v>
      </c>
      <c r="C1579" t="s">
        <v>5142</v>
      </c>
      <c r="D1579" t="s">
        <v>359</v>
      </c>
      <c r="E1579" s="2">
        <v>1</v>
      </c>
      <c r="F1579" t="s">
        <v>2059</v>
      </c>
      <c r="G1579" s="2">
        <v>10805</v>
      </c>
      <c r="H1579" t="s">
        <v>1397</v>
      </c>
    </row>
    <row r="1580" spans="1:8" x14ac:dyDescent="0.15">
      <c r="A1580">
        <v>10592</v>
      </c>
      <c r="B1580" t="s">
        <v>5143</v>
      </c>
      <c r="C1580" t="s">
        <v>5144</v>
      </c>
      <c r="D1580" t="s">
        <v>359</v>
      </c>
      <c r="E1580" s="2">
        <v>1</v>
      </c>
      <c r="F1580" t="s">
        <v>1924</v>
      </c>
      <c r="G1580" s="2">
        <v>10521</v>
      </c>
      <c r="H1580" t="s">
        <v>1397</v>
      </c>
    </row>
    <row r="1581" spans="1:8" x14ac:dyDescent="0.15">
      <c r="A1581">
        <v>10593</v>
      </c>
      <c r="B1581" t="s">
        <v>5145</v>
      </c>
      <c r="C1581" t="s">
        <v>5146</v>
      </c>
      <c r="D1581" t="s">
        <v>1424</v>
      </c>
      <c r="E1581" s="2">
        <v>3</v>
      </c>
      <c r="F1581" t="s">
        <v>1935</v>
      </c>
      <c r="G1581" s="2">
        <v>119</v>
      </c>
      <c r="H1581" t="s">
        <v>1397</v>
      </c>
    </row>
    <row r="1582" spans="1:8" x14ac:dyDescent="0.15">
      <c r="A1582">
        <v>10594</v>
      </c>
      <c r="B1582" t="s">
        <v>5147</v>
      </c>
      <c r="C1582" t="s">
        <v>5148</v>
      </c>
      <c r="D1582" t="s">
        <v>1424</v>
      </c>
      <c r="E1582" s="2">
        <v>3</v>
      </c>
      <c r="F1582" t="s">
        <v>1905</v>
      </c>
      <c r="G1582" s="2">
        <v>981106</v>
      </c>
      <c r="H1582" t="s">
        <v>1397</v>
      </c>
    </row>
    <row r="1583" spans="1:8" x14ac:dyDescent="0.15">
      <c r="A1583">
        <v>10595</v>
      </c>
      <c r="B1583" t="s">
        <v>5149</v>
      </c>
      <c r="C1583" t="s">
        <v>5150</v>
      </c>
      <c r="D1583" t="s">
        <v>1424</v>
      </c>
      <c r="E1583" s="2">
        <v>3</v>
      </c>
      <c r="F1583" t="s">
        <v>1905</v>
      </c>
      <c r="G1583" s="2">
        <v>990405</v>
      </c>
      <c r="H1583" t="s">
        <v>1397</v>
      </c>
    </row>
    <row r="1584" spans="1:8" x14ac:dyDescent="0.15">
      <c r="A1584">
        <v>10596</v>
      </c>
      <c r="B1584" t="s">
        <v>5151</v>
      </c>
      <c r="C1584" t="s">
        <v>5152</v>
      </c>
      <c r="D1584" t="s">
        <v>1424</v>
      </c>
      <c r="E1584" s="2">
        <v>3</v>
      </c>
      <c r="F1584" t="s">
        <v>1905</v>
      </c>
      <c r="G1584" s="2">
        <v>991205</v>
      </c>
      <c r="H1584" t="s">
        <v>1397</v>
      </c>
    </row>
    <row r="1585" spans="1:8" x14ac:dyDescent="0.15">
      <c r="A1585">
        <v>10597</v>
      </c>
      <c r="B1585" t="s">
        <v>5153</v>
      </c>
      <c r="C1585" t="s">
        <v>5154</v>
      </c>
      <c r="D1585" t="s">
        <v>1424</v>
      </c>
      <c r="E1585" s="2">
        <v>3</v>
      </c>
      <c r="F1585" t="s">
        <v>2016</v>
      </c>
      <c r="G1585" s="2">
        <v>301</v>
      </c>
      <c r="H1585" t="s">
        <v>1397</v>
      </c>
    </row>
    <row r="1586" spans="1:8" x14ac:dyDescent="0.15">
      <c r="A1586">
        <v>10598</v>
      </c>
      <c r="B1586" t="s">
        <v>5155</v>
      </c>
      <c r="C1586" t="s">
        <v>5156</v>
      </c>
      <c r="D1586" t="s">
        <v>1424</v>
      </c>
      <c r="E1586" s="2">
        <v>2</v>
      </c>
      <c r="F1586" t="s">
        <v>1897</v>
      </c>
      <c r="G1586" s="2">
        <v>822</v>
      </c>
      <c r="H1586" t="s">
        <v>1397</v>
      </c>
    </row>
    <row r="1587" spans="1:8" x14ac:dyDescent="0.15">
      <c r="A1587">
        <v>10599</v>
      </c>
      <c r="B1587" t="s">
        <v>5157</v>
      </c>
      <c r="C1587" t="s">
        <v>5158</v>
      </c>
      <c r="D1587" t="s">
        <v>1424</v>
      </c>
      <c r="E1587" s="2">
        <v>2</v>
      </c>
      <c r="F1587" t="s">
        <v>1935</v>
      </c>
      <c r="G1587" s="2">
        <v>509</v>
      </c>
      <c r="H1587" t="s">
        <v>1397</v>
      </c>
    </row>
    <row r="1588" spans="1:8" x14ac:dyDescent="0.15">
      <c r="A1588">
        <v>10600</v>
      </c>
      <c r="B1588" t="s">
        <v>5159</v>
      </c>
      <c r="C1588" t="s">
        <v>5160</v>
      </c>
      <c r="D1588" t="s">
        <v>1424</v>
      </c>
      <c r="E1588" s="2">
        <v>2</v>
      </c>
      <c r="F1588" t="s">
        <v>1897</v>
      </c>
      <c r="G1588" s="2">
        <v>1127</v>
      </c>
      <c r="H1588" t="s">
        <v>1397</v>
      </c>
    </row>
    <row r="1589" spans="1:8" x14ac:dyDescent="0.15">
      <c r="A1589">
        <v>10601</v>
      </c>
      <c r="B1589" t="s">
        <v>5161</v>
      </c>
      <c r="C1589" t="s">
        <v>5162</v>
      </c>
      <c r="D1589" t="s">
        <v>1424</v>
      </c>
      <c r="E1589" s="2">
        <v>2</v>
      </c>
      <c r="F1589" t="s">
        <v>1915</v>
      </c>
      <c r="G1589" s="2">
        <v>909</v>
      </c>
      <c r="H1589" t="s">
        <v>1397</v>
      </c>
    </row>
    <row r="1590" spans="1:8" x14ac:dyDescent="0.15">
      <c r="A1590">
        <v>10602</v>
      </c>
      <c r="B1590" t="s">
        <v>5163</v>
      </c>
      <c r="C1590" t="s">
        <v>5164</v>
      </c>
      <c r="D1590" t="s">
        <v>1424</v>
      </c>
      <c r="E1590" s="2">
        <v>2</v>
      </c>
      <c r="F1590" t="s">
        <v>1935</v>
      </c>
      <c r="G1590" s="2">
        <v>209</v>
      </c>
      <c r="H1590" t="s">
        <v>1397</v>
      </c>
    </row>
    <row r="1591" spans="1:8" x14ac:dyDescent="0.15">
      <c r="A1591">
        <v>10603</v>
      </c>
      <c r="B1591" t="s">
        <v>5165</v>
      </c>
      <c r="C1591" t="s">
        <v>5166</v>
      </c>
      <c r="D1591" t="s">
        <v>1424</v>
      </c>
      <c r="E1591" s="2">
        <v>2</v>
      </c>
      <c r="F1591" t="s">
        <v>1897</v>
      </c>
      <c r="G1591" s="2">
        <v>929</v>
      </c>
      <c r="H1591" t="s">
        <v>1397</v>
      </c>
    </row>
    <row r="1592" spans="1:8" x14ac:dyDescent="0.15">
      <c r="A1592">
        <v>10604</v>
      </c>
      <c r="B1592" t="s">
        <v>5167</v>
      </c>
      <c r="C1592" t="s">
        <v>5168</v>
      </c>
      <c r="D1592" t="s">
        <v>444</v>
      </c>
      <c r="E1592" s="2">
        <v>3</v>
      </c>
      <c r="F1592" t="s">
        <v>1905</v>
      </c>
      <c r="G1592" s="2">
        <v>990415</v>
      </c>
      <c r="H1592" t="s">
        <v>1397</v>
      </c>
    </row>
    <row r="1593" spans="1:8" x14ac:dyDescent="0.15">
      <c r="A1593">
        <v>10605</v>
      </c>
      <c r="B1593" t="s">
        <v>5169</v>
      </c>
      <c r="C1593" t="s">
        <v>5170</v>
      </c>
      <c r="D1593" t="s">
        <v>444</v>
      </c>
      <c r="E1593" s="2">
        <v>3</v>
      </c>
      <c r="F1593" t="s">
        <v>1905</v>
      </c>
      <c r="G1593" s="2">
        <v>990502</v>
      </c>
      <c r="H1593" t="s">
        <v>1397</v>
      </c>
    </row>
    <row r="1594" spans="1:8" x14ac:dyDescent="0.15">
      <c r="A1594">
        <v>10606</v>
      </c>
      <c r="B1594" t="s">
        <v>5171</v>
      </c>
      <c r="C1594" t="s">
        <v>5172</v>
      </c>
      <c r="D1594" t="s">
        <v>444</v>
      </c>
      <c r="E1594" s="2">
        <v>2</v>
      </c>
      <c r="F1594" t="s">
        <v>1905</v>
      </c>
      <c r="G1594" s="2">
        <v>927</v>
      </c>
      <c r="H1594" t="s">
        <v>1397</v>
      </c>
    </row>
    <row r="1595" spans="1:8" x14ac:dyDescent="0.15">
      <c r="A1595">
        <v>10607</v>
      </c>
      <c r="B1595" t="s">
        <v>5173</v>
      </c>
      <c r="C1595" t="s">
        <v>5174</v>
      </c>
      <c r="D1595" t="s">
        <v>444</v>
      </c>
      <c r="E1595" s="2">
        <v>3</v>
      </c>
      <c r="F1595" t="s">
        <v>1905</v>
      </c>
      <c r="G1595" s="2">
        <v>120</v>
      </c>
      <c r="H1595" t="s">
        <v>1397</v>
      </c>
    </row>
    <row r="1596" spans="1:8" x14ac:dyDescent="0.15">
      <c r="A1596">
        <v>10608</v>
      </c>
      <c r="B1596" t="s">
        <v>5175</v>
      </c>
      <c r="C1596" t="s">
        <v>5176</v>
      </c>
      <c r="D1596" t="s">
        <v>444</v>
      </c>
      <c r="E1596" s="2">
        <v>2</v>
      </c>
      <c r="F1596" t="s">
        <v>1905</v>
      </c>
      <c r="G1596" s="2">
        <v>624</v>
      </c>
      <c r="H1596" t="s">
        <v>1397</v>
      </c>
    </row>
    <row r="1597" spans="1:8" x14ac:dyDescent="0.15">
      <c r="A1597">
        <v>10609</v>
      </c>
      <c r="B1597" t="s">
        <v>5177</v>
      </c>
      <c r="C1597" t="s">
        <v>5178</v>
      </c>
      <c r="D1597" t="s">
        <v>444</v>
      </c>
      <c r="E1597" s="2">
        <v>3</v>
      </c>
      <c r="F1597" t="s">
        <v>1905</v>
      </c>
      <c r="G1597" s="2">
        <v>991217</v>
      </c>
      <c r="H1597" t="s">
        <v>1397</v>
      </c>
    </row>
    <row r="1598" spans="1:8" x14ac:dyDescent="0.15">
      <c r="A1598">
        <v>10610</v>
      </c>
      <c r="B1598" t="s">
        <v>5179</v>
      </c>
      <c r="C1598" t="s">
        <v>5180</v>
      </c>
      <c r="D1598" t="s">
        <v>432</v>
      </c>
      <c r="E1598" s="2">
        <v>1</v>
      </c>
      <c r="F1598" t="s">
        <v>1935</v>
      </c>
      <c r="G1598" s="2">
        <v>10414</v>
      </c>
      <c r="H1598" t="s">
        <v>1397</v>
      </c>
    </row>
    <row r="1599" spans="1:8" x14ac:dyDescent="0.15">
      <c r="A1599">
        <v>10611</v>
      </c>
      <c r="B1599" t="s">
        <v>5181</v>
      </c>
      <c r="C1599" t="s">
        <v>5182</v>
      </c>
      <c r="D1599" t="s">
        <v>432</v>
      </c>
      <c r="E1599" s="2">
        <v>1</v>
      </c>
      <c r="F1599" t="s">
        <v>1897</v>
      </c>
      <c r="G1599" s="2">
        <v>11118</v>
      </c>
      <c r="H1599" t="s">
        <v>1397</v>
      </c>
    </row>
    <row r="1600" spans="1:8" x14ac:dyDescent="0.15">
      <c r="A1600">
        <v>10612</v>
      </c>
      <c r="B1600" t="s">
        <v>5183</v>
      </c>
      <c r="C1600" t="s">
        <v>5184</v>
      </c>
      <c r="D1600" t="s">
        <v>431</v>
      </c>
      <c r="E1600" s="2">
        <v>1</v>
      </c>
      <c r="F1600" t="s">
        <v>1897</v>
      </c>
      <c r="G1600" s="2">
        <v>627</v>
      </c>
      <c r="H1600" t="s">
        <v>1397</v>
      </c>
    </row>
    <row r="1601" spans="1:8" x14ac:dyDescent="0.15">
      <c r="A1601">
        <v>10613</v>
      </c>
      <c r="B1601" t="s">
        <v>5185</v>
      </c>
      <c r="C1601" t="s">
        <v>5186</v>
      </c>
      <c r="D1601" t="s">
        <v>389</v>
      </c>
      <c r="E1601" s="2" t="s">
        <v>1384</v>
      </c>
      <c r="F1601" t="s">
        <v>1905</v>
      </c>
      <c r="G1601" s="2" t="s">
        <v>3251</v>
      </c>
      <c r="H1601" t="s">
        <v>1397</v>
      </c>
    </row>
    <row r="1602" spans="1:8" x14ac:dyDescent="0.15">
      <c r="A1602">
        <v>10614</v>
      </c>
      <c r="B1602" t="s">
        <v>5187</v>
      </c>
      <c r="C1602" t="s">
        <v>5188</v>
      </c>
      <c r="D1602" t="s">
        <v>389</v>
      </c>
      <c r="E1602" s="2" t="s">
        <v>1384</v>
      </c>
      <c r="F1602" t="s">
        <v>1915</v>
      </c>
      <c r="G1602" s="2" t="s">
        <v>784</v>
      </c>
      <c r="H1602" t="s">
        <v>1397</v>
      </c>
    </row>
    <row r="1603" spans="1:8" x14ac:dyDescent="0.15">
      <c r="A1603">
        <v>10615</v>
      </c>
      <c r="B1603" t="s">
        <v>5189</v>
      </c>
      <c r="C1603" t="s">
        <v>5190</v>
      </c>
      <c r="D1603" t="s">
        <v>441</v>
      </c>
      <c r="E1603" s="2" t="s">
        <v>1384</v>
      </c>
      <c r="F1603" t="s">
        <v>1905</v>
      </c>
      <c r="G1603" s="2" t="s">
        <v>1179</v>
      </c>
      <c r="H1603" t="s">
        <v>1397</v>
      </c>
    </row>
    <row r="1604" spans="1:8" x14ac:dyDescent="0.15">
      <c r="A1604">
        <v>10616</v>
      </c>
      <c r="B1604" t="s">
        <v>5191</v>
      </c>
      <c r="C1604" t="s">
        <v>5192</v>
      </c>
      <c r="D1604" t="s">
        <v>360</v>
      </c>
      <c r="E1604" s="2" t="s">
        <v>1384</v>
      </c>
      <c r="F1604" t="s">
        <v>1929</v>
      </c>
      <c r="G1604" s="2" t="s">
        <v>617</v>
      </c>
      <c r="H1604" t="s">
        <v>1397</v>
      </c>
    </row>
    <row r="1605" spans="1:8" x14ac:dyDescent="0.15">
      <c r="A1605">
        <v>10617</v>
      </c>
      <c r="B1605" t="s">
        <v>5193</v>
      </c>
      <c r="C1605" t="s">
        <v>5194</v>
      </c>
      <c r="D1605" t="s">
        <v>369</v>
      </c>
      <c r="E1605" s="2" t="s">
        <v>1384</v>
      </c>
      <c r="F1605" t="s">
        <v>2048</v>
      </c>
      <c r="G1605" s="2" t="s">
        <v>934</v>
      </c>
      <c r="H1605" t="s">
        <v>1397</v>
      </c>
    </row>
    <row r="1606" spans="1:8" x14ac:dyDescent="0.15">
      <c r="A1606">
        <v>10618</v>
      </c>
      <c r="B1606" t="s">
        <v>5195</v>
      </c>
      <c r="C1606" t="s">
        <v>5196</v>
      </c>
      <c r="D1606" t="s">
        <v>357</v>
      </c>
      <c r="E1606" s="2" t="s">
        <v>1384</v>
      </c>
      <c r="F1606" t="s">
        <v>2016</v>
      </c>
      <c r="G1606" s="2" t="s">
        <v>5197</v>
      </c>
      <c r="H1606" t="s">
        <v>1397</v>
      </c>
    </row>
    <row r="1607" spans="1:8" x14ac:dyDescent="0.15">
      <c r="A1607">
        <v>10619</v>
      </c>
      <c r="B1607" t="s">
        <v>5198</v>
      </c>
      <c r="C1607" t="s">
        <v>5199</v>
      </c>
      <c r="D1607" t="s">
        <v>357</v>
      </c>
      <c r="E1607" s="2" t="s">
        <v>1384</v>
      </c>
      <c r="F1607" t="s">
        <v>1929</v>
      </c>
      <c r="G1607" s="2" t="s">
        <v>625</v>
      </c>
      <c r="H1607" t="s">
        <v>1397</v>
      </c>
    </row>
    <row r="1608" spans="1:8" x14ac:dyDescent="0.15">
      <c r="A1608">
        <v>10620</v>
      </c>
      <c r="B1608" t="s">
        <v>5200</v>
      </c>
      <c r="C1608" t="s">
        <v>5201</v>
      </c>
      <c r="D1608" t="s">
        <v>357</v>
      </c>
      <c r="E1608" s="2" t="s">
        <v>1384</v>
      </c>
      <c r="F1608" t="s">
        <v>2059</v>
      </c>
      <c r="G1608" s="2" t="s">
        <v>661</v>
      </c>
      <c r="H1608" t="s">
        <v>1397</v>
      </c>
    </row>
    <row r="1609" spans="1:8" x14ac:dyDescent="0.15">
      <c r="A1609">
        <v>10621</v>
      </c>
      <c r="B1609" t="s">
        <v>5202</v>
      </c>
      <c r="C1609" t="s">
        <v>5203</v>
      </c>
      <c r="D1609" t="s">
        <v>357</v>
      </c>
      <c r="E1609" s="2" t="s">
        <v>1384</v>
      </c>
      <c r="F1609" t="s">
        <v>2238</v>
      </c>
      <c r="G1609" s="2" t="s">
        <v>1102</v>
      </c>
      <c r="H1609" t="s">
        <v>1397</v>
      </c>
    </row>
    <row r="1610" spans="1:8" x14ac:dyDescent="0.15">
      <c r="A1610">
        <v>10622</v>
      </c>
      <c r="B1610" t="s">
        <v>5204</v>
      </c>
      <c r="C1610" t="s">
        <v>5205</v>
      </c>
      <c r="D1610" t="s">
        <v>357</v>
      </c>
      <c r="E1610" s="2" t="s">
        <v>1384</v>
      </c>
      <c r="F1610" t="s">
        <v>2043</v>
      </c>
      <c r="G1610" s="2" t="s">
        <v>1332</v>
      </c>
      <c r="H1610" t="s">
        <v>1397</v>
      </c>
    </row>
    <row r="1611" spans="1:8" x14ac:dyDescent="0.15">
      <c r="A1611">
        <v>10623</v>
      </c>
      <c r="B1611" t="s">
        <v>5206</v>
      </c>
      <c r="C1611" t="s">
        <v>5207</v>
      </c>
      <c r="D1611" t="s">
        <v>357</v>
      </c>
      <c r="E1611" s="2" t="s">
        <v>1384</v>
      </c>
      <c r="F1611" t="s">
        <v>2119</v>
      </c>
      <c r="G1611" s="2" t="s">
        <v>717</v>
      </c>
      <c r="H1611" t="s">
        <v>1397</v>
      </c>
    </row>
    <row r="1612" spans="1:8" x14ac:dyDescent="0.15">
      <c r="A1612">
        <v>10624</v>
      </c>
      <c r="B1612" t="s">
        <v>5208</v>
      </c>
      <c r="C1612" t="s">
        <v>5209</v>
      </c>
      <c r="D1612" t="s">
        <v>357</v>
      </c>
      <c r="E1612" s="2" t="s">
        <v>1384</v>
      </c>
      <c r="F1612" t="s">
        <v>1924</v>
      </c>
      <c r="G1612" s="2" t="s">
        <v>666</v>
      </c>
      <c r="H1612" t="s">
        <v>1397</v>
      </c>
    </row>
    <row r="1613" spans="1:8" x14ac:dyDescent="0.15">
      <c r="A1613">
        <v>10625</v>
      </c>
      <c r="B1613" t="s">
        <v>5210</v>
      </c>
      <c r="C1613" t="s">
        <v>5211</v>
      </c>
      <c r="D1613" t="s">
        <v>357</v>
      </c>
      <c r="E1613" s="2" t="s">
        <v>1384</v>
      </c>
      <c r="F1613" t="s">
        <v>1929</v>
      </c>
      <c r="G1613" s="2" t="s">
        <v>622</v>
      </c>
      <c r="H1613" t="s">
        <v>1397</v>
      </c>
    </row>
    <row r="1614" spans="1:8" x14ac:dyDescent="0.15">
      <c r="A1614">
        <v>10626</v>
      </c>
      <c r="B1614" t="s">
        <v>5212</v>
      </c>
      <c r="C1614" t="s">
        <v>5213</v>
      </c>
      <c r="D1614" t="s">
        <v>357</v>
      </c>
      <c r="E1614" s="2" t="s">
        <v>1384</v>
      </c>
      <c r="F1614" t="s">
        <v>2219</v>
      </c>
      <c r="G1614" s="2" t="s">
        <v>620</v>
      </c>
      <c r="H1614" t="s">
        <v>1397</v>
      </c>
    </row>
    <row r="1615" spans="1:8" x14ac:dyDescent="0.15">
      <c r="A1615">
        <v>10627</v>
      </c>
      <c r="B1615" t="s">
        <v>5214</v>
      </c>
      <c r="C1615" t="s">
        <v>5215</v>
      </c>
      <c r="D1615" t="s">
        <v>362</v>
      </c>
      <c r="E1615" s="2" t="s">
        <v>1384</v>
      </c>
      <c r="F1615" t="s">
        <v>1905</v>
      </c>
      <c r="G1615" s="2" t="s">
        <v>2336</v>
      </c>
      <c r="H1615" t="s">
        <v>1397</v>
      </c>
    </row>
    <row r="1616" spans="1:8" x14ac:dyDescent="0.15">
      <c r="A1616">
        <v>10628</v>
      </c>
      <c r="B1616" t="s">
        <v>5216</v>
      </c>
      <c r="C1616" t="s">
        <v>5217</v>
      </c>
      <c r="D1616" t="s">
        <v>362</v>
      </c>
      <c r="E1616" s="2" t="s">
        <v>1384</v>
      </c>
      <c r="F1616" t="s">
        <v>1897</v>
      </c>
      <c r="G1616" s="2" t="s">
        <v>2756</v>
      </c>
      <c r="H1616" t="s">
        <v>1397</v>
      </c>
    </row>
    <row r="1617" spans="1:8" x14ac:dyDescent="0.15">
      <c r="A1617">
        <v>10629</v>
      </c>
      <c r="B1617" t="s">
        <v>5218</v>
      </c>
      <c r="C1617" t="s">
        <v>5219</v>
      </c>
      <c r="D1617" t="s">
        <v>362</v>
      </c>
      <c r="E1617" s="2" t="s">
        <v>1384</v>
      </c>
      <c r="F1617" t="s">
        <v>2096</v>
      </c>
      <c r="G1617" s="2" t="s">
        <v>1184</v>
      </c>
      <c r="H1617" t="s">
        <v>1397</v>
      </c>
    </row>
    <row r="1618" spans="1:8" x14ac:dyDescent="0.15">
      <c r="A1618">
        <v>10630</v>
      </c>
      <c r="B1618" t="s">
        <v>5220</v>
      </c>
      <c r="C1618" t="s">
        <v>5221</v>
      </c>
      <c r="D1618" t="s">
        <v>366</v>
      </c>
      <c r="E1618" s="2" t="s">
        <v>1384</v>
      </c>
      <c r="F1618" t="s">
        <v>1935</v>
      </c>
      <c r="G1618" s="2" t="s">
        <v>617</v>
      </c>
      <c r="H1618" t="s">
        <v>1397</v>
      </c>
    </row>
    <row r="1619" spans="1:8" x14ac:dyDescent="0.15">
      <c r="A1619">
        <v>10631</v>
      </c>
      <c r="B1619" t="s">
        <v>5222</v>
      </c>
      <c r="C1619" t="s">
        <v>5223</v>
      </c>
      <c r="D1619" t="s">
        <v>366</v>
      </c>
      <c r="E1619" s="2" t="s">
        <v>1384</v>
      </c>
      <c r="F1619" t="s">
        <v>1935</v>
      </c>
      <c r="G1619" s="2" t="s">
        <v>1370</v>
      </c>
      <c r="H1619" t="s">
        <v>1397</v>
      </c>
    </row>
    <row r="1620" spans="1:8" x14ac:dyDescent="0.15">
      <c r="A1620">
        <v>10632</v>
      </c>
      <c r="B1620" t="s">
        <v>5224</v>
      </c>
      <c r="C1620" t="s">
        <v>5225</v>
      </c>
      <c r="D1620" t="s">
        <v>366</v>
      </c>
      <c r="E1620" s="2" t="s">
        <v>1384</v>
      </c>
      <c r="F1620" t="s">
        <v>2096</v>
      </c>
      <c r="G1620" s="2" t="s">
        <v>3101</v>
      </c>
      <c r="H1620" t="s">
        <v>1397</v>
      </c>
    </row>
    <row r="1621" spans="1:8" x14ac:dyDescent="0.15">
      <c r="A1621">
        <v>10633</v>
      </c>
      <c r="B1621" t="s">
        <v>5226</v>
      </c>
      <c r="C1621" t="s">
        <v>5227</v>
      </c>
      <c r="D1621" t="s">
        <v>366</v>
      </c>
      <c r="E1621" s="2" t="s">
        <v>1384</v>
      </c>
      <c r="F1621" t="s">
        <v>3947</v>
      </c>
      <c r="G1621" s="2" t="s">
        <v>1267</v>
      </c>
      <c r="H1621" t="s">
        <v>1397</v>
      </c>
    </row>
    <row r="1622" spans="1:8" x14ac:dyDescent="0.15">
      <c r="A1622">
        <v>10634</v>
      </c>
      <c r="B1622" t="s">
        <v>5228</v>
      </c>
      <c r="C1622" t="s">
        <v>5229</v>
      </c>
      <c r="D1622" t="s">
        <v>366</v>
      </c>
      <c r="E1622" s="2" t="s">
        <v>1384</v>
      </c>
      <c r="F1622" t="s">
        <v>1935</v>
      </c>
      <c r="G1622" s="2" t="s">
        <v>1175</v>
      </c>
      <c r="H1622" t="s">
        <v>1397</v>
      </c>
    </row>
    <row r="1623" spans="1:8" x14ac:dyDescent="0.15">
      <c r="A1623">
        <v>10635</v>
      </c>
      <c r="B1623" t="s">
        <v>5230</v>
      </c>
      <c r="C1623" t="s">
        <v>5231</v>
      </c>
      <c r="D1623" t="s">
        <v>1425</v>
      </c>
      <c r="E1623" s="2" t="s">
        <v>66</v>
      </c>
      <c r="F1623" t="s">
        <v>1966</v>
      </c>
      <c r="G1623" s="2" t="s">
        <v>5232</v>
      </c>
      <c r="H1623" t="s">
        <v>1397</v>
      </c>
    </row>
    <row r="1624" spans="1:8" x14ac:dyDescent="0.15">
      <c r="A1624">
        <v>10636</v>
      </c>
      <c r="B1624" t="s">
        <v>5233</v>
      </c>
      <c r="C1624" t="s">
        <v>5234</v>
      </c>
      <c r="D1624" t="s">
        <v>366</v>
      </c>
      <c r="E1624" s="2" t="s">
        <v>1384</v>
      </c>
      <c r="F1624" t="s">
        <v>1935</v>
      </c>
      <c r="G1624" s="2" t="s">
        <v>668</v>
      </c>
      <c r="H1624" t="s">
        <v>1397</v>
      </c>
    </row>
    <row r="1625" spans="1:8" x14ac:dyDescent="0.15">
      <c r="A1625">
        <v>10637</v>
      </c>
      <c r="B1625" t="s">
        <v>5235</v>
      </c>
      <c r="C1625" t="s">
        <v>5236</v>
      </c>
      <c r="D1625" t="s">
        <v>366</v>
      </c>
      <c r="E1625" s="2" t="s">
        <v>1384</v>
      </c>
      <c r="F1625" t="s">
        <v>2085</v>
      </c>
      <c r="G1625" s="2" t="s">
        <v>565</v>
      </c>
      <c r="H1625" t="s">
        <v>1397</v>
      </c>
    </row>
    <row r="1626" spans="1:8" x14ac:dyDescent="0.15">
      <c r="A1626">
        <v>10638</v>
      </c>
      <c r="B1626" t="s">
        <v>5237</v>
      </c>
      <c r="C1626" t="s">
        <v>5238</v>
      </c>
      <c r="D1626" t="s">
        <v>366</v>
      </c>
      <c r="E1626" s="2" t="s">
        <v>269</v>
      </c>
      <c r="F1626" t="s">
        <v>2043</v>
      </c>
      <c r="G1626" s="2" t="s">
        <v>5239</v>
      </c>
      <c r="H1626" t="s">
        <v>1397</v>
      </c>
    </row>
    <row r="1627" spans="1:8" x14ac:dyDescent="0.15">
      <c r="A1627">
        <v>10639</v>
      </c>
      <c r="B1627" t="s">
        <v>5240</v>
      </c>
      <c r="C1627" t="s">
        <v>5241</v>
      </c>
      <c r="D1627" t="s">
        <v>416</v>
      </c>
      <c r="E1627" s="2" t="s">
        <v>1384</v>
      </c>
      <c r="F1627" t="s">
        <v>1915</v>
      </c>
      <c r="G1627" s="2" t="s">
        <v>1205</v>
      </c>
      <c r="H1627" t="s">
        <v>1397</v>
      </c>
    </row>
    <row r="1628" spans="1:8" x14ac:dyDescent="0.15">
      <c r="A1628">
        <v>10640</v>
      </c>
      <c r="B1628" t="s">
        <v>5242</v>
      </c>
      <c r="C1628" t="s">
        <v>5243</v>
      </c>
      <c r="D1628" t="s">
        <v>5244</v>
      </c>
      <c r="E1628" s="2" t="s">
        <v>266</v>
      </c>
      <c r="F1628" t="s">
        <v>1902</v>
      </c>
      <c r="G1628" s="2" t="s">
        <v>690</v>
      </c>
      <c r="H1628" t="s">
        <v>1397</v>
      </c>
    </row>
    <row r="1629" spans="1:8" x14ac:dyDescent="0.15">
      <c r="A1629">
        <v>10641</v>
      </c>
      <c r="B1629" t="s">
        <v>5245</v>
      </c>
      <c r="C1629" t="s">
        <v>5246</v>
      </c>
      <c r="D1629" t="s">
        <v>437</v>
      </c>
      <c r="E1629" s="2" t="s">
        <v>1384</v>
      </c>
      <c r="F1629" t="s">
        <v>2043</v>
      </c>
      <c r="G1629" s="2" t="s">
        <v>1206</v>
      </c>
      <c r="H1629" t="s">
        <v>1397</v>
      </c>
    </row>
    <row r="1630" spans="1:8" x14ac:dyDescent="0.15">
      <c r="A1630">
        <v>10642</v>
      </c>
      <c r="B1630" t="s">
        <v>5247</v>
      </c>
      <c r="C1630" t="s">
        <v>5248</v>
      </c>
      <c r="D1630" t="s">
        <v>374</v>
      </c>
      <c r="E1630" s="2" t="s">
        <v>266</v>
      </c>
      <c r="F1630" t="s">
        <v>1929</v>
      </c>
      <c r="G1630" s="2" t="s">
        <v>555</v>
      </c>
      <c r="H1630" t="s">
        <v>1397</v>
      </c>
    </row>
    <row r="1631" spans="1:8" x14ac:dyDescent="0.15">
      <c r="A1631">
        <v>10643</v>
      </c>
      <c r="B1631" t="s">
        <v>5249</v>
      </c>
      <c r="C1631" t="s">
        <v>5250</v>
      </c>
      <c r="D1631" t="s">
        <v>396</v>
      </c>
      <c r="E1631" s="2" t="s">
        <v>1384</v>
      </c>
      <c r="F1631" t="s">
        <v>2043</v>
      </c>
      <c r="G1631" s="2" t="s">
        <v>663</v>
      </c>
      <c r="H1631" t="s">
        <v>1397</v>
      </c>
    </row>
    <row r="1632" spans="1:8" x14ac:dyDescent="0.15">
      <c r="A1632">
        <v>10644</v>
      </c>
      <c r="B1632" t="s">
        <v>5251</v>
      </c>
      <c r="C1632" t="s">
        <v>5252</v>
      </c>
      <c r="D1632" t="s">
        <v>371</v>
      </c>
      <c r="E1632" s="2" t="s">
        <v>1384</v>
      </c>
      <c r="F1632" t="s">
        <v>1897</v>
      </c>
      <c r="G1632" s="2" t="s">
        <v>932</v>
      </c>
      <c r="H1632" t="s">
        <v>1397</v>
      </c>
    </row>
    <row r="1633" spans="1:8" x14ac:dyDescent="0.15">
      <c r="A1633">
        <v>10645</v>
      </c>
      <c r="B1633" t="s">
        <v>5253</v>
      </c>
      <c r="C1633" t="s">
        <v>5254</v>
      </c>
      <c r="D1633" t="s">
        <v>371</v>
      </c>
      <c r="E1633" s="2" t="s">
        <v>1384</v>
      </c>
      <c r="F1633" t="s">
        <v>1897</v>
      </c>
      <c r="G1633" s="2" t="s">
        <v>956</v>
      </c>
      <c r="H1633" t="s">
        <v>1397</v>
      </c>
    </row>
    <row r="1634" spans="1:8" x14ac:dyDescent="0.15">
      <c r="A1634">
        <v>10646</v>
      </c>
      <c r="B1634" t="s">
        <v>5255</v>
      </c>
      <c r="C1634" t="s">
        <v>5256</v>
      </c>
      <c r="D1634" t="s">
        <v>1419</v>
      </c>
      <c r="E1634" s="2" t="s">
        <v>1384</v>
      </c>
      <c r="F1634" t="s">
        <v>1905</v>
      </c>
      <c r="G1634" s="2" t="s">
        <v>1023</v>
      </c>
      <c r="H1634" t="s">
        <v>1397</v>
      </c>
    </row>
    <row r="1635" spans="1:8" x14ac:dyDescent="0.15">
      <c r="A1635">
        <v>10647</v>
      </c>
      <c r="B1635" t="s">
        <v>5257</v>
      </c>
      <c r="C1635" t="s">
        <v>5258</v>
      </c>
      <c r="D1635" t="s">
        <v>1419</v>
      </c>
      <c r="E1635" s="2" t="s">
        <v>1384</v>
      </c>
      <c r="F1635" t="s">
        <v>1924</v>
      </c>
      <c r="G1635" s="2" t="s">
        <v>1372</v>
      </c>
      <c r="H1635" t="s">
        <v>1397</v>
      </c>
    </row>
    <row r="1636" spans="1:8" x14ac:dyDescent="0.15">
      <c r="A1636">
        <v>10648</v>
      </c>
      <c r="B1636" t="s">
        <v>5259</v>
      </c>
      <c r="C1636" t="s">
        <v>5260</v>
      </c>
      <c r="D1636" t="s">
        <v>1419</v>
      </c>
      <c r="E1636" s="2" t="s">
        <v>1384</v>
      </c>
      <c r="F1636" t="s">
        <v>1915</v>
      </c>
      <c r="G1636" s="2" t="s">
        <v>1231</v>
      </c>
      <c r="H1636" t="s">
        <v>1397</v>
      </c>
    </row>
    <row r="1637" spans="1:8" x14ac:dyDescent="0.15">
      <c r="A1637">
        <v>10649</v>
      </c>
      <c r="B1637" t="s">
        <v>5261</v>
      </c>
      <c r="C1637" t="s">
        <v>5262</v>
      </c>
      <c r="D1637" t="s">
        <v>1419</v>
      </c>
      <c r="E1637" s="2" t="s">
        <v>1384</v>
      </c>
      <c r="F1637" t="s">
        <v>1929</v>
      </c>
      <c r="G1637" s="2" t="s">
        <v>3264</v>
      </c>
      <c r="H1637" t="s">
        <v>1397</v>
      </c>
    </row>
    <row r="1638" spans="1:8" x14ac:dyDescent="0.15">
      <c r="A1638">
        <v>10650</v>
      </c>
      <c r="B1638" t="s">
        <v>5263</v>
      </c>
      <c r="C1638" t="s">
        <v>5264</v>
      </c>
      <c r="D1638" t="s">
        <v>1419</v>
      </c>
      <c r="E1638" s="2" t="s">
        <v>1384</v>
      </c>
      <c r="F1638" t="s">
        <v>1897</v>
      </c>
      <c r="G1638" s="2" t="s">
        <v>902</v>
      </c>
      <c r="H1638" t="s">
        <v>1397</v>
      </c>
    </row>
    <row r="1639" spans="1:8" x14ac:dyDescent="0.15">
      <c r="A1639">
        <v>10651</v>
      </c>
      <c r="B1639" t="s">
        <v>5265</v>
      </c>
      <c r="C1639" t="s">
        <v>5266</v>
      </c>
      <c r="D1639" t="s">
        <v>1419</v>
      </c>
      <c r="E1639" s="2" t="s">
        <v>1384</v>
      </c>
      <c r="F1639" t="s">
        <v>1935</v>
      </c>
      <c r="G1639" s="2" t="s">
        <v>1334</v>
      </c>
      <c r="H1639" t="s">
        <v>1397</v>
      </c>
    </row>
    <row r="1640" spans="1:8" x14ac:dyDescent="0.15">
      <c r="A1640">
        <v>10652</v>
      </c>
      <c r="B1640" t="s">
        <v>5267</v>
      </c>
      <c r="C1640" t="s">
        <v>5268</v>
      </c>
      <c r="D1640" t="s">
        <v>1419</v>
      </c>
      <c r="E1640" s="2" t="s">
        <v>1384</v>
      </c>
      <c r="F1640" t="s">
        <v>2076</v>
      </c>
      <c r="G1640" s="2" t="s">
        <v>823</v>
      </c>
      <c r="H1640" t="s">
        <v>1397</v>
      </c>
    </row>
    <row r="1641" spans="1:8" x14ac:dyDescent="0.15">
      <c r="A1641">
        <v>10653</v>
      </c>
      <c r="B1641" t="s">
        <v>5269</v>
      </c>
      <c r="C1641" t="s">
        <v>5270</v>
      </c>
      <c r="D1641" t="s">
        <v>1419</v>
      </c>
      <c r="E1641" s="2" t="s">
        <v>1384</v>
      </c>
      <c r="F1641" t="s">
        <v>2165</v>
      </c>
      <c r="G1641" s="2" t="s">
        <v>1253</v>
      </c>
      <c r="H1641" t="s">
        <v>1397</v>
      </c>
    </row>
    <row r="1642" spans="1:8" x14ac:dyDescent="0.15">
      <c r="A1642">
        <v>10654</v>
      </c>
      <c r="B1642" t="s">
        <v>5271</v>
      </c>
      <c r="C1642" t="s">
        <v>5272</v>
      </c>
      <c r="D1642" t="s">
        <v>1419</v>
      </c>
      <c r="E1642" s="2" t="s">
        <v>1384</v>
      </c>
      <c r="F1642" t="s">
        <v>2059</v>
      </c>
      <c r="G1642" s="2" t="s">
        <v>1207</v>
      </c>
      <c r="H1642" t="s">
        <v>1397</v>
      </c>
    </row>
    <row r="1643" spans="1:8" x14ac:dyDescent="0.15">
      <c r="A1643">
        <v>10655</v>
      </c>
      <c r="B1643" t="s">
        <v>5273</v>
      </c>
      <c r="C1643" t="s">
        <v>5274</v>
      </c>
      <c r="D1643" t="s">
        <v>1419</v>
      </c>
      <c r="E1643" s="2" t="s">
        <v>1384</v>
      </c>
      <c r="F1643" t="s">
        <v>2051</v>
      </c>
      <c r="G1643" s="2" t="s">
        <v>535</v>
      </c>
      <c r="H1643" t="s">
        <v>1397</v>
      </c>
    </row>
    <row r="1644" spans="1:8" x14ac:dyDescent="0.15">
      <c r="A1644">
        <v>10656</v>
      </c>
      <c r="B1644" t="s">
        <v>5275</v>
      </c>
      <c r="C1644" t="s">
        <v>5276</v>
      </c>
      <c r="D1644" t="s">
        <v>1419</v>
      </c>
      <c r="E1644" s="2" t="s">
        <v>1384</v>
      </c>
      <c r="F1644" t="s">
        <v>2076</v>
      </c>
      <c r="G1644" s="2" t="s">
        <v>5277</v>
      </c>
      <c r="H1644" t="s">
        <v>1397</v>
      </c>
    </row>
    <row r="1645" spans="1:8" x14ac:dyDescent="0.15">
      <c r="A1645">
        <v>10657</v>
      </c>
      <c r="B1645" t="s">
        <v>5278</v>
      </c>
      <c r="C1645" t="s">
        <v>5279</v>
      </c>
      <c r="D1645" t="s">
        <v>1419</v>
      </c>
      <c r="E1645" s="2" t="s">
        <v>1384</v>
      </c>
      <c r="F1645" t="s">
        <v>1905</v>
      </c>
      <c r="G1645" s="2" t="s">
        <v>1377</v>
      </c>
      <c r="H1645" t="s">
        <v>1397</v>
      </c>
    </row>
    <row r="1646" spans="1:8" x14ac:dyDescent="0.15">
      <c r="A1646">
        <v>10658</v>
      </c>
      <c r="B1646" t="s">
        <v>5280</v>
      </c>
      <c r="C1646" t="s">
        <v>5281</v>
      </c>
      <c r="D1646" t="s">
        <v>1419</v>
      </c>
      <c r="E1646" s="2" t="s">
        <v>1384</v>
      </c>
      <c r="F1646" t="s">
        <v>1897</v>
      </c>
      <c r="G1646" s="2" t="s">
        <v>1011</v>
      </c>
      <c r="H1646" t="s">
        <v>1397</v>
      </c>
    </row>
    <row r="1647" spans="1:8" x14ac:dyDescent="0.15">
      <c r="A1647">
        <v>10659</v>
      </c>
      <c r="B1647" t="s">
        <v>5282</v>
      </c>
      <c r="C1647" t="s">
        <v>5283</v>
      </c>
      <c r="D1647" t="s">
        <v>371</v>
      </c>
      <c r="E1647" s="2" t="s">
        <v>1384</v>
      </c>
      <c r="F1647" t="s">
        <v>2048</v>
      </c>
      <c r="G1647" s="2" t="s">
        <v>1199</v>
      </c>
      <c r="H1647" t="s">
        <v>1397</v>
      </c>
    </row>
    <row r="1648" spans="1:8" x14ac:dyDescent="0.15">
      <c r="A1648">
        <v>10660</v>
      </c>
      <c r="B1648" t="s">
        <v>5284</v>
      </c>
      <c r="C1648" t="s">
        <v>5285</v>
      </c>
      <c r="D1648" t="s">
        <v>432</v>
      </c>
      <c r="E1648" s="2" t="s">
        <v>1384</v>
      </c>
      <c r="F1648" t="s">
        <v>1905</v>
      </c>
      <c r="G1648" s="2" t="s">
        <v>933</v>
      </c>
      <c r="H1648" t="s">
        <v>1397</v>
      </c>
    </row>
    <row r="1649" spans="1:8" x14ac:dyDescent="0.15">
      <c r="A1649">
        <v>10661</v>
      </c>
      <c r="B1649" t="s">
        <v>5286</v>
      </c>
      <c r="C1649" t="s">
        <v>5287</v>
      </c>
      <c r="D1649" t="s">
        <v>361</v>
      </c>
      <c r="E1649" s="2" t="s">
        <v>1384</v>
      </c>
      <c r="F1649" t="s">
        <v>2107</v>
      </c>
      <c r="G1649" s="2" t="s">
        <v>1245</v>
      </c>
      <c r="H1649" t="s">
        <v>1397</v>
      </c>
    </row>
    <row r="1650" spans="1:8" x14ac:dyDescent="0.15">
      <c r="A1650">
        <v>10662</v>
      </c>
      <c r="B1650" t="s">
        <v>5288</v>
      </c>
      <c r="C1650" t="s">
        <v>5289</v>
      </c>
      <c r="D1650" t="s">
        <v>361</v>
      </c>
      <c r="E1650" s="2" t="s">
        <v>1384</v>
      </c>
      <c r="F1650" t="s">
        <v>2114</v>
      </c>
      <c r="G1650" s="2" t="s">
        <v>1076</v>
      </c>
      <c r="H1650" t="s">
        <v>1397</v>
      </c>
    </row>
    <row r="1651" spans="1:8" x14ac:dyDescent="0.15">
      <c r="A1651">
        <v>10663</v>
      </c>
      <c r="B1651" t="s">
        <v>5290</v>
      </c>
      <c r="C1651" t="s">
        <v>5291</v>
      </c>
      <c r="D1651" t="s">
        <v>378</v>
      </c>
      <c r="E1651" s="2" t="s">
        <v>1384</v>
      </c>
      <c r="F1651" t="s">
        <v>1905</v>
      </c>
      <c r="G1651" s="2" t="s">
        <v>1259</v>
      </c>
      <c r="H1651" t="s">
        <v>1397</v>
      </c>
    </row>
    <row r="1652" spans="1:8" x14ac:dyDescent="0.15">
      <c r="A1652">
        <v>10664</v>
      </c>
      <c r="B1652" t="s">
        <v>5292</v>
      </c>
      <c r="C1652" t="s">
        <v>5293</v>
      </c>
      <c r="D1652" t="s">
        <v>378</v>
      </c>
      <c r="E1652" s="2" t="s">
        <v>1384</v>
      </c>
      <c r="F1652" t="s">
        <v>1915</v>
      </c>
      <c r="G1652" s="2" t="s">
        <v>1102</v>
      </c>
      <c r="H1652" t="s">
        <v>1397</v>
      </c>
    </row>
    <row r="1653" spans="1:8" x14ac:dyDescent="0.15">
      <c r="A1653">
        <v>10665</v>
      </c>
      <c r="B1653" t="s">
        <v>5294</v>
      </c>
      <c r="C1653" t="s">
        <v>5295</v>
      </c>
      <c r="D1653" t="s">
        <v>378</v>
      </c>
      <c r="E1653" s="2" t="s">
        <v>1384</v>
      </c>
      <c r="F1653" t="s">
        <v>1905</v>
      </c>
      <c r="G1653" s="2" t="s">
        <v>537</v>
      </c>
      <c r="H1653" t="s">
        <v>1397</v>
      </c>
    </row>
    <row r="1654" spans="1:8" x14ac:dyDescent="0.15">
      <c r="A1654">
        <v>10666</v>
      </c>
      <c r="B1654" t="s">
        <v>5296</v>
      </c>
      <c r="C1654" t="s">
        <v>5297</v>
      </c>
      <c r="D1654" t="s">
        <v>378</v>
      </c>
      <c r="E1654" s="2" t="s">
        <v>1384</v>
      </c>
      <c r="F1654" t="s">
        <v>1915</v>
      </c>
      <c r="G1654" s="2" t="s">
        <v>1317</v>
      </c>
      <c r="H1654" t="s">
        <v>1397</v>
      </c>
    </row>
    <row r="1655" spans="1:8" x14ac:dyDescent="0.15">
      <c r="A1655">
        <v>10667</v>
      </c>
      <c r="B1655" t="s">
        <v>5298</v>
      </c>
      <c r="C1655" t="s">
        <v>5299</v>
      </c>
      <c r="D1655" t="s">
        <v>378</v>
      </c>
      <c r="E1655" s="2" t="s">
        <v>1384</v>
      </c>
      <c r="F1655" t="s">
        <v>1897</v>
      </c>
      <c r="G1655" s="2" t="s">
        <v>1370</v>
      </c>
      <c r="H1655" t="s">
        <v>1397</v>
      </c>
    </row>
    <row r="1656" spans="1:8" x14ac:dyDescent="0.15">
      <c r="A1656">
        <v>10668</v>
      </c>
      <c r="B1656" t="s">
        <v>5300</v>
      </c>
      <c r="C1656" t="s">
        <v>5301</v>
      </c>
      <c r="D1656" t="s">
        <v>378</v>
      </c>
      <c r="E1656" s="2" t="s">
        <v>1384</v>
      </c>
      <c r="F1656" t="s">
        <v>1905</v>
      </c>
      <c r="G1656" s="2" t="s">
        <v>1260</v>
      </c>
      <c r="H1656" t="s">
        <v>1397</v>
      </c>
    </row>
    <row r="1657" spans="1:8" x14ac:dyDescent="0.15">
      <c r="A1657">
        <v>10669</v>
      </c>
      <c r="B1657" t="s">
        <v>5302</v>
      </c>
      <c r="C1657" t="s">
        <v>5303</v>
      </c>
      <c r="D1657" t="s">
        <v>409</v>
      </c>
      <c r="E1657" s="2" t="s">
        <v>1384</v>
      </c>
      <c r="F1657" t="s">
        <v>2043</v>
      </c>
      <c r="G1657" s="2" t="s">
        <v>847</v>
      </c>
      <c r="H1657" t="s">
        <v>1397</v>
      </c>
    </row>
    <row r="1658" spans="1:8" x14ac:dyDescent="0.15">
      <c r="A1658">
        <v>10670</v>
      </c>
      <c r="B1658" t="s">
        <v>5304</v>
      </c>
      <c r="C1658" t="s">
        <v>5305</v>
      </c>
      <c r="D1658" t="s">
        <v>409</v>
      </c>
      <c r="E1658" s="2" t="s">
        <v>1384</v>
      </c>
      <c r="F1658" t="s">
        <v>1905</v>
      </c>
      <c r="G1658" s="2" t="s">
        <v>1177</v>
      </c>
      <c r="H1658" t="s">
        <v>1397</v>
      </c>
    </row>
    <row r="1659" spans="1:8" x14ac:dyDescent="0.15">
      <c r="A1659">
        <v>10671</v>
      </c>
      <c r="B1659" t="s">
        <v>5306</v>
      </c>
      <c r="C1659" t="s">
        <v>5307</v>
      </c>
      <c r="D1659" t="s">
        <v>409</v>
      </c>
      <c r="E1659" s="2" t="s">
        <v>1384</v>
      </c>
      <c r="F1659" t="s">
        <v>2051</v>
      </c>
      <c r="G1659" s="2" t="s">
        <v>955</v>
      </c>
      <c r="H1659" t="s">
        <v>1397</v>
      </c>
    </row>
    <row r="1660" spans="1:8" x14ac:dyDescent="0.15">
      <c r="A1660">
        <v>10672</v>
      </c>
      <c r="B1660" t="s">
        <v>5308</v>
      </c>
      <c r="C1660" t="s">
        <v>5309</v>
      </c>
      <c r="D1660" t="s">
        <v>409</v>
      </c>
      <c r="E1660" s="2" t="s">
        <v>1384</v>
      </c>
      <c r="F1660" t="s">
        <v>1915</v>
      </c>
      <c r="G1660" s="2" t="s">
        <v>723</v>
      </c>
      <c r="H1660" t="s">
        <v>1397</v>
      </c>
    </row>
    <row r="1661" spans="1:8" x14ac:dyDescent="0.15">
      <c r="A1661">
        <v>10673</v>
      </c>
      <c r="B1661" t="s">
        <v>5310</v>
      </c>
      <c r="C1661" t="s">
        <v>5311</v>
      </c>
      <c r="D1661" t="s">
        <v>409</v>
      </c>
      <c r="E1661" s="2" t="s">
        <v>1384</v>
      </c>
      <c r="F1661" t="s">
        <v>1929</v>
      </c>
      <c r="G1661" s="2" t="s">
        <v>822</v>
      </c>
      <c r="H1661" t="s">
        <v>1397</v>
      </c>
    </row>
    <row r="1662" spans="1:8" x14ac:dyDescent="0.15">
      <c r="A1662">
        <v>10676</v>
      </c>
      <c r="B1662" t="s">
        <v>5312</v>
      </c>
      <c r="C1662" t="s">
        <v>5313</v>
      </c>
      <c r="D1662" t="s">
        <v>409</v>
      </c>
      <c r="E1662" s="2" t="s">
        <v>1384</v>
      </c>
      <c r="F1662" t="s">
        <v>1897</v>
      </c>
      <c r="G1662" s="2" t="s">
        <v>1192</v>
      </c>
      <c r="H1662" t="s">
        <v>1397</v>
      </c>
    </row>
    <row r="1663" spans="1:8" x14ac:dyDescent="0.15">
      <c r="A1663">
        <v>10677</v>
      </c>
      <c r="B1663" t="s">
        <v>5314</v>
      </c>
      <c r="C1663" t="s">
        <v>5315</v>
      </c>
      <c r="D1663" t="s">
        <v>409</v>
      </c>
      <c r="E1663" s="2" t="s">
        <v>1384</v>
      </c>
      <c r="F1663" t="s">
        <v>2009</v>
      </c>
      <c r="G1663" s="2" t="s">
        <v>722</v>
      </c>
      <c r="H1663" t="s">
        <v>1397</v>
      </c>
    </row>
    <row r="1664" spans="1:8" x14ac:dyDescent="0.15">
      <c r="A1664">
        <v>10678</v>
      </c>
      <c r="B1664" t="s">
        <v>5316</v>
      </c>
      <c r="C1664" t="s">
        <v>5317</v>
      </c>
      <c r="D1664" t="s">
        <v>367</v>
      </c>
      <c r="E1664" s="2" t="s">
        <v>1384</v>
      </c>
      <c r="F1664" t="s">
        <v>2119</v>
      </c>
      <c r="G1664" s="2" t="s">
        <v>1253</v>
      </c>
      <c r="H1664" t="s">
        <v>1397</v>
      </c>
    </row>
    <row r="1665" spans="1:8" x14ac:dyDescent="0.15">
      <c r="A1665">
        <v>10679</v>
      </c>
      <c r="B1665" t="s">
        <v>5318</v>
      </c>
      <c r="C1665" t="s">
        <v>5319</v>
      </c>
      <c r="D1665" t="s">
        <v>466</v>
      </c>
      <c r="E1665" s="2" t="s">
        <v>1384</v>
      </c>
      <c r="F1665" t="s">
        <v>1915</v>
      </c>
      <c r="G1665" s="2" t="s">
        <v>1204</v>
      </c>
      <c r="H1665" t="s">
        <v>1397</v>
      </c>
    </row>
    <row r="1666" spans="1:8" x14ac:dyDescent="0.15">
      <c r="A1666">
        <v>10680</v>
      </c>
      <c r="B1666" t="s">
        <v>5320</v>
      </c>
      <c r="C1666" t="s">
        <v>5321</v>
      </c>
      <c r="D1666" t="s">
        <v>466</v>
      </c>
      <c r="E1666" s="2" t="s">
        <v>1384</v>
      </c>
      <c r="F1666" t="s">
        <v>1915</v>
      </c>
      <c r="G1666" s="2" t="s">
        <v>1377</v>
      </c>
      <c r="H1666" t="s">
        <v>1397</v>
      </c>
    </row>
    <row r="1667" spans="1:8" x14ac:dyDescent="0.15">
      <c r="A1667">
        <v>10681</v>
      </c>
      <c r="B1667" t="s">
        <v>5322</v>
      </c>
      <c r="C1667" t="s">
        <v>5323</v>
      </c>
      <c r="D1667" t="s">
        <v>358</v>
      </c>
      <c r="E1667" s="2" t="s">
        <v>1384</v>
      </c>
      <c r="F1667" t="s">
        <v>1929</v>
      </c>
      <c r="G1667" s="2" t="s">
        <v>722</v>
      </c>
      <c r="H1667" t="s">
        <v>1397</v>
      </c>
    </row>
    <row r="1668" spans="1:8" x14ac:dyDescent="0.15">
      <c r="A1668">
        <v>10682</v>
      </c>
      <c r="B1668" t="s">
        <v>5324</v>
      </c>
      <c r="C1668" t="s">
        <v>5325</v>
      </c>
      <c r="D1668" t="s">
        <v>358</v>
      </c>
      <c r="E1668" s="2" t="s">
        <v>1384</v>
      </c>
      <c r="F1668" t="s">
        <v>2107</v>
      </c>
      <c r="G1668" s="2" t="s">
        <v>1176</v>
      </c>
      <c r="H1668" t="s">
        <v>1397</v>
      </c>
    </row>
    <row r="1669" spans="1:8" x14ac:dyDescent="0.15">
      <c r="A1669">
        <v>10683</v>
      </c>
      <c r="B1669" t="s">
        <v>5326</v>
      </c>
      <c r="C1669" t="s">
        <v>5327</v>
      </c>
      <c r="D1669" t="s">
        <v>358</v>
      </c>
      <c r="E1669" s="2" t="s">
        <v>1384</v>
      </c>
      <c r="F1669" t="s">
        <v>2266</v>
      </c>
      <c r="G1669" s="2" t="s">
        <v>1335</v>
      </c>
      <c r="H1669" t="s">
        <v>1397</v>
      </c>
    </row>
    <row r="1670" spans="1:8" x14ac:dyDescent="0.15">
      <c r="A1670">
        <v>10685</v>
      </c>
      <c r="B1670" t="s">
        <v>5328</v>
      </c>
      <c r="C1670" t="s">
        <v>5329</v>
      </c>
      <c r="D1670" t="s">
        <v>392</v>
      </c>
      <c r="E1670" s="2" t="s">
        <v>1384</v>
      </c>
      <c r="F1670" t="s">
        <v>1902</v>
      </c>
      <c r="G1670" s="2" t="s">
        <v>1337</v>
      </c>
      <c r="H1670" t="s">
        <v>1397</v>
      </c>
    </row>
    <row r="1671" spans="1:8" x14ac:dyDescent="0.15">
      <c r="A1671">
        <v>10686</v>
      </c>
      <c r="B1671" t="s">
        <v>5330</v>
      </c>
      <c r="C1671" t="s">
        <v>5331</v>
      </c>
      <c r="D1671" t="s">
        <v>392</v>
      </c>
      <c r="E1671" s="2" t="s">
        <v>1384</v>
      </c>
      <c r="F1671" t="s">
        <v>1902</v>
      </c>
      <c r="G1671" s="2" t="s">
        <v>1254</v>
      </c>
      <c r="H1671" t="s">
        <v>1397</v>
      </c>
    </row>
    <row r="1672" spans="1:8" x14ac:dyDescent="0.15">
      <c r="A1672">
        <v>10687</v>
      </c>
      <c r="B1672" t="s">
        <v>5332</v>
      </c>
      <c r="C1672" t="s">
        <v>5333</v>
      </c>
      <c r="D1672" t="s">
        <v>396</v>
      </c>
      <c r="E1672" s="2" t="s">
        <v>266</v>
      </c>
      <c r="F1672" t="s">
        <v>1905</v>
      </c>
      <c r="G1672" s="2" t="s">
        <v>523</v>
      </c>
      <c r="H1672" t="s">
        <v>1397</v>
      </c>
    </row>
    <row r="1673" spans="1:8" x14ac:dyDescent="0.15">
      <c r="A1673">
        <v>10688</v>
      </c>
      <c r="B1673" t="s">
        <v>5334</v>
      </c>
      <c r="C1673" t="s">
        <v>5335</v>
      </c>
      <c r="D1673" t="s">
        <v>359</v>
      </c>
      <c r="E1673" s="2" t="s">
        <v>1384</v>
      </c>
      <c r="F1673" t="s">
        <v>2059</v>
      </c>
      <c r="G1673" s="2" t="s">
        <v>957</v>
      </c>
      <c r="H1673" t="s">
        <v>1397</v>
      </c>
    </row>
    <row r="1674" spans="1:8" x14ac:dyDescent="0.15">
      <c r="A1674">
        <v>10689</v>
      </c>
      <c r="B1674" t="s">
        <v>5336</v>
      </c>
      <c r="C1674" t="s">
        <v>5337</v>
      </c>
      <c r="D1674" t="s">
        <v>1421</v>
      </c>
      <c r="E1674" s="2" t="s">
        <v>1384</v>
      </c>
      <c r="F1674" t="s">
        <v>1915</v>
      </c>
      <c r="G1674" s="2" t="s">
        <v>1250</v>
      </c>
      <c r="H1674" t="s">
        <v>1397</v>
      </c>
    </row>
    <row r="1675" spans="1:8" x14ac:dyDescent="0.15">
      <c r="A1675">
        <v>10690</v>
      </c>
      <c r="B1675" t="s">
        <v>5338</v>
      </c>
      <c r="C1675" t="s">
        <v>5339</v>
      </c>
      <c r="D1675" t="s">
        <v>1421</v>
      </c>
      <c r="E1675" s="2" t="s">
        <v>1384</v>
      </c>
      <c r="F1675" t="s">
        <v>2048</v>
      </c>
      <c r="G1675" s="2" t="s">
        <v>852</v>
      </c>
      <c r="H1675" t="s">
        <v>1397</v>
      </c>
    </row>
    <row r="1676" spans="1:8" x14ac:dyDescent="0.15">
      <c r="A1676">
        <v>10691</v>
      </c>
      <c r="B1676" t="s">
        <v>5340</v>
      </c>
      <c r="C1676" t="s">
        <v>5341</v>
      </c>
      <c r="D1676" t="s">
        <v>1421</v>
      </c>
      <c r="E1676" s="2" t="s">
        <v>1384</v>
      </c>
      <c r="F1676" t="s">
        <v>1905</v>
      </c>
      <c r="G1676" s="2" t="s">
        <v>569</v>
      </c>
      <c r="H1676" t="s">
        <v>1397</v>
      </c>
    </row>
    <row r="1677" spans="1:8" x14ac:dyDescent="0.15">
      <c r="A1677">
        <v>10692</v>
      </c>
      <c r="B1677" t="s">
        <v>5342</v>
      </c>
      <c r="C1677" t="s">
        <v>5343</v>
      </c>
      <c r="D1677" t="s">
        <v>1421</v>
      </c>
      <c r="E1677" s="2" t="s">
        <v>1384</v>
      </c>
      <c r="F1677" t="s">
        <v>1915</v>
      </c>
      <c r="G1677" s="2" t="s">
        <v>1333</v>
      </c>
      <c r="H1677" t="s">
        <v>1397</v>
      </c>
    </row>
    <row r="1678" spans="1:8" x14ac:dyDescent="0.15">
      <c r="A1678">
        <v>10693</v>
      </c>
      <c r="B1678" t="s">
        <v>5344</v>
      </c>
      <c r="C1678" t="s">
        <v>5345</v>
      </c>
      <c r="D1678" t="s">
        <v>1421</v>
      </c>
      <c r="E1678" s="2" t="s">
        <v>1384</v>
      </c>
      <c r="F1678" t="s">
        <v>1929</v>
      </c>
      <c r="G1678" s="2" t="s">
        <v>1266</v>
      </c>
      <c r="H1678" t="s">
        <v>1397</v>
      </c>
    </row>
    <row r="1679" spans="1:8" x14ac:dyDescent="0.15">
      <c r="A1679">
        <v>10694</v>
      </c>
      <c r="B1679" t="s">
        <v>5346</v>
      </c>
      <c r="C1679" t="s">
        <v>5347</v>
      </c>
      <c r="D1679" t="s">
        <v>1421</v>
      </c>
      <c r="E1679" s="2" t="s">
        <v>1384</v>
      </c>
      <c r="F1679" t="s">
        <v>1915</v>
      </c>
      <c r="G1679" s="2" t="s">
        <v>1012</v>
      </c>
      <c r="H1679" t="s">
        <v>1397</v>
      </c>
    </row>
    <row r="1680" spans="1:8" x14ac:dyDescent="0.15">
      <c r="A1680">
        <v>10695</v>
      </c>
      <c r="B1680" t="s">
        <v>5348</v>
      </c>
      <c r="C1680" t="s">
        <v>5349</v>
      </c>
      <c r="D1680" t="s">
        <v>1421</v>
      </c>
      <c r="E1680" s="2" t="s">
        <v>1384</v>
      </c>
      <c r="F1680" t="s">
        <v>1905</v>
      </c>
      <c r="G1680" s="2" t="s">
        <v>724</v>
      </c>
      <c r="H1680" t="s">
        <v>1397</v>
      </c>
    </row>
    <row r="1681" spans="1:8" x14ac:dyDescent="0.15">
      <c r="A1681">
        <v>10696</v>
      </c>
      <c r="B1681" t="s">
        <v>5350</v>
      </c>
      <c r="C1681" t="s">
        <v>5351</v>
      </c>
      <c r="D1681" t="s">
        <v>1421</v>
      </c>
      <c r="E1681" s="2" t="s">
        <v>1384</v>
      </c>
      <c r="F1681" t="s">
        <v>1929</v>
      </c>
      <c r="G1681" s="2" t="s">
        <v>935</v>
      </c>
      <c r="H1681" t="s">
        <v>1397</v>
      </c>
    </row>
    <row r="1682" spans="1:8" x14ac:dyDescent="0.15">
      <c r="A1682">
        <v>10697</v>
      </c>
      <c r="B1682" t="s">
        <v>5352</v>
      </c>
      <c r="C1682" t="s">
        <v>5353</v>
      </c>
      <c r="D1682" t="s">
        <v>1421</v>
      </c>
      <c r="E1682" s="2" t="s">
        <v>1384</v>
      </c>
      <c r="F1682" t="s">
        <v>2155</v>
      </c>
      <c r="G1682" s="2" t="s">
        <v>1356</v>
      </c>
      <c r="H1682" t="s">
        <v>1397</v>
      </c>
    </row>
    <row r="1683" spans="1:8" x14ac:dyDescent="0.15">
      <c r="A1683">
        <v>10698</v>
      </c>
      <c r="B1683" t="s">
        <v>5354</v>
      </c>
      <c r="C1683" t="s">
        <v>5355</v>
      </c>
      <c r="D1683" t="s">
        <v>1421</v>
      </c>
      <c r="E1683" s="2" t="s">
        <v>1384</v>
      </c>
      <c r="F1683" t="s">
        <v>1915</v>
      </c>
      <c r="G1683" s="2" t="s">
        <v>1197</v>
      </c>
      <c r="H1683" t="s">
        <v>1397</v>
      </c>
    </row>
    <row r="1684" spans="1:8" x14ac:dyDescent="0.15">
      <c r="A1684">
        <v>10699</v>
      </c>
      <c r="B1684" t="s">
        <v>5356</v>
      </c>
      <c r="C1684" t="s">
        <v>5357</v>
      </c>
      <c r="D1684" t="s">
        <v>1421</v>
      </c>
      <c r="E1684" s="2" t="s">
        <v>1384</v>
      </c>
      <c r="F1684" t="s">
        <v>1905</v>
      </c>
      <c r="G1684" s="2" t="s">
        <v>615</v>
      </c>
      <c r="H1684" t="s">
        <v>1397</v>
      </c>
    </row>
    <row r="1685" spans="1:8" x14ac:dyDescent="0.15">
      <c r="A1685">
        <v>10700</v>
      </c>
      <c r="B1685" t="s">
        <v>5358</v>
      </c>
      <c r="C1685" t="s">
        <v>5359</v>
      </c>
      <c r="D1685" t="s">
        <v>1421</v>
      </c>
      <c r="E1685" s="2" t="s">
        <v>1384</v>
      </c>
      <c r="F1685" t="s">
        <v>1935</v>
      </c>
      <c r="G1685" s="2" t="s">
        <v>826</v>
      </c>
      <c r="H1685" t="s">
        <v>1397</v>
      </c>
    </row>
    <row r="1686" spans="1:8" x14ac:dyDescent="0.15">
      <c r="A1686">
        <v>10701</v>
      </c>
      <c r="B1686" t="s">
        <v>5360</v>
      </c>
      <c r="C1686" t="s">
        <v>5361</v>
      </c>
      <c r="D1686" t="s">
        <v>1421</v>
      </c>
      <c r="E1686" s="2" t="s">
        <v>1384</v>
      </c>
      <c r="F1686" t="s">
        <v>1897</v>
      </c>
      <c r="G1686" s="2" t="s">
        <v>1358</v>
      </c>
      <c r="H1686" t="s">
        <v>1397</v>
      </c>
    </row>
    <row r="1687" spans="1:8" x14ac:dyDescent="0.15">
      <c r="A1687">
        <v>10702</v>
      </c>
      <c r="B1687" t="s">
        <v>5362</v>
      </c>
      <c r="C1687" t="s">
        <v>5363</v>
      </c>
      <c r="D1687" t="s">
        <v>1421</v>
      </c>
      <c r="E1687" s="2" t="s">
        <v>1384</v>
      </c>
      <c r="F1687" t="s">
        <v>1929</v>
      </c>
      <c r="G1687" s="2" t="s">
        <v>852</v>
      </c>
      <c r="H1687" t="s">
        <v>1397</v>
      </c>
    </row>
    <row r="1688" spans="1:8" x14ac:dyDescent="0.15">
      <c r="A1688">
        <v>10703</v>
      </c>
      <c r="B1688" t="s">
        <v>5364</v>
      </c>
      <c r="C1688" t="s">
        <v>5365</v>
      </c>
      <c r="D1688" t="s">
        <v>1421</v>
      </c>
      <c r="E1688" s="2" t="s">
        <v>1384</v>
      </c>
      <c r="F1688" t="s">
        <v>1905</v>
      </c>
      <c r="G1688" s="2" t="s">
        <v>1246</v>
      </c>
      <c r="H1688" t="s">
        <v>1397</v>
      </c>
    </row>
    <row r="1689" spans="1:8" x14ac:dyDescent="0.15">
      <c r="A1689">
        <v>10704</v>
      </c>
      <c r="B1689" t="s">
        <v>5366</v>
      </c>
      <c r="C1689" t="s">
        <v>5367</v>
      </c>
      <c r="D1689" t="s">
        <v>1421</v>
      </c>
      <c r="E1689" s="2" t="s">
        <v>1384</v>
      </c>
      <c r="F1689" t="s">
        <v>2043</v>
      </c>
      <c r="G1689" s="2" t="s">
        <v>566</v>
      </c>
      <c r="H1689" t="s">
        <v>1397</v>
      </c>
    </row>
    <row r="1690" spans="1:8" x14ac:dyDescent="0.15">
      <c r="A1690">
        <v>10705</v>
      </c>
      <c r="B1690" t="s">
        <v>5368</v>
      </c>
      <c r="C1690" t="s">
        <v>5369</v>
      </c>
      <c r="D1690" t="s">
        <v>1421</v>
      </c>
      <c r="E1690" s="2" t="s">
        <v>1384</v>
      </c>
      <c r="F1690" t="s">
        <v>2016</v>
      </c>
      <c r="G1690" s="2" t="s">
        <v>1364</v>
      </c>
      <c r="H1690" t="s">
        <v>1397</v>
      </c>
    </row>
    <row r="1691" spans="1:8" x14ac:dyDescent="0.15">
      <c r="A1691">
        <v>10706</v>
      </c>
      <c r="B1691" t="s">
        <v>5370</v>
      </c>
      <c r="C1691" t="s">
        <v>5371</v>
      </c>
      <c r="D1691" t="s">
        <v>1421</v>
      </c>
      <c r="E1691" s="2" t="s">
        <v>1384</v>
      </c>
      <c r="F1691" t="s">
        <v>2219</v>
      </c>
      <c r="G1691" s="2" t="s">
        <v>757</v>
      </c>
      <c r="H1691" t="s">
        <v>1397</v>
      </c>
    </row>
    <row r="1692" spans="1:8" x14ac:dyDescent="0.15">
      <c r="A1692">
        <v>10707</v>
      </c>
      <c r="B1692" t="s">
        <v>5372</v>
      </c>
      <c r="C1692" t="s">
        <v>5373</v>
      </c>
      <c r="D1692" t="s">
        <v>1421</v>
      </c>
      <c r="E1692" s="2" t="s">
        <v>1384</v>
      </c>
      <c r="F1692" t="s">
        <v>1915</v>
      </c>
      <c r="G1692" s="2" t="s">
        <v>664</v>
      </c>
      <c r="H1692" t="s">
        <v>1397</v>
      </c>
    </row>
    <row r="1693" spans="1:8" x14ac:dyDescent="0.15">
      <c r="A1693">
        <v>10708</v>
      </c>
      <c r="B1693" t="s">
        <v>5374</v>
      </c>
      <c r="C1693" t="s">
        <v>5375</v>
      </c>
      <c r="D1693" t="s">
        <v>1421</v>
      </c>
      <c r="E1693" s="2" t="s">
        <v>1384</v>
      </c>
      <c r="F1693" t="s">
        <v>2043</v>
      </c>
      <c r="G1693" s="2" t="s">
        <v>1381</v>
      </c>
      <c r="H1693" t="s">
        <v>1397</v>
      </c>
    </row>
    <row r="1694" spans="1:8" x14ac:dyDescent="0.15">
      <c r="A1694">
        <v>10709</v>
      </c>
      <c r="B1694" t="s">
        <v>5376</v>
      </c>
      <c r="C1694" t="s">
        <v>5377</v>
      </c>
      <c r="D1694" t="s">
        <v>1421</v>
      </c>
      <c r="E1694" s="2" t="s">
        <v>1384</v>
      </c>
      <c r="F1694" t="s">
        <v>2219</v>
      </c>
      <c r="G1694" s="2" t="s">
        <v>1268</v>
      </c>
      <c r="H1694" t="s">
        <v>1397</v>
      </c>
    </row>
    <row r="1695" spans="1:8" x14ac:dyDescent="0.15">
      <c r="A1695">
        <v>10710</v>
      </c>
      <c r="B1695" t="s">
        <v>5378</v>
      </c>
      <c r="C1695" t="s">
        <v>5379</v>
      </c>
      <c r="D1695" t="s">
        <v>1421</v>
      </c>
      <c r="E1695" s="2" t="s">
        <v>1384</v>
      </c>
      <c r="F1695" t="s">
        <v>2085</v>
      </c>
      <c r="G1695" s="2" t="s">
        <v>1253</v>
      </c>
      <c r="H1695" t="s">
        <v>1397</v>
      </c>
    </row>
    <row r="1696" spans="1:8" x14ac:dyDescent="0.15">
      <c r="A1696">
        <v>10711</v>
      </c>
      <c r="B1696" t="s">
        <v>5380</v>
      </c>
      <c r="C1696" t="s">
        <v>5381</v>
      </c>
      <c r="D1696" t="s">
        <v>1421</v>
      </c>
      <c r="E1696" s="2" t="s">
        <v>1384</v>
      </c>
      <c r="F1696" t="s">
        <v>2444</v>
      </c>
      <c r="G1696" s="2" t="s">
        <v>910</v>
      </c>
      <c r="H1696" t="s">
        <v>1397</v>
      </c>
    </row>
    <row r="1697" spans="1:8" x14ac:dyDescent="0.15">
      <c r="A1697">
        <v>10712</v>
      </c>
      <c r="B1697" t="s">
        <v>5382</v>
      </c>
      <c r="C1697" t="s">
        <v>5383</v>
      </c>
      <c r="D1697" t="s">
        <v>1421</v>
      </c>
      <c r="E1697" s="2" t="s">
        <v>1384</v>
      </c>
      <c r="F1697" t="s">
        <v>1929</v>
      </c>
      <c r="G1697" s="2" t="s">
        <v>1181</v>
      </c>
      <c r="H1697" t="s">
        <v>1397</v>
      </c>
    </row>
    <row r="1698" spans="1:8" x14ac:dyDescent="0.15">
      <c r="A1698">
        <v>10713</v>
      </c>
      <c r="B1698" t="s">
        <v>5384</v>
      </c>
      <c r="C1698" t="s">
        <v>5385</v>
      </c>
      <c r="D1698" t="s">
        <v>1421</v>
      </c>
      <c r="E1698" s="2" t="s">
        <v>1384</v>
      </c>
      <c r="F1698" t="s">
        <v>2016</v>
      </c>
      <c r="G1698" s="2" t="s">
        <v>1364</v>
      </c>
      <c r="H1698" t="s">
        <v>1397</v>
      </c>
    </row>
    <row r="1699" spans="1:8" x14ac:dyDescent="0.15">
      <c r="A1699">
        <v>10714</v>
      </c>
      <c r="B1699" t="s">
        <v>5386</v>
      </c>
      <c r="C1699" t="s">
        <v>5387</v>
      </c>
      <c r="D1699" t="s">
        <v>1421</v>
      </c>
      <c r="E1699" s="2" t="s">
        <v>1384</v>
      </c>
      <c r="F1699" t="s">
        <v>1905</v>
      </c>
      <c r="G1699" s="2" t="s">
        <v>935</v>
      </c>
      <c r="H1699" t="s">
        <v>1397</v>
      </c>
    </row>
    <row r="1700" spans="1:8" x14ac:dyDescent="0.15">
      <c r="A1700">
        <v>10715</v>
      </c>
      <c r="B1700" t="s">
        <v>5388</v>
      </c>
      <c r="C1700" t="s">
        <v>5389</v>
      </c>
      <c r="D1700" t="s">
        <v>1421</v>
      </c>
      <c r="E1700" s="2" t="s">
        <v>1384</v>
      </c>
      <c r="F1700" t="s">
        <v>1905</v>
      </c>
      <c r="G1700" s="2" t="s">
        <v>665</v>
      </c>
      <c r="H1700" t="s">
        <v>1397</v>
      </c>
    </row>
    <row r="1701" spans="1:8" x14ac:dyDescent="0.15">
      <c r="A1701">
        <v>10716</v>
      </c>
      <c r="B1701" t="s">
        <v>5390</v>
      </c>
      <c r="C1701" t="s">
        <v>5391</v>
      </c>
      <c r="D1701" t="s">
        <v>1421</v>
      </c>
      <c r="E1701" s="2" t="s">
        <v>1384</v>
      </c>
      <c r="F1701" t="s">
        <v>2176</v>
      </c>
      <c r="G1701" s="2" t="s">
        <v>624</v>
      </c>
      <c r="H1701" t="s">
        <v>1397</v>
      </c>
    </row>
    <row r="1702" spans="1:8" x14ac:dyDescent="0.15">
      <c r="A1702">
        <v>10717</v>
      </c>
      <c r="B1702" t="s">
        <v>5392</v>
      </c>
      <c r="C1702" t="s">
        <v>5393</v>
      </c>
      <c r="D1702" t="s">
        <v>1421</v>
      </c>
      <c r="E1702" s="2" t="s">
        <v>1384</v>
      </c>
      <c r="F1702" t="s">
        <v>2000</v>
      </c>
      <c r="G1702" s="2" t="s">
        <v>1356</v>
      </c>
      <c r="H1702" t="s">
        <v>1397</v>
      </c>
    </row>
    <row r="1703" spans="1:8" x14ac:dyDescent="0.15">
      <c r="A1703">
        <v>10718</v>
      </c>
      <c r="B1703" t="s">
        <v>5394</v>
      </c>
      <c r="C1703" t="s">
        <v>5395</v>
      </c>
      <c r="D1703" t="s">
        <v>1421</v>
      </c>
      <c r="E1703" s="2" t="s">
        <v>1384</v>
      </c>
      <c r="F1703" t="s">
        <v>1905</v>
      </c>
      <c r="G1703" s="2" t="s">
        <v>1259</v>
      </c>
      <c r="H1703" t="s">
        <v>1397</v>
      </c>
    </row>
    <row r="1704" spans="1:8" x14ac:dyDescent="0.15">
      <c r="A1704">
        <v>10719</v>
      </c>
      <c r="B1704" t="s">
        <v>5396</v>
      </c>
      <c r="C1704" t="s">
        <v>5397</v>
      </c>
      <c r="D1704" t="s">
        <v>1421</v>
      </c>
      <c r="E1704" s="2" t="s">
        <v>1384</v>
      </c>
      <c r="F1704" t="s">
        <v>1905</v>
      </c>
      <c r="G1704" s="2" t="s">
        <v>954</v>
      </c>
      <c r="H1704" t="s">
        <v>1397</v>
      </c>
    </row>
    <row r="1705" spans="1:8" x14ac:dyDescent="0.15">
      <c r="A1705">
        <v>10720</v>
      </c>
      <c r="B1705" t="s">
        <v>5398</v>
      </c>
      <c r="C1705" t="s">
        <v>5399</v>
      </c>
      <c r="D1705" t="s">
        <v>360</v>
      </c>
      <c r="E1705" s="2" t="s">
        <v>1384</v>
      </c>
      <c r="F1705" t="s">
        <v>1915</v>
      </c>
      <c r="G1705" s="2" t="s">
        <v>5277</v>
      </c>
      <c r="H1705" t="s">
        <v>1397</v>
      </c>
    </row>
    <row r="1706" spans="1:8" x14ac:dyDescent="0.15">
      <c r="A1706">
        <v>10721</v>
      </c>
      <c r="B1706" t="s">
        <v>5400</v>
      </c>
      <c r="C1706" t="s">
        <v>3082</v>
      </c>
      <c r="D1706" t="s">
        <v>423</v>
      </c>
      <c r="E1706" s="2" t="s">
        <v>1384</v>
      </c>
      <c r="F1706" t="s">
        <v>1929</v>
      </c>
      <c r="G1706" s="2" t="s">
        <v>1182</v>
      </c>
      <c r="H1706" t="s">
        <v>1397</v>
      </c>
    </row>
    <row r="1707" spans="1:8" x14ac:dyDescent="0.15">
      <c r="A1707">
        <v>10722</v>
      </c>
      <c r="B1707" t="s">
        <v>5401</v>
      </c>
      <c r="C1707" t="s">
        <v>4827</v>
      </c>
      <c r="D1707" t="s">
        <v>423</v>
      </c>
      <c r="E1707" s="2" t="s">
        <v>1384</v>
      </c>
      <c r="F1707" t="s">
        <v>1935</v>
      </c>
      <c r="G1707" s="2" t="s">
        <v>1255</v>
      </c>
      <c r="H1707" t="s">
        <v>1397</v>
      </c>
    </row>
    <row r="1708" spans="1:8" x14ac:dyDescent="0.15">
      <c r="A1708">
        <v>10723</v>
      </c>
      <c r="B1708" t="s">
        <v>5402</v>
      </c>
      <c r="C1708" t="s">
        <v>5403</v>
      </c>
      <c r="D1708" t="s">
        <v>423</v>
      </c>
      <c r="E1708" s="2" t="s">
        <v>1384</v>
      </c>
      <c r="F1708" t="s">
        <v>2000</v>
      </c>
      <c r="G1708" s="2" t="s">
        <v>1145</v>
      </c>
      <c r="H1708" t="s">
        <v>1397</v>
      </c>
    </row>
    <row r="1709" spans="1:8" x14ac:dyDescent="0.15">
      <c r="A1709">
        <v>10724</v>
      </c>
      <c r="B1709" t="s">
        <v>5404</v>
      </c>
      <c r="C1709" t="s">
        <v>5405</v>
      </c>
      <c r="D1709" t="s">
        <v>400</v>
      </c>
      <c r="E1709" s="2" t="s">
        <v>1384</v>
      </c>
      <c r="F1709" t="s">
        <v>1897</v>
      </c>
      <c r="G1709" s="2" t="s">
        <v>923</v>
      </c>
      <c r="H1709" t="s">
        <v>1397</v>
      </c>
    </row>
    <row r="1710" spans="1:8" x14ac:dyDescent="0.15">
      <c r="A1710">
        <v>10725</v>
      </c>
      <c r="B1710" t="s">
        <v>5406</v>
      </c>
      <c r="C1710" t="s">
        <v>5407</v>
      </c>
      <c r="D1710" t="s">
        <v>1421</v>
      </c>
      <c r="E1710" s="2">
        <v>1</v>
      </c>
      <c r="F1710" t="s">
        <v>2266</v>
      </c>
      <c r="G1710" s="2">
        <v>10529</v>
      </c>
      <c r="H1710" t="s">
        <v>1397</v>
      </c>
    </row>
    <row r="1711" spans="1:8" x14ac:dyDescent="0.15">
      <c r="A1711">
        <v>10726</v>
      </c>
      <c r="B1711" t="s">
        <v>5408</v>
      </c>
      <c r="C1711" t="s">
        <v>5409</v>
      </c>
      <c r="D1711" t="s">
        <v>371</v>
      </c>
      <c r="E1711" s="2">
        <v>1</v>
      </c>
      <c r="F1711" t="s">
        <v>1897</v>
      </c>
      <c r="G1711" s="2">
        <v>10908</v>
      </c>
      <c r="H1711" t="s">
        <v>1397</v>
      </c>
    </row>
    <row r="1712" spans="1:8" x14ac:dyDescent="0.15">
      <c r="A1712">
        <v>10727</v>
      </c>
      <c r="B1712" t="s">
        <v>5410</v>
      </c>
      <c r="C1712" t="s">
        <v>5411</v>
      </c>
      <c r="D1712" t="s">
        <v>371</v>
      </c>
      <c r="E1712" s="2">
        <v>1</v>
      </c>
      <c r="F1712" t="s">
        <v>1897</v>
      </c>
      <c r="G1712" s="2">
        <v>10516</v>
      </c>
      <c r="H1712" t="s">
        <v>1397</v>
      </c>
    </row>
    <row r="1713" spans="1:8" x14ac:dyDescent="0.15">
      <c r="A1713">
        <v>10728</v>
      </c>
      <c r="B1713" t="s">
        <v>5412</v>
      </c>
      <c r="C1713" t="s">
        <v>5413</v>
      </c>
      <c r="D1713" t="s">
        <v>371</v>
      </c>
      <c r="E1713" s="2">
        <v>1</v>
      </c>
      <c r="F1713" t="s">
        <v>2028</v>
      </c>
      <c r="G1713" s="2">
        <v>11212</v>
      </c>
      <c r="H1713" t="s">
        <v>1397</v>
      </c>
    </row>
    <row r="1714" spans="1:8" x14ac:dyDescent="0.15">
      <c r="A1714">
        <v>10730</v>
      </c>
      <c r="B1714" t="s">
        <v>5414</v>
      </c>
      <c r="C1714" t="s">
        <v>5415</v>
      </c>
      <c r="D1714" t="s">
        <v>371</v>
      </c>
      <c r="E1714" s="2">
        <v>1</v>
      </c>
      <c r="F1714" t="s">
        <v>1897</v>
      </c>
      <c r="G1714" s="2">
        <v>10825</v>
      </c>
      <c r="H1714" t="s">
        <v>1397</v>
      </c>
    </row>
    <row r="1715" spans="1:8" x14ac:dyDescent="0.15">
      <c r="A1715">
        <v>10731</v>
      </c>
      <c r="B1715" t="s">
        <v>5416</v>
      </c>
      <c r="C1715" t="s">
        <v>5417</v>
      </c>
      <c r="D1715" t="s">
        <v>371</v>
      </c>
      <c r="E1715" s="2">
        <v>1</v>
      </c>
      <c r="F1715" t="s">
        <v>2271</v>
      </c>
      <c r="G1715" s="2">
        <v>20214</v>
      </c>
      <c r="H1715" t="s">
        <v>1397</v>
      </c>
    </row>
    <row r="1716" spans="1:8" x14ac:dyDescent="0.15">
      <c r="A1716">
        <v>10732</v>
      </c>
      <c r="B1716" t="s">
        <v>5418</v>
      </c>
      <c r="C1716" t="s">
        <v>5419</v>
      </c>
      <c r="D1716" t="s">
        <v>371</v>
      </c>
      <c r="E1716" s="2">
        <v>1</v>
      </c>
      <c r="F1716" t="s">
        <v>1897</v>
      </c>
      <c r="G1716" s="2">
        <v>11018</v>
      </c>
      <c r="H1716" t="s">
        <v>1397</v>
      </c>
    </row>
    <row r="1717" spans="1:8" x14ac:dyDescent="0.15">
      <c r="A1717">
        <v>10733</v>
      </c>
      <c r="B1717" t="s">
        <v>5420</v>
      </c>
      <c r="C1717" t="s">
        <v>5421</v>
      </c>
      <c r="D1717" t="s">
        <v>375</v>
      </c>
      <c r="E1717" s="2">
        <v>2</v>
      </c>
      <c r="F1717" t="s">
        <v>1902</v>
      </c>
      <c r="G1717" s="2">
        <v>1219</v>
      </c>
      <c r="H1717" t="s">
        <v>1397</v>
      </c>
    </row>
    <row r="1718" spans="1:8" x14ac:dyDescent="0.15">
      <c r="A1718">
        <v>10734</v>
      </c>
      <c r="B1718" t="s">
        <v>5422</v>
      </c>
      <c r="C1718" t="s">
        <v>5423</v>
      </c>
      <c r="D1718" t="s">
        <v>375</v>
      </c>
      <c r="E1718" s="2">
        <v>2</v>
      </c>
      <c r="F1718" t="s">
        <v>1915</v>
      </c>
      <c r="G1718" s="2">
        <v>10312</v>
      </c>
      <c r="H1718" t="s">
        <v>1397</v>
      </c>
    </row>
    <row r="1719" spans="1:8" x14ac:dyDescent="0.15">
      <c r="A1719">
        <v>10735</v>
      </c>
      <c r="B1719" t="s">
        <v>5424</v>
      </c>
      <c r="C1719" t="s">
        <v>5425</v>
      </c>
      <c r="D1719" t="s">
        <v>375</v>
      </c>
      <c r="E1719" s="2">
        <v>1</v>
      </c>
      <c r="F1719" t="s">
        <v>1915</v>
      </c>
      <c r="G1719" s="2">
        <v>10412</v>
      </c>
      <c r="H1719" t="s">
        <v>1397</v>
      </c>
    </row>
    <row r="1720" spans="1:8" x14ac:dyDescent="0.15">
      <c r="A1720">
        <v>10736</v>
      </c>
      <c r="B1720" t="s">
        <v>5426</v>
      </c>
      <c r="C1720" t="s">
        <v>5427</v>
      </c>
      <c r="D1720" t="s">
        <v>374</v>
      </c>
      <c r="E1720" s="2">
        <v>1</v>
      </c>
      <c r="F1720" t="s">
        <v>2016</v>
      </c>
      <c r="G1720" s="2">
        <v>10712</v>
      </c>
      <c r="H1720" t="s">
        <v>1397</v>
      </c>
    </row>
    <row r="1721" spans="1:8" x14ac:dyDescent="0.15">
      <c r="A1721">
        <v>10737</v>
      </c>
      <c r="B1721" t="s">
        <v>5428</v>
      </c>
      <c r="C1721" t="s">
        <v>5429</v>
      </c>
      <c r="D1721" t="s">
        <v>374</v>
      </c>
      <c r="E1721" s="2">
        <v>3</v>
      </c>
      <c r="F1721" t="s">
        <v>2333</v>
      </c>
      <c r="G1721" s="2">
        <v>990910</v>
      </c>
      <c r="H1721" t="s">
        <v>1397</v>
      </c>
    </row>
    <row r="1722" spans="1:8" x14ac:dyDescent="0.15">
      <c r="E1722" s="2"/>
      <c r="G1722" s="2"/>
    </row>
    <row r="1723" spans="1:8" x14ac:dyDescent="0.15">
      <c r="E1723" s="2"/>
      <c r="G1723" s="2"/>
    </row>
    <row r="1724" spans="1:8" x14ac:dyDescent="0.15">
      <c r="E1724" s="2"/>
      <c r="G1724" s="2"/>
    </row>
    <row r="1725" spans="1:8" x14ac:dyDescent="0.15">
      <c r="E1725" s="2"/>
      <c r="G1725" s="2"/>
    </row>
    <row r="1726" spans="1:8" x14ac:dyDescent="0.15">
      <c r="E1726" s="2"/>
      <c r="G1726" s="2"/>
    </row>
    <row r="1727" spans="1:8" x14ac:dyDescent="0.15">
      <c r="E1727" s="2"/>
      <c r="G1727" s="2"/>
    </row>
    <row r="1728" spans="1:8" x14ac:dyDescent="0.15">
      <c r="E1728" s="2"/>
      <c r="G1728" s="2"/>
    </row>
    <row r="1729" spans="5:7" x14ac:dyDescent="0.15">
      <c r="E1729" s="2"/>
      <c r="G1729" s="2"/>
    </row>
    <row r="1730" spans="5:7" x14ac:dyDescent="0.15">
      <c r="E1730" s="2"/>
      <c r="G1730" s="2"/>
    </row>
    <row r="1731" spans="5:7" x14ac:dyDescent="0.15">
      <c r="E1731" s="2"/>
      <c r="G1731" s="2"/>
    </row>
    <row r="1732" spans="5:7" x14ac:dyDescent="0.15">
      <c r="E1732" s="2"/>
      <c r="G1732" s="2"/>
    </row>
    <row r="1733" spans="5:7" x14ac:dyDescent="0.15">
      <c r="E1733" s="2"/>
      <c r="G1733" s="2"/>
    </row>
    <row r="1734" spans="5:7" x14ac:dyDescent="0.15">
      <c r="E1734" s="2"/>
      <c r="G1734" s="2"/>
    </row>
    <row r="1735" spans="5:7" x14ac:dyDescent="0.15">
      <c r="E1735" s="2"/>
      <c r="G1735" s="2"/>
    </row>
    <row r="1736" spans="5:7" x14ac:dyDescent="0.15">
      <c r="E1736" s="2"/>
      <c r="G1736" s="2"/>
    </row>
    <row r="1737" spans="5:7" x14ac:dyDescent="0.15">
      <c r="E1737" s="2"/>
      <c r="G1737" s="2"/>
    </row>
    <row r="1738" spans="5:7" x14ac:dyDescent="0.15">
      <c r="E1738" s="2"/>
      <c r="G1738" s="2"/>
    </row>
    <row r="1739" spans="5:7" x14ac:dyDescent="0.15">
      <c r="E1739" s="2"/>
      <c r="G1739" s="2"/>
    </row>
    <row r="1740" spans="5:7" x14ac:dyDescent="0.15">
      <c r="E1740" s="2"/>
      <c r="G1740" s="2"/>
    </row>
    <row r="1741" spans="5:7" x14ac:dyDescent="0.15">
      <c r="E1741" s="2"/>
      <c r="G1741" s="2"/>
    </row>
    <row r="1742" spans="5:7" x14ac:dyDescent="0.15">
      <c r="E1742" s="2"/>
      <c r="G1742" s="2"/>
    </row>
    <row r="1743" spans="5:7" x14ac:dyDescent="0.15">
      <c r="E1743" s="2"/>
      <c r="G1743" s="2"/>
    </row>
    <row r="1744" spans="5:7" x14ac:dyDescent="0.15">
      <c r="E1744" s="2"/>
      <c r="G1744" s="2"/>
    </row>
    <row r="1745" spans="5:7" x14ac:dyDescent="0.15">
      <c r="E1745" s="2"/>
      <c r="G1745" s="2"/>
    </row>
    <row r="1746" spans="5:7" x14ac:dyDescent="0.15">
      <c r="E1746" s="2"/>
      <c r="G1746" s="2"/>
    </row>
    <row r="1747" spans="5:7" x14ac:dyDescent="0.15">
      <c r="E1747" s="2"/>
      <c r="G1747" s="2"/>
    </row>
    <row r="1748" spans="5:7" x14ac:dyDescent="0.15">
      <c r="E1748" s="2"/>
      <c r="G1748" s="2"/>
    </row>
    <row r="1749" spans="5:7" x14ac:dyDescent="0.15">
      <c r="E1749" s="2"/>
      <c r="G1749" s="2"/>
    </row>
    <row r="1750" spans="5:7" x14ac:dyDescent="0.15">
      <c r="E1750" s="2"/>
      <c r="G1750" s="2"/>
    </row>
    <row r="1751" spans="5:7" x14ac:dyDescent="0.15">
      <c r="E1751" s="2"/>
      <c r="G1751" s="2"/>
    </row>
    <row r="1752" spans="5:7" x14ac:dyDescent="0.15">
      <c r="E1752" s="2"/>
      <c r="G1752" s="2"/>
    </row>
    <row r="1753" spans="5:7" x14ac:dyDescent="0.15">
      <c r="E1753" s="2"/>
      <c r="G1753" s="2"/>
    </row>
    <row r="1754" spans="5:7" x14ac:dyDescent="0.15">
      <c r="E1754" s="2"/>
      <c r="G1754" s="2"/>
    </row>
    <row r="1755" spans="5:7" x14ac:dyDescent="0.15">
      <c r="E1755" s="2"/>
      <c r="G1755" s="2"/>
    </row>
    <row r="1756" spans="5:7" x14ac:dyDescent="0.15">
      <c r="E1756" s="2"/>
      <c r="G1756" s="2"/>
    </row>
    <row r="1757" spans="5:7" x14ac:dyDescent="0.15">
      <c r="E1757" s="2"/>
      <c r="G1757" s="2"/>
    </row>
    <row r="1758" spans="5:7" x14ac:dyDescent="0.15">
      <c r="E1758" s="2"/>
      <c r="G1758" s="2"/>
    </row>
    <row r="1759" spans="5:7" x14ac:dyDescent="0.15">
      <c r="E1759" s="2"/>
      <c r="G1759" s="2"/>
    </row>
    <row r="1760" spans="5:7" x14ac:dyDescent="0.15">
      <c r="E1760" s="2"/>
      <c r="G1760" s="2"/>
    </row>
    <row r="1761" spans="5:7" x14ac:dyDescent="0.15">
      <c r="E1761" s="2"/>
      <c r="G1761" s="2"/>
    </row>
    <row r="1762" spans="5:7" x14ac:dyDescent="0.15">
      <c r="E1762" s="2"/>
      <c r="G1762" s="2"/>
    </row>
    <row r="1763" spans="5:7" x14ac:dyDescent="0.15">
      <c r="E1763" s="2"/>
      <c r="G1763" s="2"/>
    </row>
    <row r="1764" spans="5:7" x14ac:dyDescent="0.15">
      <c r="E1764" s="2"/>
      <c r="G1764" s="2"/>
    </row>
    <row r="1765" spans="5:7" x14ac:dyDescent="0.15">
      <c r="E1765" s="2"/>
      <c r="G1765" s="2"/>
    </row>
    <row r="1766" spans="5:7" x14ac:dyDescent="0.15">
      <c r="E1766" s="2"/>
      <c r="G1766" s="2"/>
    </row>
    <row r="1767" spans="5:7" x14ac:dyDescent="0.15">
      <c r="E1767" s="2"/>
      <c r="G1767" s="2"/>
    </row>
    <row r="1768" spans="5:7" x14ac:dyDescent="0.15">
      <c r="E1768" s="2"/>
      <c r="G1768" s="2"/>
    </row>
    <row r="1769" spans="5:7" x14ac:dyDescent="0.15">
      <c r="E1769" s="2"/>
      <c r="G1769" s="2"/>
    </row>
    <row r="1770" spans="5:7" x14ac:dyDescent="0.15">
      <c r="E1770" s="2"/>
      <c r="G1770" s="2"/>
    </row>
    <row r="1771" spans="5:7" x14ac:dyDescent="0.15">
      <c r="E1771" s="2"/>
      <c r="G1771" s="2"/>
    </row>
    <row r="1772" spans="5:7" x14ac:dyDescent="0.15">
      <c r="E1772" s="2"/>
      <c r="G1772" s="2"/>
    </row>
    <row r="1773" spans="5:7" x14ac:dyDescent="0.15">
      <c r="E1773" s="2"/>
      <c r="G1773" s="2"/>
    </row>
    <row r="1774" spans="5:7" x14ac:dyDescent="0.15">
      <c r="E1774" s="2"/>
      <c r="G1774" s="2"/>
    </row>
    <row r="1775" spans="5:7" x14ac:dyDescent="0.15">
      <c r="E1775" s="2"/>
      <c r="G1775" s="2"/>
    </row>
    <row r="1776" spans="5:7" x14ac:dyDescent="0.15">
      <c r="E1776" s="2"/>
      <c r="G1776" s="2"/>
    </row>
    <row r="1777" spans="5:7" x14ac:dyDescent="0.15">
      <c r="E1777" s="2"/>
      <c r="G1777" s="2"/>
    </row>
    <row r="1778" spans="5:7" x14ac:dyDescent="0.15">
      <c r="E1778" s="2"/>
      <c r="G1778" s="2"/>
    </row>
    <row r="1779" spans="5:7" x14ac:dyDescent="0.15">
      <c r="E1779" s="2"/>
      <c r="G1779" s="2"/>
    </row>
    <row r="1780" spans="5:7" x14ac:dyDescent="0.15">
      <c r="E1780" s="2"/>
      <c r="G1780" s="2"/>
    </row>
    <row r="1781" spans="5:7" x14ac:dyDescent="0.15">
      <c r="E1781" s="2"/>
      <c r="G1781" s="2"/>
    </row>
    <row r="1782" spans="5:7" x14ac:dyDescent="0.15">
      <c r="E1782" s="2"/>
      <c r="G1782" s="2"/>
    </row>
    <row r="1783" spans="5:7" x14ac:dyDescent="0.15">
      <c r="E1783" s="2"/>
      <c r="G1783" s="2"/>
    </row>
    <row r="1784" spans="5:7" x14ac:dyDescent="0.15">
      <c r="E1784" s="2"/>
      <c r="G1784" s="2"/>
    </row>
    <row r="1785" spans="5:7" x14ac:dyDescent="0.15">
      <c r="E1785" s="2"/>
      <c r="G1785" s="2"/>
    </row>
    <row r="1786" spans="5:7" x14ac:dyDescent="0.15">
      <c r="E1786" s="2"/>
      <c r="G1786" s="2"/>
    </row>
    <row r="1787" spans="5:7" x14ac:dyDescent="0.15">
      <c r="E1787" s="2"/>
      <c r="G1787" s="2"/>
    </row>
    <row r="1788" spans="5:7" x14ac:dyDescent="0.15">
      <c r="E1788" s="2"/>
      <c r="G1788" s="2"/>
    </row>
    <row r="1789" spans="5:7" x14ac:dyDescent="0.15">
      <c r="E1789" s="2"/>
      <c r="G1789" s="2"/>
    </row>
    <row r="1790" spans="5:7" x14ac:dyDescent="0.15">
      <c r="E1790" s="2"/>
      <c r="G1790" s="2"/>
    </row>
    <row r="1791" spans="5:7" x14ac:dyDescent="0.15">
      <c r="E1791" s="2"/>
      <c r="G1791" s="2"/>
    </row>
    <row r="1792" spans="5:7" x14ac:dyDescent="0.15">
      <c r="E1792" s="2"/>
      <c r="G1792" s="2"/>
    </row>
    <row r="1793" spans="5:7" x14ac:dyDescent="0.15">
      <c r="E1793" s="2"/>
      <c r="G1793" s="2"/>
    </row>
    <row r="1794" spans="5:7" x14ac:dyDescent="0.15">
      <c r="E1794" s="2"/>
      <c r="G1794" s="2"/>
    </row>
    <row r="1795" spans="5:7" x14ac:dyDescent="0.15">
      <c r="E1795" s="2"/>
      <c r="G1795" s="2"/>
    </row>
    <row r="1796" spans="5:7" x14ac:dyDescent="0.15">
      <c r="E1796" s="2"/>
      <c r="G1796" s="2"/>
    </row>
    <row r="1797" spans="5:7" x14ac:dyDescent="0.15">
      <c r="E1797" s="2"/>
      <c r="G1797" s="2"/>
    </row>
    <row r="1798" spans="5:7" x14ac:dyDescent="0.15">
      <c r="E1798" s="2"/>
      <c r="G1798" s="2"/>
    </row>
    <row r="1799" spans="5:7" x14ac:dyDescent="0.15">
      <c r="E1799" s="2"/>
      <c r="G1799" s="2"/>
    </row>
    <row r="1800" spans="5:7" x14ac:dyDescent="0.15">
      <c r="E1800" s="2"/>
      <c r="G1800" s="2"/>
    </row>
    <row r="1801" spans="5:7" x14ac:dyDescent="0.15">
      <c r="E1801" s="2"/>
      <c r="G1801" s="2"/>
    </row>
    <row r="1802" spans="5:7" x14ac:dyDescent="0.15">
      <c r="E1802" s="2"/>
      <c r="G1802" s="2"/>
    </row>
    <row r="1803" spans="5:7" x14ac:dyDescent="0.15">
      <c r="E1803" s="2"/>
      <c r="G1803" s="2"/>
    </row>
    <row r="1804" spans="5:7" x14ac:dyDescent="0.15">
      <c r="E1804" s="2"/>
      <c r="G1804" s="2"/>
    </row>
    <row r="1805" spans="5:7" x14ac:dyDescent="0.15">
      <c r="E1805" s="2"/>
      <c r="G1805" s="2"/>
    </row>
    <row r="1806" spans="5:7" x14ac:dyDescent="0.15">
      <c r="E1806" s="2"/>
      <c r="G1806" s="2"/>
    </row>
    <row r="1807" spans="5:7" x14ac:dyDescent="0.15">
      <c r="E1807" s="2"/>
      <c r="G1807" s="2"/>
    </row>
    <row r="1808" spans="5:7" x14ac:dyDescent="0.15">
      <c r="E1808" s="2"/>
      <c r="G1808" s="2"/>
    </row>
    <row r="1809" spans="5:7" x14ac:dyDescent="0.15">
      <c r="E1809" s="2"/>
      <c r="G1809" s="2"/>
    </row>
    <row r="1810" spans="5:7" x14ac:dyDescent="0.15">
      <c r="E1810" s="2"/>
      <c r="G1810" s="2"/>
    </row>
    <row r="1811" spans="5:7" x14ac:dyDescent="0.15">
      <c r="E1811" s="2"/>
      <c r="G1811" s="2"/>
    </row>
    <row r="1812" spans="5:7" x14ac:dyDescent="0.15">
      <c r="E1812" s="2"/>
      <c r="G1812" s="2"/>
    </row>
    <row r="1813" spans="5:7" x14ac:dyDescent="0.15">
      <c r="E1813" s="2"/>
      <c r="G1813" s="2"/>
    </row>
    <row r="1814" spans="5:7" x14ac:dyDescent="0.15">
      <c r="E1814" s="2"/>
      <c r="G1814" s="2"/>
    </row>
    <row r="1815" spans="5:7" x14ac:dyDescent="0.15">
      <c r="E1815" s="2"/>
      <c r="G1815" s="2"/>
    </row>
    <row r="1816" spans="5:7" x14ac:dyDescent="0.15">
      <c r="E1816" s="2"/>
      <c r="G1816" s="2"/>
    </row>
    <row r="1817" spans="5:7" x14ac:dyDescent="0.15">
      <c r="E1817" s="2"/>
      <c r="G1817" s="2"/>
    </row>
    <row r="1818" spans="5:7" x14ac:dyDescent="0.15">
      <c r="E1818" s="2"/>
      <c r="G1818" s="2"/>
    </row>
    <row r="1819" spans="5:7" x14ac:dyDescent="0.15">
      <c r="E1819" s="2"/>
      <c r="G1819" s="2"/>
    </row>
    <row r="1820" spans="5:7" x14ac:dyDescent="0.15">
      <c r="E1820" s="2"/>
      <c r="G1820" s="2"/>
    </row>
    <row r="1821" spans="5:7" x14ac:dyDescent="0.15">
      <c r="E1821" s="2"/>
      <c r="G1821" s="2"/>
    </row>
    <row r="1822" spans="5:7" x14ac:dyDescent="0.15">
      <c r="E1822" s="2"/>
      <c r="G1822" s="2"/>
    </row>
    <row r="1823" spans="5:7" x14ac:dyDescent="0.15">
      <c r="E1823" s="2"/>
      <c r="G1823" s="2"/>
    </row>
    <row r="1824" spans="5:7" x14ac:dyDescent="0.15">
      <c r="E1824" s="2"/>
      <c r="G1824" s="2"/>
    </row>
    <row r="1825" spans="5:7" x14ac:dyDescent="0.15">
      <c r="E1825" s="2"/>
      <c r="G1825" s="2"/>
    </row>
    <row r="1826" spans="5:7" x14ac:dyDescent="0.15">
      <c r="E1826" s="2"/>
      <c r="G1826" s="2"/>
    </row>
    <row r="1827" spans="5:7" x14ac:dyDescent="0.15">
      <c r="E1827" s="2"/>
      <c r="G1827" s="2"/>
    </row>
    <row r="1828" spans="5:7" x14ac:dyDescent="0.15">
      <c r="E1828" s="2"/>
      <c r="G1828" s="2"/>
    </row>
    <row r="1829" spans="5:7" x14ac:dyDescent="0.15">
      <c r="E1829" s="2"/>
      <c r="G1829" s="2"/>
    </row>
    <row r="1830" spans="5:7" x14ac:dyDescent="0.15">
      <c r="E1830" s="2"/>
      <c r="G1830" s="2"/>
    </row>
    <row r="1831" spans="5:7" x14ac:dyDescent="0.15">
      <c r="E1831" s="2"/>
      <c r="G1831" s="2"/>
    </row>
    <row r="1832" spans="5:7" x14ac:dyDescent="0.15">
      <c r="E1832" s="2"/>
      <c r="G1832" s="2"/>
    </row>
    <row r="1833" spans="5:7" x14ac:dyDescent="0.15">
      <c r="E1833" s="2"/>
      <c r="G1833" s="2"/>
    </row>
    <row r="1834" spans="5:7" x14ac:dyDescent="0.15">
      <c r="E1834" s="2"/>
      <c r="G1834" s="2"/>
    </row>
    <row r="1835" spans="5:7" x14ac:dyDescent="0.15">
      <c r="E1835" s="2"/>
      <c r="G1835" s="2"/>
    </row>
    <row r="1836" spans="5:7" x14ac:dyDescent="0.15">
      <c r="E1836" s="2"/>
      <c r="G1836" s="2"/>
    </row>
    <row r="1837" spans="5:7" x14ac:dyDescent="0.15">
      <c r="E1837" s="2"/>
      <c r="G1837" s="2"/>
    </row>
    <row r="1838" spans="5:7" x14ac:dyDescent="0.15">
      <c r="E1838" s="2"/>
      <c r="G1838" s="2"/>
    </row>
    <row r="1839" spans="5:7" x14ac:dyDescent="0.15">
      <c r="E1839" s="2"/>
      <c r="G1839" s="2"/>
    </row>
    <row r="1840" spans="5:7" x14ac:dyDescent="0.15">
      <c r="E1840" s="2"/>
      <c r="G1840" s="2"/>
    </row>
    <row r="1841" spans="5:7" x14ac:dyDescent="0.15">
      <c r="E1841" s="2"/>
      <c r="G1841" s="2"/>
    </row>
    <row r="1842" spans="5:7" x14ac:dyDescent="0.15">
      <c r="E1842" s="2"/>
      <c r="G1842" s="2"/>
    </row>
    <row r="1843" spans="5:7" x14ac:dyDescent="0.15">
      <c r="E1843" s="2"/>
      <c r="G1843" s="2"/>
    </row>
    <row r="1844" spans="5:7" x14ac:dyDescent="0.15">
      <c r="E1844" s="2"/>
      <c r="G1844" s="2"/>
    </row>
    <row r="1845" spans="5:7" x14ac:dyDescent="0.15">
      <c r="E1845" s="2"/>
      <c r="G1845" s="2"/>
    </row>
    <row r="1846" spans="5:7" x14ac:dyDescent="0.15">
      <c r="E1846" s="2"/>
      <c r="G1846" s="2"/>
    </row>
    <row r="1847" spans="5:7" x14ac:dyDescent="0.15">
      <c r="E1847" s="2"/>
      <c r="G1847" s="2"/>
    </row>
    <row r="1848" spans="5:7" x14ac:dyDescent="0.15">
      <c r="E1848" s="2"/>
      <c r="G1848" s="2"/>
    </row>
    <row r="1849" spans="5:7" x14ac:dyDescent="0.15">
      <c r="E1849" s="2"/>
      <c r="G1849" s="2"/>
    </row>
    <row r="1850" spans="5:7" x14ac:dyDescent="0.15">
      <c r="E1850" s="2"/>
      <c r="G1850" s="2"/>
    </row>
    <row r="1851" spans="5:7" x14ac:dyDescent="0.15">
      <c r="E1851" s="2"/>
      <c r="G1851" s="2"/>
    </row>
    <row r="1852" spans="5:7" x14ac:dyDescent="0.15">
      <c r="E1852" s="2"/>
      <c r="G1852" s="2"/>
    </row>
    <row r="1853" spans="5:7" x14ac:dyDescent="0.15">
      <c r="E1853" s="2"/>
      <c r="G1853" s="2"/>
    </row>
    <row r="1854" spans="5:7" x14ac:dyDescent="0.15">
      <c r="E1854" s="2"/>
      <c r="G1854" s="2"/>
    </row>
    <row r="1855" spans="5:7" x14ac:dyDescent="0.15">
      <c r="E1855" s="2"/>
      <c r="G1855" s="2"/>
    </row>
    <row r="1856" spans="5:7" x14ac:dyDescent="0.15">
      <c r="E1856" s="2"/>
      <c r="G1856" s="2"/>
    </row>
    <row r="1857" spans="5:7" x14ac:dyDescent="0.15">
      <c r="E1857" s="2"/>
      <c r="G1857" s="2"/>
    </row>
    <row r="1858" spans="5:7" x14ac:dyDescent="0.15">
      <c r="E1858" s="2"/>
      <c r="G1858" s="2"/>
    </row>
    <row r="1859" spans="5:7" x14ac:dyDescent="0.15">
      <c r="E1859" s="2"/>
      <c r="G1859" s="2"/>
    </row>
    <row r="1860" spans="5:7" x14ac:dyDescent="0.15">
      <c r="E1860" s="2"/>
      <c r="G1860" s="2"/>
    </row>
    <row r="1861" spans="5:7" x14ac:dyDescent="0.15">
      <c r="E1861" s="2"/>
      <c r="G1861" s="2"/>
    </row>
    <row r="1862" spans="5:7" x14ac:dyDescent="0.15">
      <c r="E1862" s="2"/>
      <c r="G1862" s="2"/>
    </row>
    <row r="1863" spans="5:7" x14ac:dyDescent="0.15">
      <c r="E1863" s="2"/>
      <c r="G1863" s="2"/>
    </row>
    <row r="1864" spans="5:7" x14ac:dyDescent="0.15">
      <c r="E1864" s="2"/>
      <c r="G1864" s="2"/>
    </row>
    <row r="1865" spans="5:7" x14ac:dyDescent="0.15">
      <c r="E1865" s="2"/>
      <c r="G1865" s="2"/>
    </row>
    <row r="1866" spans="5:7" x14ac:dyDescent="0.15">
      <c r="E1866" s="2"/>
      <c r="G1866" s="2"/>
    </row>
    <row r="1867" spans="5:7" x14ac:dyDescent="0.15">
      <c r="E1867" s="2"/>
      <c r="G1867" s="2"/>
    </row>
    <row r="1868" spans="5:7" x14ac:dyDescent="0.15">
      <c r="E1868" s="2"/>
      <c r="G1868" s="2"/>
    </row>
    <row r="1869" spans="5:7" x14ac:dyDescent="0.15">
      <c r="E1869" s="2"/>
      <c r="G1869" s="2"/>
    </row>
    <row r="1870" spans="5:7" x14ac:dyDescent="0.15">
      <c r="E1870" s="2"/>
      <c r="G1870" s="2"/>
    </row>
    <row r="1871" spans="5:7" x14ac:dyDescent="0.15">
      <c r="E1871" s="2"/>
      <c r="G1871" s="2"/>
    </row>
    <row r="1872" spans="5:7" x14ac:dyDescent="0.15">
      <c r="E1872" s="2"/>
      <c r="G1872" s="2"/>
    </row>
    <row r="1873" spans="5:7" x14ac:dyDescent="0.15">
      <c r="E1873" s="2"/>
      <c r="G1873" s="2"/>
    </row>
    <row r="1874" spans="5:7" x14ac:dyDescent="0.15">
      <c r="E1874" s="2"/>
      <c r="G1874" s="2"/>
    </row>
    <row r="1875" spans="5:7" x14ac:dyDescent="0.15">
      <c r="E1875" s="2"/>
      <c r="G1875" s="2"/>
    </row>
    <row r="1876" spans="5:7" x14ac:dyDescent="0.15">
      <c r="E1876" s="2"/>
      <c r="G1876" s="2"/>
    </row>
    <row r="1877" spans="5:7" x14ac:dyDescent="0.15">
      <c r="E1877" s="2"/>
      <c r="G1877" s="2"/>
    </row>
    <row r="1878" spans="5:7" x14ac:dyDescent="0.15">
      <c r="E1878" s="2"/>
      <c r="G1878" s="2"/>
    </row>
    <row r="1879" spans="5:7" x14ac:dyDescent="0.15">
      <c r="E1879" s="2"/>
      <c r="G1879" s="2"/>
    </row>
    <row r="1880" spans="5:7" x14ac:dyDescent="0.15">
      <c r="E1880" s="2"/>
      <c r="G1880" s="2"/>
    </row>
    <row r="1881" spans="5:7" x14ac:dyDescent="0.15">
      <c r="E1881" s="2"/>
      <c r="G1881" s="2"/>
    </row>
    <row r="1882" spans="5:7" x14ac:dyDescent="0.15">
      <c r="E1882" s="2"/>
      <c r="G1882" s="2"/>
    </row>
    <row r="1883" spans="5:7" x14ac:dyDescent="0.15">
      <c r="E1883" s="2"/>
      <c r="G1883" s="2"/>
    </row>
    <row r="1884" spans="5:7" x14ac:dyDescent="0.15">
      <c r="E1884" s="2"/>
      <c r="G1884" s="2"/>
    </row>
    <row r="1885" spans="5:7" x14ac:dyDescent="0.15">
      <c r="E1885" s="2"/>
      <c r="G1885" s="2"/>
    </row>
    <row r="1886" spans="5:7" x14ac:dyDescent="0.15">
      <c r="E1886" s="2"/>
      <c r="G1886" s="2"/>
    </row>
    <row r="1887" spans="5:7" x14ac:dyDescent="0.15">
      <c r="E1887" s="2"/>
      <c r="G1887" s="2"/>
    </row>
    <row r="1888" spans="5:7" x14ac:dyDescent="0.15">
      <c r="E1888" s="2"/>
      <c r="G1888" s="2"/>
    </row>
    <row r="1889" spans="5:7" x14ac:dyDescent="0.15">
      <c r="E1889" s="2"/>
      <c r="G1889" s="2"/>
    </row>
    <row r="1890" spans="5:7" x14ac:dyDescent="0.15">
      <c r="E1890" s="2"/>
      <c r="G1890" s="2"/>
    </row>
    <row r="1891" spans="5:7" x14ac:dyDescent="0.15">
      <c r="E1891" s="2"/>
      <c r="G1891" s="2"/>
    </row>
    <row r="1892" spans="5:7" x14ac:dyDescent="0.15">
      <c r="E1892" s="2"/>
      <c r="G1892" s="2"/>
    </row>
    <row r="1893" spans="5:7" x14ac:dyDescent="0.15">
      <c r="E1893" s="2"/>
      <c r="G1893" s="2"/>
    </row>
    <row r="1894" spans="5:7" x14ac:dyDescent="0.15">
      <c r="E1894" s="2"/>
      <c r="G1894" s="2"/>
    </row>
    <row r="1895" spans="5:7" x14ac:dyDescent="0.15">
      <c r="E1895" s="2"/>
      <c r="G1895" s="2"/>
    </row>
    <row r="1896" spans="5:7" x14ac:dyDescent="0.15">
      <c r="E1896" s="2"/>
      <c r="G1896" s="2"/>
    </row>
    <row r="1897" spans="5:7" x14ac:dyDescent="0.15">
      <c r="E1897" s="2"/>
      <c r="G1897" s="2"/>
    </row>
    <row r="1898" spans="5:7" x14ac:dyDescent="0.15">
      <c r="E1898" s="2"/>
      <c r="G1898" s="2"/>
    </row>
    <row r="1899" spans="5:7" x14ac:dyDescent="0.15">
      <c r="E1899" s="2"/>
      <c r="G1899" s="2"/>
    </row>
    <row r="1900" spans="5:7" x14ac:dyDescent="0.15">
      <c r="E1900" s="2"/>
      <c r="G1900" s="2"/>
    </row>
    <row r="1901" spans="5:7" x14ac:dyDescent="0.15">
      <c r="E1901" s="2"/>
      <c r="G1901" s="2"/>
    </row>
    <row r="1902" spans="5:7" x14ac:dyDescent="0.15">
      <c r="E1902" s="2"/>
      <c r="G1902" s="2"/>
    </row>
    <row r="1903" spans="5:7" x14ac:dyDescent="0.15">
      <c r="E1903" s="2"/>
      <c r="G1903" s="2"/>
    </row>
    <row r="1904" spans="5:7" x14ac:dyDescent="0.15">
      <c r="E1904" s="2"/>
      <c r="G1904" s="2"/>
    </row>
    <row r="1905" spans="5:7" x14ac:dyDescent="0.15">
      <c r="E1905" s="2"/>
      <c r="G1905" s="2"/>
    </row>
    <row r="1906" spans="5:7" x14ac:dyDescent="0.15">
      <c r="E1906" s="2"/>
      <c r="G1906" s="2"/>
    </row>
    <row r="1907" spans="5:7" x14ac:dyDescent="0.15">
      <c r="E1907" s="2"/>
      <c r="G1907" s="2"/>
    </row>
    <row r="1908" spans="5:7" x14ac:dyDescent="0.15">
      <c r="E1908" s="2"/>
      <c r="G1908" s="2"/>
    </row>
    <row r="1909" spans="5:7" x14ac:dyDescent="0.15">
      <c r="E1909" s="2"/>
      <c r="G1909" s="2"/>
    </row>
    <row r="1910" spans="5:7" x14ac:dyDescent="0.15">
      <c r="E1910" s="2"/>
      <c r="G1910" s="2"/>
    </row>
    <row r="1911" spans="5:7" x14ac:dyDescent="0.15">
      <c r="E1911" s="2"/>
      <c r="G1911" s="2"/>
    </row>
    <row r="1912" spans="5:7" x14ac:dyDescent="0.15">
      <c r="E1912" s="2"/>
      <c r="G1912" s="2"/>
    </row>
    <row r="1913" spans="5:7" x14ac:dyDescent="0.15">
      <c r="E1913" s="2"/>
      <c r="G1913" s="2"/>
    </row>
    <row r="1914" spans="5:7" x14ac:dyDescent="0.15">
      <c r="E1914" s="2"/>
      <c r="G1914" s="2"/>
    </row>
    <row r="1915" spans="5:7" x14ac:dyDescent="0.15">
      <c r="E1915" s="2"/>
      <c r="G1915" s="2"/>
    </row>
    <row r="1916" spans="5:7" x14ac:dyDescent="0.15">
      <c r="E1916" s="2"/>
      <c r="G1916" s="2"/>
    </row>
    <row r="1917" spans="5:7" x14ac:dyDescent="0.15">
      <c r="E1917" s="2"/>
      <c r="G1917" s="2"/>
    </row>
    <row r="1918" spans="5:7" x14ac:dyDescent="0.15">
      <c r="E1918" s="2"/>
      <c r="G1918" s="2"/>
    </row>
    <row r="1919" spans="5:7" x14ac:dyDescent="0.15">
      <c r="E1919" s="2"/>
      <c r="G1919" s="2"/>
    </row>
    <row r="1920" spans="5:7" x14ac:dyDescent="0.15">
      <c r="E1920" s="2"/>
      <c r="G1920" s="2"/>
    </row>
    <row r="1921" spans="5:7" x14ac:dyDescent="0.15">
      <c r="E1921" s="2"/>
      <c r="G1921" s="2"/>
    </row>
    <row r="1922" spans="5:7" x14ac:dyDescent="0.15">
      <c r="E1922" s="2"/>
      <c r="G1922" s="2"/>
    </row>
    <row r="1923" spans="5:7" x14ac:dyDescent="0.15">
      <c r="E1923" s="2"/>
      <c r="G1923" s="2"/>
    </row>
    <row r="1924" spans="5:7" x14ac:dyDescent="0.15">
      <c r="E1924" s="2"/>
      <c r="G1924" s="2"/>
    </row>
    <row r="1925" spans="5:7" x14ac:dyDescent="0.15">
      <c r="E1925" s="2"/>
      <c r="G1925" s="2"/>
    </row>
    <row r="1926" spans="5:7" x14ac:dyDescent="0.15">
      <c r="E1926" s="2"/>
      <c r="G1926" s="2"/>
    </row>
    <row r="1927" spans="5:7" x14ac:dyDescent="0.15">
      <c r="E1927" s="2"/>
      <c r="G1927" s="2"/>
    </row>
    <row r="1928" spans="5:7" x14ac:dyDescent="0.15">
      <c r="E1928" s="2"/>
      <c r="G1928" s="2"/>
    </row>
    <row r="1929" spans="5:7" x14ac:dyDescent="0.15">
      <c r="E1929" s="2"/>
      <c r="G1929" s="2"/>
    </row>
    <row r="1930" spans="5:7" x14ac:dyDescent="0.15">
      <c r="E1930" s="2"/>
      <c r="G1930" s="2"/>
    </row>
    <row r="1931" spans="5:7" x14ac:dyDescent="0.15">
      <c r="E1931" s="2"/>
      <c r="G1931" s="2"/>
    </row>
    <row r="1932" spans="5:7" x14ac:dyDescent="0.15">
      <c r="E1932" s="2"/>
      <c r="G1932" s="2"/>
    </row>
    <row r="1933" spans="5:7" x14ac:dyDescent="0.15">
      <c r="E1933" s="2"/>
      <c r="G1933" s="2"/>
    </row>
    <row r="1934" spans="5:7" x14ac:dyDescent="0.15">
      <c r="E1934" s="2"/>
      <c r="G1934" s="2"/>
    </row>
    <row r="1935" spans="5:7" x14ac:dyDescent="0.15">
      <c r="E1935" s="2"/>
      <c r="G1935" s="2"/>
    </row>
    <row r="1936" spans="5:7" x14ac:dyDescent="0.15">
      <c r="E1936" s="2"/>
      <c r="G1936" s="2"/>
    </row>
    <row r="1937" spans="5:7" x14ac:dyDescent="0.15">
      <c r="E1937" s="2"/>
      <c r="G1937" s="2"/>
    </row>
    <row r="1938" spans="5:7" x14ac:dyDescent="0.15">
      <c r="E1938" s="2"/>
      <c r="G1938" s="2"/>
    </row>
    <row r="1939" spans="5:7" x14ac:dyDescent="0.15">
      <c r="E1939" s="2"/>
      <c r="G1939" s="2"/>
    </row>
    <row r="1940" spans="5:7" x14ac:dyDescent="0.15">
      <c r="E1940" s="2"/>
      <c r="G1940" s="2"/>
    </row>
    <row r="1941" spans="5:7" x14ac:dyDescent="0.15">
      <c r="E1941" s="2"/>
      <c r="G1941" s="2"/>
    </row>
    <row r="1942" spans="5:7" x14ac:dyDescent="0.15">
      <c r="E1942" s="2"/>
      <c r="G1942" s="2"/>
    </row>
    <row r="1943" spans="5:7" x14ac:dyDescent="0.15">
      <c r="E1943" s="2"/>
      <c r="G1943" s="2"/>
    </row>
    <row r="1944" spans="5:7" x14ac:dyDescent="0.15">
      <c r="E1944" s="2"/>
      <c r="G1944" s="2"/>
    </row>
    <row r="1945" spans="5:7" x14ac:dyDescent="0.15">
      <c r="E1945" s="2"/>
      <c r="G1945" s="2"/>
    </row>
    <row r="1946" spans="5:7" x14ac:dyDescent="0.15">
      <c r="E1946" s="2"/>
      <c r="G1946" s="2"/>
    </row>
    <row r="1947" spans="5:7" x14ac:dyDescent="0.15">
      <c r="E1947" s="2"/>
      <c r="G1947" s="2"/>
    </row>
    <row r="1948" spans="5:7" x14ac:dyDescent="0.15">
      <c r="E1948" s="2"/>
      <c r="G1948" s="2"/>
    </row>
    <row r="1949" spans="5:7" x14ac:dyDescent="0.15">
      <c r="E1949" s="2"/>
      <c r="G1949" s="2"/>
    </row>
    <row r="1950" spans="5:7" x14ac:dyDescent="0.15">
      <c r="E1950" s="2"/>
      <c r="G1950" s="2"/>
    </row>
    <row r="1951" spans="5:7" x14ac:dyDescent="0.15">
      <c r="E1951" s="2"/>
      <c r="G1951" s="2"/>
    </row>
    <row r="1952" spans="5:7" x14ac:dyDescent="0.15">
      <c r="E1952" s="2"/>
      <c r="G1952" s="2"/>
    </row>
    <row r="1953" spans="5:7" x14ac:dyDescent="0.15">
      <c r="E1953" s="2"/>
      <c r="G1953" s="2"/>
    </row>
    <row r="1954" spans="5:7" x14ac:dyDescent="0.15">
      <c r="E1954" s="2"/>
      <c r="G1954" s="2"/>
    </row>
    <row r="1955" spans="5:7" x14ac:dyDescent="0.15">
      <c r="E1955" s="2"/>
      <c r="G1955" s="2"/>
    </row>
    <row r="1956" spans="5:7" x14ac:dyDescent="0.15">
      <c r="E1956" s="2"/>
      <c r="G1956" s="2"/>
    </row>
    <row r="1957" spans="5:7" x14ac:dyDescent="0.15">
      <c r="E1957" s="2"/>
      <c r="G1957" s="2"/>
    </row>
    <row r="1958" spans="5:7" x14ac:dyDescent="0.15">
      <c r="E1958" s="2"/>
      <c r="G1958" s="2"/>
    </row>
    <row r="1959" spans="5:7" x14ac:dyDescent="0.15">
      <c r="E1959" s="2"/>
      <c r="G1959" s="2"/>
    </row>
    <row r="1960" spans="5:7" x14ac:dyDescent="0.15">
      <c r="E1960" s="2"/>
      <c r="G1960" s="2"/>
    </row>
    <row r="1961" spans="5:7" x14ac:dyDescent="0.15">
      <c r="E1961" s="2"/>
      <c r="G1961" s="2"/>
    </row>
    <row r="1962" spans="5:7" x14ac:dyDescent="0.15">
      <c r="E1962" s="2"/>
      <c r="G1962" s="2"/>
    </row>
    <row r="1963" spans="5:7" x14ac:dyDescent="0.15">
      <c r="E1963" s="2"/>
      <c r="G1963" s="2"/>
    </row>
    <row r="1964" spans="5:7" x14ac:dyDescent="0.15">
      <c r="E1964" s="2"/>
      <c r="G1964" s="2"/>
    </row>
    <row r="1965" spans="5:7" x14ac:dyDescent="0.15">
      <c r="E1965" s="2"/>
      <c r="G1965" s="2"/>
    </row>
    <row r="1966" spans="5:7" x14ac:dyDescent="0.15">
      <c r="E1966" s="2"/>
      <c r="G1966" s="2"/>
    </row>
    <row r="1967" spans="5:7" x14ac:dyDescent="0.15">
      <c r="E1967" s="2"/>
      <c r="G1967" s="2"/>
    </row>
    <row r="1968" spans="5:7" x14ac:dyDescent="0.15">
      <c r="E1968" s="2"/>
      <c r="G1968" s="2"/>
    </row>
    <row r="1969" spans="5:7" x14ac:dyDescent="0.15">
      <c r="E1969" s="2"/>
      <c r="G1969" s="2"/>
    </row>
    <row r="1970" spans="5:7" x14ac:dyDescent="0.15">
      <c r="E1970" s="2"/>
      <c r="G1970" s="2"/>
    </row>
    <row r="1971" spans="5:7" x14ac:dyDescent="0.15">
      <c r="E1971" s="2"/>
      <c r="G1971" s="2"/>
    </row>
    <row r="1972" spans="5:7" x14ac:dyDescent="0.15">
      <c r="E1972" s="2"/>
      <c r="G1972" s="2"/>
    </row>
    <row r="1973" spans="5:7" x14ac:dyDescent="0.15">
      <c r="E1973" s="2"/>
      <c r="G1973" s="2"/>
    </row>
    <row r="1974" spans="5:7" x14ac:dyDescent="0.15">
      <c r="E1974" s="2"/>
      <c r="G1974" s="2"/>
    </row>
    <row r="1975" spans="5:7" x14ac:dyDescent="0.15">
      <c r="E1975" s="2"/>
      <c r="G1975" s="2"/>
    </row>
    <row r="1976" spans="5:7" x14ac:dyDescent="0.15">
      <c r="E1976" s="2"/>
      <c r="G1976" s="2"/>
    </row>
    <row r="1977" spans="5:7" x14ac:dyDescent="0.15">
      <c r="E1977" s="2"/>
      <c r="G1977" s="2"/>
    </row>
    <row r="1978" spans="5:7" x14ac:dyDescent="0.15">
      <c r="E1978" s="2"/>
      <c r="G1978" s="2"/>
    </row>
    <row r="1979" spans="5:7" x14ac:dyDescent="0.15">
      <c r="E1979" s="2"/>
      <c r="G1979" s="2"/>
    </row>
    <row r="1980" spans="5:7" x14ac:dyDescent="0.15">
      <c r="E1980" s="2"/>
      <c r="G1980" s="2"/>
    </row>
    <row r="1981" spans="5:7" x14ac:dyDescent="0.15">
      <c r="E1981" s="2"/>
      <c r="G1981" s="2"/>
    </row>
    <row r="1982" spans="5:7" x14ac:dyDescent="0.15">
      <c r="E1982" s="2"/>
      <c r="G1982" s="2"/>
    </row>
    <row r="1983" spans="5:7" x14ac:dyDescent="0.15">
      <c r="E1983" s="2"/>
      <c r="G1983" s="2"/>
    </row>
    <row r="1984" spans="5:7" x14ac:dyDescent="0.15">
      <c r="E1984" s="2"/>
      <c r="G1984" s="2"/>
    </row>
    <row r="1985" spans="5:7" x14ac:dyDescent="0.15">
      <c r="E1985" s="2"/>
      <c r="G1985" s="2"/>
    </row>
    <row r="1986" spans="5:7" x14ac:dyDescent="0.15">
      <c r="E1986" s="2"/>
      <c r="G1986" s="2"/>
    </row>
    <row r="1987" spans="5:7" x14ac:dyDescent="0.15">
      <c r="E1987" s="2"/>
      <c r="G1987" s="2"/>
    </row>
    <row r="1988" spans="5:7" x14ac:dyDescent="0.15">
      <c r="E1988" s="2"/>
      <c r="G1988" s="2"/>
    </row>
    <row r="1989" spans="5:7" x14ac:dyDescent="0.15">
      <c r="E1989" s="2"/>
      <c r="G1989" s="2"/>
    </row>
    <row r="1990" spans="5:7" x14ac:dyDescent="0.15">
      <c r="E1990" s="2"/>
      <c r="G1990" s="2"/>
    </row>
    <row r="1991" spans="5:7" x14ac:dyDescent="0.15">
      <c r="E1991" s="2"/>
      <c r="G1991" s="2"/>
    </row>
    <row r="1992" spans="5:7" x14ac:dyDescent="0.15">
      <c r="E1992" s="2"/>
      <c r="G1992" s="2"/>
    </row>
    <row r="1993" spans="5:7" x14ac:dyDescent="0.15">
      <c r="E1993" s="2"/>
      <c r="G1993" s="2"/>
    </row>
    <row r="1994" spans="5:7" x14ac:dyDescent="0.15">
      <c r="E1994" s="2"/>
      <c r="G1994" s="2"/>
    </row>
    <row r="1995" spans="5:7" x14ac:dyDescent="0.15">
      <c r="E1995" s="2"/>
      <c r="G1995" s="2"/>
    </row>
    <row r="1996" spans="5:7" x14ac:dyDescent="0.15">
      <c r="E1996" s="2"/>
      <c r="G1996" s="2"/>
    </row>
    <row r="1997" spans="5:7" x14ac:dyDescent="0.15">
      <c r="E1997" s="2"/>
      <c r="G1997" s="2"/>
    </row>
    <row r="1998" spans="5:7" x14ac:dyDescent="0.15">
      <c r="E1998" s="2"/>
      <c r="G1998" s="2"/>
    </row>
    <row r="1999" spans="5:7" x14ac:dyDescent="0.15">
      <c r="E1999" s="2"/>
      <c r="G1999" s="2"/>
    </row>
    <row r="2000" spans="5:7" x14ac:dyDescent="0.15">
      <c r="E2000" s="2"/>
      <c r="G2000" s="2"/>
    </row>
    <row r="2001" spans="5:7" x14ac:dyDescent="0.15">
      <c r="E2001" s="2"/>
      <c r="G2001" s="2"/>
    </row>
    <row r="2002" spans="5:7" x14ac:dyDescent="0.15">
      <c r="E2002" s="2"/>
      <c r="G2002" s="2"/>
    </row>
    <row r="2003" spans="5:7" x14ac:dyDescent="0.15">
      <c r="E2003" s="2"/>
      <c r="G2003" s="2"/>
    </row>
    <row r="2004" spans="5:7" x14ac:dyDescent="0.15">
      <c r="E2004" s="2"/>
      <c r="G2004" s="2"/>
    </row>
    <row r="2005" spans="5:7" x14ac:dyDescent="0.15">
      <c r="E2005" s="2"/>
      <c r="G2005" s="2"/>
    </row>
    <row r="2006" spans="5:7" x14ac:dyDescent="0.15">
      <c r="E2006" s="2"/>
      <c r="G2006" s="2"/>
    </row>
    <row r="2007" spans="5:7" x14ac:dyDescent="0.15">
      <c r="E2007" s="2"/>
      <c r="G2007" s="2"/>
    </row>
    <row r="2008" spans="5:7" x14ac:dyDescent="0.15">
      <c r="E2008" s="2"/>
      <c r="G2008" s="2"/>
    </row>
    <row r="2009" spans="5:7" x14ac:dyDescent="0.15">
      <c r="E2009" s="2"/>
      <c r="G2009" s="2"/>
    </row>
    <row r="2010" spans="5:7" x14ac:dyDescent="0.15">
      <c r="E2010" s="2"/>
      <c r="G2010" s="2"/>
    </row>
    <row r="2011" spans="5:7" x14ac:dyDescent="0.15">
      <c r="E2011" s="2"/>
      <c r="G2011" s="2"/>
    </row>
    <row r="2012" spans="5:7" x14ac:dyDescent="0.15">
      <c r="E2012" s="2"/>
      <c r="G2012" s="2"/>
    </row>
    <row r="2013" spans="5:7" x14ac:dyDescent="0.15">
      <c r="E2013" s="2"/>
      <c r="G2013" s="2"/>
    </row>
    <row r="2014" spans="5:7" x14ac:dyDescent="0.15">
      <c r="E2014" s="2"/>
      <c r="G2014" s="2"/>
    </row>
    <row r="2015" spans="5:7" x14ac:dyDescent="0.15">
      <c r="E2015" s="2"/>
      <c r="G2015" s="2"/>
    </row>
    <row r="2016" spans="5:7" x14ac:dyDescent="0.15">
      <c r="E2016" s="2"/>
      <c r="G2016" s="2"/>
    </row>
    <row r="2017" spans="5:7" x14ac:dyDescent="0.15">
      <c r="E2017" s="2"/>
      <c r="G2017" s="2"/>
    </row>
    <row r="2018" spans="5:7" x14ac:dyDescent="0.15">
      <c r="E2018" s="2"/>
      <c r="G2018" s="2"/>
    </row>
    <row r="2019" spans="5:7" x14ac:dyDescent="0.15">
      <c r="E2019" s="2"/>
      <c r="G2019" s="2"/>
    </row>
    <row r="2020" spans="5:7" x14ac:dyDescent="0.15">
      <c r="E2020" s="2"/>
      <c r="G2020" s="2"/>
    </row>
    <row r="2021" spans="5:7" x14ac:dyDescent="0.15">
      <c r="E2021" s="2"/>
      <c r="G2021" s="2"/>
    </row>
    <row r="2022" spans="5:7" x14ac:dyDescent="0.15">
      <c r="E2022" s="2"/>
      <c r="G2022" s="2"/>
    </row>
    <row r="2023" spans="5:7" x14ac:dyDescent="0.15">
      <c r="E2023" s="2"/>
      <c r="G2023" s="2"/>
    </row>
    <row r="2024" spans="5:7" x14ac:dyDescent="0.15">
      <c r="E2024" s="2"/>
      <c r="G2024" s="2"/>
    </row>
    <row r="2025" spans="5:7" x14ac:dyDescent="0.15">
      <c r="E2025" s="2"/>
      <c r="G2025" s="2"/>
    </row>
    <row r="2026" spans="5:7" x14ac:dyDescent="0.15">
      <c r="E2026" s="2"/>
      <c r="G2026" s="2"/>
    </row>
    <row r="2027" spans="5:7" x14ac:dyDescent="0.15">
      <c r="E2027" s="2"/>
      <c r="G2027" s="2"/>
    </row>
    <row r="2028" spans="5:7" x14ac:dyDescent="0.15">
      <c r="E2028" s="2"/>
      <c r="G2028" s="2"/>
    </row>
    <row r="2029" spans="5:7" x14ac:dyDescent="0.15">
      <c r="E2029" s="2"/>
      <c r="G2029" s="2"/>
    </row>
    <row r="2030" spans="5:7" x14ac:dyDescent="0.15">
      <c r="E2030" s="2"/>
      <c r="G2030" s="2"/>
    </row>
    <row r="2031" spans="5:7" x14ac:dyDescent="0.15">
      <c r="E2031" s="2"/>
      <c r="G2031" s="2"/>
    </row>
    <row r="2032" spans="5:7" x14ac:dyDescent="0.15">
      <c r="E2032" s="2"/>
      <c r="G2032" s="2"/>
    </row>
    <row r="2033" spans="5:7" x14ac:dyDescent="0.15">
      <c r="E2033" s="2"/>
      <c r="G2033" s="2"/>
    </row>
    <row r="2034" spans="5:7" x14ac:dyDescent="0.15">
      <c r="E2034" s="2"/>
      <c r="G2034" s="2"/>
    </row>
    <row r="2035" spans="5:7" x14ac:dyDescent="0.15">
      <c r="E2035" s="2"/>
      <c r="G2035" s="2"/>
    </row>
    <row r="2036" spans="5:7" x14ac:dyDescent="0.15">
      <c r="E2036" s="2"/>
      <c r="G2036" s="2"/>
    </row>
    <row r="2037" spans="5:7" x14ac:dyDescent="0.15">
      <c r="E2037" s="2"/>
      <c r="G2037" s="2"/>
    </row>
    <row r="2038" spans="5:7" x14ac:dyDescent="0.15">
      <c r="E2038" s="2"/>
      <c r="G2038" s="2"/>
    </row>
    <row r="2039" spans="5:7" x14ac:dyDescent="0.15">
      <c r="E2039" s="2"/>
      <c r="G2039" s="2"/>
    </row>
    <row r="2040" spans="5:7" x14ac:dyDescent="0.15">
      <c r="E2040" s="2"/>
      <c r="G2040" s="2"/>
    </row>
    <row r="2041" spans="5:7" x14ac:dyDescent="0.15">
      <c r="E2041" s="2"/>
      <c r="G2041" s="2"/>
    </row>
    <row r="2042" spans="5:7" x14ac:dyDescent="0.15">
      <c r="E2042" s="2"/>
      <c r="G2042" s="2"/>
    </row>
    <row r="2043" spans="5:7" x14ac:dyDescent="0.15">
      <c r="E2043" s="2"/>
      <c r="G2043" s="2"/>
    </row>
    <row r="2044" spans="5:7" x14ac:dyDescent="0.15">
      <c r="E2044" s="2"/>
      <c r="G2044" s="2"/>
    </row>
    <row r="2045" spans="5:7" x14ac:dyDescent="0.15">
      <c r="E2045" s="2"/>
      <c r="G2045" s="2"/>
    </row>
    <row r="2046" spans="5:7" x14ac:dyDescent="0.15">
      <c r="E2046" s="2"/>
      <c r="G2046" s="2"/>
    </row>
    <row r="2047" spans="5:7" x14ac:dyDescent="0.15">
      <c r="E2047" s="2"/>
      <c r="G2047" s="2"/>
    </row>
    <row r="2048" spans="5:7" x14ac:dyDescent="0.15">
      <c r="E2048" s="2"/>
      <c r="G2048" s="2"/>
    </row>
    <row r="2049" spans="5:7" x14ac:dyDescent="0.15">
      <c r="E2049" s="2"/>
      <c r="G2049" s="2"/>
    </row>
    <row r="2050" spans="5:7" x14ac:dyDescent="0.15">
      <c r="E2050" s="2"/>
      <c r="G2050" s="2"/>
    </row>
    <row r="2051" spans="5:7" x14ac:dyDescent="0.15">
      <c r="E2051" s="2"/>
      <c r="G2051" s="2"/>
    </row>
    <row r="2052" spans="5:7" x14ac:dyDescent="0.15">
      <c r="E2052" s="2"/>
      <c r="G2052" s="2"/>
    </row>
    <row r="2053" spans="5:7" x14ac:dyDescent="0.15">
      <c r="E2053" s="2"/>
      <c r="G2053" s="2"/>
    </row>
    <row r="2054" spans="5:7" x14ac:dyDescent="0.15">
      <c r="E2054" s="2"/>
      <c r="G2054" s="2"/>
    </row>
    <row r="2055" spans="5:7" x14ac:dyDescent="0.15">
      <c r="E2055" s="2"/>
      <c r="G2055" s="2"/>
    </row>
    <row r="2056" spans="5:7" x14ac:dyDescent="0.15">
      <c r="E2056" s="2"/>
      <c r="G2056" s="2"/>
    </row>
    <row r="2057" spans="5:7" x14ac:dyDescent="0.15">
      <c r="E2057" s="2"/>
      <c r="G2057" s="2"/>
    </row>
    <row r="2058" spans="5:7" x14ac:dyDescent="0.15">
      <c r="E2058" s="2"/>
      <c r="G2058" s="2"/>
    </row>
    <row r="2059" spans="5:7" x14ac:dyDescent="0.15">
      <c r="E2059" s="2"/>
      <c r="G2059" s="2"/>
    </row>
    <row r="2060" spans="5:7" x14ac:dyDescent="0.15">
      <c r="E2060" s="2"/>
      <c r="G2060" s="2"/>
    </row>
    <row r="2061" spans="5:7" x14ac:dyDescent="0.15">
      <c r="E2061" s="2"/>
      <c r="G2061" s="2"/>
    </row>
    <row r="2062" spans="5:7" x14ac:dyDescent="0.15">
      <c r="E2062" s="2"/>
      <c r="G2062" s="2"/>
    </row>
    <row r="2063" spans="5:7" x14ac:dyDescent="0.15">
      <c r="E2063" s="2"/>
      <c r="G2063" s="2"/>
    </row>
    <row r="2064" spans="5:7" x14ac:dyDescent="0.15">
      <c r="E2064" s="2"/>
      <c r="G2064" s="2"/>
    </row>
    <row r="2065" spans="5:7" x14ac:dyDescent="0.15">
      <c r="E2065" s="2"/>
      <c r="G2065" s="2"/>
    </row>
    <row r="2066" spans="5:7" x14ac:dyDescent="0.15">
      <c r="E2066" s="2"/>
      <c r="G2066" s="2"/>
    </row>
    <row r="2067" spans="5:7" x14ac:dyDescent="0.15">
      <c r="E2067" s="2"/>
      <c r="G2067" s="2"/>
    </row>
    <row r="2068" spans="5:7" x14ac:dyDescent="0.15">
      <c r="E2068" s="2"/>
      <c r="G2068" s="2"/>
    </row>
    <row r="2069" spans="5:7" x14ac:dyDescent="0.15">
      <c r="E2069" s="2"/>
      <c r="G2069" s="2"/>
    </row>
    <row r="2070" spans="5:7" x14ac:dyDescent="0.15">
      <c r="E2070" s="2"/>
      <c r="G2070" s="2"/>
    </row>
    <row r="2071" spans="5:7" x14ac:dyDescent="0.15">
      <c r="E2071" s="2"/>
      <c r="G2071" s="2"/>
    </row>
    <row r="2072" spans="5:7" x14ac:dyDescent="0.15">
      <c r="E2072" s="2"/>
      <c r="G2072" s="2"/>
    </row>
    <row r="2073" spans="5:7" x14ac:dyDescent="0.15">
      <c r="E2073" s="2"/>
      <c r="G2073" s="2"/>
    </row>
    <row r="2074" spans="5:7" x14ac:dyDescent="0.15">
      <c r="E2074" s="2"/>
      <c r="G2074" s="2"/>
    </row>
    <row r="2075" spans="5:7" x14ac:dyDescent="0.15">
      <c r="E2075" s="2"/>
      <c r="G2075" s="2"/>
    </row>
    <row r="2076" spans="5:7" x14ac:dyDescent="0.15">
      <c r="E2076" s="2"/>
      <c r="G2076" s="2"/>
    </row>
    <row r="2077" spans="5:7" x14ac:dyDescent="0.15">
      <c r="E2077" s="2"/>
      <c r="G2077" s="2"/>
    </row>
    <row r="2078" spans="5:7" x14ac:dyDescent="0.15">
      <c r="E2078" s="2"/>
      <c r="G2078" s="2"/>
    </row>
    <row r="2079" spans="5:7" x14ac:dyDescent="0.15">
      <c r="E2079" s="2"/>
      <c r="G2079" s="2"/>
    </row>
    <row r="2080" spans="5:7" x14ac:dyDescent="0.15">
      <c r="E2080" s="2"/>
      <c r="G2080" s="2"/>
    </row>
    <row r="2081" spans="5:7" x14ac:dyDescent="0.15">
      <c r="E2081" s="2"/>
      <c r="G2081" s="2"/>
    </row>
    <row r="2082" spans="5:7" x14ac:dyDescent="0.15">
      <c r="E2082" s="2"/>
      <c r="G2082" s="2"/>
    </row>
    <row r="2083" spans="5:7" x14ac:dyDescent="0.15">
      <c r="E2083" s="2"/>
      <c r="G2083" s="2"/>
    </row>
    <row r="2084" spans="5:7" x14ac:dyDescent="0.15">
      <c r="E2084" s="2"/>
      <c r="G2084" s="2"/>
    </row>
    <row r="2085" spans="5:7" x14ac:dyDescent="0.15">
      <c r="E2085" s="2"/>
      <c r="G2085" s="2"/>
    </row>
    <row r="2086" spans="5:7" x14ac:dyDescent="0.15">
      <c r="E2086" s="2"/>
      <c r="G2086" s="2"/>
    </row>
    <row r="2087" spans="5:7" x14ac:dyDescent="0.15">
      <c r="E2087" s="2"/>
      <c r="G2087" s="2"/>
    </row>
    <row r="2088" spans="5:7" x14ac:dyDescent="0.15">
      <c r="E2088" s="2"/>
      <c r="G2088" s="2"/>
    </row>
    <row r="2089" spans="5:7" x14ac:dyDescent="0.15">
      <c r="E2089" s="2"/>
      <c r="G2089" s="2"/>
    </row>
    <row r="2090" spans="5:7" x14ac:dyDescent="0.15">
      <c r="E2090" s="2"/>
      <c r="G2090" s="2"/>
    </row>
    <row r="2091" spans="5:7" x14ac:dyDescent="0.15">
      <c r="E2091" s="2"/>
      <c r="G2091" s="2"/>
    </row>
    <row r="2092" spans="5:7" x14ac:dyDescent="0.15">
      <c r="E2092" s="2"/>
      <c r="G2092" s="2"/>
    </row>
    <row r="2093" spans="5:7" x14ac:dyDescent="0.15">
      <c r="E2093" s="2"/>
      <c r="G2093" s="2"/>
    </row>
    <row r="2094" spans="5:7" x14ac:dyDescent="0.15">
      <c r="E2094" s="2"/>
      <c r="G2094" s="2"/>
    </row>
    <row r="2095" spans="5:7" x14ac:dyDescent="0.15">
      <c r="E2095" s="2"/>
      <c r="G2095" s="2"/>
    </row>
    <row r="2096" spans="5:7" x14ac:dyDescent="0.15">
      <c r="E2096" s="2"/>
      <c r="G2096" s="2"/>
    </row>
    <row r="2097" spans="5:7" x14ac:dyDescent="0.15">
      <c r="E2097" s="2"/>
      <c r="G2097" s="2"/>
    </row>
    <row r="2098" spans="5:7" x14ac:dyDescent="0.15">
      <c r="E2098" s="2"/>
      <c r="G2098" s="2"/>
    </row>
    <row r="2099" spans="5:7" x14ac:dyDescent="0.15">
      <c r="E2099" s="2"/>
      <c r="G2099" s="2"/>
    </row>
    <row r="2100" spans="5:7" x14ac:dyDescent="0.15">
      <c r="E2100" s="2"/>
      <c r="G2100" s="2"/>
    </row>
    <row r="2101" spans="5:7" x14ac:dyDescent="0.15">
      <c r="E2101" s="2"/>
      <c r="G2101" s="2"/>
    </row>
    <row r="2102" spans="5:7" x14ac:dyDescent="0.15">
      <c r="E2102" s="2"/>
      <c r="G2102" s="2"/>
    </row>
    <row r="2103" spans="5:7" x14ac:dyDescent="0.15">
      <c r="E2103" s="2"/>
      <c r="G2103" s="2"/>
    </row>
    <row r="2104" spans="5:7" x14ac:dyDescent="0.15">
      <c r="E2104" s="2"/>
      <c r="G2104" s="2"/>
    </row>
    <row r="2105" spans="5:7" x14ac:dyDescent="0.15">
      <c r="E2105" s="2"/>
      <c r="G2105" s="2"/>
    </row>
    <row r="2106" spans="5:7" x14ac:dyDescent="0.15">
      <c r="E2106" s="2"/>
      <c r="G2106" s="2"/>
    </row>
    <row r="2107" spans="5:7" x14ac:dyDescent="0.15">
      <c r="E2107" s="2"/>
      <c r="G2107" s="2"/>
    </row>
    <row r="2108" spans="5:7" x14ac:dyDescent="0.15">
      <c r="E2108" s="2"/>
      <c r="G2108" s="2"/>
    </row>
    <row r="2109" spans="5:7" x14ac:dyDescent="0.15">
      <c r="E2109" s="2"/>
      <c r="G2109" s="2"/>
    </row>
    <row r="2110" spans="5:7" x14ac:dyDescent="0.15">
      <c r="E2110" s="2"/>
      <c r="G2110" s="2"/>
    </row>
    <row r="2111" spans="5:7" x14ac:dyDescent="0.15">
      <c r="E2111" s="2"/>
      <c r="G2111" s="2"/>
    </row>
    <row r="2112" spans="5:7" x14ac:dyDescent="0.15">
      <c r="E2112" s="2"/>
      <c r="G2112" s="2"/>
    </row>
    <row r="2113" spans="5:7" x14ac:dyDescent="0.15">
      <c r="E2113" s="2"/>
      <c r="G2113" s="2"/>
    </row>
    <row r="2114" spans="5:7" x14ac:dyDescent="0.15">
      <c r="E2114" s="2"/>
      <c r="G2114" s="2"/>
    </row>
    <row r="2115" spans="5:7" x14ac:dyDescent="0.15">
      <c r="E2115" s="2"/>
      <c r="G2115" s="2"/>
    </row>
    <row r="2116" spans="5:7" x14ac:dyDescent="0.15">
      <c r="E2116" s="2"/>
      <c r="G2116" s="2"/>
    </row>
    <row r="2117" spans="5:7" x14ac:dyDescent="0.15">
      <c r="E2117" s="2"/>
      <c r="G2117" s="2"/>
    </row>
    <row r="2118" spans="5:7" x14ac:dyDescent="0.15">
      <c r="E2118" s="2"/>
      <c r="G2118" s="2"/>
    </row>
    <row r="2119" spans="5:7" x14ac:dyDescent="0.15">
      <c r="E2119" s="2"/>
      <c r="G2119" s="2"/>
    </row>
    <row r="2120" spans="5:7" x14ac:dyDescent="0.15">
      <c r="E2120" s="2"/>
      <c r="G2120" s="2"/>
    </row>
    <row r="2121" spans="5:7" x14ac:dyDescent="0.15">
      <c r="E2121" s="2"/>
      <c r="G2121" s="2"/>
    </row>
    <row r="2122" spans="5:7" x14ac:dyDescent="0.15">
      <c r="E2122" s="2"/>
      <c r="G2122" s="2"/>
    </row>
    <row r="2123" spans="5:7" x14ac:dyDescent="0.15">
      <c r="E2123" s="2"/>
      <c r="G2123" s="2"/>
    </row>
    <row r="2124" spans="5:7" x14ac:dyDescent="0.15">
      <c r="E2124" s="2"/>
      <c r="G2124" s="2"/>
    </row>
    <row r="2125" spans="5:7" x14ac:dyDescent="0.15">
      <c r="E2125" s="2"/>
      <c r="G2125" s="2"/>
    </row>
    <row r="2126" spans="5:7" x14ac:dyDescent="0.15">
      <c r="E2126" s="2"/>
      <c r="G2126" s="2"/>
    </row>
    <row r="2127" spans="5:7" x14ac:dyDescent="0.15">
      <c r="E2127" s="2"/>
      <c r="G2127" s="2"/>
    </row>
    <row r="2128" spans="5:7" x14ac:dyDescent="0.15">
      <c r="E2128" s="2"/>
      <c r="G2128" s="2"/>
    </row>
    <row r="2129" spans="5:7" x14ac:dyDescent="0.15">
      <c r="E2129" s="2"/>
      <c r="G2129" s="2"/>
    </row>
    <row r="2130" spans="5:7" x14ac:dyDescent="0.15">
      <c r="E2130" s="2"/>
      <c r="G2130" s="2"/>
    </row>
    <row r="2131" spans="5:7" x14ac:dyDescent="0.15">
      <c r="E2131" s="2"/>
      <c r="G2131" s="2"/>
    </row>
    <row r="2132" spans="5:7" x14ac:dyDescent="0.15">
      <c r="E2132" s="2"/>
      <c r="G2132" s="2"/>
    </row>
    <row r="2133" spans="5:7" x14ac:dyDescent="0.15">
      <c r="E2133" s="2"/>
      <c r="G2133" s="2"/>
    </row>
    <row r="2134" spans="5:7" x14ac:dyDescent="0.15">
      <c r="E2134" s="2"/>
      <c r="G2134" s="2"/>
    </row>
    <row r="2135" spans="5:7" x14ac:dyDescent="0.15">
      <c r="E2135" s="2"/>
      <c r="G2135" s="2"/>
    </row>
    <row r="2136" spans="5:7" x14ac:dyDescent="0.15">
      <c r="E2136" s="2"/>
      <c r="G2136" s="2"/>
    </row>
    <row r="2137" spans="5:7" x14ac:dyDescent="0.15">
      <c r="E2137" s="2"/>
      <c r="G2137" s="2"/>
    </row>
    <row r="2138" spans="5:7" x14ac:dyDescent="0.15">
      <c r="E2138" s="2"/>
      <c r="G2138" s="2"/>
    </row>
    <row r="2139" spans="5:7" x14ac:dyDescent="0.15">
      <c r="E2139" s="2"/>
      <c r="G2139" s="2"/>
    </row>
    <row r="2140" spans="5:7" x14ac:dyDescent="0.15">
      <c r="E2140" s="2"/>
      <c r="G2140" s="2"/>
    </row>
    <row r="2141" spans="5:7" x14ac:dyDescent="0.15">
      <c r="E2141" s="2"/>
      <c r="G2141" s="2"/>
    </row>
    <row r="2142" spans="5:7" x14ac:dyDescent="0.15">
      <c r="E2142" s="2"/>
      <c r="G2142" s="2"/>
    </row>
    <row r="2143" spans="5:7" x14ac:dyDescent="0.15">
      <c r="E2143" s="2"/>
      <c r="G2143" s="2"/>
    </row>
    <row r="2144" spans="5:7" x14ac:dyDescent="0.15">
      <c r="E2144" s="2"/>
      <c r="G2144" s="2"/>
    </row>
    <row r="2145" spans="5:7" x14ac:dyDescent="0.15">
      <c r="E2145" s="2"/>
      <c r="G2145" s="2"/>
    </row>
    <row r="2146" spans="5:7" x14ac:dyDescent="0.15">
      <c r="E2146" s="2"/>
      <c r="G2146" s="2"/>
    </row>
    <row r="2147" spans="5:7" x14ac:dyDescent="0.15">
      <c r="E2147" s="2"/>
      <c r="G2147" s="2"/>
    </row>
    <row r="2148" spans="5:7" x14ac:dyDescent="0.15">
      <c r="E2148" s="2"/>
      <c r="G2148" s="2"/>
    </row>
    <row r="2149" spans="5:7" x14ac:dyDescent="0.15">
      <c r="E2149" s="2"/>
      <c r="G2149" s="2"/>
    </row>
    <row r="2150" spans="5:7" x14ac:dyDescent="0.15">
      <c r="E2150" s="2"/>
      <c r="G2150" s="2"/>
    </row>
    <row r="2151" spans="5:7" x14ac:dyDescent="0.15">
      <c r="E2151" s="2"/>
      <c r="G2151" s="2"/>
    </row>
    <row r="2152" spans="5:7" x14ac:dyDescent="0.15">
      <c r="E2152" s="2"/>
      <c r="G2152" s="2"/>
    </row>
    <row r="2153" spans="5:7" x14ac:dyDescent="0.15">
      <c r="E2153" s="2"/>
      <c r="G2153" s="2"/>
    </row>
    <row r="2154" spans="5:7" x14ac:dyDescent="0.15">
      <c r="E2154" s="2"/>
      <c r="G2154" s="2"/>
    </row>
    <row r="2155" spans="5:7" x14ac:dyDescent="0.15">
      <c r="E2155" s="2"/>
      <c r="G2155" s="2"/>
    </row>
    <row r="2156" spans="5:7" x14ac:dyDescent="0.15">
      <c r="E2156" s="2"/>
      <c r="G2156" s="2"/>
    </row>
    <row r="2157" spans="5:7" x14ac:dyDescent="0.15">
      <c r="E2157" s="2"/>
      <c r="G2157" s="2"/>
    </row>
    <row r="2158" spans="5:7" x14ac:dyDescent="0.15">
      <c r="E2158" s="2"/>
      <c r="G2158" s="2"/>
    </row>
    <row r="2159" spans="5:7" x14ac:dyDescent="0.15">
      <c r="E2159" s="2"/>
      <c r="G2159" s="2"/>
    </row>
    <row r="2160" spans="5:7" x14ac:dyDescent="0.15">
      <c r="E2160" s="2"/>
      <c r="G2160" s="2"/>
    </row>
    <row r="2161" spans="5:7" x14ac:dyDescent="0.15">
      <c r="E2161" s="2"/>
      <c r="G2161" s="2"/>
    </row>
    <row r="2162" spans="5:7" x14ac:dyDescent="0.15">
      <c r="E2162" s="2"/>
      <c r="G2162" s="2"/>
    </row>
    <row r="2163" spans="5:7" x14ac:dyDescent="0.15">
      <c r="E2163" s="2"/>
      <c r="G2163" s="2"/>
    </row>
    <row r="2164" spans="5:7" x14ac:dyDescent="0.15">
      <c r="E2164" s="2"/>
      <c r="G2164" s="2"/>
    </row>
    <row r="2165" spans="5:7" x14ac:dyDescent="0.15">
      <c r="E2165" s="2"/>
      <c r="G2165" s="2"/>
    </row>
    <row r="2166" spans="5:7" x14ac:dyDescent="0.15">
      <c r="E2166" s="2"/>
      <c r="G2166" s="2"/>
    </row>
    <row r="2167" spans="5:7" x14ac:dyDescent="0.15">
      <c r="E2167" s="2"/>
      <c r="G2167" s="2"/>
    </row>
    <row r="2168" spans="5:7" x14ac:dyDescent="0.15">
      <c r="E2168" s="2"/>
      <c r="G2168" s="2"/>
    </row>
    <row r="2169" spans="5:7" x14ac:dyDescent="0.15">
      <c r="E2169" s="2"/>
      <c r="G2169" s="2"/>
    </row>
    <row r="2170" spans="5:7" x14ac:dyDescent="0.15">
      <c r="E2170" s="2"/>
      <c r="G2170" s="2"/>
    </row>
    <row r="2171" spans="5:7" x14ac:dyDescent="0.15">
      <c r="E2171" s="2"/>
      <c r="G2171" s="2"/>
    </row>
    <row r="2172" spans="5:7" x14ac:dyDescent="0.15">
      <c r="E2172" s="2"/>
      <c r="G2172" s="2"/>
    </row>
    <row r="2173" spans="5:7" x14ac:dyDescent="0.15">
      <c r="E2173" s="2"/>
      <c r="G2173" s="2"/>
    </row>
    <row r="2174" spans="5:7" x14ac:dyDescent="0.15">
      <c r="E2174" s="2"/>
      <c r="G2174" s="2"/>
    </row>
    <row r="2175" spans="5:7" x14ac:dyDescent="0.15">
      <c r="E2175" s="2"/>
      <c r="G2175" s="2"/>
    </row>
    <row r="2176" spans="5:7" x14ac:dyDescent="0.15">
      <c r="E2176" s="2"/>
      <c r="G2176" s="2"/>
    </row>
    <row r="2177" spans="5:7" x14ac:dyDescent="0.15">
      <c r="E2177" s="2"/>
      <c r="G2177" s="2"/>
    </row>
    <row r="2178" spans="5:7" x14ac:dyDescent="0.15">
      <c r="E2178" s="2"/>
      <c r="G2178" s="2"/>
    </row>
    <row r="2179" spans="5:7" x14ac:dyDescent="0.15">
      <c r="E2179" s="2"/>
      <c r="G2179" s="2"/>
    </row>
    <row r="2180" spans="5:7" x14ac:dyDescent="0.15">
      <c r="E2180" s="2"/>
      <c r="G2180" s="2"/>
    </row>
    <row r="2181" spans="5:7" x14ac:dyDescent="0.15">
      <c r="E2181" s="2"/>
      <c r="G2181" s="2"/>
    </row>
    <row r="2182" spans="5:7" x14ac:dyDescent="0.15">
      <c r="E2182" s="2"/>
      <c r="G2182" s="2"/>
    </row>
    <row r="2183" spans="5:7" x14ac:dyDescent="0.15">
      <c r="E2183" s="2"/>
      <c r="G2183" s="2"/>
    </row>
    <row r="2184" spans="5:7" x14ac:dyDescent="0.15">
      <c r="E2184" s="2"/>
      <c r="G2184" s="2"/>
    </row>
    <row r="2185" spans="5:7" x14ac:dyDescent="0.15">
      <c r="E2185" s="2"/>
      <c r="G2185" s="2"/>
    </row>
    <row r="2186" spans="5:7" x14ac:dyDescent="0.15">
      <c r="E2186" s="2"/>
      <c r="G2186" s="2"/>
    </row>
    <row r="2187" spans="5:7" x14ac:dyDescent="0.15">
      <c r="E2187" s="2"/>
      <c r="G2187" s="2"/>
    </row>
    <row r="2188" spans="5:7" x14ac:dyDescent="0.15">
      <c r="E2188" s="2"/>
      <c r="G2188" s="2"/>
    </row>
    <row r="2189" spans="5:7" x14ac:dyDescent="0.15">
      <c r="E2189" s="2"/>
      <c r="G2189" s="2"/>
    </row>
    <row r="2190" spans="5:7" x14ac:dyDescent="0.15">
      <c r="E2190" s="2"/>
      <c r="G2190" s="2"/>
    </row>
    <row r="2191" spans="5:7" x14ac:dyDescent="0.15">
      <c r="E2191" s="2"/>
      <c r="G2191" s="2"/>
    </row>
    <row r="2192" spans="5:7" x14ac:dyDescent="0.15">
      <c r="E2192" s="2"/>
      <c r="G2192" s="2"/>
    </row>
    <row r="2193" spans="5:7" x14ac:dyDescent="0.15">
      <c r="E2193" s="2"/>
      <c r="G2193" s="2"/>
    </row>
    <row r="2194" spans="5:7" x14ac:dyDescent="0.15">
      <c r="E2194" s="2"/>
      <c r="G2194" s="2"/>
    </row>
    <row r="2195" spans="5:7" x14ac:dyDescent="0.15">
      <c r="E2195" s="2"/>
      <c r="G2195" s="2"/>
    </row>
    <row r="2196" spans="5:7" x14ac:dyDescent="0.15">
      <c r="E2196" s="2"/>
      <c r="G2196" s="2"/>
    </row>
    <row r="2197" spans="5:7" x14ac:dyDescent="0.15">
      <c r="E2197" s="2"/>
      <c r="G2197" s="2"/>
    </row>
    <row r="2198" spans="5:7" x14ac:dyDescent="0.15">
      <c r="E2198" s="2"/>
      <c r="G2198" s="2"/>
    </row>
    <row r="2199" spans="5:7" x14ac:dyDescent="0.15">
      <c r="E2199" s="2"/>
      <c r="G2199" s="2"/>
    </row>
    <row r="2200" spans="5:7" x14ac:dyDescent="0.15">
      <c r="E2200" s="2"/>
      <c r="G2200" s="2"/>
    </row>
    <row r="2201" spans="5:7" x14ac:dyDescent="0.15">
      <c r="E2201" s="2"/>
      <c r="G2201" s="2"/>
    </row>
    <row r="2202" spans="5:7" x14ac:dyDescent="0.15">
      <c r="E2202" s="2"/>
      <c r="G2202" s="2"/>
    </row>
    <row r="2203" spans="5:7" x14ac:dyDescent="0.15">
      <c r="E2203" s="2"/>
      <c r="G2203" s="2"/>
    </row>
    <row r="2204" spans="5:7" x14ac:dyDescent="0.15">
      <c r="E2204" s="2"/>
      <c r="G2204" s="2"/>
    </row>
    <row r="2205" spans="5:7" x14ac:dyDescent="0.15">
      <c r="E2205" s="2"/>
      <c r="G2205" s="2"/>
    </row>
    <row r="2206" spans="5:7" x14ac:dyDescent="0.15">
      <c r="E2206" s="2"/>
      <c r="G2206" s="2"/>
    </row>
    <row r="2207" spans="5:7" x14ac:dyDescent="0.15">
      <c r="E2207" s="2"/>
      <c r="G2207" s="2"/>
    </row>
    <row r="2208" spans="5:7" x14ac:dyDescent="0.15">
      <c r="E2208" s="2"/>
      <c r="G2208" s="2"/>
    </row>
    <row r="2209" spans="5:7" x14ac:dyDescent="0.15">
      <c r="E2209" s="2"/>
      <c r="G2209" s="2"/>
    </row>
    <row r="2210" spans="5:7" x14ac:dyDescent="0.15">
      <c r="E2210" s="2"/>
      <c r="G2210" s="2"/>
    </row>
    <row r="2211" spans="5:7" x14ac:dyDescent="0.15">
      <c r="E2211" s="2"/>
      <c r="G2211" s="2"/>
    </row>
    <row r="2212" spans="5:7" x14ac:dyDescent="0.15">
      <c r="E2212" s="2"/>
      <c r="G2212" s="2"/>
    </row>
    <row r="2213" spans="5:7" x14ac:dyDescent="0.15">
      <c r="E2213" s="2"/>
      <c r="G2213" s="2"/>
    </row>
    <row r="2214" spans="5:7" x14ac:dyDescent="0.15">
      <c r="E2214" s="2"/>
      <c r="G2214" s="2"/>
    </row>
    <row r="2215" spans="5:7" x14ac:dyDescent="0.15">
      <c r="E2215" s="2"/>
      <c r="G2215" s="2"/>
    </row>
    <row r="2216" spans="5:7" x14ac:dyDescent="0.15">
      <c r="E2216" s="2"/>
      <c r="G2216" s="2"/>
    </row>
    <row r="2217" spans="5:7" x14ac:dyDescent="0.15">
      <c r="E2217" s="2"/>
      <c r="G2217" s="2"/>
    </row>
    <row r="2218" spans="5:7" x14ac:dyDescent="0.15">
      <c r="E2218" s="2"/>
      <c r="G2218" s="2"/>
    </row>
    <row r="2219" spans="5:7" x14ac:dyDescent="0.15">
      <c r="E2219" s="2"/>
      <c r="G2219" s="2"/>
    </row>
    <row r="2220" spans="5:7" x14ac:dyDescent="0.15">
      <c r="E2220" s="2"/>
      <c r="G2220" s="2"/>
    </row>
    <row r="2221" spans="5:7" x14ac:dyDescent="0.15">
      <c r="E2221" s="2"/>
      <c r="G2221" s="2"/>
    </row>
    <row r="2222" spans="5:7" x14ac:dyDescent="0.15">
      <c r="E2222" s="2"/>
      <c r="G2222" s="2"/>
    </row>
    <row r="2223" spans="5:7" x14ac:dyDescent="0.15">
      <c r="E2223" s="2"/>
      <c r="G2223" s="2"/>
    </row>
    <row r="2224" spans="5:7" x14ac:dyDescent="0.15">
      <c r="E2224" s="2"/>
      <c r="G2224" s="2"/>
    </row>
    <row r="2225" spans="5:7" x14ac:dyDescent="0.15">
      <c r="E2225" s="2"/>
      <c r="G2225" s="2"/>
    </row>
    <row r="2226" spans="5:7" x14ac:dyDescent="0.15">
      <c r="E2226" s="2"/>
      <c r="G2226" s="2"/>
    </row>
    <row r="2227" spans="5:7" x14ac:dyDescent="0.15">
      <c r="E2227" s="2"/>
      <c r="G2227" s="2"/>
    </row>
    <row r="2228" spans="5:7" x14ac:dyDescent="0.15">
      <c r="E2228" s="2"/>
      <c r="G2228" s="2"/>
    </row>
    <row r="2229" spans="5:7" x14ac:dyDescent="0.15">
      <c r="E2229" s="2"/>
      <c r="G2229" s="2"/>
    </row>
    <row r="2230" spans="5:7" x14ac:dyDescent="0.15">
      <c r="E2230" s="2"/>
      <c r="G2230" s="2"/>
    </row>
    <row r="2231" spans="5:7" x14ac:dyDescent="0.15">
      <c r="E2231" s="2"/>
      <c r="G2231" s="2"/>
    </row>
    <row r="2232" spans="5:7" x14ac:dyDescent="0.15">
      <c r="E2232" s="2"/>
      <c r="G2232" s="2"/>
    </row>
    <row r="2233" spans="5:7" x14ac:dyDescent="0.15">
      <c r="E2233" s="2"/>
      <c r="G2233" s="2"/>
    </row>
    <row r="2234" spans="5:7" x14ac:dyDescent="0.15">
      <c r="E2234" s="2"/>
      <c r="G2234" s="2"/>
    </row>
    <row r="2235" spans="5:7" x14ac:dyDescent="0.15">
      <c r="E2235" s="2"/>
      <c r="G2235" s="2"/>
    </row>
    <row r="2236" spans="5:7" x14ac:dyDescent="0.15">
      <c r="E2236" s="2"/>
      <c r="G2236" s="2"/>
    </row>
    <row r="2237" spans="5:7" x14ac:dyDescent="0.15">
      <c r="E2237" s="2"/>
      <c r="G2237" s="2"/>
    </row>
    <row r="2238" spans="5:7" x14ac:dyDescent="0.15">
      <c r="E2238" s="2"/>
      <c r="G2238" s="2"/>
    </row>
    <row r="2239" spans="5:7" x14ac:dyDescent="0.15">
      <c r="E2239" s="2"/>
      <c r="G2239" s="2"/>
    </row>
    <row r="2240" spans="5:7" x14ac:dyDescent="0.15">
      <c r="E2240" s="2"/>
      <c r="G2240" s="2"/>
    </row>
    <row r="2241" spans="5:7" x14ac:dyDescent="0.15">
      <c r="E2241" s="2"/>
      <c r="G2241" s="2"/>
    </row>
    <row r="2242" spans="5:7" x14ac:dyDescent="0.15">
      <c r="E2242" s="2"/>
      <c r="G2242" s="2"/>
    </row>
    <row r="2243" spans="5:7" x14ac:dyDescent="0.15">
      <c r="E2243" s="2"/>
      <c r="G2243" s="2"/>
    </row>
    <row r="2244" spans="5:7" x14ac:dyDescent="0.15">
      <c r="E2244" s="2"/>
      <c r="G2244" s="2"/>
    </row>
    <row r="2245" spans="5:7" x14ac:dyDescent="0.15">
      <c r="E2245" s="2"/>
      <c r="G2245" s="2"/>
    </row>
    <row r="2246" spans="5:7" x14ac:dyDescent="0.15">
      <c r="E2246" s="2"/>
      <c r="G2246" s="2"/>
    </row>
    <row r="2247" spans="5:7" x14ac:dyDescent="0.15">
      <c r="E2247" s="2"/>
      <c r="G2247" s="2"/>
    </row>
    <row r="2248" spans="5:7" x14ac:dyDescent="0.15">
      <c r="E2248" s="2"/>
      <c r="G2248" s="2"/>
    </row>
    <row r="2249" spans="5:7" x14ac:dyDescent="0.15">
      <c r="E2249" s="2"/>
      <c r="G2249" s="2"/>
    </row>
    <row r="2250" spans="5:7" x14ac:dyDescent="0.15">
      <c r="E2250" s="2"/>
      <c r="G2250" s="2"/>
    </row>
    <row r="2251" spans="5:7" x14ac:dyDescent="0.15">
      <c r="E2251" s="2"/>
      <c r="G2251" s="2"/>
    </row>
    <row r="2252" spans="5:7" x14ac:dyDescent="0.15">
      <c r="E2252" s="2"/>
      <c r="G2252" s="2"/>
    </row>
    <row r="2253" spans="5:7" x14ac:dyDescent="0.15">
      <c r="E2253" s="2"/>
      <c r="G2253" s="2"/>
    </row>
    <row r="2254" spans="5:7" x14ac:dyDescent="0.15">
      <c r="E2254" s="2"/>
      <c r="G2254" s="2"/>
    </row>
    <row r="2255" spans="5:7" x14ac:dyDescent="0.15">
      <c r="E2255" s="2"/>
      <c r="G2255" s="2"/>
    </row>
    <row r="2256" spans="5:7" x14ac:dyDescent="0.15">
      <c r="E2256" s="2"/>
      <c r="G2256" s="2"/>
    </row>
    <row r="2257" spans="5:7" x14ac:dyDescent="0.15">
      <c r="E2257" s="2"/>
      <c r="G2257" s="2"/>
    </row>
    <row r="2258" spans="5:7" x14ac:dyDescent="0.15">
      <c r="E2258" s="2"/>
      <c r="G2258" s="2"/>
    </row>
    <row r="2259" spans="5:7" x14ac:dyDescent="0.15">
      <c r="E2259" s="2"/>
      <c r="G2259" s="2"/>
    </row>
    <row r="2260" spans="5:7" x14ac:dyDescent="0.15">
      <c r="E2260" s="2"/>
      <c r="G2260" s="2"/>
    </row>
    <row r="2261" spans="5:7" x14ac:dyDescent="0.15">
      <c r="E2261" s="2"/>
      <c r="G2261" s="2"/>
    </row>
    <row r="2262" spans="5:7" x14ac:dyDescent="0.15">
      <c r="E2262" s="2"/>
      <c r="G2262" s="2"/>
    </row>
    <row r="2263" spans="5:7" x14ac:dyDescent="0.15">
      <c r="E2263" s="2"/>
      <c r="G2263" s="2"/>
    </row>
    <row r="2264" spans="5:7" x14ac:dyDescent="0.15">
      <c r="E2264" s="2"/>
      <c r="G2264" s="2"/>
    </row>
    <row r="2265" spans="5:7" x14ac:dyDescent="0.15">
      <c r="E2265" s="2"/>
      <c r="G2265" s="2"/>
    </row>
    <row r="2266" spans="5:7" x14ac:dyDescent="0.15">
      <c r="E2266" s="2"/>
      <c r="G2266" s="2"/>
    </row>
    <row r="2267" spans="5:7" x14ac:dyDescent="0.15">
      <c r="E2267" s="2"/>
      <c r="G2267" s="2"/>
    </row>
    <row r="2268" spans="5:7" x14ac:dyDescent="0.15">
      <c r="E2268" s="2"/>
      <c r="G2268" s="2"/>
    </row>
    <row r="2269" spans="5:7" x14ac:dyDescent="0.15">
      <c r="E2269" s="2"/>
      <c r="G2269" s="2"/>
    </row>
    <row r="2270" spans="5:7" x14ac:dyDescent="0.15">
      <c r="E2270" s="2"/>
      <c r="G2270" s="2"/>
    </row>
    <row r="2271" spans="5:7" x14ac:dyDescent="0.15">
      <c r="E2271" s="2"/>
      <c r="G2271" s="2"/>
    </row>
    <row r="2272" spans="5:7" x14ac:dyDescent="0.15">
      <c r="E2272" s="2"/>
      <c r="G2272" s="2"/>
    </row>
    <row r="2273" spans="5:7" x14ac:dyDescent="0.15">
      <c r="E2273" s="2"/>
      <c r="G2273" s="2"/>
    </row>
    <row r="2274" spans="5:7" x14ac:dyDescent="0.15">
      <c r="E2274" s="2"/>
      <c r="G2274" s="2"/>
    </row>
    <row r="2275" spans="5:7" x14ac:dyDescent="0.15">
      <c r="E2275" s="2"/>
      <c r="G2275" s="2"/>
    </row>
    <row r="2276" spans="5:7" x14ac:dyDescent="0.15">
      <c r="E2276" s="2"/>
      <c r="G2276" s="2"/>
    </row>
    <row r="2277" spans="5:7" x14ac:dyDescent="0.15">
      <c r="E2277" s="2"/>
      <c r="G2277" s="2"/>
    </row>
    <row r="2278" spans="5:7" x14ac:dyDescent="0.15">
      <c r="E2278" s="2"/>
      <c r="G2278" s="2"/>
    </row>
    <row r="2279" spans="5:7" x14ac:dyDescent="0.15">
      <c r="E2279" s="2"/>
      <c r="G2279" s="2"/>
    </row>
    <row r="2280" spans="5:7" x14ac:dyDescent="0.15">
      <c r="E2280" s="2"/>
      <c r="G2280" s="2"/>
    </row>
    <row r="2281" spans="5:7" x14ac:dyDescent="0.15">
      <c r="E2281" s="2"/>
      <c r="G2281" s="2"/>
    </row>
    <row r="2282" spans="5:7" x14ac:dyDescent="0.15">
      <c r="E2282" s="2"/>
      <c r="G2282" s="2"/>
    </row>
    <row r="2283" spans="5:7" x14ac:dyDescent="0.15">
      <c r="E2283" s="2"/>
      <c r="G2283" s="2"/>
    </row>
    <row r="2284" spans="5:7" x14ac:dyDescent="0.15">
      <c r="E2284" s="2"/>
      <c r="G2284" s="2"/>
    </row>
    <row r="2285" spans="5:7" x14ac:dyDescent="0.15">
      <c r="E2285" s="2"/>
      <c r="G2285" s="2"/>
    </row>
    <row r="2286" spans="5:7" x14ac:dyDescent="0.15">
      <c r="E2286" s="2"/>
      <c r="G2286" s="2"/>
    </row>
    <row r="2287" spans="5:7" x14ac:dyDescent="0.15">
      <c r="E2287" s="2"/>
      <c r="G2287" s="2"/>
    </row>
    <row r="2288" spans="5:7" x14ac:dyDescent="0.15">
      <c r="E2288" s="2"/>
      <c r="G2288" s="2"/>
    </row>
    <row r="2289" spans="5:7" x14ac:dyDescent="0.15">
      <c r="E2289" s="2"/>
      <c r="G2289" s="2"/>
    </row>
    <row r="2290" spans="5:7" x14ac:dyDescent="0.15">
      <c r="E2290" s="2"/>
      <c r="G2290" s="2"/>
    </row>
    <row r="2291" spans="5:7" x14ac:dyDescent="0.15">
      <c r="E2291" s="2"/>
      <c r="G2291" s="2"/>
    </row>
    <row r="2292" spans="5:7" x14ac:dyDescent="0.15">
      <c r="E2292" s="2"/>
      <c r="G2292" s="2"/>
    </row>
    <row r="2293" spans="5:7" x14ac:dyDescent="0.15">
      <c r="E2293" s="2"/>
      <c r="G2293" s="2"/>
    </row>
    <row r="2294" spans="5:7" x14ac:dyDescent="0.15">
      <c r="E2294" s="2"/>
      <c r="G2294" s="2"/>
    </row>
    <row r="2295" spans="5:7" x14ac:dyDescent="0.15">
      <c r="E2295" s="2"/>
      <c r="G2295" s="2"/>
    </row>
    <row r="2296" spans="5:7" x14ac:dyDescent="0.15">
      <c r="E2296" s="2"/>
      <c r="G2296" s="2"/>
    </row>
    <row r="2297" spans="5:7" x14ac:dyDescent="0.15">
      <c r="E2297" s="2"/>
      <c r="G2297" s="2"/>
    </row>
    <row r="2298" spans="5:7" x14ac:dyDescent="0.15">
      <c r="E2298" s="2"/>
      <c r="G2298" s="2"/>
    </row>
    <row r="2299" spans="5:7" x14ac:dyDescent="0.15">
      <c r="E2299" s="2"/>
      <c r="G2299" s="2"/>
    </row>
    <row r="2300" spans="5:7" x14ac:dyDescent="0.15">
      <c r="E2300" s="2"/>
      <c r="G2300" s="2"/>
    </row>
    <row r="2301" spans="5:7" x14ac:dyDescent="0.15">
      <c r="E2301" s="2"/>
      <c r="G2301" s="2"/>
    </row>
    <row r="2302" spans="5:7" x14ac:dyDescent="0.15">
      <c r="E2302" s="2"/>
      <c r="G2302" s="2"/>
    </row>
    <row r="2303" spans="5:7" x14ac:dyDescent="0.15">
      <c r="E2303" s="2"/>
      <c r="G2303" s="2"/>
    </row>
    <row r="2304" spans="5:7" x14ac:dyDescent="0.15">
      <c r="E2304" s="2"/>
      <c r="G2304" s="2"/>
    </row>
    <row r="2305" spans="5:7" x14ac:dyDescent="0.15">
      <c r="E2305" s="2"/>
      <c r="G2305" s="2"/>
    </row>
    <row r="2306" spans="5:7" x14ac:dyDescent="0.15">
      <c r="E2306" s="2"/>
      <c r="G2306" s="2"/>
    </row>
    <row r="2307" spans="5:7" x14ac:dyDescent="0.15">
      <c r="E2307" s="2"/>
      <c r="G2307" s="2"/>
    </row>
    <row r="2308" spans="5:7" x14ac:dyDescent="0.15">
      <c r="E2308" s="2"/>
      <c r="G2308" s="2"/>
    </row>
    <row r="2309" spans="5:7" x14ac:dyDescent="0.15">
      <c r="E2309" s="2"/>
      <c r="G2309" s="2"/>
    </row>
    <row r="2310" spans="5:7" x14ac:dyDescent="0.15">
      <c r="E2310" s="2"/>
      <c r="G2310" s="2"/>
    </row>
    <row r="2311" spans="5:7" x14ac:dyDescent="0.15">
      <c r="E2311" s="2"/>
      <c r="G2311" s="2"/>
    </row>
    <row r="2312" spans="5:7" x14ac:dyDescent="0.15">
      <c r="E2312" s="2"/>
      <c r="G2312" s="2"/>
    </row>
    <row r="2313" spans="5:7" x14ac:dyDescent="0.15">
      <c r="E2313" s="2"/>
      <c r="G2313" s="2"/>
    </row>
    <row r="2314" spans="5:7" x14ac:dyDescent="0.15">
      <c r="E2314" s="2"/>
      <c r="G2314" s="2"/>
    </row>
    <row r="2315" spans="5:7" x14ac:dyDescent="0.15">
      <c r="E2315" s="2"/>
      <c r="G2315" s="2"/>
    </row>
    <row r="2316" spans="5:7" x14ac:dyDescent="0.15">
      <c r="E2316" s="2"/>
      <c r="G2316" s="2"/>
    </row>
    <row r="2317" spans="5:7" x14ac:dyDescent="0.15">
      <c r="E2317" s="2"/>
      <c r="G2317" s="2"/>
    </row>
    <row r="2318" spans="5:7" x14ac:dyDescent="0.15">
      <c r="E2318" s="2"/>
      <c r="G2318" s="2"/>
    </row>
    <row r="2319" spans="5:7" x14ac:dyDescent="0.15">
      <c r="E2319" s="2"/>
      <c r="G2319" s="2"/>
    </row>
    <row r="2320" spans="5:7" x14ac:dyDescent="0.15">
      <c r="E2320" s="2"/>
      <c r="G2320" s="2"/>
    </row>
    <row r="2321" spans="5:7" x14ac:dyDescent="0.15">
      <c r="E2321" s="2"/>
      <c r="G2321" s="2"/>
    </row>
    <row r="2322" spans="5:7" x14ac:dyDescent="0.15">
      <c r="E2322" s="2"/>
      <c r="G2322" s="2"/>
    </row>
    <row r="2323" spans="5:7" x14ac:dyDescent="0.15">
      <c r="E2323" s="2"/>
      <c r="G2323" s="2"/>
    </row>
    <row r="2324" spans="5:7" x14ac:dyDescent="0.15">
      <c r="E2324" s="2"/>
      <c r="G2324" s="2"/>
    </row>
    <row r="2325" spans="5:7" x14ac:dyDescent="0.15">
      <c r="E2325" s="2"/>
      <c r="G2325" s="2"/>
    </row>
    <row r="2326" spans="5:7" x14ac:dyDescent="0.15">
      <c r="E2326" s="2"/>
      <c r="G2326" s="2"/>
    </row>
    <row r="2327" spans="5:7" x14ac:dyDescent="0.15">
      <c r="E2327" s="2"/>
      <c r="G2327" s="2"/>
    </row>
    <row r="2328" spans="5:7" x14ac:dyDescent="0.15">
      <c r="E2328" s="2"/>
      <c r="G2328" s="2"/>
    </row>
    <row r="2329" spans="5:7" x14ac:dyDescent="0.15">
      <c r="E2329" s="2"/>
      <c r="G2329" s="2"/>
    </row>
    <row r="2330" spans="5:7" x14ac:dyDescent="0.15">
      <c r="E2330" s="2"/>
      <c r="G2330" s="2"/>
    </row>
    <row r="2331" spans="5:7" x14ac:dyDescent="0.15">
      <c r="E2331" s="2"/>
      <c r="G2331" s="2"/>
    </row>
    <row r="2332" spans="5:7" x14ac:dyDescent="0.15">
      <c r="E2332" s="2"/>
      <c r="G2332" s="2"/>
    </row>
    <row r="2333" spans="5:7" x14ac:dyDescent="0.15">
      <c r="E2333" s="2"/>
      <c r="G2333" s="2"/>
    </row>
    <row r="2334" spans="5:7" x14ac:dyDescent="0.15">
      <c r="E2334" s="2"/>
      <c r="G2334" s="2"/>
    </row>
    <row r="2335" spans="5:7" x14ac:dyDescent="0.15">
      <c r="E2335" s="2"/>
      <c r="G2335" s="2"/>
    </row>
    <row r="2336" spans="5:7" x14ac:dyDescent="0.15">
      <c r="E2336" s="2"/>
      <c r="G2336" s="2"/>
    </row>
    <row r="2337" spans="5:7" x14ac:dyDescent="0.15">
      <c r="E2337" s="2"/>
      <c r="G2337" s="2"/>
    </row>
    <row r="2338" spans="5:7" x14ac:dyDescent="0.15">
      <c r="E2338" s="2"/>
      <c r="G2338" s="2"/>
    </row>
    <row r="2339" spans="5:7" x14ac:dyDescent="0.15">
      <c r="E2339" s="2"/>
      <c r="G2339" s="2"/>
    </row>
    <row r="2340" spans="5:7" x14ac:dyDescent="0.15">
      <c r="E2340" s="2"/>
      <c r="G2340" s="2"/>
    </row>
    <row r="2341" spans="5:7" x14ac:dyDescent="0.15">
      <c r="E2341" s="2"/>
      <c r="G2341" s="2"/>
    </row>
    <row r="2342" spans="5:7" x14ac:dyDescent="0.15">
      <c r="E2342" s="2"/>
      <c r="G2342" s="2"/>
    </row>
    <row r="2343" spans="5:7" x14ac:dyDescent="0.15">
      <c r="E2343" s="2"/>
      <c r="G2343" s="2"/>
    </row>
    <row r="2344" spans="5:7" x14ac:dyDescent="0.15">
      <c r="E2344" s="2"/>
      <c r="G2344" s="2"/>
    </row>
    <row r="2345" spans="5:7" x14ac:dyDescent="0.15">
      <c r="E2345" s="2"/>
      <c r="G2345" s="2"/>
    </row>
    <row r="2346" spans="5:7" x14ac:dyDescent="0.15">
      <c r="E2346" s="2"/>
      <c r="G2346" s="2"/>
    </row>
    <row r="2347" spans="5:7" x14ac:dyDescent="0.15">
      <c r="E2347" s="2"/>
      <c r="G2347" s="2"/>
    </row>
    <row r="2348" spans="5:7" x14ac:dyDescent="0.15">
      <c r="E2348" s="2"/>
      <c r="G2348" s="2"/>
    </row>
    <row r="2349" spans="5:7" x14ac:dyDescent="0.15">
      <c r="E2349" s="2"/>
      <c r="G2349" s="2"/>
    </row>
    <row r="2350" spans="5:7" x14ac:dyDescent="0.15">
      <c r="E2350" s="2"/>
      <c r="G2350" s="2"/>
    </row>
    <row r="2351" spans="5:7" x14ac:dyDescent="0.15">
      <c r="E2351" s="2"/>
      <c r="G2351" s="2"/>
    </row>
    <row r="2352" spans="5:7" x14ac:dyDescent="0.15">
      <c r="E2352" s="2"/>
      <c r="G2352" s="2"/>
    </row>
    <row r="2353" spans="5:7" x14ac:dyDescent="0.15">
      <c r="E2353" s="2"/>
      <c r="G2353" s="2"/>
    </row>
    <row r="2354" spans="5:7" x14ac:dyDescent="0.15">
      <c r="E2354" s="2"/>
      <c r="G2354" s="2"/>
    </row>
    <row r="2355" spans="5:7" x14ac:dyDescent="0.15">
      <c r="E2355" s="2"/>
      <c r="G2355" s="2"/>
    </row>
    <row r="2356" spans="5:7" x14ac:dyDescent="0.15">
      <c r="E2356" s="2"/>
      <c r="G2356" s="2"/>
    </row>
    <row r="2357" spans="5:7" x14ac:dyDescent="0.15">
      <c r="E2357" s="2"/>
      <c r="G2357" s="2"/>
    </row>
    <row r="2358" spans="5:7" x14ac:dyDescent="0.15">
      <c r="E2358" s="2"/>
      <c r="G2358" s="2"/>
    </row>
    <row r="2359" spans="5:7" x14ac:dyDescent="0.15">
      <c r="E2359" s="2"/>
      <c r="G2359" s="2"/>
    </row>
    <row r="2360" spans="5:7" x14ac:dyDescent="0.15">
      <c r="E2360" s="2"/>
      <c r="G2360" s="2"/>
    </row>
    <row r="2361" spans="5:7" x14ac:dyDescent="0.15">
      <c r="E2361" s="2"/>
      <c r="G2361" s="2"/>
    </row>
    <row r="2362" spans="5:7" x14ac:dyDescent="0.15">
      <c r="E2362" s="2"/>
      <c r="G2362" s="2"/>
    </row>
    <row r="2363" spans="5:7" x14ac:dyDescent="0.15">
      <c r="E2363" s="2"/>
      <c r="G2363" s="2"/>
    </row>
    <row r="2364" spans="5:7" x14ac:dyDescent="0.15">
      <c r="E2364" s="2"/>
      <c r="G2364" s="2"/>
    </row>
    <row r="2365" spans="5:7" x14ac:dyDescent="0.15">
      <c r="E2365" s="2"/>
      <c r="G2365" s="2"/>
    </row>
    <row r="2366" spans="5:7" x14ac:dyDescent="0.15">
      <c r="E2366" s="2"/>
      <c r="G2366" s="2"/>
    </row>
    <row r="2367" spans="5:7" x14ac:dyDescent="0.15">
      <c r="E2367" s="2"/>
      <c r="G2367" s="2"/>
    </row>
    <row r="2368" spans="5:7" x14ac:dyDescent="0.15">
      <c r="E2368" s="2"/>
      <c r="G2368" s="2"/>
    </row>
    <row r="2369" spans="5:7" x14ac:dyDescent="0.15">
      <c r="E2369" s="2"/>
      <c r="G2369" s="2"/>
    </row>
    <row r="2370" spans="5:7" x14ac:dyDescent="0.15">
      <c r="E2370" s="2"/>
      <c r="G2370" s="2"/>
    </row>
    <row r="2371" spans="5:7" x14ac:dyDescent="0.15">
      <c r="E2371" s="2"/>
      <c r="G2371" s="2"/>
    </row>
    <row r="2372" spans="5:7" x14ac:dyDescent="0.15">
      <c r="E2372" s="2"/>
      <c r="G2372" s="2"/>
    </row>
    <row r="2373" spans="5:7" x14ac:dyDescent="0.15">
      <c r="E2373" s="2"/>
      <c r="G2373" s="2"/>
    </row>
    <row r="2374" spans="5:7" x14ac:dyDescent="0.15">
      <c r="E2374" s="2"/>
      <c r="G2374" s="2"/>
    </row>
    <row r="2375" spans="5:7" x14ac:dyDescent="0.15">
      <c r="E2375" s="2"/>
      <c r="G2375" s="2"/>
    </row>
    <row r="2376" spans="5:7" x14ac:dyDescent="0.15">
      <c r="E2376" s="2"/>
      <c r="G2376" s="2"/>
    </row>
    <row r="2377" spans="5:7" x14ac:dyDescent="0.15">
      <c r="E2377" s="2"/>
      <c r="G2377" s="2"/>
    </row>
    <row r="2378" spans="5:7" x14ac:dyDescent="0.15">
      <c r="E2378" s="2"/>
      <c r="G2378" s="2"/>
    </row>
    <row r="2379" spans="5:7" x14ac:dyDescent="0.15">
      <c r="E2379" s="2"/>
      <c r="G2379" s="2"/>
    </row>
    <row r="2380" spans="5:7" x14ac:dyDescent="0.15">
      <c r="E2380" s="2"/>
      <c r="G2380" s="2"/>
    </row>
    <row r="2381" spans="5:7" x14ac:dyDescent="0.15">
      <c r="E2381" s="2"/>
      <c r="G2381" s="2"/>
    </row>
    <row r="2382" spans="5:7" x14ac:dyDescent="0.15">
      <c r="E2382" s="2"/>
      <c r="G2382" s="2"/>
    </row>
    <row r="2383" spans="5:7" x14ac:dyDescent="0.15">
      <c r="E2383" s="2"/>
      <c r="G2383" s="2"/>
    </row>
    <row r="2384" spans="5:7" x14ac:dyDescent="0.15">
      <c r="E2384" s="2"/>
      <c r="G2384" s="2"/>
    </row>
    <row r="2385" spans="5:7" x14ac:dyDescent="0.15">
      <c r="E2385" s="2"/>
      <c r="G2385" s="2"/>
    </row>
    <row r="2386" spans="5:7" x14ac:dyDescent="0.15">
      <c r="E2386" s="2"/>
      <c r="G2386" s="2"/>
    </row>
    <row r="2387" spans="5:7" x14ac:dyDescent="0.15">
      <c r="E2387" s="2"/>
      <c r="G2387" s="2"/>
    </row>
    <row r="2388" spans="5:7" x14ac:dyDescent="0.15">
      <c r="E2388" s="2"/>
      <c r="G2388" s="2"/>
    </row>
    <row r="2389" spans="5:7" x14ac:dyDescent="0.15">
      <c r="E2389" s="2"/>
      <c r="G2389" s="2"/>
    </row>
    <row r="2390" spans="5:7" x14ac:dyDescent="0.15">
      <c r="E2390" s="2"/>
      <c r="G2390" s="2"/>
    </row>
    <row r="2391" spans="5:7" x14ac:dyDescent="0.15">
      <c r="E2391" s="2"/>
      <c r="G2391" s="2"/>
    </row>
    <row r="2392" spans="5:7" x14ac:dyDescent="0.15">
      <c r="E2392" s="2"/>
      <c r="G2392" s="2"/>
    </row>
    <row r="2393" spans="5:7" x14ac:dyDescent="0.15">
      <c r="E2393" s="2"/>
      <c r="G2393" s="2"/>
    </row>
    <row r="2394" spans="5:7" x14ac:dyDescent="0.15">
      <c r="E2394" s="2"/>
      <c r="G2394" s="2"/>
    </row>
    <row r="2395" spans="5:7" x14ac:dyDescent="0.15">
      <c r="E2395" s="2"/>
      <c r="G2395" s="2"/>
    </row>
    <row r="2396" spans="5:7" x14ac:dyDescent="0.15">
      <c r="E2396" s="2"/>
      <c r="G2396" s="2"/>
    </row>
    <row r="2397" spans="5:7" x14ac:dyDescent="0.15">
      <c r="E2397" s="2"/>
      <c r="G2397" s="2"/>
    </row>
    <row r="2398" spans="5:7" x14ac:dyDescent="0.15">
      <c r="E2398" s="2"/>
      <c r="G2398" s="2"/>
    </row>
    <row r="2399" spans="5:7" x14ac:dyDescent="0.15">
      <c r="E2399" s="2"/>
      <c r="G2399" s="2"/>
    </row>
    <row r="2400" spans="5:7" x14ac:dyDescent="0.15">
      <c r="E2400" s="2"/>
      <c r="G2400" s="2"/>
    </row>
    <row r="2401" spans="5:7" x14ac:dyDescent="0.15">
      <c r="E2401" s="2"/>
      <c r="G2401" s="2"/>
    </row>
    <row r="2402" spans="5:7" x14ac:dyDescent="0.15">
      <c r="E2402" s="2"/>
      <c r="G2402" s="2"/>
    </row>
    <row r="2403" spans="5:7" x14ac:dyDescent="0.15">
      <c r="E2403" s="2"/>
      <c r="G2403" s="2"/>
    </row>
    <row r="2404" spans="5:7" x14ac:dyDescent="0.15">
      <c r="E2404" s="2"/>
      <c r="G2404" s="2"/>
    </row>
    <row r="2405" spans="5:7" x14ac:dyDescent="0.15">
      <c r="E2405" s="2"/>
      <c r="G2405" s="2"/>
    </row>
    <row r="2406" spans="5:7" x14ac:dyDescent="0.15">
      <c r="E2406" s="2"/>
      <c r="G2406" s="2"/>
    </row>
    <row r="2407" spans="5:7" x14ac:dyDescent="0.15">
      <c r="E2407" s="2"/>
      <c r="G2407" s="2"/>
    </row>
    <row r="2408" spans="5:7" x14ac:dyDescent="0.15">
      <c r="E2408" s="2"/>
      <c r="G2408" s="2"/>
    </row>
    <row r="2409" spans="5:7" x14ac:dyDescent="0.15">
      <c r="E2409" s="2"/>
      <c r="G2409" s="2"/>
    </row>
    <row r="2410" spans="5:7" x14ac:dyDescent="0.15">
      <c r="E2410" s="2"/>
      <c r="G2410" s="2"/>
    </row>
    <row r="2411" spans="5:7" x14ac:dyDescent="0.15">
      <c r="E2411" s="2"/>
      <c r="G2411" s="2"/>
    </row>
    <row r="2412" spans="5:7" x14ac:dyDescent="0.15">
      <c r="E2412" s="2"/>
      <c r="G2412" s="2"/>
    </row>
    <row r="2413" spans="5:7" x14ac:dyDescent="0.15">
      <c r="E2413" s="2"/>
      <c r="G2413" s="2"/>
    </row>
    <row r="2414" spans="5:7" x14ac:dyDescent="0.15">
      <c r="E2414" s="2"/>
      <c r="G2414" s="2"/>
    </row>
    <row r="2415" spans="5:7" x14ac:dyDescent="0.15">
      <c r="E2415" s="2"/>
      <c r="G2415" s="2"/>
    </row>
    <row r="2416" spans="5:7" x14ac:dyDescent="0.15">
      <c r="E2416" s="2"/>
      <c r="G2416" s="2"/>
    </row>
    <row r="2417" spans="5:7" x14ac:dyDescent="0.15">
      <c r="E2417" s="2"/>
      <c r="G2417" s="2"/>
    </row>
    <row r="2418" spans="5:7" x14ac:dyDescent="0.15">
      <c r="E2418" s="2"/>
      <c r="G2418" s="2"/>
    </row>
    <row r="2419" spans="5:7" x14ac:dyDescent="0.15">
      <c r="E2419" s="2"/>
      <c r="G2419" s="2"/>
    </row>
    <row r="2420" spans="5:7" x14ac:dyDescent="0.15">
      <c r="E2420" s="2"/>
      <c r="G2420" s="2"/>
    </row>
    <row r="2421" spans="5:7" x14ac:dyDescent="0.15">
      <c r="E2421" s="2"/>
      <c r="G2421" s="2"/>
    </row>
    <row r="2422" spans="5:7" x14ac:dyDescent="0.15">
      <c r="E2422" s="2"/>
      <c r="G2422" s="2"/>
    </row>
    <row r="2423" spans="5:7" x14ac:dyDescent="0.15">
      <c r="E2423" s="2"/>
      <c r="G2423" s="2"/>
    </row>
    <row r="2424" spans="5:7" x14ac:dyDescent="0.15">
      <c r="E2424" s="2"/>
      <c r="G2424" s="2"/>
    </row>
    <row r="2425" spans="5:7" x14ac:dyDescent="0.15">
      <c r="E2425" s="2"/>
      <c r="G2425" s="2"/>
    </row>
    <row r="2426" spans="5:7" x14ac:dyDescent="0.15">
      <c r="E2426" s="2"/>
      <c r="G2426" s="2"/>
    </row>
    <row r="2427" spans="5:7" x14ac:dyDescent="0.15">
      <c r="E2427" s="2"/>
      <c r="G2427" s="2"/>
    </row>
    <row r="2428" spans="5:7" x14ac:dyDescent="0.15">
      <c r="E2428" s="2"/>
      <c r="G2428" s="2"/>
    </row>
    <row r="2429" spans="5:7" x14ac:dyDescent="0.15">
      <c r="E2429" s="2"/>
      <c r="G2429" s="2"/>
    </row>
    <row r="2430" spans="5:7" x14ac:dyDescent="0.15">
      <c r="E2430" s="2"/>
      <c r="G2430" s="2"/>
    </row>
    <row r="2431" spans="5:7" x14ac:dyDescent="0.15">
      <c r="E2431" s="2"/>
      <c r="G2431" s="2"/>
    </row>
    <row r="2432" spans="5:7" x14ac:dyDescent="0.15">
      <c r="E2432" s="2"/>
      <c r="G2432" s="2"/>
    </row>
    <row r="2433" spans="5:7" x14ac:dyDescent="0.15">
      <c r="E2433" s="2"/>
      <c r="G2433" s="2"/>
    </row>
    <row r="2434" spans="5:7" x14ac:dyDescent="0.15">
      <c r="E2434" s="2"/>
      <c r="G2434" s="2"/>
    </row>
    <row r="2435" spans="5:7" x14ac:dyDescent="0.15">
      <c r="E2435" s="2"/>
      <c r="G2435" s="2"/>
    </row>
    <row r="2436" spans="5:7" x14ac:dyDescent="0.15">
      <c r="E2436" s="2"/>
      <c r="G2436" s="2"/>
    </row>
    <row r="2437" spans="5:7" x14ac:dyDescent="0.15">
      <c r="E2437" s="2"/>
      <c r="G2437" s="2"/>
    </row>
    <row r="2438" spans="5:7" x14ac:dyDescent="0.15">
      <c r="E2438" s="2"/>
      <c r="G2438" s="2"/>
    </row>
    <row r="2439" spans="5:7" x14ac:dyDescent="0.15">
      <c r="E2439" s="2"/>
      <c r="G2439" s="2"/>
    </row>
    <row r="2440" spans="5:7" x14ac:dyDescent="0.15">
      <c r="E2440" s="2"/>
      <c r="G2440" s="2"/>
    </row>
    <row r="2441" spans="5:7" x14ac:dyDescent="0.15">
      <c r="E2441" s="2"/>
      <c r="G2441" s="2"/>
    </row>
    <row r="2442" spans="5:7" x14ac:dyDescent="0.15">
      <c r="E2442" s="2"/>
      <c r="G2442" s="2"/>
    </row>
    <row r="2443" spans="5:7" x14ac:dyDescent="0.15">
      <c r="E2443" s="2"/>
      <c r="G2443" s="2"/>
    </row>
    <row r="2444" spans="5:7" x14ac:dyDescent="0.15">
      <c r="E2444" s="2"/>
      <c r="G2444" s="2"/>
    </row>
    <row r="2445" spans="5:7" x14ac:dyDescent="0.15">
      <c r="E2445" s="2"/>
      <c r="G2445" s="2"/>
    </row>
    <row r="2446" spans="5:7" x14ac:dyDescent="0.15">
      <c r="E2446" s="2"/>
      <c r="G2446" s="2"/>
    </row>
    <row r="2447" spans="5:7" x14ac:dyDescent="0.15">
      <c r="E2447" s="2"/>
      <c r="G2447" s="2"/>
    </row>
    <row r="2448" spans="5:7" x14ac:dyDescent="0.15">
      <c r="E2448" s="2"/>
      <c r="G2448" s="2"/>
    </row>
    <row r="2449" spans="5:7" x14ac:dyDescent="0.15">
      <c r="E2449" s="2"/>
      <c r="G2449" s="2"/>
    </row>
    <row r="2450" spans="5:7" x14ac:dyDescent="0.15">
      <c r="E2450" s="2"/>
      <c r="G2450" s="2"/>
    </row>
    <row r="2451" spans="5:7" x14ac:dyDescent="0.15">
      <c r="E2451" s="2"/>
      <c r="G2451" s="2"/>
    </row>
    <row r="2452" spans="5:7" x14ac:dyDescent="0.15">
      <c r="E2452" s="2"/>
      <c r="G2452" s="2"/>
    </row>
    <row r="2453" spans="5:7" x14ac:dyDescent="0.15">
      <c r="E2453" s="2"/>
      <c r="G2453" s="2"/>
    </row>
    <row r="2454" spans="5:7" x14ac:dyDescent="0.15">
      <c r="E2454" s="2"/>
      <c r="G2454" s="2"/>
    </row>
    <row r="2455" spans="5:7" x14ac:dyDescent="0.15">
      <c r="E2455" s="2"/>
      <c r="G2455" s="2"/>
    </row>
    <row r="2456" spans="5:7" x14ac:dyDescent="0.15">
      <c r="E2456" s="2"/>
      <c r="G2456" s="2"/>
    </row>
    <row r="2457" spans="5:7" x14ac:dyDescent="0.15">
      <c r="E2457" s="2"/>
      <c r="G2457" s="2"/>
    </row>
    <row r="2458" spans="5:7" x14ac:dyDescent="0.15">
      <c r="E2458" s="2"/>
      <c r="G2458" s="2"/>
    </row>
    <row r="2459" spans="5:7" x14ac:dyDescent="0.15">
      <c r="E2459" s="2"/>
      <c r="G2459" s="2"/>
    </row>
    <row r="2460" spans="5:7" x14ac:dyDescent="0.15">
      <c r="E2460" s="2"/>
      <c r="G2460" s="2"/>
    </row>
    <row r="2461" spans="5:7" x14ac:dyDescent="0.15">
      <c r="E2461" s="2"/>
      <c r="G2461" s="2"/>
    </row>
    <row r="2462" spans="5:7" x14ac:dyDescent="0.15">
      <c r="E2462" s="2"/>
      <c r="G2462" s="2"/>
    </row>
    <row r="2463" spans="5:7" x14ac:dyDescent="0.15">
      <c r="E2463" s="2"/>
      <c r="G2463" s="2"/>
    </row>
    <row r="2464" spans="5:7" x14ac:dyDescent="0.15">
      <c r="E2464" s="2"/>
      <c r="G2464" s="2"/>
    </row>
    <row r="2465" spans="5:7" x14ac:dyDescent="0.15">
      <c r="E2465" s="2"/>
      <c r="G2465" s="2"/>
    </row>
    <row r="2466" spans="5:7" x14ac:dyDescent="0.15">
      <c r="E2466" s="2"/>
      <c r="G2466" s="2"/>
    </row>
    <row r="2467" spans="5:7" x14ac:dyDescent="0.15">
      <c r="E2467" s="2"/>
      <c r="G2467" s="2"/>
    </row>
    <row r="2468" spans="5:7" x14ac:dyDescent="0.15">
      <c r="E2468" s="2"/>
      <c r="G2468" s="2"/>
    </row>
    <row r="2469" spans="5:7" x14ac:dyDescent="0.15">
      <c r="E2469" s="2"/>
      <c r="G2469" s="2"/>
    </row>
    <row r="2470" spans="5:7" x14ac:dyDescent="0.15">
      <c r="E2470" s="2"/>
      <c r="G2470" s="2"/>
    </row>
    <row r="2471" spans="5:7" x14ac:dyDescent="0.15">
      <c r="E2471" s="2"/>
      <c r="G2471" s="2"/>
    </row>
    <row r="2472" spans="5:7" x14ac:dyDescent="0.15">
      <c r="E2472" s="2"/>
      <c r="G2472" s="2"/>
    </row>
    <row r="2473" spans="5:7" x14ac:dyDescent="0.15">
      <c r="E2473" s="2"/>
      <c r="G2473" s="2"/>
    </row>
    <row r="2474" spans="5:7" x14ac:dyDescent="0.15">
      <c r="E2474" s="2"/>
      <c r="G2474" s="2"/>
    </row>
    <row r="2475" spans="5:7" x14ac:dyDescent="0.15">
      <c r="E2475" s="2"/>
      <c r="G2475" s="2"/>
    </row>
    <row r="2476" spans="5:7" x14ac:dyDescent="0.15">
      <c r="E2476" s="2"/>
      <c r="G2476" s="2"/>
    </row>
    <row r="2477" spans="5:7" x14ac:dyDescent="0.15">
      <c r="E2477" s="2"/>
      <c r="G2477" s="2"/>
    </row>
    <row r="2478" spans="5:7" x14ac:dyDescent="0.15">
      <c r="E2478" s="2"/>
      <c r="G2478" s="2"/>
    </row>
    <row r="2479" spans="5:7" x14ac:dyDescent="0.15">
      <c r="E2479" s="2"/>
      <c r="G2479" s="2"/>
    </row>
    <row r="2480" spans="5:7" x14ac:dyDescent="0.15">
      <c r="E2480" s="2"/>
      <c r="G2480" s="2"/>
    </row>
    <row r="2481" spans="5:7" x14ac:dyDescent="0.15">
      <c r="E2481" s="2"/>
      <c r="G2481" s="2"/>
    </row>
    <row r="2482" spans="5:7" x14ac:dyDescent="0.15">
      <c r="E2482" s="2"/>
      <c r="G2482" s="2"/>
    </row>
    <row r="2483" spans="5:7" x14ac:dyDescent="0.15">
      <c r="E2483" s="2"/>
      <c r="G2483" s="2"/>
    </row>
    <row r="2484" spans="5:7" x14ac:dyDescent="0.15">
      <c r="E2484" s="2"/>
      <c r="G2484" s="2"/>
    </row>
    <row r="2485" spans="5:7" x14ac:dyDescent="0.15">
      <c r="E2485" s="2"/>
      <c r="G2485" s="2"/>
    </row>
    <row r="2486" spans="5:7" x14ac:dyDescent="0.15">
      <c r="E2486" s="2"/>
      <c r="G2486" s="2"/>
    </row>
    <row r="2487" spans="5:7" x14ac:dyDescent="0.15">
      <c r="E2487" s="2"/>
      <c r="G2487" s="2"/>
    </row>
    <row r="2488" spans="5:7" x14ac:dyDescent="0.15">
      <c r="E2488" s="2"/>
      <c r="G2488" s="2"/>
    </row>
    <row r="2489" spans="5:7" x14ac:dyDescent="0.15">
      <c r="E2489" s="2"/>
      <c r="G2489" s="2"/>
    </row>
    <row r="2490" spans="5:7" x14ac:dyDescent="0.15">
      <c r="E2490" s="2"/>
      <c r="G2490" s="2"/>
    </row>
    <row r="2491" spans="5:7" x14ac:dyDescent="0.15">
      <c r="E2491" s="2"/>
      <c r="G2491" s="2"/>
    </row>
    <row r="2492" spans="5:7" x14ac:dyDescent="0.15">
      <c r="E2492" s="2"/>
      <c r="G2492" s="2"/>
    </row>
    <row r="2493" spans="5:7" x14ac:dyDescent="0.15">
      <c r="E2493" s="2"/>
      <c r="G2493" s="2"/>
    </row>
    <row r="2494" spans="5:7" x14ac:dyDescent="0.15">
      <c r="E2494" s="2"/>
      <c r="G2494" s="2"/>
    </row>
    <row r="2495" spans="5:7" x14ac:dyDescent="0.15">
      <c r="E2495" s="2"/>
      <c r="G2495" s="2"/>
    </row>
    <row r="2496" spans="5:7" x14ac:dyDescent="0.15">
      <c r="E2496" s="2"/>
      <c r="G2496" s="2"/>
    </row>
    <row r="2497" spans="5:7" x14ac:dyDescent="0.15">
      <c r="E2497" s="2"/>
      <c r="G2497" s="2"/>
    </row>
    <row r="2498" spans="5:7" x14ac:dyDescent="0.15">
      <c r="E2498" s="2"/>
      <c r="G2498" s="2"/>
    </row>
    <row r="2499" spans="5:7" x14ac:dyDescent="0.15">
      <c r="E2499" s="2"/>
      <c r="G2499" s="2"/>
    </row>
    <row r="2500" spans="5:7" x14ac:dyDescent="0.15">
      <c r="E2500" s="2"/>
      <c r="G2500" s="2"/>
    </row>
    <row r="2501" spans="5:7" x14ac:dyDescent="0.15">
      <c r="E2501" s="2"/>
      <c r="G2501" s="2"/>
    </row>
    <row r="2502" spans="5:7" x14ac:dyDescent="0.15">
      <c r="E2502" s="2"/>
      <c r="G2502" s="2"/>
    </row>
    <row r="2503" spans="5:7" x14ac:dyDescent="0.15">
      <c r="E2503" s="2"/>
      <c r="G2503" s="2"/>
    </row>
    <row r="2504" spans="5:7" x14ac:dyDescent="0.15">
      <c r="E2504" s="2"/>
      <c r="G2504" s="2"/>
    </row>
    <row r="2505" spans="5:7" x14ac:dyDescent="0.15">
      <c r="E2505" s="2"/>
      <c r="G2505" s="2"/>
    </row>
    <row r="2506" spans="5:7" x14ac:dyDescent="0.15">
      <c r="E2506" s="2"/>
      <c r="G2506" s="2"/>
    </row>
    <row r="2507" spans="5:7" x14ac:dyDescent="0.15">
      <c r="E2507" s="2"/>
      <c r="G2507" s="2"/>
    </row>
    <row r="2508" spans="5:7" x14ac:dyDescent="0.15">
      <c r="E2508" s="2"/>
      <c r="G2508" s="2"/>
    </row>
    <row r="2509" spans="5:7" x14ac:dyDescent="0.15">
      <c r="E2509" s="2"/>
      <c r="G2509" s="2"/>
    </row>
    <row r="2510" spans="5:7" x14ac:dyDescent="0.15">
      <c r="E2510" s="2"/>
      <c r="G2510" s="2"/>
    </row>
    <row r="2511" spans="5:7" x14ac:dyDescent="0.15">
      <c r="E2511" s="2"/>
      <c r="G2511" s="2"/>
    </row>
    <row r="2512" spans="5:7" x14ac:dyDescent="0.15">
      <c r="E2512" s="2"/>
      <c r="G2512" s="2"/>
    </row>
    <row r="2513" spans="5:7" x14ac:dyDescent="0.15">
      <c r="E2513" s="2"/>
      <c r="G2513" s="2"/>
    </row>
    <row r="2514" spans="5:7" x14ac:dyDescent="0.15">
      <c r="E2514" s="2"/>
      <c r="G2514" s="2"/>
    </row>
    <row r="2515" spans="5:7" x14ac:dyDescent="0.15">
      <c r="E2515" s="2"/>
      <c r="G2515" s="2"/>
    </row>
    <row r="2516" spans="5:7" x14ac:dyDescent="0.15">
      <c r="E2516" s="2"/>
      <c r="G2516" s="2"/>
    </row>
    <row r="2517" spans="5:7" x14ac:dyDescent="0.15">
      <c r="E2517" s="2"/>
      <c r="G2517" s="2"/>
    </row>
    <row r="2518" spans="5:7" x14ac:dyDescent="0.15">
      <c r="E2518" s="2"/>
      <c r="G2518" s="2"/>
    </row>
    <row r="2519" spans="5:7" x14ac:dyDescent="0.15">
      <c r="E2519" s="2"/>
      <c r="G2519" s="2"/>
    </row>
    <row r="2520" spans="5:7" x14ac:dyDescent="0.15">
      <c r="E2520" s="2"/>
      <c r="G2520" s="2"/>
    </row>
    <row r="2521" spans="5:7" x14ac:dyDescent="0.15">
      <c r="E2521" s="2"/>
      <c r="G2521" s="2"/>
    </row>
    <row r="2522" spans="5:7" x14ac:dyDescent="0.15">
      <c r="E2522" s="2"/>
      <c r="G2522" s="2"/>
    </row>
    <row r="2523" spans="5:7" x14ac:dyDescent="0.15">
      <c r="E2523" s="2"/>
      <c r="G2523" s="2"/>
    </row>
    <row r="2524" spans="5:7" x14ac:dyDescent="0.15">
      <c r="E2524" s="2"/>
      <c r="G2524" s="2"/>
    </row>
    <row r="2525" spans="5:7" x14ac:dyDescent="0.15">
      <c r="E2525" s="2"/>
      <c r="G2525" s="2"/>
    </row>
    <row r="2526" spans="5:7" x14ac:dyDescent="0.15">
      <c r="E2526" s="2"/>
      <c r="G2526" s="2"/>
    </row>
    <row r="2527" spans="5:7" x14ac:dyDescent="0.15">
      <c r="E2527" s="2"/>
      <c r="G2527" s="2"/>
    </row>
    <row r="2528" spans="5:7" x14ac:dyDescent="0.15">
      <c r="E2528" s="2"/>
      <c r="G2528" s="2"/>
    </row>
    <row r="2529" spans="5:7" x14ac:dyDescent="0.15">
      <c r="E2529" s="2"/>
      <c r="G2529" s="2"/>
    </row>
    <row r="2530" spans="5:7" x14ac:dyDescent="0.15">
      <c r="E2530" s="2"/>
      <c r="G2530" s="2"/>
    </row>
    <row r="2531" spans="5:7" x14ac:dyDescent="0.15">
      <c r="E2531" s="2"/>
      <c r="G2531" s="2"/>
    </row>
    <row r="2532" spans="5:7" x14ac:dyDescent="0.15">
      <c r="E2532" s="2"/>
      <c r="G2532" s="2"/>
    </row>
    <row r="2533" spans="5:7" x14ac:dyDescent="0.15">
      <c r="E2533" s="2"/>
      <c r="G2533" s="2"/>
    </row>
    <row r="2534" spans="5:7" x14ac:dyDescent="0.15">
      <c r="E2534" s="2"/>
      <c r="G2534" s="2"/>
    </row>
    <row r="2535" spans="5:7" x14ac:dyDescent="0.15">
      <c r="E2535" s="2"/>
      <c r="G2535" s="2"/>
    </row>
    <row r="2536" spans="5:7" x14ac:dyDescent="0.15">
      <c r="E2536" s="2"/>
      <c r="G2536" s="2"/>
    </row>
    <row r="2537" spans="5:7" x14ac:dyDescent="0.15">
      <c r="E2537" s="2"/>
      <c r="G2537" s="2"/>
    </row>
    <row r="2538" spans="5:7" x14ac:dyDescent="0.15">
      <c r="E2538" s="2"/>
      <c r="G2538" s="2"/>
    </row>
    <row r="2539" spans="5:7" x14ac:dyDescent="0.15">
      <c r="E2539" s="2"/>
      <c r="G2539" s="2"/>
    </row>
    <row r="2540" spans="5:7" x14ac:dyDescent="0.15">
      <c r="E2540" s="2"/>
      <c r="G2540" s="2"/>
    </row>
    <row r="2541" spans="5:7" x14ac:dyDescent="0.15">
      <c r="E2541" s="2"/>
      <c r="G2541" s="2"/>
    </row>
    <row r="2542" spans="5:7" x14ac:dyDescent="0.15">
      <c r="E2542" s="2"/>
      <c r="G2542" s="2"/>
    </row>
    <row r="2543" spans="5:7" x14ac:dyDescent="0.15">
      <c r="E2543" s="2"/>
      <c r="G2543" s="2"/>
    </row>
    <row r="2544" spans="5:7" x14ac:dyDescent="0.15">
      <c r="E2544" s="2"/>
      <c r="G2544" s="2"/>
    </row>
    <row r="2545" spans="5:7" x14ac:dyDescent="0.15">
      <c r="E2545" s="2"/>
      <c r="G2545" s="2"/>
    </row>
    <row r="2546" spans="5:7" x14ac:dyDescent="0.15">
      <c r="E2546" s="2"/>
      <c r="G2546" s="2"/>
    </row>
    <row r="2547" spans="5:7" x14ac:dyDescent="0.15">
      <c r="E2547" s="2"/>
      <c r="G2547" s="2"/>
    </row>
    <row r="2548" spans="5:7" x14ac:dyDescent="0.15">
      <c r="E2548" s="2"/>
      <c r="G2548" s="2"/>
    </row>
    <row r="2549" spans="5:7" x14ac:dyDescent="0.15">
      <c r="E2549" s="2"/>
      <c r="G2549" s="2"/>
    </row>
    <row r="2550" spans="5:7" x14ac:dyDescent="0.15">
      <c r="E2550" s="2"/>
      <c r="G2550" s="2"/>
    </row>
    <row r="2551" spans="5:7" x14ac:dyDescent="0.15">
      <c r="E2551" s="2"/>
      <c r="G2551" s="2"/>
    </row>
    <row r="2552" spans="5:7" x14ac:dyDescent="0.15">
      <c r="E2552" s="2"/>
      <c r="G2552" s="2"/>
    </row>
    <row r="2553" spans="5:7" x14ac:dyDescent="0.15">
      <c r="E2553" s="2"/>
      <c r="G2553" s="2"/>
    </row>
    <row r="2554" spans="5:7" x14ac:dyDescent="0.15">
      <c r="E2554" s="2"/>
      <c r="G2554" s="2"/>
    </row>
    <row r="2555" spans="5:7" x14ac:dyDescent="0.15">
      <c r="E2555" s="2"/>
      <c r="G2555" s="2"/>
    </row>
    <row r="2556" spans="5:7" x14ac:dyDescent="0.15">
      <c r="E2556" s="2"/>
      <c r="G2556" s="2"/>
    </row>
    <row r="2557" spans="5:7" x14ac:dyDescent="0.15">
      <c r="E2557" s="2"/>
      <c r="G2557" s="2"/>
    </row>
    <row r="2558" spans="5:7" x14ac:dyDescent="0.15">
      <c r="E2558" s="2"/>
      <c r="G2558" s="2"/>
    </row>
    <row r="2559" spans="5:7" x14ac:dyDescent="0.15">
      <c r="E2559" s="2"/>
      <c r="G2559" s="2"/>
    </row>
    <row r="2560" spans="5:7" x14ac:dyDescent="0.15">
      <c r="E2560" s="2"/>
      <c r="G2560" s="2"/>
    </row>
    <row r="2561" spans="5:7" x14ac:dyDescent="0.15">
      <c r="E2561" s="2"/>
      <c r="G2561" s="2"/>
    </row>
    <row r="2562" spans="5:7" x14ac:dyDescent="0.15">
      <c r="E2562" s="2"/>
      <c r="G2562" s="2"/>
    </row>
    <row r="2563" spans="5:7" x14ac:dyDescent="0.15">
      <c r="E2563" s="2"/>
      <c r="G2563" s="2"/>
    </row>
    <row r="2564" spans="5:7" x14ac:dyDescent="0.15">
      <c r="E2564" s="2"/>
      <c r="G2564" s="2"/>
    </row>
    <row r="2565" spans="5:7" x14ac:dyDescent="0.15">
      <c r="E2565" s="2"/>
      <c r="G2565" s="2"/>
    </row>
    <row r="2566" spans="5:7" x14ac:dyDescent="0.15">
      <c r="E2566" s="2"/>
      <c r="G2566" s="2"/>
    </row>
    <row r="2567" spans="5:7" x14ac:dyDescent="0.15">
      <c r="E2567" s="2"/>
      <c r="G2567" s="2"/>
    </row>
    <row r="2568" spans="5:7" x14ac:dyDescent="0.15">
      <c r="E2568" s="2"/>
      <c r="G2568" s="2"/>
    </row>
    <row r="2569" spans="5:7" x14ac:dyDescent="0.15">
      <c r="E2569" s="2"/>
      <c r="G2569" s="2"/>
    </row>
    <row r="2570" spans="5:7" x14ac:dyDescent="0.15">
      <c r="E2570" s="2"/>
      <c r="G2570" s="2"/>
    </row>
    <row r="2571" spans="5:7" x14ac:dyDescent="0.15">
      <c r="E2571" s="2"/>
      <c r="G2571" s="2"/>
    </row>
    <row r="2572" spans="5:7" x14ac:dyDescent="0.15">
      <c r="E2572" s="2"/>
      <c r="G2572" s="2"/>
    </row>
    <row r="2573" spans="5:7" x14ac:dyDescent="0.15">
      <c r="E2573" s="2"/>
      <c r="G2573" s="2"/>
    </row>
    <row r="2574" spans="5:7" x14ac:dyDescent="0.15">
      <c r="E2574" s="2"/>
      <c r="G2574" s="2"/>
    </row>
    <row r="2575" spans="5:7" x14ac:dyDescent="0.15">
      <c r="E2575" s="2"/>
      <c r="G2575" s="2"/>
    </row>
    <row r="2576" spans="5:7" x14ac:dyDescent="0.15">
      <c r="E2576" s="2"/>
      <c r="G2576" s="2"/>
    </row>
    <row r="2577" spans="5:7" x14ac:dyDescent="0.15">
      <c r="E2577" s="2"/>
      <c r="G2577" s="2"/>
    </row>
    <row r="2578" spans="5:7" x14ac:dyDescent="0.15">
      <c r="E2578" s="2"/>
      <c r="G2578" s="2"/>
    </row>
    <row r="2579" spans="5:7" x14ac:dyDescent="0.15">
      <c r="E2579" s="2"/>
      <c r="G2579" s="2"/>
    </row>
    <row r="2580" spans="5:7" x14ac:dyDescent="0.15">
      <c r="E2580" s="2"/>
      <c r="G2580" s="2"/>
    </row>
    <row r="2581" spans="5:7" x14ac:dyDescent="0.15">
      <c r="E2581" s="2"/>
      <c r="G2581" s="2"/>
    </row>
    <row r="2582" spans="5:7" x14ac:dyDescent="0.15">
      <c r="E2582" s="2"/>
      <c r="G2582" s="2"/>
    </row>
    <row r="2583" spans="5:7" x14ac:dyDescent="0.15">
      <c r="E2583" s="2"/>
      <c r="G2583" s="2"/>
    </row>
    <row r="2584" spans="5:7" x14ac:dyDescent="0.15">
      <c r="E2584" s="2"/>
      <c r="G2584" s="2"/>
    </row>
    <row r="2585" spans="5:7" x14ac:dyDescent="0.15">
      <c r="E2585" s="2"/>
      <c r="G2585" s="2"/>
    </row>
    <row r="2586" spans="5:7" x14ac:dyDescent="0.15">
      <c r="E2586" s="2"/>
      <c r="G2586" s="2"/>
    </row>
    <row r="2587" spans="5:7" x14ac:dyDescent="0.15">
      <c r="E2587" s="2"/>
      <c r="G2587" s="2"/>
    </row>
    <row r="2588" spans="5:7" x14ac:dyDescent="0.15">
      <c r="E2588" s="2"/>
      <c r="G2588" s="2"/>
    </row>
    <row r="2589" spans="5:7" x14ac:dyDescent="0.15">
      <c r="E2589" s="2"/>
      <c r="G2589" s="2"/>
    </row>
    <row r="2590" spans="5:7" x14ac:dyDescent="0.15">
      <c r="E2590" s="2"/>
      <c r="G2590" s="2"/>
    </row>
    <row r="2591" spans="5:7" x14ac:dyDescent="0.15">
      <c r="E2591" s="2"/>
      <c r="G2591" s="2"/>
    </row>
    <row r="2592" spans="5:7" x14ac:dyDescent="0.15">
      <c r="E2592" s="2"/>
      <c r="G2592" s="2"/>
    </row>
    <row r="2593" spans="5:7" x14ac:dyDescent="0.15">
      <c r="E2593" s="2"/>
      <c r="G2593" s="2"/>
    </row>
    <row r="2594" spans="5:7" x14ac:dyDescent="0.15">
      <c r="E2594" s="2"/>
      <c r="G2594" s="2"/>
    </row>
    <row r="2595" spans="5:7" x14ac:dyDescent="0.15">
      <c r="E2595" s="2"/>
      <c r="G2595" s="2"/>
    </row>
    <row r="2596" spans="5:7" x14ac:dyDescent="0.15">
      <c r="E2596" s="2"/>
      <c r="G2596" s="2"/>
    </row>
    <row r="2597" spans="5:7" x14ac:dyDescent="0.15">
      <c r="E2597" s="2"/>
      <c r="G2597" s="2"/>
    </row>
    <row r="2598" spans="5:7" x14ac:dyDescent="0.15">
      <c r="E2598" s="2"/>
      <c r="G2598" s="2"/>
    </row>
    <row r="2599" spans="5:7" x14ac:dyDescent="0.15">
      <c r="E2599" s="2"/>
      <c r="G2599" s="2"/>
    </row>
    <row r="2600" spans="5:7" x14ac:dyDescent="0.15">
      <c r="E2600" s="2"/>
      <c r="G2600" s="2"/>
    </row>
    <row r="2601" spans="5:7" x14ac:dyDescent="0.15">
      <c r="E2601" s="2"/>
      <c r="G2601" s="2"/>
    </row>
    <row r="2602" spans="5:7" x14ac:dyDescent="0.15">
      <c r="E2602" s="2"/>
      <c r="G2602" s="2"/>
    </row>
    <row r="2603" spans="5:7" x14ac:dyDescent="0.15">
      <c r="E2603" s="2"/>
      <c r="G2603" s="2"/>
    </row>
    <row r="2604" spans="5:7" x14ac:dyDescent="0.15">
      <c r="E2604" s="2"/>
      <c r="G2604" s="2"/>
    </row>
    <row r="2605" spans="5:7" x14ac:dyDescent="0.15">
      <c r="E2605" s="2"/>
      <c r="G2605" s="2"/>
    </row>
    <row r="2606" spans="5:7" x14ac:dyDescent="0.15">
      <c r="E2606" s="2"/>
      <c r="G2606" s="2"/>
    </row>
    <row r="2607" spans="5:7" x14ac:dyDescent="0.15">
      <c r="E2607" s="2"/>
      <c r="G2607" s="2"/>
    </row>
    <row r="2608" spans="5:7" x14ac:dyDescent="0.15">
      <c r="E2608" s="2"/>
      <c r="G2608" s="2"/>
    </row>
    <row r="2609" spans="5:7" x14ac:dyDescent="0.15">
      <c r="E2609" s="2"/>
      <c r="G2609" s="2"/>
    </row>
    <row r="2610" spans="5:7" x14ac:dyDescent="0.15">
      <c r="E2610" s="2"/>
      <c r="G2610" s="2"/>
    </row>
    <row r="2611" spans="5:7" x14ac:dyDescent="0.15">
      <c r="E2611" s="2"/>
      <c r="G2611" s="2"/>
    </row>
    <row r="2612" spans="5:7" x14ac:dyDescent="0.15">
      <c r="E2612" s="2"/>
      <c r="G2612" s="2"/>
    </row>
    <row r="2613" spans="5:7" x14ac:dyDescent="0.15">
      <c r="E2613" s="2"/>
      <c r="G2613" s="2"/>
    </row>
    <row r="2614" spans="5:7" x14ac:dyDescent="0.15">
      <c r="E2614" s="2"/>
      <c r="G2614" s="2"/>
    </row>
    <row r="2615" spans="5:7" x14ac:dyDescent="0.15">
      <c r="E2615" s="2"/>
      <c r="G2615" s="2"/>
    </row>
    <row r="2616" spans="5:7" x14ac:dyDescent="0.15">
      <c r="E2616" s="2"/>
      <c r="G2616" s="2"/>
    </row>
    <row r="2617" spans="5:7" x14ac:dyDescent="0.15">
      <c r="E2617" s="2"/>
      <c r="G2617" s="2"/>
    </row>
    <row r="2618" spans="5:7" x14ac:dyDescent="0.15">
      <c r="E2618" s="2"/>
      <c r="G2618" s="2"/>
    </row>
    <row r="2619" spans="5:7" x14ac:dyDescent="0.15">
      <c r="E2619" s="2"/>
      <c r="G2619" s="2"/>
    </row>
    <row r="2620" spans="5:7" x14ac:dyDescent="0.15">
      <c r="E2620" s="2"/>
      <c r="G2620" s="2"/>
    </row>
    <row r="2621" spans="5:7" x14ac:dyDescent="0.15">
      <c r="E2621" s="2"/>
      <c r="G2621" s="2"/>
    </row>
    <row r="2622" spans="5:7" x14ac:dyDescent="0.15">
      <c r="E2622" s="2"/>
      <c r="G2622" s="2"/>
    </row>
    <row r="2623" spans="5:7" x14ac:dyDescent="0.15">
      <c r="E2623" s="2"/>
      <c r="G2623" s="2"/>
    </row>
    <row r="2624" spans="5:7" x14ac:dyDescent="0.15">
      <c r="E2624" s="2"/>
      <c r="G2624" s="2"/>
    </row>
    <row r="2625" spans="5:7" x14ac:dyDescent="0.15">
      <c r="E2625" s="2"/>
      <c r="G2625" s="2"/>
    </row>
    <row r="2626" spans="5:7" x14ac:dyDescent="0.15">
      <c r="E2626" s="2"/>
      <c r="G2626" s="2"/>
    </row>
    <row r="2627" spans="5:7" x14ac:dyDescent="0.15">
      <c r="E2627" s="2"/>
      <c r="G2627" s="2"/>
    </row>
    <row r="2628" spans="5:7" x14ac:dyDescent="0.15">
      <c r="E2628" s="2"/>
      <c r="G2628" s="2"/>
    </row>
    <row r="2629" spans="5:7" x14ac:dyDescent="0.15">
      <c r="E2629" s="2"/>
      <c r="G2629" s="2"/>
    </row>
    <row r="2630" spans="5:7" x14ac:dyDescent="0.15">
      <c r="E2630" s="2"/>
      <c r="G2630" s="2"/>
    </row>
    <row r="2631" spans="5:7" x14ac:dyDescent="0.15">
      <c r="E2631" s="2"/>
      <c r="G2631" s="2"/>
    </row>
    <row r="2632" spans="5:7" x14ac:dyDescent="0.15">
      <c r="E2632" s="2"/>
      <c r="G2632" s="2"/>
    </row>
    <row r="2633" spans="5:7" x14ac:dyDescent="0.15">
      <c r="E2633" s="2"/>
      <c r="G2633" s="2"/>
    </row>
    <row r="2634" spans="5:7" x14ac:dyDescent="0.15">
      <c r="E2634" s="2"/>
      <c r="G2634" s="2"/>
    </row>
    <row r="2635" spans="5:7" x14ac:dyDescent="0.15">
      <c r="E2635" s="2"/>
      <c r="G2635" s="2"/>
    </row>
    <row r="2636" spans="5:7" x14ac:dyDescent="0.15">
      <c r="E2636" s="2"/>
      <c r="G2636" s="2"/>
    </row>
    <row r="2637" spans="5:7" x14ac:dyDescent="0.15">
      <c r="E2637" s="2"/>
      <c r="G2637" s="2"/>
    </row>
    <row r="2638" spans="5:7" x14ac:dyDescent="0.15">
      <c r="E2638" s="2"/>
      <c r="G2638" s="2"/>
    </row>
    <row r="2639" spans="5:7" x14ac:dyDescent="0.15">
      <c r="E2639" s="2"/>
      <c r="G2639" s="2"/>
    </row>
    <row r="2640" spans="5:7" x14ac:dyDescent="0.15">
      <c r="E2640" s="2"/>
      <c r="G2640" s="2"/>
    </row>
    <row r="2641" spans="5:7" x14ac:dyDescent="0.15">
      <c r="E2641" s="2"/>
      <c r="G2641" s="2"/>
    </row>
    <row r="2642" spans="5:7" x14ac:dyDescent="0.15">
      <c r="E2642" s="2"/>
      <c r="G2642" s="2"/>
    </row>
    <row r="2643" spans="5:7" x14ac:dyDescent="0.15">
      <c r="E2643" s="2"/>
      <c r="G2643" s="2"/>
    </row>
    <row r="2644" spans="5:7" x14ac:dyDescent="0.15">
      <c r="E2644" s="2"/>
      <c r="G2644" s="2"/>
    </row>
    <row r="2645" spans="5:7" x14ac:dyDescent="0.15">
      <c r="E2645" s="2"/>
      <c r="G2645" s="2"/>
    </row>
    <row r="2646" spans="5:7" x14ac:dyDescent="0.15">
      <c r="E2646" s="2"/>
      <c r="G2646" s="2"/>
    </row>
    <row r="2647" spans="5:7" x14ac:dyDescent="0.15">
      <c r="E2647" s="2"/>
      <c r="G2647" s="2"/>
    </row>
    <row r="2648" spans="5:7" x14ac:dyDescent="0.15">
      <c r="E2648" s="2"/>
      <c r="G2648" s="2"/>
    </row>
    <row r="2649" spans="5:7" x14ac:dyDescent="0.15">
      <c r="E2649" s="2"/>
      <c r="G2649" s="2"/>
    </row>
    <row r="2650" spans="5:7" x14ac:dyDescent="0.15">
      <c r="E2650" s="2"/>
      <c r="G2650" s="2"/>
    </row>
    <row r="2651" spans="5:7" x14ac:dyDescent="0.15">
      <c r="E2651" s="2"/>
      <c r="G2651" s="2"/>
    </row>
    <row r="2652" spans="5:7" x14ac:dyDescent="0.15">
      <c r="E2652" s="2"/>
      <c r="G2652" s="2"/>
    </row>
    <row r="2653" spans="5:7" x14ac:dyDescent="0.15">
      <c r="E2653" s="2"/>
      <c r="G2653" s="2"/>
    </row>
    <row r="2654" spans="5:7" x14ac:dyDescent="0.15">
      <c r="E2654" s="2"/>
      <c r="G2654" s="2"/>
    </row>
    <row r="2655" spans="5:7" x14ac:dyDescent="0.15">
      <c r="E2655" s="2"/>
      <c r="G2655" s="2"/>
    </row>
    <row r="2656" spans="5:7" x14ac:dyDescent="0.15">
      <c r="E2656" s="2"/>
      <c r="G2656" s="2"/>
    </row>
    <row r="2657" spans="5:7" x14ac:dyDescent="0.15">
      <c r="E2657" s="2"/>
      <c r="G2657" s="2"/>
    </row>
    <row r="2658" spans="5:7" x14ac:dyDescent="0.15">
      <c r="E2658" s="2"/>
      <c r="G2658" s="2"/>
    </row>
    <row r="2659" spans="5:7" x14ac:dyDescent="0.15">
      <c r="E2659" s="2"/>
      <c r="G2659" s="2"/>
    </row>
    <row r="2660" spans="5:7" x14ac:dyDescent="0.15">
      <c r="E2660" s="2"/>
      <c r="G2660" s="2"/>
    </row>
    <row r="2661" spans="5:7" x14ac:dyDescent="0.15">
      <c r="E2661" s="2"/>
      <c r="G2661" s="2"/>
    </row>
    <row r="2662" spans="5:7" x14ac:dyDescent="0.15">
      <c r="E2662" s="2"/>
      <c r="G2662" s="2"/>
    </row>
    <row r="2663" spans="5:7" x14ac:dyDescent="0.15">
      <c r="E2663" s="2"/>
      <c r="G2663" s="2"/>
    </row>
    <row r="2664" spans="5:7" x14ac:dyDescent="0.15">
      <c r="E2664" s="2"/>
      <c r="G2664" s="2"/>
    </row>
    <row r="2665" spans="5:7" x14ac:dyDescent="0.15">
      <c r="E2665" s="2"/>
      <c r="G2665" s="2"/>
    </row>
    <row r="2666" spans="5:7" x14ac:dyDescent="0.15">
      <c r="E2666" s="2"/>
      <c r="G2666" s="2"/>
    </row>
    <row r="2667" spans="5:7" x14ac:dyDescent="0.15">
      <c r="E2667" s="2"/>
      <c r="G2667" s="2"/>
    </row>
    <row r="2668" spans="5:7" x14ac:dyDescent="0.15">
      <c r="E2668" s="2"/>
      <c r="G2668" s="2"/>
    </row>
    <row r="2669" spans="5:7" x14ac:dyDescent="0.15">
      <c r="E2669" s="2"/>
      <c r="G2669" s="2"/>
    </row>
    <row r="2670" spans="5:7" x14ac:dyDescent="0.15">
      <c r="E2670" s="2"/>
      <c r="G2670" s="2"/>
    </row>
    <row r="2671" spans="5:7" x14ac:dyDescent="0.15">
      <c r="E2671" s="2"/>
      <c r="G2671" s="2"/>
    </row>
    <row r="2672" spans="5:7" x14ac:dyDescent="0.15">
      <c r="E2672" s="2"/>
      <c r="G2672" s="2"/>
    </row>
    <row r="2673" spans="5:7" x14ac:dyDescent="0.15">
      <c r="E2673" s="2"/>
      <c r="G2673" s="2"/>
    </row>
    <row r="2674" spans="5:7" x14ac:dyDescent="0.15">
      <c r="E2674" s="2"/>
      <c r="G2674" s="2"/>
    </row>
    <row r="2675" spans="5:7" x14ac:dyDescent="0.15">
      <c r="E2675" s="2"/>
      <c r="G2675" s="2"/>
    </row>
    <row r="2676" spans="5:7" x14ac:dyDescent="0.15">
      <c r="E2676" s="2"/>
      <c r="G2676" s="2"/>
    </row>
    <row r="2677" spans="5:7" x14ac:dyDescent="0.15">
      <c r="E2677" s="2"/>
      <c r="G2677" s="2"/>
    </row>
    <row r="2678" spans="5:7" x14ac:dyDescent="0.15">
      <c r="E2678" s="2"/>
      <c r="G2678" s="2"/>
    </row>
    <row r="2679" spans="5:7" x14ac:dyDescent="0.15">
      <c r="E2679" s="2"/>
      <c r="G2679" s="2"/>
    </row>
    <row r="2680" spans="5:7" x14ac:dyDescent="0.15">
      <c r="E2680" s="2"/>
      <c r="G2680" s="2"/>
    </row>
    <row r="2681" spans="5:7" x14ac:dyDescent="0.15">
      <c r="E2681" s="2"/>
      <c r="G2681" s="2"/>
    </row>
    <row r="2682" spans="5:7" x14ac:dyDescent="0.15">
      <c r="E2682" s="2"/>
      <c r="G2682" s="2"/>
    </row>
    <row r="2683" spans="5:7" x14ac:dyDescent="0.15">
      <c r="E2683" s="2"/>
      <c r="G2683" s="2"/>
    </row>
    <row r="2684" spans="5:7" x14ac:dyDescent="0.15">
      <c r="E2684" s="2"/>
      <c r="G2684" s="2"/>
    </row>
    <row r="2685" spans="5:7" x14ac:dyDescent="0.15">
      <c r="E2685" s="2"/>
      <c r="G2685" s="2"/>
    </row>
    <row r="2686" spans="5:7" x14ac:dyDescent="0.15">
      <c r="E2686" s="2"/>
      <c r="G2686" s="2"/>
    </row>
    <row r="2687" spans="5:7" x14ac:dyDescent="0.15">
      <c r="E2687" s="2"/>
      <c r="G2687" s="2"/>
    </row>
    <row r="2688" spans="5:7" x14ac:dyDescent="0.15">
      <c r="E2688" s="2"/>
      <c r="G2688" s="2"/>
    </row>
    <row r="2689" spans="5:7" x14ac:dyDescent="0.15">
      <c r="E2689" s="2"/>
      <c r="G2689" s="2"/>
    </row>
    <row r="2690" spans="5:7" x14ac:dyDescent="0.15">
      <c r="E2690" s="2"/>
      <c r="G2690" s="2"/>
    </row>
    <row r="2691" spans="5:7" x14ac:dyDescent="0.15">
      <c r="E2691" s="2"/>
      <c r="G2691" s="2"/>
    </row>
    <row r="2692" spans="5:7" x14ac:dyDescent="0.15">
      <c r="E2692" s="2"/>
      <c r="G2692" s="2"/>
    </row>
    <row r="2693" spans="5:7" x14ac:dyDescent="0.15">
      <c r="E2693" s="2"/>
      <c r="G2693" s="2"/>
    </row>
    <row r="2694" spans="5:7" x14ac:dyDescent="0.15">
      <c r="E2694" s="2"/>
      <c r="G2694" s="2"/>
    </row>
    <row r="2695" spans="5:7" x14ac:dyDescent="0.15">
      <c r="E2695" s="2"/>
      <c r="G2695" s="2"/>
    </row>
    <row r="2696" spans="5:7" x14ac:dyDescent="0.15">
      <c r="E2696" s="2"/>
      <c r="G2696" s="2"/>
    </row>
    <row r="2697" spans="5:7" x14ac:dyDescent="0.15">
      <c r="E2697" s="2"/>
      <c r="G2697" s="2"/>
    </row>
    <row r="2698" spans="5:7" x14ac:dyDescent="0.15">
      <c r="E2698" s="2"/>
      <c r="G2698" s="2"/>
    </row>
    <row r="2699" spans="5:7" x14ac:dyDescent="0.15">
      <c r="E2699" s="2"/>
      <c r="G2699" s="2"/>
    </row>
    <row r="2700" spans="5:7" x14ac:dyDescent="0.15">
      <c r="E2700" s="2"/>
      <c r="G2700" s="2"/>
    </row>
    <row r="2701" spans="5:7" x14ac:dyDescent="0.15">
      <c r="E2701" s="2"/>
      <c r="G2701" s="2"/>
    </row>
    <row r="2702" spans="5:7" x14ac:dyDescent="0.15">
      <c r="E2702" s="2"/>
      <c r="G2702" s="2"/>
    </row>
    <row r="2703" spans="5:7" x14ac:dyDescent="0.15">
      <c r="E2703" s="2"/>
      <c r="G2703" s="2"/>
    </row>
    <row r="2704" spans="5:7" x14ac:dyDescent="0.15">
      <c r="E2704" s="2"/>
      <c r="G2704" s="2"/>
    </row>
    <row r="2705" spans="5:7" x14ac:dyDescent="0.15">
      <c r="E2705" s="2"/>
      <c r="G2705" s="2"/>
    </row>
    <row r="2706" spans="5:7" x14ac:dyDescent="0.15">
      <c r="E2706" s="2"/>
      <c r="G2706" s="2"/>
    </row>
    <row r="2707" spans="5:7" x14ac:dyDescent="0.15">
      <c r="E2707" s="2"/>
      <c r="G2707" s="2"/>
    </row>
    <row r="2708" spans="5:7" x14ac:dyDescent="0.15">
      <c r="E2708" s="2"/>
      <c r="G2708" s="2"/>
    </row>
    <row r="2709" spans="5:7" x14ac:dyDescent="0.15">
      <c r="E2709" s="2"/>
      <c r="G2709" s="2"/>
    </row>
    <row r="2710" spans="5:7" x14ac:dyDescent="0.15">
      <c r="E2710" s="2"/>
      <c r="G2710" s="2"/>
    </row>
    <row r="2711" spans="5:7" x14ac:dyDescent="0.15">
      <c r="E2711" s="2"/>
      <c r="G2711" s="2"/>
    </row>
    <row r="2712" spans="5:7" x14ac:dyDescent="0.15">
      <c r="E2712" s="2"/>
      <c r="G2712" s="2"/>
    </row>
    <row r="2713" spans="5:7" x14ac:dyDescent="0.15">
      <c r="E2713" s="2"/>
      <c r="G2713" s="2"/>
    </row>
    <row r="2714" spans="5:7" x14ac:dyDescent="0.15">
      <c r="E2714" s="2"/>
      <c r="G2714" s="2"/>
    </row>
    <row r="2715" spans="5:7" x14ac:dyDescent="0.15">
      <c r="E2715" s="2"/>
      <c r="G2715" s="2"/>
    </row>
    <row r="2716" spans="5:7" x14ac:dyDescent="0.15">
      <c r="E2716" s="2"/>
      <c r="G2716" s="2"/>
    </row>
    <row r="2717" spans="5:7" x14ac:dyDescent="0.15">
      <c r="E2717" s="2"/>
      <c r="G2717" s="2"/>
    </row>
    <row r="2718" spans="5:7" x14ac:dyDescent="0.15">
      <c r="E2718" s="2"/>
      <c r="G2718" s="2"/>
    </row>
    <row r="2719" spans="5:7" x14ac:dyDescent="0.15">
      <c r="E2719" s="2"/>
      <c r="G2719" s="2"/>
    </row>
    <row r="2720" spans="5:7" x14ac:dyDescent="0.15">
      <c r="E2720" s="2"/>
      <c r="G2720" s="2"/>
    </row>
    <row r="2721" spans="5:7" x14ac:dyDescent="0.15">
      <c r="E2721" s="2"/>
      <c r="G2721" s="2"/>
    </row>
    <row r="2722" spans="5:7" x14ac:dyDescent="0.15">
      <c r="E2722" s="2"/>
      <c r="G2722" s="2"/>
    </row>
    <row r="2723" spans="5:7" x14ac:dyDescent="0.15">
      <c r="E2723" s="2"/>
      <c r="G2723" s="2"/>
    </row>
    <row r="2724" spans="5:7" x14ac:dyDescent="0.15">
      <c r="E2724" s="2"/>
      <c r="G2724" s="2"/>
    </row>
    <row r="2725" spans="5:7" x14ac:dyDescent="0.15">
      <c r="E2725" s="2"/>
      <c r="G2725" s="2"/>
    </row>
    <row r="2726" spans="5:7" x14ac:dyDescent="0.15">
      <c r="E2726" s="2"/>
      <c r="G2726" s="2"/>
    </row>
    <row r="2727" spans="5:7" x14ac:dyDescent="0.15">
      <c r="E2727" s="2"/>
      <c r="G2727" s="2"/>
    </row>
    <row r="2728" spans="5:7" x14ac:dyDescent="0.15">
      <c r="E2728" s="2"/>
      <c r="G2728" s="2"/>
    </row>
    <row r="2729" spans="5:7" x14ac:dyDescent="0.15">
      <c r="E2729" s="2"/>
      <c r="G2729" s="2"/>
    </row>
    <row r="2730" spans="5:7" x14ac:dyDescent="0.15">
      <c r="E2730" s="2"/>
      <c r="G2730" s="2"/>
    </row>
    <row r="2731" spans="5:7" x14ac:dyDescent="0.15">
      <c r="E2731" s="2"/>
      <c r="G2731" s="2"/>
    </row>
    <row r="2732" spans="5:7" x14ac:dyDescent="0.15">
      <c r="E2732" s="2"/>
      <c r="G2732" s="2"/>
    </row>
    <row r="2733" spans="5:7" x14ac:dyDescent="0.15">
      <c r="E2733" s="2"/>
      <c r="G2733" s="2"/>
    </row>
    <row r="2734" spans="5:7" x14ac:dyDescent="0.15">
      <c r="E2734" s="2"/>
      <c r="G2734" s="2"/>
    </row>
    <row r="2735" spans="5:7" x14ac:dyDescent="0.15">
      <c r="E2735" s="2"/>
      <c r="G2735" s="2"/>
    </row>
    <row r="2736" spans="5:7" x14ac:dyDescent="0.15">
      <c r="E2736" s="2"/>
      <c r="G2736" s="2"/>
    </row>
    <row r="2737" spans="5:7" x14ac:dyDescent="0.15">
      <c r="E2737" s="2"/>
      <c r="G2737" s="2"/>
    </row>
    <row r="2738" spans="5:7" x14ac:dyDescent="0.15">
      <c r="E2738" s="2"/>
      <c r="G2738" s="2"/>
    </row>
    <row r="2739" spans="5:7" x14ac:dyDescent="0.15">
      <c r="E2739" s="2"/>
      <c r="G2739" s="2"/>
    </row>
    <row r="2740" spans="5:7" x14ac:dyDescent="0.15">
      <c r="E2740" s="2"/>
      <c r="G2740" s="2"/>
    </row>
    <row r="2741" spans="5:7" x14ac:dyDescent="0.15">
      <c r="E2741" s="2"/>
      <c r="G2741" s="2"/>
    </row>
    <row r="2742" spans="5:7" x14ac:dyDescent="0.15">
      <c r="E2742" s="2"/>
      <c r="G2742" s="2"/>
    </row>
    <row r="2743" spans="5:7" x14ac:dyDescent="0.15">
      <c r="E2743" s="2"/>
      <c r="G2743" s="2"/>
    </row>
    <row r="2744" spans="5:7" x14ac:dyDescent="0.15">
      <c r="E2744" s="2"/>
      <c r="G2744" s="2"/>
    </row>
    <row r="2745" spans="5:7" x14ac:dyDescent="0.15">
      <c r="E2745" s="2"/>
      <c r="G2745" s="2"/>
    </row>
    <row r="2746" spans="5:7" x14ac:dyDescent="0.15">
      <c r="E2746" s="2"/>
      <c r="G2746" s="2"/>
    </row>
    <row r="2747" spans="5:7" x14ac:dyDescent="0.15">
      <c r="E2747" s="2"/>
      <c r="G2747" s="2"/>
    </row>
    <row r="2748" spans="5:7" x14ac:dyDescent="0.15">
      <c r="E2748" s="2"/>
      <c r="G2748" s="2"/>
    </row>
    <row r="2749" spans="5:7" x14ac:dyDescent="0.15">
      <c r="E2749" s="2"/>
      <c r="G2749" s="2"/>
    </row>
    <row r="2750" spans="5:7" x14ac:dyDescent="0.15">
      <c r="E2750" s="2"/>
      <c r="G2750" s="2"/>
    </row>
    <row r="2751" spans="5:7" x14ac:dyDescent="0.15">
      <c r="E2751" s="2"/>
      <c r="G2751" s="2"/>
    </row>
    <row r="2752" spans="5:7" x14ac:dyDescent="0.15">
      <c r="E2752" s="2"/>
      <c r="G2752" s="2"/>
    </row>
    <row r="2753" spans="5:7" x14ac:dyDescent="0.15">
      <c r="E2753" s="2"/>
      <c r="G2753" s="2"/>
    </row>
    <row r="2754" spans="5:7" x14ac:dyDescent="0.15">
      <c r="E2754" s="2"/>
      <c r="G2754" s="2"/>
    </row>
    <row r="2755" spans="5:7" x14ac:dyDescent="0.15">
      <c r="E2755" s="2"/>
      <c r="G2755" s="2"/>
    </row>
    <row r="2756" spans="5:7" x14ac:dyDescent="0.15">
      <c r="E2756" s="2"/>
      <c r="G2756" s="2"/>
    </row>
    <row r="2757" spans="5:7" x14ac:dyDescent="0.15">
      <c r="E2757" s="2"/>
      <c r="G2757" s="2"/>
    </row>
    <row r="2758" spans="5:7" x14ac:dyDescent="0.15">
      <c r="E2758" s="2"/>
      <c r="G2758" s="2"/>
    </row>
    <row r="2759" spans="5:7" x14ac:dyDescent="0.15">
      <c r="E2759" s="2"/>
      <c r="G2759" s="2"/>
    </row>
    <row r="2760" spans="5:7" x14ac:dyDescent="0.15">
      <c r="E2760" s="2"/>
      <c r="G2760" s="2"/>
    </row>
    <row r="2761" spans="5:7" x14ac:dyDescent="0.15">
      <c r="E2761" s="2"/>
      <c r="G2761" s="2"/>
    </row>
    <row r="2762" spans="5:7" x14ac:dyDescent="0.15">
      <c r="E2762" s="2"/>
      <c r="G2762" s="2"/>
    </row>
    <row r="2763" spans="5:7" x14ac:dyDescent="0.15">
      <c r="E2763" s="2"/>
      <c r="G2763" s="2"/>
    </row>
    <row r="2764" spans="5:7" x14ac:dyDescent="0.15">
      <c r="E2764" s="2"/>
      <c r="G2764" s="2"/>
    </row>
    <row r="2765" spans="5:7" x14ac:dyDescent="0.15">
      <c r="E2765" s="2"/>
      <c r="G2765" s="2"/>
    </row>
    <row r="2766" spans="5:7" x14ac:dyDescent="0.15">
      <c r="E2766" s="2"/>
      <c r="G2766" s="2"/>
    </row>
    <row r="2767" spans="5:7" x14ac:dyDescent="0.15">
      <c r="E2767" s="2"/>
      <c r="G2767" s="2"/>
    </row>
    <row r="2768" spans="5:7" x14ac:dyDescent="0.15">
      <c r="E2768" s="2"/>
      <c r="G2768" s="2"/>
    </row>
    <row r="2769" spans="5:7" x14ac:dyDescent="0.15">
      <c r="E2769" s="2"/>
      <c r="G2769" s="2"/>
    </row>
    <row r="2770" spans="5:7" x14ac:dyDescent="0.15">
      <c r="E2770" s="2"/>
      <c r="G2770" s="2"/>
    </row>
    <row r="2771" spans="5:7" x14ac:dyDescent="0.15">
      <c r="E2771" s="2"/>
      <c r="G2771" s="2"/>
    </row>
    <row r="2772" spans="5:7" x14ac:dyDescent="0.15">
      <c r="E2772" s="2"/>
      <c r="G2772" s="2"/>
    </row>
    <row r="2773" spans="5:7" x14ac:dyDescent="0.15">
      <c r="E2773" s="2"/>
      <c r="G2773" s="2"/>
    </row>
    <row r="2774" spans="5:7" x14ac:dyDescent="0.15">
      <c r="E2774" s="2"/>
      <c r="G2774" s="2"/>
    </row>
    <row r="2775" spans="5:7" x14ac:dyDescent="0.15">
      <c r="E2775" s="2"/>
      <c r="G2775" s="2"/>
    </row>
    <row r="2776" spans="5:7" x14ac:dyDescent="0.15">
      <c r="E2776" s="2"/>
      <c r="G2776" s="2"/>
    </row>
    <row r="2777" spans="5:7" x14ac:dyDescent="0.15">
      <c r="E2777" s="2"/>
      <c r="G2777" s="2"/>
    </row>
    <row r="2778" spans="5:7" x14ac:dyDescent="0.15">
      <c r="E2778" s="2"/>
      <c r="G2778" s="2"/>
    </row>
    <row r="2779" spans="5:7" x14ac:dyDescent="0.15">
      <c r="E2779" s="2"/>
      <c r="G2779" s="2"/>
    </row>
    <row r="2780" spans="5:7" x14ac:dyDescent="0.15">
      <c r="E2780" s="2"/>
      <c r="G2780" s="2"/>
    </row>
    <row r="2781" spans="5:7" x14ac:dyDescent="0.15">
      <c r="E2781" s="2"/>
      <c r="G2781" s="2"/>
    </row>
    <row r="2782" spans="5:7" x14ac:dyDescent="0.15">
      <c r="E2782" s="2"/>
      <c r="G2782" s="2"/>
    </row>
    <row r="2783" spans="5:7" x14ac:dyDescent="0.15">
      <c r="E2783" s="2"/>
      <c r="G2783" s="2"/>
    </row>
    <row r="2784" spans="5:7" x14ac:dyDescent="0.15">
      <c r="E2784" s="2"/>
      <c r="G2784" s="2"/>
    </row>
    <row r="2785" spans="5:7" x14ac:dyDescent="0.15">
      <c r="E2785" s="2"/>
      <c r="G2785" s="2"/>
    </row>
    <row r="2786" spans="5:7" x14ac:dyDescent="0.15">
      <c r="E2786" s="2"/>
      <c r="G2786" s="2"/>
    </row>
    <row r="2787" spans="5:7" x14ac:dyDescent="0.15">
      <c r="E2787" s="2"/>
      <c r="G2787" s="2"/>
    </row>
    <row r="2788" spans="5:7" x14ac:dyDescent="0.15">
      <c r="E2788" s="2"/>
      <c r="G2788" s="2"/>
    </row>
    <row r="2789" spans="5:7" x14ac:dyDescent="0.15">
      <c r="E2789" s="2"/>
      <c r="G2789" s="2"/>
    </row>
    <row r="2790" spans="5:7" x14ac:dyDescent="0.15">
      <c r="E2790" s="2"/>
      <c r="G2790" s="2"/>
    </row>
    <row r="2791" spans="5:7" x14ac:dyDescent="0.15">
      <c r="E2791" s="2"/>
      <c r="G2791" s="2"/>
    </row>
    <row r="2792" spans="5:7" x14ac:dyDescent="0.15">
      <c r="E2792" s="2"/>
      <c r="G2792" s="2"/>
    </row>
    <row r="2793" spans="5:7" x14ac:dyDescent="0.15">
      <c r="E2793" s="2"/>
      <c r="G2793" s="2"/>
    </row>
    <row r="2794" spans="5:7" x14ac:dyDescent="0.15">
      <c r="E2794" s="2"/>
      <c r="G2794" s="2"/>
    </row>
    <row r="2795" spans="5:7" x14ac:dyDescent="0.15">
      <c r="E2795" s="2"/>
      <c r="G2795" s="2"/>
    </row>
    <row r="2796" spans="5:7" x14ac:dyDescent="0.15">
      <c r="E2796" s="2"/>
      <c r="G2796" s="2"/>
    </row>
    <row r="2797" spans="5:7" x14ac:dyDescent="0.15">
      <c r="E2797" s="2"/>
      <c r="G2797" s="2"/>
    </row>
    <row r="2798" spans="5:7" x14ac:dyDescent="0.15">
      <c r="E2798" s="2"/>
      <c r="G2798" s="2"/>
    </row>
    <row r="2799" spans="5:7" x14ac:dyDescent="0.15">
      <c r="E2799" s="2"/>
      <c r="G2799" s="2"/>
    </row>
    <row r="2800" spans="5:7" x14ac:dyDescent="0.15">
      <c r="E2800" s="2"/>
      <c r="G2800" s="2"/>
    </row>
    <row r="2801" spans="5:7" x14ac:dyDescent="0.15">
      <c r="E2801" s="2"/>
      <c r="G2801" s="2"/>
    </row>
    <row r="2802" spans="5:7" x14ac:dyDescent="0.15">
      <c r="E2802" s="2"/>
      <c r="G2802" s="2"/>
    </row>
    <row r="2803" spans="5:7" x14ac:dyDescent="0.15">
      <c r="E2803" s="2"/>
      <c r="G2803" s="2"/>
    </row>
    <row r="2804" spans="5:7" x14ac:dyDescent="0.15">
      <c r="E2804" s="2"/>
      <c r="G2804" s="2"/>
    </row>
    <row r="2805" spans="5:7" x14ac:dyDescent="0.15">
      <c r="E2805" s="2"/>
      <c r="G2805" s="2"/>
    </row>
    <row r="2806" spans="5:7" x14ac:dyDescent="0.15">
      <c r="E2806" s="2"/>
      <c r="G2806" s="2"/>
    </row>
    <row r="2807" spans="5:7" x14ac:dyDescent="0.15">
      <c r="E2807" s="2"/>
      <c r="G2807" s="2"/>
    </row>
    <row r="2808" spans="5:7" x14ac:dyDescent="0.15">
      <c r="E2808" s="2"/>
      <c r="G2808" s="2"/>
    </row>
    <row r="2809" spans="5:7" x14ac:dyDescent="0.15">
      <c r="E2809" s="2"/>
      <c r="G2809" s="2"/>
    </row>
    <row r="2810" spans="5:7" x14ac:dyDescent="0.15">
      <c r="E2810" s="2"/>
      <c r="G2810" s="2"/>
    </row>
    <row r="2811" spans="5:7" x14ac:dyDescent="0.15">
      <c r="E2811" s="2"/>
      <c r="G2811" s="2"/>
    </row>
    <row r="2812" spans="5:7" x14ac:dyDescent="0.15">
      <c r="E2812" s="2"/>
      <c r="G2812" s="2"/>
    </row>
    <row r="2813" spans="5:7" x14ac:dyDescent="0.15">
      <c r="E2813" s="2"/>
      <c r="G2813" s="2"/>
    </row>
    <row r="2814" spans="5:7" x14ac:dyDescent="0.15">
      <c r="E2814" s="2"/>
      <c r="G2814" s="2"/>
    </row>
    <row r="2815" spans="5:7" x14ac:dyDescent="0.15">
      <c r="E2815" s="2"/>
      <c r="G2815" s="2"/>
    </row>
    <row r="2816" spans="5:7" x14ac:dyDescent="0.15">
      <c r="E2816" s="2"/>
      <c r="G2816" s="2"/>
    </row>
    <row r="2817" spans="5:7" x14ac:dyDescent="0.15">
      <c r="E2817" s="2"/>
      <c r="G2817" s="2"/>
    </row>
    <row r="2818" spans="5:7" x14ac:dyDescent="0.15">
      <c r="E2818" s="2"/>
      <c r="G2818" s="2"/>
    </row>
    <row r="2819" spans="5:7" x14ac:dyDescent="0.15">
      <c r="E2819" s="2"/>
      <c r="G2819" s="2"/>
    </row>
    <row r="2820" spans="5:7" x14ac:dyDescent="0.15">
      <c r="E2820" s="2"/>
      <c r="G2820" s="2"/>
    </row>
    <row r="2821" spans="5:7" x14ac:dyDescent="0.15">
      <c r="E2821" s="2"/>
      <c r="G2821" s="2"/>
    </row>
    <row r="2822" spans="5:7" x14ac:dyDescent="0.15">
      <c r="E2822" s="2"/>
      <c r="G2822" s="2"/>
    </row>
    <row r="2823" spans="5:7" x14ac:dyDescent="0.15">
      <c r="E2823" s="2"/>
      <c r="G2823" s="2"/>
    </row>
    <row r="2824" spans="5:7" x14ac:dyDescent="0.15">
      <c r="E2824" s="2"/>
      <c r="G2824" s="2"/>
    </row>
    <row r="2825" spans="5:7" x14ac:dyDescent="0.15">
      <c r="E2825" s="2"/>
      <c r="G2825" s="2"/>
    </row>
    <row r="2826" spans="5:7" x14ac:dyDescent="0.15">
      <c r="E2826" s="2"/>
      <c r="G2826" s="2"/>
    </row>
    <row r="2827" spans="5:7" x14ac:dyDescent="0.15">
      <c r="E2827" s="2"/>
      <c r="G2827" s="2"/>
    </row>
    <row r="2828" spans="5:7" x14ac:dyDescent="0.15">
      <c r="E2828" s="2"/>
      <c r="G2828" s="2"/>
    </row>
    <row r="2829" spans="5:7" x14ac:dyDescent="0.15">
      <c r="E2829" s="2"/>
      <c r="G2829" s="2"/>
    </row>
    <row r="2830" spans="5:7" x14ac:dyDescent="0.15">
      <c r="E2830" s="2"/>
      <c r="G2830" s="2"/>
    </row>
    <row r="2831" spans="5:7" x14ac:dyDescent="0.15">
      <c r="E2831" s="2"/>
      <c r="G2831" s="2"/>
    </row>
    <row r="2832" spans="5:7" x14ac:dyDescent="0.15">
      <c r="E2832" s="2"/>
      <c r="G2832" s="2"/>
    </row>
    <row r="2833" spans="5:7" x14ac:dyDescent="0.15">
      <c r="E2833" s="2"/>
      <c r="G2833" s="2"/>
    </row>
    <row r="2834" spans="5:7" x14ac:dyDescent="0.15">
      <c r="E2834" s="2"/>
      <c r="G2834" s="2"/>
    </row>
    <row r="2835" spans="5:7" x14ac:dyDescent="0.15">
      <c r="E2835" s="2"/>
      <c r="G2835" s="2"/>
    </row>
    <row r="2836" spans="5:7" x14ac:dyDescent="0.15">
      <c r="E2836" s="2"/>
      <c r="G2836" s="2"/>
    </row>
    <row r="2837" spans="5:7" x14ac:dyDescent="0.15">
      <c r="E2837" s="2"/>
      <c r="G2837" s="2"/>
    </row>
    <row r="2838" spans="5:7" x14ac:dyDescent="0.15">
      <c r="E2838" s="2"/>
      <c r="G2838" s="2"/>
    </row>
    <row r="2839" spans="5:7" x14ac:dyDescent="0.15">
      <c r="E2839" s="2"/>
      <c r="G2839" s="2"/>
    </row>
    <row r="2840" spans="5:7" x14ac:dyDescent="0.15">
      <c r="E2840" s="2"/>
      <c r="G2840" s="2"/>
    </row>
    <row r="2841" spans="5:7" x14ac:dyDescent="0.15">
      <c r="E2841" s="2"/>
      <c r="G2841" s="2"/>
    </row>
    <row r="2842" spans="5:7" x14ac:dyDescent="0.15">
      <c r="E2842" s="2"/>
      <c r="G2842" s="2"/>
    </row>
    <row r="2843" spans="5:7" x14ac:dyDescent="0.15">
      <c r="E2843" s="2"/>
      <c r="G2843" s="2"/>
    </row>
    <row r="2844" spans="5:7" x14ac:dyDescent="0.15">
      <c r="E2844" s="2"/>
      <c r="G2844" s="2"/>
    </row>
    <row r="2845" spans="5:7" x14ac:dyDescent="0.15">
      <c r="E2845" s="2"/>
      <c r="G2845" s="2"/>
    </row>
    <row r="2846" spans="5:7" x14ac:dyDescent="0.15">
      <c r="E2846" s="2"/>
      <c r="G2846" s="2"/>
    </row>
    <row r="2847" spans="5:7" x14ac:dyDescent="0.15">
      <c r="E2847" s="2"/>
      <c r="G2847" s="2"/>
    </row>
    <row r="2848" spans="5:7" x14ac:dyDescent="0.15">
      <c r="E2848" s="2"/>
      <c r="G2848" s="2"/>
    </row>
    <row r="2849" spans="5:7" x14ac:dyDescent="0.15">
      <c r="E2849" s="2"/>
      <c r="G2849" s="2"/>
    </row>
    <row r="2850" spans="5:7" x14ac:dyDescent="0.15">
      <c r="E2850" s="2"/>
      <c r="G2850" s="2"/>
    </row>
    <row r="2851" spans="5:7" x14ac:dyDescent="0.15">
      <c r="E2851" s="2"/>
      <c r="G2851" s="2"/>
    </row>
    <row r="2852" spans="5:7" x14ac:dyDescent="0.15">
      <c r="E2852" s="2"/>
      <c r="G2852" s="2"/>
    </row>
    <row r="2853" spans="5:7" x14ac:dyDescent="0.15">
      <c r="E2853" s="2"/>
      <c r="G2853" s="2"/>
    </row>
    <row r="2854" spans="5:7" x14ac:dyDescent="0.15">
      <c r="E2854" s="2"/>
      <c r="G2854" s="2"/>
    </row>
    <row r="2855" spans="5:7" x14ac:dyDescent="0.15">
      <c r="E2855" s="2"/>
      <c r="G2855" s="2"/>
    </row>
    <row r="2856" spans="5:7" x14ac:dyDescent="0.15">
      <c r="E2856" s="2"/>
      <c r="G2856" s="2"/>
    </row>
    <row r="2857" spans="5:7" x14ac:dyDescent="0.15">
      <c r="E2857" s="2"/>
      <c r="G2857" s="2"/>
    </row>
    <row r="2858" spans="5:7" x14ac:dyDescent="0.15">
      <c r="E2858" s="2"/>
      <c r="G2858" s="2"/>
    </row>
    <row r="2859" spans="5:7" x14ac:dyDescent="0.15">
      <c r="E2859" s="2"/>
      <c r="G2859" s="2"/>
    </row>
    <row r="2860" spans="5:7" x14ac:dyDescent="0.15">
      <c r="E2860" s="2"/>
      <c r="G2860" s="2"/>
    </row>
    <row r="2861" spans="5:7" x14ac:dyDescent="0.15">
      <c r="E2861" s="2"/>
      <c r="G2861" s="2"/>
    </row>
    <row r="2862" spans="5:7" x14ac:dyDescent="0.15">
      <c r="E2862" s="2"/>
      <c r="G2862" s="2"/>
    </row>
    <row r="2863" spans="5:7" x14ac:dyDescent="0.15">
      <c r="E2863" s="2"/>
      <c r="G2863" s="2"/>
    </row>
    <row r="2864" spans="5:7" x14ac:dyDescent="0.15">
      <c r="E2864" s="2"/>
      <c r="G2864" s="2"/>
    </row>
    <row r="2865" spans="5:7" x14ac:dyDescent="0.15">
      <c r="E2865" s="2"/>
      <c r="G2865" s="2"/>
    </row>
    <row r="2866" spans="5:7" x14ac:dyDescent="0.15">
      <c r="E2866" s="2"/>
      <c r="G2866" s="2"/>
    </row>
    <row r="2867" spans="5:7" x14ac:dyDescent="0.15">
      <c r="E2867" s="2"/>
      <c r="G2867" s="2"/>
    </row>
    <row r="2868" spans="5:7" x14ac:dyDescent="0.15">
      <c r="E2868" s="2"/>
      <c r="G2868" s="2"/>
    </row>
    <row r="2869" spans="5:7" x14ac:dyDescent="0.15">
      <c r="E2869" s="2"/>
      <c r="G2869" s="2"/>
    </row>
    <row r="2870" spans="5:7" x14ac:dyDescent="0.15">
      <c r="E2870" s="2"/>
      <c r="G2870" s="2"/>
    </row>
    <row r="2871" spans="5:7" x14ac:dyDescent="0.15">
      <c r="E2871" s="2"/>
      <c r="G2871" s="2"/>
    </row>
    <row r="2872" spans="5:7" x14ac:dyDescent="0.15">
      <c r="E2872" s="2"/>
      <c r="G2872" s="2"/>
    </row>
    <row r="2873" spans="5:7" x14ac:dyDescent="0.15">
      <c r="E2873" s="2"/>
      <c r="G2873" s="2"/>
    </row>
    <row r="2874" spans="5:7" x14ac:dyDescent="0.15">
      <c r="E2874" s="2"/>
      <c r="G2874" s="2"/>
    </row>
    <row r="2875" spans="5:7" x14ac:dyDescent="0.15">
      <c r="E2875" s="2"/>
      <c r="G2875" s="2"/>
    </row>
    <row r="2876" spans="5:7" x14ac:dyDescent="0.15">
      <c r="E2876" s="2"/>
      <c r="G2876" s="2"/>
    </row>
    <row r="2877" spans="5:7" x14ac:dyDescent="0.15">
      <c r="E2877" s="2"/>
      <c r="G2877" s="2"/>
    </row>
    <row r="2878" spans="5:7" x14ac:dyDescent="0.15">
      <c r="E2878" s="2"/>
      <c r="G2878" s="2"/>
    </row>
    <row r="2879" spans="5:7" x14ac:dyDescent="0.15">
      <c r="E2879" s="2"/>
      <c r="G2879" s="2"/>
    </row>
    <row r="2880" spans="5:7" x14ac:dyDescent="0.15">
      <c r="E2880" s="2"/>
      <c r="G2880" s="2"/>
    </row>
    <row r="2881" spans="5:7" x14ac:dyDescent="0.15">
      <c r="E2881" s="2"/>
      <c r="G2881" s="2"/>
    </row>
    <row r="2882" spans="5:7" x14ac:dyDescent="0.15">
      <c r="E2882" s="2"/>
      <c r="G2882" s="2"/>
    </row>
    <row r="2883" spans="5:7" x14ac:dyDescent="0.15">
      <c r="E2883" s="2"/>
      <c r="G2883" s="2"/>
    </row>
    <row r="2884" spans="5:7" x14ac:dyDescent="0.15">
      <c r="E2884" s="2"/>
      <c r="G2884" s="2"/>
    </row>
    <row r="2885" spans="5:7" x14ac:dyDescent="0.15">
      <c r="E2885" s="2"/>
      <c r="G2885" s="2"/>
    </row>
    <row r="2886" spans="5:7" x14ac:dyDescent="0.15">
      <c r="E2886" s="2"/>
      <c r="G2886" s="2"/>
    </row>
    <row r="2887" spans="5:7" x14ac:dyDescent="0.15">
      <c r="E2887" s="2"/>
      <c r="G2887" s="2"/>
    </row>
    <row r="2888" spans="5:7" x14ac:dyDescent="0.15">
      <c r="E2888" s="2"/>
      <c r="G2888" s="2"/>
    </row>
    <row r="2889" spans="5:7" x14ac:dyDescent="0.15">
      <c r="E2889" s="2"/>
      <c r="G2889" s="2"/>
    </row>
    <row r="2890" spans="5:7" x14ac:dyDescent="0.15">
      <c r="E2890" s="2"/>
      <c r="G2890" s="2"/>
    </row>
    <row r="2891" spans="5:7" x14ac:dyDescent="0.15">
      <c r="E2891" s="2"/>
      <c r="G2891" s="2"/>
    </row>
    <row r="2892" spans="5:7" x14ac:dyDescent="0.15">
      <c r="E2892" s="2"/>
      <c r="G2892" s="2"/>
    </row>
    <row r="2893" spans="5:7" x14ac:dyDescent="0.15">
      <c r="E2893" s="2"/>
      <c r="G2893" s="2"/>
    </row>
    <row r="2894" spans="5:7" x14ac:dyDescent="0.15">
      <c r="E2894" s="2"/>
      <c r="G2894" s="2"/>
    </row>
    <row r="2895" spans="5:7" x14ac:dyDescent="0.15">
      <c r="E2895" s="2"/>
      <c r="G2895" s="2"/>
    </row>
    <row r="2896" spans="5:7" x14ac:dyDescent="0.15">
      <c r="E2896" s="2"/>
      <c r="G2896" s="2"/>
    </row>
    <row r="2897" spans="5:7" x14ac:dyDescent="0.15">
      <c r="E2897" s="2"/>
      <c r="G2897" s="2"/>
    </row>
    <row r="2898" spans="5:7" x14ac:dyDescent="0.15">
      <c r="E2898" s="2"/>
      <c r="G2898" s="2"/>
    </row>
    <row r="2899" spans="5:7" x14ac:dyDescent="0.15">
      <c r="E2899" s="2"/>
      <c r="G2899" s="2"/>
    </row>
    <row r="2900" spans="5:7" x14ac:dyDescent="0.15">
      <c r="E2900" s="2"/>
      <c r="G2900" s="2"/>
    </row>
    <row r="2901" spans="5:7" x14ac:dyDescent="0.15">
      <c r="E2901" s="2"/>
      <c r="G2901" s="2"/>
    </row>
    <row r="2902" spans="5:7" x14ac:dyDescent="0.15">
      <c r="E2902" s="2"/>
      <c r="G2902" s="2"/>
    </row>
    <row r="2903" spans="5:7" x14ac:dyDescent="0.15">
      <c r="E2903" s="2"/>
      <c r="G2903" s="2"/>
    </row>
    <row r="2904" spans="5:7" x14ac:dyDescent="0.15">
      <c r="E2904" s="2"/>
      <c r="G2904" s="2"/>
    </row>
    <row r="2905" spans="5:7" x14ac:dyDescent="0.15">
      <c r="E2905" s="2"/>
      <c r="G2905" s="2"/>
    </row>
    <row r="2906" spans="5:7" x14ac:dyDescent="0.15">
      <c r="E2906" s="2"/>
      <c r="G2906" s="2"/>
    </row>
    <row r="2907" spans="5:7" x14ac:dyDescent="0.15">
      <c r="E2907" s="2"/>
      <c r="G2907" s="2"/>
    </row>
    <row r="2908" spans="5:7" x14ac:dyDescent="0.15">
      <c r="E2908" s="2"/>
      <c r="G2908" s="2"/>
    </row>
    <row r="2909" spans="5:7" x14ac:dyDescent="0.15">
      <c r="E2909" s="2"/>
      <c r="G2909" s="2"/>
    </row>
    <row r="2910" spans="5:7" x14ac:dyDescent="0.15">
      <c r="E2910" s="2"/>
      <c r="G2910" s="2"/>
    </row>
    <row r="2911" spans="5:7" x14ac:dyDescent="0.15">
      <c r="E2911" s="2"/>
      <c r="G2911" s="2"/>
    </row>
    <row r="2912" spans="5:7" x14ac:dyDescent="0.15">
      <c r="E2912" s="2"/>
      <c r="G2912" s="2"/>
    </row>
    <row r="2913" spans="5:7" x14ac:dyDescent="0.15">
      <c r="E2913" s="2"/>
      <c r="G2913" s="2"/>
    </row>
    <row r="2914" spans="5:7" x14ac:dyDescent="0.15">
      <c r="E2914" s="2"/>
      <c r="G2914" s="2"/>
    </row>
    <row r="2915" spans="5:7" x14ac:dyDescent="0.15">
      <c r="E2915" s="2"/>
      <c r="G2915" s="2"/>
    </row>
    <row r="2916" spans="5:7" x14ac:dyDescent="0.15">
      <c r="E2916" s="2"/>
      <c r="G2916" s="2"/>
    </row>
    <row r="2917" spans="5:7" x14ac:dyDescent="0.15">
      <c r="E2917" s="2"/>
      <c r="G2917" s="2"/>
    </row>
    <row r="2918" spans="5:7" x14ac:dyDescent="0.15">
      <c r="E2918" s="2"/>
      <c r="G2918" s="2"/>
    </row>
    <row r="2919" spans="5:7" x14ac:dyDescent="0.15">
      <c r="E2919" s="2"/>
      <c r="G2919" s="2"/>
    </row>
    <row r="2920" spans="5:7" x14ac:dyDescent="0.15">
      <c r="E2920" s="2"/>
      <c r="G2920" s="2"/>
    </row>
    <row r="2921" spans="5:7" x14ac:dyDescent="0.15">
      <c r="E2921" s="2"/>
      <c r="G2921" s="2"/>
    </row>
    <row r="2922" spans="5:7" x14ac:dyDescent="0.15">
      <c r="E2922" s="2"/>
      <c r="G2922" s="2"/>
    </row>
    <row r="2923" spans="5:7" x14ac:dyDescent="0.15">
      <c r="E2923" s="2"/>
      <c r="G2923" s="2"/>
    </row>
    <row r="2924" spans="5:7" x14ac:dyDescent="0.15">
      <c r="E2924" s="2"/>
      <c r="G2924" s="2"/>
    </row>
    <row r="2925" spans="5:7" x14ac:dyDescent="0.15">
      <c r="E2925" s="2"/>
      <c r="G2925" s="2"/>
    </row>
    <row r="2926" spans="5:7" x14ac:dyDescent="0.15">
      <c r="E2926" s="2"/>
      <c r="G2926" s="2"/>
    </row>
    <row r="2927" spans="5:7" x14ac:dyDescent="0.15">
      <c r="E2927" s="2"/>
      <c r="G2927" s="2"/>
    </row>
    <row r="2928" spans="5:7" x14ac:dyDescent="0.15">
      <c r="E2928" s="2"/>
      <c r="G2928" s="2"/>
    </row>
    <row r="2929" spans="5:7" x14ac:dyDescent="0.15">
      <c r="E2929" s="2"/>
      <c r="G2929" s="2"/>
    </row>
    <row r="2930" spans="5:7" x14ac:dyDescent="0.15">
      <c r="E2930" s="2"/>
      <c r="G2930" s="2"/>
    </row>
    <row r="2931" spans="5:7" x14ac:dyDescent="0.15">
      <c r="E2931" s="2"/>
      <c r="G2931" s="2"/>
    </row>
    <row r="2932" spans="5:7" x14ac:dyDescent="0.15">
      <c r="E2932" s="2"/>
      <c r="G2932" s="2"/>
    </row>
    <row r="2933" spans="5:7" x14ac:dyDescent="0.15">
      <c r="E2933" s="2"/>
      <c r="G2933" s="2"/>
    </row>
    <row r="2934" spans="5:7" x14ac:dyDescent="0.15">
      <c r="E2934" s="2"/>
      <c r="G2934" s="2"/>
    </row>
    <row r="2935" spans="5:7" x14ac:dyDescent="0.15">
      <c r="E2935" s="2"/>
      <c r="G2935" s="2"/>
    </row>
    <row r="2936" spans="5:7" x14ac:dyDescent="0.15">
      <c r="E2936" s="2"/>
      <c r="G2936" s="2"/>
    </row>
    <row r="2937" spans="5:7" x14ac:dyDescent="0.15">
      <c r="E2937" s="2"/>
      <c r="G2937" s="2"/>
    </row>
    <row r="2938" spans="5:7" x14ac:dyDescent="0.15">
      <c r="E2938" s="2"/>
      <c r="G2938" s="2"/>
    </row>
    <row r="2939" spans="5:7" x14ac:dyDescent="0.15">
      <c r="E2939" s="2"/>
      <c r="G2939" s="2"/>
    </row>
    <row r="2940" spans="5:7" x14ac:dyDescent="0.15">
      <c r="E2940" s="2"/>
      <c r="G2940" s="2"/>
    </row>
    <row r="2941" spans="5:7" x14ac:dyDescent="0.15">
      <c r="E2941" s="2"/>
      <c r="G2941" s="2"/>
    </row>
    <row r="2942" spans="5:7" x14ac:dyDescent="0.15">
      <c r="E2942" s="2"/>
      <c r="G2942" s="2"/>
    </row>
    <row r="2943" spans="5:7" x14ac:dyDescent="0.15">
      <c r="E2943" s="2"/>
      <c r="G2943" s="2"/>
    </row>
    <row r="2944" spans="5:7" x14ac:dyDescent="0.15">
      <c r="E2944" s="2"/>
      <c r="G2944" s="2"/>
    </row>
    <row r="2945" spans="5:7" x14ac:dyDescent="0.15">
      <c r="E2945" s="2"/>
      <c r="G2945" s="2"/>
    </row>
    <row r="2946" spans="5:7" x14ac:dyDescent="0.15">
      <c r="E2946" s="2"/>
      <c r="G2946" s="2"/>
    </row>
    <row r="2947" spans="5:7" x14ac:dyDescent="0.15">
      <c r="E2947" s="2"/>
      <c r="G2947" s="2"/>
    </row>
    <row r="2948" spans="5:7" x14ac:dyDescent="0.15">
      <c r="E2948" s="2"/>
      <c r="G2948" s="2"/>
    </row>
    <row r="2949" spans="5:7" x14ac:dyDescent="0.15">
      <c r="E2949" s="2"/>
      <c r="G2949" s="2"/>
    </row>
    <row r="2950" spans="5:7" x14ac:dyDescent="0.15">
      <c r="E2950" s="2"/>
      <c r="G2950" s="2"/>
    </row>
    <row r="2951" spans="5:7" x14ac:dyDescent="0.15">
      <c r="E2951" s="2"/>
      <c r="G2951" s="2"/>
    </row>
    <row r="2952" spans="5:7" x14ac:dyDescent="0.15">
      <c r="E2952" s="2"/>
      <c r="G2952" s="2"/>
    </row>
    <row r="2953" spans="5:7" x14ac:dyDescent="0.15">
      <c r="E2953" s="2"/>
      <c r="G2953" s="2"/>
    </row>
    <row r="2954" spans="5:7" x14ac:dyDescent="0.15">
      <c r="E2954" s="2"/>
      <c r="G2954" s="2"/>
    </row>
    <row r="2955" spans="5:7" x14ac:dyDescent="0.15">
      <c r="E2955" s="2"/>
      <c r="G2955" s="2"/>
    </row>
    <row r="2956" spans="5:7" x14ac:dyDescent="0.15">
      <c r="E2956" s="2"/>
      <c r="G2956" s="2"/>
    </row>
    <row r="2957" spans="5:7" x14ac:dyDescent="0.15">
      <c r="E2957" s="2"/>
      <c r="G2957" s="2"/>
    </row>
    <row r="2958" spans="5:7" x14ac:dyDescent="0.15">
      <c r="E2958" s="2"/>
      <c r="G2958" s="2"/>
    </row>
    <row r="2959" spans="5:7" x14ac:dyDescent="0.15">
      <c r="E2959" s="2"/>
      <c r="G2959" s="2"/>
    </row>
    <row r="2960" spans="5:7" x14ac:dyDescent="0.15">
      <c r="E2960" s="2"/>
      <c r="G2960" s="2"/>
    </row>
    <row r="2961" spans="5:7" x14ac:dyDescent="0.15">
      <c r="E2961" s="2"/>
      <c r="G2961" s="2"/>
    </row>
    <row r="2962" spans="5:7" x14ac:dyDescent="0.15">
      <c r="E2962" s="2"/>
      <c r="G2962" s="2"/>
    </row>
    <row r="2963" spans="5:7" x14ac:dyDescent="0.15">
      <c r="E2963" s="2"/>
      <c r="G2963" s="2"/>
    </row>
    <row r="2964" spans="5:7" x14ac:dyDescent="0.15">
      <c r="E2964" s="2"/>
      <c r="G2964" s="2"/>
    </row>
    <row r="2965" spans="5:7" x14ac:dyDescent="0.15">
      <c r="E2965" s="2"/>
      <c r="G2965" s="2"/>
    </row>
    <row r="2966" spans="5:7" x14ac:dyDescent="0.15">
      <c r="E2966" s="2"/>
      <c r="G2966" s="2"/>
    </row>
    <row r="2967" spans="5:7" x14ac:dyDescent="0.15">
      <c r="E2967" s="2"/>
      <c r="G2967" s="2"/>
    </row>
    <row r="2968" spans="5:7" x14ac:dyDescent="0.15">
      <c r="E2968" s="2"/>
      <c r="G2968" s="2"/>
    </row>
    <row r="2969" spans="5:7" x14ac:dyDescent="0.15">
      <c r="E2969" s="2"/>
      <c r="G2969" s="2"/>
    </row>
    <row r="2970" spans="5:7" x14ac:dyDescent="0.15">
      <c r="E2970" s="2"/>
      <c r="G2970" s="2"/>
    </row>
    <row r="2971" spans="5:7" x14ac:dyDescent="0.15">
      <c r="E2971" s="2"/>
      <c r="G2971" s="2"/>
    </row>
    <row r="2972" spans="5:7" x14ac:dyDescent="0.15">
      <c r="E2972" s="2"/>
      <c r="G2972" s="2"/>
    </row>
    <row r="2973" spans="5:7" x14ac:dyDescent="0.15">
      <c r="E2973" s="2"/>
      <c r="G2973" s="2"/>
    </row>
    <row r="2974" spans="5:7" x14ac:dyDescent="0.15">
      <c r="E2974" s="2"/>
      <c r="G2974" s="2"/>
    </row>
    <row r="2975" spans="5:7" x14ac:dyDescent="0.15">
      <c r="E2975" s="2"/>
      <c r="G2975" s="2"/>
    </row>
    <row r="2976" spans="5:7" x14ac:dyDescent="0.15">
      <c r="E2976" s="2"/>
      <c r="G2976" s="2"/>
    </row>
    <row r="2977" spans="5:7" x14ac:dyDescent="0.15">
      <c r="E2977" s="2"/>
      <c r="G2977" s="2"/>
    </row>
    <row r="2978" spans="5:7" x14ac:dyDescent="0.15">
      <c r="E2978" s="2"/>
      <c r="G2978" s="2"/>
    </row>
    <row r="2979" spans="5:7" x14ac:dyDescent="0.15">
      <c r="E2979" s="2"/>
      <c r="G2979" s="2"/>
    </row>
    <row r="2980" spans="5:7" x14ac:dyDescent="0.15">
      <c r="E2980" s="2"/>
      <c r="G2980" s="2"/>
    </row>
    <row r="2981" spans="5:7" x14ac:dyDescent="0.15">
      <c r="E2981" s="2"/>
      <c r="G2981" s="2"/>
    </row>
    <row r="2982" spans="5:7" x14ac:dyDescent="0.15">
      <c r="E2982" s="2"/>
      <c r="G2982" s="2"/>
    </row>
    <row r="2983" spans="5:7" x14ac:dyDescent="0.15">
      <c r="E2983" s="2"/>
      <c r="G2983" s="2"/>
    </row>
    <row r="2984" spans="5:7" x14ac:dyDescent="0.15">
      <c r="E2984" s="2"/>
      <c r="G2984" s="2"/>
    </row>
    <row r="2985" spans="5:7" x14ac:dyDescent="0.15">
      <c r="E2985" s="2"/>
      <c r="G2985" s="2"/>
    </row>
    <row r="2986" spans="5:7" x14ac:dyDescent="0.15">
      <c r="E2986" s="2"/>
      <c r="G2986" s="2"/>
    </row>
    <row r="2987" spans="5:7" x14ac:dyDescent="0.15">
      <c r="E2987" s="2"/>
      <c r="G2987" s="2"/>
    </row>
    <row r="2988" spans="5:7" x14ac:dyDescent="0.15">
      <c r="E2988" s="2"/>
      <c r="G2988" s="2"/>
    </row>
    <row r="2989" spans="5:7" x14ac:dyDescent="0.15">
      <c r="E2989" s="2"/>
      <c r="G2989" s="2"/>
    </row>
    <row r="2990" spans="5:7" x14ac:dyDescent="0.15">
      <c r="E2990" s="2"/>
      <c r="G2990" s="2"/>
    </row>
    <row r="2991" spans="5:7" x14ac:dyDescent="0.15">
      <c r="E2991" s="2"/>
      <c r="G2991" s="2"/>
    </row>
    <row r="2992" spans="5:7" x14ac:dyDescent="0.15">
      <c r="E2992" s="2"/>
      <c r="G2992" s="2"/>
    </row>
    <row r="2993" spans="5:7" x14ac:dyDescent="0.15">
      <c r="E2993" s="2"/>
      <c r="G2993" s="2"/>
    </row>
    <row r="2994" spans="5:7" x14ac:dyDescent="0.15">
      <c r="E2994" s="2"/>
      <c r="G2994" s="2"/>
    </row>
    <row r="2995" spans="5:7" x14ac:dyDescent="0.15">
      <c r="E2995" s="2"/>
      <c r="G2995" s="2"/>
    </row>
    <row r="2996" spans="5:7" x14ac:dyDescent="0.15">
      <c r="E2996" s="2"/>
      <c r="G2996" s="2"/>
    </row>
    <row r="2997" spans="5:7" x14ac:dyDescent="0.15">
      <c r="E2997" s="2"/>
      <c r="G2997" s="2"/>
    </row>
    <row r="2998" spans="5:7" x14ac:dyDescent="0.15">
      <c r="E2998" s="2"/>
      <c r="G2998" s="2"/>
    </row>
    <row r="2999" spans="5:7" x14ac:dyDescent="0.15">
      <c r="E2999" s="2"/>
      <c r="G2999" s="2"/>
    </row>
    <row r="3000" spans="5:7" x14ac:dyDescent="0.15">
      <c r="E3000" s="2"/>
      <c r="G3000" s="2"/>
    </row>
    <row r="3001" spans="5:7" x14ac:dyDescent="0.15">
      <c r="E3001" s="2"/>
      <c r="G3001" s="2"/>
    </row>
    <row r="3002" spans="5:7" x14ac:dyDescent="0.15">
      <c r="E3002" s="2"/>
      <c r="G3002" s="2"/>
    </row>
    <row r="3003" spans="5:7" x14ac:dyDescent="0.15">
      <c r="E3003" s="2"/>
      <c r="G3003" s="2"/>
    </row>
    <row r="3004" spans="5:7" x14ac:dyDescent="0.15">
      <c r="E3004" s="2"/>
      <c r="G3004" s="2"/>
    </row>
    <row r="3005" spans="5:7" x14ac:dyDescent="0.15">
      <c r="E3005" s="2"/>
      <c r="G3005" s="2"/>
    </row>
    <row r="3006" spans="5:7" x14ac:dyDescent="0.15">
      <c r="E3006" s="2"/>
      <c r="G3006" s="2"/>
    </row>
    <row r="3007" spans="5:7" x14ac:dyDescent="0.15">
      <c r="E3007" s="2"/>
      <c r="G3007" s="2"/>
    </row>
    <row r="3008" spans="5:7" x14ac:dyDescent="0.15">
      <c r="E3008" s="2"/>
      <c r="G3008" s="2"/>
    </row>
    <row r="3009" spans="5:7" x14ac:dyDescent="0.15">
      <c r="E3009" s="2"/>
      <c r="G3009" s="2"/>
    </row>
    <row r="3010" spans="5:7" x14ac:dyDescent="0.15">
      <c r="E3010" s="2"/>
      <c r="G3010" s="2"/>
    </row>
    <row r="3011" spans="5:7" x14ac:dyDescent="0.15">
      <c r="E3011" s="2"/>
      <c r="G3011" s="2"/>
    </row>
    <row r="3012" spans="5:7" x14ac:dyDescent="0.15">
      <c r="E3012" s="2"/>
      <c r="G3012" s="2"/>
    </row>
    <row r="3013" spans="5:7" x14ac:dyDescent="0.15">
      <c r="E3013" s="2"/>
      <c r="G3013" s="2"/>
    </row>
    <row r="3014" spans="5:7" x14ac:dyDescent="0.15">
      <c r="E3014" s="2"/>
      <c r="G3014" s="2"/>
    </row>
    <row r="3015" spans="5:7" x14ac:dyDescent="0.15">
      <c r="E3015" s="2"/>
      <c r="G3015" s="2"/>
    </row>
    <row r="3016" spans="5:7" x14ac:dyDescent="0.15">
      <c r="E3016" s="2"/>
      <c r="G3016" s="2"/>
    </row>
    <row r="3017" spans="5:7" x14ac:dyDescent="0.15">
      <c r="E3017" s="2"/>
      <c r="G3017" s="2"/>
    </row>
    <row r="3018" spans="5:7" x14ac:dyDescent="0.15">
      <c r="E3018" s="2"/>
      <c r="G3018" s="2"/>
    </row>
    <row r="3019" spans="5:7" x14ac:dyDescent="0.15">
      <c r="E3019" s="2"/>
      <c r="G3019" s="2"/>
    </row>
    <row r="3020" spans="5:7" x14ac:dyDescent="0.15">
      <c r="E3020" s="2"/>
      <c r="G3020" s="2"/>
    </row>
    <row r="3021" spans="5:7" x14ac:dyDescent="0.15">
      <c r="E3021" s="2"/>
      <c r="G3021" s="2"/>
    </row>
    <row r="3022" spans="5:7" x14ac:dyDescent="0.15">
      <c r="E3022" s="2"/>
      <c r="G3022" s="2"/>
    </row>
    <row r="3023" spans="5:7" x14ac:dyDescent="0.15">
      <c r="E3023" s="2"/>
      <c r="G3023" s="2"/>
    </row>
    <row r="3024" spans="5:7" x14ac:dyDescent="0.15">
      <c r="E3024" s="2"/>
      <c r="G3024" s="2"/>
    </row>
    <row r="3025" spans="5:7" x14ac:dyDescent="0.15">
      <c r="E3025" s="2"/>
      <c r="G3025" s="2"/>
    </row>
    <row r="3026" spans="5:7" x14ac:dyDescent="0.15">
      <c r="E3026" s="2"/>
      <c r="G3026" s="2"/>
    </row>
    <row r="3027" spans="5:7" x14ac:dyDescent="0.15">
      <c r="E3027" s="2"/>
      <c r="G3027" s="2"/>
    </row>
    <row r="3028" spans="5:7" x14ac:dyDescent="0.15">
      <c r="E3028" s="2"/>
      <c r="G3028" s="2"/>
    </row>
    <row r="3029" spans="5:7" x14ac:dyDescent="0.15">
      <c r="E3029" s="2"/>
      <c r="G3029" s="2"/>
    </row>
    <row r="3030" spans="5:7" x14ac:dyDescent="0.15">
      <c r="E3030" s="2"/>
      <c r="G3030" s="2"/>
    </row>
    <row r="3031" spans="5:7" x14ac:dyDescent="0.15">
      <c r="E3031" s="2"/>
      <c r="G3031" s="2"/>
    </row>
    <row r="3032" spans="5:7" x14ac:dyDescent="0.15">
      <c r="E3032" s="2"/>
      <c r="G3032" s="2"/>
    </row>
    <row r="3033" spans="5:7" x14ac:dyDescent="0.15">
      <c r="E3033" s="2"/>
      <c r="G3033" s="2"/>
    </row>
    <row r="3034" spans="5:7" x14ac:dyDescent="0.15">
      <c r="E3034" s="2"/>
      <c r="G3034" s="2"/>
    </row>
    <row r="3035" spans="5:7" x14ac:dyDescent="0.15">
      <c r="E3035" s="2"/>
      <c r="G3035" s="2"/>
    </row>
    <row r="3036" spans="5:7" x14ac:dyDescent="0.15">
      <c r="E3036" s="2"/>
      <c r="G3036" s="2"/>
    </row>
    <row r="3037" spans="5:7" x14ac:dyDescent="0.15">
      <c r="E3037" s="2"/>
      <c r="G3037" s="2"/>
    </row>
    <row r="3038" spans="5:7" x14ac:dyDescent="0.15">
      <c r="E3038" s="2"/>
      <c r="G3038" s="2"/>
    </row>
    <row r="3039" spans="5:7" x14ac:dyDescent="0.15">
      <c r="E3039" s="2"/>
      <c r="G3039" s="2"/>
    </row>
    <row r="3040" spans="5:7" x14ac:dyDescent="0.15">
      <c r="E3040" s="2"/>
      <c r="G3040" s="2"/>
    </row>
    <row r="3041" spans="5:7" x14ac:dyDescent="0.15">
      <c r="E3041" s="2"/>
      <c r="G3041" s="2"/>
    </row>
    <row r="3042" spans="5:7" x14ac:dyDescent="0.15">
      <c r="E3042" s="2"/>
      <c r="G3042" s="2"/>
    </row>
    <row r="3043" spans="5:7" x14ac:dyDescent="0.15">
      <c r="E3043" s="2"/>
      <c r="G3043" s="2"/>
    </row>
    <row r="3044" spans="5:7" x14ac:dyDescent="0.15">
      <c r="E3044" s="2"/>
      <c r="G3044" s="2"/>
    </row>
    <row r="3045" spans="5:7" x14ac:dyDescent="0.15">
      <c r="E3045" s="2"/>
      <c r="G3045" s="2"/>
    </row>
    <row r="3046" spans="5:7" x14ac:dyDescent="0.15">
      <c r="E3046" s="2"/>
      <c r="G3046" s="2"/>
    </row>
    <row r="3047" spans="5:7" x14ac:dyDescent="0.15">
      <c r="E3047" s="2"/>
      <c r="G3047" s="2"/>
    </row>
    <row r="3048" spans="5:7" x14ac:dyDescent="0.15">
      <c r="E3048" s="2"/>
      <c r="G3048" s="2"/>
    </row>
    <row r="3049" spans="5:7" x14ac:dyDescent="0.15">
      <c r="E3049" s="2"/>
      <c r="G3049" s="2"/>
    </row>
    <row r="3050" spans="5:7" x14ac:dyDescent="0.15">
      <c r="E3050" s="2"/>
      <c r="G3050" s="2"/>
    </row>
    <row r="3051" spans="5:7" x14ac:dyDescent="0.15">
      <c r="E3051" s="2"/>
      <c r="G3051" s="2"/>
    </row>
    <row r="3052" spans="5:7" x14ac:dyDescent="0.15">
      <c r="E3052" s="2"/>
      <c r="G3052" s="2"/>
    </row>
    <row r="3053" spans="5:7" x14ac:dyDescent="0.15">
      <c r="E3053" s="2"/>
      <c r="G3053" s="2"/>
    </row>
    <row r="3054" spans="5:7" x14ac:dyDescent="0.15">
      <c r="E3054" s="2"/>
      <c r="G3054" s="2"/>
    </row>
    <row r="3055" spans="5:7" x14ac:dyDescent="0.15">
      <c r="E3055" s="2"/>
      <c r="G3055" s="2"/>
    </row>
    <row r="3056" spans="5:7" x14ac:dyDescent="0.15">
      <c r="E3056" s="2"/>
      <c r="G3056" s="2"/>
    </row>
    <row r="3057" spans="5:7" x14ac:dyDescent="0.15">
      <c r="E3057" s="2"/>
      <c r="G3057" s="2"/>
    </row>
    <row r="3058" spans="5:7" x14ac:dyDescent="0.15">
      <c r="E3058" s="2"/>
      <c r="G3058" s="2"/>
    </row>
    <row r="3059" spans="5:7" x14ac:dyDescent="0.15">
      <c r="E3059" s="2"/>
      <c r="G3059" s="2"/>
    </row>
    <row r="3060" spans="5:7" x14ac:dyDescent="0.15">
      <c r="E3060" s="2"/>
      <c r="G3060" s="2"/>
    </row>
    <row r="3061" spans="5:7" x14ac:dyDescent="0.15">
      <c r="E3061" s="2"/>
      <c r="G3061" s="2"/>
    </row>
    <row r="3062" spans="5:7" x14ac:dyDescent="0.15">
      <c r="E3062" s="2"/>
      <c r="G3062" s="2"/>
    </row>
    <row r="3063" spans="5:7" x14ac:dyDescent="0.15">
      <c r="E3063" s="2"/>
      <c r="G3063" s="2"/>
    </row>
    <row r="3064" spans="5:7" x14ac:dyDescent="0.15">
      <c r="E3064" s="2"/>
      <c r="G3064" s="2"/>
    </row>
    <row r="3065" spans="5:7" x14ac:dyDescent="0.15">
      <c r="E3065" s="2"/>
      <c r="G3065" s="2"/>
    </row>
    <row r="3066" spans="5:7" x14ac:dyDescent="0.15">
      <c r="E3066" s="2"/>
      <c r="G3066" s="2"/>
    </row>
    <row r="3067" spans="5:7" x14ac:dyDescent="0.15">
      <c r="E3067" s="2"/>
      <c r="G3067" s="2"/>
    </row>
    <row r="3068" spans="5:7" x14ac:dyDescent="0.15">
      <c r="E3068" s="2"/>
      <c r="G3068" s="2"/>
    </row>
    <row r="3069" spans="5:7" x14ac:dyDescent="0.15">
      <c r="E3069" s="2"/>
      <c r="G3069" s="2"/>
    </row>
    <row r="3070" spans="5:7" x14ac:dyDescent="0.15">
      <c r="E3070" s="2"/>
      <c r="G3070" s="2"/>
    </row>
    <row r="3071" spans="5:7" x14ac:dyDescent="0.15">
      <c r="E3071" s="2"/>
      <c r="G3071" s="2"/>
    </row>
    <row r="3072" spans="5:7" x14ac:dyDescent="0.15">
      <c r="E3072" s="2"/>
      <c r="G3072" s="2"/>
    </row>
    <row r="3073" spans="5:7" x14ac:dyDescent="0.15">
      <c r="E3073" s="2"/>
      <c r="G3073" s="2"/>
    </row>
    <row r="3074" spans="5:7" x14ac:dyDescent="0.15">
      <c r="E3074" s="2"/>
      <c r="G3074" s="2"/>
    </row>
    <row r="3075" spans="5:7" x14ac:dyDescent="0.15">
      <c r="E3075" s="2"/>
      <c r="G3075" s="2"/>
    </row>
    <row r="3076" spans="5:7" x14ac:dyDescent="0.15">
      <c r="E3076" s="2"/>
      <c r="G3076" s="2"/>
    </row>
    <row r="3077" spans="5:7" x14ac:dyDescent="0.15">
      <c r="E3077" s="2"/>
      <c r="G3077" s="2"/>
    </row>
    <row r="3078" spans="5:7" x14ac:dyDescent="0.15">
      <c r="E3078" s="2"/>
      <c r="G3078" s="2"/>
    </row>
    <row r="3079" spans="5:7" x14ac:dyDescent="0.15">
      <c r="E3079" s="2"/>
      <c r="G3079" s="2"/>
    </row>
    <row r="3080" spans="5:7" x14ac:dyDescent="0.15">
      <c r="E3080" s="2"/>
      <c r="G3080" s="2"/>
    </row>
    <row r="3081" spans="5:7" x14ac:dyDescent="0.15">
      <c r="E3081" s="2"/>
      <c r="G3081" s="2"/>
    </row>
    <row r="3082" spans="5:7" x14ac:dyDescent="0.15">
      <c r="E3082" s="2"/>
      <c r="G3082" s="2"/>
    </row>
    <row r="3083" spans="5:7" x14ac:dyDescent="0.15">
      <c r="E3083" s="2"/>
      <c r="G3083" s="2"/>
    </row>
    <row r="3084" spans="5:7" x14ac:dyDescent="0.15">
      <c r="E3084" s="2"/>
      <c r="G3084" s="2"/>
    </row>
    <row r="3085" spans="5:7" x14ac:dyDescent="0.15">
      <c r="E3085" s="2"/>
      <c r="G3085" s="2"/>
    </row>
    <row r="3086" spans="5:7" x14ac:dyDescent="0.15">
      <c r="E3086" s="2"/>
      <c r="G3086" s="2"/>
    </row>
    <row r="3087" spans="5:7" x14ac:dyDescent="0.15">
      <c r="E3087" s="2"/>
      <c r="G3087" s="2"/>
    </row>
    <row r="3088" spans="5:7" x14ac:dyDescent="0.15">
      <c r="E3088" s="2"/>
      <c r="G3088" s="2"/>
    </row>
    <row r="3089" spans="5:7" x14ac:dyDescent="0.15">
      <c r="E3089" s="2"/>
      <c r="G3089" s="2"/>
    </row>
    <row r="3090" spans="5:7" x14ac:dyDescent="0.15">
      <c r="E3090" s="2"/>
      <c r="G3090" s="2"/>
    </row>
    <row r="3091" spans="5:7" x14ac:dyDescent="0.15">
      <c r="E3091" s="2"/>
      <c r="G3091" s="2"/>
    </row>
    <row r="3092" spans="5:7" x14ac:dyDescent="0.15">
      <c r="E3092" s="2"/>
      <c r="G3092" s="2"/>
    </row>
    <row r="3093" spans="5:7" x14ac:dyDescent="0.15">
      <c r="E3093" s="2"/>
      <c r="G3093" s="2"/>
    </row>
    <row r="3094" spans="5:7" x14ac:dyDescent="0.15">
      <c r="E3094" s="2"/>
      <c r="G3094" s="2"/>
    </row>
    <row r="3095" spans="5:7" x14ac:dyDescent="0.15">
      <c r="E3095" s="2"/>
      <c r="G3095" s="2"/>
    </row>
    <row r="3096" spans="5:7" x14ac:dyDescent="0.15">
      <c r="E3096" s="2"/>
      <c r="G3096" s="2"/>
    </row>
    <row r="3097" spans="5:7" x14ac:dyDescent="0.15">
      <c r="E3097" s="2"/>
      <c r="G3097" s="2"/>
    </row>
    <row r="3098" spans="5:7" x14ac:dyDescent="0.15">
      <c r="E3098" s="2"/>
      <c r="G3098" s="2"/>
    </row>
    <row r="3099" spans="5:7" x14ac:dyDescent="0.15">
      <c r="E3099" s="2"/>
      <c r="G3099" s="2"/>
    </row>
    <row r="3100" spans="5:7" x14ac:dyDescent="0.15">
      <c r="E3100" s="2"/>
      <c r="G3100" s="2"/>
    </row>
    <row r="3101" spans="5:7" x14ac:dyDescent="0.15">
      <c r="E3101" s="2"/>
      <c r="G3101" s="2"/>
    </row>
    <row r="3102" spans="5:7" x14ac:dyDescent="0.15">
      <c r="E3102" s="2"/>
      <c r="G3102" s="2"/>
    </row>
    <row r="3103" spans="5:7" x14ac:dyDescent="0.15">
      <c r="E3103" s="2"/>
      <c r="G3103" s="2"/>
    </row>
    <row r="3104" spans="5:7" x14ac:dyDescent="0.15">
      <c r="E3104" s="2"/>
      <c r="G3104" s="2"/>
    </row>
    <row r="3105" spans="5:7" x14ac:dyDescent="0.15">
      <c r="E3105" s="2"/>
      <c r="G3105" s="2"/>
    </row>
    <row r="3106" spans="5:7" x14ac:dyDescent="0.15">
      <c r="E3106" s="2"/>
      <c r="G3106" s="2"/>
    </row>
    <row r="3107" spans="5:7" x14ac:dyDescent="0.15">
      <c r="E3107" s="2"/>
      <c r="G3107" s="2"/>
    </row>
    <row r="3108" spans="5:7" x14ac:dyDescent="0.15">
      <c r="E3108" s="2"/>
      <c r="G3108" s="2"/>
    </row>
    <row r="3109" spans="5:7" x14ac:dyDescent="0.15">
      <c r="E3109" s="2"/>
      <c r="G3109" s="2"/>
    </row>
    <row r="3110" spans="5:7" x14ac:dyDescent="0.15">
      <c r="E3110" s="2"/>
      <c r="G3110" s="2"/>
    </row>
    <row r="3111" spans="5:7" x14ac:dyDescent="0.15">
      <c r="E3111" s="2"/>
      <c r="G3111" s="2"/>
    </row>
    <row r="3112" spans="5:7" x14ac:dyDescent="0.15">
      <c r="E3112" s="2"/>
      <c r="G3112" s="2"/>
    </row>
    <row r="3113" spans="5:7" x14ac:dyDescent="0.15">
      <c r="E3113" s="2"/>
      <c r="G3113" s="2"/>
    </row>
    <row r="3114" spans="5:7" x14ac:dyDescent="0.15">
      <c r="E3114" s="2"/>
      <c r="G3114" s="2"/>
    </row>
    <row r="3115" spans="5:7" x14ac:dyDescent="0.15">
      <c r="E3115" s="2"/>
      <c r="G3115" s="2"/>
    </row>
    <row r="3116" spans="5:7" x14ac:dyDescent="0.15">
      <c r="E3116" s="2"/>
      <c r="G3116" s="2"/>
    </row>
    <row r="3117" spans="5:7" x14ac:dyDescent="0.15">
      <c r="E3117" s="2"/>
      <c r="G3117" s="2"/>
    </row>
    <row r="3118" spans="5:7" x14ac:dyDescent="0.15">
      <c r="E3118" s="2"/>
      <c r="G3118" s="2"/>
    </row>
    <row r="3119" spans="5:7" x14ac:dyDescent="0.15">
      <c r="E3119" s="2"/>
      <c r="G3119" s="2"/>
    </row>
    <row r="3120" spans="5:7" x14ac:dyDescent="0.15">
      <c r="E3120" s="2"/>
      <c r="G3120" s="2"/>
    </row>
    <row r="3121" spans="5:7" x14ac:dyDescent="0.15">
      <c r="E3121" s="2"/>
      <c r="G3121" s="2"/>
    </row>
    <row r="3122" spans="5:7" x14ac:dyDescent="0.15">
      <c r="E3122" s="2"/>
      <c r="G3122" s="2"/>
    </row>
    <row r="3123" spans="5:7" x14ac:dyDescent="0.15">
      <c r="E3123" s="2"/>
      <c r="G3123" s="2"/>
    </row>
    <row r="3124" spans="5:7" x14ac:dyDescent="0.15">
      <c r="E3124" s="2"/>
      <c r="G3124" s="2"/>
    </row>
    <row r="3125" spans="5:7" x14ac:dyDescent="0.15">
      <c r="E3125" s="2"/>
      <c r="G3125" s="2"/>
    </row>
    <row r="3126" spans="5:7" x14ac:dyDescent="0.15">
      <c r="E3126" s="2"/>
      <c r="G3126" s="2"/>
    </row>
    <row r="3127" spans="5:7" x14ac:dyDescent="0.15">
      <c r="E3127" s="2"/>
      <c r="G3127" s="2"/>
    </row>
    <row r="3128" spans="5:7" x14ac:dyDescent="0.15">
      <c r="E3128" s="2"/>
      <c r="G3128" s="2"/>
    </row>
    <row r="3129" spans="5:7" x14ac:dyDescent="0.15">
      <c r="E3129" s="2"/>
      <c r="G3129" s="2"/>
    </row>
    <row r="3130" spans="5:7" x14ac:dyDescent="0.15">
      <c r="E3130" s="2"/>
      <c r="G3130" s="2"/>
    </row>
    <row r="3131" spans="5:7" x14ac:dyDescent="0.15">
      <c r="E3131" s="2"/>
      <c r="G3131" s="2"/>
    </row>
    <row r="3132" spans="5:7" x14ac:dyDescent="0.15">
      <c r="E3132" s="2"/>
      <c r="G3132" s="2"/>
    </row>
    <row r="3133" spans="5:7" x14ac:dyDescent="0.15">
      <c r="E3133" s="2"/>
      <c r="G3133" s="2"/>
    </row>
    <row r="3134" spans="5:7" x14ac:dyDescent="0.15">
      <c r="E3134" s="2"/>
      <c r="G3134" s="2"/>
    </row>
    <row r="3135" spans="5:7" x14ac:dyDescent="0.15">
      <c r="E3135" s="2"/>
      <c r="G3135" s="2"/>
    </row>
    <row r="3136" spans="5:7" x14ac:dyDescent="0.15">
      <c r="E3136" s="2"/>
      <c r="G3136" s="2"/>
    </row>
    <row r="3137" spans="5:7" x14ac:dyDescent="0.15">
      <c r="E3137" s="2"/>
      <c r="G3137" s="2"/>
    </row>
    <row r="3138" spans="5:7" x14ac:dyDescent="0.15">
      <c r="E3138" s="2"/>
      <c r="G3138" s="2"/>
    </row>
    <row r="3139" spans="5:7" x14ac:dyDescent="0.15">
      <c r="E3139" s="2"/>
      <c r="G3139" s="2"/>
    </row>
    <row r="3140" spans="5:7" x14ac:dyDescent="0.15">
      <c r="E3140" s="2"/>
      <c r="G3140" s="2"/>
    </row>
    <row r="3141" spans="5:7" x14ac:dyDescent="0.15">
      <c r="E3141" s="2"/>
      <c r="G3141" s="2"/>
    </row>
    <row r="3142" spans="5:7" x14ac:dyDescent="0.15">
      <c r="E3142" s="2"/>
      <c r="G3142" s="2"/>
    </row>
    <row r="3143" spans="5:7" x14ac:dyDescent="0.15">
      <c r="E3143" s="2"/>
      <c r="G3143" s="2"/>
    </row>
    <row r="3144" spans="5:7" x14ac:dyDescent="0.15">
      <c r="E3144" s="2"/>
      <c r="G3144" s="2"/>
    </row>
    <row r="3145" spans="5:7" x14ac:dyDescent="0.15">
      <c r="E3145" s="2"/>
      <c r="G3145" s="2"/>
    </row>
    <row r="3146" spans="5:7" x14ac:dyDescent="0.15">
      <c r="E3146" s="2"/>
      <c r="G3146" s="2"/>
    </row>
    <row r="3147" spans="5:7" x14ac:dyDescent="0.15">
      <c r="E3147" s="2"/>
      <c r="G3147" s="2"/>
    </row>
    <row r="3148" spans="5:7" x14ac:dyDescent="0.15">
      <c r="E3148" s="2"/>
      <c r="G3148" s="2"/>
    </row>
    <row r="3149" spans="5:7" x14ac:dyDescent="0.15">
      <c r="E3149" s="2"/>
      <c r="G3149" s="2"/>
    </row>
    <row r="3150" spans="5:7" x14ac:dyDescent="0.15">
      <c r="E3150" s="2"/>
      <c r="G3150" s="2"/>
    </row>
    <row r="3151" spans="5:7" x14ac:dyDescent="0.15">
      <c r="E3151" s="2"/>
      <c r="G3151" s="2"/>
    </row>
    <row r="3152" spans="5:7" x14ac:dyDescent="0.15">
      <c r="E3152" s="2"/>
      <c r="G3152" s="2"/>
    </row>
    <row r="3153" spans="5:7" x14ac:dyDescent="0.15">
      <c r="E3153" s="2"/>
      <c r="G3153" s="2"/>
    </row>
    <row r="3154" spans="5:7" x14ac:dyDescent="0.15">
      <c r="E3154" s="2"/>
      <c r="G3154" s="2"/>
    </row>
    <row r="3155" spans="5:7" x14ac:dyDescent="0.15">
      <c r="E3155" s="2"/>
      <c r="G3155" s="2"/>
    </row>
    <row r="3156" spans="5:7" x14ac:dyDescent="0.15">
      <c r="E3156" s="2"/>
      <c r="G3156" s="2"/>
    </row>
    <row r="3157" spans="5:7" x14ac:dyDescent="0.15">
      <c r="E3157" s="2"/>
      <c r="G3157" s="2"/>
    </row>
    <row r="3158" spans="5:7" x14ac:dyDescent="0.15">
      <c r="E3158" s="2"/>
      <c r="G3158" s="2"/>
    </row>
    <row r="3159" spans="5:7" x14ac:dyDescent="0.15">
      <c r="E3159" s="2"/>
      <c r="G3159" s="2"/>
    </row>
    <row r="3160" spans="5:7" x14ac:dyDescent="0.15">
      <c r="E3160" s="2"/>
      <c r="G3160" s="2"/>
    </row>
    <row r="3161" spans="5:7" x14ac:dyDescent="0.15">
      <c r="E3161" s="2"/>
      <c r="G3161" s="2"/>
    </row>
    <row r="3162" spans="5:7" x14ac:dyDescent="0.15">
      <c r="E3162" s="2"/>
      <c r="G3162" s="2"/>
    </row>
    <row r="3163" spans="5:7" x14ac:dyDescent="0.15">
      <c r="E3163" s="2"/>
      <c r="G3163" s="2"/>
    </row>
    <row r="3164" spans="5:7" x14ac:dyDescent="0.15">
      <c r="E3164" s="2"/>
      <c r="G3164" s="2"/>
    </row>
    <row r="3165" spans="5:7" x14ac:dyDescent="0.15">
      <c r="E3165" s="2"/>
      <c r="G3165" s="2"/>
    </row>
    <row r="3166" spans="5:7" x14ac:dyDescent="0.15">
      <c r="E3166" s="2"/>
      <c r="G3166" s="2"/>
    </row>
    <row r="3167" spans="5:7" x14ac:dyDescent="0.15">
      <c r="E3167" s="2"/>
      <c r="G3167" s="2"/>
    </row>
    <row r="3168" spans="5:7" x14ac:dyDescent="0.15">
      <c r="E3168" s="2"/>
      <c r="G3168" s="2"/>
    </row>
    <row r="3169" spans="5:7" x14ac:dyDescent="0.15">
      <c r="E3169" s="2"/>
      <c r="G3169" s="2"/>
    </row>
    <row r="3170" spans="5:7" x14ac:dyDescent="0.15">
      <c r="E3170" s="2"/>
      <c r="G3170" s="2"/>
    </row>
    <row r="3171" spans="5:7" x14ac:dyDescent="0.15">
      <c r="E3171" s="2"/>
      <c r="G3171" s="2"/>
    </row>
    <row r="3172" spans="5:7" x14ac:dyDescent="0.15">
      <c r="E3172" s="2"/>
      <c r="G3172" s="2"/>
    </row>
    <row r="3173" spans="5:7" x14ac:dyDescent="0.15">
      <c r="E3173" s="2"/>
      <c r="G3173" s="2"/>
    </row>
    <row r="3174" spans="5:7" x14ac:dyDescent="0.15">
      <c r="E3174" s="2"/>
      <c r="G3174" s="2"/>
    </row>
    <row r="3175" spans="5:7" x14ac:dyDescent="0.15">
      <c r="E3175" s="2"/>
      <c r="G3175" s="2"/>
    </row>
    <row r="3176" spans="5:7" x14ac:dyDescent="0.15">
      <c r="E3176" s="2"/>
      <c r="G3176" s="2"/>
    </row>
    <row r="3177" spans="5:7" x14ac:dyDescent="0.15">
      <c r="E3177" s="2"/>
      <c r="G3177" s="2"/>
    </row>
    <row r="3178" spans="5:7" x14ac:dyDescent="0.15">
      <c r="E3178" s="2"/>
      <c r="G3178" s="2"/>
    </row>
    <row r="3179" spans="5:7" x14ac:dyDescent="0.15">
      <c r="E3179" s="2"/>
      <c r="G3179" s="2"/>
    </row>
    <row r="3180" spans="5:7" x14ac:dyDescent="0.15">
      <c r="E3180" s="2"/>
      <c r="G3180" s="2"/>
    </row>
    <row r="3181" spans="5:7" x14ac:dyDescent="0.15">
      <c r="E3181" s="2"/>
      <c r="G3181" s="2"/>
    </row>
    <row r="3182" spans="5:7" x14ac:dyDescent="0.15">
      <c r="E3182" s="2"/>
      <c r="G3182" s="2"/>
    </row>
    <row r="3183" spans="5:7" x14ac:dyDescent="0.15">
      <c r="E3183" s="2"/>
      <c r="G3183" s="2"/>
    </row>
    <row r="3184" spans="5:7" x14ac:dyDescent="0.15">
      <c r="E3184" s="2"/>
      <c r="G3184" s="2"/>
    </row>
    <row r="3185" spans="5:7" x14ac:dyDescent="0.15">
      <c r="E3185" s="2"/>
      <c r="G3185" s="2"/>
    </row>
    <row r="3186" spans="5:7" x14ac:dyDescent="0.15">
      <c r="E3186" s="2"/>
      <c r="G3186" s="2"/>
    </row>
    <row r="3187" spans="5:7" x14ac:dyDescent="0.15">
      <c r="E3187" s="2"/>
      <c r="G3187" s="2"/>
    </row>
    <row r="3188" spans="5:7" x14ac:dyDescent="0.15">
      <c r="E3188" s="2"/>
      <c r="G3188" s="2"/>
    </row>
    <row r="3189" spans="5:7" x14ac:dyDescent="0.15">
      <c r="E3189" s="2"/>
      <c r="G3189" s="2"/>
    </row>
    <row r="3190" spans="5:7" x14ac:dyDescent="0.15">
      <c r="E3190" s="2"/>
      <c r="G3190" s="2"/>
    </row>
    <row r="3191" spans="5:7" x14ac:dyDescent="0.15">
      <c r="E3191" s="2"/>
      <c r="G3191" s="2"/>
    </row>
    <row r="3192" spans="5:7" x14ac:dyDescent="0.15">
      <c r="E3192" s="2"/>
      <c r="G3192" s="2"/>
    </row>
    <row r="3193" spans="5:7" x14ac:dyDescent="0.15">
      <c r="E3193" s="2"/>
      <c r="G3193" s="2"/>
    </row>
    <row r="3194" spans="5:7" x14ac:dyDescent="0.15">
      <c r="E3194" s="2"/>
      <c r="G3194" s="2"/>
    </row>
    <row r="3195" spans="5:7" x14ac:dyDescent="0.15">
      <c r="E3195" s="2"/>
      <c r="G3195" s="2"/>
    </row>
    <row r="3196" spans="5:7" x14ac:dyDescent="0.15">
      <c r="E3196" s="2"/>
      <c r="G3196" s="2"/>
    </row>
    <row r="3197" spans="5:7" x14ac:dyDescent="0.15">
      <c r="E3197" s="2"/>
      <c r="G3197" s="2"/>
    </row>
    <row r="3198" spans="5:7" x14ac:dyDescent="0.15">
      <c r="E3198" s="2"/>
      <c r="G3198" s="2"/>
    </row>
    <row r="3199" spans="5:7" x14ac:dyDescent="0.15">
      <c r="E3199" s="2"/>
      <c r="G3199" s="2"/>
    </row>
    <row r="3200" spans="5:7" x14ac:dyDescent="0.15">
      <c r="E3200" s="2"/>
      <c r="G3200" s="2"/>
    </row>
    <row r="3201" spans="5:7" x14ac:dyDescent="0.15">
      <c r="E3201" s="2"/>
      <c r="G3201" s="2"/>
    </row>
    <row r="3202" spans="5:7" x14ac:dyDescent="0.15">
      <c r="E3202" s="2"/>
      <c r="G3202" s="2"/>
    </row>
    <row r="3203" spans="5:7" x14ac:dyDescent="0.15">
      <c r="E3203" s="2"/>
      <c r="G3203" s="2"/>
    </row>
    <row r="3204" spans="5:7" x14ac:dyDescent="0.15">
      <c r="E3204" s="2"/>
      <c r="G3204" s="2"/>
    </row>
    <row r="3205" spans="5:7" x14ac:dyDescent="0.15">
      <c r="E3205" s="2"/>
      <c r="G3205" s="2"/>
    </row>
    <row r="3206" spans="5:7" x14ac:dyDescent="0.15">
      <c r="E3206" s="2"/>
      <c r="G3206" s="2"/>
    </row>
    <row r="3207" spans="5:7" x14ac:dyDescent="0.15">
      <c r="E3207" s="2"/>
      <c r="G3207" s="2"/>
    </row>
    <row r="3208" spans="5:7" x14ac:dyDescent="0.15">
      <c r="E3208" s="2"/>
      <c r="G3208" s="2"/>
    </row>
    <row r="3209" spans="5:7" x14ac:dyDescent="0.15">
      <c r="E3209" s="2"/>
      <c r="G3209" s="2"/>
    </row>
    <row r="3210" spans="5:7" x14ac:dyDescent="0.15">
      <c r="E3210" s="2"/>
      <c r="G3210" s="2"/>
    </row>
    <row r="3211" spans="5:7" x14ac:dyDescent="0.15">
      <c r="E3211" s="2"/>
      <c r="G3211" s="2"/>
    </row>
    <row r="3212" spans="5:7" x14ac:dyDescent="0.15">
      <c r="E3212" s="2"/>
      <c r="G3212" s="2"/>
    </row>
    <row r="3213" spans="5:7" x14ac:dyDescent="0.15">
      <c r="E3213" s="2"/>
      <c r="G3213" s="2"/>
    </row>
    <row r="3214" spans="5:7" x14ac:dyDescent="0.15">
      <c r="E3214" s="2"/>
      <c r="G3214" s="2"/>
    </row>
    <row r="3215" spans="5:7" x14ac:dyDescent="0.15">
      <c r="E3215" s="2"/>
      <c r="G3215" s="2"/>
    </row>
    <row r="3216" spans="5:7" x14ac:dyDescent="0.15">
      <c r="E3216" s="2"/>
      <c r="G3216" s="2"/>
    </row>
    <row r="3217" spans="5:7" x14ac:dyDescent="0.15">
      <c r="E3217" s="2"/>
      <c r="G3217" s="2"/>
    </row>
    <row r="3218" spans="5:7" x14ac:dyDescent="0.15">
      <c r="E3218" s="2"/>
      <c r="G3218" s="2"/>
    </row>
    <row r="3219" spans="5:7" x14ac:dyDescent="0.15">
      <c r="E3219" s="2"/>
      <c r="G3219" s="2"/>
    </row>
    <row r="3220" spans="5:7" x14ac:dyDescent="0.15">
      <c r="E3220" s="2"/>
      <c r="G3220" s="2"/>
    </row>
    <row r="3221" spans="5:7" x14ac:dyDescent="0.15">
      <c r="E3221" s="2"/>
      <c r="G3221" s="2"/>
    </row>
    <row r="3222" spans="5:7" x14ac:dyDescent="0.15">
      <c r="E3222" s="2"/>
      <c r="G3222" s="2"/>
    </row>
    <row r="3223" spans="5:7" x14ac:dyDescent="0.15">
      <c r="E3223" s="2"/>
      <c r="G3223" s="2"/>
    </row>
    <row r="3224" spans="5:7" x14ac:dyDescent="0.15">
      <c r="E3224" s="2"/>
      <c r="G3224" s="2"/>
    </row>
    <row r="3225" spans="5:7" x14ac:dyDescent="0.15">
      <c r="E3225" s="2"/>
      <c r="G3225" s="2"/>
    </row>
    <row r="3226" spans="5:7" x14ac:dyDescent="0.15">
      <c r="E3226" s="2"/>
      <c r="G3226" s="2"/>
    </row>
    <row r="3227" spans="5:7" x14ac:dyDescent="0.15">
      <c r="E3227" s="2"/>
      <c r="G3227" s="2"/>
    </row>
    <row r="3228" spans="5:7" x14ac:dyDescent="0.15">
      <c r="E3228" s="2"/>
      <c r="G3228" s="2"/>
    </row>
    <row r="3229" spans="5:7" x14ac:dyDescent="0.15">
      <c r="E3229" s="2"/>
      <c r="G3229" s="2"/>
    </row>
    <row r="3230" spans="5:7" x14ac:dyDescent="0.15">
      <c r="E3230" s="2"/>
      <c r="G3230" s="2"/>
    </row>
    <row r="3231" spans="5:7" x14ac:dyDescent="0.15">
      <c r="E3231" s="2"/>
      <c r="G3231" s="2"/>
    </row>
    <row r="3232" spans="5:7" x14ac:dyDescent="0.15">
      <c r="E3232" s="2"/>
      <c r="G3232" s="2"/>
    </row>
    <row r="3233" spans="5:7" x14ac:dyDescent="0.15">
      <c r="E3233" s="2"/>
      <c r="G3233" s="2"/>
    </row>
    <row r="3234" spans="5:7" x14ac:dyDescent="0.15">
      <c r="E3234" s="2"/>
      <c r="G3234" s="2"/>
    </row>
    <row r="3235" spans="5:7" x14ac:dyDescent="0.15">
      <c r="E3235" s="2"/>
      <c r="G3235" s="2"/>
    </row>
    <row r="3236" spans="5:7" x14ac:dyDescent="0.15">
      <c r="E3236" s="2"/>
      <c r="G3236" s="2"/>
    </row>
    <row r="3237" spans="5:7" x14ac:dyDescent="0.15">
      <c r="E3237" s="2"/>
      <c r="G3237" s="2"/>
    </row>
    <row r="3238" spans="5:7" x14ac:dyDescent="0.15">
      <c r="E3238" s="2"/>
      <c r="G3238" s="2"/>
    </row>
    <row r="3239" spans="5:7" x14ac:dyDescent="0.15">
      <c r="E3239" s="2"/>
      <c r="G3239" s="2"/>
    </row>
    <row r="3240" spans="5:7" x14ac:dyDescent="0.15">
      <c r="E3240" s="2"/>
      <c r="G3240" s="2"/>
    </row>
    <row r="3241" spans="5:7" x14ac:dyDescent="0.15">
      <c r="E3241" s="2"/>
      <c r="G3241" s="2"/>
    </row>
    <row r="3242" spans="5:7" x14ac:dyDescent="0.15">
      <c r="E3242" s="2"/>
      <c r="G3242" s="2"/>
    </row>
    <row r="3243" spans="5:7" x14ac:dyDescent="0.15">
      <c r="E3243" s="2"/>
      <c r="G3243" s="2"/>
    </row>
    <row r="3244" spans="5:7" x14ac:dyDescent="0.15">
      <c r="E3244" s="2"/>
      <c r="G3244" s="2"/>
    </row>
    <row r="3245" spans="5:7" x14ac:dyDescent="0.15">
      <c r="E3245" s="2"/>
      <c r="G3245" s="2"/>
    </row>
    <row r="3246" spans="5:7" x14ac:dyDescent="0.15">
      <c r="E3246" s="2"/>
      <c r="G3246" s="2"/>
    </row>
    <row r="3247" spans="5:7" x14ac:dyDescent="0.15">
      <c r="E3247" s="2"/>
      <c r="G3247" s="2"/>
    </row>
    <row r="3248" spans="5:7" x14ac:dyDescent="0.15">
      <c r="E3248" s="2"/>
      <c r="G3248" s="2"/>
    </row>
    <row r="3249" spans="5:7" x14ac:dyDescent="0.15">
      <c r="E3249" s="2"/>
      <c r="G3249" s="2"/>
    </row>
    <row r="3250" spans="5:7" x14ac:dyDescent="0.15">
      <c r="E3250" s="2"/>
      <c r="G3250" s="2"/>
    </row>
    <row r="3251" spans="5:7" x14ac:dyDescent="0.15">
      <c r="E3251" s="2"/>
      <c r="G3251" s="2"/>
    </row>
    <row r="3252" spans="5:7" x14ac:dyDescent="0.15">
      <c r="E3252" s="2"/>
      <c r="G3252" s="2"/>
    </row>
    <row r="3253" spans="5:7" x14ac:dyDescent="0.15">
      <c r="E3253" s="2"/>
      <c r="G3253" s="2"/>
    </row>
    <row r="3254" spans="5:7" x14ac:dyDescent="0.15">
      <c r="E3254" s="2"/>
      <c r="G3254" s="2"/>
    </row>
    <row r="3255" spans="5:7" x14ac:dyDescent="0.15">
      <c r="E3255" s="2"/>
      <c r="G3255" s="2"/>
    </row>
    <row r="3256" spans="5:7" x14ac:dyDescent="0.15">
      <c r="E3256" s="2"/>
      <c r="G3256" s="2"/>
    </row>
    <row r="3257" spans="5:7" x14ac:dyDescent="0.15">
      <c r="E3257" s="2"/>
      <c r="G3257" s="2"/>
    </row>
    <row r="3258" spans="5:7" x14ac:dyDescent="0.15">
      <c r="E3258" s="2"/>
      <c r="G3258" s="2"/>
    </row>
    <row r="3259" spans="5:7" x14ac:dyDescent="0.15">
      <c r="E3259" s="2"/>
      <c r="G3259" s="2"/>
    </row>
    <row r="3260" spans="5:7" x14ac:dyDescent="0.15">
      <c r="E3260" s="2"/>
      <c r="G3260" s="2"/>
    </row>
    <row r="3261" spans="5:7" x14ac:dyDescent="0.15">
      <c r="E3261" s="2"/>
      <c r="G3261" s="2"/>
    </row>
    <row r="3262" spans="5:7" x14ac:dyDescent="0.15">
      <c r="E3262" s="2"/>
      <c r="G3262" s="2"/>
    </row>
    <row r="3263" spans="5:7" x14ac:dyDescent="0.15">
      <c r="E3263" s="2"/>
      <c r="G3263" s="2"/>
    </row>
    <row r="3264" spans="5:7" x14ac:dyDescent="0.15">
      <c r="E3264" s="2"/>
      <c r="G3264" s="2"/>
    </row>
    <row r="3265" spans="5:7" x14ac:dyDescent="0.15">
      <c r="E3265" s="2"/>
      <c r="G3265" s="2"/>
    </row>
    <row r="3266" spans="5:7" x14ac:dyDescent="0.15">
      <c r="E3266" s="2"/>
      <c r="G3266" s="2"/>
    </row>
    <row r="3267" spans="5:7" x14ac:dyDescent="0.15">
      <c r="E3267" s="2"/>
      <c r="G3267" s="2"/>
    </row>
    <row r="3268" spans="5:7" x14ac:dyDescent="0.15">
      <c r="E3268" s="2"/>
      <c r="G3268" s="2"/>
    </row>
    <row r="3269" spans="5:7" x14ac:dyDescent="0.15">
      <c r="E3269" s="2"/>
      <c r="G3269" s="2"/>
    </row>
    <row r="3270" spans="5:7" x14ac:dyDescent="0.15">
      <c r="E3270" s="2"/>
      <c r="G3270" s="2"/>
    </row>
    <row r="3271" spans="5:7" x14ac:dyDescent="0.15">
      <c r="E3271" s="2"/>
      <c r="G3271" s="2"/>
    </row>
    <row r="3272" spans="5:7" x14ac:dyDescent="0.15">
      <c r="E3272" s="2"/>
      <c r="G3272" s="2"/>
    </row>
    <row r="3273" spans="5:7" x14ac:dyDescent="0.15">
      <c r="E3273" s="2"/>
      <c r="G3273" s="2"/>
    </row>
    <row r="3274" spans="5:7" x14ac:dyDescent="0.15">
      <c r="E3274" s="2"/>
      <c r="G3274" s="2"/>
    </row>
    <row r="3275" spans="5:7" x14ac:dyDescent="0.15">
      <c r="E3275" s="2"/>
      <c r="G3275" s="2"/>
    </row>
    <row r="3276" spans="5:7" x14ac:dyDescent="0.15">
      <c r="E3276" s="2"/>
      <c r="G3276" s="2"/>
    </row>
    <row r="3277" spans="5:7" x14ac:dyDescent="0.15">
      <c r="E3277" s="2"/>
      <c r="G3277" s="2"/>
    </row>
    <row r="3278" spans="5:7" x14ac:dyDescent="0.15">
      <c r="E3278" s="2"/>
      <c r="G3278" s="2"/>
    </row>
    <row r="3279" spans="5:7" x14ac:dyDescent="0.15">
      <c r="E3279" s="2"/>
      <c r="G3279" s="2"/>
    </row>
    <row r="3280" spans="5:7" x14ac:dyDescent="0.15">
      <c r="E3280" s="2"/>
      <c r="G3280" s="2"/>
    </row>
    <row r="3281" spans="5:7" x14ac:dyDescent="0.15">
      <c r="E3281" s="2"/>
      <c r="G3281" s="2"/>
    </row>
    <row r="3282" spans="5:7" x14ac:dyDescent="0.15">
      <c r="E3282" s="2"/>
      <c r="G3282" s="2"/>
    </row>
    <row r="3283" spans="5:7" x14ac:dyDescent="0.15">
      <c r="E3283" s="2"/>
      <c r="G3283" s="2"/>
    </row>
    <row r="3284" spans="5:7" x14ac:dyDescent="0.15">
      <c r="E3284" s="2"/>
      <c r="G3284" s="2"/>
    </row>
    <row r="3285" spans="5:7" x14ac:dyDescent="0.15">
      <c r="E3285" s="2"/>
      <c r="G3285" s="2"/>
    </row>
    <row r="3286" spans="5:7" x14ac:dyDescent="0.15">
      <c r="E3286" s="2"/>
      <c r="G3286" s="2"/>
    </row>
    <row r="3287" spans="5:7" x14ac:dyDescent="0.15">
      <c r="E3287" s="2"/>
      <c r="G3287" s="2"/>
    </row>
    <row r="3288" spans="5:7" x14ac:dyDescent="0.15">
      <c r="E3288" s="2"/>
      <c r="G3288" s="2"/>
    </row>
    <row r="3289" spans="5:7" x14ac:dyDescent="0.15">
      <c r="E3289" s="2"/>
      <c r="G3289" s="2"/>
    </row>
    <row r="3290" spans="5:7" x14ac:dyDescent="0.15">
      <c r="E3290" s="2"/>
      <c r="G3290" s="2"/>
    </row>
    <row r="3291" spans="5:7" x14ac:dyDescent="0.15">
      <c r="E3291" s="2"/>
      <c r="G3291" s="2"/>
    </row>
    <row r="3292" spans="5:7" x14ac:dyDescent="0.15">
      <c r="E3292" s="2"/>
      <c r="G3292" s="2"/>
    </row>
    <row r="3293" spans="5:7" x14ac:dyDescent="0.15">
      <c r="E3293" s="2"/>
      <c r="G3293" s="2"/>
    </row>
    <row r="3294" spans="5:7" x14ac:dyDescent="0.15">
      <c r="E3294" s="2"/>
      <c r="G3294" s="2"/>
    </row>
    <row r="3295" spans="5:7" x14ac:dyDescent="0.15">
      <c r="E3295" s="2"/>
      <c r="G3295" s="2"/>
    </row>
    <row r="3296" spans="5:7" x14ac:dyDescent="0.15">
      <c r="E3296" s="2"/>
      <c r="G3296" s="2"/>
    </row>
    <row r="3297" spans="5:7" x14ac:dyDescent="0.15">
      <c r="E3297" s="2"/>
      <c r="G3297" s="2"/>
    </row>
    <row r="3298" spans="5:7" x14ac:dyDescent="0.15">
      <c r="E3298" s="2"/>
      <c r="G3298" s="2"/>
    </row>
    <row r="3299" spans="5:7" x14ac:dyDescent="0.15">
      <c r="E3299" s="2"/>
      <c r="G3299" s="2"/>
    </row>
    <row r="3300" spans="5:7" x14ac:dyDescent="0.15">
      <c r="E3300" s="2"/>
      <c r="G3300" s="2"/>
    </row>
    <row r="3301" spans="5:7" x14ac:dyDescent="0.15">
      <c r="E3301" s="2"/>
      <c r="G3301" s="2"/>
    </row>
    <row r="3302" spans="5:7" x14ac:dyDescent="0.15">
      <c r="E3302" s="2"/>
      <c r="G3302" s="2"/>
    </row>
    <row r="3303" spans="5:7" x14ac:dyDescent="0.15">
      <c r="E3303" s="2"/>
      <c r="G3303" s="2"/>
    </row>
    <row r="3304" spans="5:7" x14ac:dyDescent="0.15">
      <c r="E3304" s="2"/>
      <c r="G3304" s="2"/>
    </row>
    <row r="3305" spans="5:7" x14ac:dyDescent="0.15">
      <c r="E3305" s="2"/>
      <c r="G3305" s="2"/>
    </row>
    <row r="3306" spans="5:7" x14ac:dyDescent="0.15">
      <c r="E3306" s="2"/>
      <c r="G3306" s="2"/>
    </row>
    <row r="3307" spans="5:7" x14ac:dyDescent="0.15">
      <c r="E3307" s="2"/>
      <c r="G3307" s="2"/>
    </row>
    <row r="3308" spans="5:7" x14ac:dyDescent="0.15">
      <c r="E3308" s="2"/>
      <c r="G3308" s="2"/>
    </row>
    <row r="3309" spans="5:7" x14ac:dyDescent="0.15">
      <c r="E3309" s="2"/>
      <c r="G3309" s="2"/>
    </row>
    <row r="3310" spans="5:7" x14ac:dyDescent="0.15">
      <c r="E3310" s="2"/>
      <c r="G3310" s="2"/>
    </row>
    <row r="3311" spans="5:7" x14ac:dyDescent="0.15">
      <c r="E3311" s="2"/>
      <c r="G3311" s="2"/>
    </row>
    <row r="3312" spans="5:7" x14ac:dyDescent="0.15">
      <c r="E3312" s="2"/>
      <c r="G3312" s="2"/>
    </row>
    <row r="3313" spans="5:7" x14ac:dyDescent="0.15">
      <c r="E3313" s="2"/>
      <c r="G3313" s="2"/>
    </row>
    <row r="3314" spans="5:7" x14ac:dyDescent="0.15">
      <c r="E3314" s="2"/>
      <c r="G3314" s="2"/>
    </row>
    <row r="3315" spans="5:7" x14ac:dyDescent="0.15">
      <c r="E3315" s="2"/>
      <c r="G3315" s="2"/>
    </row>
    <row r="3316" spans="5:7" x14ac:dyDescent="0.15">
      <c r="E3316" s="2"/>
      <c r="G3316" s="2"/>
    </row>
    <row r="3317" spans="5:7" x14ac:dyDescent="0.15">
      <c r="E3317" s="2"/>
      <c r="G3317" s="2"/>
    </row>
    <row r="3318" spans="5:7" x14ac:dyDescent="0.15">
      <c r="E3318" s="2"/>
      <c r="G3318" s="2"/>
    </row>
    <row r="3319" spans="5:7" x14ac:dyDescent="0.15">
      <c r="E3319" s="2"/>
      <c r="G3319" s="2"/>
    </row>
    <row r="3320" spans="5:7" x14ac:dyDescent="0.15">
      <c r="E3320" s="2"/>
      <c r="G3320" s="2"/>
    </row>
    <row r="3321" spans="5:7" x14ac:dyDescent="0.15">
      <c r="E3321" s="2"/>
      <c r="G3321" s="2"/>
    </row>
    <row r="3322" spans="5:7" x14ac:dyDescent="0.15">
      <c r="E3322" s="2"/>
      <c r="G3322" s="2"/>
    </row>
    <row r="3323" spans="5:7" x14ac:dyDescent="0.15">
      <c r="E3323" s="2"/>
      <c r="G3323" s="2"/>
    </row>
    <row r="3324" spans="5:7" x14ac:dyDescent="0.15">
      <c r="E3324" s="2"/>
      <c r="G3324" s="2"/>
    </row>
    <row r="3325" spans="5:7" x14ac:dyDescent="0.15">
      <c r="E3325" s="2"/>
      <c r="G3325" s="2"/>
    </row>
    <row r="3326" spans="5:7" x14ac:dyDescent="0.15">
      <c r="E3326" s="2"/>
      <c r="G3326" s="2"/>
    </row>
    <row r="3327" spans="5:7" x14ac:dyDescent="0.15">
      <c r="E3327" s="2"/>
      <c r="G3327" s="2"/>
    </row>
    <row r="3328" spans="5:7" x14ac:dyDescent="0.15">
      <c r="E3328" s="2"/>
      <c r="G3328" s="2"/>
    </row>
    <row r="3329" spans="5:7" x14ac:dyDescent="0.15">
      <c r="E3329" s="2"/>
      <c r="G3329" s="2"/>
    </row>
    <row r="3330" spans="5:7" x14ac:dyDescent="0.15">
      <c r="E3330" s="2"/>
      <c r="G3330" s="2"/>
    </row>
    <row r="3331" spans="5:7" x14ac:dyDescent="0.15">
      <c r="E3331" s="2"/>
      <c r="G3331" s="2"/>
    </row>
    <row r="3332" spans="5:7" x14ac:dyDescent="0.15">
      <c r="E3332" s="2"/>
      <c r="G3332" s="2"/>
    </row>
    <row r="3333" spans="5:7" x14ac:dyDescent="0.15">
      <c r="E3333" s="2"/>
      <c r="G3333" s="2"/>
    </row>
    <row r="3334" spans="5:7" x14ac:dyDescent="0.15">
      <c r="E3334" s="2"/>
      <c r="G3334" s="2"/>
    </row>
    <row r="3335" spans="5:7" x14ac:dyDescent="0.15">
      <c r="E3335" s="2"/>
      <c r="G3335" s="2"/>
    </row>
    <row r="3336" spans="5:7" x14ac:dyDescent="0.15">
      <c r="E3336" s="2"/>
      <c r="G3336" s="2"/>
    </row>
    <row r="3337" spans="5:7" x14ac:dyDescent="0.15">
      <c r="E3337" s="2"/>
      <c r="G3337" s="2"/>
    </row>
    <row r="3338" spans="5:7" x14ac:dyDescent="0.15">
      <c r="E3338" s="2"/>
      <c r="G3338" s="2"/>
    </row>
    <row r="3339" spans="5:7" x14ac:dyDescent="0.15">
      <c r="E3339" s="2"/>
      <c r="G3339" s="2"/>
    </row>
    <row r="3340" spans="5:7" x14ac:dyDescent="0.15">
      <c r="E3340" s="2"/>
      <c r="G3340" s="2"/>
    </row>
    <row r="3341" spans="5:7" x14ac:dyDescent="0.15">
      <c r="E3341" s="2"/>
      <c r="G3341" s="2"/>
    </row>
    <row r="3342" spans="5:7" x14ac:dyDescent="0.15">
      <c r="E3342" s="2"/>
      <c r="G3342" s="2"/>
    </row>
    <row r="3343" spans="5:7" x14ac:dyDescent="0.15">
      <c r="E3343" s="2"/>
      <c r="G3343" s="2"/>
    </row>
    <row r="3344" spans="5:7" x14ac:dyDescent="0.15">
      <c r="E3344" s="2"/>
      <c r="G3344" s="2"/>
    </row>
    <row r="3345" spans="5:7" x14ac:dyDescent="0.15">
      <c r="E3345" s="2"/>
      <c r="G3345" s="2"/>
    </row>
    <row r="3346" spans="5:7" x14ac:dyDescent="0.15">
      <c r="E3346" s="2"/>
      <c r="G3346" s="2"/>
    </row>
    <row r="3347" spans="5:7" x14ac:dyDescent="0.15">
      <c r="E3347" s="2"/>
      <c r="G3347" s="2"/>
    </row>
    <row r="3348" spans="5:7" x14ac:dyDescent="0.15">
      <c r="E3348" s="2"/>
      <c r="G3348" s="2"/>
    </row>
    <row r="3349" spans="5:7" x14ac:dyDescent="0.15">
      <c r="E3349" s="2"/>
      <c r="G3349" s="2"/>
    </row>
    <row r="3350" spans="5:7" x14ac:dyDescent="0.15">
      <c r="E3350" s="2"/>
      <c r="G3350" s="2"/>
    </row>
    <row r="3351" spans="5:7" x14ac:dyDescent="0.15">
      <c r="E3351" s="2"/>
      <c r="G3351" s="2"/>
    </row>
    <row r="3352" spans="5:7" x14ac:dyDescent="0.15">
      <c r="E3352" s="2"/>
      <c r="G3352" s="2"/>
    </row>
    <row r="3353" spans="5:7" x14ac:dyDescent="0.15">
      <c r="E3353" s="2"/>
      <c r="G3353" s="2"/>
    </row>
    <row r="3354" spans="5:7" x14ac:dyDescent="0.15">
      <c r="E3354" s="2"/>
      <c r="G3354" s="2"/>
    </row>
    <row r="3355" spans="5:7" x14ac:dyDescent="0.15">
      <c r="E3355" s="2"/>
      <c r="G3355" s="2"/>
    </row>
    <row r="3356" spans="5:7" x14ac:dyDescent="0.15">
      <c r="E3356" s="2"/>
      <c r="G3356" s="2"/>
    </row>
    <row r="3357" spans="5:7" x14ac:dyDescent="0.15">
      <c r="E3357" s="2"/>
      <c r="G3357" s="2"/>
    </row>
    <row r="3358" spans="5:7" x14ac:dyDescent="0.15">
      <c r="E3358" s="2"/>
      <c r="G3358" s="2"/>
    </row>
    <row r="3359" spans="5:7" x14ac:dyDescent="0.15">
      <c r="E3359" s="2"/>
      <c r="G3359" s="2"/>
    </row>
    <row r="3360" spans="5:7" x14ac:dyDescent="0.15">
      <c r="E3360" s="2"/>
      <c r="G3360" s="2"/>
    </row>
    <row r="3361" spans="5:7" x14ac:dyDescent="0.15">
      <c r="E3361" s="2"/>
      <c r="G3361" s="2"/>
    </row>
    <row r="3362" spans="5:7" x14ac:dyDescent="0.15">
      <c r="E3362" s="2"/>
      <c r="G3362" s="2"/>
    </row>
    <row r="3363" spans="5:7" x14ac:dyDescent="0.15">
      <c r="E3363" s="2"/>
      <c r="G3363" s="2"/>
    </row>
    <row r="3364" spans="5:7" x14ac:dyDescent="0.15">
      <c r="E3364" s="2"/>
      <c r="G3364" s="2"/>
    </row>
    <row r="3365" spans="5:7" x14ac:dyDescent="0.15">
      <c r="E3365" s="2"/>
      <c r="G3365" s="2"/>
    </row>
    <row r="3366" spans="5:7" x14ac:dyDescent="0.15">
      <c r="E3366" s="2"/>
      <c r="G3366" s="2"/>
    </row>
    <row r="3367" spans="5:7" x14ac:dyDescent="0.15">
      <c r="E3367" s="2"/>
      <c r="G3367" s="2"/>
    </row>
    <row r="3368" spans="5:7" x14ac:dyDescent="0.15">
      <c r="E3368" s="2"/>
      <c r="G3368" s="2"/>
    </row>
    <row r="3369" spans="5:7" x14ac:dyDescent="0.15">
      <c r="E3369" s="2"/>
      <c r="G3369" s="2"/>
    </row>
    <row r="3370" spans="5:7" x14ac:dyDescent="0.15">
      <c r="E3370" s="2"/>
      <c r="G3370" s="2"/>
    </row>
    <row r="3371" spans="5:7" x14ac:dyDescent="0.15">
      <c r="E3371" s="2"/>
      <c r="G3371" s="2"/>
    </row>
    <row r="3372" spans="5:7" x14ac:dyDescent="0.15">
      <c r="E3372" s="2"/>
      <c r="G3372" s="2"/>
    </row>
    <row r="3373" spans="5:7" x14ac:dyDescent="0.15">
      <c r="E3373" s="2"/>
      <c r="G3373" s="2"/>
    </row>
    <row r="3374" spans="5:7" x14ac:dyDescent="0.15">
      <c r="E3374" s="2"/>
      <c r="G3374" s="2"/>
    </row>
    <row r="3375" spans="5:7" x14ac:dyDescent="0.15">
      <c r="E3375" s="2"/>
      <c r="G3375" s="2"/>
    </row>
    <row r="3376" spans="5:7" x14ac:dyDescent="0.15">
      <c r="E3376" s="2"/>
      <c r="G3376" s="2"/>
    </row>
    <row r="3377" spans="5:7" x14ac:dyDescent="0.15">
      <c r="E3377" s="2"/>
      <c r="G3377" s="2"/>
    </row>
    <row r="3378" spans="5:7" x14ac:dyDescent="0.15">
      <c r="E3378" s="2"/>
      <c r="G3378" s="2"/>
    </row>
    <row r="3379" spans="5:7" x14ac:dyDescent="0.15">
      <c r="E3379" s="2"/>
      <c r="G3379" s="2"/>
    </row>
    <row r="3380" spans="5:7" x14ac:dyDescent="0.15">
      <c r="E3380" s="2"/>
      <c r="G3380" s="2"/>
    </row>
    <row r="3381" spans="5:7" x14ac:dyDescent="0.15">
      <c r="E3381" s="2"/>
      <c r="G3381" s="2"/>
    </row>
    <row r="3382" spans="5:7" x14ac:dyDescent="0.15">
      <c r="E3382" s="2"/>
      <c r="G3382" s="2"/>
    </row>
    <row r="3383" spans="5:7" x14ac:dyDescent="0.15">
      <c r="E3383" s="2"/>
      <c r="G3383" s="2"/>
    </row>
    <row r="3384" spans="5:7" x14ac:dyDescent="0.15">
      <c r="E3384" s="2"/>
      <c r="G3384" s="2"/>
    </row>
    <row r="3385" spans="5:7" x14ac:dyDescent="0.15">
      <c r="E3385" s="2"/>
      <c r="G3385" s="2"/>
    </row>
    <row r="3386" spans="5:7" x14ac:dyDescent="0.15">
      <c r="E3386" s="2"/>
      <c r="G3386" s="2"/>
    </row>
    <row r="3387" spans="5:7" x14ac:dyDescent="0.15">
      <c r="E3387" s="2"/>
      <c r="G3387" s="2"/>
    </row>
    <row r="3388" spans="5:7" x14ac:dyDescent="0.15">
      <c r="E3388" s="2"/>
      <c r="G3388" s="2"/>
    </row>
    <row r="3389" spans="5:7" x14ac:dyDescent="0.15">
      <c r="E3389" s="2"/>
      <c r="G3389" s="2"/>
    </row>
    <row r="3390" spans="5:7" x14ac:dyDescent="0.15">
      <c r="E3390" s="2"/>
      <c r="G3390" s="2"/>
    </row>
    <row r="3391" spans="5:7" x14ac:dyDescent="0.15">
      <c r="E3391" s="2"/>
      <c r="G3391" s="2"/>
    </row>
    <row r="3392" spans="5:7" x14ac:dyDescent="0.15">
      <c r="E3392" s="2"/>
      <c r="G3392" s="2"/>
    </row>
    <row r="3393" spans="5:7" x14ac:dyDescent="0.15">
      <c r="E3393" s="2"/>
      <c r="G3393" s="2"/>
    </row>
    <row r="3394" spans="5:7" x14ac:dyDescent="0.15">
      <c r="E3394" s="2"/>
      <c r="G3394" s="2"/>
    </row>
    <row r="3395" spans="5:7" x14ac:dyDescent="0.15">
      <c r="E3395" s="2"/>
      <c r="G3395" s="2"/>
    </row>
    <row r="3396" spans="5:7" x14ac:dyDescent="0.15">
      <c r="E3396" s="2"/>
      <c r="G3396" s="2"/>
    </row>
    <row r="3397" spans="5:7" x14ac:dyDescent="0.15">
      <c r="E3397" s="2"/>
      <c r="G3397" s="2"/>
    </row>
    <row r="3398" spans="5:7" x14ac:dyDescent="0.15">
      <c r="E3398" s="2"/>
      <c r="G3398" s="2"/>
    </row>
    <row r="3399" spans="5:7" x14ac:dyDescent="0.15">
      <c r="E3399" s="2"/>
      <c r="G3399" s="2"/>
    </row>
    <row r="3400" spans="5:7" x14ac:dyDescent="0.15">
      <c r="E3400" s="2"/>
      <c r="G3400" s="2"/>
    </row>
    <row r="3401" spans="5:7" x14ac:dyDescent="0.15">
      <c r="E3401" s="2"/>
      <c r="G3401" s="2"/>
    </row>
    <row r="3402" spans="5:7" x14ac:dyDescent="0.15">
      <c r="E3402" s="2"/>
      <c r="G3402" s="2"/>
    </row>
    <row r="3403" spans="5:7" x14ac:dyDescent="0.15">
      <c r="E3403" s="2"/>
      <c r="G3403" s="2"/>
    </row>
    <row r="3404" spans="5:7" x14ac:dyDescent="0.15">
      <c r="E3404" s="2"/>
      <c r="G3404" s="2"/>
    </row>
    <row r="3405" spans="5:7" x14ac:dyDescent="0.15">
      <c r="E3405" s="2"/>
      <c r="G3405" s="2"/>
    </row>
    <row r="3406" spans="5:7" x14ac:dyDescent="0.15">
      <c r="E3406" s="2"/>
      <c r="G3406" s="2"/>
    </row>
    <row r="3407" spans="5:7" x14ac:dyDescent="0.15">
      <c r="E3407" s="2"/>
      <c r="G3407" s="2"/>
    </row>
    <row r="3408" spans="5:7" x14ac:dyDescent="0.15">
      <c r="E3408" s="2"/>
      <c r="G3408" s="2"/>
    </row>
    <row r="3409" spans="5:7" x14ac:dyDescent="0.15">
      <c r="E3409" s="2"/>
      <c r="G3409" s="2"/>
    </row>
    <row r="3410" spans="5:7" x14ac:dyDescent="0.15">
      <c r="E3410" s="2"/>
      <c r="G3410" s="2"/>
    </row>
    <row r="3411" spans="5:7" x14ac:dyDescent="0.15">
      <c r="E3411" s="2"/>
      <c r="G3411" s="2"/>
    </row>
    <row r="3412" spans="5:7" x14ac:dyDescent="0.15">
      <c r="E3412" s="2"/>
      <c r="G3412" s="2"/>
    </row>
    <row r="3413" spans="5:7" x14ac:dyDescent="0.15">
      <c r="E3413" s="2"/>
      <c r="G3413" s="2"/>
    </row>
    <row r="3414" spans="5:7" x14ac:dyDescent="0.15">
      <c r="E3414" s="2"/>
      <c r="G3414" s="2"/>
    </row>
    <row r="3415" spans="5:7" x14ac:dyDescent="0.15">
      <c r="E3415" s="2"/>
      <c r="G3415" s="2"/>
    </row>
    <row r="3416" spans="5:7" x14ac:dyDescent="0.15">
      <c r="E3416" s="2"/>
      <c r="G3416" s="2"/>
    </row>
    <row r="3417" spans="5:7" x14ac:dyDescent="0.15">
      <c r="E3417" s="2"/>
      <c r="G3417" s="2"/>
    </row>
    <row r="3418" spans="5:7" x14ac:dyDescent="0.15">
      <c r="E3418" s="2"/>
      <c r="G3418" s="2"/>
    </row>
    <row r="3419" spans="5:7" x14ac:dyDescent="0.15">
      <c r="E3419" s="2"/>
      <c r="G3419" s="2"/>
    </row>
    <row r="3420" spans="5:7" x14ac:dyDescent="0.15">
      <c r="E3420" s="2"/>
      <c r="G3420" s="2"/>
    </row>
    <row r="3421" spans="5:7" x14ac:dyDescent="0.15">
      <c r="E3421" s="2"/>
      <c r="G3421" s="2"/>
    </row>
    <row r="3422" spans="5:7" x14ac:dyDescent="0.15">
      <c r="E3422" s="2"/>
      <c r="G3422" s="2"/>
    </row>
    <row r="3423" spans="5:7" x14ac:dyDescent="0.15">
      <c r="E3423" s="2"/>
      <c r="G3423" s="2"/>
    </row>
    <row r="3424" spans="5:7" x14ac:dyDescent="0.15">
      <c r="E3424" s="2"/>
      <c r="G3424" s="2"/>
    </row>
    <row r="3425" spans="5:7" x14ac:dyDescent="0.15">
      <c r="E3425" s="2"/>
      <c r="G3425" s="2"/>
    </row>
    <row r="3426" spans="5:7" x14ac:dyDescent="0.15">
      <c r="E3426" s="2"/>
      <c r="G3426" s="2"/>
    </row>
    <row r="3427" spans="5:7" x14ac:dyDescent="0.15">
      <c r="E3427" s="2"/>
      <c r="G3427" s="2"/>
    </row>
    <row r="3428" spans="5:7" x14ac:dyDescent="0.15">
      <c r="E3428" s="2"/>
      <c r="G3428" s="2"/>
    </row>
    <row r="3429" spans="5:7" x14ac:dyDescent="0.15">
      <c r="E3429" s="2"/>
      <c r="G3429" s="2"/>
    </row>
    <row r="3430" spans="5:7" x14ac:dyDescent="0.15">
      <c r="E3430" s="2"/>
      <c r="G3430" s="2"/>
    </row>
    <row r="3431" spans="5:7" x14ac:dyDescent="0.15">
      <c r="E3431" s="2"/>
      <c r="G3431" s="2"/>
    </row>
    <row r="3432" spans="5:7" x14ac:dyDescent="0.15">
      <c r="E3432" s="2"/>
      <c r="G3432" s="2"/>
    </row>
    <row r="3433" spans="5:7" x14ac:dyDescent="0.15">
      <c r="E3433" s="2"/>
      <c r="G3433" s="2"/>
    </row>
    <row r="3434" spans="5:7" x14ac:dyDescent="0.15">
      <c r="E3434" s="2"/>
      <c r="G3434" s="2"/>
    </row>
    <row r="3435" spans="5:7" x14ac:dyDescent="0.15">
      <c r="E3435" s="2"/>
      <c r="G3435" s="2"/>
    </row>
    <row r="3436" spans="5:7" x14ac:dyDescent="0.15">
      <c r="E3436" s="2"/>
      <c r="G3436" s="2"/>
    </row>
    <row r="3437" spans="5:7" x14ac:dyDescent="0.15">
      <c r="E3437" s="2"/>
      <c r="G3437" s="2"/>
    </row>
    <row r="3438" spans="5:7" x14ac:dyDescent="0.15">
      <c r="E3438" s="2"/>
      <c r="G3438" s="2"/>
    </row>
    <row r="3439" spans="5:7" x14ac:dyDescent="0.15">
      <c r="E3439" s="2"/>
      <c r="G3439" s="2"/>
    </row>
    <row r="3440" spans="5:7" x14ac:dyDescent="0.15">
      <c r="E3440" s="2"/>
      <c r="G3440" s="2"/>
    </row>
    <row r="3441" spans="5:7" x14ac:dyDescent="0.15">
      <c r="E3441" s="2"/>
      <c r="G3441" s="2"/>
    </row>
    <row r="3442" spans="5:7" x14ac:dyDescent="0.15">
      <c r="E3442" s="2"/>
      <c r="G3442" s="2"/>
    </row>
    <row r="3443" spans="5:7" x14ac:dyDescent="0.15">
      <c r="E3443" s="2"/>
      <c r="G3443" s="2"/>
    </row>
    <row r="3444" spans="5:7" x14ac:dyDescent="0.15">
      <c r="E3444" s="2"/>
      <c r="G3444" s="2"/>
    </row>
    <row r="3445" spans="5:7" x14ac:dyDescent="0.15">
      <c r="E3445" s="2"/>
      <c r="G3445" s="2"/>
    </row>
    <row r="3446" spans="5:7" x14ac:dyDescent="0.15">
      <c r="E3446" s="2"/>
      <c r="G3446" s="2"/>
    </row>
    <row r="3447" spans="5:7" x14ac:dyDescent="0.15">
      <c r="E3447" s="2"/>
      <c r="G3447" s="2"/>
    </row>
    <row r="3448" spans="5:7" x14ac:dyDescent="0.15">
      <c r="E3448" s="2"/>
      <c r="G3448" s="2"/>
    </row>
    <row r="3449" spans="5:7" x14ac:dyDescent="0.15">
      <c r="E3449" s="2"/>
      <c r="G3449" s="2"/>
    </row>
    <row r="3450" spans="5:7" x14ac:dyDescent="0.15">
      <c r="E3450" s="2"/>
      <c r="G3450" s="2"/>
    </row>
    <row r="3451" spans="5:7" x14ac:dyDescent="0.15">
      <c r="E3451" s="2"/>
      <c r="G3451" s="2"/>
    </row>
    <row r="3452" spans="5:7" x14ac:dyDescent="0.15">
      <c r="E3452" s="2"/>
      <c r="G3452" s="2"/>
    </row>
    <row r="3453" spans="5:7" x14ac:dyDescent="0.15">
      <c r="E3453" s="2"/>
      <c r="G3453" s="2"/>
    </row>
    <row r="3454" spans="5:7" x14ac:dyDescent="0.15">
      <c r="E3454" s="2"/>
      <c r="G3454" s="2"/>
    </row>
    <row r="3455" spans="5:7" x14ac:dyDescent="0.15">
      <c r="E3455" s="2"/>
      <c r="G3455" s="2"/>
    </row>
    <row r="3456" spans="5:7" x14ac:dyDescent="0.15">
      <c r="E3456" s="2"/>
      <c r="G3456" s="2"/>
    </row>
    <row r="3457" spans="5:7" x14ac:dyDescent="0.15">
      <c r="E3457" s="2"/>
      <c r="G3457" s="2"/>
    </row>
    <row r="3458" spans="5:7" x14ac:dyDescent="0.15">
      <c r="E3458" s="2"/>
      <c r="G3458" s="2"/>
    </row>
    <row r="3459" spans="5:7" x14ac:dyDescent="0.15">
      <c r="E3459" s="2"/>
      <c r="G3459" s="2"/>
    </row>
    <row r="3460" spans="5:7" x14ac:dyDescent="0.15">
      <c r="E3460" s="2"/>
      <c r="G3460" s="2"/>
    </row>
    <row r="3461" spans="5:7" x14ac:dyDescent="0.15">
      <c r="E3461" s="2"/>
      <c r="G3461" s="2"/>
    </row>
    <row r="3462" spans="5:7" x14ac:dyDescent="0.15">
      <c r="E3462" s="2"/>
      <c r="G3462" s="2"/>
    </row>
    <row r="3463" spans="5:7" x14ac:dyDescent="0.15">
      <c r="E3463" s="2"/>
      <c r="G3463" s="2"/>
    </row>
    <row r="3464" spans="5:7" x14ac:dyDescent="0.15">
      <c r="E3464" s="2"/>
      <c r="G3464" s="2"/>
    </row>
    <row r="3465" spans="5:7" x14ac:dyDescent="0.15">
      <c r="E3465" s="2"/>
      <c r="G3465" s="2"/>
    </row>
    <row r="3466" spans="5:7" x14ac:dyDescent="0.15">
      <c r="E3466" s="2"/>
      <c r="G3466" s="2"/>
    </row>
    <row r="3467" spans="5:7" x14ac:dyDescent="0.15">
      <c r="E3467" s="2"/>
      <c r="G3467" s="2"/>
    </row>
    <row r="3468" spans="5:7" x14ac:dyDescent="0.15">
      <c r="E3468" s="2"/>
      <c r="G3468" s="2"/>
    </row>
    <row r="3469" spans="5:7" x14ac:dyDescent="0.15">
      <c r="E3469" s="2"/>
      <c r="G3469" s="2"/>
    </row>
    <row r="3470" spans="5:7" x14ac:dyDescent="0.15">
      <c r="E3470" s="2"/>
      <c r="G3470" s="2"/>
    </row>
    <row r="3471" spans="5:7" x14ac:dyDescent="0.15">
      <c r="E3471" s="2"/>
      <c r="G3471" s="2"/>
    </row>
    <row r="3472" spans="5:7" x14ac:dyDescent="0.15">
      <c r="E3472" s="2"/>
      <c r="G3472" s="2"/>
    </row>
    <row r="3473" spans="5:7" x14ac:dyDescent="0.15">
      <c r="E3473" s="2"/>
      <c r="G3473" s="2"/>
    </row>
    <row r="3474" spans="5:7" x14ac:dyDescent="0.15">
      <c r="E3474" s="2"/>
      <c r="G3474" s="2"/>
    </row>
    <row r="3475" spans="5:7" x14ac:dyDescent="0.15">
      <c r="E3475" s="2"/>
      <c r="G3475" s="2"/>
    </row>
    <row r="3476" spans="5:7" x14ac:dyDescent="0.15">
      <c r="E3476" s="2"/>
      <c r="G3476" s="2"/>
    </row>
    <row r="3477" spans="5:7" x14ac:dyDescent="0.15">
      <c r="E3477" s="2"/>
      <c r="G3477" s="2"/>
    </row>
    <row r="3478" spans="5:7" x14ac:dyDescent="0.15">
      <c r="E3478" s="2"/>
      <c r="G3478" s="2"/>
    </row>
    <row r="3479" spans="5:7" x14ac:dyDescent="0.15">
      <c r="E3479" s="2"/>
      <c r="G3479" s="2"/>
    </row>
    <row r="3480" spans="5:7" x14ac:dyDescent="0.15">
      <c r="E3480" s="2"/>
      <c r="G3480" s="2"/>
    </row>
    <row r="3481" spans="5:7" x14ac:dyDescent="0.15">
      <c r="E3481" s="2"/>
      <c r="G3481" s="2"/>
    </row>
    <row r="3482" spans="5:7" x14ac:dyDescent="0.15">
      <c r="E3482" s="2"/>
      <c r="G3482" s="2"/>
    </row>
    <row r="3483" spans="5:7" x14ac:dyDescent="0.15">
      <c r="E3483" s="2"/>
      <c r="G3483" s="2"/>
    </row>
    <row r="3484" spans="5:7" x14ac:dyDescent="0.15">
      <c r="E3484" s="2"/>
      <c r="G3484" s="2"/>
    </row>
    <row r="3485" spans="5:7" x14ac:dyDescent="0.15">
      <c r="E3485" s="2"/>
      <c r="G3485" s="2"/>
    </row>
    <row r="3486" spans="5:7" x14ac:dyDescent="0.15">
      <c r="E3486" s="2"/>
      <c r="G3486" s="2"/>
    </row>
    <row r="3487" spans="5:7" x14ac:dyDescent="0.15">
      <c r="E3487" s="2"/>
      <c r="G3487" s="2"/>
    </row>
    <row r="3488" spans="5:7" x14ac:dyDescent="0.15">
      <c r="E3488" s="2"/>
      <c r="G3488" s="2"/>
    </row>
    <row r="3489" spans="5:7" x14ac:dyDescent="0.15">
      <c r="E3489" s="2"/>
      <c r="G3489" s="2"/>
    </row>
    <row r="3490" spans="5:7" x14ac:dyDescent="0.15">
      <c r="E3490" s="2"/>
      <c r="G3490" s="2"/>
    </row>
    <row r="3491" spans="5:7" x14ac:dyDescent="0.15">
      <c r="E3491" s="2"/>
      <c r="G3491" s="2"/>
    </row>
    <row r="3492" spans="5:7" x14ac:dyDescent="0.15">
      <c r="E3492" s="2"/>
      <c r="G3492" s="2"/>
    </row>
    <row r="3493" spans="5:7" x14ac:dyDescent="0.15">
      <c r="E3493" s="2"/>
      <c r="G3493" s="2"/>
    </row>
    <row r="3494" spans="5:7" x14ac:dyDescent="0.15">
      <c r="E3494" s="2"/>
      <c r="G3494" s="2"/>
    </row>
    <row r="3495" spans="5:7" x14ac:dyDescent="0.15">
      <c r="E3495" s="2"/>
      <c r="G3495" s="2"/>
    </row>
    <row r="3496" spans="5:7" x14ac:dyDescent="0.15">
      <c r="E3496" s="2"/>
      <c r="G3496" s="2"/>
    </row>
    <row r="3497" spans="5:7" x14ac:dyDescent="0.15">
      <c r="E3497" s="2"/>
      <c r="G3497" s="2"/>
    </row>
    <row r="3498" spans="5:7" x14ac:dyDescent="0.15">
      <c r="E3498" s="2"/>
      <c r="G3498" s="2"/>
    </row>
    <row r="3499" spans="5:7" x14ac:dyDescent="0.15">
      <c r="E3499" s="2"/>
      <c r="G3499" s="2"/>
    </row>
    <row r="3500" spans="5:7" x14ac:dyDescent="0.15">
      <c r="E3500" s="2"/>
      <c r="G3500" s="2"/>
    </row>
    <row r="3501" spans="5:7" x14ac:dyDescent="0.15">
      <c r="E3501" s="2"/>
      <c r="G3501" s="2"/>
    </row>
    <row r="3502" spans="5:7" x14ac:dyDescent="0.15">
      <c r="E3502" s="2"/>
      <c r="G3502" s="2"/>
    </row>
    <row r="3503" spans="5:7" x14ac:dyDescent="0.15">
      <c r="E3503" s="2"/>
      <c r="G3503" s="2"/>
    </row>
    <row r="3504" spans="5:7" x14ac:dyDescent="0.15">
      <c r="E3504" s="2"/>
      <c r="G3504" s="2"/>
    </row>
    <row r="3505" spans="5:7" x14ac:dyDescent="0.15">
      <c r="E3505" s="2"/>
      <c r="G3505" s="2"/>
    </row>
    <row r="3506" spans="5:7" x14ac:dyDescent="0.15">
      <c r="E3506" s="2"/>
      <c r="G3506" s="2"/>
    </row>
    <row r="3507" spans="5:7" x14ac:dyDescent="0.15">
      <c r="E3507" s="2"/>
      <c r="G3507" s="2"/>
    </row>
    <row r="3508" spans="5:7" x14ac:dyDescent="0.15">
      <c r="E3508" s="2"/>
      <c r="G3508" s="2"/>
    </row>
    <row r="3509" spans="5:7" x14ac:dyDescent="0.15">
      <c r="E3509" s="2"/>
      <c r="G3509" s="2"/>
    </row>
    <row r="3510" spans="5:7" x14ac:dyDescent="0.15">
      <c r="E3510" s="2"/>
      <c r="G3510" s="2"/>
    </row>
    <row r="3511" spans="5:7" x14ac:dyDescent="0.15">
      <c r="E3511" s="2"/>
      <c r="G3511" s="2"/>
    </row>
    <row r="3512" spans="5:7" x14ac:dyDescent="0.15">
      <c r="E3512" s="2"/>
      <c r="G3512" s="2"/>
    </row>
    <row r="3513" spans="5:7" x14ac:dyDescent="0.15">
      <c r="E3513" s="2"/>
      <c r="G3513" s="2"/>
    </row>
    <row r="3514" spans="5:7" x14ac:dyDescent="0.15">
      <c r="E3514" s="2"/>
      <c r="G3514" s="2"/>
    </row>
    <row r="3515" spans="5:7" x14ac:dyDescent="0.15">
      <c r="E3515" s="2"/>
      <c r="G3515" s="2"/>
    </row>
    <row r="3516" spans="5:7" x14ac:dyDescent="0.15">
      <c r="E3516" s="2"/>
      <c r="G3516" s="2"/>
    </row>
    <row r="3517" spans="5:7" x14ac:dyDescent="0.15">
      <c r="E3517" s="2"/>
      <c r="G3517" s="2"/>
    </row>
    <row r="3518" spans="5:7" x14ac:dyDescent="0.15">
      <c r="E3518" s="2"/>
      <c r="G3518" s="2"/>
    </row>
    <row r="3519" spans="5:7" x14ac:dyDescent="0.15">
      <c r="E3519" s="2"/>
      <c r="G3519" s="2"/>
    </row>
    <row r="3520" spans="5:7" x14ac:dyDescent="0.15">
      <c r="E3520" s="2"/>
      <c r="G3520" s="2"/>
    </row>
    <row r="3521" spans="5:7" x14ac:dyDescent="0.15">
      <c r="E3521" s="2"/>
      <c r="G3521" s="2"/>
    </row>
    <row r="3522" spans="5:7" x14ac:dyDescent="0.15">
      <c r="E3522" s="2"/>
      <c r="G3522" s="2"/>
    </row>
    <row r="3523" spans="5:7" x14ac:dyDescent="0.15">
      <c r="E3523" s="2"/>
      <c r="G3523" s="2"/>
    </row>
    <row r="3524" spans="5:7" x14ac:dyDescent="0.15">
      <c r="E3524" s="2"/>
      <c r="G3524" s="2"/>
    </row>
    <row r="3525" spans="5:7" x14ac:dyDescent="0.15">
      <c r="E3525" s="2"/>
      <c r="G3525" s="2"/>
    </row>
    <row r="3526" spans="5:7" x14ac:dyDescent="0.15">
      <c r="E3526" s="2"/>
      <c r="G3526" s="2"/>
    </row>
    <row r="3527" spans="5:7" x14ac:dyDescent="0.15">
      <c r="E3527" s="2"/>
      <c r="G3527" s="2"/>
    </row>
    <row r="3528" spans="5:7" x14ac:dyDescent="0.15">
      <c r="E3528" s="2"/>
      <c r="G3528" s="2"/>
    </row>
    <row r="3529" spans="5:7" x14ac:dyDescent="0.15">
      <c r="E3529" s="2"/>
      <c r="G3529" s="2"/>
    </row>
    <row r="3530" spans="5:7" x14ac:dyDescent="0.15">
      <c r="E3530" s="2"/>
      <c r="G3530" s="2"/>
    </row>
    <row r="3531" spans="5:7" x14ac:dyDescent="0.15">
      <c r="E3531" s="2"/>
      <c r="G3531" s="2"/>
    </row>
    <row r="3532" spans="5:7" x14ac:dyDescent="0.15">
      <c r="E3532" s="2"/>
      <c r="G3532" s="2"/>
    </row>
    <row r="3533" spans="5:7" x14ac:dyDescent="0.15">
      <c r="E3533" s="2"/>
      <c r="G3533" s="2"/>
    </row>
    <row r="3534" spans="5:7" x14ac:dyDescent="0.15">
      <c r="E3534" s="2"/>
      <c r="G3534" s="2"/>
    </row>
    <row r="3535" spans="5:7" x14ac:dyDescent="0.15">
      <c r="E3535" s="2"/>
      <c r="G3535" s="2"/>
    </row>
    <row r="3536" spans="5:7" x14ac:dyDescent="0.15">
      <c r="E3536" s="2"/>
      <c r="G3536" s="2"/>
    </row>
    <row r="3537" spans="5:7" x14ac:dyDescent="0.15">
      <c r="E3537" s="2"/>
      <c r="G3537" s="2"/>
    </row>
    <row r="3538" spans="5:7" x14ac:dyDescent="0.15">
      <c r="E3538" s="2"/>
      <c r="G3538" s="2"/>
    </row>
    <row r="3539" spans="5:7" x14ac:dyDescent="0.15">
      <c r="E3539" s="2"/>
      <c r="G3539" s="2"/>
    </row>
    <row r="3540" spans="5:7" x14ac:dyDescent="0.15">
      <c r="E3540" s="2"/>
      <c r="G3540" s="2"/>
    </row>
    <row r="3541" spans="5:7" x14ac:dyDescent="0.15">
      <c r="E3541" s="2"/>
      <c r="G3541" s="2"/>
    </row>
    <row r="3542" spans="5:7" x14ac:dyDescent="0.15">
      <c r="E3542" s="2"/>
      <c r="G3542" s="2"/>
    </row>
    <row r="3543" spans="5:7" x14ac:dyDescent="0.15">
      <c r="E3543" s="2"/>
      <c r="G3543" s="2"/>
    </row>
    <row r="3544" spans="5:7" x14ac:dyDescent="0.15">
      <c r="E3544" s="2"/>
      <c r="G3544" s="2"/>
    </row>
    <row r="3545" spans="5:7" x14ac:dyDescent="0.15">
      <c r="E3545" s="2"/>
      <c r="G3545" s="2"/>
    </row>
    <row r="3546" spans="5:7" x14ac:dyDescent="0.15">
      <c r="E3546" s="2"/>
      <c r="G3546" s="2"/>
    </row>
    <row r="3547" spans="5:7" x14ac:dyDescent="0.15">
      <c r="E3547" s="2"/>
      <c r="G3547" s="2"/>
    </row>
    <row r="3548" spans="5:7" x14ac:dyDescent="0.15">
      <c r="E3548" s="2"/>
      <c r="G3548" s="2"/>
    </row>
    <row r="3549" spans="5:7" x14ac:dyDescent="0.15">
      <c r="E3549" s="2"/>
      <c r="G3549" s="2"/>
    </row>
    <row r="3550" spans="5:7" x14ac:dyDescent="0.15">
      <c r="E3550" s="2"/>
      <c r="G3550" s="2"/>
    </row>
    <row r="3551" spans="5:7" x14ac:dyDescent="0.15">
      <c r="E3551" s="2"/>
      <c r="G3551" s="2"/>
    </row>
    <row r="3552" spans="5:7" x14ac:dyDescent="0.15">
      <c r="E3552" s="2"/>
      <c r="G3552" s="2"/>
    </row>
    <row r="3553" spans="5:7" x14ac:dyDescent="0.15">
      <c r="E3553" s="2"/>
      <c r="G3553" s="2"/>
    </row>
    <row r="3554" spans="5:7" x14ac:dyDescent="0.15">
      <c r="E3554" s="2"/>
      <c r="G3554" s="2"/>
    </row>
    <row r="3555" spans="5:7" x14ac:dyDescent="0.15">
      <c r="E3555" s="2"/>
      <c r="G3555" s="2"/>
    </row>
    <row r="3556" spans="5:7" x14ac:dyDescent="0.15">
      <c r="E3556" s="2"/>
      <c r="G3556" s="2"/>
    </row>
    <row r="3557" spans="5:7" x14ac:dyDescent="0.15">
      <c r="E3557" s="2"/>
      <c r="G3557" s="2"/>
    </row>
    <row r="3558" spans="5:7" x14ac:dyDescent="0.15">
      <c r="E3558" s="2"/>
      <c r="G3558" s="2"/>
    </row>
    <row r="3559" spans="5:7" x14ac:dyDescent="0.15">
      <c r="E3559" s="2"/>
      <c r="G3559" s="2"/>
    </row>
    <row r="3560" spans="5:7" x14ac:dyDescent="0.15">
      <c r="E3560" s="2"/>
      <c r="G3560" s="2"/>
    </row>
    <row r="3561" spans="5:7" x14ac:dyDescent="0.15">
      <c r="E3561" s="2"/>
      <c r="G3561" s="2"/>
    </row>
    <row r="3562" spans="5:7" x14ac:dyDescent="0.15">
      <c r="E3562" s="2"/>
      <c r="G3562" s="2"/>
    </row>
    <row r="3563" spans="5:7" x14ac:dyDescent="0.15">
      <c r="E3563" s="2"/>
      <c r="G3563" s="2"/>
    </row>
    <row r="3564" spans="5:7" x14ac:dyDescent="0.15">
      <c r="E3564" s="2"/>
      <c r="G3564" s="2"/>
    </row>
    <row r="3565" spans="5:7" x14ac:dyDescent="0.15">
      <c r="E3565" s="2"/>
      <c r="G3565" s="2"/>
    </row>
    <row r="3566" spans="5:7" x14ac:dyDescent="0.15">
      <c r="E3566" s="2"/>
      <c r="G3566" s="2"/>
    </row>
    <row r="3567" spans="5:7" x14ac:dyDescent="0.15">
      <c r="E3567" s="2"/>
      <c r="G3567" s="2"/>
    </row>
    <row r="3568" spans="5:7" x14ac:dyDescent="0.15">
      <c r="E3568" s="2"/>
      <c r="G3568" s="2"/>
    </row>
    <row r="3569" spans="5:7" x14ac:dyDescent="0.15">
      <c r="E3569" s="2"/>
      <c r="G3569" s="2"/>
    </row>
    <row r="3570" spans="5:7" x14ac:dyDescent="0.15">
      <c r="E3570" s="2"/>
      <c r="G3570" s="2"/>
    </row>
    <row r="3571" spans="5:7" x14ac:dyDescent="0.15">
      <c r="E3571" s="2"/>
      <c r="G3571" s="2"/>
    </row>
    <row r="3572" spans="5:7" x14ac:dyDescent="0.15">
      <c r="E3572" s="2"/>
      <c r="G3572" s="2"/>
    </row>
    <row r="3573" spans="5:7" x14ac:dyDescent="0.15">
      <c r="E3573" s="2"/>
      <c r="G3573" s="2"/>
    </row>
    <row r="3574" spans="5:7" x14ac:dyDescent="0.15">
      <c r="E3574" s="2"/>
      <c r="G3574" s="2"/>
    </row>
    <row r="3575" spans="5:7" x14ac:dyDescent="0.15">
      <c r="E3575" s="2"/>
      <c r="G3575" s="2"/>
    </row>
    <row r="3576" spans="5:7" x14ac:dyDescent="0.15">
      <c r="E3576" s="2"/>
      <c r="G3576" s="2"/>
    </row>
    <row r="3577" spans="5:7" x14ac:dyDescent="0.15">
      <c r="E3577" s="2"/>
      <c r="G3577" s="2"/>
    </row>
    <row r="3578" spans="5:7" x14ac:dyDescent="0.15">
      <c r="E3578" s="2"/>
      <c r="G3578" s="2"/>
    </row>
    <row r="3579" spans="5:7" x14ac:dyDescent="0.15">
      <c r="E3579" s="2"/>
      <c r="G3579" s="2"/>
    </row>
    <row r="3580" spans="5:7" x14ac:dyDescent="0.15">
      <c r="E3580" s="2"/>
      <c r="G3580" s="2"/>
    </row>
    <row r="3581" spans="5:7" x14ac:dyDescent="0.15">
      <c r="E3581" s="2"/>
      <c r="G3581" s="2"/>
    </row>
    <row r="3582" spans="5:7" x14ac:dyDescent="0.15">
      <c r="E3582" s="2"/>
      <c r="G3582" s="2"/>
    </row>
    <row r="3583" spans="5:7" x14ac:dyDescent="0.15">
      <c r="E3583" s="2"/>
      <c r="G3583" s="2"/>
    </row>
    <row r="3584" spans="5:7" x14ac:dyDescent="0.15">
      <c r="E3584" s="2"/>
      <c r="G3584" s="2"/>
    </row>
    <row r="3585" spans="5:7" x14ac:dyDescent="0.15">
      <c r="E3585" s="2"/>
      <c r="G3585" s="2"/>
    </row>
    <row r="3586" spans="5:7" x14ac:dyDescent="0.15">
      <c r="E3586" s="2"/>
      <c r="G3586" s="2"/>
    </row>
    <row r="3587" spans="5:7" x14ac:dyDescent="0.15">
      <c r="E3587" s="2"/>
      <c r="G3587" s="2"/>
    </row>
    <row r="3588" spans="5:7" x14ac:dyDescent="0.15">
      <c r="E3588" s="2"/>
      <c r="G3588" s="2"/>
    </row>
    <row r="3589" spans="5:7" x14ac:dyDescent="0.15">
      <c r="E3589" s="2"/>
      <c r="G3589" s="2"/>
    </row>
    <row r="3590" spans="5:7" x14ac:dyDescent="0.15">
      <c r="E3590" s="2"/>
      <c r="G3590" s="2"/>
    </row>
    <row r="3591" spans="5:7" x14ac:dyDescent="0.15">
      <c r="E3591" s="2"/>
      <c r="G3591" s="2"/>
    </row>
    <row r="3592" spans="5:7" x14ac:dyDescent="0.15">
      <c r="E3592" s="2"/>
      <c r="G3592" s="2"/>
    </row>
    <row r="3593" spans="5:7" x14ac:dyDescent="0.15">
      <c r="E3593" s="2"/>
      <c r="G3593" s="2"/>
    </row>
    <row r="3594" spans="5:7" x14ac:dyDescent="0.15">
      <c r="E3594" s="2"/>
      <c r="G3594" s="2"/>
    </row>
    <row r="3595" spans="5:7" x14ac:dyDescent="0.15">
      <c r="E3595" s="2"/>
      <c r="G3595" s="2"/>
    </row>
    <row r="3596" spans="5:7" x14ac:dyDescent="0.15">
      <c r="E3596" s="2"/>
      <c r="G3596" s="2"/>
    </row>
    <row r="3597" spans="5:7" x14ac:dyDescent="0.15">
      <c r="E3597" s="2"/>
      <c r="G3597" s="2"/>
    </row>
    <row r="3598" spans="5:7" x14ac:dyDescent="0.15">
      <c r="E3598" s="2"/>
      <c r="G3598" s="2"/>
    </row>
    <row r="3599" spans="5:7" x14ac:dyDescent="0.15">
      <c r="E3599" s="2"/>
      <c r="G3599" s="2"/>
    </row>
    <row r="3600" spans="5:7" x14ac:dyDescent="0.15">
      <c r="E3600" s="2"/>
      <c r="G3600" s="2"/>
    </row>
    <row r="3601" spans="5:7" x14ac:dyDescent="0.15">
      <c r="E3601" s="2"/>
      <c r="G3601" s="2"/>
    </row>
    <row r="3602" spans="5:7" x14ac:dyDescent="0.15">
      <c r="E3602" s="2"/>
      <c r="G3602" s="2"/>
    </row>
    <row r="3603" spans="5:7" x14ac:dyDescent="0.15">
      <c r="E3603" s="2"/>
      <c r="G3603" s="2"/>
    </row>
    <row r="3604" spans="5:7" x14ac:dyDescent="0.15">
      <c r="E3604" s="2"/>
      <c r="G3604" s="2"/>
    </row>
    <row r="3605" spans="5:7" x14ac:dyDescent="0.15">
      <c r="E3605" s="2"/>
      <c r="G3605" s="2"/>
    </row>
    <row r="3606" spans="5:7" x14ac:dyDescent="0.15">
      <c r="E3606" s="2"/>
      <c r="G3606" s="2"/>
    </row>
    <row r="3607" spans="5:7" x14ac:dyDescent="0.15">
      <c r="E3607" s="2"/>
      <c r="G3607" s="2"/>
    </row>
    <row r="3608" spans="5:7" x14ac:dyDescent="0.15">
      <c r="E3608" s="2"/>
      <c r="G3608" s="2"/>
    </row>
    <row r="3609" spans="5:7" x14ac:dyDescent="0.15">
      <c r="E3609" s="2"/>
      <c r="G3609" s="2"/>
    </row>
    <row r="3610" spans="5:7" x14ac:dyDescent="0.15">
      <c r="E3610" s="2"/>
      <c r="G3610" s="2"/>
    </row>
    <row r="3611" spans="5:7" x14ac:dyDescent="0.15">
      <c r="E3611" s="2"/>
      <c r="G3611" s="2"/>
    </row>
    <row r="3612" spans="5:7" x14ac:dyDescent="0.15">
      <c r="E3612" s="2"/>
      <c r="G3612" s="2"/>
    </row>
    <row r="3613" spans="5:7" x14ac:dyDescent="0.15">
      <c r="E3613" s="2"/>
      <c r="G3613" s="2"/>
    </row>
    <row r="3614" spans="5:7" x14ac:dyDescent="0.15">
      <c r="E3614" s="2"/>
      <c r="G3614" s="2"/>
    </row>
    <row r="3615" spans="5:7" x14ac:dyDescent="0.15">
      <c r="E3615" s="2"/>
      <c r="G3615" s="2"/>
    </row>
    <row r="3616" spans="5:7" x14ac:dyDescent="0.15">
      <c r="E3616" s="2"/>
      <c r="G3616" s="2"/>
    </row>
    <row r="3617" spans="5:7" x14ac:dyDescent="0.15">
      <c r="E3617" s="2"/>
      <c r="G3617" s="2"/>
    </row>
    <row r="3618" spans="5:7" x14ac:dyDescent="0.15">
      <c r="E3618" s="2"/>
      <c r="G3618" s="2"/>
    </row>
    <row r="3619" spans="5:7" x14ac:dyDescent="0.15">
      <c r="E3619" s="2"/>
      <c r="G3619" s="2"/>
    </row>
    <row r="3620" spans="5:7" x14ac:dyDescent="0.15">
      <c r="E3620" s="2"/>
      <c r="G3620" s="2"/>
    </row>
    <row r="3621" spans="5:7" x14ac:dyDescent="0.15">
      <c r="E3621" s="2"/>
      <c r="G3621" s="2"/>
    </row>
    <row r="3622" spans="5:7" x14ac:dyDescent="0.15">
      <c r="E3622" s="2"/>
      <c r="G3622" s="2"/>
    </row>
    <row r="3623" spans="5:7" x14ac:dyDescent="0.15">
      <c r="E3623" s="2"/>
      <c r="G3623" s="2"/>
    </row>
    <row r="3624" spans="5:7" x14ac:dyDescent="0.15">
      <c r="E3624" s="2"/>
      <c r="G3624" s="2"/>
    </row>
    <row r="3625" spans="5:7" x14ac:dyDescent="0.15">
      <c r="E3625" s="2"/>
      <c r="G3625" s="2"/>
    </row>
    <row r="3626" spans="5:7" x14ac:dyDescent="0.15">
      <c r="E3626" s="2"/>
      <c r="G3626" s="2"/>
    </row>
    <row r="3627" spans="5:7" x14ac:dyDescent="0.15">
      <c r="E3627" s="2"/>
      <c r="G3627" s="2"/>
    </row>
    <row r="3628" spans="5:7" x14ac:dyDescent="0.15">
      <c r="E3628" s="2"/>
      <c r="G3628" s="2"/>
    </row>
    <row r="3629" spans="5:7" x14ac:dyDescent="0.15">
      <c r="E3629" s="2"/>
      <c r="G3629" s="2"/>
    </row>
    <row r="3630" spans="5:7" x14ac:dyDescent="0.15">
      <c r="E3630" s="2"/>
      <c r="G3630" s="2"/>
    </row>
    <row r="3631" spans="5:7" x14ac:dyDescent="0.15">
      <c r="E3631" s="2"/>
      <c r="G3631" s="2"/>
    </row>
    <row r="3632" spans="5:7" x14ac:dyDescent="0.15">
      <c r="E3632" s="2"/>
      <c r="G3632" s="2"/>
    </row>
    <row r="3633" spans="5:7" x14ac:dyDescent="0.15">
      <c r="E3633" s="2"/>
      <c r="G3633" s="2"/>
    </row>
    <row r="3634" spans="5:7" x14ac:dyDescent="0.15">
      <c r="E3634" s="2"/>
      <c r="G3634" s="2"/>
    </row>
    <row r="3635" spans="5:7" x14ac:dyDescent="0.15">
      <c r="E3635" s="2"/>
      <c r="G3635" s="2"/>
    </row>
    <row r="3636" spans="5:7" x14ac:dyDescent="0.15">
      <c r="E3636" s="2"/>
      <c r="G3636" s="2"/>
    </row>
    <row r="3637" spans="5:7" x14ac:dyDescent="0.15">
      <c r="E3637" s="2"/>
      <c r="G3637" s="2"/>
    </row>
    <row r="3638" spans="5:7" x14ac:dyDescent="0.15">
      <c r="E3638" s="2"/>
      <c r="G3638" s="2"/>
    </row>
    <row r="3639" spans="5:7" x14ac:dyDescent="0.15">
      <c r="E3639" s="2"/>
      <c r="G3639" s="2"/>
    </row>
    <row r="3640" spans="5:7" x14ac:dyDescent="0.15">
      <c r="E3640" s="2"/>
      <c r="G3640" s="2"/>
    </row>
    <row r="3641" spans="5:7" x14ac:dyDescent="0.15">
      <c r="E3641" s="2"/>
      <c r="G3641" s="2"/>
    </row>
    <row r="3642" spans="5:7" x14ac:dyDescent="0.15">
      <c r="E3642" s="2"/>
      <c r="G3642" s="2"/>
    </row>
    <row r="3643" spans="5:7" x14ac:dyDescent="0.15">
      <c r="E3643" s="2"/>
      <c r="G3643" s="2"/>
    </row>
    <row r="3644" spans="5:7" x14ac:dyDescent="0.15">
      <c r="E3644" s="2"/>
      <c r="G3644" s="2"/>
    </row>
    <row r="3645" spans="5:7" x14ac:dyDescent="0.15">
      <c r="E3645" s="2"/>
      <c r="G3645" s="2"/>
    </row>
    <row r="3646" spans="5:7" x14ac:dyDescent="0.15">
      <c r="E3646" s="2"/>
      <c r="G3646" s="2"/>
    </row>
    <row r="3647" spans="5:7" x14ac:dyDescent="0.15">
      <c r="E3647" s="2"/>
      <c r="G3647" s="2"/>
    </row>
    <row r="3648" spans="5:7" x14ac:dyDescent="0.15">
      <c r="E3648" s="2"/>
      <c r="G3648" s="2"/>
    </row>
    <row r="3649" spans="5:7" x14ac:dyDescent="0.15">
      <c r="E3649" s="2"/>
      <c r="G3649" s="2"/>
    </row>
    <row r="3650" spans="5:7" x14ac:dyDescent="0.15">
      <c r="E3650" s="2"/>
      <c r="G3650" s="2"/>
    </row>
    <row r="3651" spans="5:7" x14ac:dyDescent="0.15">
      <c r="E3651" s="2"/>
      <c r="G3651" s="2"/>
    </row>
    <row r="3652" spans="5:7" x14ac:dyDescent="0.15">
      <c r="E3652" s="2"/>
      <c r="G3652" s="2"/>
    </row>
    <row r="3653" spans="5:7" x14ac:dyDescent="0.15">
      <c r="E3653" s="2"/>
      <c r="G3653" s="2"/>
    </row>
    <row r="3654" spans="5:7" x14ac:dyDescent="0.15">
      <c r="E3654" s="2"/>
      <c r="G3654" s="2"/>
    </row>
    <row r="3655" spans="5:7" x14ac:dyDescent="0.15">
      <c r="E3655" s="2"/>
      <c r="G3655" s="2"/>
    </row>
    <row r="3656" spans="5:7" x14ac:dyDescent="0.15">
      <c r="E3656" s="2"/>
      <c r="G3656" s="2"/>
    </row>
    <row r="3657" spans="5:7" x14ac:dyDescent="0.15">
      <c r="E3657" s="2"/>
      <c r="G3657" s="2"/>
    </row>
    <row r="3658" spans="5:7" x14ac:dyDescent="0.15">
      <c r="E3658" s="2"/>
      <c r="G3658" s="2"/>
    </row>
    <row r="3659" spans="5:7" x14ac:dyDescent="0.15">
      <c r="E3659" s="2"/>
      <c r="G3659" s="2"/>
    </row>
    <row r="3660" spans="5:7" x14ac:dyDescent="0.15">
      <c r="E3660" s="2"/>
      <c r="G3660" s="2"/>
    </row>
    <row r="3661" spans="5:7" x14ac:dyDescent="0.15">
      <c r="E3661" s="2"/>
      <c r="G3661" s="2"/>
    </row>
    <row r="3662" spans="5:7" x14ac:dyDescent="0.15">
      <c r="E3662" s="2"/>
      <c r="G3662" s="2"/>
    </row>
    <row r="3663" spans="5:7" x14ac:dyDescent="0.15">
      <c r="E3663" s="2"/>
      <c r="G3663" s="2"/>
    </row>
    <row r="3664" spans="5:7" x14ac:dyDescent="0.15">
      <c r="E3664" s="2"/>
      <c r="G3664" s="2"/>
    </row>
    <row r="3665" spans="5:7" x14ac:dyDescent="0.15">
      <c r="E3665" s="2"/>
      <c r="G3665" s="2"/>
    </row>
    <row r="3666" spans="5:7" x14ac:dyDescent="0.15">
      <c r="E3666" s="2"/>
      <c r="G3666" s="2"/>
    </row>
    <row r="3667" spans="5:7" x14ac:dyDescent="0.15">
      <c r="E3667" s="2"/>
      <c r="G3667" s="2"/>
    </row>
    <row r="3668" spans="5:7" x14ac:dyDescent="0.15">
      <c r="E3668" s="2"/>
      <c r="G3668" s="2"/>
    </row>
    <row r="3669" spans="5:7" x14ac:dyDescent="0.15">
      <c r="E3669" s="2"/>
      <c r="G3669" s="2"/>
    </row>
    <row r="3670" spans="5:7" x14ac:dyDescent="0.15">
      <c r="E3670" s="2"/>
      <c r="G3670" s="2"/>
    </row>
    <row r="3671" spans="5:7" x14ac:dyDescent="0.15">
      <c r="E3671" s="2"/>
      <c r="G3671" s="2"/>
    </row>
    <row r="3672" spans="5:7" x14ac:dyDescent="0.15">
      <c r="E3672" s="2"/>
      <c r="G3672" s="2"/>
    </row>
    <row r="3673" spans="5:7" x14ac:dyDescent="0.15">
      <c r="E3673" s="2"/>
      <c r="G3673" s="2"/>
    </row>
    <row r="3674" spans="5:7" x14ac:dyDescent="0.15">
      <c r="E3674" s="2"/>
      <c r="G3674" s="2"/>
    </row>
    <row r="3675" spans="5:7" x14ac:dyDescent="0.15">
      <c r="E3675" s="2"/>
      <c r="G3675" s="2"/>
    </row>
    <row r="3676" spans="5:7" x14ac:dyDescent="0.15">
      <c r="E3676" s="2"/>
      <c r="G3676" s="2"/>
    </row>
    <row r="3677" spans="5:7" x14ac:dyDescent="0.15">
      <c r="E3677" s="2"/>
      <c r="G3677" s="2"/>
    </row>
    <row r="3678" spans="5:7" x14ac:dyDescent="0.15">
      <c r="E3678" s="2"/>
      <c r="G3678" s="2"/>
    </row>
    <row r="3679" spans="5:7" x14ac:dyDescent="0.15">
      <c r="E3679" s="2"/>
      <c r="G3679" s="2"/>
    </row>
    <row r="3680" spans="5:7" x14ac:dyDescent="0.15">
      <c r="E3680" s="2"/>
      <c r="G3680" s="2"/>
    </row>
    <row r="3681" spans="5:7" x14ac:dyDescent="0.15">
      <c r="E3681" s="2"/>
      <c r="G3681" s="2"/>
    </row>
    <row r="3682" spans="5:7" x14ac:dyDescent="0.15">
      <c r="E3682" s="2"/>
      <c r="G3682" s="2"/>
    </row>
    <row r="3683" spans="5:7" x14ac:dyDescent="0.15">
      <c r="E3683" s="2"/>
      <c r="G3683" s="2"/>
    </row>
    <row r="3684" spans="5:7" x14ac:dyDescent="0.15">
      <c r="E3684" s="2"/>
      <c r="G3684" s="2"/>
    </row>
    <row r="3685" spans="5:7" x14ac:dyDescent="0.15">
      <c r="E3685" s="2"/>
      <c r="G3685" s="2"/>
    </row>
    <row r="3686" spans="5:7" x14ac:dyDescent="0.15">
      <c r="E3686" s="2"/>
      <c r="G3686" s="2"/>
    </row>
    <row r="3687" spans="5:7" x14ac:dyDescent="0.15">
      <c r="E3687" s="2"/>
      <c r="G3687" s="2"/>
    </row>
    <row r="3688" spans="5:7" x14ac:dyDescent="0.15">
      <c r="E3688" s="2"/>
      <c r="G3688" s="2"/>
    </row>
    <row r="3689" spans="5:7" x14ac:dyDescent="0.15">
      <c r="E3689" s="2"/>
      <c r="G3689" s="2"/>
    </row>
    <row r="3690" spans="5:7" x14ac:dyDescent="0.15">
      <c r="E3690" s="2"/>
      <c r="G3690" s="2"/>
    </row>
    <row r="3691" spans="5:7" x14ac:dyDescent="0.15">
      <c r="E3691" s="2"/>
      <c r="G3691" s="2"/>
    </row>
    <row r="3692" spans="5:7" x14ac:dyDescent="0.15">
      <c r="E3692" s="2"/>
      <c r="G3692" s="2"/>
    </row>
    <row r="3693" spans="5:7" x14ac:dyDescent="0.15">
      <c r="E3693" s="2"/>
      <c r="G3693" s="2"/>
    </row>
    <row r="3694" spans="5:7" x14ac:dyDescent="0.15">
      <c r="E3694" s="2"/>
      <c r="G3694" s="2"/>
    </row>
    <row r="3695" spans="5:7" x14ac:dyDescent="0.15">
      <c r="E3695" s="2"/>
      <c r="G3695" s="2"/>
    </row>
    <row r="3696" spans="5:7" x14ac:dyDescent="0.15">
      <c r="E3696" s="2"/>
      <c r="G3696" s="2"/>
    </row>
    <row r="3697" spans="5:7" x14ac:dyDescent="0.15">
      <c r="E3697" s="2"/>
      <c r="G3697" s="2"/>
    </row>
    <row r="3698" spans="5:7" x14ac:dyDescent="0.15">
      <c r="E3698" s="2"/>
      <c r="G3698" s="2"/>
    </row>
    <row r="3699" spans="5:7" x14ac:dyDescent="0.15">
      <c r="E3699" s="2"/>
      <c r="G3699" s="2"/>
    </row>
    <row r="3700" spans="5:7" x14ac:dyDescent="0.15">
      <c r="E3700" s="2"/>
      <c r="G3700" s="2"/>
    </row>
    <row r="3701" spans="5:7" x14ac:dyDescent="0.15">
      <c r="E3701" s="2"/>
      <c r="G3701" s="2"/>
    </row>
    <row r="3702" spans="5:7" x14ac:dyDescent="0.15">
      <c r="E3702" s="2"/>
      <c r="G3702" s="2"/>
    </row>
    <row r="3703" spans="5:7" x14ac:dyDescent="0.15">
      <c r="E3703" s="2"/>
      <c r="G3703" s="2"/>
    </row>
    <row r="3704" spans="5:7" x14ac:dyDescent="0.15">
      <c r="E3704" s="2"/>
      <c r="G3704" s="2"/>
    </row>
    <row r="3705" spans="5:7" x14ac:dyDescent="0.15">
      <c r="E3705" s="2"/>
      <c r="G3705" s="2"/>
    </row>
    <row r="3706" spans="5:7" x14ac:dyDescent="0.15">
      <c r="E3706" s="2"/>
      <c r="G3706" s="2"/>
    </row>
    <row r="3707" spans="5:7" x14ac:dyDescent="0.15">
      <c r="E3707" s="2"/>
      <c r="G3707" s="2"/>
    </row>
    <row r="3708" spans="5:7" x14ac:dyDescent="0.15">
      <c r="E3708" s="2"/>
      <c r="G3708" s="2"/>
    </row>
    <row r="3709" spans="5:7" x14ac:dyDescent="0.15">
      <c r="E3709" s="2"/>
      <c r="G3709" s="2"/>
    </row>
    <row r="3710" spans="5:7" x14ac:dyDescent="0.15">
      <c r="E3710" s="2"/>
      <c r="G3710" s="2"/>
    </row>
    <row r="3711" spans="5:7" x14ac:dyDescent="0.15">
      <c r="E3711" s="2"/>
      <c r="G3711" s="2"/>
    </row>
    <row r="3712" spans="5:7" x14ac:dyDescent="0.15">
      <c r="E3712" s="2"/>
      <c r="G3712" s="2"/>
    </row>
    <row r="3713" spans="5:7" x14ac:dyDescent="0.15">
      <c r="E3713" s="2"/>
      <c r="G3713" s="2"/>
    </row>
    <row r="3714" spans="5:7" x14ac:dyDescent="0.15">
      <c r="E3714" s="2"/>
      <c r="G3714" s="2"/>
    </row>
    <row r="3715" spans="5:7" x14ac:dyDescent="0.15">
      <c r="E3715" s="2"/>
      <c r="G3715" s="2"/>
    </row>
    <row r="3716" spans="5:7" x14ac:dyDescent="0.15">
      <c r="E3716" s="2"/>
      <c r="G3716" s="2"/>
    </row>
    <row r="3717" spans="5:7" x14ac:dyDescent="0.15">
      <c r="E3717" s="2"/>
      <c r="G3717" s="2"/>
    </row>
    <row r="3718" spans="5:7" x14ac:dyDescent="0.15">
      <c r="E3718" s="2"/>
      <c r="G3718" s="2"/>
    </row>
    <row r="3719" spans="5:7" x14ac:dyDescent="0.15">
      <c r="E3719" s="2"/>
      <c r="G3719" s="2"/>
    </row>
    <row r="3720" spans="5:7" x14ac:dyDescent="0.15">
      <c r="E3720" s="2"/>
      <c r="G3720" s="2"/>
    </row>
    <row r="3721" spans="5:7" x14ac:dyDescent="0.15">
      <c r="E3721" s="2"/>
      <c r="G3721" s="2"/>
    </row>
    <row r="3722" spans="5:7" x14ac:dyDescent="0.15">
      <c r="E3722" s="2"/>
      <c r="G3722" s="2"/>
    </row>
    <row r="3723" spans="5:7" x14ac:dyDescent="0.15">
      <c r="E3723" s="2"/>
      <c r="G3723" s="2"/>
    </row>
    <row r="3724" spans="5:7" x14ac:dyDescent="0.15">
      <c r="E3724" s="2"/>
      <c r="G3724" s="2"/>
    </row>
    <row r="3725" spans="5:7" x14ac:dyDescent="0.15">
      <c r="E3725" s="2"/>
      <c r="G3725" s="2"/>
    </row>
    <row r="3726" spans="5:7" x14ac:dyDescent="0.15">
      <c r="E3726" s="2"/>
      <c r="G3726" s="2"/>
    </row>
    <row r="3727" spans="5:7" x14ac:dyDescent="0.15">
      <c r="E3727" s="2"/>
      <c r="G3727" s="2"/>
    </row>
    <row r="3728" spans="5:7" x14ac:dyDescent="0.15">
      <c r="E3728" s="2"/>
      <c r="G3728" s="2"/>
    </row>
    <row r="3729" spans="5:7" x14ac:dyDescent="0.15">
      <c r="E3729" s="2"/>
      <c r="G3729" s="2"/>
    </row>
    <row r="3730" spans="5:7" x14ac:dyDescent="0.15">
      <c r="E3730" s="2"/>
      <c r="G3730" s="2"/>
    </row>
    <row r="3731" spans="5:7" x14ac:dyDescent="0.15">
      <c r="E3731" s="2"/>
      <c r="G3731" s="2"/>
    </row>
    <row r="3732" spans="5:7" x14ac:dyDescent="0.15">
      <c r="E3732" s="2"/>
      <c r="G3732" s="2"/>
    </row>
    <row r="3733" spans="5:7" x14ac:dyDescent="0.15">
      <c r="E3733" s="2"/>
      <c r="G3733" s="2"/>
    </row>
    <row r="3734" spans="5:7" x14ac:dyDescent="0.15">
      <c r="E3734" s="2"/>
      <c r="G3734" s="2"/>
    </row>
    <row r="3735" spans="5:7" x14ac:dyDescent="0.15">
      <c r="E3735" s="2"/>
      <c r="G3735" s="2"/>
    </row>
    <row r="3736" spans="5:7" x14ac:dyDescent="0.15">
      <c r="E3736" s="2"/>
      <c r="G3736" s="2"/>
    </row>
    <row r="3737" spans="5:7" x14ac:dyDescent="0.15">
      <c r="E3737" s="2"/>
      <c r="G3737" s="2"/>
    </row>
    <row r="3738" spans="5:7" x14ac:dyDescent="0.15">
      <c r="E3738" s="2"/>
      <c r="G3738" s="2"/>
    </row>
    <row r="3739" spans="5:7" x14ac:dyDescent="0.15">
      <c r="E3739" s="2"/>
      <c r="G3739" s="2"/>
    </row>
    <row r="3740" spans="5:7" x14ac:dyDescent="0.15">
      <c r="E3740" s="2"/>
      <c r="G3740" s="2"/>
    </row>
    <row r="3741" spans="5:7" x14ac:dyDescent="0.15">
      <c r="E3741" s="2"/>
      <c r="G3741" s="2"/>
    </row>
    <row r="3742" spans="5:7" x14ac:dyDescent="0.15">
      <c r="E3742" s="2"/>
      <c r="G3742" s="2"/>
    </row>
    <row r="3743" spans="5:7" x14ac:dyDescent="0.15">
      <c r="E3743" s="2"/>
      <c r="G3743" s="2"/>
    </row>
    <row r="3744" spans="5:7" x14ac:dyDescent="0.15">
      <c r="E3744" s="2"/>
      <c r="G3744" s="2"/>
    </row>
    <row r="3745" spans="5:7" x14ac:dyDescent="0.15">
      <c r="E3745" s="2"/>
      <c r="G3745" s="2"/>
    </row>
    <row r="3746" spans="5:7" x14ac:dyDescent="0.15">
      <c r="E3746" s="2"/>
      <c r="G3746" s="2"/>
    </row>
    <row r="3747" spans="5:7" x14ac:dyDescent="0.15">
      <c r="E3747" s="2"/>
      <c r="G3747" s="2"/>
    </row>
    <row r="3748" spans="5:7" x14ac:dyDescent="0.15">
      <c r="E3748" s="2"/>
      <c r="G3748" s="2"/>
    </row>
    <row r="3749" spans="5:7" x14ac:dyDescent="0.15">
      <c r="E3749" s="2"/>
      <c r="G3749" s="2"/>
    </row>
    <row r="3750" spans="5:7" x14ac:dyDescent="0.15">
      <c r="E3750" s="2"/>
      <c r="G3750" s="2"/>
    </row>
    <row r="3751" spans="5:7" x14ac:dyDescent="0.15">
      <c r="E3751" s="2"/>
      <c r="G3751" s="2"/>
    </row>
    <row r="3752" spans="5:7" x14ac:dyDescent="0.15">
      <c r="E3752" s="2"/>
      <c r="G3752" s="2"/>
    </row>
    <row r="3753" spans="5:7" x14ac:dyDescent="0.15">
      <c r="E3753" s="2"/>
      <c r="G3753" s="2"/>
    </row>
    <row r="3754" spans="5:7" x14ac:dyDescent="0.15">
      <c r="E3754" s="2"/>
      <c r="G3754" s="2"/>
    </row>
    <row r="3755" spans="5:7" x14ac:dyDescent="0.15">
      <c r="E3755" s="2"/>
      <c r="G3755" s="2"/>
    </row>
    <row r="3756" spans="5:7" x14ac:dyDescent="0.15">
      <c r="E3756" s="2"/>
      <c r="G3756" s="2"/>
    </row>
    <row r="3757" spans="5:7" x14ac:dyDescent="0.15">
      <c r="E3757" s="2"/>
      <c r="G3757" s="2"/>
    </row>
    <row r="3758" spans="5:7" x14ac:dyDescent="0.15">
      <c r="E3758" s="2"/>
      <c r="G3758" s="2"/>
    </row>
    <row r="3759" spans="5:7" x14ac:dyDescent="0.15">
      <c r="E3759" s="2"/>
      <c r="G3759" s="2"/>
    </row>
    <row r="3760" spans="5:7" x14ac:dyDescent="0.15">
      <c r="E3760" s="2"/>
      <c r="G3760" s="2"/>
    </row>
    <row r="3761" spans="5:7" x14ac:dyDescent="0.15">
      <c r="E3761" s="2"/>
      <c r="G3761" s="2"/>
    </row>
    <row r="3762" spans="5:7" x14ac:dyDescent="0.15">
      <c r="E3762" s="2"/>
      <c r="G3762" s="2"/>
    </row>
    <row r="3763" spans="5:7" x14ac:dyDescent="0.15">
      <c r="E3763" s="2"/>
      <c r="G3763" s="2"/>
    </row>
    <row r="3764" spans="5:7" x14ac:dyDescent="0.15">
      <c r="E3764" s="2"/>
      <c r="G3764" s="2"/>
    </row>
    <row r="3765" spans="5:7" x14ac:dyDescent="0.15">
      <c r="E3765" s="2"/>
      <c r="G3765" s="2"/>
    </row>
    <row r="3766" spans="5:7" x14ac:dyDescent="0.15">
      <c r="E3766" s="2"/>
      <c r="G3766" s="2"/>
    </row>
    <row r="3767" spans="5:7" x14ac:dyDescent="0.15">
      <c r="E3767" s="2"/>
      <c r="G3767" s="2"/>
    </row>
    <row r="3768" spans="5:7" x14ac:dyDescent="0.15">
      <c r="E3768" s="2"/>
      <c r="G3768" s="2"/>
    </row>
    <row r="3769" spans="5:7" x14ac:dyDescent="0.15">
      <c r="E3769" s="2"/>
      <c r="G3769" s="2"/>
    </row>
    <row r="3770" spans="5:7" x14ac:dyDescent="0.15">
      <c r="E3770" s="2"/>
      <c r="G3770" s="2"/>
    </row>
    <row r="3771" spans="5:7" x14ac:dyDescent="0.15">
      <c r="E3771" s="2"/>
      <c r="G3771" s="2"/>
    </row>
    <row r="3772" spans="5:7" x14ac:dyDescent="0.15">
      <c r="E3772" s="2"/>
      <c r="G3772" s="2"/>
    </row>
    <row r="3773" spans="5:7" x14ac:dyDescent="0.15">
      <c r="E3773" s="2"/>
      <c r="G3773" s="2"/>
    </row>
    <row r="3774" spans="5:7" x14ac:dyDescent="0.15">
      <c r="E3774" s="2"/>
      <c r="G3774" s="2"/>
    </row>
    <row r="3775" spans="5:7" x14ac:dyDescent="0.15">
      <c r="E3775" s="2"/>
      <c r="G3775" s="2"/>
    </row>
    <row r="3776" spans="5:7" x14ac:dyDescent="0.15">
      <c r="E3776" s="2"/>
      <c r="G3776" s="2"/>
    </row>
    <row r="3777" spans="5:7" x14ac:dyDescent="0.15">
      <c r="E3777" s="2"/>
      <c r="G3777" s="2"/>
    </row>
    <row r="3778" spans="5:7" x14ac:dyDescent="0.15">
      <c r="E3778" s="2"/>
      <c r="G3778" s="2"/>
    </row>
    <row r="3779" spans="5:7" x14ac:dyDescent="0.15">
      <c r="E3779" s="2"/>
      <c r="G3779" s="2"/>
    </row>
    <row r="3780" spans="5:7" x14ac:dyDescent="0.15">
      <c r="E3780" s="2"/>
      <c r="G3780" s="2"/>
    </row>
    <row r="3781" spans="5:7" x14ac:dyDescent="0.15">
      <c r="E3781" s="2"/>
      <c r="G3781" s="2"/>
    </row>
    <row r="3782" spans="5:7" x14ac:dyDescent="0.15">
      <c r="E3782" s="2"/>
      <c r="G3782" s="2"/>
    </row>
    <row r="3783" spans="5:7" x14ac:dyDescent="0.15">
      <c r="E3783" s="2"/>
      <c r="G3783" s="2"/>
    </row>
    <row r="3784" spans="5:7" x14ac:dyDescent="0.15">
      <c r="E3784" s="2"/>
      <c r="G3784" s="2"/>
    </row>
    <row r="3785" spans="5:7" x14ac:dyDescent="0.15">
      <c r="E3785" s="2"/>
      <c r="G3785" s="2"/>
    </row>
    <row r="3786" spans="5:7" x14ac:dyDescent="0.15">
      <c r="E3786" s="2"/>
      <c r="G3786" s="2"/>
    </row>
    <row r="3787" spans="5:7" x14ac:dyDescent="0.15">
      <c r="E3787" s="2"/>
      <c r="G3787" s="2"/>
    </row>
    <row r="3788" spans="5:7" x14ac:dyDescent="0.15">
      <c r="E3788" s="2"/>
      <c r="G3788" s="2"/>
    </row>
    <row r="3789" spans="5:7" x14ac:dyDescent="0.15">
      <c r="E3789" s="2"/>
      <c r="G3789" s="2"/>
    </row>
    <row r="3790" spans="5:7" x14ac:dyDescent="0.15">
      <c r="E3790" s="2"/>
      <c r="G3790" s="2"/>
    </row>
    <row r="3791" spans="5:7" x14ac:dyDescent="0.15">
      <c r="E3791" s="2"/>
      <c r="G3791" s="2"/>
    </row>
    <row r="3792" spans="5:7" x14ac:dyDescent="0.15">
      <c r="E3792" s="2"/>
      <c r="G3792" s="2"/>
    </row>
    <row r="3793" spans="5:7" x14ac:dyDescent="0.15">
      <c r="E3793" s="2"/>
      <c r="G3793" s="2"/>
    </row>
    <row r="3794" spans="5:7" x14ac:dyDescent="0.15">
      <c r="E3794" s="2"/>
      <c r="G3794" s="2"/>
    </row>
    <row r="3795" spans="5:7" x14ac:dyDescent="0.15">
      <c r="E3795" s="2"/>
      <c r="G3795" s="2"/>
    </row>
    <row r="3796" spans="5:7" x14ac:dyDescent="0.15">
      <c r="E3796" s="2"/>
      <c r="G3796" s="2"/>
    </row>
    <row r="3797" spans="5:7" x14ac:dyDescent="0.15">
      <c r="E3797" s="2"/>
      <c r="G3797" s="2"/>
    </row>
    <row r="3798" spans="5:7" x14ac:dyDescent="0.15">
      <c r="E3798" s="2"/>
      <c r="G3798" s="2"/>
    </row>
    <row r="3799" spans="5:7" x14ac:dyDescent="0.15">
      <c r="E3799" s="2"/>
      <c r="G3799" s="2"/>
    </row>
    <row r="3800" spans="5:7" x14ac:dyDescent="0.15">
      <c r="E3800" s="2"/>
      <c r="G3800" s="2"/>
    </row>
    <row r="3801" spans="5:7" x14ac:dyDescent="0.15">
      <c r="E3801" s="2"/>
      <c r="G3801" s="2"/>
    </row>
    <row r="3802" spans="5:7" x14ac:dyDescent="0.15">
      <c r="E3802" s="2"/>
      <c r="G3802" s="2"/>
    </row>
    <row r="3803" spans="5:7" x14ac:dyDescent="0.15">
      <c r="E3803" s="2"/>
      <c r="G3803" s="2"/>
    </row>
    <row r="3804" spans="5:7" x14ac:dyDescent="0.15">
      <c r="E3804" s="2"/>
      <c r="G3804" s="2"/>
    </row>
    <row r="3805" spans="5:7" x14ac:dyDescent="0.15">
      <c r="E3805" s="2"/>
      <c r="G3805" s="2"/>
    </row>
    <row r="3806" spans="5:7" x14ac:dyDescent="0.15">
      <c r="E3806" s="2"/>
      <c r="G3806" s="2"/>
    </row>
    <row r="3807" spans="5:7" x14ac:dyDescent="0.15">
      <c r="E3807" s="2"/>
      <c r="G3807" s="2"/>
    </row>
    <row r="3808" spans="5:7" x14ac:dyDescent="0.15">
      <c r="E3808" s="2"/>
      <c r="G3808" s="2"/>
    </row>
    <row r="3809" spans="5:7" x14ac:dyDescent="0.15">
      <c r="E3809" s="2"/>
      <c r="G3809" s="2"/>
    </row>
    <row r="3810" spans="5:7" x14ac:dyDescent="0.15">
      <c r="E3810" s="2"/>
      <c r="G3810" s="2"/>
    </row>
    <row r="3811" spans="5:7" x14ac:dyDescent="0.15">
      <c r="E3811" s="2"/>
      <c r="G3811" s="2"/>
    </row>
    <row r="3812" spans="5:7" x14ac:dyDescent="0.15">
      <c r="E3812" s="2"/>
      <c r="G3812" s="2"/>
    </row>
    <row r="3813" spans="5:7" x14ac:dyDescent="0.15">
      <c r="E3813" s="2"/>
      <c r="G3813" s="2"/>
    </row>
    <row r="3814" spans="5:7" x14ac:dyDescent="0.15">
      <c r="E3814" s="2"/>
      <c r="G3814" s="2"/>
    </row>
    <row r="3815" spans="5:7" x14ac:dyDescent="0.15">
      <c r="E3815" s="2"/>
      <c r="G3815" s="2"/>
    </row>
    <row r="3816" spans="5:7" x14ac:dyDescent="0.15">
      <c r="E3816" s="2"/>
      <c r="G3816" s="2"/>
    </row>
    <row r="3817" spans="5:7" x14ac:dyDescent="0.15">
      <c r="E3817" s="2"/>
      <c r="G3817" s="2"/>
    </row>
    <row r="3818" spans="5:7" x14ac:dyDescent="0.15">
      <c r="E3818" s="2"/>
      <c r="G3818" s="2"/>
    </row>
    <row r="3819" spans="5:7" x14ac:dyDescent="0.15">
      <c r="E3819" s="2"/>
      <c r="G3819" s="2"/>
    </row>
    <row r="3820" spans="5:7" x14ac:dyDescent="0.15">
      <c r="E3820" s="2"/>
      <c r="G3820" s="2"/>
    </row>
    <row r="3821" spans="5:7" x14ac:dyDescent="0.15">
      <c r="E3821" s="2"/>
      <c r="G3821" s="2"/>
    </row>
    <row r="3822" spans="5:7" x14ac:dyDescent="0.15">
      <c r="E3822" s="2"/>
      <c r="G3822" s="2"/>
    </row>
    <row r="3823" spans="5:7" x14ac:dyDescent="0.15">
      <c r="E3823" s="2"/>
      <c r="G3823" s="2"/>
    </row>
    <row r="3824" spans="5:7" x14ac:dyDescent="0.15">
      <c r="E3824" s="2"/>
      <c r="G3824" s="2"/>
    </row>
    <row r="3825" spans="5:7" x14ac:dyDescent="0.15">
      <c r="E3825" s="2"/>
      <c r="G3825" s="2"/>
    </row>
    <row r="3826" spans="5:7" x14ac:dyDescent="0.15">
      <c r="E3826" s="2"/>
      <c r="G3826" s="2"/>
    </row>
    <row r="3827" spans="5:7" x14ac:dyDescent="0.15">
      <c r="E3827" s="2"/>
      <c r="G3827" s="2"/>
    </row>
    <row r="3828" spans="5:7" x14ac:dyDescent="0.15">
      <c r="E3828" s="2"/>
      <c r="G3828" s="2"/>
    </row>
    <row r="3829" spans="5:7" x14ac:dyDescent="0.15">
      <c r="E3829" s="2"/>
      <c r="G3829" s="2"/>
    </row>
    <row r="3830" spans="5:7" x14ac:dyDescent="0.15">
      <c r="E3830" s="2"/>
      <c r="G3830" s="2"/>
    </row>
    <row r="3831" spans="5:7" x14ac:dyDescent="0.15">
      <c r="E3831" s="2"/>
      <c r="G3831" s="2"/>
    </row>
    <row r="3832" spans="5:7" x14ac:dyDescent="0.15">
      <c r="E3832" s="2"/>
      <c r="G3832" s="2"/>
    </row>
    <row r="3833" spans="5:7" x14ac:dyDescent="0.15">
      <c r="E3833" s="2"/>
      <c r="G3833" s="2"/>
    </row>
    <row r="3834" spans="5:7" x14ac:dyDescent="0.15">
      <c r="E3834" s="2"/>
      <c r="G3834" s="2"/>
    </row>
    <row r="3835" spans="5:7" x14ac:dyDescent="0.15">
      <c r="E3835" s="2"/>
      <c r="G3835" s="2"/>
    </row>
    <row r="3836" spans="5:7" x14ac:dyDescent="0.15">
      <c r="E3836" s="2"/>
      <c r="G3836" s="2"/>
    </row>
    <row r="3837" spans="5:7" x14ac:dyDescent="0.15">
      <c r="E3837" s="2"/>
      <c r="G3837" s="2"/>
    </row>
    <row r="3838" spans="5:7" x14ac:dyDescent="0.15">
      <c r="E3838" s="2"/>
      <c r="G3838" s="2"/>
    </row>
    <row r="3839" spans="5:7" x14ac:dyDescent="0.15">
      <c r="E3839" s="2"/>
      <c r="G3839" s="2"/>
    </row>
    <row r="3840" spans="5:7" x14ac:dyDescent="0.15">
      <c r="E3840" s="2"/>
      <c r="G3840" s="2"/>
    </row>
    <row r="3841" spans="5:7" x14ac:dyDescent="0.15">
      <c r="E3841" s="2"/>
      <c r="G3841" s="2"/>
    </row>
    <row r="3842" spans="5:7" x14ac:dyDescent="0.15">
      <c r="E3842" s="2"/>
      <c r="G3842" s="2"/>
    </row>
    <row r="3843" spans="5:7" x14ac:dyDescent="0.15">
      <c r="E3843" s="2"/>
      <c r="G3843" s="2"/>
    </row>
    <row r="3844" spans="5:7" x14ac:dyDescent="0.15">
      <c r="E3844" s="2"/>
      <c r="G3844" s="2"/>
    </row>
    <row r="3845" spans="5:7" x14ac:dyDescent="0.15">
      <c r="E3845" s="2"/>
      <c r="G3845" s="2"/>
    </row>
    <row r="3846" spans="5:7" x14ac:dyDescent="0.15">
      <c r="E3846" s="2"/>
      <c r="G3846" s="2"/>
    </row>
    <row r="3847" spans="5:7" x14ac:dyDescent="0.15">
      <c r="E3847" s="2"/>
      <c r="G3847" s="2"/>
    </row>
    <row r="3848" spans="5:7" x14ac:dyDescent="0.15">
      <c r="E3848" s="2"/>
      <c r="G3848" s="2"/>
    </row>
    <row r="3849" spans="5:7" x14ac:dyDescent="0.15">
      <c r="E3849" s="2"/>
      <c r="G3849" s="2"/>
    </row>
    <row r="3850" spans="5:7" x14ac:dyDescent="0.15">
      <c r="E3850" s="2"/>
      <c r="G3850" s="2"/>
    </row>
    <row r="3851" spans="5:7" x14ac:dyDescent="0.15">
      <c r="E3851" s="2"/>
      <c r="G3851" s="2"/>
    </row>
    <row r="3852" spans="5:7" x14ac:dyDescent="0.15">
      <c r="E3852" s="2"/>
      <c r="G3852" s="2"/>
    </row>
    <row r="3853" spans="5:7" x14ac:dyDescent="0.15">
      <c r="E3853" s="2"/>
      <c r="G3853" s="2"/>
    </row>
    <row r="3854" spans="5:7" x14ac:dyDescent="0.15">
      <c r="E3854" s="2"/>
      <c r="G3854" s="2"/>
    </row>
    <row r="3855" spans="5:7" x14ac:dyDescent="0.15">
      <c r="E3855" s="2"/>
      <c r="G3855" s="2"/>
    </row>
    <row r="3856" spans="5:7" x14ac:dyDescent="0.15">
      <c r="E3856" s="2"/>
      <c r="G3856" s="2"/>
    </row>
    <row r="3857" spans="5:7" x14ac:dyDescent="0.15">
      <c r="E3857" s="2"/>
      <c r="G3857" s="2"/>
    </row>
    <row r="3858" spans="5:7" x14ac:dyDescent="0.15">
      <c r="E3858" s="2"/>
      <c r="G3858" s="2"/>
    </row>
    <row r="3859" spans="5:7" x14ac:dyDescent="0.15">
      <c r="E3859" s="2"/>
      <c r="G3859" s="2"/>
    </row>
    <row r="3860" spans="5:7" x14ac:dyDescent="0.15">
      <c r="E3860" s="2"/>
      <c r="G3860" s="2"/>
    </row>
    <row r="3861" spans="5:7" x14ac:dyDescent="0.15">
      <c r="E3861" s="2"/>
      <c r="G3861" s="2"/>
    </row>
    <row r="3862" spans="5:7" x14ac:dyDescent="0.15">
      <c r="E3862" s="2"/>
      <c r="G3862" s="2"/>
    </row>
    <row r="3863" spans="5:7" x14ac:dyDescent="0.15">
      <c r="E3863" s="2"/>
      <c r="G3863" s="2"/>
    </row>
    <row r="3864" spans="5:7" x14ac:dyDescent="0.15">
      <c r="E3864" s="2"/>
      <c r="G3864" s="2"/>
    </row>
    <row r="3865" spans="5:7" x14ac:dyDescent="0.15">
      <c r="E3865" s="2"/>
      <c r="G3865" s="2"/>
    </row>
    <row r="3866" spans="5:7" x14ac:dyDescent="0.15">
      <c r="E3866" s="2"/>
      <c r="G3866" s="2"/>
    </row>
    <row r="3867" spans="5:7" x14ac:dyDescent="0.15">
      <c r="E3867" s="2"/>
      <c r="G3867" s="2"/>
    </row>
    <row r="3868" spans="5:7" x14ac:dyDescent="0.15">
      <c r="E3868" s="2"/>
      <c r="G3868" s="2"/>
    </row>
    <row r="3869" spans="5:7" x14ac:dyDescent="0.15">
      <c r="E3869" s="2"/>
      <c r="G3869" s="2"/>
    </row>
    <row r="3870" spans="5:7" x14ac:dyDescent="0.15">
      <c r="E3870" s="2"/>
      <c r="G3870" s="2"/>
    </row>
    <row r="3871" spans="5:7" x14ac:dyDescent="0.15">
      <c r="E3871" s="2"/>
      <c r="G3871" s="2"/>
    </row>
    <row r="3872" spans="5:7" x14ac:dyDescent="0.15">
      <c r="E3872" s="2"/>
      <c r="G3872" s="2"/>
    </row>
    <row r="3873" spans="5:7" x14ac:dyDescent="0.15">
      <c r="E3873" s="2"/>
      <c r="G3873" s="2"/>
    </row>
    <row r="3874" spans="5:7" x14ac:dyDescent="0.15">
      <c r="E3874" s="2"/>
      <c r="G3874" s="2"/>
    </row>
    <row r="3875" spans="5:7" x14ac:dyDescent="0.15">
      <c r="E3875" s="2"/>
      <c r="G3875" s="2"/>
    </row>
    <row r="3876" spans="5:7" x14ac:dyDescent="0.15">
      <c r="E3876" s="2"/>
      <c r="G3876" s="2"/>
    </row>
    <row r="3877" spans="5:7" x14ac:dyDescent="0.15">
      <c r="E3877" s="2"/>
      <c r="G3877" s="2"/>
    </row>
    <row r="3878" spans="5:7" x14ac:dyDescent="0.15">
      <c r="E3878" s="2"/>
      <c r="G3878" s="2"/>
    </row>
    <row r="3879" spans="5:7" x14ac:dyDescent="0.15">
      <c r="E3879" s="2"/>
      <c r="G3879" s="2"/>
    </row>
    <row r="3880" spans="5:7" x14ac:dyDescent="0.15">
      <c r="E3880" s="2"/>
      <c r="G3880" s="2"/>
    </row>
    <row r="3881" spans="5:7" x14ac:dyDescent="0.15">
      <c r="E3881" s="2"/>
      <c r="G3881" s="2"/>
    </row>
    <row r="3882" spans="5:7" x14ac:dyDescent="0.15">
      <c r="E3882" s="2"/>
      <c r="G3882" s="2"/>
    </row>
    <row r="3883" spans="5:7" x14ac:dyDescent="0.15">
      <c r="E3883" s="2"/>
      <c r="G3883" s="2"/>
    </row>
    <row r="3884" spans="5:7" x14ac:dyDescent="0.15">
      <c r="E3884" s="2"/>
      <c r="G3884" s="2"/>
    </row>
    <row r="3885" spans="5:7" x14ac:dyDescent="0.15">
      <c r="E3885" s="2"/>
      <c r="G3885" s="2"/>
    </row>
    <row r="3886" spans="5:7" x14ac:dyDescent="0.15">
      <c r="E3886" s="2"/>
      <c r="G3886" s="2"/>
    </row>
    <row r="3887" spans="5:7" x14ac:dyDescent="0.15">
      <c r="E3887" s="2"/>
      <c r="G3887" s="2"/>
    </row>
    <row r="3888" spans="5:7" x14ac:dyDescent="0.15">
      <c r="E3888" s="2"/>
      <c r="G3888" s="2"/>
    </row>
    <row r="3889" spans="5:7" x14ac:dyDescent="0.15">
      <c r="E3889" s="2"/>
      <c r="G3889" s="2"/>
    </row>
    <row r="3890" spans="5:7" x14ac:dyDescent="0.15">
      <c r="E3890" s="2"/>
      <c r="G3890" s="2"/>
    </row>
    <row r="3891" spans="5:7" x14ac:dyDescent="0.15">
      <c r="E3891" s="2"/>
      <c r="G3891" s="2"/>
    </row>
    <row r="3892" spans="5:7" x14ac:dyDescent="0.15">
      <c r="E3892" s="2"/>
      <c r="G3892" s="2"/>
    </row>
    <row r="3893" spans="5:7" x14ac:dyDescent="0.15">
      <c r="E3893" s="2"/>
      <c r="G3893" s="2"/>
    </row>
    <row r="3894" spans="5:7" x14ac:dyDescent="0.15">
      <c r="E3894" s="2"/>
      <c r="G3894" s="2"/>
    </row>
    <row r="3895" spans="5:7" x14ac:dyDescent="0.15">
      <c r="E3895" s="2"/>
      <c r="G3895" s="2"/>
    </row>
    <row r="3896" spans="5:7" x14ac:dyDescent="0.15">
      <c r="E3896" s="2"/>
      <c r="G3896" s="2"/>
    </row>
    <row r="3897" spans="5:7" x14ac:dyDescent="0.15">
      <c r="E3897" s="2"/>
      <c r="G3897" s="2"/>
    </row>
    <row r="3898" spans="5:7" x14ac:dyDescent="0.15">
      <c r="E3898" s="2"/>
      <c r="G3898" s="2"/>
    </row>
    <row r="3899" spans="5:7" x14ac:dyDescent="0.15">
      <c r="E3899" s="2"/>
      <c r="G3899" s="2"/>
    </row>
    <row r="3900" spans="5:7" x14ac:dyDescent="0.15">
      <c r="E3900" s="2"/>
      <c r="G3900" s="2"/>
    </row>
    <row r="3901" spans="5:7" x14ac:dyDescent="0.15">
      <c r="E3901" s="2"/>
      <c r="G3901" s="2"/>
    </row>
    <row r="3902" spans="5:7" x14ac:dyDescent="0.15">
      <c r="E3902" s="2"/>
      <c r="G3902" s="2"/>
    </row>
    <row r="3903" spans="5:7" x14ac:dyDescent="0.15">
      <c r="E3903" s="2"/>
      <c r="G3903" s="2"/>
    </row>
    <row r="3904" spans="5:7" x14ac:dyDescent="0.15">
      <c r="E3904" s="2"/>
      <c r="G3904" s="2"/>
    </row>
    <row r="3905" spans="5:7" x14ac:dyDescent="0.15">
      <c r="E3905" s="2"/>
      <c r="G3905" s="2"/>
    </row>
    <row r="3906" spans="5:7" x14ac:dyDescent="0.15">
      <c r="E3906" s="2"/>
      <c r="G3906" s="2"/>
    </row>
    <row r="3907" spans="5:7" x14ac:dyDescent="0.15">
      <c r="E3907" s="2"/>
      <c r="G3907" s="2"/>
    </row>
    <row r="3908" spans="5:7" x14ac:dyDescent="0.15">
      <c r="E3908" s="2"/>
      <c r="G3908" s="2"/>
    </row>
    <row r="3909" spans="5:7" x14ac:dyDescent="0.15">
      <c r="E3909" s="2"/>
      <c r="G3909" s="2"/>
    </row>
    <row r="3910" spans="5:7" x14ac:dyDescent="0.15">
      <c r="E3910" s="2"/>
      <c r="G3910" s="2"/>
    </row>
    <row r="3911" spans="5:7" x14ac:dyDescent="0.15">
      <c r="E3911" s="2"/>
      <c r="G3911" s="2"/>
    </row>
    <row r="3912" spans="5:7" x14ac:dyDescent="0.15">
      <c r="E3912" s="2"/>
      <c r="G3912" s="2"/>
    </row>
    <row r="3913" spans="5:7" x14ac:dyDescent="0.15">
      <c r="E3913" s="2"/>
      <c r="G3913" s="2"/>
    </row>
    <row r="3914" spans="5:7" x14ac:dyDescent="0.15">
      <c r="E3914" s="2"/>
      <c r="G3914" s="2"/>
    </row>
    <row r="3915" spans="5:7" x14ac:dyDescent="0.15">
      <c r="E3915" s="2"/>
      <c r="G3915" s="2"/>
    </row>
    <row r="3916" spans="5:7" x14ac:dyDescent="0.15">
      <c r="E3916" s="2"/>
      <c r="G3916" s="2"/>
    </row>
    <row r="3917" spans="5:7" x14ac:dyDescent="0.15">
      <c r="E3917" s="2"/>
      <c r="G3917" s="2"/>
    </row>
    <row r="3918" spans="5:7" x14ac:dyDescent="0.15">
      <c r="E3918" s="2"/>
      <c r="G3918" s="2"/>
    </row>
    <row r="3919" spans="5:7" x14ac:dyDescent="0.15">
      <c r="E3919" s="2"/>
      <c r="G3919" s="2"/>
    </row>
    <row r="3920" spans="5:7" x14ac:dyDescent="0.15">
      <c r="E3920" s="2"/>
      <c r="G3920" s="2"/>
    </row>
    <row r="3921" spans="5:7" x14ac:dyDescent="0.15">
      <c r="E3921" s="2"/>
      <c r="G3921" s="2"/>
    </row>
    <row r="3922" spans="5:7" x14ac:dyDescent="0.15">
      <c r="E3922" s="2"/>
      <c r="G3922" s="2"/>
    </row>
    <row r="3923" spans="5:7" x14ac:dyDescent="0.15">
      <c r="E3923" s="2"/>
      <c r="G3923" s="2"/>
    </row>
    <row r="3924" spans="5:7" x14ac:dyDescent="0.15">
      <c r="E3924" s="2"/>
      <c r="G3924" s="2"/>
    </row>
    <row r="3925" spans="5:7" x14ac:dyDescent="0.15">
      <c r="E3925" s="2"/>
      <c r="G3925" s="2"/>
    </row>
    <row r="3926" spans="5:7" x14ac:dyDescent="0.15">
      <c r="E3926" s="2"/>
      <c r="G3926" s="2"/>
    </row>
    <row r="3927" spans="5:7" x14ac:dyDescent="0.15">
      <c r="E3927" s="2"/>
      <c r="G3927" s="2"/>
    </row>
    <row r="3928" spans="5:7" x14ac:dyDescent="0.15">
      <c r="E3928" s="2"/>
      <c r="G3928" s="2"/>
    </row>
    <row r="3929" spans="5:7" x14ac:dyDescent="0.15">
      <c r="E3929" s="2"/>
      <c r="G3929" s="2"/>
    </row>
    <row r="3930" spans="5:7" x14ac:dyDescent="0.15">
      <c r="E3930" s="2"/>
      <c r="G3930" s="2"/>
    </row>
    <row r="3931" spans="5:7" x14ac:dyDescent="0.15">
      <c r="E3931" s="2"/>
      <c r="G3931" s="2"/>
    </row>
    <row r="3932" spans="5:7" x14ac:dyDescent="0.15">
      <c r="E3932" s="2"/>
      <c r="G3932" s="2"/>
    </row>
    <row r="3933" spans="5:7" x14ac:dyDescent="0.15">
      <c r="E3933" s="2"/>
      <c r="G3933" s="2"/>
    </row>
    <row r="3934" spans="5:7" x14ac:dyDescent="0.15">
      <c r="E3934" s="2"/>
      <c r="G3934" s="2"/>
    </row>
    <row r="3935" spans="5:7" x14ac:dyDescent="0.15">
      <c r="E3935" s="2"/>
      <c r="G3935" s="2"/>
    </row>
    <row r="3936" spans="5:7" x14ac:dyDescent="0.15">
      <c r="E3936" s="2"/>
      <c r="G3936" s="2"/>
    </row>
    <row r="3937" spans="5:7" x14ac:dyDescent="0.15">
      <c r="E3937" s="2"/>
      <c r="G3937" s="2"/>
    </row>
    <row r="3938" spans="5:7" x14ac:dyDescent="0.15">
      <c r="E3938" s="2"/>
      <c r="G3938" s="2"/>
    </row>
    <row r="3939" spans="5:7" x14ac:dyDescent="0.15">
      <c r="E3939" s="2"/>
      <c r="G3939" s="2"/>
    </row>
    <row r="3940" spans="5:7" x14ac:dyDescent="0.15">
      <c r="E3940" s="2"/>
      <c r="G3940" s="2"/>
    </row>
    <row r="3941" spans="5:7" x14ac:dyDescent="0.15">
      <c r="E3941" s="2"/>
      <c r="G3941" s="2"/>
    </row>
    <row r="3942" spans="5:7" x14ac:dyDescent="0.15">
      <c r="E3942" s="2"/>
      <c r="G3942" s="2"/>
    </row>
    <row r="3943" spans="5:7" x14ac:dyDescent="0.15">
      <c r="E3943" s="2"/>
      <c r="G3943" s="2"/>
    </row>
    <row r="3944" spans="5:7" x14ac:dyDescent="0.15">
      <c r="E3944" s="2"/>
      <c r="G3944" s="2"/>
    </row>
    <row r="3945" spans="5:7" x14ac:dyDescent="0.15">
      <c r="E3945" s="2"/>
      <c r="G3945" s="2"/>
    </row>
    <row r="3946" spans="5:7" x14ac:dyDescent="0.15">
      <c r="E3946" s="2"/>
      <c r="G3946" s="2"/>
    </row>
    <row r="3947" spans="5:7" x14ac:dyDescent="0.15">
      <c r="E3947" s="2"/>
      <c r="G3947" s="2"/>
    </row>
    <row r="3948" spans="5:7" x14ac:dyDescent="0.15">
      <c r="E3948" s="2"/>
      <c r="G3948" s="2"/>
    </row>
    <row r="3949" spans="5:7" x14ac:dyDescent="0.15">
      <c r="E3949" s="2"/>
      <c r="G3949" s="2"/>
    </row>
    <row r="3950" spans="5:7" x14ac:dyDescent="0.15">
      <c r="E3950" s="2"/>
      <c r="G3950" s="2"/>
    </row>
    <row r="3951" spans="5:7" x14ac:dyDescent="0.15">
      <c r="E3951" s="2"/>
      <c r="G3951" s="2"/>
    </row>
    <row r="3952" spans="5:7" x14ac:dyDescent="0.15">
      <c r="E3952" s="2"/>
      <c r="G3952" s="2"/>
    </row>
    <row r="3953" spans="5:7" x14ac:dyDescent="0.15">
      <c r="E3953" s="2"/>
      <c r="G3953" s="2"/>
    </row>
    <row r="3954" spans="5:7" x14ac:dyDescent="0.15">
      <c r="E3954" s="2"/>
      <c r="G3954" s="2"/>
    </row>
    <row r="3955" spans="5:7" x14ac:dyDescent="0.15">
      <c r="E3955" s="2"/>
      <c r="G3955" s="2"/>
    </row>
    <row r="3956" spans="5:7" x14ac:dyDescent="0.15">
      <c r="E3956" s="2"/>
      <c r="G3956" s="2"/>
    </row>
    <row r="3957" spans="5:7" x14ac:dyDescent="0.15">
      <c r="E3957" s="2"/>
      <c r="G3957" s="2"/>
    </row>
    <row r="3958" spans="5:7" x14ac:dyDescent="0.15">
      <c r="E3958" s="2"/>
      <c r="G3958" s="2"/>
    </row>
    <row r="3959" spans="5:7" x14ac:dyDescent="0.15">
      <c r="E3959" s="2"/>
      <c r="G3959" s="2"/>
    </row>
    <row r="3960" spans="5:7" x14ac:dyDescent="0.15">
      <c r="E3960" s="2"/>
      <c r="G3960" s="2"/>
    </row>
    <row r="3961" spans="5:7" x14ac:dyDescent="0.15">
      <c r="E3961" s="2"/>
      <c r="G3961" s="2"/>
    </row>
    <row r="3962" spans="5:7" x14ac:dyDescent="0.15">
      <c r="E3962" s="2"/>
      <c r="G3962" s="2"/>
    </row>
    <row r="3963" spans="5:7" x14ac:dyDescent="0.15">
      <c r="E3963" s="2"/>
      <c r="G3963" s="2"/>
    </row>
    <row r="3964" spans="5:7" x14ac:dyDescent="0.15">
      <c r="E3964" s="2"/>
      <c r="G3964" s="2"/>
    </row>
    <row r="3965" spans="5:7" x14ac:dyDescent="0.15">
      <c r="E3965" s="2"/>
      <c r="G3965" s="2"/>
    </row>
    <row r="3966" spans="5:7" x14ac:dyDescent="0.15">
      <c r="E3966" s="2"/>
      <c r="G3966" s="2"/>
    </row>
    <row r="3967" spans="5:7" x14ac:dyDescent="0.15">
      <c r="E3967" s="2"/>
      <c r="G3967" s="2"/>
    </row>
    <row r="3968" spans="5:7" x14ac:dyDescent="0.15">
      <c r="E3968" s="2"/>
      <c r="G3968" s="2"/>
    </row>
    <row r="3969" spans="5:7" x14ac:dyDescent="0.15">
      <c r="E3969" s="2"/>
      <c r="G3969" s="2"/>
    </row>
    <row r="3970" spans="5:7" x14ac:dyDescent="0.15">
      <c r="E3970" s="2"/>
      <c r="G3970" s="2"/>
    </row>
    <row r="3971" spans="5:7" x14ac:dyDescent="0.15">
      <c r="E3971" s="2"/>
      <c r="G3971" s="2"/>
    </row>
    <row r="3972" spans="5:7" x14ac:dyDescent="0.15">
      <c r="E3972" s="2"/>
      <c r="G3972" s="2"/>
    </row>
    <row r="3973" spans="5:7" x14ac:dyDescent="0.15">
      <c r="E3973" s="2"/>
      <c r="G3973" s="2"/>
    </row>
    <row r="3974" spans="5:7" x14ac:dyDescent="0.15">
      <c r="E3974" s="2"/>
      <c r="G3974" s="2"/>
    </row>
    <row r="3975" spans="5:7" x14ac:dyDescent="0.15">
      <c r="E3975" s="2"/>
      <c r="G3975" s="2"/>
    </row>
    <row r="3976" spans="5:7" x14ac:dyDescent="0.15">
      <c r="E3976" s="2"/>
      <c r="G3976" s="2"/>
    </row>
    <row r="3977" spans="5:7" x14ac:dyDescent="0.15">
      <c r="E3977" s="2"/>
      <c r="G3977" s="2"/>
    </row>
    <row r="3978" spans="5:7" x14ac:dyDescent="0.15">
      <c r="E3978" s="2"/>
      <c r="G3978" s="2"/>
    </row>
    <row r="3979" spans="5:7" x14ac:dyDescent="0.15">
      <c r="E3979" s="2"/>
      <c r="G3979" s="2"/>
    </row>
    <row r="3980" spans="5:7" x14ac:dyDescent="0.15">
      <c r="E3980" s="2"/>
      <c r="G3980" s="2"/>
    </row>
    <row r="3981" spans="5:7" x14ac:dyDescent="0.15">
      <c r="E3981" s="2"/>
      <c r="G3981" s="2"/>
    </row>
    <row r="3982" spans="5:7" x14ac:dyDescent="0.15">
      <c r="E3982" s="2"/>
      <c r="G3982" s="2"/>
    </row>
    <row r="3983" spans="5:7" x14ac:dyDescent="0.15">
      <c r="E3983" s="2"/>
      <c r="G3983" s="2"/>
    </row>
    <row r="3984" spans="5:7" x14ac:dyDescent="0.15">
      <c r="E3984" s="2"/>
      <c r="G3984" s="2"/>
    </row>
    <row r="3985" spans="5:7" x14ac:dyDescent="0.15">
      <c r="E3985" s="2"/>
      <c r="G3985" s="2"/>
    </row>
    <row r="3986" spans="5:7" x14ac:dyDescent="0.15">
      <c r="E3986" s="2"/>
      <c r="G3986" s="2"/>
    </row>
    <row r="3987" spans="5:7" x14ac:dyDescent="0.15">
      <c r="E3987" s="2"/>
      <c r="G3987" s="2"/>
    </row>
    <row r="3988" spans="5:7" x14ac:dyDescent="0.15">
      <c r="E3988" s="2"/>
      <c r="G3988" s="2"/>
    </row>
    <row r="3989" spans="5:7" x14ac:dyDescent="0.15">
      <c r="E3989" s="2"/>
      <c r="G3989" s="2"/>
    </row>
    <row r="3990" spans="5:7" x14ac:dyDescent="0.15">
      <c r="E3990" s="2"/>
      <c r="G3990" s="2"/>
    </row>
    <row r="3991" spans="5:7" x14ac:dyDescent="0.15">
      <c r="E3991" s="2"/>
      <c r="G3991" s="2"/>
    </row>
    <row r="3992" spans="5:7" x14ac:dyDescent="0.15">
      <c r="E3992" s="2"/>
      <c r="G3992" s="2"/>
    </row>
    <row r="3993" spans="5:7" x14ac:dyDescent="0.15">
      <c r="E3993" s="2"/>
      <c r="G3993" s="2"/>
    </row>
    <row r="3994" spans="5:7" x14ac:dyDescent="0.15">
      <c r="E3994" s="2"/>
      <c r="G3994" s="2"/>
    </row>
    <row r="3995" spans="5:7" x14ac:dyDescent="0.15">
      <c r="E3995" s="2"/>
      <c r="G3995" s="2"/>
    </row>
    <row r="3996" spans="5:7" x14ac:dyDescent="0.15">
      <c r="E3996" s="2"/>
      <c r="G3996" s="2"/>
    </row>
    <row r="3997" spans="5:7" x14ac:dyDescent="0.15">
      <c r="E3997" s="2"/>
      <c r="G3997" s="2"/>
    </row>
    <row r="3998" spans="5:7" x14ac:dyDescent="0.15">
      <c r="E3998" s="2"/>
      <c r="G3998" s="2"/>
    </row>
    <row r="3999" spans="5:7" x14ac:dyDescent="0.15">
      <c r="E3999" s="2"/>
      <c r="G3999" s="2"/>
    </row>
    <row r="4000" spans="5:7" x14ac:dyDescent="0.15">
      <c r="E4000" s="2"/>
      <c r="G4000" s="2"/>
    </row>
    <row r="4001" spans="5:7" x14ac:dyDescent="0.15">
      <c r="E4001" s="2"/>
      <c r="G4001" s="2"/>
    </row>
    <row r="4002" spans="5:7" x14ac:dyDescent="0.15">
      <c r="E4002" s="2"/>
      <c r="G4002" s="2"/>
    </row>
    <row r="4003" spans="5:7" x14ac:dyDescent="0.15">
      <c r="E4003" s="2"/>
      <c r="G4003" s="2"/>
    </row>
    <row r="4004" spans="5:7" x14ac:dyDescent="0.15">
      <c r="E4004" s="2"/>
      <c r="G4004" s="2"/>
    </row>
    <row r="4005" spans="5:7" x14ac:dyDescent="0.15">
      <c r="E4005" s="2"/>
      <c r="G4005" s="2"/>
    </row>
    <row r="4006" spans="5:7" x14ac:dyDescent="0.15">
      <c r="E4006" s="2"/>
      <c r="G4006" s="2"/>
    </row>
    <row r="4007" spans="5:7" x14ac:dyDescent="0.15">
      <c r="E4007" s="2"/>
      <c r="G4007" s="2"/>
    </row>
    <row r="4008" spans="5:7" x14ac:dyDescent="0.15">
      <c r="E4008" s="2"/>
      <c r="G4008" s="2"/>
    </row>
    <row r="4009" spans="5:7" x14ac:dyDescent="0.15">
      <c r="E4009" s="2"/>
      <c r="G4009" s="2"/>
    </row>
    <row r="4010" spans="5:7" x14ac:dyDescent="0.15">
      <c r="E4010" s="2"/>
      <c r="G4010" s="2"/>
    </row>
    <row r="4011" spans="5:7" x14ac:dyDescent="0.15">
      <c r="E4011" s="2"/>
      <c r="G4011" s="2"/>
    </row>
    <row r="4012" spans="5:7" x14ac:dyDescent="0.15">
      <c r="E4012" s="2"/>
      <c r="G4012" s="2"/>
    </row>
    <row r="4013" spans="5:7" x14ac:dyDescent="0.15">
      <c r="E4013" s="2"/>
      <c r="G4013" s="2"/>
    </row>
    <row r="4014" spans="5:7" x14ac:dyDescent="0.15">
      <c r="E4014" s="2"/>
      <c r="G4014" s="2"/>
    </row>
    <row r="4015" spans="5:7" x14ac:dyDescent="0.15">
      <c r="E4015" s="2"/>
      <c r="G4015" s="2"/>
    </row>
    <row r="4016" spans="5:7" x14ac:dyDescent="0.15">
      <c r="E4016" s="2"/>
      <c r="G4016" s="2"/>
    </row>
    <row r="4017" spans="5:7" x14ac:dyDescent="0.15">
      <c r="E4017" s="2"/>
      <c r="G4017" s="2"/>
    </row>
    <row r="4018" spans="5:7" x14ac:dyDescent="0.15">
      <c r="E4018" s="2"/>
      <c r="G4018" s="2"/>
    </row>
    <row r="4019" spans="5:7" x14ac:dyDescent="0.15">
      <c r="E4019" s="2"/>
      <c r="G4019" s="2"/>
    </row>
    <row r="4020" spans="5:7" x14ac:dyDescent="0.15">
      <c r="E4020" s="2"/>
      <c r="G4020" s="2"/>
    </row>
    <row r="4021" spans="5:7" x14ac:dyDescent="0.15">
      <c r="E4021" s="2"/>
      <c r="G4021" s="2"/>
    </row>
    <row r="4022" spans="5:7" x14ac:dyDescent="0.15">
      <c r="E4022" s="2"/>
      <c r="G4022" s="2"/>
    </row>
    <row r="4023" spans="5:7" x14ac:dyDescent="0.15">
      <c r="E4023" s="2"/>
      <c r="G4023" s="2"/>
    </row>
    <row r="4024" spans="5:7" x14ac:dyDescent="0.15">
      <c r="E4024" s="2"/>
      <c r="G4024" s="2"/>
    </row>
    <row r="4025" spans="5:7" x14ac:dyDescent="0.15">
      <c r="E4025" s="2"/>
      <c r="G4025" s="2"/>
    </row>
    <row r="4026" spans="5:7" x14ac:dyDescent="0.15">
      <c r="E4026" s="2"/>
      <c r="G4026" s="2"/>
    </row>
    <row r="4027" spans="5:7" x14ac:dyDescent="0.15">
      <c r="E4027" s="2"/>
      <c r="G4027" s="2"/>
    </row>
    <row r="4028" spans="5:7" x14ac:dyDescent="0.15">
      <c r="E4028" s="2"/>
      <c r="G4028" s="2"/>
    </row>
    <row r="4029" spans="5:7" x14ac:dyDescent="0.15">
      <c r="E4029" s="2"/>
      <c r="G4029" s="2"/>
    </row>
    <row r="4030" spans="5:7" x14ac:dyDescent="0.15">
      <c r="E4030" s="2"/>
      <c r="G4030" s="2"/>
    </row>
    <row r="4031" spans="5:7" x14ac:dyDescent="0.15">
      <c r="E4031" s="2"/>
      <c r="G4031" s="2"/>
    </row>
    <row r="4032" spans="5:7" x14ac:dyDescent="0.15">
      <c r="E4032" s="2"/>
      <c r="G4032" s="2"/>
    </row>
    <row r="4033" spans="5:7" x14ac:dyDescent="0.15">
      <c r="E4033" s="2"/>
      <c r="G4033" s="2"/>
    </row>
    <row r="4034" spans="5:7" x14ac:dyDescent="0.15">
      <c r="E4034" s="2"/>
      <c r="G4034" s="2"/>
    </row>
    <row r="4035" spans="5:7" x14ac:dyDescent="0.15">
      <c r="E4035" s="2"/>
      <c r="G4035" s="2"/>
    </row>
    <row r="4036" spans="5:7" x14ac:dyDescent="0.15">
      <c r="E4036" s="2"/>
      <c r="G4036" s="2"/>
    </row>
    <row r="4037" spans="5:7" x14ac:dyDescent="0.15">
      <c r="E4037" s="2"/>
      <c r="G4037" s="2"/>
    </row>
    <row r="4038" spans="5:7" x14ac:dyDescent="0.15">
      <c r="E4038" s="2"/>
      <c r="G4038" s="2"/>
    </row>
    <row r="4039" spans="5:7" x14ac:dyDescent="0.15">
      <c r="E4039" s="2"/>
      <c r="G4039" s="2"/>
    </row>
    <row r="4040" spans="5:7" x14ac:dyDescent="0.15">
      <c r="E4040" s="2"/>
      <c r="G4040" s="2"/>
    </row>
    <row r="4041" spans="5:7" x14ac:dyDescent="0.15">
      <c r="E4041" s="2"/>
      <c r="G4041" s="2"/>
    </row>
    <row r="4042" spans="5:7" x14ac:dyDescent="0.15">
      <c r="E4042" s="2"/>
      <c r="G4042" s="2"/>
    </row>
    <row r="4043" spans="5:7" x14ac:dyDescent="0.15">
      <c r="E4043" s="2"/>
      <c r="G4043" s="2"/>
    </row>
    <row r="4044" spans="5:7" x14ac:dyDescent="0.15">
      <c r="E4044" s="2"/>
      <c r="G4044" s="2"/>
    </row>
    <row r="4045" spans="5:7" x14ac:dyDescent="0.15">
      <c r="E4045" s="2"/>
      <c r="G4045" s="2"/>
    </row>
    <row r="4046" spans="5:7" x14ac:dyDescent="0.15">
      <c r="E4046" s="2"/>
      <c r="G4046" s="2"/>
    </row>
    <row r="4047" spans="5:7" x14ac:dyDescent="0.15">
      <c r="E4047" s="2"/>
      <c r="G4047" s="2"/>
    </row>
    <row r="4048" spans="5:7" x14ac:dyDescent="0.15">
      <c r="E4048" s="2"/>
      <c r="G4048" s="2"/>
    </row>
    <row r="4049" spans="5:7" x14ac:dyDescent="0.15">
      <c r="E4049" s="2"/>
      <c r="G4049" s="2"/>
    </row>
    <row r="4050" spans="5:7" x14ac:dyDescent="0.15">
      <c r="E4050" s="2"/>
      <c r="G4050" s="2"/>
    </row>
    <row r="4051" spans="5:7" x14ac:dyDescent="0.15">
      <c r="E4051" s="2"/>
      <c r="G4051" s="2"/>
    </row>
    <row r="4052" spans="5:7" x14ac:dyDescent="0.15">
      <c r="E4052" s="2"/>
      <c r="G4052" s="2"/>
    </row>
    <row r="4053" spans="5:7" x14ac:dyDescent="0.15">
      <c r="E4053" s="2"/>
      <c r="G4053" s="2"/>
    </row>
    <row r="4054" spans="5:7" x14ac:dyDescent="0.15">
      <c r="E4054" s="2"/>
      <c r="G4054" s="2"/>
    </row>
    <row r="4055" spans="5:7" x14ac:dyDescent="0.15">
      <c r="E4055" s="2"/>
      <c r="G4055" s="2"/>
    </row>
    <row r="4056" spans="5:7" x14ac:dyDescent="0.15">
      <c r="E4056" s="2"/>
      <c r="G4056" s="2"/>
    </row>
    <row r="4057" spans="5:7" x14ac:dyDescent="0.15">
      <c r="E4057" s="2"/>
      <c r="G4057" s="2"/>
    </row>
    <row r="4058" spans="5:7" x14ac:dyDescent="0.15">
      <c r="E4058" s="2"/>
      <c r="G4058" s="2"/>
    </row>
    <row r="4059" spans="5:7" x14ac:dyDescent="0.15">
      <c r="E4059" s="2"/>
      <c r="G4059" s="2"/>
    </row>
    <row r="4060" spans="5:7" x14ac:dyDescent="0.15">
      <c r="E4060" s="2"/>
      <c r="G4060" s="2"/>
    </row>
    <row r="4061" spans="5:7" x14ac:dyDescent="0.15">
      <c r="E4061" s="2"/>
      <c r="G4061" s="2"/>
    </row>
    <row r="4062" spans="5:7" x14ac:dyDescent="0.15">
      <c r="E4062" s="2"/>
      <c r="G4062" s="2"/>
    </row>
    <row r="4063" spans="5:7" x14ac:dyDescent="0.15">
      <c r="E4063" s="2"/>
      <c r="G4063" s="2"/>
    </row>
    <row r="4064" spans="5:7" x14ac:dyDescent="0.15">
      <c r="E4064" s="2"/>
      <c r="G4064" s="2"/>
    </row>
    <row r="4065" spans="5:7" x14ac:dyDescent="0.15">
      <c r="E4065" s="2"/>
      <c r="G4065" s="2"/>
    </row>
    <row r="4066" spans="5:7" x14ac:dyDescent="0.15">
      <c r="E4066" s="2"/>
      <c r="G4066" s="2"/>
    </row>
    <row r="4067" spans="5:7" x14ac:dyDescent="0.15">
      <c r="E4067" s="2"/>
      <c r="G4067" s="2"/>
    </row>
    <row r="4068" spans="5:7" x14ac:dyDescent="0.15">
      <c r="E4068" s="2"/>
      <c r="G4068" s="2"/>
    </row>
    <row r="4069" spans="5:7" x14ac:dyDescent="0.15">
      <c r="E4069" s="2"/>
      <c r="G4069" s="2"/>
    </row>
    <row r="4070" spans="5:7" x14ac:dyDescent="0.15">
      <c r="E4070" s="2"/>
      <c r="G4070" s="2"/>
    </row>
    <row r="4071" spans="5:7" x14ac:dyDescent="0.15">
      <c r="E4071" s="2"/>
      <c r="G4071" s="2"/>
    </row>
    <row r="4072" spans="5:7" x14ac:dyDescent="0.15">
      <c r="E4072" s="2"/>
      <c r="G4072" s="2"/>
    </row>
    <row r="4073" spans="5:7" x14ac:dyDescent="0.15">
      <c r="E4073" s="2"/>
      <c r="G4073" s="2"/>
    </row>
    <row r="4074" spans="5:7" x14ac:dyDescent="0.15">
      <c r="E4074" s="2"/>
      <c r="G4074" s="2"/>
    </row>
    <row r="4075" spans="5:7" x14ac:dyDescent="0.15">
      <c r="E4075" s="2"/>
      <c r="G4075" s="2"/>
    </row>
    <row r="4076" spans="5:7" x14ac:dyDescent="0.15">
      <c r="E4076" s="2"/>
      <c r="G4076" s="2"/>
    </row>
    <row r="4077" spans="5:7" x14ac:dyDescent="0.15">
      <c r="E4077" s="2"/>
      <c r="G4077" s="2"/>
    </row>
    <row r="4078" spans="5:7" x14ac:dyDescent="0.15">
      <c r="E4078" s="2"/>
      <c r="G4078" s="2"/>
    </row>
    <row r="4079" spans="5:7" x14ac:dyDescent="0.15">
      <c r="E4079" s="2"/>
      <c r="G4079" s="2"/>
    </row>
    <row r="4080" spans="5:7" x14ac:dyDescent="0.15">
      <c r="E4080" s="2"/>
      <c r="G4080" s="2"/>
    </row>
    <row r="4081" spans="5:7" x14ac:dyDescent="0.15">
      <c r="E4081" s="2"/>
      <c r="G4081" s="2"/>
    </row>
    <row r="4082" spans="5:7" x14ac:dyDescent="0.15">
      <c r="E4082" s="2"/>
      <c r="G4082" s="2"/>
    </row>
    <row r="4083" spans="5:7" x14ac:dyDescent="0.15">
      <c r="E4083" s="2"/>
      <c r="G4083" s="2"/>
    </row>
    <row r="4084" spans="5:7" x14ac:dyDescent="0.15">
      <c r="E4084" s="2"/>
      <c r="G4084" s="2"/>
    </row>
    <row r="4085" spans="5:7" x14ac:dyDescent="0.15">
      <c r="E4085" s="2"/>
      <c r="G4085" s="2"/>
    </row>
    <row r="4086" spans="5:7" x14ac:dyDescent="0.15">
      <c r="E4086" s="2"/>
      <c r="G4086" s="2"/>
    </row>
    <row r="4087" spans="5:7" x14ac:dyDescent="0.15">
      <c r="E4087" s="2"/>
      <c r="G4087" s="2"/>
    </row>
    <row r="4088" spans="5:7" x14ac:dyDescent="0.15">
      <c r="E4088" s="2"/>
      <c r="G4088" s="2"/>
    </row>
    <row r="4089" spans="5:7" x14ac:dyDescent="0.15">
      <c r="E4089" s="2"/>
      <c r="G4089" s="2"/>
    </row>
    <row r="4090" spans="5:7" x14ac:dyDescent="0.15">
      <c r="E4090" s="2"/>
      <c r="G4090" s="2"/>
    </row>
    <row r="4091" spans="5:7" x14ac:dyDescent="0.15">
      <c r="E4091" s="2"/>
      <c r="G4091" s="2"/>
    </row>
    <row r="4092" spans="5:7" x14ac:dyDescent="0.15">
      <c r="E4092" s="2"/>
      <c r="G4092" s="2"/>
    </row>
    <row r="4093" spans="5:7" x14ac:dyDescent="0.15">
      <c r="E4093" s="2"/>
      <c r="G4093" s="2"/>
    </row>
    <row r="4094" spans="5:7" x14ac:dyDescent="0.15">
      <c r="E4094" s="2"/>
      <c r="G4094" s="2"/>
    </row>
    <row r="4095" spans="5:7" x14ac:dyDescent="0.15">
      <c r="E4095" s="2"/>
      <c r="G4095" s="2"/>
    </row>
    <row r="4096" spans="5:7" x14ac:dyDescent="0.15">
      <c r="E4096" s="2"/>
      <c r="G4096" s="2"/>
    </row>
    <row r="4097" spans="5:7" x14ac:dyDescent="0.15">
      <c r="E4097" s="2"/>
      <c r="G4097" s="2"/>
    </row>
    <row r="4098" spans="5:7" x14ac:dyDescent="0.15">
      <c r="E4098" s="2"/>
      <c r="G4098" s="2"/>
    </row>
    <row r="4099" spans="5:7" x14ac:dyDescent="0.15">
      <c r="E4099" s="2"/>
      <c r="G4099" s="2"/>
    </row>
    <row r="4100" spans="5:7" x14ac:dyDescent="0.15">
      <c r="E4100" s="2"/>
      <c r="G4100" s="2"/>
    </row>
    <row r="4101" spans="5:7" x14ac:dyDescent="0.15">
      <c r="E4101" s="2"/>
      <c r="G4101" s="2"/>
    </row>
    <row r="4102" spans="5:7" x14ac:dyDescent="0.15">
      <c r="E4102" s="2"/>
      <c r="G4102" s="2"/>
    </row>
    <row r="4103" spans="5:7" x14ac:dyDescent="0.15">
      <c r="E4103" s="2"/>
      <c r="G4103" s="2"/>
    </row>
    <row r="4104" spans="5:7" x14ac:dyDescent="0.15">
      <c r="E4104" s="2"/>
      <c r="G4104" s="2"/>
    </row>
    <row r="4105" spans="5:7" x14ac:dyDescent="0.15">
      <c r="E4105" s="2"/>
      <c r="G4105" s="2"/>
    </row>
    <row r="4106" spans="5:7" x14ac:dyDescent="0.15">
      <c r="E4106" s="2"/>
      <c r="G4106" s="2"/>
    </row>
    <row r="4107" spans="5:7" x14ac:dyDescent="0.15">
      <c r="E4107" s="2"/>
      <c r="G4107" s="2"/>
    </row>
    <row r="4108" spans="5:7" x14ac:dyDescent="0.15">
      <c r="E4108" s="2"/>
      <c r="G4108" s="2"/>
    </row>
    <row r="4109" spans="5:7" x14ac:dyDescent="0.15">
      <c r="E4109" s="2"/>
      <c r="G4109" s="2"/>
    </row>
    <row r="4110" spans="5:7" x14ac:dyDescent="0.15">
      <c r="E4110" s="2"/>
      <c r="G4110" s="2"/>
    </row>
    <row r="4111" spans="5:7" x14ac:dyDescent="0.15">
      <c r="E4111" s="2"/>
      <c r="G4111" s="2"/>
    </row>
    <row r="4112" spans="5:7" x14ac:dyDescent="0.15">
      <c r="E4112" s="2"/>
      <c r="G4112" s="2"/>
    </row>
    <row r="4113" spans="5:7" x14ac:dyDescent="0.15">
      <c r="E4113" s="2"/>
      <c r="G4113" s="2"/>
    </row>
    <row r="4114" spans="5:7" x14ac:dyDescent="0.15">
      <c r="E4114" s="2"/>
      <c r="G4114" s="2"/>
    </row>
    <row r="4115" spans="5:7" x14ac:dyDescent="0.15">
      <c r="E4115" s="2"/>
      <c r="G4115" s="2"/>
    </row>
    <row r="4116" spans="5:7" x14ac:dyDescent="0.15">
      <c r="E4116" s="2"/>
      <c r="G4116" s="2"/>
    </row>
    <row r="4117" spans="5:7" x14ac:dyDescent="0.15">
      <c r="E4117" s="2"/>
      <c r="G4117" s="2"/>
    </row>
    <row r="4118" spans="5:7" x14ac:dyDescent="0.15">
      <c r="E4118" s="2"/>
      <c r="G4118" s="2"/>
    </row>
    <row r="4119" spans="5:7" x14ac:dyDescent="0.15">
      <c r="E4119" s="2"/>
      <c r="G4119" s="2"/>
    </row>
    <row r="4120" spans="5:7" x14ac:dyDescent="0.15">
      <c r="E4120" s="2"/>
      <c r="G4120" s="2"/>
    </row>
    <row r="4121" spans="5:7" x14ac:dyDescent="0.15">
      <c r="E4121" s="2"/>
      <c r="G4121" s="2"/>
    </row>
    <row r="4122" spans="5:7" x14ac:dyDescent="0.15">
      <c r="E4122" s="2"/>
      <c r="G4122" s="2"/>
    </row>
    <row r="4123" spans="5:7" x14ac:dyDescent="0.15">
      <c r="E4123" s="2"/>
      <c r="G4123" s="2"/>
    </row>
    <row r="4124" spans="5:7" x14ac:dyDescent="0.15">
      <c r="E4124" s="2"/>
      <c r="G4124" s="2"/>
    </row>
    <row r="4125" spans="5:7" x14ac:dyDescent="0.15">
      <c r="E4125" s="2"/>
      <c r="G4125" s="2"/>
    </row>
    <row r="4126" spans="5:7" x14ac:dyDescent="0.15">
      <c r="E4126" s="2"/>
      <c r="G4126" s="2"/>
    </row>
    <row r="4127" spans="5:7" x14ac:dyDescent="0.15">
      <c r="E4127" s="2"/>
      <c r="G4127" s="2"/>
    </row>
    <row r="4128" spans="5:7" x14ac:dyDescent="0.15">
      <c r="E4128" s="2"/>
      <c r="G4128" s="2"/>
    </row>
    <row r="4129" spans="5:7" x14ac:dyDescent="0.15">
      <c r="E4129" s="2"/>
      <c r="G4129" s="2"/>
    </row>
    <row r="4130" spans="5:7" x14ac:dyDescent="0.15">
      <c r="E4130" s="2"/>
      <c r="G4130" s="2"/>
    </row>
    <row r="4131" spans="5:7" x14ac:dyDescent="0.15">
      <c r="E4131" s="2"/>
      <c r="G4131" s="2"/>
    </row>
    <row r="4132" spans="5:7" x14ac:dyDescent="0.15">
      <c r="E4132" s="2"/>
      <c r="G4132" s="2"/>
    </row>
    <row r="4133" spans="5:7" x14ac:dyDescent="0.15">
      <c r="E4133" s="2"/>
      <c r="G4133" s="2"/>
    </row>
    <row r="4134" spans="5:7" x14ac:dyDescent="0.15">
      <c r="E4134" s="2"/>
      <c r="G4134" s="2"/>
    </row>
    <row r="4135" spans="5:7" x14ac:dyDescent="0.15">
      <c r="E4135" s="2"/>
      <c r="G4135" s="2"/>
    </row>
    <row r="4136" spans="5:7" x14ac:dyDescent="0.15">
      <c r="E4136" s="2"/>
      <c r="G4136" s="2"/>
    </row>
    <row r="4137" spans="5:7" x14ac:dyDescent="0.15">
      <c r="E4137" s="2"/>
      <c r="G4137" s="2"/>
    </row>
    <row r="4138" spans="5:7" x14ac:dyDescent="0.15">
      <c r="E4138" s="2"/>
      <c r="G4138" s="2"/>
    </row>
    <row r="4139" spans="5:7" x14ac:dyDescent="0.15">
      <c r="E4139" s="2"/>
      <c r="G4139" s="2"/>
    </row>
    <row r="4140" spans="5:7" x14ac:dyDescent="0.15">
      <c r="E4140" s="2"/>
      <c r="G4140" s="2"/>
    </row>
    <row r="4141" spans="5:7" x14ac:dyDescent="0.15">
      <c r="E4141" s="2"/>
      <c r="G4141" s="2"/>
    </row>
    <row r="4142" spans="5:7" x14ac:dyDescent="0.15">
      <c r="E4142" s="2"/>
      <c r="G4142" s="2"/>
    </row>
    <row r="4143" spans="5:7" x14ac:dyDescent="0.15">
      <c r="E4143" s="2"/>
      <c r="G4143" s="2"/>
    </row>
    <row r="4144" spans="5:7" x14ac:dyDescent="0.15">
      <c r="E4144" s="2"/>
      <c r="G4144" s="2"/>
    </row>
    <row r="4145" spans="5:7" x14ac:dyDescent="0.15">
      <c r="E4145" s="2"/>
      <c r="G4145" s="2"/>
    </row>
    <row r="4146" spans="5:7" x14ac:dyDescent="0.15">
      <c r="E4146" s="2"/>
      <c r="G4146" s="2"/>
    </row>
    <row r="4147" spans="5:7" x14ac:dyDescent="0.15">
      <c r="E4147" s="2"/>
      <c r="G4147" s="2"/>
    </row>
    <row r="4148" spans="5:7" x14ac:dyDescent="0.15">
      <c r="E4148" s="2"/>
      <c r="G4148" s="2"/>
    </row>
    <row r="4149" spans="5:7" x14ac:dyDescent="0.15">
      <c r="E4149" s="2"/>
      <c r="G4149" s="2"/>
    </row>
    <row r="4150" spans="5:7" x14ac:dyDescent="0.15">
      <c r="E4150" s="2"/>
      <c r="G4150" s="2"/>
    </row>
    <row r="4151" spans="5:7" x14ac:dyDescent="0.15">
      <c r="E4151" s="2"/>
      <c r="G4151" s="2"/>
    </row>
    <row r="4152" spans="5:7" x14ac:dyDescent="0.15">
      <c r="E4152" s="2"/>
      <c r="G4152" s="2"/>
    </row>
    <row r="4153" spans="5:7" x14ac:dyDescent="0.15">
      <c r="E4153" s="2"/>
      <c r="G4153" s="2"/>
    </row>
    <row r="4154" spans="5:7" x14ac:dyDescent="0.15">
      <c r="E4154" s="2"/>
      <c r="G4154" s="2"/>
    </row>
    <row r="4155" spans="5:7" x14ac:dyDescent="0.15">
      <c r="E4155" s="2"/>
      <c r="G4155" s="2"/>
    </row>
    <row r="4156" spans="5:7" x14ac:dyDescent="0.15">
      <c r="E4156" s="2"/>
      <c r="G4156" s="2"/>
    </row>
    <row r="4157" spans="5:7" x14ac:dyDescent="0.15">
      <c r="E4157" s="2"/>
      <c r="G4157" s="2"/>
    </row>
    <row r="4158" spans="5:7" x14ac:dyDescent="0.15">
      <c r="E4158" s="2"/>
      <c r="G4158" s="2"/>
    </row>
    <row r="4159" spans="5:7" x14ac:dyDescent="0.15">
      <c r="E4159" s="2"/>
      <c r="G4159" s="2"/>
    </row>
    <row r="4160" spans="5:7" x14ac:dyDescent="0.15">
      <c r="E4160" s="2"/>
      <c r="G4160" s="2"/>
    </row>
    <row r="4161" spans="5:7" x14ac:dyDescent="0.15">
      <c r="E4161" s="2"/>
      <c r="G4161" s="2"/>
    </row>
    <row r="4162" spans="5:7" x14ac:dyDescent="0.15">
      <c r="E4162" s="2"/>
      <c r="G4162" s="2"/>
    </row>
    <row r="4163" spans="5:7" x14ac:dyDescent="0.15">
      <c r="E4163" s="2"/>
      <c r="G4163" s="2"/>
    </row>
    <row r="4164" spans="5:7" x14ac:dyDescent="0.15">
      <c r="E4164" s="2"/>
      <c r="G4164" s="2"/>
    </row>
    <row r="4165" spans="5:7" x14ac:dyDescent="0.15">
      <c r="E4165" s="2"/>
      <c r="G4165" s="2"/>
    </row>
    <row r="4166" spans="5:7" x14ac:dyDescent="0.15">
      <c r="E4166" s="2"/>
      <c r="G4166" s="2"/>
    </row>
    <row r="4167" spans="5:7" x14ac:dyDescent="0.15">
      <c r="E4167" s="2"/>
      <c r="G4167" s="2"/>
    </row>
    <row r="4168" spans="5:7" x14ac:dyDescent="0.15">
      <c r="E4168" s="2"/>
      <c r="G4168" s="2"/>
    </row>
    <row r="4169" spans="5:7" x14ac:dyDescent="0.15">
      <c r="E4169" s="2"/>
      <c r="G4169" s="2"/>
    </row>
    <row r="4170" spans="5:7" x14ac:dyDescent="0.15">
      <c r="E4170" s="2"/>
      <c r="G4170" s="2"/>
    </row>
    <row r="4171" spans="5:7" x14ac:dyDescent="0.15">
      <c r="E4171" s="2"/>
      <c r="G4171" s="2"/>
    </row>
    <row r="4172" spans="5:7" x14ac:dyDescent="0.15">
      <c r="E4172" s="2"/>
      <c r="G4172" s="2"/>
    </row>
    <row r="4173" spans="5:7" x14ac:dyDescent="0.15">
      <c r="E4173" s="2"/>
      <c r="G4173" s="2"/>
    </row>
    <row r="4174" spans="5:7" x14ac:dyDescent="0.15">
      <c r="E4174" s="2"/>
      <c r="G4174" s="2"/>
    </row>
    <row r="4175" spans="5:7" x14ac:dyDescent="0.15">
      <c r="E4175" s="2"/>
      <c r="G4175" s="2"/>
    </row>
    <row r="4176" spans="5:7" x14ac:dyDescent="0.15">
      <c r="E4176" s="2"/>
      <c r="G4176" s="2"/>
    </row>
    <row r="4177" spans="5:7" x14ac:dyDescent="0.15">
      <c r="E4177" s="2"/>
      <c r="G4177" s="2"/>
    </row>
    <row r="4178" spans="5:7" x14ac:dyDescent="0.15">
      <c r="E4178" s="2"/>
      <c r="G4178" s="2"/>
    </row>
    <row r="4179" spans="5:7" x14ac:dyDescent="0.15">
      <c r="E4179" s="2"/>
      <c r="G4179" s="2"/>
    </row>
    <row r="4180" spans="5:7" x14ac:dyDescent="0.15">
      <c r="E4180" s="2"/>
      <c r="G4180" s="2"/>
    </row>
    <row r="4181" spans="5:7" x14ac:dyDescent="0.15">
      <c r="E4181" s="2"/>
      <c r="G4181" s="2"/>
    </row>
    <row r="4182" spans="5:7" x14ac:dyDescent="0.15">
      <c r="E4182" s="2"/>
      <c r="G4182" s="2"/>
    </row>
    <row r="4183" spans="5:7" x14ac:dyDescent="0.15">
      <c r="E4183" s="2"/>
      <c r="G4183" s="2"/>
    </row>
    <row r="4184" spans="5:7" x14ac:dyDescent="0.15">
      <c r="E4184" s="2"/>
      <c r="G4184" s="2"/>
    </row>
    <row r="4185" spans="5:7" x14ac:dyDescent="0.15">
      <c r="E4185" s="2"/>
      <c r="G4185" s="2"/>
    </row>
    <row r="4186" spans="5:7" x14ac:dyDescent="0.15">
      <c r="E4186" s="2"/>
      <c r="G4186" s="2"/>
    </row>
    <row r="4187" spans="5:7" x14ac:dyDescent="0.15">
      <c r="E4187" s="2"/>
      <c r="G4187" s="2"/>
    </row>
    <row r="4188" spans="5:7" x14ac:dyDescent="0.15">
      <c r="E4188" s="2"/>
      <c r="G4188" s="2"/>
    </row>
    <row r="4189" spans="5:7" x14ac:dyDescent="0.15">
      <c r="E4189" s="2"/>
      <c r="G4189" s="2"/>
    </row>
    <row r="4190" spans="5:7" x14ac:dyDescent="0.15">
      <c r="E4190" s="2"/>
      <c r="G4190" s="2"/>
    </row>
    <row r="4191" spans="5:7" x14ac:dyDescent="0.15">
      <c r="E4191" s="2"/>
      <c r="G4191" s="2"/>
    </row>
    <row r="4192" spans="5:7" x14ac:dyDescent="0.15">
      <c r="E4192" s="2"/>
      <c r="G4192" s="2"/>
    </row>
    <row r="4193" spans="5:7" x14ac:dyDescent="0.15">
      <c r="E4193" s="2"/>
      <c r="G4193" s="2"/>
    </row>
    <row r="4194" spans="5:7" x14ac:dyDescent="0.15">
      <c r="E4194" s="2"/>
      <c r="G4194" s="2"/>
    </row>
    <row r="4195" spans="5:7" x14ac:dyDescent="0.15">
      <c r="E4195" s="2"/>
      <c r="G4195" s="2"/>
    </row>
    <row r="4196" spans="5:7" x14ac:dyDescent="0.15">
      <c r="E4196" s="2"/>
      <c r="G4196" s="2"/>
    </row>
    <row r="4197" spans="5:7" x14ac:dyDescent="0.15">
      <c r="E4197" s="2"/>
      <c r="G4197" s="2"/>
    </row>
    <row r="4198" spans="5:7" x14ac:dyDescent="0.15">
      <c r="E4198" s="2"/>
      <c r="G4198" s="2"/>
    </row>
    <row r="4199" spans="5:7" x14ac:dyDescent="0.15">
      <c r="E4199" s="2"/>
      <c r="G4199" s="2"/>
    </row>
    <row r="4200" spans="5:7" x14ac:dyDescent="0.15">
      <c r="E4200" s="2"/>
      <c r="G4200" s="2"/>
    </row>
    <row r="4201" spans="5:7" x14ac:dyDescent="0.15">
      <c r="E4201" s="2"/>
      <c r="G4201" s="2"/>
    </row>
    <row r="4202" spans="5:7" x14ac:dyDescent="0.15">
      <c r="E4202" s="2"/>
      <c r="G4202" s="2"/>
    </row>
    <row r="4203" spans="5:7" x14ac:dyDescent="0.15">
      <c r="E4203" s="2"/>
      <c r="G4203" s="2"/>
    </row>
    <row r="4204" spans="5:7" x14ac:dyDescent="0.15">
      <c r="E4204" s="2"/>
      <c r="G4204" s="2"/>
    </row>
    <row r="4205" spans="5:7" x14ac:dyDescent="0.15">
      <c r="E4205" s="2"/>
      <c r="G4205" s="2"/>
    </row>
    <row r="4206" spans="5:7" x14ac:dyDescent="0.15">
      <c r="E4206" s="2"/>
      <c r="G4206" s="2"/>
    </row>
    <row r="4207" spans="5:7" x14ac:dyDescent="0.15">
      <c r="E4207" s="2"/>
      <c r="G4207" s="2"/>
    </row>
    <row r="4208" spans="5:7" x14ac:dyDescent="0.15">
      <c r="E4208" s="2"/>
      <c r="G4208" s="2"/>
    </row>
    <row r="4209" spans="5:7" x14ac:dyDescent="0.15">
      <c r="E4209" s="2"/>
      <c r="G4209" s="2"/>
    </row>
    <row r="4210" spans="5:7" x14ac:dyDescent="0.15">
      <c r="E4210" s="2"/>
      <c r="G4210" s="2"/>
    </row>
    <row r="4211" spans="5:7" x14ac:dyDescent="0.15">
      <c r="E4211" s="2"/>
      <c r="G4211" s="2"/>
    </row>
    <row r="4212" spans="5:7" x14ac:dyDescent="0.15">
      <c r="E4212" s="2"/>
      <c r="G4212" s="2"/>
    </row>
    <row r="4213" spans="5:7" x14ac:dyDescent="0.15">
      <c r="E4213" s="2"/>
      <c r="G4213" s="2"/>
    </row>
    <row r="4214" spans="5:7" x14ac:dyDescent="0.15">
      <c r="E4214" s="2"/>
      <c r="G4214" s="2"/>
    </row>
    <row r="4215" spans="5:7" x14ac:dyDescent="0.15">
      <c r="E4215" s="2"/>
      <c r="G4215" s="2"/>
    </row>
    <row r="4216" spans="5:7" x14ac:dyDescent="0.15">
      <c r="E4216" s="2"/>
      <c r="G4216" s="2"/>
    </row>
    <row r="4217" spans="5:7" x14ac:dyDescent="0.15">
      <c r="E4217" s="2"/>
      <c r="G4217" s="2"/>
    </row>
    <row r="4218" spans="5:7" x14ac:dyDescent="0.15">
      <c r="E4218" s="2"/>
      <c r="G4218" s="2"/>
    </row>
    <row r="4219" spans="5:7" x14ac:dyDescent="0.15">
      <c r="E4219" s="2"/>
      <c r="G4219" s="2"/>
    </row>
    <row r="4220" spans="5:7" x14ac:dyDescent="0.15">
      <c r="E4220" s="2"/>
      <c r="G4220" s="2"/>
    </row>
    <row r="4221" spans="5:7" x14ac:dyDescent="0.15">
      <c r="E4221" s="2"/>
      <c r="G4221" s="2"/>
    </row>
    <row r="4222" spans="5:7" x14ac:dyDescent="0.15">
      <c r="E4222" s="2"/>
      <c r="G4222" s="2"/>
    </row>
    <row r="4223" spans="5:7" x14ac:dyDescent="0.15">
      <c r="E4223" s="2"/>
      <c r="G4223" s="2"/>
    </row>
    <row r="4224" spans="5:7" x14ac:dyDescent="0.15">
      <c r="E4224" s="2"/>
      <c r="G4224" s="2"/>
    </row>
    <row r="4225" spans="5:7" x14ac:dyDescent="0.15">
      <c r="E4225" s="2"/>
      <c r="G4225" s="2"/>
    </row>
    <row r="4226" spans="5:7" x14ac:dyDescent="0.15">
      <c r="E4226" s="2"/>
      <c r="G4226" s="2"/>
    </row>
    <row r="4227" spans="5:7" x14ac:dyDescent="0.15">
      <c r="E4227" s="2"/>
      <c r="G4227" s="2"/>
    </row>
    <row r="4228" spans="5:7" x14ac:dyDescent="0.15">
      <c r="E4228" s="2"/>
      <c r="G4228" s="2"/>
    </row>
    <row r="4229" spans="5:7" x14ac:dyDescent="0.15">
      <c r="E4229" s="2"/>
      <c r="G4229" s="2"/>
    </row>
    <row r="4230" spans="5:7" x14ac:dyDescent="0.15">
      <c r="E4230" s="2"/>
      <c r="G4230" s="2"/>
    </row>
    <row r="4231" spans="5:7" x14ac:dyDescent="0.15">
      <c r="E4231" s="2"/>
      <c r="G4231" s="2"/>
    </row>
    <row r="4232" spans="5:7" x14ac:dyDescent="0.15">
      <c r="E4232" s="2"/>
      <c r="G4232" s="2"/>
    </row>
    <row r="4233" spans="5:7" x14ac:dyDescent="0.15">
      <c r="E4233" s="2"/>
      <c r="G4233" s="2"/>
    </row>
    <row r="4234" spans="5:7" x14ac:dyDescent="0.15">
      <c r="E4234" s="2"/>
      <c r="G4234" s="2"/>
    </row>
    <row r="4235" spans="5:7" x14ac:dyDescent="0.15">
      <c r="E4235" s="2"/>
      <c r="G4235" s="2"/>
    </row>
    <row r="4236" spans="5:7" x14ac:dyDescent="0.15">
      <c r="E4236" s="2"/>
      <c r="G4236" s="2"/>
    </row>
    <row r="4237" spans="5:7" x14ac:dyDescent="0.15">
      <c r="E4237" s="2"/>
      <c r="G4237" s="2"/>
    </row>
    <row r="4238" spans="5:7" x14ac:dyDescent="0.15">
      <c r="E4238" s="2"/>
      <c r="G4238" s="2"/>
    </row>
    <row r="4239" spans="5:7" x14ac:dyDescent="0.15">
      <c r="E4239" s="2"/>
      <c r="G4239" s="2"/>
    </row>
    <row r="4240" spans="5:7" x14ac:dyDescent="0.15">
      <c r="E4240" s="2"/>
      <c r="G4240" s="2"/>
    </row>
    <row r="4241" spans="5:7" x14ac:dyDescent="0.15">
      <c r="E4241" s="2"/>
      <c r="G4241" s="2"/>
    </row>
    <row r="4242" spans="5:7" x14ac:dyDescent="0.15">
      <c r="E4242" s="2"/>
      <c r="G4242" s="2"/>
    </row>
    <row r="4243" spans="5:7" x14ac:dyDescent="0.15">
      <c r="E4243" s="2"/>
      <c r="G4243" s="2"/>
    </row>
    <row r="4244" spans="5:7" x14ac:dyDescent="0.15">
      <c r="E4244" s="2"/>
      <c r="G4244" s="2"/>
    </row>
    <row r="4245" spans="5:7" x14ac:dyDescent="0.15">
      <c r="E4245" s="2"/>
      <c r="G4245" s="2"/>
    </row>
    <row r="4246" spans="5:7" x14ac:dyDescent="0.15">
      <c r="E4246" s="2"/>
      <c r="G4246" s="2"/>
    </row>
    <row r="4247" spans="5:7" x14ac:dyDescent="0.15">
      <c r="E4247" s="2"/>
      <c r="G4247" s="2"/>
    </row>
    <row r="4248" spans="5:7" x14ac:dyDescent="0.15">
      <c r="E4248" s="2"/>
      <c r="G4248" s="2"/>
    </row>
    <row r="4249" spans="5:7" x14ac:dyDescent="0.15">
      <c r="E4249" s="2"/>
      <c r="G4249" s="2"/>
    </row>
    <row r="4250" spans="5:7" x14ac:dyDescent="0.15">
      <c r="E4250" s="2"/>
      <c r="G4250" s="2"/>
    </row>
    <row r="4251" spans="5:7" x14ac:dyDescent="0.15">
      <c r="E4251" s="2"/>
      <c r="G4251" s="2"/>
    </row>
    <row r="4252" spans="5:7" x14ac:dyDescent="0.15">
      <c r="E4252" s="2"/>
      <c r="G4252" s="2"/>
    </row>
    <row r="4253" spans="5:7" x14ac:dyDescent="0.15">
      <c r="E4253" s="2"/>
      <c r="G4253" s="2"/>
    </row>
    <row r="4254" spans="5:7" x14ac:dyDescent="0.15">
      <c r="E4254" s="2"/>
      <c r="G4254" s="2"/>
    </row>
    <row r="4255" spans="5:7" x14ac:dyDescent="0.15">
      <c r="E4255" s="2"/>
      <c r="G4255" s="2"/>
    </row>
    <row r="4256" spans="5:7" x14ac:dyDescent="0.15">
      <c r="E4256" s="2"/>
      <c r="G4256" s="2"/>
    </row>
    <row r="4257" spans="5:7" x14ac:dyDescent="0.15">
      <c r="E4257" s="2"/>
      <c r="G4257" s="2"/>
    </row>
    <row r="4258" spans="5:7" x14ac:dyDescent="0.15">
      <c r="E4258" s="2"/>
      <c r="G4258" s="2"/>
    </row>
    <row r="4259" spans="5:7" x14ac:dyDescent="0.15">
      <c r="E4259" s="2"/>
      <c r="G4259" s="2"/>
    </row>
    <row r="4260" spans="5:7" x14ac:dyDescent="0.15">
      <c r="E4260" s="2"/>
      <c r="G4260" s="2"/>
    </row>
    <row r="4261" spans="5:7" x14ac:dyDescent="0.15">
      <c r="E4261" s="2"/>
      <c r="G4261" s="2"/>
    </row>
    <row r="4262" spans="5:7" x14ac:dyDescent="0.15">
      <c r="E4262" s="2"/>
      <c r="G4262" s="2"/>
    </row>
    <row r="4263" spans="5:7" x14ac:dyDescent="0.15">
      <c r="E4263" s="2"/>
      <c r="G4263" s="2"/>
    </row>
    <row r="4264" spans="5:7" x14ac:dyDescent="0.15">
      <c r="E4264" s="2"/>
      <c r="G4264" s="2"/>
    </row>
    <row r="4265" spans="5:7" x14ac:dyDescent="0.15">
      <c r="E4265" s="2"/>
      <c r="G4265" s="2"/>
    </row>
    <row r="4266" spans="5:7" x14ac:dyDescent="0.15">
      <c r="E4266" s="2"/>
      <c r="G4266" s="2"/>
    </row>
    <row r="4267" spans="5:7" x14ac:dyDescent="0.15">
      <c r="E4267" s="2"/>
      <c r="G4267" s="2"/>
    </row>
    <row r="4268" spans="5:7" x14ac:dyDescent="0.15">
      <c r="E4268" s="2"/>
      <c r="G4268" s="2"/>
    </row>
    <row r="4269" spans="5:7" x14ac:dyDescent="0.15">
      <c r="E4269" s="2"/>
      <c r="G4269" s="2"/>
    </row>
    <row r="4270" spans="5:7" x14ac:dyDescent="0.15">
      <c r="E4270" s="2"/>
      <c r="G4270" s="2"/>
    </row>
    <row r="4271" spans="5:7" x14ac:dyDescent="0.15">
      <c r="E4271" s="2"/>
      <c r="G4271" s="2"/>
    </row>
    <row r="4272" spans="5:7" x14ac:dyDescent="0.15">
      <c r="E4272" s="2"/>
      <c r="G4272" s="2"/>
    </row>
    <row r="4273" spans="5:7" x14ac:dyDescent="0.15">
      <c r="E4273" s="2"/>
      <c r="G4273" s="2"/>
    </row>
    <row r="4274" spans="5:7" x14ac:dyDescent="0.15">
      <c r="E4274" s="2"/>
      <c r="G4274" s="2"/>
    </row>
    <row r="4275" spans="5:7" x14ac:dyDescent="0.15">
      <c r="E4275" s="2"/>
      <c r="G4275" s="2"/>
    </row>
    <row r="4276" spans="5:7" x14ac:dyDescent="0.15">
      <c r="E4276" s="2"/>
      <c r="G4276" s="2"/>
    </row>
    <row r="4277" spans="5:7" x14ac:dyDescent="0.15">
      <c r="E4277" s="2"/>
      <c r="G4277" s="2"/>
    </row>
    <row r="4278" spans="5:7" x14ac:dyDescent="0.15">
      <c r="E4278" s="2"/>
      <c r="G4278" s="2"/>
    </row>
    <row r="4279" spans="5:7" x14ac:dyDescent="0.15">
      <c r="E4279" s="2"/>
      <c r="G4279" s="2"/>
    </row>
    <row r="4280" spans="5:7" x14ac:dyDescent="0.15">
      <c r="E4280" s="2"/>
      <c r="G4280" s="2"/>
    </row>
    <row r="4281" spans="5:7" x14ac:dyDescent="0.15">
      <c r="E4281" s="2"/>
      <c r="G4281" s="2"/>
    </row>
    <row r="4282" spans="5:7" x14ac:dyDescent="0.15">
      <c r="E4282" s="2"/>
      <c r="G4282" s="2"/>
    </row>
    <row r="4283" spans="5:7" x14ac:dyDescent="0.15">
      <c r="E4283" s="2"/>
      <c r="G4283" s="2"/>
    </row>
    <row r="4284" spans="5:7" x14ac:dyDescent="0.15">
      <c r="E4284" s="2"/>
      <c r="G4284" s="2"/>
    </row>
    <row r="4285" spans="5:7" x14ac:dyDescent="0.15">
      <c r="E4285" s="2"/>
      <c r="G4285" s="2"/>
    </row>
    <row r="4286" spans="5:7" x14ac:dyDescent="0.15">
      <c r="E4286" s="2"/>
      <c r="G4286" s="2"/>
    </row>
    <row r="4287" spans="5:7" x14ac:dyDescent="0.15">
      <c r="E4287" s="2"/>
      <c r="G4287" s="2"/>
    </row>
    <row r="4288" spans="5:7" x14ac:dyDescent="0.15">
      <c r="E4288" s="2"/>
      <c r="G4288" s="2"/>
    </row>
    <row r="4289" spans="5:7" x14ac:dyDescent="0.15">
      <c r="E4289" s="2"/>
      <c r="G4289" s="2"/>
    </row>
    <row r="4290" spans="5:7" x14ac:dyDescent="0.15">
      <c r="E4290" s="2"/>
      <c r="G4290" s="2"/>
    </row>
    <row r="4291" spans="5:7" x14ac:dyDescent="0.15">
      <c r="E4291" s="2"/>
      <c r="G4291" s="2"/>
    </row>
    <row r="4292" spans="5:7" x14ac:dyDescent="0.15">
      <c r="E4292" s="2"/>
      <c r="G4292" s="2"/>
    </row>
    <row r="4293" spans="5:7" x14ac:dyDescent="0.15">
      <c r="E4293" s="2"/>
      <c r="G4293" s="2"/>
    </row>
    <row r="4294" spans="5:7" x14ac:dyDescent="0.15">
      <c r="E4294" s="2"/>
      <c r="G4294" s="2"/>
    </row>
    <row r="4295" spans="5:7" x14ac:dyDescent="0.15">
      <c r="E4295" s="2"/>
      <c r="G4295" s="2"/>
    </row>
    <row r="4296" spans="5:7" x14ac:dyDescent="0.15">
      <c r="E4296" s="2"/>
      <c r="G4296" s="2"/>
    </row>
    <row r="4297" spans="5:7" x14ac:dyDescent="0.15">
      <c r="E4297" s="2"/>
      <c r="G4297" s="2"/>
    </row>
    <row r="4298" spans="5:7" x14ac:dyDescent="0.15">
      <c r="E4298" s="2"/>
      <c r="G4298" s="2"/>
    </row>
    <row r="4299" spans="5:7" x14ac:dyDescent="0.15">
      <c r="E4299" s="2"/>
      <c r="G4299" s="2"/>
    </row>
    <row r="4300" spans="5:7" x14ac:dyDescent="0.15">
      <c r="E4300" s="2"/>
      <c r="G4300" s="2"/>
    </row>
    <row r="4301" spans="5:7" x14ac:dyDescent="0.15">
      <c r="E4301" s="2"/>
      <c r="G4301" s="2"/>
    </row>
    <row r="4302" spans="5:7" x14ac:dyDescent="0.15">
      <c r="E4302" s="2"/>
      <c r="G4302" s="2"/>
    </row>
    <row r="4303" spans="5:7" x14ac:dyDescent="0.15">
      <c r="E4303" s="2"/>
      <c r="G4303" s="2"/>
    </row>
    <row r="4304" spans="5:7" x14ac:dyDescent="0.15">
      <c r="E4304" s="2"/>
      <c r="G4304" s="2"/>
    </row>
    <row r="4305" spans="5:7" x14ac:dyDescent="0.15">
      <c r="E4305" s="2"/>
      <c r="G4305" s="2"/>
    </row>
    <row r="4306" spans="5:7" x14ac:dyDescent="0.15">
      <c r="E4306" s="2"/>
      <c r="G4306" s="2"/>
    </row>
    <row r="4307" spans="5:7" x14ac:dyDescent="0.15">
      <c r="E4307" s="2"/>
      <c r="G4307" s="2"/>
    </row>
    <row r="4308" spans="5:7" x14ac:dyDescent="0.15">
      <c r="E4308" s="2"/>
      <c r="G4308" s="2"/>
    </row>
    <row r="4309" spans="5:7" x14ac:dyDescent="0.15">
      <c r="E4309" s="2"/>
      <c r="G4309" s="2"/>
    </row>
    <row r="4310" spans="5:7" x14ac:dyDescent="0.15">
      <c r="E4310" s="2"/>
      <c r="G4310" s="2"/>
    </row>
    <row r="4311" spans="5:7" x14ac:dyDescent="0.15">
      <c r="E4311" s="2"/>
      <c r="G4311" s="2"/>
    </row>
    <row r="4312" spans="5:7" x14ac:dyDescent="0.15">
      <c r="E4312" s="2"/>
      <c r="G4312" s="2"/>
    </row>
    <row r="4313" spans="5:7" x14ac:dyDescent="0.15">
      <c r="E4313" s="2"/>
      <c r="G4313" s="2"/>
    </row>
    <row r="4314" spans="5:7" x14ac:dyDescent="0.15">
      <c r="E4314" s="2"/>
      <c r="G4314" s="2"/>
    </row>
    <row r="4315" spans="5:7" x14ac:dyDescent="0.15">
      <c r="E4315" s="2"/>
      <c r="G4315" s="2"/>
    </row>
    <row r="4316" spans="5:7" x14ac:dyDescent="0.15">
      <c r="E4316" s="2"/>
      <c r="G4316" s="2"/>
    </row>
    <row r="4317" spans="5:7" x14ac:dyDescent="0.15">
      <c r="E4317" s="2"/>
      <c r="G4317" s="2"/>
    </row>
    <row r="4318" spans="5:7" x14ac:dyDescent="0.15">
      <c r="E4318" s="2"/>
      <c r="G4318" s="2"/>
    </row>
    <row r="4319" spans="5:7" x14ac:dyDescent="0.15">
      <c r="E4319" s="2"/>
      <c r="G4319" s="2"/>
    </row>
    <row r="4320" spans="5:7" x14ac:dyDescent="0.15">
      <c r="E4320" s="2"/>
      <c r="G4320" s="2"/>
    </row>
    <row r="4321" spans="5:7" x14ac:dyDescent="0.15">
      <c r="E4321" s="2"/>
      <c r="G4321" s="2"/>
    </row>
    <row r="4322" spans="5:7" x14ac:dyDescent="0.15">
      <c r="E4322" s="2"/>
      <c r="G4322" s="2"/>
    </row>
    <row r="4323" spans="5:7" x14ac:dyDescent="0.15">
      <c r="E4323" s="2"/>
      <c r="G4323" s="2"/>
    </row>
    <row r="4324" spans="5:7" x14ac:dyDescent="0.15">
      <c r="E4324" s="2"/>
      <c r="G4324" s="2"/>
    </row>
    <row r="4325" spans="5:7" x14ac:dyDescent="0.15">
      <c r="E4325" s="2"/>
      <c r="G4325" s="2"/>
    </row>
    <row r="4326" spans="5:7" x14ac:dyDescent="0.15">
      <c r="E4326" s="2"/>
      <c r="G4326" s="2"/>
    </row>
    <row r="4327" spans="5:7" x14ac:dyDescent="0.15">
      <c r="E4327" s="2"/>
      <c r="G4327" s="2"/>
    </row>
    <row r="4328" spans="5:7" x14ac:dyDescent="0.15">
      <c r="E4328" s="2"/>
      <c r="G4328" s="2"/>
    </row>
    <row r="4329" spans="5:7" x14ac:dyDescent="0.15">
      <c r="E4329" s="2"/>
      <c r="G4329" s="2"/>
    </row>
    <row r="4330" spans="5:7" x14ac:dyDescent="0.15">
      <c r="E4330" s="2"/>
      <c r="G4330" s="2"/>
    </row>
    <row r="4331" spans="5:7" x14ac:dyDescent="0.15">
      <c r="E4331" s="2"/>
      <c r="G4331" s="2"/>
    </row>
    <row r="4332" spans="5:7" x14ac:dyDescent="0.15">
      <c r="E4332" s="2"/>
      <c r="G4332" s="2"/>
    </row>
    <row r="4333" spans="5:7" x14ac:dyDescent="0.15">
      <c r="E4333" s="2"/>
      <c r="G4333" s="2"/>
    </row>
    <row r="4334" spans="5:7" x14ac:dyDescent="0.15">
      <c r="E4334" s="2"/>
      <c r="G4334" s="2"/>
    </row>
    <row r="4335" spans="5:7" x14ac:dyDescent="0.15">
      <c r="E4335" s="2"/>
      <c r="G4335" s="2"/>
    </row>
    <row r="4336" spans="5:7" x14ac:dyDescent="0.15">
      <c r="E4336" s="2"/>
      <c r="G4336" s="2"/>
    </row>
    <row r="4337" spans="5:7" x14ac:dyDescent="0.15">
      <c r="E4337" s="2"/>
      <c r="G4337" s="2"/>
    </row>
    <row r="4338" spans="5:7" x14ac:dyDescent="0.15">
      <c r="E4338" s="2"/>
      <c r="G4338" s="2"/>
    </row>
    <row r="4339" spans="5:7" x14ac:dyDescent="0.15">
      <c r="E4339" s="2"/>
      <c r="G4339" s="2"/>
    </row>
    <row r="4340" spans="5:7" x14ac:dyDescent="0.15">
      <c r="E4340" s="2"/>
      <c r="G4340" s="2"/>
    </row>
    <row r="4341" spans="5:7" x14ac:dyDescent="0.15">
      <c r="E4341" s="2"/>
      <c r="G4341" s="2"/>
    </row>
    <row r="4342" spans="5:7" x14ac:dyDescent="0.15">
      <c r="E4342" s="2"/>
      <c r="G4342" s="2"/>
    </row>
    <row r="4343" spans="5:7" x14ac:dyDescent="0.15">
      <c r="E4343" s="2"/>
      <c r="G4343" s="2"/>
    </row>
    <row r="4344" spans="5:7" x14ac:dyDescent="0.15">
      <c r="E4344" s="2"/>
      <c r="G4344" s="2"/>
    </row>
    <row r="4345" spans="5:7" x14ac:dyDescent="0.15">
      <c r="E4345" s="2"/>
      <c r="G4345" s="2"/>
    </row>
    <row r="4346" spans="5:7" x14ac:dyDescent="0.15">
      <c r="E4346" s="2"/>
      <c r="G4346" s="2"/>
    </row>
    <row r="4347" spans="5:7" x14ac:dyDescent="0.15">
      <c r="E4347" s="2"/>
      <c r="G4347" s="2"/>
    </row>
    <row r="4348" spans="5:7" x14ac:dyDescent="0.15">
      <c r="E4348" s="2"/>
      <c r="G4348" s="2"/>
    </row>
    <row r="4349" spans="5:7" x14ac:dyDescent="0.15">
      <c r="E4349" s="2"/>
      <c r="G4349" s="2"/>
    </row>
    <row r="4350" spans="5:7" x14ac:dyDescent="0.15">
      <c r="E4350" s="2"/>
      <c r="G4350" s="2"/>
    </row>
    <row r="4351" spans="5:7" x14ac:dyDescent="0.15">
      <c r="E4351" s="2"/>
      <c r="G4351" s="2"/>
    </row>
    <row r="4352" spans="5:7" x14ac:dyDescent="0.15">
      <c r="E4352" s="2"/>
      <c r="G4352" s="2"/>
    </row>
    <row r="4353" spans="5:7" x14ac:dyDescent="0.15">
      <c r="E4353" s="2"/>
      <c r="G4353" s="2"/>
    </row>
    <row r="4354" spans="5:7" x14ac:dyDescent="0.15">
      <c r="E4354" s="2"/>
      <c r="G4354" s="2"/>
    </row>
    <row r="4355" spans="5:7" x14ac:dyDescent="0.15">
      <c r="E4355" s="2"/>
      <c r="G4355" s="2"/>
    </row>
    <row r="4356" spans="5:7" x14ac:dyDescent="0.15">
      <c r="E4356" s="2"/>
      <c r="G4356" s="2"/>
    </row>
    <row r="4357" spans="5:7" x14ac:dyDescent="0.15">
      <c r="E4357" s="2"/>
      <c r="G4357" s="2"/>
    </row>
    <row r="4358" spans="5:7" x14ac:dyDescent="0.15">
      <c r="E4358" s="2"/>
      <c r="G4358" s="2"/>
    </row>
    <row r="4359" spans="5:7" x14ac:dyDescent="0.15">
      <c r="E4359" s="2"/>
      <c r="G4359" s="2"/>
    </row>
    <row r="4360" spans="5:7" x14ac:dyDescent="0.15">
      <c r="E4360" s="2"/>
      <c r="G4360" s="2"/>
    </row>
    <row r="4361" spans="5:7" x14ac:dyDescent="0.15">
      <c r="E4361" s="2"/>
      <c r="G4361" s="2"/>
    </row>
    <row r="4362" spans="5:7" x14ac:dyDescent="0.15">
      <c r="E4362" s="2"/>
      <c r="G4362" s="2"/>
    </row>
    <row r="4363" spans="5:7" x14ac:dyDescent="0.15">
      <c r="E4363" s="2"/>
      <c r="G4363" s="2"/>
    </row>
    <row r="4364" spans="5:7" x14ac:dyDescent="0.15">
      <c r="E4364" s="2"/>
      <c r="G4364" s="2"/>
    </row>
    <row r="4365" spans="5:7" x14ac:dyDescent="0.15">
      <c r="E4365" s="2"/>
      <c r="G4365" s="2"/>
    </row>
    <row r="4366" spans="5:7" x14ac:dyDescent="0.15">
      <c r="E4366" s="2"/>
      <c r="G4366" s="2"/>
    </row>
    <row r="4367" spans="5:7" x14ac:dyDescent="0.15">
      <c r="E4367" s="2"/>
      <c r="G4367" s="2"/>
    </row>
    <row r="4368" spans="5:7" x14ac:dyDescent="0.15">
      <c r="E4368" s="2"/>
      <c r="G4368" s="2"/>
    </row>
    <row r="4369" spans="5:7" x14ac:dyDescent="0.15">
      <c r="E4369" s="2"/>
      <c r="G4369" s="2"/>
    </row>
    <row r="4370" spans="5:7" x14ac:dyDescent="0.15">
      <c r="E4370" s="2"/>
      <c r="G4370" s="2"/>
    </row>
    <row r="4371" spans="5:7" x14ac:dyDescent="0.15">
      <c r="E4371" s="2"/>
      <c r="G4371" s="2"/>
    </row>
    <row r="4372" spans="5:7" x14ac:dyDescent="0.15">
      <c r="E4372" s="2"/>
      <c r="G4372" s="2"/>
    </row>
    <row r="4373" spans="5:7" x14ac:dyDescent="0.15">
      <c r="E4373" s="2"/>
      <c r="G4373" s="2"/>
    </row>
    <row r="4374" spans="5:7" x14ac:dyDescent="0.15">
      <c r="E4374" s="2"/>
      <c r="G4374" s="2"/>
    </row>
    <row r="4375" spans="5:7" x14ac:dyDescent="0.15">
      <c r="E4375" s="2"/>
      <c r="G4375" s="2"/>
    </row>
    <row r="4376" spans="5:7" x14ac:dyDescent="0.15">
      <c r="E4376" s="2"/>
      <c r="G4376" s="2"/>
    </row>
    <row r="4377" spans="5:7" x14ac:dyDescent="0.15">
      <c r="E4377" s="2"/>
      <c r="G4377" s="2"/>
    </row>
    <row r="4378" spans="5:7" x14ac:dyDescent="0.15">
      <c r="E4378" s="2"/>
      <c r="G4378" s="2"/>
    </row>
    <row r="4379" spans="5:7" x14ac:dyDescent="0.15">
      <c r="E4379" s="2"/>
      <c r="G4379" s="2"/>
    </row>
    <row r="4380" spans="5:7" x14ac:dyDescent="0.15">
      <c r="E4380" s="2"/>
      <c r="G4380" s="2"/>
    </row>
    <row r="4381" spans="5:7" x14ac:dyDescent="0.15">
      <c r="E4381" s="2"/>
      <c r="G4381" s="2"/>
    </row>
    <row r="4382" spans="5:7" x14ac:dyDescent="0.15">
      <c r="E4382" s="2"/>
      <c r="G4382" s="2"/>
    </row>
    <row r="4383" spans="5:7" x14ac:dyDescent="0.15">
      <c r="E4383" s="2"/>
      <c r="G4383" s="2"/>
    </row>
    <row r="4384" spans="5:7" x14ac:dyDescent="0.15">
      <c r="E4384" s="2"/>
      <c r="G4384" s="2"/>
    </row>
    <row r="4385" spans="5:7" x14ac:dyDescent="0.15">
      <c r="E4385" s="2"/>
      <c r="G4385" s="2"/>
    </row>
    <row r="4386" spans="5:7" x14ac:dyDescent="0.15">
      <c r="E4386" s="2"/>
      <c r="G4386" s="2"/>
    </row>
    <row r="4387" spans="5:7" x14ac:dyDescent="0.15">
      <c r="E4387" s="2"/>
      <c r="G4387" s="2"/>
    </row>
    <row r="4388" spans="5:7" x14ac:dyDescent="0.15">
      <c r="E4388" s="2"/>
      <c r="G4388" s="2"/>
    </row>
    <row r="4389" spans="5:7" x14ac:dyDescent="0.15">
      <c r="E4389" s="2"/>
      <c r="G4389" s="2"/>
    </row>
    <row r="4390" spans="5:7" x14ac:dyDescent="0.15">
      <c r="E4390" s="2"/>
      <c r="G4390" s="2"/>
    </row>
    <row r="4391" spans="5:7" x14ac:dyDescent="0.15">
      <c r="E4391" s="2"/>
      <c r="G4391" s="2"/>
    </row>
    <row r="4392" spans="5:7" x14ac:dyDescent="0.15">
      <c r="E4392" s="2"/>
      <c r="G4392" s="2"/>
    </row>
    <row r="4393" spans="5:7" x14ac:dyDescent="0.15">
      <c r="E4393" s="2"/>
      <c r="G4393" s="2"/>
    </row>
    <row r="4394" spans="5:7" x14ac:dyDescent="0.15">
      <c r="E4394" s="2"/>
      <c r="G4394" s="2"/>
    </row>
    <row r="4395" spans="5:7" x14ac:dyDescent="0.15">
      <c r="E4395" s="2"/>
      <c r="G4395" s="2"/>
    </row>
    <row r="4396" spans="5:7" x14ac:dyDescent="0.15">
      <c r="E4396" s="2"/>
      <c r="G4396" s="2"/>
    </row>
    <row r="4397" spans="5:7" x14ac:dyDescent="0.15">
      <c r="E4397" s="2"/>
      <c r="G4397" s="2"/>
    </row>
    <row r="4398" spans="5:7" x14ac:dyDescent="0.15">
      <c r="E4398" s="2"/>
      <c r="G4398" s="2"/>
    </row>
    <row r="4399" spans="5:7" x14ac:dyDescent="0.15">
      <c r="E4399" s="2"/>
      <c r="G4399" s="2"/>
    </row>
    <row r="4400" spans="5:7" x14ac:dyDescent="0.15">
      <c r="E4400" s="2"/>
      <c r="G4400" s="2"/>
    </row>
    <row r="4401" spans="5:7" x14ac:dyDescent="0.15">
      <c r="E4401" s="2"/>
      <c r="G4401" s="2"/>
    </row>
    <row r="4402" spans="5:7" x14ac:dyDescent="0.15">
      <c r="E4402" s="2"/>
      <c r="G4402" s="2"/>
    </row>
    <row r="4403" spans="5:7" x14ac:dyDescent="0.15">
      <c r="E4403" s="2"/>
      <c r="G4403" s="2"/>
    </row>
    <row r="4404" spans="5:7" x14ac:dyDescent="0.15">
      <c r="E4404" s="2"/>
      <c r="G4404" s="2"/>
    </row>
    <row r="4405" spans="5:7" x14ac:dyDescent="0.15">
      <c r="E4405" s="2"/>
      <c r="G4405" s="2"/>
    </row>
    <row r="4406" spans="5:7" x14ac:dyDescent="0.15">
      <c r="E4406" s="2"/>
      <c r="G4406" s="2"/>
    </row>
    <row r="4407" spans="5:7" x14ac:dyDescent="0.15">
      <c r="E4407" s="2"/>
      <c r="G4407" s="2"/>
    </row>
    <row r="4408" spans="5:7" x14ac:dyDescent="0.15">
      <c r="E4408" s="2"/>
      <c r="G4408" s="2"/>
    </row>
    <row r="4409" spans="5:7" x14ac:dyDescent="0.15">
      <c r="E4409" s="2"/>
      <c r="G4409" s="2"/>
    </row>
    <row r="4410" spans="5:7" x14ac:dyDescent="0.15">
      <c r="E4410" s="2"/>
      <c r="G4410" s="2"/>
    </row>
    <row r="4411" spans="5:7" x14ac:dyDescent="0.15">
      <c r="E4411" s="2"/>
      <c r="G4411" s="2"/>
    </row>
    <row r="4412" spans="5:7" x14ac:dyDescent="0.15">
      <c r="E4412" s="2"/>
      <c r="G4412" s="2"/>
    </row>
    <row r="4413" spans="5:7" x14ac:dyDescent="0.15">
      <c r="E4413" s="2"/>
      <c r="G4413" s="2"/>
    </row>
    <row r="4414" spans="5:7" x14ac:dyDescent="0.15">
      <c r="E4414" s="2"/>
      <c r="G4414" s="2"/>
    </row>
    <row r="4415" spans="5:7" x14ac:dyDescent="0.15">
      <c r="E4415" s="2"/>
      <c r="G4415" s="2"/>
    </row>
    <row r="4416" spans="5:7" x14ac:dyDescent="0.15">
      <c r="E4416" s="2"/>
      <c r="G4416" s="2"/>
    </row>
    <row r="4417" spans="5:7" x14ac:dyDescent="0.15">
      <c r="E4417" s="2"/>
      <c r="G4417" s="2"/>
    </row>
    <row r="4418" spans="5:7" x14ac:dyDescent="0.15">
      <c r="E4418" s="2"/>
      <c r="G4418" s="2"/>
    </row>
    <row r="4419" spans="5:7" x14ac:dyDescent="0.15">
      <c r="E4419" s="2"/>
      <c r="G4419" s="2"/>
    </row>
    <row r="4420" spans="5:7" x14ac:dyDescent="0.15">
      <c r="E4420" s="2"/>
      <c r="G4420" s="2"/>
    </row>
    <row r="4421" spans="5:7" x14ac:dyDescent="0.15">
      <c r="E4421" s="2"/>
      <c r="G4421" s="2"/>
    </row>
    <row r="4422" spans="5:7" x14ac:dyDescent="0.15">
      <c r="E4422" s="2"/>
      <c r="G4422" s="2"/>
    </row>
    <row r="4423" spans="5:7" x14ac:dyDescent="0.15">
      <c r="E4423" s="2"/>
      <c r="G4423" s="2"/>
    </row>
    <row r="4424" spans="5:7" x14ac:dyDescent="0.15">
      <c r="E4424" s="2"/>
      <c r="G4424" s="2"/>
    </row>
    <row r="4425" spans="5:7" x14ac:dyDescent="0.15">
      <c r="E4425" s="2"/>
      <c r="G4425" s="2"/>
    </row>
    <row r="4426" spans="5:7" x14ac:dyDescent="0.15">
      <c r="E4426" s="2"/>
      <c r="G4426" s="2"/>
    </row>
    <row r="4427" spans="5:7" x14ac:dyDescent="0.15">
      <c r="E4427" s="2"/>
      <c r="G4427" s="2"/>
    </row>
    <row r="4428" spans="5:7" x14ac:dyDescent="0.15">
      <c r="E4428" s="2"/>
      <c r="G4428" s="2"/>
    </row>
    <row r="4429" spans="5:7" x14ac:dyDescent="0.15">
      <c r="E4429" s="2"/>
      <c r="G4429" s="2"/>
    </row>
    <row r="4430" spans="5:7" x14ac:dyDescent="0.15">
      <c r="E4430" s="2"/>
      <c r="G4430" s="2"/>
    </row>
    <row r="4431" spans="5:7" x14ac:dyDescent="0.15">
      <c r="E4431" s="2"/>
      <c r="G4431" s="2"/>
    </row>
    <row r="4432" spans="5:7" x14ac:dyDescent="0.15">
      <c r="E4432" s="2"/>
      <c r="G4432" s="2"/>
    </row>
    <row r="4433" spans="5:7" x14ac:dyDescent="0.15">
      <c r="E4433" s="2"/>
      <c r="G4433" s="2"/>
    </row>
    <row r="4434" spans="5:7" x14ac:dyDescent="0.15">
      <c r="E4434" s="2"/>
      <c r="G4434" s="2"/>
    </row>
    <row r="4435" spans="5:7" x14ac:dyDescent="0.15">
      <c r="E4435" s="2"/>
      <c r="G4435" s="2"/>
    </row>
    <row r="4436" spans="5:7" x14ac:dyDescent="0.15">
      <c r="E4436" s="2"/>
      <c r="G4436" s="2"/>
    </row>
    <row r="4437" spans="5:7" x14ac:dyDescent="0.15">
      <c r="E4437" s="2"/>
      <c r="G4437" s="2"/>
    </row>
    <row r="4438" spans="5:7" x14ac:dyDescent="0.15">
      <c r="E4438" s="2"/>
      <c r="G4438" s="2"/>
    </row>
    <row r="4439" spans="5:7" x14ac:dyDescent="0.15">
      <c r="E4439" s="2"/>
      <c r="G4439" s="2"/>
    </row>
    <row r="4440" spans="5:7" x14ac:dyDescent="0.15">
      <c r="E4440" s="2"/>
      <c r="G4440" s="2"/>
    </row>
    <row r="4441" spans="5:7" x14ac:dyDescent="0.15">
      <c r="E4441" s="2"/>
      <c r="G4441" s="2"/>
    </row>
    <row r="4442" spans="5:7" x14ac:dyDescent="0.15">
      <c r="E4442" s="2"/>
      <c r="G4442" s="2"/>
    </row>
    <row r="4443" spans="5:7" x14ac:dyDescent="0.15">
      <c r="E4443" s="2"/>
      <c r="G4443" s="2"/>
    </row>
    <row r="4444" spans="5:7" x14ac:dyDescent="0.15">
      <c r="E4444" s="2"/>
      <c r="G4444" s="2"/>
    </row>
    <row r="4445" spans="5:7" x14ac:dyDescent="0.15">
      <c r="E4445" s="2"/>
      <c r="G4445" s="2"/>
    </row>
    <row r="4446" spans="5:7" x14ac:dyDescent="0.15">
      <c r="E4446" s="2"/>
      <c r="G4446" s="2"/>
    </row>
    <row r="4447" spans="5:7" x14ac:dyDescent="0.15">
      <c r="E4447" s="2"/>
      <c r="G4447" s="2"/>
    </row>
    <row r="4448" spans="5:7" x14ac:dyDescent="0.15">
      <c r="E4448" s="2"/>
      <c r="G4448" s="2"/>
    </row>
    <row r="4449" spans="5:7" x14ac:dyDescent="0.15">
      <c r="E4449" s="2"/>
      <c r="G4449" s="2"/>
    </row>
    <row r="4450" spans="5:7" x14ac:dyDescent="0.15">
      <c r="E4450" s="2"/>
      <c r="G4450" s="2"/>
    </row>
    <row r="4451" spans="5:7" x14ac:dyDescent="0.15">
      <c r="E4451" s="2"/>
      <c r="G4451" s="2"/>
    </row>
    <row r="4452" spans="5:7" x14ac:dyDescent="0.15">
      <c r="E4452" s="2"/>
      <c r="G4452" s="2"/>
    </row>
    <row r="4453" spans="5:7" x14ac:dyDescent="0.15">
      <c r="E4453" s="2"/>
      <c r="G4453" s="2"/>
    </row>
    <row r="4454" spans="5:7" x14ac:dyDescent="0.15">
      <c r="E4454" s="2"/>
      <c r="G4454" s="2"/>
    </row>
    <row r="4455" spans="5:7" x14ac:dyDescent="0.15">
      <c r="E4455" s="2"/>
      <c r="G4455" s="2"/>
    </row>
    <row r="4456" spans="5:7" x14ac:dyDescent="0.15">
      <c r="E4456" s="2"/>
      <c r="G4456" s="2"/>
    </row>
    <row r="4457" spans="5:7" x14ac:dyDescent="0.15">
      <c r="E4457" s="2"/>
      <c r="G4457" s="2"/>
    </row>
    <row r="4458" spans="5:7" x14ac:dyDescent="0.15">
      <c r="E4458" s="2"/>
      <c r="G4458" s="2"/>
    </row>
    <row r="4459" spans="5:7" x14ac:dyDescent="0.15">
      <c r="E4459" s="2"/>
      <c r="G4459" s="2"/>
    </row>
    <row r="4460" spans="5:7" x14ac:dyDescent="0.15">
      <c r="E4460" s="2"/>
      <c r="G4460" s="2"/>
    </row>
    <row r="4461" spans="5:7" x14ac:dyDescent="0.15">
      <c r="E4461" s="2"/>
      <c r="G4461" s="2"/>
    </row>
    <row r="4462" spans="5:7" x14ac:dyDescent="0.15">
      <c r="E4462" s="2"/>
      <c r="G4462" s="2"/>
    </row>
    <row r="4463" spans="5:7" x14ac:dyDescent="0.15">
      <c r="E4463" s="2"/>
      <c r="G4463" s="2"/>
    </row>
    <row r="4464" spans="5:7" x14ac:dyDescent="0.15">
      <c r="E4464" s="2"/>
      <c r="G4464" s="2"/>
    </row>
    <row r="4465" spans="5:7" x14ac:dyDescent="0.15">
      <c r="E4465" s="2"/>
      <c r="G4465" s="2"/>
    </row>
    <row r="4466" spans="5:7" x14ac:dyDescent="0.15">
      <c r="E4466" s="2"/>
      <c r="G4466" s="2"/>
    </row>
    <row r="4467" spans="5:7" x14ac:dyDescent="0.15">
      <c r="E4467" s="2"/>
      <c r="G4467" s="2"/>
    </row>
    <row r="4468" spans="5:7" x14ac:dyDescent="0.15">
      <c r="E4468" s="2"/>
      <c r="G4468" s="2"/>
    </row>
    <row r="4469" spans="5:7" x14ac:dyDescent="0.15">
      <c r="E4469" s="2"/>
      <c r="G4469" s="2"/>
    </row>
    <row r="4470" spans="5:7" x14ac:dyDescent="0.15">
      <c r="E4470" s="2"/>
      <c r="G4470" s="2"/>
    </row>
    <row r="4471" spans="5:7" x14ac:dyDescent="0.15">
      <c r="E4471" s="2"/>
      <c r="G4471" s="2"/>
    </row>
    <row r="4472" spans="5:7" x14ac:dyDescent="0.15">
      <c r="E4472" s="2"/>
      <c r="G4472" s="2"/>
    </row>
    <row r="4473" spans="5:7" x14ac:dyDescent="0.15">
      <c r="E4473" s="2"/>
      <c r="G4473" s="2"/>
    </row>
    <row r="4474" spans="5:7" x14ac:dyDescent="0.15">
      <c r="E4474" s="2"/>
      <c r="G4474" s="2"/>
    </row>
    <row r="4475" spans="5:7" x14ac:dyDescent="0.15">
      <c r="E4475" s="2"/>
      <c r="G4475" s="2"/>
    </row>
    <row r="4476" spans="5:7" x14ac:dyDescent="0.15">
      <c r="E4476" s="2"/>
      <c r="G4476" s="2"/>
    </row>
    <row r="4477" spans="5:7" x14ac:dyDescent="0.15">
      <c r="E4477" s="2"/>
      <c r="G4477" s="2"/>
    </row>
    <row r="4478" spans="5:7" x14ac:dyDescent="0.15">
      <c r="E4478" s="2"/>
      <c r="G4478" s="2"/>
    </row>
    <row r="4479" spans="5:7" x14ac:dyDescent="0.15">
      <c r="E4479" s="2"/>
      <c r="G4479" s="2"/>
    </row>
    <row r="4480" spans="5:7" x14ac:dyDescent="0.15">
      <c r="E4480" s="2"/>
      <c r="G4480" s="2"/>
    </row>
    <row r="4481" spans="5:7" x14ac:dyDescent="0.15">
      <c r="E4481" s="2"/>
      <c r="G4481" s="2"/>
    </row>
    <row r="4482" spans="5:7" x14ac:dyDescent="0.15">
      <c r="E4482" s="2"/>
      <c r="G4482" s="2"/>
    </row>
    <row r="4483" spans="5:7" x14ac:dyDescent="0.15">
      <c r="E4483" s="2"/>
      <c r="G4483" s="2"/>
    </row>
    <row r="4484" spans="5:7" x14ac:dyDescent="0.15">
      <c r="E4484" s="2"/>
      <c r="G4484" s="2"/>
    </row>
    <row r="4485" spans="5:7" x14ac:dyDescent="0.15">
      <c r="E4485" s="2"/>
      <c r="G4485" s="2"/>
    </row>
    <row r="4486" spans="5:7" x14ac:dyDescent="0.15">
      <c r="E4486" s="2"/>
      <c r="G4486" s="2"/>
    </row>
    <row r="4487" spans="5:7" x14ac:dyDescent="0.15">
      <c r="E4487" s="2"/>
      <c r="G4487" s="2"/>
    </row>
    <row r="4488" spans="5:7" x14ac:dyDescent="0.15">
      <c r="E4488" s="2"/>
      <c r="G4488" s="2"/>
    </row>
    <row r="4489" spans="5:7" x14ac:dyDescent="0.15">
      <c r="E4489" s="2"/>
      <c r="G4489" s="2"/>
    </row>
    <row r="4490" spans="5:7" x14ac:dyDescent="0.15">
      <c r="E4490" s="2"/>
      <c r="G4490" s="2"/>
    </row>
    <row r="4491" spans="5:7" x14ac:dyDescent="0.15">
      <c r="E4491" s="2"/>
      <c r="G4491" s="2"/>
    </row>
    <row r="4492" spans="5:7" x14ac:dyDescent="0.15">
      <c r="E4492" s="2"/>
      <c r="G4492" s="2"/>
    </row>
    <row r="4493" spans="5:7" x14ac:dyDescent="0.15">
      <c r="E4493" s="2"/>
      <c r="G4493" s="2"/>
    </row>
    <row r="4494" spans="5:7" x14ac:dyDescent="0.15">
      <c r="E4494" s="2"/>
      <c r="G4494" s="2"/>
    </row>
    <row r="4495" spans="5:7" x14ac:dyDescent="0.15">
      <c r="E4495" s="2"/>
      <c r="G4495" s="2"/>
    </row>
    <row r="4496" spans="5:7" x14ac:dyDescent="0.15">
      <c r="E4496" s="2"/>
      <c r="G4496" s="2"/>
    </row>
    <row r="4497" spans="5:7" x14ac:dyDescent="0.15">
      <c r="E4497" s="2"/>
      <c r="G4497" s="2"/>
    </row>
    <row r="4498" spans="5:7" x14ac:dyDescent="0.15">
      <c r="E4498" s="2"/>
      <c r="G4498" s="2"/>
    </row>
    <row r="4499" spans="5:7" x14ac:dyDescent="0.15">
      <c r="E4499" s="2"/>
      <c r="G4499" s="2"/>
    </row>
    <row r="4500" spans="5:7" x14ac:dyDescent="0.15">
      <c r="E4500" s="2"/>
      <c r="G4500" s="2"/>
    </row>
    <row r="4501" spans="5:7" x14ac:dyDescent="0.15">
      <c r="E4501" s="2"/>
      <c r="G4501" s="2"/>
    </row>
    <row r="4502" spans="5:7" x14ac:dyDescent="0.15">
      <c r="E4502" s="2"/>
      <c r="G4502" s="2"/>
    </row>
    <row r="4503" spans="5:7" x14ac:dyDescent="0.15">
      <c r="E4503" s="2"/>
      <c r="G4503" s="2"/>
    </row>
    <row r="4504" spans="5:7" x14ac:dyDescent="0.15">
      <c r="E4504" s="2"/>
      <c r="G4504" s="2"/>
    </row>
    <row r="4505" spans="5:7" x14ac:dyDescent="0.15">
      <c r="E4505" s="2"/>
      <c r="G4505" s="2"/>
    </row>
    <row r="4506" spans="5:7" x14ac:dyDescent="0.15">
      <c r="E4506" s="2"/>
      <c r="G4506" s="2"/>
    </row>
    <row r="4507" spans="5:7" x14ac:dyDescent="0.15">
      <c r="E4507" s="2"/>
      <c r="G4507" s="2"/>
    </row>
    <row r="4508" spans="5:7" x14ac:dyDescent="0.15">
      <c r="E4508" s="2"/>
      <c r="G4508" s="2"/>
    </row>
    <row r="4509" spans="5:7" x14ac:dyDescent="0.15">
      <c r="E4509" s="2"/>
      <c r="G4509" s="2"/>
    </row>
    <row r="4510" spans="5:7" x14ac:dyDescent="0.15">
      <c r="E4510" s="2"/>
      <c r="G4510" s="2"/>
    </row>
    <row r="4511" spans="5:7" x14ac:dyDescent="0.15">
      <c r="E4511" s="2"/>
      <c r="G4511" s="2"/>
    </row>
    <row r="4512" spans="5:7" x14ac:dyDescent="0.15">
      <c r="E4512" s="2"/>
      <c r="G4512" s="2"/>
    </row>
    <row r="4513" spans="5:7" x14ac:dyDescent="0.15">
      <c r="E4513" s="2"/>
      <c r="G4513" s="2"/>
    </row>
    <row r="4514" spans="5:7" x14ac:dyDescent="0.15">
      <c r="E4514" s="2"/>
      <c r="G4514" s="2"/>
    </row>
    <row r="4515" spans="5:7" x14ac:dyDescent="0.15">
      <c r="E4515" s="2"/>
      <c r="G4515" s="2"/>
    </row>
    <row r="4516" spans="5:7" x14ac:dyDescent="0.15">
      <c r="E4516" s="2"/>
      <c r="G4516" s="2"/>
    </row>
    <row r="4517" spans="5:7" x14ac:dyDescent="0.15">
      <c r="E4517" s="2"/>
      <c r="G4517" s="2"/>
    </row>
    <row r="4518" spans="5:7" x14ac:dyDescent="0.15">
      <c r="E4518" s="2"/>
      <c r="G4518" s="2"/>
    </row>
    <row r="4519" spans="5:7" x14ac:dyDescent="0.15">
      <c r="E4519" s="2"/>
      <c r="G4519" s="2"/>
    </row>
    <row r="4520" spans="5:7" x14ac:dyDescent="0.15">
      <c r="E4520" s="2"/>
      <c r="G4520" s="2"/>
    </row>
    <row r="4521" spans="5:7" x14ac:dyDescent="0.15">
      <c r="E4521" s="2"/>
      <c r="G4521" s="2"/>
    </row>
    <row r="4522" spans="5:7" x14ac:dyDescent="0.15">
      <c r="E4522" s="2"/>
      <c r="G4522" s="2"/>
    </row>
    <row r="4523" spans="5:7" x14ac:dyDescent="0.15">
      <c r="E4523" s="2"/>
      <c r="G4523" s="2"/>
    </row>
    <row r="4524" spans="5:7" x14ac:dyDescent="0.15">
      <c r="E4524" s="2"/>
      <c r="G4524" s="2"/>
    </row>
    <row r="4525" spans="5:7" x14ac:dyDescent="0.15">
      <c r="E4525" s="2"/>
      <c r="G4525" s="2"/>
    </row>
    <row r="4526" spans="5:7" x14ac:dyDescent="0.15">
      <c r="E4526" s="2"/>
      <c r="G4526" s="2"/>
    </row>
    <row r="4527" spans="5:7" x14ac:dyDescent="0.15">
      <c r="E4527" s="2"/>
      <c r="G4527" s="2"/>
    </row>
    <row r="4528" spans="5:7" x14ac:dyDescent="0.15">
      <c r="E4528" s="2"/>
      <c r="G4528" s="2"/>
    </row>
    <row r="4529" spans="5:7" x14ac:dyDescent="0.15">
      <c r="E4529" s="2"/>
      <c r="G4529" s="2"/>
    </row>
    <row r="4530" spans="5:7" x14ac:dyDescent="0.15">
      <c r="E4530" s="2"/>
      <c r="G4530" s="2"/>
    </row>
    <row r="4531" spans="5:7" x14ac:dyDescent="0.15">
      <c r="E4531" s="2"/>
      <c r="G4531" s="2"/>
    </row>
    <row r="4532" spans="5:7" x14ac:dyDescent="0.15">
      <c r="E4532" s="2"/>
      <c r="G4532" s="2"/>
    </row>
    <row r="4533" spans="5:7" x14ac:dyDescent="0.15">
      <c r="E4533" s="2"/>
      <c r="G4533" s="2"/>
    </row>
    <row r="4534" spans="5:7" x14ac:dyDescent="0.15">
      <c r="E4534" s="2"/>
      <c r="G4534" s="2"/>
    </row>
    <row r="4535" spans="5:7" x14ac:dyDescent="0.15">
      <c r="E4535" s="2"/>
      <c r="G4535" s="2"/>
    </row>
    <row r="4536" spans="5:7" x14ac:dyDescent="0.15">
      <c r="E4536" s="2"/>
      <c r="G4536" s="2"/>
    </row>
    <row r="4537" spans="5:7" x14ac:dyDescent="0.15">
      <c r="E4537" s="2"/>
      <c r="G4537" s="2"/>
    </row>
    <row r="4538" spans="5:7" x14ac:dyDescent="0.15">
      <c r="E4538" s="2"/>
      <c r="G4538" s="2"/>
    </row>
    <row r="4539" spans="5:7" x14ac:dyDescent="0.15">
      <c r="E4539" s="2"/>
      <c r="G4539" s="2"/>
    </row>
    <row r="4540" spans="5:7" x14ac:dyDescent="0.15">
      <c r="E4540" s="2"/>
      <c r="G4540" s="2"/>
    </row>
    <row r="4541" spans="5:7" x14ac:dyDescent="0.15">
      <c r="E4541" s="2"/>
      <c r="G4541" s="2"/>
    </row>
    <row r="4542" spans="5:7" x14ac:dyDescent="0.15">
      <c r="E4542" s="2"/>
      <c r="G4542" s="2"/>
    </row>
    <row r="4543" spans="5:7" x14ac:dyDescent="0.15">
      <c r="E4543" s="2"/>
      <c r="G4543" s="2"/>
    </row>
    <row r="4544" spans="5:7" x14ac:dyDescent="0.15">
      <c r="E4544" s="2"/>
      <c r="G4544" s="2"/>
    </row>
    <row r="4545" spans="5:7" x14ac:dyDescent="0.15">
      <c r="E4545" s="2"/>
      <c r="G4545" s="2"/>
    </row>
    <row r="4546" spans="5:7" x14ac:dyDescent="0.15">
      <c r="E4546" s="2"/>
      <c r="G4546" s="2"/>
    </row>
    <row r="4547" spans="5:7" x14ac:dyDescent="0.15">
      <c r="E4547" s="2"/>
      <c r="G4547" s="2"/>
    </row>
    <row r="4548" spans="5:7" x14ac:dyDescent="0.15">
      <c r="E4548" s="2"/>
      <c r="G4548" s="2"/>
    </row>
    <row r="4549" spans="5:7" x14ac:dyDescent="0.15">
      <c r="E4549" s="2"/>
      <c r="G4549" s="2"/>
    </row>
    <row r="4550" spans="5:7" x14ac:dyDescent="0.15">
      <c r="E4550" s="2"/>
      <c r="G4550" s="2"/>
    </row>
    <row r="4551" spans="5:7" x14ac:dyDescent="0.15">
      <c r="E4551" s="2"/>
      <c r="G4551" s="2"/>
    </row>
    <row r="4552" spans="5:7" x14ac:dyDescent="0.15">
      <c r="E4552" s="2"/>
      <c r="G4552" s="2"/>
    </row>
    <row r="4553" spans="5:7" x14ac:dyDescent="0.15">
      <c r="E4553" s="2"/>
      <c r="G4553" s="2"/>
    </row>
    <row r="4554" spans="5:7" x14ac:dyDescent="0.15">
      <c r="E4554" s="2"/>
      <c r="G4554" s="2"/>
    </row>
    <row r="4555" spans="5:7" x14ac:dyDescent="0.15">
      <c r="E4555" s="2"/>
      <c r="G4555" s="2"/>
    </row>
    <row r="4556" spans="5:7" x14ac:dyDescent="0.15">
      <c r="E4556" s="2"/>
      <c r="G4556" s="2"/>
    </row>
    <row r="4557" spans="5:7" x14ac:dyDescent="0.15">
      <c r="E4557" s="2"/>
      <c r="G4557" s="2"/>
    </row>
    <row r="4558" spans="5:7" x14ac:dyDescent="0.15">
      <c r="E4558" s="2"/>
      <c r="G4558" s="2"/>
    </row>
    <row r="4559" spans="5:7" x14ac:dyDescent="0.15">
      <c r="E4559" s="2"/>
      <c r="G4559" s="2"/>
    </row>
    <row r="4560" spans="5:7" x14ac:dyDescent="0.15">
      <c r="E4560" s="2"/>
      <c r="G4560" s="2"/>
    </row>
    <row r="4561" spans="5:7" x14ac:dyDescent="0.15">
      <c r="E4561" s="2"/>
      <c r="G4561" s="2"/>
    </row>
    <row r="4562" spans="5:7" x14ac:dyDescent="0.15">
      <c r="E4562" s="2"/>
      <c r="G4562" s="2"/>
    </row>
    <row r="4563" spans="5:7" x14ac:dyDescent="0.15">
      <c r="E4563" s="2"/>
      <c r="G4563" s="2"/>
    </row>
    <row r="4564" spans="5:7" x14ac:dyDescent="0.15">
      <c r="E4564" s="2"/>
      <c r="G4564" s="2"/>
    </row>
    <row r="4565" spans="5:7" x14ac:dyDescent="0.15">
      <c r="E4565" s="2"/>
      <c r="G4565" s="2"/>
    </row>
    <row r="4566" spans="5:7" x14ac:dyDescent="0.15">
      <c r="E4566" s="2"/>
      <c r="G4566" s="2"/>
    </row>
    <row r="4567" spans="5:7" x14ac:dyDescent="0.15">
      <c r="E4567" s="2"/>
      <c r="G4567" s="2"/>
    </row>
    <row r="4568" spans="5:7" x14ac:dyDescent="0.15">
      <c r="E4568" s="2"/>
      <c r="G4568" s="2"/>
    </row>
    <row r="4569" spans="5:7" x14ac:dyDescent="0.15">
      <c r="E4569" s="2"/>
      <c r="G4569" s="2"/>
    </row>
    <row r="4570" spans="5:7" x14ac:dyDescent="0.15">
      <c r="E4570" s="2"/>
      <c r="G4570" s="2"/>
    </row>
    <row r="4571" spans="5:7" x14ac:dyDescent="0.15">
      <c r="E4571" s="2"/>
      <c r="G4571" s="2"/>
    </row>
    <row r="4572" spans="5:7" x14ac:dyDescent="0.15">
      <c r="E4572" s="2"/>
      <c r="G4572" s="2"/>
    </row>
    <row r="4573" spans="5:7" x14ac:dyDescent="0.15">
      <c r="E4573" s="2"/>
      <c r="G4573" s="2"/>
    </row>
    <row r="4574" spans="5:7" x14ac:dyDescent="0.15">
      <c r="E4574" s="2"/>
      <c r="G4574" s="2"/>
    </row>
    <row r="4575" spans="5:7" x14ac:dyDescent="0.15">
      <c r="E4575" s="2"/>
      <c r="G4575" s="2"/>
    </row>
    <row r="4576" spans="5:7" x14ac:dyDescent="0.15">
      <c r="E4576" s="2"/>
      <c r="G4576" s="2"/>
    </row>
    <row r="4577" spans="5:7" x14ac:dyDescent="0.15">
      <c r="E4577" s="2"/>
      <c r="G4577" s="2"/>
    </row>
    <row r="4578" spans="5:7" x14ac:dyDescent="0.15">
      <c r="E4578" s="2"/>
      <c r="G4578" s="2"/>
    </row>
    <row r="4579" spans="5:7" x14ac:dyDescent="0.15">
      <c r="E4579" s="2"/>
      <c r="G4579" s="2"/>
    </row>
    <row r="4580" spans="5:7" x14ac:dyDescent="0.15">
      <c r="E4580" s="2"/>
      <c r="G4580" s="2"/>
    </row>
    <row r="4581" spans="5:7" x14ac:dyDescent="0.15">
      <c r="E4581" s="2"/>
      <c r="G4581" s="2"/>
    </row>
    <row r="4582" spans="5:7" x14ac:dyDescent="0.15">
      <c r="E4582" s="2"/>
      <c r="G4582" s="2"/>
    </row>
    <row r="4583" spans="5:7" x14ac:dyDescent="0.15">
      <c r="E4583" s="2"/>
      <c r="G4583" s="2"/>
    </row>
    <row r="4584" spans="5:7" x14ac:dyDescent="0.15">
      <c r="E4584" s="2"/>
      <c r="G4584" s="2"/>
    </row>
    <row r="4585" spans="5:7" x14ac:dyDescent="0.15">
      <c r="E4585" s="2"/>
      <c r="G4585" s="2"/>
    </row>
    <row r="4586" spans="5:7" x14ac:dyDescent="0.15">
      <c r="E4586" s="2"/>
      <c r="G4586" s="2"/>
    </row>
    <row r="4587" spans="5:7" x14ac:dyDescent="0.15">
      <c r="E4587" s="2"/>
      <c r="G4587" s="2"/>
    </row>
    <row r="4588" spans="5:7" x14ac:dyDescent="0.15">
      <c r="E4588" s="2"/>
      <c r="G4588" s="2"/>
    </row>
    <row r="4589" spans="5:7" x14ac:dyDescent="0.15">
      <c r="E4589" s="2"/>
      <c r="G4589" s="2"/>
    </row>
    <row r="4590" spans="5:7" x14ac:dyDescent="0.15">
      <c r="E4590" s="2"/>
      <c r="G4590" s="2"/>
    </row>
    <row r="4591" spans="5:7" x14ac:dyDescent="0.15">
      <c r="E4591" s="2"/>
      <c r="G4591" s="2"/>
    </row>
    <row r="4592" spans="5:7" x14ac:dyDescent="0.15">
      <c r="E4592" s="2"/>
      <c r="G4592" s="2"/>
    </row>
    <row r="4593" spans="5:7" x14ac:dyDescent="0.15">
      <c r="E4593" s="2"/>
      <c r="G4593" s="2"/>
    </row>
    <row r="4594" spans="5:7" x14ac:dyDescent="0.15">
      <c r="E4594" s="2"/>
      <c r="G4594" s="2"/>
    </row>
    <row r="4595" spans="5:7" x14ac:dyDescent="0.15">
      <c r="E4595" s="2"/>
      <c r="G4595" s="2"/>
    </row>
    <row r="4596" spans="5:7" x14ac:dyDescent="0.15">
      <c r="E4596" s="2"/>
      <c r="G4596" s="2"/>
    </row>
    <row r="4597" spans="5:7" x14ac:dyDescent="0.15">
      <c r="E4597" s="2"/>
      <c r="G4597" s="2"/>
    </row>
    <row r="4598" spans="5:7" x14ac:dyDescent="0.15">
      <c r="E4598" s="2"/>
      <c r="G4598" s="2"/>
    </row>
    <row r="4599" spans="5:7" x14ac:dyDescent="0.15">
      <c r="E4599" s="2"/>
      <c r="G4599" s="2"/>
    </row>
    <row r="4600" spans="5:7" x14ac:dyDescent="0.15">
      <c r="E4600" s="2"/>
      <c r="G4600" s="2"/>
    </row>
    <row r="4601" spans="5:7" x14ac:dyDescent="0.15">
      <c r="E4601" s="2"/>
      <c r="G4601" s="2"/>
    </row>
    <row r="4602" spans="5:7" x14ac:dyDescent="0.15">
      <c r="E4602" s="2"/>
      <c r="G4602" s="2"/>
    </row>
    <row r="4603" spans="5:7" x14ac:dyDescent="0.15">
      <c r="E4603" s="2"/>
      <c r="G4603" s="2"/>
    </row>
    <row r="4604" spans="5:7" x14ac:dyDescent="0.15">
      <c r="E4604" s="2"/>
      <c r="G4604" s="2"/>
    </row>
    <row r="4605" spans="5:7" x14ac:dyDescent="0.15">
      <c r="E4605" s="2"/>
      <c r="G4605" s="2"/>
    </row>
    <row r="4606" spans="5:7" x14ac:dyDescent="0.15">
      <c r="E4606" s="2"/>
      <c r="G4606" s="2"/>
    </row>
    <row r="4607" spans="5:7" x14ac:dyDescent="0.15">
      <c r="E4607" s="2"/>
      <c r="G4607" s="2"/>
    </row>
    <row r="4608" spans="5:7" x14ac:dyDescent="0.15">
      <c r="E4608" s="2"/>
      <c r="G4608" s="2"/>
    </row>
    <row r="4609" spans="5:7" x14ac:dyDescent="0.15">
      <c r="E4609" s="2"/>
      <c r="G4609" s="2"/>
    </row>
    <row r="4610" spans="5:7" x14ac:dyDescent="0.15">
      <c r="E4610" s="2"/>
      <c r="G4610" s="2"/>
    </row>
    <row r="4611" spans="5:7" x14ac:dyDescent="0.15">
      <c r="E4611" s="2"/>
      <c r="G4611" s="2"/>
    </row>
    <row r="4612" spans="5:7" x14ac:dyDescent="0.15">
      <c r="E4612" s="2"/>
      <c r="G4612" s="2"/>
    </row>
    <row r="4613" spans="5:7" x14ac:dyDescent="0.15">
      <c r="E4613" s="2"/>
      <c r="G4613" s="2"/>
    </row>
    <row r="4614" spans="5:7" x14ac:dyDescent="0.15">
      <c r="E4614" s="2"/>
      <c r="G4614" s="2"/>
    </row>
    <row r="4615" spans="5:7" x14ac:dyDescent="0.15">
      <c r="E4615" s="2"/>
      <c r="G4615" s="2"/>
    </row>
    <row r="4616" spans="5:7" x14ac:dyDescent="0.15">
      <c r="E4616" s="2"/>
      <c r="G4616" s="2"/>
    </row>
    <row r="4617" spans="5:7" x14ac:dyDescent="0.15">
      <c r="E4617" s="2"/>
      <c r="G4617" s="2"/>
    </row>
    <row r="4618" spans="5:7" x14ac:dyDescent="0.15">
      <c r="E4618" s="2"/>
      <c r="G4618" s="2"/>
    </row>
    <row r="4619" spans="5:7" x14ac:dyDescent="0.15">
      <c r="E4619" s="2"/>
      <c r="G4619" s="2"/>
    </row>
    <row r="4620" spans="5:7" x14ac:dyDescent="0.15">
      <c r="E4620" s="2"/>
      <c r="G4620" s="2"/>
    </row>
    <row r="4621" spans="5:7" x14ac:dyDescent="0.15">
      <c r="E4621" s="2"/>
      <c r="G4621" s="2"/>
    </row>
    <row r="4622" spans="5:7" x14ac:dyDescent="0.15">
      <c r="E4622" s="2"/>
      <c r="G4622" s="2"/>
    </row>
    <row r="4623" spans="5:7" x14ac:dyDescent="0.15">
      <c r="E4623" s="2"/>
      <c r="G4623" s="2"/>
    </row>
    <row r="4624" spans="5:7" x14ac:dyDescent="0.15">
      <c r="E4624" s="2"/>
      <c r="G4624" s="2"/>
    </row>
    <row r="4625" spans="5:7" x14ac:dyDescent="0.15">
      <c r="E4625" s="2"/>
      <c r="G4625" s="2"/>
    </row>
    <row r="4626" spans="5:7" x14ac:dyDescent="0.15">
      <c r="E4626" s="2"/>
      <c r="G4626" s="2"/>
    </row>
    <row r="4627" spans="5:7" x14ac:dyDescent="0.15">
      <c r="E4627" s="2"/>
      <c r="G4627" s="2"/>
    </row>
    <row r="4628" spans="5:7" x14ac:dyDescent="0.15">
      <c r="E4628" s="2"/>
      <c r="G4628" s="2"/>
    </row>
    <row r="4629" spans="5:7" x14ac:dyDescent="0.15">
      <c r="E4629" s="2"/>
      <c r="G4629" s="2"/>
    </row>
    <row r="4630" spans="5:7" x14ac:dyDescent="0.15">
      <c r="E4630" s="2"/>
      <c r="G4630" s="2"/>
    </row>
    <row r="4631" spans="5:7" x14ac:dyDescent="0.15">
      <c r="E4631" s="2"/>
      <c r="G4631" s="2"/>
    </row>
    <row r="4632" spans="5:7" x14ac:dyDescent="0.15">
      <c r="E4632" s="2"/>
      <c r="G4632" s="2"/>
    </row>
    <row r="4633" spans="5:7" x14ac:dyDescent="0.15">
      <c r="E4633" s="2"/>
      <c r="G4633" s="2"/>
    </row>
    <row r="4634" spans="5:7" x14ac:dyDescent="0.15">
      <c r="E4634" s="2"/>
      <c r="G4634" s="2"/>
    </row>
    <row r="4635" spans="5:7" x14ac:dyDescent="0.15">
      <c r="E4635" s="2"/>
      <c r="G4635" s="2"/>
    </row>
    <row r="4636" spans="5:7" x14ac:dyDescent="0.15">
      <c r="E4636" s="2"/>
      <c r="G4636" s="2"/>
    </row>
    <row r="4637" spans="5:7" x14ac:dyDescent="0.15">
      <c r="E4637" s="2"/>
      <c r="G4637" s="2"/>
    </row>
    <row r="4638" spans="5:7" x14ac:dyDescent="0.15">
      <c r="E4638" s="2"/>
      <c r="G4638" s="2"/>
    </row>
    <row r="4639" spans="5:7" x14ac:dyDescent="0.15">
      <c r="E4639" s="2"/>
      <c r="G4639" s="2"/>
    </row>
    <row r="4640" spans="5:7" x14ac:dyDescent="0.15">
      <c r="E4640" s="2"/>
      <c r="G4640" s="2"/>
    </row>
    <row r="4641" spans="5:7" x14ac:dyDescent="0.15">
      <c r="E4641" s="2"/>
      <c r="G4641" s="2"/>
    </row>
    <row r="4642" spans="5:7" x14ac:dyDescent="0.15">
      <c r="E4642" s="2"/>
      <c r="G4642" s="2"/>
    </row>
    <row r="4643" spans="5:7" x14ac:dyDescent="0.15">
      <c r="E4643" s="2"/>
      <c r="G4643" s="2"/>
    </row>
    <row r="4644" spans="5:7" x14ac:dyDescent="0.15">
      <c r="E4644" s="2"/>
      <c r="G4644" s="2"/>
    </row>
    <row r="4645" spans="5:7" x14ac:dyDescent="0.15">
      <c r="E4645" s="2"/>
      <c r="G4645" s="2"/>
    </row>
    <row r="4646" spans="5:7" x14ac:dyDescent="0.15">
      <c r="E4646" s="2"/>
      <c r="G4646" s="2"/>
    </row>
    <row r="4647" spans="5:7" x14ac:dyDescent="0.15">
      <c r="E4647" s="2"/>
      <c r="G4647" s="2"/>
    </row>
    <row r="4648" spans="5:7" x14ac:dyDescent="0.15">
      <c r="E4648" s="2"/>
      <c r="G4648" s="2"/>
    </row>
    <row r="4649" spans="5:7" x14ac:dyDescent="0.15">
      <c r="E4649" s="2"/>
      <c r="G4649" s="2"/>
    </row>
    <row r="4650" spans="5:7" x14ac:dyDescent="0.15">
      <c r="E4650" s="2"/>
      <c r="G4650" s="2"/>
    </row>
    <row r="4651" spans="5:7" x14ac:dyDescent="0.15">
      <c r="E4651" s="2"/>
      <c r="G4651" s="2"/>
    </row>
    <row r="4652" spans="5:7" x14ac:dyDescent="0.15">
      <c r="E4652" s="2"/>
      <c r="G4652" s="2"/>
    </row>
    <row r="4653" spans="5:7" x14ac:dyDescent="0.15">
      <c r="E4653" s="2"/>
      <c r="G4653" s="2"/>
    </row>
    <row r="4654" spans="5:7" x14ac:dyDescent="0.15">
      <c r="E4654" s="2"/>
      <c r="G4654" s="2"/>
    </row>
    <row r="4655" spans="5:7" x14ac:dyDescent="0.15">
      <c r="E4655" s="2"/>
      <c r="G4655" s="2"/>
    </row>
    <row r="4656" spans="5:7" x14ac:dyDescent="0.15">
      <c r="E4656" s="2"/>
      <c r="G4656" s="2"/>
    </row>
    <row r="4657" spans="5:7" x14ac:dyDescent="0.15">
      <c r="E4657" s="2"/>
      <c r="G4657" s="2"/>
    </row>
    <row r="4658" spans="5:7" x14ac:dyDescent="0.15">
      <c r="E4658" s="2"/>
      <c r="G4658" s="2"/>
    </row>
    <row r="4659" spans="5:7" x14ac:dyDescent="0.15">
      <c r="E4659" s="2"/>
      <c r="G4659" s="2"/>
    </row>
    <row r="4660" spans="5:7" x14ac:dyDescent="0.15">
      <c r="E4660" s="2"/>
      <c r="G4660" s="2"/>
    </row>
    <row r="4661" spans="5:7" x14ac:dyDescent="0.15">
      <c r="E4661" s="2"/>
      <c r="G4661" s="2"/>
    </row>
    <row r="4662" spans="5:7" x14ac:dyDescent="0.15">
      <c r="E4662" s="2"/>
      <c r="G4662" s="2"/>
    </row>
    <row r="4663" spans="5:7" x14ac:dyDescent="0.15">
      <c r="E4663" s="2"/>
      <c r="G4663" s="2"/>
    </row>
    <row r="4664" spans="5:7" x14ac:dyDescent="0.15">
      <c r="E4664" s="2"/>
      <c r="G4664" s="2"/>
    </row>
    <row r="4665" spans="5:7" x14ac:dyDescent="0.15">
      <c r="E4665" s="2"/>
      <c r="G4665" s="2"/>
    </row>
    <row r="4666" spans="5:7" x14ac:dyDescent="0.15">
      <c r="E4666" s="2"/>
      <c r="G4666" s="2"/>
    </row>
    <row r="4667" spans="5:7" x14ac:dyDescent="0.15">
      <c r="E4667" s="2"/>
      <c r="G4667" s="2"/>
    </row>
    <row r="4668" spans="5:7" x14ac:dyDescent="0.15">
      <c r="E4668" s="2"/>
      <c r="G4668" s="2"/>
    </row>
    <row r="4669" spans="5:7" x14ac:dyDescent="0.15">
      <c r="E4669" s="2"/>
      <c r="G4669" s="2"/>
    </row>
    <row r="4670" spans="5:7" x14ac:dyDescent="0.15">
      <c r="E4670" s="2"/>
      <c r="G4670" s="2"/>
    </row>
    <row r="4671" spans="5:7" x14ac:dyDescent="0.15">
      <c r="E4671" s="2"/>
      <c r="G4671" s="2"/>
    </row>
    <row r="4672" spans="5:7" x14ac:dyDescent="0.15">
      <c r="E4672" s="2"/>
      <c r="G4672" s="2"/>
    </row>
    <row r="4673" spans="5:7" x14ac:dyDescent="0.15">
      <c r="E4673" s="2"/>
      <c r="G4673" s="2"/>
    </row>
    <row r="4674" spans="5:7" x14ac:dyDescent="0.15">
      <c r="E4674" s="2"/>
      <c r="G4674" s="2"/>
    </row>
    <row r="4675" spans="5:7" x14ac:dyDescent="0.15">
      <c r="E4675" s="2"/>
      <c r="G4675" s="2"/>
    </row>
    <row r="4676" spans="5:7" x14ac:dyDescent="0.15">
      <c r="E4676" s="2"/>
      <c r="G4676" s="2"/>
    </row>
    <row r="4677" spans="5:7" x14ac:dyDescent="0.15">
      <c r="E4677" s="2"/>
      <c r="G4677" s="2"/>
    </row>
    <row r="4678" spans="5:7" x14ac:dyDescent="0.15">
      <c r="E4678" s="2"/>
      <c r="G4678" s="2"/>
    </row>
    <row r="4679" spans="5:7" x14ac:dyDescent="0.15">
      <c r="E4679" s="2"/>
      <c r="G4679" s="2"/>
    </row>
    <row r="4680" spans="5:7" x14ac:dyDescent="0.15">
      <c r="E4680" s="2"/>
      <c r="G4680" s="2"/>
    </row>
    <row r="4681" spans="5:7" x14ac:dyDescent="0.15">
      <c r="E4681" s="2"/>
      <c r="G4681" s="2"/>
    </row>
    <row r="4682" spans="5:7" x14ac:dyDescent="0.15">
      <c r="E4682" s="2"/>
      <c r="G4682" s="2"/>
    </row>
    <row r="4683" spans="5:7" x14ac:dyDescent="0.15">
      <c r="E4683" s="2"/>
      <c r="G4683" s="2"/>
    </row>
    <row r="4684" spans="5:7" x14ac:dyDescent="0.15">
      <c r="E4684" s="2"/>
      <c r="G4684" s="2"/>
    </row>
    <row r="4685" spans="5:7" x14ac:dyDescent="0.15">
      <c r="E4685" s="2"/>
      <c r="G4685" s="2"/>
    </row>
    <row r="4686" spans="5:7" x14ac:dyDescent="0.15">
      <c r="E4686" s="2"/>
      <c r="G4686" s="2"/>
    </row>
    <row r="4687" spans="5:7" x14ac:dyDescent="0.15">
      <c r="E4687" s="2"/>
      <c r="G4687" s="2"/>
    </row>
    <row r="4688" spans="5:7" x14ac:dyDescent="0.15">
      <c r="E4688" s="2"/>
      <c r="G4688" s="2"/>
    </row>
    <row r="4689" spans="5:7" x14ac:dyDescent="0.15">
      <c r="E4689" s="2"/>
      <c r="G4689" s="2"/>
    </row>
    <row r="4690" spans="5:7" x14ac:dyDescent="0.15">
      <c r="E4690" s="2"/>
      <c r="G4690" s="2"/>
    </row>
    <row r="4691" spans="5:7" x14ac:dyDescent="0.15">
      <c r="E4691" s="2"/>
      <c r="G4691" s="2"/>
    </row>
    <row r="4692" spans="5:7" x14ac:dyDescent="0.15">
      <c r="E4692" s="2"/>
      <c r="G4692" s="2"/>
    </row>
    <row r="4693" spans="5:7" x14ac:dyDescent="0.15">
      <c r="E4693" s="2"/>
      <c r="G4693" s="2"/>
    </row>
    <row r="4694" spans="5:7" x14ac:dyDescent="0.15">
      <c r="E4694" s="2"/>
      <c r="G4694" s="2"/>
    </row>
    <row r="4695" spans="5:7" x14ac:dyDescent="0.15">
      <c r="E4695" s="2"/>
      <c r="G4695" s="2"/>
    </row>
    <row r="4696" spans="5:7" x14ac:dyDescent="0.15">
      <c r="E4696" s="2"/>
      <c r="G4696" s="2"/>
    </row>
    <row r="4697" spans="5:7" x14ac:dyDescent="0.15">
      <c r="E4697" s="2"/>
      <c r="G4697" s="2"/>
    </row>
    <row r="4698" spans="5:7" x14ac:dyDescent="0.15">
      <c r="E4698" s="2"/>
      <c r="G4698" s="2"/>
    </row>
    <row r="4699" spans="5:7" x14ac:dyDescent="0.15">
      <c r="E4699" s="2"/>
      <c r="G4699" s="2"/>
    </row>
    <row r="4700" spans="5:7" x14ac:dyDescent="0.15">
      <c r="E4700" s="2"/>
      <c r="G4700" s="2"/>
    </row>
    <row r="4701" spans="5:7" x14ac:dyDescent="0.15">
      <c r="E4701" s="2"/>
      <c r="G4701" s="2"/>
    </row>
    <row r="4702" spans="5:7" x14ac:dyDescent="0.15">
      <c r="E4702" s="2"/>
      <c r="G4702" s="2"/>
    </row>
    <row r="4703" spans="5:7" x14ac:dyDescent="0.15">
      <c r="E4703" s="2"/>
      <c r="G4703" s="2"/>
    </row>
    <row r="4704" spans="5:7" x14ac:dyDescent="0.15">
      <c r="E4704" s="2"/>
      <c r="G4704" s="2"/>
    </row>
    <row r="4705" spans="5:7" x14ac:dyDescent="0.15">
      <c r="E4705" s="2"/>
      <c r="G4705" s="2"/>
    </row>
    <row r="4706" spans="5:7" x14ac:dyDescent="0.15">
      <c r="E4706" s="2"/>
      <c r="G4706" s="2"/>
    </row>
    <row r="4707" spans="5:7" x14ac:dyDescent="0.15">
      <c r="E4707" s="2"/>
      <c r="G4707" s="2"/>
    </row>
    <row r="4708" spans="5:7" x14ac:dyDescent="0.15">
      <c r="E4708" s="2"/>
      <c r="G4708" s="2"/>
    </row>
    <row r="4709" spans="5:7" x14ac:dyDescent="0.15">
      <c r="E4709" s="2"/>
      <c r="G4709" s="2"/>
    </row>
    <row r="4710" spans="5:7" x14ac:dyDescent="0.15">
      <c r="E4710" s="2"/>
      <c r="G4710" s="2"/>
    </row>
    <row r="4711" spans="5:7" x14ac:dyDescent="0.15">
      <c r="E4711" s="2"/>
      <c r="G4711" s="2"/>
    </row>
    <row r="4712" spans="5:7" x14ac:dyDescent="0.15">
      <c r="E4712" s="2"/>
      <c r="G4712" s="2"/>
    </row>
    <row r="4713" spans="5:7" x14ac:dyDescent="0.15">
      <c r="E4713" s="2"/>
      <c r="G4713" s="2"/>
    </row>
    <row r="4714" spans="5:7" x14ac:dyDescent="0.15">
      <c r="E4714" s="2"/>
      <c r="G4714" s="2"/>
    </row>
    <row r="4715" spans="5:7" x14ac:dyDescent="0.15">
      <c r="E4715" s="2"/>
      <c r="G4715" s="2"/>
    </row>
    <row r="4716" spans="5:7" x14ac:dyDescent="0.15">
      <c r="E4716" s="2"/>
      <c r="G4716" s="2"/>
    </row>
    <row r="4717" spans="5:7" x14ac:dyDescent="0.15">
      <c r="E4717" s="2"/>
      <c r="G4717" s="2"/>
    </row>
    <row r="4718" spans="5:7" x14ac:dyDescent="0.15">
      <c r="E4718" s="2"/>
      <c r="G4718" s="2"/>
    </row>
    <row r="4719" spans="5:7" x14ac:dyDescent="0.15">
      <c r="E4719" s="2"/>
      <c r="G4719" s="2"/>
    </row>
    <row r="4720" spans="5:7" x14ac:dyDescent="0.15">
      <c r="E4720" s="2"/>
      <c r="G4720" s="2"/>
    </row>
    <row r="4721" spans="5:7" x14ac:dyDescent="0.15">
      <c r="E4721" s="2"/>
      <c r="G4721" s="2"/>
    </row>
    <row r="4722" spans="5:7" x14ac:dyDescent="0.15">
      <c r="E4722" s="2"/>
      <c r="G4722" s="2"/>
    </row>
    <row r="4723" spans="5:7" x14ac:dyDescent="0.15">
      <c r="E4723" s="2"/>
      <c r="G4723" s="2"/>
    </row>
    <row r="4724" spans="5:7" x14ac:dyDescent="0.15">
      <c r="E4724" s="2"/>
      <c r="G4724" s="2"/>
    </row>
    <row r="4725" spans="5:7" x14ac:dyDescent="0.15">
      <c r="E4725" s="2"/>
      <c r="G4725" s="2"/>
    </row>
    <row r="4726" spans="5:7" x14ac:dyDescent="0.15">
      <c r="E4726" s="2"/>
      <c r="G4726" s="2"/>
    </row>
    <row r="4727" spans="5:7" x14ac:dyDescent="0.15">
      <c r="E4727" s="2"/>
      <c r="G4727" s="2"/>
    </row>
    <row r="4728" spans="5:7" x14ac:dyDescent="0.15">
      <c r="E4728" s="2"/>
      <c r="G4728" s="2"/>
    </row>
    <row r="4729" spans="5:7" x14ac:dyDescent="0.15">
      <c r="E4729" s="2"/>
      <c r="G4729" s="2"/>
    </row>
    <row r="4730" spans="5:7" x14ac:dyDescent="0.15">
      <c r="E4730" s="2"/>
      <c r="G4730" s="2"/>
    </row>
    <row r="4731" spans="5:7" x14ac:dyDescent="0.15">
      <c r="E4731" s="2"/>
      <c r="G4731" s="2"/>
    </row>
    <row r="4732" spans="5:7" x14ac:dyDescent="0.15">
      <c r="E4732" s="2"/>
      <c r="G4732" s="2"/>
    </row>
    <row r="4733" spans="5:7" x14ac:dyDescent="0.15">
      <c r="E4733" s="2"/>
      <c r="G4733" s="2"/>
    </row>
    <row r="4734" spans="5:7" x14ac:dyDescent="0.15">
      <c r="E4734" s="2"/>
      <c r="G4734" s="2"/>
    </row>
    <row r="4735" spans="5:7" x14ac:dyDescent="0.15">
      <c r="E4735" s="2"/>
      <c r="G4735" s="2"/>
    </row>
    <row r="4736" spans="5:7" x14ac:dyDescent="0.15">
      <c r="E4736" s="2"/>
      <c r="G4736" s="2"/>
    </row>
    <row r="4737" spans="5:7" x14ac:dyDescent="0.15">
      <c r="E4737" s="2"/>
      <c r="G4737" s="2"/>
    </row>
    <row r="4738" spans="5:7" x14ac:dyDescent="0.15">
      <c r="E4738" s="2"/>
      <c r="G4738" s="2"/>
    </row>
    <row r="4739" spans="5:7" x14ac:dyDescent="0.15">
      <c r="E4739" s="2"/>
      <c r="G4739" s="2"/>
    </row>
    <row r="4740" spans="5:7" x14ac:dyDescent="0.15">
      <c r="E4740" s="2"/>
      <c r="G4740" s="2"/>
    </row>
    <row r="4741" spans="5:7" x14ac:dyDescent="0.15">
      <c r="E4741" s="2"/>
      <c r="G4741" s="2"/>
    </row>
    <row r="4742" spans="5:7" x14ac:dyDescent="0.15">
      <c r="E4742" s="2"/>
      <c r="G4742" s="2"/>
    </row>
    <row r="4743" spans="5:7" x14ac:dyDescent="0.15">
      <c r="E4743" s="2"/>
      <c r="G4743" s="2"/>
    </row>
    <row r="4744" spans="5:7" x14ac:dyDescent="0.15">
      <c r="E4744" s="2"/>
      <c r="G4744" s="2"/>
    </row>
    <row r="4745" spans="5:7" x14ac:dyDescent="0.15">
      <c r="E4745" s="2"/>
      <c r="G4745" s="2"/>
    </row>
    <row r="4746" spans="5:7" x14ac:dyDescent="0.15">
      <c r="E4746" s="2"/>
      <c r="G4746" s="2"/>
    </row>
    <row r="4747" spans="5:7" x14ac:dyDescent="0.15">
      <c r="E4747" s="2"/>
      <c r="G4747" s="2"/>
    </row>
    <row r="4748" spans="5:7" x14ac:dyDescent="0.15">
      <c r="E4748" s="2"/>
      <c r="G4748" s="2"/>
    </row>
    <row r="4749" spans="5:7" x14ac:dyDescent="0.15">
      <c r="E4749" s="2"/>
      <c r="G4749" s="2"/>
    </row>
    <row r="4750" spans="5:7" x14ac:dyDescent="0.15">
      <c r="E4750" s="2"/>
      <c r="G4750" s="2"/>
    </row>
    <row r="4751" spans="5:7" x14ac:dyDescent="0.15">
      <c r="E4751" s="2"/>
      <c r="G4751" s="2"/>
    </row>
    <row r="4752" spans="5:7" x14ac:dyDescent="0.15">
      <c r="E4752" s="2"/>
      <c r="G4752" s="2"/>
    </row>
    <row r="4753" spans="5:7" x14ac:dyDescent="0.15">
      <c r="E4753" s="2"/>
      <c r="G4753" s="2"/>
    </row>
    <row r="4754" spans="5:7" x14ac:dyDescent="0.15">
      <c r="E4754" s="2"/>
      <c r="G4754" s="2"/>
    </row>
    <row r="4755" spans="5:7" x14ac:dyDescent="0.15">
      <c r="E4755" s="2"/>
      <c r="G4755" s="2"/>
    </row>
    <row r="4756" spans="5:7" x14ac:dyDescent="0.15">
      <c r="E4756" s="2"/>
      <c r="G4756" s="2"/>
    </row>
    <row r="4757" spans="5:7" x14ac:dyDescent="0.15">
      <c r="E4757" s="2"/>
      <c r="G4757" s="2"/>
    </row>
    <row r="4758" spans="5:7" x14ac:dyDescent="0.15">
      <c r="E4758" s="2"/>
      <c r="G4758" s="2"/>
    </row>
    <row r="4759" spans="5:7" x14ac:dyDescent="0.15">
      <c r="E4759" s="2"/>
      <c r="G4759" s="2"/>
    </row>
    <row r="4760" spans="5:7" x14ac:dyDescent="0.15">
      <c r="E4760" s="2"/>
      <c r="G4760" s="2"/>
    </row>
    <row r="4761" spans="5:7" x14ac:dyDescent="0.15">
      <c r="E4761" s="2"/>
      <c r="G4761" s="2"/>
    </row>
    <row r="4762" spans="5:7" x14ac:dyDescent="0.15">
      <c r="E4762" s="2"/>
      <c r="G4762" s="2"/>
    </row>
    <row r="4763" spans="5:7" x14ac:dyDescent="0.15">
      <c r="E4763" s="2"/>
      <c r="G4763" s="2"/>
    </row>
    <row r="4764" spans="5:7" x14ac:dyDescent="0.15">
      <c r="E4764" s="2"/>
      <c r="G4764" s="2"/>
    </row>
    <row r="4765" spans="5:7" x14ac:dyDescent="0.15">
      <c r="E4765" s="2"/>
      <c r="G4765" s="2"/>
    </row>
    <row r="4766" spans="5:7" x14ac:dyDescent="0.15">
      <c r="E4766" s="2"/>
      <c r="G4766" s="2"/>
    </row>
    <row r="4767" spans="5:7" x14ac:dyDescent="0.15">
      <c r="E4767" s="2"/>
      <c r="G4767" s="2"/>
    </row>
    <row r="4768" spans="5:7" x14ac:dyDescent="0.15">
      <c r="E4768" s="2"/>
      <c r="G4768" s="2"/>
    </row>
    <row r="4769" spans="5:7" x14ac:dyDescent="0.15">
      <c r="E4769" s="2"/>
      <c r="G4769" s="2"/>
    </row>
    <row r="4770" spans="5:7" x14ac:dyDescent="0.15">
      <c r="E4770" s="2"/>
      <c r="G4770" s="2"/>
    </row>
    <row r="4771" spans="5:7" x14ac:dyDescent="0.15">
      <c r="E4771" s="2"/>
      <c r="G4771" s="2"/>
    </row>
    <row r="4772" spans="5:7" x14ac:dyDescent="0.15">
      <c r="E4772" s="2"/>
      <c r="G4772" s="2"/>
    </row>
    <row r="4773" spans="5:7" x14ac:dyDescent="0.15">
      <c r="E4773" s="2"/>
      <c r="G4773" s="2"/>
    </row>
    <row r="4774" spans="5:7" x14ac:dyDescent="0.15">
      <c r="E4774" s="2"/>
      <c r="G4774" s="2"/>
    </row>
    <row r="4775" spans="5:7" x14ac:dyDescent="0.15">
      <c r="E4775" s="2"/>
      <c r="G4775" s="2"/>
    </row>
    <row r="4776" spans="5:7" x14ac:dyDescent="0.15">
      <c r="E4776" s="2"/>
      <c r="G4776" s="2"/>
    </row>
    <row r="4777" spans="5:7" x14ac:dyDescent="0.15">
      <c r="E4777" s="2"/>
      <c r="G4777" s="2"/>
    </row>
    <row r="4778" spans="5:7" x14ac:dyDescent="0.15">
      <c r="E4778" s="2"/>
      <c r="G4778" s="2"/>
    </row>
    <row r="4779" spans="5:7" x14ac:dyDescent="0.15">
      <c r="E4779" s="2"/>
      <c r="G4779" s="2"/>
    </row>
    <row r="4780" spans="5:7" x14ac:dyDescent="0.15">
      <c r="E4780" s="2"/>
      <c r="G4780" s="2"/>
    </row>
    <row r="4781" spans="5:7" x14ac:dyDescent="0.15">
      <c r="E4781" s="2"/>
      <c r="G4781" s="2"/>
    </row>
    <row r="4782" spans="5:7" x14ac:dyDescent="0.15">
      <c r="E4782" s="2"/>
      <c r="G4782" s="2"/>
    </row>
    <row r="4783" spans="5:7" x14ac:dyDescent="0.15">
      <c r="E4783" s="2"/>
      <c r="G4783" s="2"/>
    </row>
    <row r="4784" spans="5:7" x14ac:dyDescent="0.15">
      <c r="E4784" s="2"/>
      <c r="G4784" s="2"/>
    </row>
    <row r="4785" spans="5:7" x14ac:dyDescent="0.15">
      <c r="E4785" s="2"/>
      <c r="G4785" s="2"/>
    </row>
    <row r="4786" spans="5:7" x14ac:dyDescent="0.15">
      <c r="E4786" s="2"/>
      <c r="G4786" s="2"/>
    </row>
    <row r="4787" spans="5:7" x14ac:dyDescent="0.15">
      <c r="E4787" s="2"/>
      <c r="G4787" s="2"/>
    </row>
    <row r="4788" spans="5:7" x14ac:dyDescent="0.15">
      <c r="E4788" s="2"/>
      <c r="G4788" s="2"/>
    </row>
    <row r="4789" spans="5:7" x14ac:dyDescent="0.15">
      <c r="E4789" s="2"/>
      <c r="G4789" s="2"/>
    </row>
    <row r="4790" spans="5:7" x14ac:dyDescent="0.15">
      <c r="E4790" s="2"/>
      <c r="G4790" s="2"/>
    </row>
    <row r="4791" spans="5:7" x14ac:dyDescent="0.15">
      <c r="E4791" s="2"/>
      <c r="G4791" s="2"/>
    </row>
    <row r="4792" spans="5:7" x14ac:dyDescent="0.15">
      <c r="E4792" s="2"/>
      <c r="G4792" s="2"/>
    </row>
    <row r="4793" spans="5:7" x14ac:dyDescent="0.15">
      <c r="E4793" s="2"/>
      <c r="G4793" s="2"/>
    </row>
    <row r="4794" spans="5:7" x14ac:dyDescent="0.15">
      <c r="E4794" s="2"/>
      <c r="G4794" s="2"/>
    </row>
    <row r="4795" spans="5:7" x14ac:dyDescent="0.15">
      <c r="E4795" s="2"/>
      <c r="G4795" s="2"/>
    </row>
    <row r="4796" spans="5:7" x14ac:dyDescent="0.15">
      <c r="E4796" s="2"/>
      <c r="G4796" s="2"/>
    </row>
    <row r="4797" spans="5:7" x14ac:dyDescent="0.15">
      <c r="E4797" s="2"/>
      <c r="G4797" s="2"/>
    </row>
    <row r="4798" spans="5:7" x14ac:dyDescent="0.15">
      <c r="E4798" s="2"/>
      <c r="G4798" s="2"/>
    </row>
    <row r="4799" spans="5:7" x14ac:dyDescent="0.15">
      <c r="E4799" s="2"/>
      <c r="G4799" s="2"/>
    </row>
    <row r="4800" spans="5:7" x14ac:dyDescent="0.15">
      <c r="E4800" s="2"/>
      <c r="G4800" s="2"/>
    </row>
    <row r="4801" spans="5:7" x14ac:dyDescent="0.15">
      <c r="E4801" s="2"/>
      <c r="G4801" s="2"/>
    </row>
    <row r="4802" spans="5:7" x14ac:dyDescent="0.15">
      <c r="E4802" s="2"/>
      <c r="G4802" s="2"/>
    </row>
    <row r="4803" spans="5:7" x14ac:dyDescent="0.15">
      <c r="E4803" s="2"/>
      <c r="G4803" s="2"/>
    </row>
    <row r="4804" spans="5:7" x14ac:dyDescent="0.15">
      <c r="E4804" s="2"/>
      <c r="G4804" s="2"/>
    </row>
    <row r="4805" spans="5:7" x14ac:dyDescent="0.15">
      <c r="E4805" s="2"/>
      <c r="G4805" s="2"/>
    </row>
    <row r="4806" spans="5:7" x14ac:dyDescent="0.15">
      <c r="E4806" s="2"/>
      <c r="G4806" s="2"/>
    </row>
    <row r="4807" spans="5:7" x14ac:dyDescent="0.15">
      <c r="E4807" s="2"/>
      <c r="G4807" s="2"/>
    </row>
    <row r="4808" spans="5:7" x14ac:dyDescent="0.15">
      <c r="E4808" s="2"/>
      <c r="G4808" s="2"/>
    </row>
    <row r="4809" spans="5:7" x14ac:dyDescent="0.15">
      <c r="E4809" s="2"/>
      <c r="G4809" s="2"/>
    </row>
    <row r="4810" spans="5:7" x14ac:dyDescent="0.15">
      <c r="E4810" s="2"/>
      <c r="G4810" s="2"/>
    </row>
    <row r="4811" spans="5:7" x14ac:dyDescent="0.15">
      <c r="E4811" s="2"/>
      <c r="G4811" s="2"/>
    </row>
    <row r="4812" spans="5:7" x14ac:dyDescent="0.15">
      <c r="E4812" s="2"/>
      <c r="G4812" s="2"/>
    </row>
    <row r="4813" spans="5:7" x14ac:dyDescent="0.15">
      <c r="E4813" s="2"/>
      <c r="G4813" s="2"/>
    </row>
    <row r="4814" spans="5:7" x14ac:dyDescent="0.15">
      <c r="E4814" s="2"/>
      <c r="G4814" s="2"/>
    </row>
    <row r="4815" spans="5:7" x14ac:dyDescent="0.15">
      <c r="E4815" s="2"/>
      <c r="G4815" s="2"/>
    </row>
    <row r="4816" spans="5:7" x14ac:dyDescent="0.15">
      <c r="E4816" s="2"/>
      <c r="G4816" s="2"/>
    </row>
    <row r="4817" spans="5:7" x14ac:dyDescent="0.15">
      <c r="E4817" s="2"/>
      <c r="G4817" s="2"/>
    </row>
    <row r="4818" spans="5:7" x14ac:dyDescent="0.15">
      <c r="E4818" s="2"/>
      <c r="G4818" s="2"/>
    </row>
    <row r="4819" spans="5:7" x14ac:dyDescent="0.15">
      <c r="E4819" s="2"/>
      <c r="G4819" s="2"/>
    </row>
    <row r="4820" spans="5:7" x14ac:dyDescent="0.15">
      <c r="E4820" s="2"/>
      <c r="G4820" s="2"/>
    </row>
    <row r="4821" spans="5:7" x14ac:dyDescent="0.15">
      <c r="E4821" s="2"/>
      <c r="G4821" s="2"/>
    </row>
    <row r="4822" spans="5:7" x14ac:dyDescent="0.15">
      <c r="E4822" s="2"/>
      <c r="G4822" s="2"/>
    </row>
    <row r="4823" spans="5:7" x14ac:dyDescent="0.15">
      <c r="E4823" s="2"/>
      <c r="G4823" s="2"/>
    </row>
    <row r="4824" spans="5:7" x14ac:dyDescent="0.15">
      <c r="E4824" s="2"/>
      <c r="G4824" s="2"/>
    </row>
    <row r="4825" spans="5:7" x14ac:dyDescent="0.15">
      <c r="E4825" s="2"/>
      <c r="G4825" s="2"/>
    </row>
    <row r="4826" spans="5:7" x14ac:dyDescent="0.15">
      <c r="E4826" s="2"/>
      <c r="G4826" s="2"/>
    </row>
    <row r="4827" spans="5:7" x14ac:dyDescent="0.15">
      <c r="E4827" s="2"/>
      <c r="G4827" s="2"/>
    </row>
    <row r="4828" spans="5:7" x14ac:dyDescent="0.15">
      <c r="E4828" s="2"/>
      <c r="G4828" s="2"/>
    </row>
    <row r="4829" spans="5:7" x14ac:dyDescent="0.15">
      <c r="E4829" s="2"/>
      <c r="G4829" s="2"/>
    </row>
    <row r="4830" spans="5:7" x14ac:dyDescent="0.15">
      <c r="E4830" s="2"/>
      <c r="G4830" s="2"/>
    </row>
    <row r="4831" spans="5:7" x14ac:dyDescent="0.15">
      <c r="E4831" s="2"/>
      <c r="G4831" s="2"/>
    </row>
    <row r="4832" spans="5:7" x14ac:dyDescent="0.15">
      <c r="E4832" s="2"/>
      <c r="G4832" s="2"/>
    </row>
    <row r="4833" spans="5:7" x14ac:dyDescent="0.15">
      <c r="E4833" s="2"/>
      <c r="G4833" s="2"/>
    </row>
    <row r="4834" spans="5:7" x14ac:dyDescent="0.15">
      <c r="E4834" s="2"/>
      <c r="G4834" s="2"/>
    </row>
    <row r="4835" spans="5:7" x14ac:dyDescent="0.15">
      <c r="E4835" s="2"/>
      <c r="G4835" s="2"/>
    </row>
    <row r="4836" spans="5:7" x14ac:dyDescent="0.15">
      <c r="E4836" s="2"/>
      <c r="G4836" s="2"/>
    </row>
    <row r="4837" spans="5:7" x14ac:dyDescent="0.15">
      <c r="E4837" s="2"/>
      <c r="G4837" s="2"/>
    </row>
    <row r="4838" spans="5:7" x14ac:dyDescent="0.15">
      <c r="E4838" s="2"/>
      <c r="G4838" s="2"/>
    </row>
    <row r="4839" spans="5:7" x14ac:dyDescent="0.15">
      <c r="E4839" s="2"/>
      <c r="G4839" s="2"/>
    </row>
    <row r="4840" spans="5:7" x14ac:dyDescent="0.15">
      <c r="E4840" s="2"/>
      <c r="G4840" s="2"/>
    </row>
    <row r="4841" spans="5:7" x14ac:dyDescent="0.15">
      <c r="E4841" s="2"/>
      <c r="G4841" s="2"/>
    </row>
    <row r="4842" spans="5:7" x14ac:dyDescent="0.15">
      <c r="E4842" s="2"/>
      <c r="G4842" s="2"/>
    </row>
    <row r="4843" spans="5:7" x14ac:dyDescent="0.15">
      <c r="E4843" s="2"/>
      <c r="G4843" s="2"/>
    </row>
    <row r="4844" spans="5:7" x14ac:dyDescent="0.15">
      <c r="E4844" s="2"/>
      <c r="G4844" s="2"/>
    </row>
    <row r="4845" spans="5:7" x14ac:dyDescent="0.15">
      <c r="E4845" s="2"/>
      <c r="G4845" s="2"/>
    </row>
    <row r="4846" spans="5:7" x14ac:dyDescent="0.15">
      <c r="E4846" s="2"/>
      <c r="G4846" s="2"/>
    </row>
    <row r="4847" spans="5:7" x14ac:dyDescent="0.15">
      <c r="E4847" s="2"/>
      <c r="G4847" s="2"/>
    </row>
    <row r="4848" spans="5:7" x14ac:dyDescent="0.15">
      <c r="E4848" s="2"/>
      <c r="G4848" s="2"/>
    </row>
    <row r="4849" spans="5:7" x14ac:dyDescent="0.15">
      <c r="E4849" s="2"/>
      <c r="G4849" s="2"/>
    </row>
    <row r="4850" spans="5:7" x14ac:dyDescent="0.15">
      <c r="E4850" s="2"/>
      <c r="G4850" s="2"/>
    </row>
    <row r="4851" spans="5:7" x14ac:dyDescent="0.15">
      <c r="E4851" s="2"/>
      <c r="G4851" s="2"/>
    </row>
    <row r="4852" spans="5:7" x14ac:dyDescent="0.15">
      <c r="E4852" s="2"/>
      <c r="G4852" s="2"/>
    </row>
    <row r="4853" spans="5:7" x14ac:dyDescent="0.15">
      <c r="E4853" s="2"/>
      <c r="G4853" s="2"/>
    </row>
    <row r="4854" spans="5:7" x14ac:dyDescent="0.15">
      <c r="E4854" s="2"/>
      <c r="G4854" s="2"/>
    </row>
    <row r="4855" spans="5:7" x14ac:dyDescent="0.15">
      <c r="E4855" s="2"/>
      <c r="G4855" s="2"/>
    </row>
    <row r="4856" spans="5:7" x14ac:dyDescent="0.15">
      <c r="E4856" s="2"/>
      <c r="G4856" s="2"/>
    </row>
    <row r="4857" spans="5:7" x14ac:dyDescent="0.15">
      <c r="E4857" s="2"/>
      <c r="G4857" s="2"/>
    </row>
    <row r="4858" spans="5:7" x14ac:dyDescent="0.15">
      <c r="E4858" s="2"/>
      <c r="G4858" s="2"/>
    </row>
    <row r="4859" spans="5:7" x14ac:dyDescent="0.15">
      <c r="E4859" s="2"/>
      <c r="G4859" s="2"/>
    </row>
    <row r="4860" spans="5:7" x14ac:dyDescent="0.15">
      <c r="E4860" s="2"/>
      <c r="G4860" s="2"/>
    </row>
    <row r="4861" spans="5:7" x14ac:dyDescent="0.15">
      <c r="E4861" s="2"/>
      <c r="G4861" s="2"/>
    </row>
    <row r="4862" spans="5:7" x14ac:dyDescent="0.15">
      <c r="E4862" s="2"/>
      <c r="G4862" s="2"/>
    </row>
    <row r="4863" spans="5:7" x14ac:dyDescent="0.15">
      <c r="E4863" s="2"/>
      <c r="G4863" s="2"/>
    </row>
    <row r="4864" spans="5:7" x14ac:dyDescent="0.15">
      <c r="E4864" s="2"/>
      <c r="G4864" s="2"/>
    </row>
    <row r="4865" spans="5:7" x14ac:dyDescent="0.15">
      <c r="E4865" s="2"/>
      <c r="G4865" s="2"/>
    </row>
    <row r="4866" spans="5:7" x14ac:dyDescent="0.15">
      <c r="E4866" s="2"/>
      <c r="G4866" s="2"/>
    </row>
    <row r="4867" spans="5:7" x14ac:dyDescent="0.15">
      <c r="E4867" s="2"/>
      <c r="G4867" s="2"/>
    </row>
    <row r="4868" spans="5:7" x14ac:dyDescent="0.15">
      <c r="E4868" s="2"/>
      <c r="G4868" s="2"/>
    </row>
    <row r="4869" spans="5:7" x14ac:dyDescent="0.15">
      <c r="E4869" s="2"/>
      <c r="G4869" s="2"/>
    </row>
    <row r="4870" spans="5:7" x14ac:dyDescent="0.15">
      <c r="E4870" s="2"/>
      <c r="G4870" s="2"/>
    </row>
    <row r="4871" spans="5:7" x14ac:dyDescent="0.15">
      <c r="E4871" s="2"/>
      <c r="G4871" s="2"/>
    </row>
    <row r="4872" spans="5:7" x14ac:dyDescent="0.15">
      <c r="E4872" s="2"/>
      <c r="G4872" s="2"/>
    </row>
    <row r="4873" spans="5:7" x14ac:dyDescent="0.15">
      <c r="E4873" s="2"/>
      <c r="G4873" s="2"/>
    </row>
    <row r="4874" spans="5:7" x14ac:dyDescent="0.15">
      <c r="E4874" s="2"/>
      <c r="G4874" s="2"/>
    </row>
    <row r="4875" spans="5:7" x14ac:dyDescent="0.15">
      <c r="E4875" s="2"/>
      <c r="G4875" s="2"/>
    </row>
    <row r="4876" spans="5:7" x14ac:dyDescent="0.15">
      <c r="E4876" s="2"/>
      <c r="G4876" s="2"/>
    </row>
    <row r="4877" spans="5:7" x14ac:dyDescent="0.15">
      <c r="E4877" s="2"/>
      <c r="G4877" s="2"/>
    </row>
    <row r="4878" spans="5:7" x14ac:dyDescent="0.15">
      <c r="E4878" s="2"/>
      <c r="G4878" s="2"/>
    </row>
    <row r="4879" spans="5:7" x14ac:dyDescent="0.15">
      <c r="E4879" s="2"/>
      <c r="G4879" s="2"/>
    </row>
    <row r="4880" spans="5:7" x14ac:dyDescent="0.15">
      <c r="E4880" s="2"/>
      <c r="G4880" s="2"/>
    </row>
    <row r="4881" spans="5:7" x14ac:dyDescent="0.15">
      <c r="E4881" s="2"/>
      <c r="G4881" s="2"/>
    </row>
    <row r="4882" spans="5:7" x14ac:dyDescent="0.15">
      <c r="E4882" s="2"/>
      <c r="G4882" s="2"/>
    </row>
    <row r="4883" spans="5:7" x14ac:dyDescent="0.15">
      <c r="E4883" s="2"/>
      <c r="G4883" s="2"/>
    </row>
    <row r="4884" spans="5:7" x14ac:dyDescent="0.15">
      <c r="E4884" s="2"/>
      <c r="G4884" s="2"/>
    </row>
    <row r="4885" spans="5:7" x14ac:dyDescent="0.15">
      <c r="E4885" s="2"/>
      <c r="G4885" s="2"/>
    </row>
    <row r="4886" spans="5:7" x14ac:dyDescent="0.15">
      <c r="E4886" s="2"/>
      <c r="G4886" s="2"/>
    </row>
    <row r="4887" spans="5:7" x14ac:dyDescent="0.15">
      <c r="E4887" s="2"/>
      <c r="G4887" s="2"/>
    </row>
    <row r="4888" spans="5:7" x14ac:dyDescent="0.15">
      <c r="E4888" s="2"/>
      <c r="G4888" s="2"/>
    </row>
    <row r="4889" spans="5:7" x14ac:dyDescent="0.15">
      <c r="E4889" s="2"/>
      <c r="G4889" s="2"/>
    </row>
    <row r="4890" spans="5:7" x14ac:dyDescent="0.15">
      <c r="E4890" s="2"/>
      <c r="G4890" s="2"/>
    </row>
    <row r="4891" spans="5:7" x14ac:dyDescent="0.15">
      <c r="E4891" s="2"/>
      <c r="G4891" s="2"/>
    </row>
    <row r="4892" spans="5:7" x14ac:dyDescent="0.15">
      <c r="E4892" s="2"/>
      <c r="G4892" s="2"/>
    </row>
    <row r="4893" spans="5:7" x14ac:dyDescent="0.15">
      <c r="E4893" s="2"/>
      <c r="G4893" s="2"/>
    </row>
    <row r="4894" spans="5:7" x14ac:dyDescent="0.15">
      <c r="E4894" s="2"/>
      <c r="G4894" s="2"/>
    </row>
    <row r="4895" spans="5:7" x14ac:dyDescent="0.15">
      <c r="E4895" s="2"/>
      <c r="G4895" s="2"/>
    </row>
    <row r="4896" spans="5:7" x14ac:dyDescent="0.15">
      <c r="E4896" s="2"/>
      <c r="G4896" s="2"/>
    </row>
    <row r="4897" spans="5:7" x14ac:dyDescent="0.15">
      <c r="E4897" s="2"/>
      <c r="G4897" s="2"/>
    </row>
    <row r="4898" spans="5:7" x14ac:dyDescent="0.15">
      <c r="E4898" s="2"/>
      <c r="G4898" s="2"/>
    </row>
    <row r="4899" spans="5:7" x14ac:dyDescent="0.15">
      <c r="E4899" s="2"/>
      <c r="G4899" s="2"/>
    </row>
    <row r="4900" spans="5:7" x14ac:dyDescent="0.15">
      <c r="E4900" s="2"/>
      <c r="G4900" s="2"/>
    </row>
    <row r="4901" spans="5:7" x14ac:dyDescent="0.15">
      <c r="E4901" s="2"/>
      <c r="G4901" s="2"/>
    </row>
    <row r="4902" spans="5:7" x14ac:dyDescent="0.15">
      <c r="E4902" s="2"/>
      <c r="G4902" s="2"/>
    </row>
    <row r="4903" spans="5:7" x14ac:dyDescent="0.15">
      <c r="E4903" s="2"/>
      <c r="G4903" s="2"/>
    </row>
    <row r="4904" spans="5:7" x14ac:dyDescent="0.15">
      <c r="E4904" s="2"/>
      <c r="G4904" s="2"/>
    </row>
    <row r="4905" spans="5:7" x14ac:dyDescent="0.15">
      <c r="E4905" s="2"/>
      <c r="G4905" s="2"/>
    </row>
    <row r="4906" spans="5:7" x14ac:dyDescent="0.15">
      <c r="E4906" s="2"/>
      <c r="G4906" s="2"/>
    </row>
    <row r="4907" spans="5:7" x14ac:dyDescent="0.15">
      <c r="E4907" s="2"/>
      <c r="G4907" s="2"/>
    </row>
    <row r="4908" spans="5:7" x14ac:dyDescent="0.15">
      <c r="E4908" s="2"/>
      <c r="G4908" s="2"/>
    </row>
    <row r="4909" spans="5:7" x14ac:dyDescent="0.15">
      <c r="E4909" s="2"/>
      <c r="G4909" s="2"/>
    </row>
    <row r="4910" spans="5:7" x14ac:dyDescent="0.15">
      <c r="E4910" s="2"/>
      <c r="G4910" s="2"/>
    </row>
    <row r="4911" spans="5:7" x14ac:dyDescent="0.15">
      <c r="E4911" s="2"/>
      <c r="G4911" s="2"/>
    </row>
    <row r="4912" spans="5:7" x14ac:dyDescent="0.15">
      <c r="E4912" s="2"/>
      <c r="G4912" s="2"/>
    </row>
    <row r="4913" spans="5:7" x14ac:dyDescent="0.15">
      <c r="E4913" s="2"/>
      <c r="G4913" s="2"/>
    </row>
    <row r="4914" spans="5:7" x14ac:dyDescent="0.15">
      <c r="E4914" s="2"/>
      <c r="G4914" s="2"/>
    </row>
    <row r="4915" spans="5:7" x14ac:dyDescent="0.15">
      <c r="E4915" s="2"/>
      <c r="G4915" s="2"/>
    </row>
    <row r="4916" spans="5:7" x14ac:dyDescent="0.15">
      <c r="E4916" s="2"/>
      <c r="G4916" s="2"/>
    </row>
    <row r="4917" spans="5:7" x14ac:dyDescent="0.15">
      <c r="E4917" s="2"/>
      <c r="G4917" s="2"/>
    </row>
    <row r="4918" spans="5:7" x14ac:dyDescent="0.15">
      <c r="E4918" s="2"/>
      <c r="G4918" s="2"/>
    </row>
    <row r="4919" spans="5:7" x14ac:dyDescent="0.15">
      <c r="E4919" s="2"/>
      <c r="G4919" s="2"/>
    </row>
    <row r="4920" spans="5:7" x14ac:dyDescent="0.15">
      <c r="E4920" s="2"/>
      <c r="G4920" s="2"/>
    </row>
    <row r="4921" spans="5:7" x14ac:dyDescent="0.15">
      <c r="E4921" s="2"/>
      <c r="G4921" s="2"/>
    </row>
    <row r="4922" spans="5:7" x14ac:dyDescent="0.15">
      <c r="E4922" s="2"/>
      <c r="G4922" s="2"/>
    </row>
    <row r="4923" spans="5:7" x14ac:dyDescent="0.15">
      <c r="E4923" s="2"/>
      <c r="G4923" s="2"/>
    </row>
    <row r="4924" spans="5:7" x14ac:dyDescent="0.15">
      <c r="E4924" s="2"/>
      <c r="G4924" s="2"/>
    </row>
    <row r="4925" spans="5:7" x14ac:dyDescent="0.15">
      <c r="E4925" s="2"/>
      <c r="G4925" s="2"/>
    </row>
    <row r="4926" spans="5:7" x14ac:dyDescent="0.15">
      <c r="E4926" s="2"/>
      <c r="G4926" s="2"/>
    </row>
    <row r="4927" spans="5:7" x14ac:dyDescent="0.15">
      <c r="E4927" s="2"/>
      <c r="G4927" s="2"/>
    </row>
    <row r="4928" spans="5:7" x14ac:dyDescent="0.15">
      <c r="E4928" s="2"/>
      <c r="G4928" s="2"/>
    </row>
    <row r="4929" spans="5:7" x14ac:dyDescent="0.15">
      <c r="E4929" s="2"/>
      <c r="G4929" s="2"/>
    </row>
    <row r="4930" spans="5:7" x14ac:dyDescent="0.15">
      <c r="E4930" s="2"/>
      <c r="G4930" s="2"/>
    </row>
    <row r="4931" spans="5:7" x14ac:dyDescent="0.15">
      <c r="E4931" s="2"/>
      <c r="G4931" s="2"/>
    </row>
    <row r="4932" spans="5:7" x14ac:dyDescent="0.15">
      <c r="E4932" s="2"/>
      <c r="G4932" s="2"/>
    </row>
    <row r="4933" spans="5:7" x14ac:dyDescent="0.15">
      <c r="E4933" s="2"/>
      <c r="G4933" s="2"/>
    </row>
    <row r="4934" spans="5:7" x14ac:dyDescent="0.15">
      <c r="E4934" s="2"/>
      <c r="G4934" s="2"/>
    </row>
    <row r="4935" spans="5:7" x14ac:dyDescent="0.15">
      <c r="E4935" s="2"/>
      <c r="G4935" s="2"/>
    </row>
    <row r="4936" spans="5:7" x14ac:dyDescent="0.15">
      <c r="E4936" s="2"/>
      <c r="G4936" s="2"/>
    </row>
    <row r="4937" spans="5:7" x14ac:dyDescent="0.15">
      <c r="E4937" s="2"/>
      <c r="G4937" s="2"/>
    </row>
    <row r="4938" spans="5:7" x14ac:dyDescent="0.15">
      <c r="E4938" s="2"/>
      <c r="G4938" s="2"/>
    </row>
    <row r="4939" spans="5:7" x14ac:dyDescent="0.15">
      <c r="E4939" s="2"/>
      <c r="G4939" s="2"/>
    </row>
    <row r="4940" spans="5:7" x14ac:dyDescent="0.15">
      <c r="E4940" s="2"/>
      <c r="G4940" s="2"/>
    </row>
    <row r="4941" spans="5:7" x14ac:dyDescent="0.15">
      <c r="E4941" s="2"/>
      <c r="G4941" s="2"/>
    </row>
    <row r="4942" spans="5:7" x14ac:dyDescent="0.15">
      <c r="E4942" s="2"/>
      <c r="G4942" s="2"/>
    </row>
    <row r="4943" spans="5:7" x14ac:dyDescent="0.15">
      <c r="E4943" s="2"/>
      <c r="G4943" s="2"/>
    </row>
    <row r="4944" spans="5:7" x14ac:dyDescent="0.15">
      <c r="E4944" s="2"/>
      <c r="G4944" s="2"/>
    </row>
    <row r="4945" spans="5:7" x14ac:dyDescent="0.15">
      <c r="E4945" s="2"/>
      <c r="G4945" s="2"/>
    </row>
    <row r="4946" spans="5:7" x14ac:dyDescent="0.15">
      <c r="E4946" s="2"/>
      <c r="G4946" s="2"/>
    </row>
    <row r="4947" spans="5:7" x14ac:dyDescent="0.15">
      <c r="E4947" s="2"/>
      <c r="G4947" s="2"/>
    </row>
    <row r="4948" spans="5:7" x14ac:dyDescent="0.15">
      <c r="E4948" s="2"/>
      <c r="G4948" s="2"/>
    </row>
    <row r="4949" spans="5:7" x14ac:dyDescent="0.15">
      <c r="E4949" s="2"/>
      <c r="G4949" s="2"/>
    </row>
    <row r="4950" spans="5:7" x14ac:dyDescent="0.15">
      <c r="E4950" s="2"/>
      <c r="G4950" s="2"/>
    </row>
    <row r="4951" spans="5:7" x14ac:dyDescent="0.15">
      <c r="E4951" s="2"/>
      <c r="G4951" s="2"/>
    </row>
    <row r="4952" spans="5:7" x14ac:dyDescent="0.15">
      <c r="E4952" s="2"/>
      <c r="G4952" s="2"/>
    </row>
    <row r="4953" spans="5:7" x14ac:dyDescent="0.15">
      <c r="E4953" s="2"/>
      <c r="G4953" s="2"/>
    </row>
    <row r="4954" spans="5:7" x14ac:dyDescent="0.15">
      <c r="E4954" s="2"/>
      <c r="G4954" s="2"/>
    </row>
    <row r="4955" spans="5:7" x14ac:dyDescent="0.15">
      <c r="E4955" s="2"/>
      <c r="G4955" s="2"/>
    </row>
    <row r="4956" spans="5:7" x14ac:dyDescent="0.15">
      <c r="E4956" s="2"/>
      <c r="G4956" s="2"/>
    </row>
    <row r="4957" spans="5:7" x14ac:dyDescent="0.15">
      <c r="E4957" s="2"/>
      <c r="G4957" s="2"/>
    </row>
    <row r="4958" spans="5:7" x14ac:dyDescent="0.15">
      <c r="E4958" s="2"/>
      <c r="G4958" s="2"/>
    </row>
    <row r="4959" spans="5:7" x14ac:dyDescent="0.15">
      <c r="E4959" s="2"/>
      <c r="G4959" s="2"/>
    </row>
    <row r="4960" spans="5:7" x14ac:dyDescent="0.15">
      <c r="E4960" s="2"/>
      <c r="G4960" s="2"/>
    </row>
    <row r="4961" spans="5:7" x14ac:dyDescent="0.15">
      <c r="E4961" s="2"/>
      <c r="G4961" s="2"/>
    </row>
    <row r="4962" spans="5:7" x14ac:dyDescent="0.15">
      <c r="E4962" s="2"/>
      <c r="G4962" s="2"/>
    </row>
    <row r="4963" spans="5:7" x14ac:dyDescent="0.15">
      <c r="E4963" s="2"/>
      <c r="G4963" s="2"/>
    </row>
    <row r="4964" spans="5:7" x14ac:dyDescent="0.15">
      <c r="E4964" s="2"/>
      <c r="G4964" s="2"/>
    </row>
    <row r="4965" spans="5:7" x14ac:dyDescent="0.15">
      <c r="E4965" s="2"/>
      <c r="G4965" s="2"/>
    </row>
    <row r="4966" spans="5:7" x14ac:dyDescent="0.15">
      <c r="E4966" s="2"/>
      <c r="G4966" s="2"/>
    </row>
    <row r="4967" spans="5:7" x14ac:dyDescent="0.15">
      <c r="E4967" s="2"/>
      <c r="G4967" s="2"/>
    </row>
    <row r="4968" spans="5:7" x14ac:dyDescent="0.15">
      <c r="E4968" s="2"/>
      <c r="G4968" s="2"/>
    </row>
    <row r="4969" spans="5:7" x14ac:dyDescent="0.15">
      <c r="E4969" s="2"/>
      <c r="G4969" s="2"/>
    </row>
    <row r="4970" spans="5:7" x14ac:dyDescent="0.15">
      <c r="E4970" s="2"/>
      <c r="G4970" s="2"/>
    </row>
    <row r="4971" spans="5:7" x14ac:dyDescent="0.15">
      <c r="E4971" s="2"/>
      <c r="G4971" s="2"/>
    </row>
    <row r="4972" spans="5:7" x14ac:dyDescent="0.15">
      <c r="E4972" s="2"/>
      <c r="G4972" s="2"/>
    </row>
    <row r="4973" spans="5:7" x14ac:dyDescent="0.15">
      <c r="E4973" s="2"/>
      <c r="G4973" s="2"/>
    </row>
    <row r="4974" spans="5:7" x14ac:dyDescent="0.15">
      <c r="E4974" s="2"/>
      <c r="G4974" s="2"/>
    </row>
    <row r="4975" spans="5:7" x14ac:dyDescent="0.15">
      <c r="E4975" s="2"/>
      <c r="G4975" s="2"/>
    </row>
    <row r="4976" spans="5:7" x14ac:dyDescent="0.15">
      <c r="E4976" s="2"/>
      <c r="G4976" s="2"/>
    </row>
    <row r="4977" spans="5:7" x14ac:dyDescent="0.15">
      <c r="E4977" s="2"/>
      <c r="G4977" s="2"/>
    </row>
    <row r="4978" spans="5:7" x14ac:dyDescent="0.15">
      <c r="E4978" s="2"/>
      <c r="G4978" s="2"/>
    </row>
    <row r="4979" spans="5:7" x14ac:dyDescent="0.15">
      <c r="E4979" s="2"/>
      <c r="G4979" s="2"/>
    </row>
    <row r="4980" spans="5:7" x14ac:dyDescent="0.15">
      <c r="E4980" s="2"/>
      <c r="G4980" s="2"/>
    </row>
    <row r="4981" spans="5:7" x14ac:dyDescent="0.15">
      <c r="E4981" s="2"/>
      <c r="G4981" s="2"/>
    </row>
    <row r="4982" spans="5:7" x14ac:dyDescent="0.15">
      <c r="E4982" s="2"/>
      <c r="G4982" s="2"/>
    </row>
    <row r="4983" spans="5:7" x14ac:dyDescent="0.15">
      <c r="E4983" s="2"/>
      <c r="G4983" s="2"/>
    </row>
    <row r="4984" spans="5:7" x14ac:dyDescent="0.15">
      <c r="E4984" s="2"/>
      <c r="G4984" s="2"/>
    </row>
    <row r="4985" spans="5:7" x14ac:dyDescent="0.15">
      <c r="E4985" s="2"/>
      <c r="G4985" s="2"/>
    </row>
    <row r="4986" spans="5:7" x14ac:dyDescent="0.15">
      <c r="E4986" s="2"/>
      <c r="G4986" s="2"/>
    </row>
    <row r="4987" spans="5:7" x14ac:dyDescent="0.15">
      <c r="E4987" s="2"/>
      <c r="G4987" s="2"/>
    </row>
    <row r="4988" spans="5:7" x14ac:dyDescent="0.15">
      <c r="E4988" s="2"/>
      <c r="G4988" s="2"/>
    </row>
    <row r="4989" spans="5:7" x14ac:dyDescent="0.15">
      <c r="E4989" s="2"/>
      <c r="G4989" s="2"/>
    </row>
    <row r="4990" spans="5:7" x14ac:dyDescent="0.15">
      <c r="E4990" s="2"/>
      <c r="G4990" s="2"/>
    </row>
    <row r="4991" spans="5:7" x14ac:dyDescent="0.15">
      <c r="E4991" s="2"/>
      <c r="G4991" s="2"/>
    </row>
    <row r="4992" spans="5:7" x14ac:dyDescent="0.15">
      <c r="E4992" s="2"/>
      <c r="G4992" s="2"/>
    </row>
    <row r="4993" spans="5:7" x14ac:dyDescent="0.15">
      <c r="E4993" s="2"/>
      <c r="G4993" s="2"/>
    </row>
    <row r="4994" spans="5:7" x14ac:dyDescent="0.15">
      <c r="E4994" s="2"/>
      <c r="G4994" s="2"/>
    </row>
    <row r="4995" spans="5:7" x14ac:dyDescent="0.15">
      <c r="E4995" s="2"/>
      <c r="G4995" s="2"/>
    </row>
    <row r="4996" spans="5:7" x14ac:dyDescent="0.15">
      <c r="E4996" s="2"/>
      <c r="G4996" s="2"/>
    </row>
    <row r="4997" spans="5:7" x14ac:dyDescent="0.15">
      <c r="E4997" s="2"/>
      <c r="G4997" s="2"/>
    </row>
    <row r="4998" spans="5:7" x14ac:dyDescent="0.15">
      <c r="E4998" s="2"/>
      <c r="G4998" s="2"/>
    </row>
    <row r="4999" spans="5:7" x14ac:dyDescent="0.15">
      <c r="E4999" s="2"/>
      <c r="G4999" s="2"/>
    </row>
    <row r="5000" spans="5:7" x14ac:dyDescent="0.15">
      <c r="E5000" s="2"/>
      <c r="G5000" s="2"/>
    </row>
    <row r="5001" spans="5:7" x14ac:dyDescent="0.15">
      <c r="E5001" s="2"/>
      <c r="G5001" s="2"/>
    </row>
    <row r="5002" spans="5:7" x14ac:dyDescent="0.15">
      <c r="E5002" s="2"/>
      <c r="G5002" s="2"/>
    </row>
    <row r="5003" spans="5:7" x14ac:dyDescent="0.15">
      <c r="E5003" s="2"/>
      <c r="G5003" s="2"/>
    </row>
    <row r="5004" spans="5:7" x14ac:dyDescent="0.15">
      <c r="E5004" s="2"/>
      <c r="G5004" s="2"/>
    </row>
    <row r="5005" spans="5:7" x14ac:dyDescent="0.15">
      <c r="E5005" s="2"/>
      <c r="G5005" s="2"/>
    </row>
    <row r="5006" spans="5:7" x14ac:dyDescent="0.15">
      <c r="E5006" s="2"/>
      <c r="G5006" s="2"/>
    </row>
    <row r="5007" spans="5:7" x14ac:dyDescent="0.15">
      <c r="E5007" s="2"/>
      <c r="G5007" s="2"/>
    </row>
    <row r="5008" spans="5:7" x14ac:dyDescent="0.15">
      <c r="E5008" s="2"/>
      <c r="G5008" s="2"/>
    </row>
    <row r="5009" spans="5:7" x14ac:dyDescent="0.15">
      <c r="E5009" s="2"/>
      <c r="G5009" s="2"/>
    </row>
    <row r="5010" spans="5:7" x14ac:dyDescent="0.15">
      <c r="E5010" s="2"/>
      <c r="G5010" s="2"/>
    </row>
    <row r="5011" spans="5:7" x14ac:dyDescent="0.15">
      <c r="E5011" s="2"/>
      <c r="G5011" s="2"/>
    </row>
    <row r="5012" spans="5:7" x14ac:dyDescent="0.15">
      <c r="E5012" s="2"/>
      <c r="G5012" s="2"/>
    </row>
    <row r="5013" spans="5:7" x14ac:dyDescent="0.15">
      <c r="E5013" s="2"/>
      <c r="G5013" s="2"/>
    </row>
    <row r="5014" spans="5:7" x14ac:dyDescent="0.15">
      <c r="E5014" s="2"/>
      <c r="G5014" s="2"/>
    </row>
    <row r="5015" spans="5:7" x14ac:dyDescent="0.15">
      <c r="E5015" s="2"/>
      <c r="G5015" s="2"/>
    </row>
    <row r="5016" spans="5:7" x14ac:dyDescent="0.15">
      <c r="E5016" s="2"/>
      <c r="G5016" s="2"/>
    </row>
    <row r="5017" spans="5:7" x14ac:dyDescent="0.15">
      <c r="E5017" s="2"/>
      <c r="G5017" s="2"/>
    </row>
    <row r="5018" spans="5:7" x14ac:dyDescent="0.15">
      <c r="E5018" s="2"/>
      <c r="G5018" s="2"/>
    </row>
    <row r="5019" spans="5:7" x14ac:dyDescent="0.15">
      <c r="E5019" s="2"/>
      <c r="G5019" s="2"/>
    </row>
    <row r="5020" spans="5:7" x14ac:dyDescent="0.15">
      <c r="E5020" s="2"/>
      <c r="G5020" s="2"/>
    </row>
    <row r="5021" spans="5:7" x14ac:dyDescent="0.15">
      <c r="E5021" s="2"/>
      <c r="G5021" s="2"/>
    </row>
    <row r="5022" spans="5:7" x14ac:dyDescent="0.15">
      <c r="E5022" s="2"/>
      <c r="G5022" s="2"/>
    </row>
    <row r="5023" spans="5:7" x14ac:dyDescent="0.15">
      <c r="E5023" s="2"/>
      <c r="G5023" s="2"/>
    </row>
    <row r="5024" spans="5:7" x14ac:dyDescent="0.15">
      <c r="E5024" s="2"/>
      <c r="G5024" s="2"/>
    </row>
    <row r="5025" spans="5:7" x14ac:dyDescent="0.15">
      <c r="E5025" s="2"/>
      <c r="G5025" s="2"/>
    </row>
    <row r="5026" spans="5:7" x14ac:dyDescent="0.15">
      <c r="E5026" s="2"/>
      <c r="G5026" s="2"/>
    </row>
    <row r="5027" spans="5:7" x14ac:dyDescent="0.15">
      <c r="E5027" s="2"/>
      <c r="G5027" s="2"/>
    </row>
    <row r="5028" spans="5:7" x14ac:dyDescent="0.15">
      <c r="E5028" s="2"/>
      <c r="G5028" s="2"/>
    </row>
    <row r="5029" spans="5:7" x14ac:dyDescent="0.15">
      <c r="E5029" s="2"/>
      <c r="G5029" s="2"/>
    </row>
    <row r="5030" spans="5:7" x14ac:dyDescent="0.15">
      <c r="E5030" s="2"/>
      <c r="G5030" s="2"/>
    </row>
    <row r="5031" spans="5:7" x14ac:dyDescent="0.15">
      <c r="E5031" s="2"/>
      <c r="G5031" s="2"/>
    </row>
    <row r="5032" spans="5:7" x14ac:dyDescent="0.15">
      <c r="E5032" s="2"/>
      <c r="G5032" s="2"/>
    </row>
    <row r="5033" spans="5:7" x14ac:dyDescent="0.15">
      <c r="E5033" s="2"/>
      <c r="G5033" s="2"/>
    </row>
    <row r="5034" spans="5:7" x14ac:dyDescent="0.15">
      <c r="E5034" s="2"/>
      <c r="G5034" s="2"/>
    </row>
    <row r="5035" spans="5:7" x14ac:dyDescent="0.15">
      <c r="E5035" s="2"/>
      <c r="G5035" s="2"/>
    </row>
    <row r="5036" spans="5:7" x14ac:dyDescent="0.15">
      <c r="E5036" s="2"/>
      <c r="G5036" s="2"/>
    </row>
    <row r="5037" spans="5:7" x14ac:dyDescent="0.15">
      <c r="E5037" s="2"/>
      <c r="G5037" s="2"/>
    </row>
    <row r="5038" spans="5:7" x14ac:dyDescent="0.15">
      <c r="E5038" s="2"/>
      <c r="G5038" s="2"/>
    </row>
    <row r="5039" spans="5:7" x14ac:dyDescent="0.15">
      <c r="E5039" s="2"/>
      <c r="G5039" s="2"/>
    </row>
    <row r="5040" spans="5:7" x14ac:dyDescent="0.15">
      <c r="E5040" s="2"/>
      <c r="G5040" s="2"/>
    </row>
    <row r="5041" spans="5:7" x14ac:dyDescent="0.15">
      <c r="E5041" s="2"/>
      <c r="G5041" s="2"/>
    </row>
    <row r="5042" spans="5:7" x14ac:dyDescent="0.15">
      <c r="E5042" s="2"/>
      <c r="G5042" s="2"/>
    </row>
    <row r="5043" spans="5:7" x14ac:dyDescent="0.15">
      <c r="E5043" s="2"/>
      <c r="G5043" s="2"/>
    </row>
    <row r="5044" spans="5:7" x14ac:dyDescent="0.15">
      <c r="E5044" s="2"/>
      <c r="G5044" s="2"/>
    </row>
    <row r="5045" spans="5:7" x14ac:dyDescent="0.15">
      <c r="E5045" s="2"/>
      <c r="G5045" s="2"/>
    </row>
    <row r="5046" spans="5:7" x14ac:dyDescent="0.15">
      <c r="E5046" s="2"/>
      <c r="G5046" s="2"/>
    </row>
    <row r="5047" spans="5:7" x14ac:dyDescent="0.15">
      <c r="E5047" s="2"/>
      <c r="G5047" s="2"/>
    </row>
    <row r="5048" spans="5:7" x14ac:dyDescent="0.15">
      <c r="E5048" s="2"/>
      <c r="G5048" s="2"/>
    </row>
    <row r="5049" spans="5:7" x14ac:dyDescent="0.15">
      <c r="E5049" s="2"/>
      <c r="G5049" s="2"/>
    </row>
    <row r="5050" spans="5:7" x14ac:dyDescent="0.15">
      <c r="E5050" s="2"/>
      <c r="G5050" s="2"/>
    </row>
    <row r="5051" spans="5:7" x14ac:dyDescent="0.15">
      <c r="E5051" s="2"/>
      <c r="G5051" s="2"/>
    </row>
    <row r="5052" spans="5:7" x14ac:dyDescent="0.15">
      <c r="E5052" s="2"/>
      <c r="G5052" s="2"/>
    </row>
    <row r="5053" spans="5:7" x14ac:dyDescent="0.15">
      <c r="E5053" s="2"/>
      <c r="G5053" s="2"/>
    </row>
    <row r="5054" spans="5:7" x14ac:dyDescent="0.15">
      <c r="E5054" s="2"/>
      <c r="G5054" s="2"/>
    </row>
    <row r="5055" spans="5:7" x14ac:dyDescent="0.15">
      <c r="E5055" s="2"/>
      <c r="G5055" s="2"/>
    </row>
    <row r="5056" spans="5:7" x14ac:dyDescent="0.15">
      <c r="E5056" s="2"/>
      <c r="G5056" s="2"/>
    </row>
    <row r="5057" spans="5:7" x14ac:dyDescent="0.15">
      <c r="E5057" s="2"/>
      <c r="G5057" s="2"/>
    </row>
    <row r="5058" spans="5:7" x14ac:dyDescent="0.15">
      <c r="E5058" s="2"/>
      <c r="G5058" s="2"/>
    </row>
    <row r="5059" spans="5:7" x14ac:dyDescent="0.15">
      <c r="E5059" s="2"/>
      <c r="G5059" s="2"/>
    </row>
    <row r="5060" spans="5:7" x14ac:dyDescent="0.15">
      <c r="E5060" s="2"/>
      <c r="G5060" s="2"/>
    </row>
    <row r="5061" spans="5:7" x14ac:dyDescent="0.15">
      <c r="E5061" s="2"/>
      <c r="G5061" s="2"/>
    </row>
    <row r="5062" spans="5:7" x14ac:dyDescent="0.15">
      <c r="E5062" s="2"/>
      <c r="G5062" s="2"/>
    </row>
    <row r="5063" spans="5:7" x14ac:dyDescent="0.15">
      <c r="E5063" s="2"/>
      <c r="G5063" s="2"/>
    </row>
    <row r="5064" spans="5:7" x14ac:dyDescent="0.15">
      <c r="E5064" s="2"/>
      <c r="G5064" s="2"/>
    </row>
    <row r="5065" spans="5:7" x14ac:dyDescent="0.15">
      <c r="E5065" s="2"/>
      <c r="G5065" s="2"/>
    </row>
    <row r="5066" spans="5:7" x14ac:dyDescent="0.15">
      <c r="E5066" s="2"/>
      <c r="G5066" s="2"/>
    </row>
    <row r="5067" spans="5:7" x14ac:dyDescent="0.15">
      <c r="E5067" s="2"/>
      <c r="G5067" s="2"/>
    </row>
    <row r="5068" spans="5:7" x14ac:dyDescent="0.15">
      <c r="E5068" s="2"/>
      <c r="G5068" s="2"/>
    </row>
    <row r="5069" spans="5:7" x14ac:dyDescent="0.15">
      <c r="E5069" s="2"/>
      <c r="G5069" s="2"/>
    </row>
    <row r="5070" spans="5:7" x14ac:dyDescent="0.15">
      <c r="E5070" s="2"/>
      <c r="G5070" s="2"/>
    </row>
    <row r="5071" spans="5:7" x14ac:dyDescent="0.15">
      <c r="E5071" s="2"/>
      <c r="G5071" s="2"/>
    </row>
    <row r="5072" spans="5:7" x14ac:dyDescent="0.15">
      <c r="E5072" s="2"/>
      <c r="G5072" s="2"/>
    </row>
    <row r="5073" spans="5:7" x14ac:dyDescent="0.15">
      <c r="E5073" s="2"/>
      <c r="G5073" s="2"/>
    </row>
    <row r="5074" spans="5:7" x14ac:dyDescent="0.15">
      <c r="E5074" s="2"/>
      <c r="G5074" s="2"/>
    </row>
    <row r="5075" spans="5:7" x14ac:dyDescent="0.15">
      <c r="E5075" s="2"/>
      <c r="G5075" s="2"/>
    </row>
    <row r="5076" spans="5:7" x14ac:dyDescent="0.15">
      <c r="E5076" s="2"/>
      <c r="G5076" s="2"/>
    </row>
    <row r="5077" spans="5:7" x14ac:dyDescent="0.15">
      <c r="E5077" s="2"/>
      <c r="G5077" s="2"/>
    </row>
    <row r="5078" spans="5:7" x14ac:dyDescent="0.15">
      <c r="E5078" s="2"/>
      <c r="G5078" s="2"/>
    </row>
    <row r="5079" spans="5:7" x14ac:dyDescent="0.15">
      <c r="E5079" s="2"/>
      <c r="G5079" s="2"/>
    </row>
    <row r="5080" spans="5:7" x14ac:dyDescent="0.15">
      <c r="E5080" s="2"/>
      <c r="G5080" s="2"/>
    </row>
    <row r="5081" spans="5:7" x14ac:dyDescent="0.15">
      <c r="E5081" s="2"/>
      <c r="G5081" s="2"/>
    </row>
    <row r="5082" spans="5:7" x14ac:dyDescent="0.15">
      <c r="E5082" s="2"/>
      <c r="G5082" s="2"/>
    </row>
    <row r="5083" spans="5:7" x14ac:dyDescent="0.15">
      <c r="E5083" s="2"/>
      <c r="G5083" s="2"/>
    </row>
    <row r="5084" spans="5:7" x14ac:dyDescent="0.15">
      <c r="E5084" s="2"/>
      <c r="G5084" s="2"/>
    </row>
    <row r="5085" spans="5:7" x14ac:dyDescent="0.15">
      <c r="E5085" s="2"/>
      <c r="G5085" s="2"/>
    </row>
    <row r="5086" spans="5:7" x14ac:dyDescent="0.15">
      <c r="E5086" s="2"/>
      <c r="G5086" s="2"/>
    </row>
    <row r="5087" spans="5:7" x14ac:dyDescent="0.15">
      <c r="E5087" s="2"/>
      <c r="G5087" s="2"/>
    </row>
    <row r="5088" spans="5:7" x14ac:dyDescent="0.15">
      <c r="E5088" s="2"/>
      <c r="G5088" s="2"/>
    </row>
    <row r="5089" spans="5:7" x14ac:dyDescent="0.15">
      <c r="E5089" s="2"/>
      <c r="G5089" s="2"/>
    </row>
    <row r="5090" spans="5:7" x14ac:dyDescent="0.15">
      <c r="E5090" s="2"/>
      <c r="G5090" s="2"/>
    </row>
    <row r="5091" spans="5:7" x14ac:dyDescent="0.15">
      <c r="E5091" s="2"/>
      <c r="G5091" s="2"/>
    </row>
    <row r="5092" spans="5:7" x14ac:dyDescent="0.15">
      <c r="E5092" s="2"/>
      <c r="G5092" s="2"/>
    </row>
    <row r="5093" spans="5:7" x14ac:dyDescent="0.15">
      <c r="E5093" s="2"/>
      <c r="G5093" s="2"/>
    </row>
    <row r="5094" spans="5:7" x14ac:dyDescent="0.15">
      <c r="E5094" s="2"/>
      <c r="G5094" s="2"/>
    </row>
    <row r="5095" spans="5:7" x14ac:dyDescent="0.15">
      <c r="E5095" s="2"/>
      <c r="G5095" s="2"/>
    </row>
    <row r="5096" spans="5:7" x14ac:dyDescent="0.15">
      <c r="E5096" s="2"/>
      <c r="G5096" s="2"/>
    </row>
    <row r="5097" spans="5:7" x14ac:dyDescent="0.15">
      <c r="E5097" s="2"/>
      <c r="G5097" s="2"/>
    </row>
    <row r="5098" spans="5:7" x14ac:dyDescent="0.15">
      <c r="E5098" s="2"/>
      <c r="G5098" s="2"/>
    </row>
    <row r="5099" spans="5:7" x14ac:dyDescent="0.15">
      <c r="E5099" s="2"/>
      <c r="G5099" s="2"/>
    </row>
    <row r="5100" spans="5:7" x14ac:dyDescent="0.15">
      <c r="E5100" s="2"/>
      <c r="G5100" s="2"/>
    </row>
    <row r="5101" spans="5:7" x14ac:dyDescent="0.15">
      <c r="E5101" s="2"/>
      <c r="G5101" s="2"/>
    </row>
    <row r="5102" spans="5:7" x14ac:dyDescent="0.15">
      <c r="E5102" s="2"/>
      <c r="G5102" s="2"/>
    </row>
    <row r="5103" spans="5:7" x14ac:dyDescent="0.15">
      <c r="E5103" s="2"/>
      <c r="G5103" s="2"/>
    </row>
    <row r="5104" spans="5:7" x14ac:dyDescent="0.15">
      <c r="E5104" s="2"/>
      <c r="G5104" s="2"/>
    </row>
    <row r="5105" spans="5:7" x14ac:dyDescent="0.15">
      <c r="E5105" s="2"/>
      <c r="G5105" s="2"/>
    </row>
    <row r="5106" spans="5:7" x14ac:dyDescent="0.15">
      <c r="E5106" s="2"/>
      <c r="G5106" s="2"/>
    </row>
    <row r="5107" spans="5:7" x14ac:dyDescent="0.15">
      <c r="E5107" s="2"/>
      <c r="G5107" s="2"/>
    </row>
    <row r="5108" spans="5:7" x14ac:dyDescent="0.15">
      <c r="E5108" s="2"/>
      <c r="G5108" s="2"/>
    </row>
    <row r="5109" spans="5:7" x14ac:dyDescent="0.15">
      <c r="E5109" s="2"/>
      <c r="G5109" s="2"/>
    </row>
    <row r="5110" spans="5:7" x14ac:dyDescent="0.15">
      <c r="E5110" s="2"/>
      <c r="G5110" s="2"/>
    </row>
    <row r="5111" spans="5:7" x14ac:dyDescent="0.15">
      <c r="E5111" s="2"/>
      <c r="G5111" s="2"/>
    </row>
    <row r="5112" spans="5:7" x14ac:dyDescent="0.15">
      <c r="E5112" s="2"/>
      <c r="G5112" s="2"/>
    </row>
    <row r="5113" spans="5:7" x14ac:dyDescent="0.15">
      <c r="E5113" s="2"/>
      <c r="G5113" s="2"/>
    </row>
    <row r="5114" spans="5:7" x14ac:dyDescent="0.15">
      <c r="E5114" s="2"/>
      <c r="G5114" s="2"/>
    </row>
    <row r="5115" spans="5:7" x14ac:dyDescent="0.15">
      <c r="E5115" s="2"/>
      <c r="G5115" s="2"/>
    </row>
    <row r="5116" spans="5:7" x14ac:dyDescent="0.15">
      <c r="E5116" s="2"/>
      <c r="G5116" s="2"/>
    </row>
    <row r="5117" spans="5:7" x14ac:dyDescent="0.15">
      <c r="E5117" s="2"/>
      <c r="G5117" s="2"/>
    </row>
    <row r="5118" spans="5:7" x14ac:dyDescent="0.15">
      <c r="E5118" s="2"/>
      <c r="G5118" s="2"/>
    </row>
    <row r="5119" spans="5:7" x14ac:dyDescent="0.15">
      <c r="E5119" s="2"/>
      <c r="G5119" s="2"/>
    </row>
    <row r="5120" spans="5:7" x14ac:dyDescent="0.15">
      <c r="E5120" s="2"/>
      <c r="G5120" s="2"/>
    </row>
    <row r="5121" spans="5:7" x14ac:dyDescent="0.15">
      <c r="E5121" s="2"/>
      <c r="G5121" s="2"/>
    </row>
    <row r="5122" spans="5:7" x14ac:dyDescent="0.15">
      <c r="E5122" s="2"/>
      <c r="G5122" s="2"/>
    </row>
    <row r="5123" spans="5:7" x14ac:dyDescent="0.15">
      <c r="E5123" s="2"/>
      <c r="G5123" s="2"/>
    </row>
    <row r="5124" spans="5:7" x14ac:dyDescent="0.15">
      <c r="E5124" s="2"/>
      <c r="G5124" s="2"/>
    </row>
    <row r="5125" spans="5:7" x14ac:dyDescent="0.15">
      <c r="E5125" s="2"/>
      <c r="G5125" s="2"/>
    </row>
    <row r="5126" spans="5:7" x14ac:dyDescent="0.15">
      <c r="E5126" s="2"/>
      <c r="G5126" s="2"/>
    </row>
    <row r="5127" spans="5:7" x14ac:dyDescent="0.15">
      <c r="E5127" s="2"/>
      <c r="G5127" s="2"/>
    </row>
    <row r="5128" spans="5:7" x14ac:dyDescent="0.15">
      <c r="E5128" s="2"/>
      <c r="G5128" s="2"/>
    </row>
    <row r="5129" spans="5:7" x14ac:dyDescent="0.15">
      <c r="E5129" s="2"/>
      <c r="G5129" s="2"/>
    </row>
    <row r="5130" spans="5:7" x14ac:dyDescent="0.15">
      <c r="E5130" s="2"/>
      <c r="G5130" s="2"/>
    </row>
    <row r="5131" spans="5:7" x14ac:dyDescent="0.15">
      <c r="E5131" s="2"/>
      <c r="G5131" s="2"/>
    </row>
    <row r="5132" spans="5:7" x14ac:dyDescent="0.15">
      <c r="E5132" s="2"/>
      <c r="G5132" s="2"/>
    </row>
    <row r="5133" spans="5:7" x14ac:dyDescent="0.15">
      <c r="E5133" s="2"/>
      <c r="G5133" s="2"/>
    </row>
    <row r="5134" spans="5:7" x14ac:dyDescent="0.15">
      <c r="E5134" s="2"/>
      <c r="G5134" s="2"/>
    </row>
    <row r="5135" spans="5:7" x14ac:dyDescent="0.15">
      <c r="E5135" s="2"/>
      <c r="G5135" s="2"/>
    </row>
    <row r="5136" spans="5:7" x14ac:dyDescent="0.15">
      <c r="E5136" s="2"/>
      <c r="G5136" s="2"/>
    </row>
    <row r="5137" spans="5:7" x14ac:dyDescent="0.15">
      <c r="E5137" s="2"/>
      <c r="G5137" s="2"/>
    </row>
    <row r="5138" spans="5:7" x14ac:dyDescent="0.15">
      <c r="E5138" s="2"/>
      <c r="G5138" s="2"/>
    </row>
    <row r="5139" spans="5:7" x14ac:dyDescent="0.15">
      <c r="E5139" s="2"/>
      <c r="G5139" s="2"/>
    </row>
    <row r="5140" spans="5:7" x14ac:dyDescent="0.15">
      <c r="E5140" s="2"/>
      <c r="G5140" s="2"/>
    </row>
    <row r="5141" spans="5:7" x14ac:dyDescent="0.15">
      <c r="E5141" s="2"/>
      <c r="G5141" s="2"/>
    </row>
    <row r="5142" spans="5:7" x14ac:dyDescent="0.15">
      <c r="E5142" s="2"/>
      <c r="G5142" s="2"/>
    </row>
    <row r="5143" spans="5:7" x14ac:dyDescent="0.15">
      <c r="E5143" s="2"/>
      <c r="G5143" s="2"/>
    </row>
    <row r="5144" spans="5:7" x14ac:dyDescent="0.15">
      <c r="E5144" s="2"/>
      <c r="G5144" s="2"/>
    </row>
    <row r="5145" spans="5:7" x14ac:dyDescent="0.15">
      <c r="E5145" s="2"/>
      <c r="G5145" s="2"/>
    </row>
    <row r="5146" spans="5:7" x14ac:dyDescent="0.15">
      <c r="E5146" s="2"/>
      <c r="G5146" s="2"/>
    </row>
    <row r="5147" spans="5:7" x14ac:dyDescent="0.15">
      <c r="E5147" s="2"/>
      <c r="G5147" s="2"/>
    </row>
    <row r="5148" spans="5:7" x14ac:dyDescent="0.15">
      <c r="E5148" s="2"/>
      <c r="G5148" s="2"/>
    </row>
    <row r="5149" spans="5:7" x14ac:dyDescent="0.15">
      <c r="E5149" s="2"/>
      <c r="G5149" s="2"/>
    </row>
    <row r="5150" spans="5:7" x14ac:dyDescent="0.15">
      <c r="E5150" s="2"/>
      <c r="G5150" s="2"/>
    </row>
    <row r="5151" spans="5:7" x14ac:dyDescent="0.15">
      <c r="E5151" s="2"/>
      <c r="G5151" s="2"/>
    </row>
    <row r="5152" spans="5:7" x14ac:dyDescent="0.15">
      <c r="E5152" s="2"/>
      <c r="G5152" s="2"/>
    </row>
    <row r="5153" spans="5:7" x14ac:dyDescent="0.15">
      <c r="E5153" s="2"/>
      <c r="G5153" s="2"/>
    </row>
    <row r="5154" spans="5:7" x14ac:dyDescent="0.15">
      <c r="E5154" s="2"/>
      <c r="G5154" s="2"/>
    </row>
    <row r="5155" spans="5:7" x14ac:dyDescent="0.15">
      <c r="E5155" s="2"/>
      <c r="G5155" s="2"/>
    </row>
    <row r="5156" spans="5:7" x14ac:dyDescent="0.15">
      <c r="E5156" s="2"/>
      <c r="G5156" s="2"/>
    </row>
    <row r="5157" spans="5:7" x14ac:dyDescent="0.15">
      <c r="E5157" s="2"/>
      <c r="G5157" s="2"/>
    </row>
    <row r="5158" spans="5:7" x14ac:dyDescent="0.15">
      <c r="E5158" s="2"/>
      <c r="G5158" s="2"/>
    </row>
    <row r="5159" spans="5:7" x14ac:dyDescent="0.15">
      <c r="E5159" s="2"/>
      <c r="G5159" s="2"/>
    </row>
    <row r="5160" spans="5:7" x14ac:dyDescent="0.15">
      <c r="E5160" s="2"/>
      <c r="G5160" s="2"/>
    </row>
    <row r="5161" spans="5:7" x14ac:dyDescent="0.15">
      <c r="E5161" s="2"/>
      <c r="G5161" s="2"/>
    </row>
    <row r="5162" spans="5:7" x14ac:dyDescent="0.15">
      <c r="E5162" s="2"/>
      <c r="G5162" s="2"/>
    </row>
    <row r="5163" spans="5:7" x14ac:dyDescent="0.15">
      <c r="E5163" s="2"/>
      <c r="G5163" s="2"/>
    </row>
    <row r="5164" spans="5:7" x14ac:dyDescent="0.15">
      <c r="E5164" s="2"/>
      <c r="G5164" s="2"/>
    </row>
    <row r="5165" spans="5:7" x14ac:dyDescent="0.15">
      <c r="E5165" s="2"/>
      <c r="G5165" s="2"/>
    </row>
    <row r="5166" spans="5:7" x14ac:dyDescent="0.15">
      <c r="E5166" s="2"/>
      <c r="G5166" s="2"/>
    </row>
    <row r="5167" spans="5:7" x14ac:dyDescent="0.15">
      <c r="E5167" s="2"/>
      <c r="G5167" s="2"/>
    </row>
    <row r="5168" spans="5:7" x14ac:dyDescent="0.15">
      <c r="E5168" s="2"/>
      <c r="G5168" s="2"/>
    </row>
    <row r="5169" spans="5:7" x14ac:dyDescent="0.15">
      <c r="E5169" s="2"/>
      <c r="G5169" s="2"/>
    </row>
    <row r="5170" spans="5:7" x14ac:dyDescent="0.15">
      <c r="E5170" s="2"/>
      <c r="G5170" s="2"/>
    </row>
    <row r="5171" spans="5:7" x14ac:dyDescent="0.15">
      <c r="E5171" s="2"/>
      <c r="G5171" s="2"/>
    </row>
    <row r="5172" spans="5:7" x14ac:dyDescent="0.15">
      <c r="E5172" s="2"/>
      <c r="G5172" s="2"/>
    </row>
    <row r="5173" spans="5:7" x14ac:dyDescent="0.15">
      <c r="E5173" s="2"/>
      <c r="G5173" s="2"/>
    </row>
    <row r="5174" spans="5:7" x14ac:dyDescent="0.15">
      <c r="E5174" s="2"/>
      <c r="G5174" s="2"/>
    </row>
    <row r="5175" spans="5:7" x14ac:dyDescent="0.15">
      <c r="E5175" s="2"/>
      <c r="G5175" s="2"/>
    </row>
    <row r="5176" spans="5:7" x14ac:dyDescent="0.15">
      <c r="E5176" s="2"/>
      <c r="G5176" s="2"/>
    </row>
    <row r="5177" spans="5:7" x14ac:dyDescent="0.15">
      <c r="E5177" s="2"/>
      <c r="G5177" s="2"/>
    </row>
    <row r="5178" spans="5:7" x14ac:dyDescent="0.15">
      <c r="E5178" s="2"/>
      <c r="G5178" s="2"/>
    </row>
    <row r="5179" spans="5:7" x14ac:dyDescent="0.15">
      <c r="E5179" s="2"/>
      <c r="G5179" s="2"/>
    </row>
    <row r="5180" spans="5:7" x14ac:dyDescent="0.15">
      <c r="E5180" s="2"/>
      <c r="G5180" s="2"/>
    </row>
    <row r="5181" spans="5:7" x14ac:dyDescent="0.15">
      <c r="E5181" s="2"/>
      <c r="G5181" s="2"/>
    </row>
    <row r="5182" spans="5:7" x14ac:dyDescent="0.15">
      <c r="E5182" s="2"/>
      <c r="G5182" s="2"/>
    </row>
    <row r="5183" spans="5:7" x14ac:dyDescent="0.15">
      <c r="E5183" s="2"/>
      <c r="G5183" s="2"/>
    </row>
    <row r="5184" spans="5:7" x14ac:dyDescent="0.15">
      <c r="E5184" s="2"/>
      <c r="G5184" s="2"/>
    </row>
    <row r="5185" spans="5:7" x14ac:dyDescent="0.15">
      <c r="E5185" s="2"/>
      <c r="G5185" s="2"/>
    </row>
    <row r="5186" spans="5:7" x14ac:dyDescent="0.15">
      <c r="E5186" s="2"/>
      <c r="G5186" s="2"/>
    </row>
    <row r="5187" spans="5:7" x14ac:dyDescent="0.15">
      <c r="E5187" s="2"/>
      <c r="G5187" s="2"/>
    </row>
    <row r="5188" spans="5:7" x14ac:dyDescent="0.15">
      <c r="E5188" s="2"/>
      <c r="G5188" s="2"/>
    </row>
    <row r="5189" spans="5:7" x14ac:dyDescent="0.15">
      <c r="E5189" s="2"/>
      <c r="G5189" s="2"/>
    </row>
    <row r="5190" spans="5:7" x14ac:dyDescent="0.15">
      <c r="E5190" s="2"/>
      <c r="G5190" s="2"/>
    </row>
    <row r="5191" spans="5:7" x14ac:dyDescent="0.15">
      <c r="E5191" s="2"/>
      <c r="G5191" s="2"/>
    </row>
    <row r="5192" spans="5:7" x14ac:dyDescent="0.15">
      <c r="E5192" s="2"/>
      <c r="G5192" s="2"/>
    </row>
    <row r="5193" spans="5:7" x14ac:dyDescent="0.15">
      <c r="E5193" s="2"/>
      <c r="G5193" s="2"/>
    </row>
    <row r="5194" spans="5:7" x14ac:dyDescent="0.15">
      <c r="E5194" s="2"/>
      <c r="G5194" s="2"/>
    </row>
    <row r="5195" spans="5:7" x14ac:dyDescent="0.15">
      <c r="E5195" s="2"/>
      <c r="G5195" s="2"/>
    </row>
    <row r="5196" spans="5:7" x14ac:dyDescent="0.15">
      <c r="E5196" s="2"/>
      <c r="G5196" s="2"/>
    </row>
    <row r="5197" spans="5:7" x14ac:dyDescent="0.15">
      <c r="E5197" s="2"/>
      <c r="G5197" s="2"/>
    </row>
    <row r="5198" spans="5:7" x14ac:dyDescent="0.15">
      <c r="E5198" s="2"/>
      <c r="G5198" s="2"/>
    </row>
    <row r="5199" spans="5:7" x14ac:dyDescent="0.15">
      <c r="E5199" s="2"/>
      <c r="G5199" s="2"/>
    </row>
    <row r="5200" spans="5:7" x14ac:dyDescent="0.15">
      <c r="E5200" s="2"/>
      <c r="G5200" s="2"/>
    </row>
    <row r="5201" spans="5:7" x14ac:dyDescent="0.15">
      <c r="E5201" s="2"/>
      <c r="G5201" s="2"/>
    </row>
    <row r="5202" spans="5:7" x14ac:dyDescent="0.15">
      <c r="E5202" s="2"/>
      <c r="G5202" s="2"/>
    </row>
    <row r="5203" spans="5:7" x14ac:dyDescent="0.15">
      <c r="E5203" s="2"/>
      <c r="G5203" s="2"/>
    </row>
    <row r="5204" spans="5:7" x14ac:dyDescent="0.15">
      <c r="E5204" s="2"/>
      <c r="G5204" s="2"/>
    </row>
    <row r="5205" spans="5:7" x14ac:dyDescent="0.15">
      <c r="E5205" s="2"/>
      <c r="G5205" s="2"/>
    </row>
    <row r="5206" spans="5:7" x14ac:dyDescent="0.15">
      <c r="E5206" s="2"/>
      <c r="G5206" s="2"/>
    </row>
    <row r="5207" spans="5:7" x14ac:dyDescent="0.15">
      <c r="E5207" s="2"/>
      <c r="G5207" s="2"/>
    </row>
    <row r="5208" spans="5:7" x14ac:dyDescent="0.15">
      <c r="E5208" s="2"/>
      <c r="G5208" s="2"/>
    </row>
    <row r="5209" spans="5:7" x14ac:dyDescent="0.15">
      <c r="E5209" s="2"/>
      <c r="G5209" s="2"/>
    </row>
    <row r="5210" spans="5:7" x14ac:dyDescent="0.15">
      <c r="E5210" s="2"/>
      <c r="G5210" s="2"/>
    </row>
    <row r="5211" spans="5:7" x14ac:dyDescent="0.15">
      <c r="E5211" s="2"/>
      <c r="G5211" s="2"/>
    </row>
    <row r="5212" spans="5:7" x14ac:dyDescent="0.15">
      <c r="E5212" s="2"/>
      <c r="G5212" s="2"/>
    </row>
    <row r="5213" spans="5:7" x14ac:dyDescent="0.15">
      <c r="E5213" s="2"/>
      <c r="G5213" s="2"/>
    </row>
    <row r="5214" spans="5:7" x14ac:dyDescent="0.15">
      <c r="E5214" s="2"/>
      <c r="G5214" s="2"/>
    </row>
    <row r="5215" spans="5:7" x14ac:dyDescent="0.15">
      <c r="E5215" s="2"/>
      <c r="G5215" s="2"/>
    </row>
    <row r="5216" spans="5:7" x14ac:dyDescent="0.15">
      <c r="E5216" s="2"/>
      <c r="G5216" s="2"/>
    </row>
    <row r="5217" spans="5:7" x14ac:dyDescent="0.15">
      <c r="E5217" s="2"/>
      <c r="G5217" s="2"/>
    </row>
    <row r="5218" spans="5:7" x14ac:dyDescent="0.15">
      <c r="E5218" s="2"/>
      <c r="G5218" s="2"/>
    </row>
    <row r="5219" spans="5:7" x14ac:dyDescent="0.15">
      <c r="E5219" s="2"/>
      <c r="G5219" s="2"/>
    </row>
    <row r="5220" spans="5:7" x14ac:dyDescent="0.15">
      <c r="E5220" s="2"/>
      <c r="G5220" s="2"/>
    </row>
    <row r="5221" spans="5:7" x14ac:dyDescent="0.15">
      <c r="E5221" s="2"/>
      <c r="G5221" s="2"/>
    </row>
    <row r="5222" spans="5:7" x14ac:dyDescent="0.15">
      <c r="E5222" s="2"/>
      <c r="G5222" s="2"/>
    </row>
    <row r="5223" spans="5:7" x14ac:dyDescent="0.15">
      <c r="E5223" s="2"/>
      <c r="G5223" s="2"/>
    </row>
    <row r="5224" spans="5:7" x14ac:dyDescent="0.15">
      <c r="E5224" s="2"/>
      <c r="G5224" s="2"/>
    </row>
    <row r="5225" spans="5:7" x14ac:dyDescent="0.15">
      <c r="E5225" s="2"/>
      <c r="G5225" s="2"/>
    </row>
    <row r="5226" spans="5:7" x14ac:dyDescent="0.15">
      <c r="E5226" s="2"/>
      <c r="G5226" s="2"/>
    </row>
    <row r="5227" spans="5:7" x14ac:dyDescent="0.15">
      <c r="E5227" s="2"/>
      <c r="G5227" s="2"/>
    </row>
    <row r="5228" spans="5:7" x14ac:dyDescent="0.15">
      <c r="E5228" s="2"/>
      <c r="G5228" s="2"/>
    </row>
    <row r="5229" spans="5:7" x14ac:dyDescent="0.15">
      <c r="E5229" s="2"/>
      <c r="G5229" s="2"/>
    </row>
    <row r="5230" spans="5:7" x14ac:dyDescent="0.15">
      <c r="E5230" s="2"/>
      <c r="G5230" s="2"/>
    </row>
    <row r="5231" spans="5:7" x14ac:dyDescent="0.15">
      <c r="E5231" s="2"/>
      <c r="G5231" s="2"/>
    </row>
    <row r="5232" spans="5:7" x14ac:dyDescent="0.15">
      <c r="E5232" s="2"/>
      <c r="G5232" s="2"/>
    </row>
    <row r="5233" spans="5:7" x14ac:dyDescent="0.15">
      <c r="E5233" s="2"/>
      <c r="G5233" s="2"/>
    </row>
    <row r="5234" spans="5:7" x14ac:dyDescent="0.15">
      <c r="E5234" s="2"/>
      <c r="G5234" s="2"/>
    </row>
    <row r="5235" spans="5:7" x14ac:dyDescent="0.15">
      <c r="E5235" s="2"/>
      <c r="G5235" s="2"/>
    </row>
    <row r="5236" spans="5:7" x14ac:dyDescent="0.15">
      <c r="E5236" s="2"/>
      <c r="G5236" s="2"/>
    </row>
    <row r="5237" spans="5:7" x14ac:dyDescent="0.15">
      <c r="E5237" s="2"/>
      <c r="G5237" s="2"/>
    </row>
    <row r="5238" spans="5:7" x14ac:dyDescent="0.15">
      <c r="E5238" s="2"/>
      <c r="G5238" s="2"/>
    </row>
    <row r="5239" spans="5:7" x14ac:dyDescent="0.15">
      <c r="E5239" s="2"/>
      <c r="G5239" s="2"/>
    </row>
    <row r="5240" spans="5:7" x14ac:dyDescent="0.15">
      <c r="E5240" s="2"/>
      <c r="G5240" s="2"/>
    </row>
    <row r="5241" spans="5:7" x14ac:dyDescent="0.15">
      <c r="E5241" s="2"/>
      <c r="G5241" s="2"/>
    </row>
    <row r="5242" spans="5:7" x14ac:dyDescent="0.15">
      <c r="E5242" s="2"/>
      <c r="G5242" s="2"/>
    </row>
    <row r="5243" spans="5:7" x14ac:dyDescent="0.15">
      <c r="E5243" s="2"/>
      <c r="G5243" s="2"/>
    </row>
    <row r="5244" spans="5:7" x14ac:dyDescent="0.15">
      <c r="E5244" s="2"/>
      <c r="G5244" s="2"/>
    </row>
    <row r="5245" spans="5:7" x14ac:dyDescent="0.15">
      <c r="E5245" s="2"/>
      <c r="G5245" s="2"/>
    </row>
    <row r="5246" spans="5:7" x14ac:dyDescent="0.15">
      <c r="E5246" s="2"/>
      <c r="G5246" s="2"/>
    </row>
    <row r="5247" spans="5:7" x14ac:dyDescent="0.15">
      <c r="E5247" s="2"/>
      <c r="G5247" s="2"/>
    </row>
    <row r="5248" spans="5:7" x14ac:dyDescent="0.15">
      <c r="E5248" s="2"/>
      <c r="G5248" s="2"/>
    </row>
    <row r="5249" spans="5:7" x14ac:dyDescent="0.15">
      <c r="E5249" s="2"/>
      <c r="G5249" s="2"/>
    </row>
    <row r="5250" spans="5:7" x14ac:dyDescent="0.15">
      <c r="E5250" s="2"/>
      <c r="G5250" s="2"/>
    </row>
    <row r="5251" spans="5:7" x14ac:dyDescent="0.15">
      <c r="E5251" s="2"/>
      <c r="G5251" s="2"/>
    </row>
    <row r="5252" spans="5:7" x14ac:dyDescent="0.15">
      <c r="E5252" s="2"/>
      <c r="G5252" s="2"/>
    </row>
    <row r="5253" spans="5:7" x14ac:dyDescent="0.15">
      <c r="E5253" s="2"/>
      <c r="G5253" s="2"/>
    </row>
    <row r="5254" spans="5:7" x14ac:dyDescent="0.15">
      <c r="E5254" s="2"/>
      <c r="G5254" s="2"/>
    </row>
    <row r="5255" spans="5:7" x14ac:dyDescent="0.15">
      <c r="E5255" s="2"/>
      <c r="G5255" s="2"/>
    </row>
    <row r="5256" spans="5:7" x14ac:dyDescent="0.15">
      <c r="E5256" s="2"/>
      <c r="G5256" s="2"/>
    </row>
    <row r="5257" spans="5:7" x14ac:dyDescent="0.15">
      <c r="E5257" s="2"/>
      <c r="G5257" s="2"/>
    </row>
    <row r="5258" spans="5:7" x14ac:dyDescent="0.15">
      <c r="E5258" s="2"/>
      <c r="G5258" s="2"/>
    </row>
    <row r="5259" spans="5:7" x14ac:dyDescent="0.15">
      <c r="E5259" s="2"/>
      <c r="G5259" s="2"/>
    </row>
    <row r="5260" spans="5:7" x14ac:dyDescent="0.15">
      <c r="E5260" s="2"/>
      <c r="G5260" s="2"/>
    </row>
    <row r="5261" spans="5:7" x14ac:dyDescent="0.15">
      <c r="E5261" s="2"/>
      <c r="G5261" s="2"/>
    </row>
    <row r="5262" spans="5:7" x14ac:dyDescent="0.15">
      <c r="E5262" s="2"/>
      <c r="G5262" s="2"/>
    </row>
    <row r="5263" spans="5:7" x14ac:dyDescent="0.15">
      <c r="E5263" s="2"/>
      <c r="G5263" s="2"/>
    </row>
    <row r="5264" spans="5:7" x14ac:dyDescent="0.15">
      <c r="E5264" s="2"/>
      <c r="G5264" s="2"/>
    </row>
    <row r="5265" spans="5:7" x14ac:dyDescent="0.15">
      <c r="E5265" s="2"/>
      <c r="G5265" s="2"/>
    </row>
    <row r="5266" spans="5:7" x14ac:dyDescent="0.15">
      <c r="E5266" s="2"/>
      <c r="G5266" s="2"/>
    </row>
    <row r="5267" spans="5:7" x14ac:dyDescent="0.15">
      <c r="E5267" s="2"/>
      <c r="G5267" s="2"/>
    </row>
    <row r="5268" spans="5:7" x14ac:dyDescent="0.15">
      <c r="E5268" s="2"/>
      <c r="G5268" s="2"/>
    </row>
    <row r="5269" spans="5:7" x14ac:dyDescent="0.15">
      <c r="E5269" s="2"/>
      <c r="G5269" s="2"/>
    </row>
    <row r="5270" spans="5:7" x14ac:dyDescent="0.15">
      <c r="E5270" s="2"/>
      <c r="G5270" s="2"/>
    </row>
    <row r="5271" spans="5:7" x14ac:dyDescent="0.15">
      <c r="E5271" s="2"/>
      <c r="G5271" s="2"/>
    </row>
    <row r="5272" spans="5:7" x14ac:dyDescent="0.15">
      <c r="E5272" s="2"/>
      <c r="G5272" s="2"/>
    </row>
    <row r="5273" spans="5:7" x14ac:dyDescent="0.15">
      <c r="E5273" s="2"/>
      <c r="G5273" s="2"/>
    </row>
    <row r="5274" spans="5:7" x14ac:dyDescent="0.15">
      <c r="E5274" s="2"/>
      <c r="G5274" s="2"/>
    </row>
    <row r="5275" spans="5:7" x14ac:dyDescent="0.15">
      <c r="E5275" s="2"/>
      <c r="G5275" s="2"/>
    </row>
    <row r="5276" spans="5:7" x14ac:dyDescent="0.15">
      <c r="E5276" s="2"/>
      <c r="G5276" s="2"/>
    </row>
    <row r="5277" spans="5:7" x14ac:dyDescent="0.15">
      <c r="E5277" s="2"/>
      <c r="G5277" s="2"/>
    </row>
    <row r="5278" spans="5:7" x14ac:dyDescent="0.15">
      <c r="E5278" s="2"/>
      <c r="G5278" s="2"/>
    </row>
    <row r="5279" spans="5:7" x14ac:dyDescent="0.15">
      <c r="E5279" s="2"/>
      <c r="G5279" s="2"/>
    </row>
    <row r="5280" spans="5:7" x14ac:dyDescent="0.15">
      <c r="E5280" s="2"/>
      <c r="G5280" s="2"/>
    </row>
    <row r="5281" spans="5:7" x14ac:dyDescent="0.15">
      <c r="E5281" s="2"/>
      <c r="G5281" s="2"/>
    </row>
    <row r="5282" spans="5:7" x14ac:dyDescent="0.15">
      <c r="E5282" s="2"/>
      <c r="G5282" s="2"/>
    </row>
    <row r="5283" spans="5:7" x14ac:dyDescent="0.15">
      <c r="E5283" s="2"/>
      <c r="G5283" s="2"/>
    </row>
    <row r="5284" spans="5:7" x14ac:dyDescent="0.15">
      <c r="E5284" s="2"/>
      <c r="G5284" s="2"/>
    </row>
    <row r="5285" spans="5:7" x14ac:dyDescent="0.15">
      <c r="E5285" s="2"/>
      <c r="G5285" s="2"/>
    </row>
    <row r="5286" spans="5:7" x14ac:dyDescent="0.15">
      <c r="E5286" s="2"/>
      <c r="G5286" s="2"/>
    </row>
    <row r="5287" spans="5:7" x14ac:dyDescent="0.15">
      <c r="E5287" s="2"/>
      <c r="G5287" s="2"/>
    </row>
    <row r="5288" spans="5:7" x14ac:dyDescent="0.15">
      <c r="E5288" s="2"/>
      <c r="G5288" s="2"/>
    </row>
    <row r="5289" spans="5:7" x14ac:dyDescent="0.15">
      <c r="E5289" s="2"/>
      <c r="G5289" s="2"/>
    </row>
    <row r="5290" spans="5:7" x14ac:dyDescent="0.15">
      <c r="E5290" s="2"/>
      <c r="G5290" s="2"/>
    </row>
    <row r="5291" spans="5:7" x14ac:dyDescent="0.15">
      <c r="E5291" s="2"/>
      <c r="G5291" s="2"/>
    </row>
    <row r="5292" spans="5:7" x14ac:dyDescent="0.15">
      <c r="E5292" s="2"/>
      <c r="G5292" s="2"/>
    </row>
    <row r="5293" spans="5:7" x14ac:dyDescent="0.15">
      <c r="E5293" s="2"/>
      <c r="G5293" s="2"/>
    </row>
    <row r="5294" spans="5:7" x14ac:dyDescent="0.15">
      <c r="E5294" s="2"/>
      <c r="G5294" s="2"/>
    </row>
    <row r="5295" spans="5:7" x14ac:dyDescent="0.15">
      <c r="E5295" s="2"/>
      <c r="G5295" s="2"/>
    </row>
    <row r="5296" spans="5:7" x14ac:dyDescent="0.15">
      <c r="E5296" s="2"/>
      <c r="G5296" s="2"/>
    </row>
    <row r="5297" spans="5:7" x14ac:dyDescent="0.15">
      <c r="E5297" s="2"/>
      <c r="G5297" s="2"/>
    </row>
    <row r="5298" spans="5:7" x14ac:dyDescent="0.15">
      <c r="E5298" s="2"/>
      <c r="G5298" s="2"/>
    </row>
    <row r="5299" spans="5:7" x14ac:dyDescent="0.15">
      <c r="E5299" s="2"/>
      <c r="G5299" s="2"/>
    </row>
    <row r="5300" spans="5:7" x14ac:dyDescent="0.15">
      <c r="E5300" s="2"/>
      <c r="G5300" s="2"/>
    </row>
    <row r="5301" spans="5:7" x14ac:dyDescent="0.15">
      <c r="E5301" s="2"/>
      <c r="G5301" s="2"/>
    </row>
    <row r="5302" spans="5:7" x14ac:dyDescent="0.15">
      <c r="E5302" s="2"/>
      <c r="G5302" s="2"/>
    </row>
    <row r="5303" spans="5:7" x14ac:dyDescent="0.15">
      <c r="E5303" s="2"/>
      <c r="G5303" s="2"/>
    </row>
    <row r="5304" spans="5:7" x14ac:dyDescent="0.15">
      <c r="E5304" s="2"/>
      <c r="G5304" s="2"/>
    </row>
    <row r="5305" spans="5:7" x14ac:dyDescent="0.15">
      <c r="E5305" s="2"/>
      <c r="G5305" s="2"/>
    </row>
    <row r="5306" spans="5:7" x14ac:dyDescent="0.15">
      <c r="E5306" s="2"/>
      <c r="G5306" s="2"/>
    </row>
    <row r="5307" spans="5:7" x14ac:dyDescent="0.15">
      <c r="E5307" s="2"/>
      <c r="G5307" s="2"/>
    </row>
    <row r="5308" spans="5:7" x14ac:dyDescent="0.15">
      <c r="E5308" s="2"/>
      <c r="G5308" s="2"/>
    </row>
    <row r="5309" spans="5:7" x14ac:dyDescent="0.15">
      <c r="E5309" s="2"/>
      <c r="G5309" s="2"/>
    </row>
    <row r="5310" spans="5:7" x14ac:dyDescent="0.15">
      <c r="E5310" s="2"/>
      <c r="G5310" s="2"/>
    </row>
    <row r="5311" spans="5:7" x14ac:dyDescent="0.15">
      <c r="E5311" s="2"/>
      <c r="G5311" s="2"/>
    </row>
    <row r="5312" spans="5:7" x14ac:dyDescent="0.15">
      <c r="E5312" s="2"/>
      <c r="G5312" s="2"/>
    </row>
    <row r="5313" spans="5:7" x14ac:dyDescent="0.15">
      <c r="E5313" s="2"/>
      <c r="G5313" s="2"/>
    </row>
    <row r="5314" spans="5:7" x14ac:dyDescent="0.15">
      <c r="E5314" s="2"/>
      <c r="G5314" s="2"/>
    </row>
    <row r="5315" spans="5:7" x14ac:dyDescent="0.15">
      <c r="E5315" s="2"/>
      <c r="G5315" s="2"/>
    </row>
    <row r="5316" spans="5:7" x14ac:dyDescent="0.15">
      <c r="E5316" s="2"/>
      <c r="G5316" s="2"/>
    </row>
    <row r="5317" spans="5:7" x14ac:dyDescent="0.15">
      <c r="E5317" s="2"/>
      <c r="G5317" s="2"/>
    </row>
    <row r="5318" spans="5:7" x14ac:dyDescent="0.15">
      <c r="E5318" s="2"/>
      <c r="G5318" s="2"/>
    </row>
    <row r="5319" spans="5:7" x14ac:dyDescent="0.15">
      <c r="E5319" s="2"/>
      <c r="G5319" s="2"/>
    </row>
    <row r="5320" spans="5:7" x14ac:dyDescent="0.15">
      <c r="E5320" s="2"/>
      <c r="G5320" s="2"/>
    </row>
    <row r="5321" spans="5:7" x14ac:dyDescent="0.15">
      <c r="E5321" s="2"/>
      <c r="G5321" s="2"/>
    </row>
    <row r="5322" spans="5:7" x14ac:dyDescent="0.15">
      <c r="E5322" s="2"/>
      <c r="G5322" s="2"/>
    </row>
    <row r="5323" spans="5:7" x14ac:dyDescent="0.15">
      <c r="E5323" s="2"/>
      <c r="G5323" s="2"/>
    </row>
    <row r="5324" spans="5:7" x14ac:dyDescent="0.15">
      <c r="E5324" s="2"/>
      <c r="G5324" s="2"/>
    </row>
    <row r="5325" spans="5:7" x14ac:dyDescent="0.15">
      <c r="E5325" s="2"/>
      <c r="G5325" s="2"/>
    </row>
    <row r="5326" spans="5:7" x14ac:dyDescent="0.15">
      <c r="E5326" s="2"/>
      <c r="G5326" s="2"/>
    </row>
    <row r="5327" spans="5:7" x14ac:dyDescent="0.15">
      <c r="E5327" s="2"/>
      <c r="G5327" s="2"/>
    </row>
    <row r="5328" spans="5:7" x14ac:dyDescent="0.15">
      <c r="E5328" s="2"/>
      <c r="G5328" s="2"/>
    </row>
    <row r="5329" spans="5:7" x14ac:dyDescent="0.15">
      <c r="E5329" s="2"/>
      <c r="G5329" s="2"/>
    </row>
    <row r="5330" spans="5:7" x14ac:dyDescent="0.15">
      <c r="E5330" s="2"/>
      <c r="G5330" s="2"/>
    </row>
    <row r="5331" spans="5:7" x14ac:dyDescent="0.15">
      <c r="E5331" s="2"/>
      <c r="G5331" s="2"/>
    </row>
    <row r="5332" spans="5:7" x14ac:dyDescent="0.15">
      <c r="E5332" s="2"/>
      <c r="G5332" s="2"/>
    </row>
    <row r="5333" spans="5:7" x14ac:dyDescent="0.15">
      <c r="E5333" s="2"/>
      <c r="G5333" s="2"/>
    </row>
    <row r="5334" spans="5:7" x14ac:dyDescent="0.15">
      <c r="E5334" s="2"/>
      <c r="G5334" s="2"/>
    </row>
    <row r="5335" spans="5:7" x14ac:dyDescent="0.15">
      <c r="E5335" s="2"/>
      <c r="G5335" s="2"/>
    </row>
    <row r="5336" spans="5:7" x14ac:dyDescent="0.15">
      <c r="E5336" s="2"/>
      <c r="G5336" s="2"/>
    </row>
    <row r="5337" spans="5:7" x14ac:dyDescent="0.15">
      <c r="E5337" s="2"/>
      <c r="G5337" s="2"/>
    </row>
    <row r="5338" spans="5:7" x14ac:dyDescent="0.15">
      <c r="E5338" s="2"/>
      <c r="G5338" s="2"/>
    </row>
    <row r="5339" spans="5:7" x14ac:dyDescent="0.15">
      <c r="E5339" s="2"/>
      <c r="G5339" s="2"/>
    </row>
    <row r="5340" spans="5:7" x14ac:dyDescent="0.15">
      <c r="E5340" s="2"/>
      <c r="G5340" s="2"/>
    </row>
    <row r="5341" spans="5:7" x14ac:dyDescent="0.15">
      <c r="E5341" s="2"/>
      <c r="G5341" s="2"/>
    </row>
    <row r="5342" spans="5:7" x14ac:dyDescent="0.15">
      <c r="E5342" s="2"/>
      <c r="G5342" s="2"/>
    </row>
    <row r="5343" spans="5:7" x14ac:dyDescent="0.15">
      <c r="E5343" s="2"/>
      <c r="G5343" s="2"/>
    </row>
    <row r="5344" spans="5:7" x14ac:dyDescent="0.15">
      <c r="E5344" s="2"/>
      <c r="G5344" s="2"/>
    </row>
    <row r="5345" spans="5:7" x14ac:dyDescent="0.15">
      <c r="E5345" s="2"/>
      <c r="G5345" s="2"/>
    </row>
    <row r="5346" spans="5:7" x14ac:dyDescent="0.15">
      <c r="E5346" s="2"/>
      <c r="G5346" s="2"/>
    </row>
    <row r="5347" spans="5:7" x14ac:dyDescent="0.15">
      <c r="E5347" s="2"/>
      <c r="G5347" s="2"/>
    </row>
    <row r="5348" spans="5:7" x14ac:dyDescent="0.15">
      <c r="E5348" s="2"/>
      <c r="G5348" s="2"/>
    </row>
    <row r="5349" spans="5:7" x14ac:dyDescent="0.15">
      <c r="E5349" s="2"/>
      <c r="G5349" s="2"/>
    </row>
    <row r="5350" spans="5:7" x14ac:dyDescent="0.15">
      <c r="E5350" s="2"/>
      <c r="G5350" s="2"/>
    </row>
    <row r="5351" spans="5:7" x14ac:dyDescent="0.15">
      <c r="E5351" s="2"/>
      <c r="G5351" s="2"/>
    </row>
    <row r="5352" spans="5:7" x14ac:dyDescent="0.15">
      <c r="E5352" s="2"/>
      <c r="G5352" s="2"/>
    </row>
    <row r="5353" spans="5:7" x14ac:dyDescent="0.15">
      <c r="E5353" s="2"/>
      <c r="G5353" s="2"/>
    </row>
    <row r="5354" spans="5:7" x14ac:dyDescent="0.15">
      <c r="E5354" s="2"/>
      <c r="G5354" s="2"/>
    </row>
    <row r="5355" spans="5:7" x14ac:dyDescent="0.15">
      <c r="E5355" s="2"/>
      <c r="G5355" s="2"/>
    </row>
    <row r="5356" spans="5:7" x14ac:dyDescent="0.15">
      <c r="E5356" s="2"/>
      <c r="G5356" s="2"/>
    </row>
    <row r="5357" spans="5:7" x14ac:dyDescent="0.15">
      <c r="E5357" s="2"/>
      <c r="G5357" s="2"/>
    </row>
    <row r="5358" spans="5:7" x14ac:dyDescent="0.15">
      <c r="E5358" s="2"/>
      <c r="G5358" s="2"/>
    </row>
    <row r="5359" spans="5:7" x14ac:dyDescent="0.15">
      <c r="E5359" s="2"/>
      <c r="G5359" s="2"/>
    </row>
    <row r="5360" spans="5:7" x14ac:dyDescent="0.15">
      <c r="E5360" s="2"/>
      <c r="G5360" s="2"/>
    </row>
    <row r="5361" spans="5:7" x14ac:dyDescent="0.15">
      <c r="E5361" s="2"/>
      <c r="G5361" s="2"/>
    </row>
    <row r="5362" spans="5:7" x14ac:dyDescent="0.15">
      <c r="E5362" s="2"/>
      <c r="G5362" s="2"/>
    </row>
    <row r="5363" spans="5:7" x14ac:dyDescent="0.15">
      <c r="E5363" s="2"/>
      <c r="G5363" s="2"/>
    </row>
    <row r="5364" spans="5:7" x14ac:dyDescent="0.15">
      <c r="E5364" s="2"/>
      <c r="G5364" s="2"/>
    </row>
    <row r="5365" spans="5:7" x14ac:dyDescent="0.15">
      <c r="E5365" s="2"/>
      <c r="G5365" s="2"/>
    </row>
    <row r="5366" spans="5:7" x14ac:dyDescent="0.15">
      <c r="E5366" s="2"/>
      <c r="G5366" s="2"/>
    </row>
    <row r="5367" spans="5:7" x14ac:dyDescent="0.15">
      <c r="E5367" s="2"/>
      <c r="G5367" s="2"/>
    </row>
    <row r="5368" spans="5:7" x14ac:dyDescent="0.15">
      <c r="E5368" s="2"/>
      <c r="G5368" s="2"/>
    </row>
    <row r="5369" spans="5:7" x14ac:dyDescent="0.15">
      <c r="E5369" s="2"/>
      <c r="G5369" s="2"/>
    </row>
    <row r="5370" spans="5:7" x14ac:dyDescent="0.15">
      <c r="E5370" s="2"/>
      <c r="G5370" s="2"/>
    </row>
    <row r="5371" spans="5:7" x14ac:dyDescent="0.15">
      <c r="E5371" s="2"/>
      <c r="G5371" s="2"/>
    </row>
    <row r="5372" spans="5:7" x14ac:dyDescent="0.15">
      <c r="E5372" s="2"/>
      <c r="G5372" s="2"/>
    </row>
    <row r="5373" spans="5:7" x14ac:dyDescent="0.15">
      <c r="E5373" s="2"/>
      <c r="G5373" s="2"/>
    </row>
    <row r="5374" spans="5:7" x14ac:dyDescent="0.15">
      <c r="E5374" s="2"/>
      <c r="G5374" s="2"/>
    </row>
    <row r="5375" spans="5:7" x14ac:dyDescent="0.15">
      <c r="E5375" s="2"/>
      <c r="G5375" s="2"/>
    </row>
    <row r="5376" spans="5:7" x14ac:dyDescent="0.15">
      <c r="E5376" s="2"/>
      <c r="G5376" s="2"/>
    </row>
    <row r="5377" spans="5:7" x14ac:dyDescent="0.15">
      <c r="E5377" s="2"/>
      <c r="G5377" s="2"/>
    </row>
    <row r="5378" spans="5:7" x14ac:dyDescent="0.15">
      <c r="E5378" s="2"/>
      <c r="G5378" s="2"/>
    </row>
    <row r="5379" spans="5:7" x14ac:dyDescent="0.15">
      <c r="E5379" s="2"/>
      <c r="G5379" s="2"/>
    </row>
    <row r="5380" spans="5:7" x14ac:dyDescent="0.15">
      <c r="E5380" s="2"/>
      <c r="G5380" s="2"/>
    </row>
    <row r="5381" spans="5:7" x14ac:dyDescent="0.15">
      <c r="E5381" s="2"/>
      <c r="G5381" s="2"/>
    </row>
    <row r="5382" spans="5:7" x14ac:dyDescent="0.15">
      <c r="E5382" s="2"/>
      <c r="G5382" s="2"/>
    </row>
    <row r="5383" spans="5:7" x14ac:dyDescent="0.15">
      <c r="E5383" s="2"/>
      <c r="G5383" s="2"/>
    </row>
    <row r="5384" spans="5:7" x14ac:dyDescent="0.15">
      <c r="E5384" s="2"/>
      <c r="G5384" s="2"/>
    </row>
    <row r="5385" spans="5:7" x14ac:dyDescent="0.15">
      <c r="E5385" s="2"/>
      <c r="G5385" s="2"/>
    </row>
    <row r="5386" spans="5:7" x14ac:dyDescent="0.15">
      <c r="E5386" s="2"/>
      <c r="G5386" s="2"/>
    </row>
    <row r="5387" spans="5:7" x14ac:dyDescent="0.15">
      <c r="E5387" s="2"/>
      <c r="G5387" s="2"/>
    </row>
    <row r="5388" spans="5:7" x14ac:dyDescent="0.15">
      <c r="E5388" s="2"/>
      <c r="G5388" s="2"/>
    </row>
    <row r="5389" spans="5:7" x14ac:dyDescent="0.15">
      <c r="E5389" s="2"/>
      <c r="G5389" s="2"/>
    </row>
    <row r="5390" spans="5:7" x14ac:dyDescent="0.15">
      <c r="E5390" s="2"/>
      <c r="G5390" s="2"/>
    </row>
    <row r="5391" spans="5:7" x14ac:dyDescent="0.15">
      <c r="E5391" s="2"/>
      <c r="G5391" s="2"/>
    </row>
    <row r="5392" spans="5:7" x14ac:dyDescent="0.15">
      <c r="E5392" s="2"/>
      <c r="G5392" s="2"/>
    </row>
    <row r="5393" spans="5:7" x14ac:dyDescent="0.15">
      <c r="E5393" s="2"/>
      <c r="G5393" s="2"/>
    </row>
    <row r="5394" spans="5:7" x14ac:dyDescent="0.15">
      <c r="E5394" s="2"/>
      <c r="G5394" s="2"/>
    </row>
    <row r="5395" spans="5:7" x14ac:dyDescent="0.15">
      <c r="E5395" s="2"/>
      <c r="G5395" s="2"/>
    </row>
    <row r="5396" spans="5:7" x14ac:dyDescent="0.15">
      <c r="E5396" s="2"/>
      <c r="G5396" s="2"/>
    </row>
    <row r="5397" spans="5:7" x14ac:dyDescent="0.15">
      <c r="E5397" s="2"/>
      <c r="G5397" s="2"/>
    </row>
    <row r="5398" spans="5:7" x14ac:dyDescent="0.15">
      <c r="E5398" s="2"/>
      <c r="G5398" s="2"/>
    </row>
    <row r="5399" spans="5:7" x14ac:dyDescent="0.15">
      <c r="E5399" s="2"/>
      <c r="G5399" s="2"/>
    </row>
    <row r="5400" spans="5:7" x14ac:dyDescent="0.15">
      <c r="E5400" s="2"/>
      <c r="G5400" s="2"/>
    </row>
    <row r="5401" spans="5:7" x14ac:dyDescent="0.15">
      <c r="E5401" s="2"/>
      <c r="G5401" s="2"/>
    </row>
    <row r="5402" spans="5:7" x14ac:dyDescent="0.15">
      <c r="E5402" s="2"/>
      <c r="G5402" s="2"/>
    </row>
    <row r="5403" spans="5:7" x14ac:dyDescent="0.15">
      <c r="E5403" s="2"/>
      <c r="G5403" s="2"/>
    </row>
    <row r="5404" spans="5:7" x14ac:dyDescent="0.15">
      <c r="E5404" s="2"/>
      <c r="G5404" s="2"/>
    </row>
    <row r="5405" spans="5:7" x14ac:dyDescent="0.15">
      <c r="E5405" s="2"/>
      <c r="G5405" s="2"/>
    </row>
    <row r="5406" spans="5:7" x14ac:dyDescent="0.15">
      <c r="E5406" s="2"/>
      <c r="G5406" s="2"/>
    </row>
    <row r="5407" spans="5:7" x14ac:dyDescent="0.15">
      <c r="E5407" s="2"/>
      <c r="G5407" s="2"/>
    </row>
    <row r="5408" spans="5:7" x14ac:dyDescent="0.15">
      <c r="E5408" s="2"/>
      <c r="G5408" s="2"/>
    </row>
    <row r="5409" spans="5:7" x14ac:dyDescent="0.15">
      <c r="E5409" s="2"/>
      <c r="G5409" s="2"/>
    </row>
    <row r="5410" spans="5:7" x14ac:dyDescent="0.15">
      <c r="E5410" s="2"/>
      <c r="G5410" s="2"/>
    </row>
    <row r="5411" spans="5:7" x14ac:dyDescent="0.15">
      <c r="E5411" s="2"/>
      <c r="G5411" s="2"/>
    </row>
    <row r="5412" spans="5:7" x14ac:dyDescent="0.15">
      <c r="E5412" s="2"/>
      <c r="G5412" s="2"/>
    </row>
    <row r="5413" spans="5:7" x14ac:dyDescent="0.15">
      <c r="E5413" s="2"/>
      <c r="G5413" s="2"/>
    </row>
    <row r="5414" spans="5:7" x14ac:dyDescent="0.15">
      <c r="E5414" s="2"/>
      <c r="G5414" s="2"/>
    </row>
    <row r="5415" spans="5:7" x14ac:dyDescent="0.15">
      <c r="E5415" s="2"/>
      <c r="G5415" s="2"/>
    </row>
    <row r="5416" spans="5:7" x14ac:dyDescent="0.15">
      <c r="E5416" s="2"/>
      <c r="G5416" s="2"/>
    </row>
    <row r="5417" spans="5:7" x14ac:dyDescent="0.15">
      <c r="E5417" s="2"/>
      <c r="G5417" s="2"/>
    </row>
    <row r="5418" spans="5:7" x14ac:dyDescent="0.15">
      <c r="E5418" s="2"/>
      <c r="G5418" s="2"/>
    </row>
    <row r="5419" spans="5:7" x14ac:dyDescent="0.15">
      <c r="E5419" s="2"/>
      <c r="G5419" s="2"/>
    </row>
    <row r="5420" spans="5:7" x14ac:dyDescent="0.15">
      <c r="E5420" s="2"/>
      <c r="G5420" s="2"/>
    </row>
    <row r="5421" spans="5:7" x14ac:dyDescent="0.15">
      <c r="E5421" s="2"/>
      <c r="G5421" s="2"/>
    </row>
    <row r="5422" spans="5:7" x14ac:dyDescent="0.15">
      <c r="E5422" s="2"/>
      <c r="G5422" s="2"/>
    </row>
    <row r="5423" spans="5:7" x14ac:dyDescent="0.15">
      <c r="E5423" s="2"/>
      <c r="G5423" s="2"/>
    </row>
    <row r="5424" spans="5:7" x14ac:dyDescent="0.15">
      <c r="E5424" s="2"/>
      <c r="G5424" s="2"/>
    </row>
    <row r="5425" spans="5:7" x14ac:dyDescent="0.15">
      <c r="E5425" s="2"/>
      <c r="G5425" s="2"/>
    </row>
    <row r="5426" spans="5:7" x14ac:dyDescent="0.15">
      <c r="E5426" s="2"/>
      <c r="G5426" s="2"/>
    </row>
    <row r="5427" spans="5:7" x14ac:dyDescent="0.15">
      <c r="E5427" s="2"/>
      <c r="G5427" s="2"/>
    </row>
    <row r="5428" spans="5:7" x14ac:dyDescent="0.15">
      <c r="E5428" s="2"/>
      <c r="G5428" s="2"/>
    </row>
    <row r="5429" spans="5:7" x14ac:dyDescent="0.15">
      <c r="E5429" s="2"/>
      <c r="G5429" s="2"/>
    </row>
    <row r="5430" spans="5:7" x14ac:dyDescent="0.15">
      <c r="E5430" s="2"/>
      <c r="G5430" s="2"/>
    </row>
    <row r="5431" spans="5:7" x14ac:dyDescent="0.15">
      <c r="E5431" s="2"/>
      <c r="G5431" s="2"/>
    </row>
    <row r="5432" spans="5:7" x14ac:dyDescent="0.15">
      <c r="E5432" s="2"/>
      <c r="G5432" s="2"/>
    </row>
    <row r="5433" spans="5:7" x14ac:dyDescent="0.15">
      <c r="E5433" s="2"/>
      <c r="G5433" s="2"/>
    </row>
    <row r="5434" spans="5:7" x14ac:dyDescent="0.15">
      <c r="E5434" s="2"/>
      <c r="G5434" s="2"/>
    </row>
    <row r="5435" spans="5:7" x14ac:dyDescent="0.15">
      <c r="E5435" s="2"/>
      <c r="G5435" s="2"/>
    </row>
    <row r="5436" spans="5:7" x14ac:dyDescent="0.15">
      <c r="E5436" s="2"/>
      <c r="G5436" s="2"/>
    </row>
    <row r="5437" spans="5:7" x14ac:dyDescent="0.15">
      <c r="E5437" s="2"/>
      <c r="G5437" s="2"/>
    </row>
    <row r="5438" spans="5:7" x14ac:dyDescent="0.15">
      <c r="E5438" s="2"/>
      <c r="G5438" s="2"/>
    </row>
    <row r="5439" spans="5:7" x14ac:dyDescent="0.15">
      <c r="E5439" s="2"/>
      <c r="G5439" s="2"/>
    </row>
    <row r="5440" spans="5:7" x14ac:dyDescent="0.15">
      <c r="E5440" s="2"/>
      <c r="G5440" s="2"/>
    </row>
    <row r="5441" spans="5:7" x14ac:dyDescent="0.15">
      <c r="E5441" s="2"/>
      <c r="G5441" s="2"/>
    </row>
    <row r="5442" spans="5:7" x14ac:dyDescent="0.15">
      <c r="E5442" s="2"/>
      <c r="G5442" s="2"/>
    </row>
    <row r="5443" spans="5:7" x14ac:dyDescent="0.15">
      <c r="E5443" s="2"/>
      <c r="G5443" s="2"/>
    </row>
    <row r="5444" spans="5:7" x14ac:dyDescent="0.15">
      <c r="E5444" s="2"/>
      <c r="G5444" s="2"/>
    </row>
    <row r="5445" spans="5:7" x14ac:dyDescent="0.15">
      <c r="E5445" s="2"/>
      <c r="G5445" s="2"/>
    </row>
    <row r="5446" spans="5:7" x14ac:dyDescent="0.15">
      <c r="E5446" s="2"/>
      <c r="G5446" s="2"/>
    </row>
    <row r="5447" spans="5:7" x14ac:dyDescent="0.15">
      <c r="E5447" s="2"/>
      <c r="G5447" s="2"/>
    </row>
    <row r="5448" spans="5:7" x14ac:dyDescent="0.15">
      <c r="E5448" s="2"/>
      <c r="G5448" s="2"/>
    </row>
    <row r="5449" spans="5:7" x14ac:dyDescent="0.15">
      <c r="E5449" s="2"/>
      <c r="G5449" s="2"/>
    </row>
    <row r="5450" spans="5:7" x14ac:dyDescent="0.15">
      <c r="E5450" s="2"/>
      <c r="G5450" s="2"/>
    </row>
    <row r="5451" spans="5:7" x14ac:dyDescent="0.15">
      <c r="E5451" s="2"/>
      <c r="G5451" s="2"/>
    </row>
    <row r="5452" spans="5:7" x14ac:dyDescent="0.15">
      <c r="E5452" s="2"/>
      <c r="G5452" s="2"/>
    </row>
    <row r="5453" spans="5:7" x14ac:dyDescent="0.15">
      <c r="E5453" s="2"/>
      <c r="G5453" s="2"/>
    </row>
    <row r="5454" spans="5:7" x14ac:dyDescent="0.15">
      <c r="E5454" s="2"/>
      <c r="G5454" s="2"/>
    </row>
    <row r="5455" spans="5:7" x14ac:dyDescent="0.15">
      <c r="E5455" s="2"/>
      <c r="G5455" s="2"/>
    </row>
    <row r="5456" spans="5:7" x14ac:dyDescent="0.15">
      <c r="E5456" s="2"/>
      <c r="G5456" s="2"/>
    </row>
    <row r="5457" spans="5:7" x14ac:dyDescent="0.15">
      <c r="E5457" s="2"/>
      <c r="G5457" s="2"/>
    </row>
    <row r="5458" spans="5:7" x14ac:dyDescent="0.15">
      <c r="E5458" s="2"/>
      <c r="G5458" s="2"/>
    </row>
    <row r="5459" spans="5:7" x14ac:dyDescent="0.15">
      <c r="E5459" s="2"/>
      <c r="G5459" s="2"/>
    </row>
    <row r="5460" spans="5:7" x14ac:dyDescent="0.15">
      <c r="E5460" s="2"/>
      <c r="G5460" s="2"/>
    </row>
    <row r="5461" spans="5:7" x14ac:dyDescent="0.15">
      <c r="E5461" s="2"/>
      <c r="G5461" s="2"/>
    </row>
    <row r="5462" spans="5:7" x14ac:dyDescent="0.15">
      <c r="E5462" s="2"/>
      <c r="G5462" s="2"/>
    </row>
    <row r="5463" spans="5:7" x14ac:dyDescent="0.15">
      <c r="E5463" s="2"/>
      <c r="G5463" s="2"/>
    </row>
    <row r="5464" spans="5:7" x14ac:dyDescent="0.15">
      <c r="E5464" s="2"/>
      <c r="G5464" s="2"/>
    </row>
    <row r="5465" spans="5:7" x14ac:dyDescent="0.15">
      <c r="E5465" s="2"/>
      <c r="G5465" s="2"/>
    </row>
    <row r="5466" spans="5:7" x14ac:dyDescent="0.15">
      <c r="E5466" s="2"/>
      <c r="G5466" s="2"/>
    </row>
    <row r="5467" spans="5:7" x14ac:dyDescent="0.15">
      <c r="E5467" s="2"/>
      <c r="G5467" s="2"/>
    </row>
    <row r="5468" spans="5:7" x14ac:dyDescent="0.15">
      <c r="E5468" s="2"/>
      <c r="G5468" s="2"/>
    </row>
    <row r="5469" spans="5:7" x14ac:dyDescent="0.15">
      <c r="E5469" s="2"/>
      <c r="G5469" s="2"/>
    </row>
    <row r="5470" spans="5:7" x14ac:dyDescent="0.15">
      <c r="E5470" s="2"/>
      <c r="G5470" s="2"/>
    </row>
    <row r="5471" spans="5:7" x14ac:dyDescent="0.15">
      <c r="E5471" s="2"/>
      <c r="G5471" s="2"/>
    </row>
    <row r="5472" spans="5:7" x14ac:dyDescent="0.15">
      <c r="E5472" s="2"/>
      <c r="G5472" s="2"/>
    </row>
    <row r="5473" spans="5:7" x14ac:dyDescent="0.15">
      <c r="E5473" s="2"/>
      <c r="G5473" s="2"/>
    </row>
    <row r="5474" spans="5:7" x14ac:dyDescent="0.15">
      <c r="E5474" s="2"/>
      <c r="G5474" s="2"/>
    </row>
    <row r="5475" spans="5:7" x14ac:dyDescent="0.15">
      <c r="E5475" s="2"/>
      <c r="G5475" s="2"/>
    </row>
    <row r="5476" spans="5:7" x14ac:dyDescent="0.15">
      <c r="E5476" s="2"/>
      <c r="G5476" s="2"/>
    </row>
    <row r="5477" spans="5:7" x14ac:dyDescent="0.15">
      <c r="E5477" s="2"/>
      <c r="G5477" s="2"/>
    </row>
    <row r="5478" spans="5:7" x14ac:dyDescent="0.15">
      <c r="E5478" s="2"/>
      <c r="G5478" s="2"/>
    </row>
    <row r="5479" spans="5:7" x14ac:dyDescent="0.15">
      <c r="E5479" s="2"/>
      <c r="G5479" s="2"/>
    </row>
    <row r="5480" spans="5:7" x14ac:dyDescent="0.15">
      <c r="E5480" s="2"/>
      <c r="G5480" s="2"/>
    </row>
    <row r="5481" spans="5:7" x14ac:dyDescent="0.15">
      <c r="E5481" s="2"/>
      <c r="G5481" s="2"/>
    </row>
    <row r="5482" spans="5:7" x14ac:dyDescent="0.15">
      <c r="E5482" s="2"/>
      <c r="G5482" s="2"/>
    </row>
    <row r="5483" spans="5:7" x14ac:dyDescent="0.15">
      <c r="E5483" s="2"/>
      <c r="G5483" s="2"/>
    </row>
    <row r="5484" spans="5:7" x14ac:dyDescent="0.15">
      <c r="E5484" s="2"/>
      <c r="G5484" s="2"/>
    </row>
    <row r="5485" spans="5:7" x14ac:dyDescent="0.15">
      <c r="E5485" s="2"/>
      <c r="G5485" s="2"/>
    </row>
    <row r="5486" spans="5:7" x14ac:dyDescent="0.15">
      <c r="E5486" s="2"/>
      <c r="G5486" s="2"/>
    </row>
    <row r="5487" spans="5:7" x14ac:dyDescent="0.15">
      <c r="E5487" s="2"/>
      <c r="G5487" s="2"/>
    </row>
    <row r="5488" spans="5:7" x14ac:dyDescent="0.15">
      <c r="E5488" s="2"/>
      <c r="G5488" s="2"/>
    </row>
    <row r="5489" spans="5:7" x14ac:dyDescent="0.15">
      <c r="E5489" s="2"/>
      <c r="G5489" s="2"/>
    </row>
    <row r="5490" spans="5:7" x14ac:dyDescent="0.15">
      <c r="E5490" s="2"/>
      <c r="G5490" s="2"/>
    </row>
    <row r="5491" spans="5:7" x14ac:dyDescent="0.15">
      <c r="E5491" s="2"/>
      <c r="G5491" s="2"/>
    </row>
    <row r="5492" spans="5:7" x14ac:dyDescent="0.15">
      <c r="E5492" s="2"/>
      <c r="G5492" s="2"/>
    </row>
    <row r="5493" spans="5:7" x14ac:dyDescent="0.15">
      <c r="E5493" s="2"/>
      <c r="G5493" s="2"/>
    </row>
    <row r="5494" spans="5:7" x14ac:dyDescent="0.15">
      <c r="E5494" s="2"/>
      <c r="G5494" s="2"/>
    </row>
    <row r="5495" spans="5:7" x14ac:dyDescent="0.15">
      <c r="E5495" s="2"/>
      <c r="G5495" s="2"/>
    </row>
    <row r="5496" spans="5:7" x14ac:dyDescent="0.15">
      <c r="E5496" s="2"/>
      <c r="G5496" s="2"/>
    </row>
    <row r="5497" spans="5:7" x14ac:dyDescent="0.15">
      <c r="E5497" s="2"/>
      <c r="G5497" s="2"/>
    </row>
    <row r="5498" spans="5:7" x14ac:dyDescent="0.15">
      <c r="E5498" s="2"/>
      <c r="G5498" s="2"/>
    </row>
    <row r="5499" spans="5:7" x14ac:dyDescent="0.15">
      <c r="E5499" s="2"/>
      <c r="G5499" s="2"/>
    </row>
    <row r="5500" spans="5:7" x14ac:dyDescent="0.15">
      <c r="E5500" s="2"/>
      <c r="G5500" s="2"/>
    </row>
    <row r="5501" spans="5:7" x14ac:dyDescent="0.15">
      <c r="E5501" s="2"/>
      <c r="G5501" s="2"/>
    </row>
    <row r="5502" spans="5:7" x14ac:dyDescent="0.15">
      <c r="E5502" s="2"/>
      <c r="G5502" s="2"/>
    </row>
    <row r="5503" spans="5:7" x14ac:dyDescent="0.15">
      <c r="E5503" s="2"/>
      <c r="G5503" s="2"/>
    </row>
    <row r="5504" spans="5:7" x14ac:dyDescent="0.15">
      <c r="E5504" s="2"/>
      <c r="G5504" s="2"/>
    </row>
    <row r="5505" spans="5:7" x14ac:dyDescent="0.15">
      <c r="E5505" s="2"/>
      <c r="G5505" s="2"/>
    </row>
    <row r="5506" spans="5:7" x14ac:dyDescent="0.15">
      <c r="E5506" s="2"/>
      <c r="G5506" s="2"/>
    </row>
    <row r="5507" spans="5:7" x14ac:dyDescent="0.15">
      <c r="E5507" s="2"/>
      <c r="G5507" s="2"/>
    </row>
    <row r="5508" spans="5:7" x14ac:dyDescent="0.15">
      <c r="E5508" s="2"/>
      <c r="G5508" s="2"/>
    </row>
    <row r="5509" spans="5:7" x14ac:dyDescent="0.15">
      <c r="E5509" s="2"/>
      <c r="G5509" s="2"/>
    </row>
    <row r="5510" spans="5:7" x14ac:dyDescent="0.15">
      <c r="E5510" s="2"/>
      <c r="G5510" s="2"/>
    </row>
    <row r="5511" spans="5:7" x14ac:dyDescent="0.15">
      <c r="E5511" s="2"/>
      <c r="G5511" s="2"/>
    </row>
    <row r="5512" spans="5:7" x14ac:dyDescent="0.15">
      <c r="E5512" s="2"/>
      <c r="G5512" s="2"/>
    </row>
    <row r="5513" spans="5:7" x14ac:dyDescent="0.15">
      <c r="E5513" s="2"/>
      <c r="G5513" s="2"/>
    </row>
    <row r="5514" spans="5:7" x14ac:dyDescent="0.15">
      <c r="E5514" s="2"/>
      <c r="G5514" s="2"/>
    </row>
    <row r="5515" spans="5:7" x14ac:dyDescent="0.15">
      <c r="E5515" s="2"/>
      <c r="G5515" s="2"/>
    </row>
    <row r="5516" spans="5:7" x14ac:dyDescent="0.15">
      <c r="E5516" s="2"/>
      <c r="G5516" s="2"/>
    </row>
    <row r="5517" spans="5:7" x14ac:dyDescent="0.15">
      <c r="E5517" s="2"/>
      <c r="G5517" s="2"/>
    </row>
    <row r="5518" spans="5:7" x14ac:dyDescent="0.15">
      <c r="E5518" s="2"/>
      <c r="G5518" s="2"/>
    </row>
    <row r="5519" spans="5:7" x14ac:dyDescent="0.15">
      <c r="E5519" s="2"/>
      <c r="G5519" s="2"/>
    </row>
    <row r="5520" spans="5:7" x14ac:dyDescent="0.15">
      <c r="E5520" s="2"/>
      <c r="G5520" s="2"/>
    </row>
    <row r="5521" spans="5:7" x14ac:dyDescent="0.15">
      <c r="E5521" s="2"/>
      <c r="G5521" s="2"/>
    </row>
    <row r="5522" spans="5:7" x14ac:dyDescent="0.15">
      <c r="E5522" s="2"/>
      <c r="G5522" s="2"/>
    </row>
    <row r="5523" spans="5:7" x14ac:dyDescent="0.15">
      <c r="E5523" s="2"/>
      <c r="G5523" s="2"/>
    </row>
    <row r="5524" spans="5:7" x14ac:dyDescent="0.15">
      <c r="E5524" s="2"/>
      <c r="G5524" s="2"/>
    </row>
    <row r="5525" spans="5:7" x14ac:dyDescent="0.15">
      <c r="E5525" s="2"/>
      <c r="G5525" s="2"/>
    </row>
    <row r="5526" spans="5:7" x14ac:dyDescent="0.15">
      <c r="E5526" s="2"/>
      <c r="G5526" s="2"/>
    </row>
    <row r="5527" spans="5:7" x14ac:dyDescent="0.15">
      <c r="E5527" s="2"/>
      <c r="G5527" s="2"/>
    </row>
    <row r="5528" spans="5:7" x14ac:dyDescent="0.15">
      <c r="E5528" s="2"/>
      <c r="G5528" s="2"/>
    </row>
    <row r="5529" spans="5:7" x14ac:dyDescent="0.15">
      <c r="E5529" s="2"/>
      <c r="G5529" s="2"/>
    </row>
    <row r="5530" spans="5:7" x14ac:dyDescent="0.15">
      <c r="E5530" s="2"/>
      <c r="G5530" s="2"/>
    </row>
    <row r="5531" spans="5:7" x14ac:dyDescent="0.15">
      <c r="E5531" s="2"/>
      <c r="G5531" s="2"/>
    </row>
    <row r="5532" spans="5:7" x14ac:dyDescent="0.15">
      <c r="E5532" s="2"/>
      <c r="G5532" s="2"/>
    </row>
    <row r="5533" spans="5:7" x14ac:dyDescent="0.15">
      <c r="E5533" s="2"/>
      <c r="G5533" s="2"/>
    </row>
    <row r="5534" spans="5:7" x14ac:dyDescent="0.15">
      <c r="E5534" s="2"/>
      <c r="G5534" s="2"/>
    </row>
    <row r="5535" spans="5:7" x14ac:dyDescent="0.15">
      <c r="E5535" s="2"/>
      <c r="G5535" s="2"/>
    </row>
    <row r="5536" spans="5:7" x14ac:dyDescent="0.15">
      <c r="E5536" s="2"/>
      <c r="G5536" s="2"/>
    </row>
    <row r="5537" spans="5:7" x14ac:dyDescent="0.15">
      <c r="E5537" s="2"/>
      <c r="G5537" s="2"/>
    </row>
    <row r="5538" spans="5:7" x14ac:dyDescent="0.15">
      <c r="E5538" s="2"/>
      <c r="G5538" s="2"/>
    </row>
    <row r="5539" spans="5:7" x14ac:dyDescent="0.15">
      <c r="E5539" s="2"/>
      <c r="G5539" s="2"/>
    </row>
    <row r="5540" spans="5:7" x14ac:dyDescent="0.15">
      <c r="E5540" s="2"/>
      <c r="G5540" s="2"/>
    </row>
    <row r="5541" spans="5:7" x14ac:dyDescent="0.15">
      <c r="E5541" s="2"/>
      <c r="G5541" s="2"/>
    </row>
    <row r="5542" spans="5:7" x14ac:dyDescent="0.15">
      <c r="E5542" s="2"/>
      <c r="G5542" s="2"/>
    </row>
    <row r="5543" spans="5:7" x14ac:dyDescent="0.15">
      <c r="E5543" s="2"/>
      <c r="G5543" s="2"/>
    </row>
    <row r="5544" spans="5:7" x14ac:dyDescent="0.15">
      <c r="E5544" s="2"/>
      <c r="G5544" s="2"/>
    </row>
    <row r="5545" spans="5:7" x14ac:dyDescent="0.15">
      <c r="E5545" s="2"/>
      <c r="G5545" s="2"/>
    </row>
    <row r="5546" spans="5:7" x14ac:dyDescent="0.15">
      <c r="E5546" s="2"/>
      <c r="G5546" s="2"/>
    </row>
    <row r="5547" spans="5:7" x14ac:dyDescent="0.15">
      <c r="E5547" s="2"/>
      <c r="G5547" s="2"/>
    </row>
    <row r="5548" spans="5:7" x14ac:dyDescent="0.15">
      <c r="E5548" s="2"/>
      <c r="G5548" s="2"/>
    </row>
    <row r="5549" spans="5:7" x14ac:dyDescent="0.15">
      <c r="E5549" s="2"/>
      <c r="G5549" s="2"/>
    </row>
    <row r="5550" spans="5:7" x14ac:dyDescent="0.15">
      <c r="E5550" s="2"/>
      <c r="G5550" s="2"/>
    </row>
    <row r="5551" spans="5:7" x14ac:dyDescent="0.15">
      <c r="E5551" s="2"/>
      <c r="G5551" s="2"/>
    </row>
    <row r="5552" spans="5:7" x14ac:dyDescent="0.15">
      <c r="E5552" s="2"/>
      <c r="G5552" s="2"/>
    </row>
    <row r="5553" spans="5:7" x14ac:dyDescent="0.15">
      <c r="E5553" s="2"/>
      <c r="G5553" s="2"/>
    </row>
    <row r="5554" spans="5:7" x14ac:dyDescent="0.15">
      <c r="E5554" s="2"/>
      <c r="G5554" s="2"/>
    </row>
    <row r="5555" spans="5:7" x14ac:dyDescent="0.15">
      <c r="E5555" s="2"/>
      <c r="G5555" s="2"/>
    </row>
    <row r="5556" spans="5:7" x14ac:dyDescent="0.15">
      <c r="E5556" s="2"/>
      <c r="G5556" s="2"/>
    </row>
    <row r="5557" spans="5:7" x14ac:dyDescent="0.15">
      <c r="E5557" s="2"/>
      <c r="G5557" s="2"/>
    </row>
    <row r="5558" spans="5:7" x14ac:dyDescent="0.15">
      <c r="E5558" s="2"/>
      <c r="G5558" s="2"/>
    </row>
    <row r="5559" spans="5:7" x14ac:dyDescent="0.15">
      <c r="E5559" s="2"/>
      <c r="G5559" s="2"/>
    </row>
    <row r="5560" spans="5:7" x14ac:dyDescent="0.15">
      <c r="E5560" s="2"/>
      <c r="G5560" s="2"/>
    </row>
    <row r="5561" spans="5:7" x14ac:dyDescent="0.15">
      <c r="E5561" s="2"/>
      <c r="G5561" s="2"/>
    </row>
    <row r="5562" spans="5:7" x14ac:dyDescent="0.15">
      <c r="E5562" s="2"/>
      <c r="G5562" s="2"/>
    </row>
    <row r="5563" spans="5:7" x14ac:dyDescent="0.15">
      <c r="E5563" s="2"/>
      <c r="G5563" s="2"/>
    </row>
    <row r="5564" spans="5:7" x14ac:dyDescent="0.15">
      <c r="E5564" s="2"/>
      <c r="G5564" s="2"/>
    </row>
    <row r="5565" spans="5:7" x14ac:dyDescent="0.15">
      <c r="E5565" s="2"/>
      <c r="G5565" s="2"/>
    </row>
    <row r="5566" spans="5:7" x14ac:dyDescent="0.15">
      <c r="E5566" s="2"/>
      <c r="G5566" s="2"/>
    </row>
    <row r="5567" spans="5:7" x14ac:dyDescent="0.15">
      <c r="E5567" s="2"/>
      <c r="G5567" s="2"/>
    </row>
    <row r="5568" spans="5:7" x14ac:dyDescent="0.15">
      <c r="E5568" s="2"/>
      <c r="G5568" s="2"/>
    </row>
    <row r="5569" spans="5:7" x14ac:dyDescent="0.15">
      <c r="E5569" s="2"/>
      <c r="G5569" s="2"/>
    </row>
    <row r="5570" spans="5:7" x14ac:dyDescent="0.15">
      <c r="E5570" s="2"/>
      <c r="G5570" s="2"/>
    </row>
    <row r="5571" spans="5:7" x14ac:dyDescent="0.15">
      <c r="E5571" s="2"/>
      <c r="G5571" s="2"/>
    </row>
    <row r="5572" spans="5:7" x14ac:dyDescent="0.15">
      <c r="E5572" s="2"/>
      <c r="G5572" s="2"/>
    </row>
    <row r="5573" spans="5:7" x14ac:dyDescent="0.15">
      <c r="E5573" s="2"/>
      <c r="G5573" s="2"/>
    </row>
    <row r="5574" spans="5:7" x14ac:dyDescent="0.15">
      <c r="E5574" s="2"/>
      <c r="G5574" s="2"/>
    </row>
    <row r="5575" spans="5:7" x14ac:dyDescent="0.15">
      <c r="E5575" s="2"/>
      <c r="G5575" s="2"/>
    </row>
    <row r="5576" spans="5:7" x14ac:dyDescent="0.15">
      <c r="E5576" s="2"/>
      <c r="G5576" s="2"/>
    </row>
    <row r="5577" spans="5:7" x14ac:dyDescent="0.15">
      <c r="E5577" s="2"/>
      <c r="G5577" s="2"/>
    </row>
    <row r="5578" spans="5:7" x14ac:dyDescent="0.15">
      <c r="E5578" s="2"/>
      <c r="G5578" s="2"/>
    </row>
    <row r="5579" spans="5:7" x14ac:dyDescent="0.15">
      <c r="E5579" s="2"/>
      <c r="G5579" s="2"/>
    </row>
    <row r="5580" spans="5:7" x14ac:dyDescent="0.15">
      <c r="E5580" s="2"/>
      <c r="G5580" s="2"/>
    </row>
    <row r="5581" spans="5:7" x14ac:dyDescent="0.15">
      <c r="E5581" s="2"/>
      <c r="G5581" s="2"/>
    </row>
    <row r="5582" spans="5:7" x14ac:dyDescent="0.15">
      <c r="E5582" s="2"/>
      <c r="G5582" s="2"/>
    </row>
    <row r="5583" spans="5:7" x14ac:dyDescent="0.15">
      <c r="E5583" s="2"/>
      <c r="G5583" s="2"/>
    </row>
    <row r="5584" spans="5:7" x14ac:dyDescent="0.15">
      <c r="E5584" s="2"/>
      <c r="G5584" s="2"/>
    </row>
    <row r="5585" spans="5:7" x14ac:dyDescent="0.15">
      <c r="E5585" s="2"/>
      <c r="G5585" s="2"/>
    </row>
    <row r="5586" spans="5:7" x14ac:dyDescent="0.15">
      <c r="E5586" s="2"/>
      <c r="G5586" s="2"/>
    </row>
    <row r="5587" spans="5:7" x14ac:dyDescent="0.15">
      <c r="E5587" s="2"/>
      <c r="G5587" s="2"/>
    </row>
    <row r="5588" spans="5:7" x14ac:dyDescent="0.15">
      <c r="E5588" s="2"/>
      <c r="G5588" s="2"/>
    </row>
    <row r="5589" spans="5:7" x14ac:dyDescent="0.15">
      <c r="E5589" s="2"/>
      <c r="G5589" s="2"/>
    </row>
    <row r="5590" spans="5:7" x14ac:dyDescent="0.15">
      <c r="E5590" s="2"/>
      <c r="G5590" s="2"/>
    </row>
    <row r="5591" spans="5:7" x14ac:dyDescent="0.15">
      <c r="E5591" s="2"/>
      <c r="G5591" s="2"/>
    </row>
    <row r="5592" spans="5:7" x14ac:dyDescent="0.15">
      <c r="E5592" s="2"/>
      <c r="G5592" s="2"/>
    </row>
    <row r="5593" spans="5:7" x14ac:dyDescent="0.15">
      <c r="E5593" s="2"/>
      <c r="G5593" s="2"/>
    </row>
    <row r="5594" spans="5:7" x14ac:dyDescent="0.15">
      <c r="E5594" s="2"/>
      <c r="G5594" s="2"/>
    </row>
    <row r="5595" spans="5:7" x14ac:dyDescent="0.15">
      <c r="E5595" s="2"/>
      <c r="G5595" s="2"/>
    </row>
    <row r="5596" spans="5:7" x14ac:dyDescent="0.15">
      <c r="E5596" s="2"/>
      <c r="G5596" s="2"/>
    </row>
    <row r="5597" spans="5:7" x14ac:dyDescent="0.15">
      <c r="E5597" s="2"/>
      <c r="G5597" s="2"/>
    </row>
    <row r="5598" spans="5:7" x14ac:dyDescent="0.15">
      <c r="E5598" s="2"/>
      <c r="G5598" s="2"/>
    </row>
    <row r="5599" spans="5:7" x14ac:dyDescent="0.15">
      <c r="E5599" s="2"/>
      <c r="G5599" s="2"/>
    </row>
    <row r="5600" spans="5:7" x14ac:dyDescent="0.15">
      <c r="E5600" s="2"/>
      <c r="G5600" s="2"/>
    </row>
    <row r="5601" spans="5:7" x14ac:dyDescent="0.15">
      <c r="E5601" s="2"/>
      <c r="G5601" s="2"/>
    </row>
    <row r="5602" spans="5:7" x14ac:dyDescent="0.15">
      <c r="E5602" s="2"/>
      <c r="G5602" s="2"/>
    </row>
    <row r="5603" spans="5:7" x14ac:dyDescent="0.15">
      <c r="E5603" s="2"/>
      <c r="G5603" s="2"/>
    </row>
    <row r="5604" spans="5:7" x14ac:dyDescent="0.15">
      <c r="E5604" s="2"/>
      <c r="G5604" s="2"/>
    </row>
    <row r="5605" spans="5:7" x14ac:dyDescent="0.15">
      <c r="E5605" s="2"/>
      <c r="G5605" s="2"/>
    </row>
    <row r="5606" spans="5:7" x14ac:dyDescent="0.15">
      <c r="E5606" s="2"/>
      <c r="G5606" s="2"/>
    </row>
    <row r="5607" spans="5:7" x14ac:dyDescent="0.15">
      <c r="E5607" s="2"/>
      <c r="G5607" s="2"/>
    </row>
    <row r="5608" spans="5:7" x14ac:dyDescent="0.15">
      <c r="E5608" s="2"/>
      <c r="G5608" s="2"/>
    </row>
    <row r="5609" spans="5:7" x14ac:dyDescent="0.15">
      <c r="E5609" s="2"/>
      <c r="G5609" s="2"/>
    </row>
    <row r="5610" spans="5:7" x14ac:dyDescent="0.15">
      <c r="E5610" s="2"/>
      <c r="G5610" s="2"/>
    </row>
    <row r="5611" spans="5:7" x14ac:dyDescent="0.15">
      <c r="E5611" s="2"/>
      <c r="G5611" s="2"/>
    </row>
    <row r="5612" spans="5:7" x14ac:dyDescent="0.15">
      <c r="E5612" s="2"/>
      <c r="G5612" s="2"/>
    </row>
    <row r="5613" spans="5:7" x14ac:dyDescent="0.15">
      <c r="E5613" s="2"/>
      <c r="G5613" s="2"/>
    </row>
    <row r="5614" spans="5:7" x14ac:dyDescent="0.15">
      <c r="E5614" s="2"/>
      <c r="G5614" s="2"/>
    </row>
    <row r="5615" spans="5:7" x14ac:dyDescent="0.15">
      <c r="E5615" s="2"/>
      <c r="G5615" s="2"/>
    </row>
    <row r="5616" spans="5:7" x14ac:dyDescent="0.15">
      <c r="E5616" s="2"/>
      <c r="G5616" s="2"/>
    </row>
    <row r="5617" spans="5:7" x14ac:dyDescent="0.15">
      <c r="E5617" s="2"/>
      <c r="G5617" s="2"/>
    </row>
    <row r="5618" spans="5:7" x14ac:dyDescent="0.15">
      <c r="E5618" s="2"/>
      <c r="G5618" s="2"/>
    </row>
    <row r="5619" spans="5:7" x14ac:dyDescent="0.15">
      <c r="E5619" s="2"/>
      <c r="G5619" s="2"/>
    </row>
    <row r="5620" spans="5:7" x14ac:dyDescent="0.15">
      <c r="E5620" s="2"/>
      <c r="G5620" s="2"/>
    </row>
    <row r="5621" spans="5:7" x14ac:dyDescent="0.15">
      <c r="E5621" s="2"/>
      <c r="G5621" s="2"/>
    </row>
    <row r="5622" spans="5:7" x14ac:dyDescent="0.15">
      <c r="E5622" s="2"/>
      <c r="G5622" s="2"/>
    </row>
    <row r="5623" spans="5:7" x14ac:dyDescent="0.15">
      <c r="E5623" s="2"/>
      <c r="G5623" s="2"/>
    </row>
    <row r="5624" spans="5:7" x14ac:dyDescent="0.15">
      <c r="E5624" s="2"/>
      <c r="G5624" s="2"/>
    </row>
    <row r="5625" spans="5:7" x14ac:dyDescent="0.15">
      <c r="E5625" s="2"/>
      <c r="G5625" s="2"/>
    </row>
    <row r="5626" spans="5:7" x14ac:dyDescent="0.15">
      <c r="E5626" s="2"/>
      <c r="G5626" s="2"/>
    </row>
    <row r="5627" spans="5:7" x14ac:dyDescent="0.15">
      <c r="E5627" s="2"/>
      <c r="G5627" s="2"/>
    </row>
    <row r="5628" spans="5:7" x14ac:dyDescent="0.15">
      <c r="E5628" s="2"/>
      <c r="G5628" s="2"/>
    </row>
    <row r="5629" spans="5:7" x14ac:dyDescent="0.15">
      <c r="E5629" s="2"/>
      <c r="G5629" s="2"/>
    </row>
    <row r="5630" spans="5:7" x14ac:dyDescent="0.15">
      <c r="E5630" s="2"/>
      <c r="G5630" s="2"/>
    </row>
    <row r="5631" spans="5:7" x14ac:dyDescent="0.15">
      <c r="E5631" s="2"/>
      <c r="G5631" s="2"/>
    </row>
    <row r="5632" spans="5:7" x14ac:dyDescent="0.15">
      <c r="E5632" s="2"/>
      <c r="G5632" s="2"/>
    </row>
    <row r="5633" spans="5:7" x14ac:dyDescent="0.15">
      <c r="E5633" s="2"/>
      <c r="G5633" s="2"/>
    </row>
    <row r="5634" spans="5:7" x14ac:dyDescent="0.15">
      <c r="E5634" s="2"/>
      <c r="G5634" s="2"/>
    </row>
    <row r="5635" spans="5:7" x14ac:dyDescent="0.15">
      <c r="E5635" s="2"/>
      <c r="G5635" s="2"/>
    </row>
    <row r="5636" spans="5:7" x14ac:dyDescent="0.15">
      <c r="E5636" s="2"/>
      <c r="G5636" s="2"/>
    </row>
    <row r="5637" spans="5:7" x14ac:dyDescent="0.15">
      <c r="E5637" s="2"/>
      <c r="G5637" s="2"/>
    </row>
    <row r="5638" spans="5:7" x14ac:dyDescent="0.15">
      <c r="E5638" s="2"/>
      <c r="G5638" s="2"/>
    </row>
    <row r="5639" spans="5:7" x14ac:dyDescent="0.15">
      <c r="E5639" s="2"/>
      <c r="G5639" s="2"/>
    </row>
    <row r="5640" spans="5:7" x14ac:dyDescent="0.15">
      <c r="E5640" s="2"/>
      <c r="G5640" s="2"/>
    </row>
    <row r="5641" spans="5:7" x14ac:dyDescent="0.15">
      <c r="E5641" s="2"/>
      <c r="G5641" s="2"/>
    </row>
    <row r="5642" spans="5:7" x14ac:dyDescent="0.15">
      <c r="E5642" s="2"/>
      <c r="G5642" s="2"/>
    </row>
    <row r="5643" spans="5:7" x14ac:dyDescent="0.15">
      <c r="E5643" s="2"/>
      <c r="G5643" s="2"/>
    </row>
    <row r="5644" spans="5:7" x14ac:dyDescent="0.15">
      <c r="E5644" s="2"/>
      <c r="G5644" s="2"/>
    </row>
    <row r="5645" spans="5:7" x14ac:dyDescent="0.15">
      <c r="E5645" s="2"/>
      <c r="G5645" s="2"/>
    </row>
    <row r="5646" spans="5:7" x14ac:dyDescent="0.15">
      <c r="E5646" s="2"/>
      <c r="G5646" s="2"/>
    </row>
    <row r="5647" spans="5:7" x14ac:dyDescent="0.15">
      <c r="E5647" s="2"/>
      <c r="G5647" s="2"/>
    </row>
    <row r="5648" spans="5:7" x14ac:dyDescent="0.15">
      <c r="E5648" s="2"/>
      <c r="G5648" s="2"/>
    </row>
    <row r="5649" spans="5:7" x14ac:dyDescent="0.15">
      <c r="E5649" s="2"/>
      <c r="G5649" s="2"/>
    </row>
    <row r="5650" spans="5:7" x14ac:dyDescent="0.15">
      <c r="E5650" s="2"/>
      <c r="G5650" s="2"/>
    </row>
    <row r="5651" spans="5:7" x14ac:dyDescent="0.15">
      <c r="E5651" s="2"/>
      <c r="G5651" s="2"/>
    </row>
    <row r="5652" spans="5:7" x14ac:dyDescent="0.15">
      <c r="E5652" s="2"/>
      <c r="G5652" s="2"/>
    </row>
    <row r="5653" spans="5:7" x14ac:dyDescent="0.15">
      <c r="E5653" s="2"/>
      <c r="G5653" s="2"/>
    </row>
    <row r="5654" spans="5:7" x14ac:dyDescent="0.15">
      <c r="E5654" s="2"/>
      <c r="G5654" s="2"/>
    </row>
    <row r="5655" spans="5:7" x14ac:dyDescent="0.15">
      <c r="E5655" s="2"/>
      <c r="G5655" s="2"/>
    </row>
    <row r="5656" spans="5:7" x14ac:dyDescent="0.15">
      <c r="E5656" s="2"/>
      <c r="G5656" s="2"/>
    </row>
    <row r="5657" spans="5:7" x14ac:dyDescent="0.15">
      <c r="E5657" s="2"/>
      <c r="G5657" s="2"/>
    </row>
    <row r="5658" spans="5:7" x14ac:dyDescent="0.15">
      <c r="E5658" s="2"/>
      <c r="G5658" s="2"/>
    </row>
    <row r="5659" spans="5:7" x14ac:dyDescent="0.15">
      <c r="E5659" s="2"/>
      <c r="G5659" s="2"/>
    </row>
    <row r="5660" spans="5:7" x14ac:dyDescent="0.15">
      <c r="E5660" s="2"/>
      <c r="G5660" s="2"/>
    </row>
    <row r="5661" spans="5:7" x14ac:dyDescent="0.15">
      <c r="E5661" s="2"/>
      <c r="G5661" s="2"/>
    </row>
    <row r="5662" spans="5:7" x14ac:dyDescent="0.15">
      <c r="E5662" s="2"/>
      <c r="G5662" s="2"/>
    </row>
    <row r="5663" spans="5:7" x14ac:dyDescent="0.15">
      <c r="E5663" s="2"/>
      <c r="G5663" s="2"/>
    </row>
    <row r="5664" spans="5:7" x14ac:dyDescent="0.15">
      <c r="E5664" s="2"/>
      <c r="G5664" s="2"/>
    </row>
    <row r="5665" spans="5:7" x14ac:dyDescent="0.15">
      <c r="E5665" s="2"/>
      <c r="G5665" s="2"/>
    </row>
    <row r="5666" spans="5:7" x14ac:dyDescent="0.15">
      <c r="E5666" s="2"/>
      <c r="G5666" s="2"/>
    </row>
    <row r="5667" spans="5:7" x14ac:dyDescent="0.15">
      <c r="E5667" s="2"/>
      <c r="G5667" s="2"/>
    </row>
    <row r="5668" spans="5:7" x14ac:dyDescent="0.15">
      <c r="E5668" s="2"/>
      <c r="G5668" s="2"/>
    </row>
    <row r="5669" spans="5:7" x14ac:dyDescent="0.15">
      <c r="E5669" s="2"/>
      <c r="G5669" s="2"/>
    </row>
    <row r="5670" spans="5:7" x14ac:dyDescent="0.15">
      <c r="E5670" s="2"/>
      <c r="G5670" s="2"/>
    </row>
    <row r="5671" spans="5:7" x14ac:dyDescent="0.15">
      <c r="E5671" s="2"/>
      <c r="G5671" s="2"/>
    </row>
    <row r="5672" spans="5:7" x14ac:dyDescent="0.15">
      <c r="E5672" s="2"/>
      <c r="G5672" s="2"/>
    </row>
    <row r="5673" spans="5:7" x14ac:dyDescent="0.15">
      <c r="E5673" s="2"/>
      <c r="G5673" s="2"/>
    </row>
    <row r="5674" spans="5:7" x14ac:dyDescent="0.15">
      <c r="E5674" s="2"/>
      <c r="G5674" s="2"/>
    </row>
    <row r="5675" spans="5:7" x14ac:dyDescent="0.15">
      <c r="E5675" s="2"/>
      <c r="G5675" s="2"/>
    </row>
    <row r="5676" spans="5:7" x14ac:dyDescent="0.15">
      <c r="E5676" s="2"/>
      <c r="G5676" s="2"/>
    </row>
    <row r="5677" spans="5:7" x14ac:dyDescent="0.15">
      <c r="E5677" s="2"/>
      <c r="G5677" s="2"/>
    </row>
    <row r="5678" spans="5:7" x14ac:dyDescent="0.15">
      <c r="E5678" s="2"/>
      <c r="G5678" s="2"/>
    </row>
    <row r="5679" spans="5:7" x14ac:dyDescent="0.15">
      <c r="E5679" s="2"/>
      <c r="G5679" s="2"/>
    </row>
    <row r="5680" spans="5:7" x14ac:dyDescent="0.15">
      <c r="E5680" s="2"/>
      <c r="G5680" s="2"/>
    </row>
    <row r="5681" spans="5:7" x14ac:dyDescent="0.15">
      <c r="E5681" s="2"/>
      <c r="G5681" s="2"/>
    </row>
    <row r="5682" spans="5:7" x14ac:dyDescent="0.15">
      <c r="E5682" s="2"/>
      <c r="G5682" s="2"/>
    </row>
    <row r="5683" spans="5:7" x14ac:dyDescent="0.15">
      <c r="E5683" s="2"/>
      <c r="G5683" s="2"/>
    </row>
    <row r="5684" spans="5:7" x14ac:dyDescent="0.15">
      <c r="E5684" s="2"/>
      <c r="G5684" s="2"/>
    </row>
    <row r="5685" spans="5:7" x14ac:dyDescent="0.15">
      <c r="E5685" s="2"/>
      <c r="G5685" s="2"/>
    </row>
    <row r="5686" spans="5:7" x14ac:dyDescent="0.15">
      <c r="E5686" s="2"/>
      <c r="G5686" s="2"/>
    </row>
    <row r="5687" spans="5:7" x14ac:dyDescent="0.15">
      <c r="E5687" s="2"/>
      <c r="G5687" s="2"/>
    </row>
    <row r="5688" spans="5:7" x14ac:dyDescent="0.15">
      <c r="E5688" s="2"/>
      <c r="G5688" s="2"/>
    </row>
    <row r="5689" spans="5:7" x14ac:dyDescent="0.15">
      <c r="E5689" s="2"/>
      <c r="G5689" s="2"/>
    </row>
    <row r="5690" spans="5:7" x14ac:dyDescent="0.15">
      <c r="E5690" s="2"/>
      <c r="G5690" s="2"/>
    </row>
    <row r="5691" spans="5:7" x14ac:dyDescent="0.15">
      <c r="E5691" s="2"/>
      <c r="G5691" s="2"/>
    </row>
    <row r="5692" spans="5:7" x14ac:dyDescent="0.15">
      <c r="E5692" s="2"/>
      <c r="G5692" s="2"/>
    </row>
    <row r="5693" spans="5:7" x14ac:dyDescent="0.15">
      <c r="E5693" s="2"/>
      <c r="G5693" s="2"/>
    </row>
    <row r="5694" spans="5:7" x14ac:dyDescent="0.15">
      <c r="E5694" s="2"/>
      <c r="G5694" s="2"/>
    </row>
    <row r="5695" spans="5:7" x14ac:dyDescent="0.15">
      <c r="E5695" s="2"/>
      <c r="G5695" s="2"/>
    </row>
    <row r="5696" spans="5:7" x14ac:dyDescent="0.15">
      <c r="E5696" s="2"/>
      <c r="G5696" s="2"/>
    </row>
    <row r="5697" spans="5:7" x14ac:dyDescent="0.15">
      <c r="E5697" s="2"/>
      <c r="G5697" s="2"/>
    </row>
    <row r="5698" spans="5:7" x14ac:dyDescent="0.15">
      <c r="E5698" s="2"/>
      <c r="G5698" s="2"/>
    </row>
    <row r="5699" spans="5:7" x14ac:dyDescent="0.15">
      <c r="E5699" s="2"/>
      <c r="G5699" s="2"/>
    </row>
    <row r="5700" spans="5:7" x14ac:dyDescent="0.15">
      <c r="E5700" s="2"/>
      <c r="G5700" s="2"/>
    </row>
    <row r="5701" spans="5:7" x14ac:dyDescent="0.15">
      <c r="E5701" s="2"/>
      <c r="G5701" s="2"/>
    </row>
    <row r="5702" spans="5:7" x14ac:dyDescent="0.15">
      <c r="E5702" s="2"/>
      <c r="G5702" s="2"/>
    </row>
    <row r="5703" spans="5:7" x14ac:dyDescent="0.15">
      <c r="E5703" s="2"/>
      <c r="G5703" s="2"/>
    </row>
    <row r="5704" spans="5:7" x14ac:dyDescent="0.15">
      <c r="E5704" s="2"/>
      <c r="G5704" s="2"/>
    </row>
    <row r="5705" spans="5:7" x14ac:dyDescent="0.15">
      <c r="E5705" s="2"/>
      <c r="G5705" s="2"/>
    </row>
    <row r="5706" spans="5:7" x14ac:dyDescent="0.15">
      <c r="E5706" s="2"/>
      <c r="G5706" s="2"/>
    </row>
    <row r="5707" spans="5:7" x14ac:dyDescent="0.15">
      <c r="E5707" s="2"/>
      <c r="G5707" s="2"/>
    </row>
    <row r="5708" spans="5:7" x14ac:dyDescent="0.15">
      <c r="E5708" s="2"/>
      <c r="G5708" s="2"/>
    </row>
    <row r="5709" spans="5:7" x14ac:dyDescent="0.15">
      <c r="E5709" s="2"/>
      <c r="G5709" s="2"/>
    </row>
    <row r="5710" spans="5:7" x14ac:dyDescent="0.15">
      <c r="E5710" s="2"/>
      <c r="G5710" s="2"/>
    </row>
    <row r="5711" spans="5:7" x14ac:dyDescent="0.15">
      <c r="E5711" s="2"/>
      <c r="G5711" s="2"/>
    </row>
    <row r="5712" spans="5:7" x14ac:dyDescent="0.15">
      <c r="E5712" s="2"/>
      <c r="G5712" s="2"/>
    </row>
    <row r="5713" spans="5:7" x14ac:dyDescent="0.15">
      <c r="E5713" s="2"/>
      <c r="G5713" s="2"/>
    </row>
    <row r="5714" spans="5:7" x14ac:dyDescent="0.15">
      <c r="E5714" s="2"/>
      <c r="G5714" s="2"/>
    </row>
    <row r="5715" spans="5:7" x14ac:dyDescent="0.15">
      <c r="E5715" s="2"/>
      <c r="G5715" s="2"/>
    </row>
    <row r="5716" spans="5:7" x14ac:dyDescent="0.15">
      <c r="E5716" s="2"/>
      <c r="G5716" s="2"/>
    </row>
    <row r="5717" spans="5:7" x14ac:dyDescent="0.15">
      <c r="E5717" s="2"/>
      <c r="G5717" s="2"/>
    </row>
    <row r="5718" spans="5:7" x14ac:dyDescent="0.15">
      <c r="E5718" s="2"/>
      <c r="G5718" s="2"/>
    </row>
    <row r="5719" spans="5:7" x14ac:dyDescent="0.15">
      <c r="E5719" s="2"/>
      <c r="G5719" s="2"/>
    </row>
    <row r="5720" spans="5:7" x14ac:dyDescent="0.15">
      <c r="E5720" s="2"/>
      <c r="G5720" s="2"/>
    </row>
    <row r="5721" spans="5:7" x14ac:dyDescent="0.15">
      <c r="E5721" s="2"/>
      <c r="G5721" s="2"/>
    </row>
    <row r="5722" spans="5:7" x14ac:dyDescent="0.15">
      <c r="E5722" s="2"/>
      <c r="G5722" s="2"/>
    </row>
    <row r="5723" spans="5:7" x14ac:dyDescent="0.15">
      <c r="E5723" s="2"/>
      <c r="G5723" s="2"/>
    </row>
    <row r="5724" spans="5:7" x14ac:dyDescent="0.15">
      <c r="E5724" s="2"/>
      <c r="G5724" s="2"/>
    </row>
    <row r="5725" spans="5:7" x14ac:dyDescent="0.15">
      <c r="E5725" s="2"/>
      <c r="G5725" s="2"/>
    </row>
    <row r="5726" spans="5:7" x14ac:dyDescent="0.15">
      <c r="E5726" s="2"/>
      <c r="G5726" s="2"/>
    </row>
    <row r="5727" spans="5:7" x14ac:dyDescent="0.15">
      <c r="E5727" s="2"/>
      <c r="G5727" s="2"/>
    </row>
    <row r="5728" spans="5:7" x14ac:dyDescent="0.15">
      <c r="E5728" s="2"/>
      <c r="G5728" s="2"/>
    </row>
    <row r="5729" spans="5:7" x14ac:dyDescent="0.15">
      <c r="E5729" s="2"/>
      <c r="G5729" s="2"/>
    </row>
    <row r="5730" spans="5:7" x14ac:dyDescent="0.15">
      <c r="E5730" s="2"/>
      <c r="G5730" s="2"/>
    </row>
    <row r="5731" spans="5:7" x14ac:dyDescent="0.15">
      <c r="E5731" s="2"/>
      <c r="G5731" s="2"/>
    </row>
    <row r="5732" spans="5:7" x14ac:dyDescent="0.15">
      <c r="E5732" s="2"/>
      <c r="G5732" s="2"/>
    </row>
    <row r="5733" spans="5:7" x14ac:dyDescent="0.15">
      <c r="E5733" s="2"/>
      <c r="G5733" s="2"/>
    </row>
    <row r="5734" spans="5:7" x14ac:dyDescent="0.15">
      <c r="E5734" s="2"/>
      <c r="G5734" s="2"/>
    </row>
    <row r="5735" spans="5:7" x14ac:dyDescent="0.15">
      <c r="E5735" s="2"/>
      <c r="G5735" s="2"/>
    </row>
    <row r="5736" spans="5:7" x14ac:dyDescent="0.15">
      <c r="E5736" s="2"/>
      <c r="G5736" s="2"/>
    </row>
    <row r="5737" spans="5:7" x14ac:dyDescent="0.15">
      <c r="E5737" s="2"/>
      <c r="G5737" s="2"/>
    </row>
    <row r="5738" spans="5:7" x14ac:dyDescent="0.15">
      <c r="E5738" s="2"/>
      <c r="G5738" s="2"/>
    </row>
    <row r="5739" spans="5:7" x14ac:dyDescent="0.15">
      <c r="E5739" s="2"/>
      <c r="G5739" s="2"/>
    </row>
    <row r="5740" spans="5:7" x14ac:dyDescent="0.15">
      <c r="E5740" s="2"/>
      <c r="G5740" s="2"/>
    </row>
    <row r="5741" spans="5:7" x14ac:dyDescent="0.15">
      <c r="E5741" s="2"/>
      <c r="G5741" s="2"/>
    </row>
    <row r="5742" spans="5:7" x14ac:dyDescent="0.15">
      <c r="E5742" s="2"/>
      <c r="G5742" s="2"/>
    </row>
    <row r="5743" spans="5:7" x14ac:dyDescent="0.15">
      <c r="E5743" s="2"/>
      <c r="G5743" s="2"/>
    </row>
    <row r="5744" spans="5:7" x14ac:dyDescent="0.15">
      <c r="E5744" s="2"/>
      <c r="G5744" s="2"/>
    </row>
    <row r="5745" spans="5:7" x14ac:dyDescent="0.15">
      <c r="E5745" s="2"/>
      <c r="G5745" s="2"/>
    </row>
    <row r="5746" spans="5:7" x14ac:dyDescent="0.15">
      <c r="E5746" s="2"/>
      <c r="G5746" s="2"/>
    </row>
    <row r="5747" spans="5:7" x14ac:dyDescent="0.15">
      <c r="E5747" s="2"/>
      <c r="G5747" s="2"/>
    </row>
    <row r="5748" spans="5:7" x14ac:dyDescent="0.15">
      <c r="E5748" s="2"/>
      <c r="G5748" s="2"/>
    </row>
    <row r="5749" spans="5:7" x14ac:dyDescent="0.15">
      <c r="E5749" s="2"/>
      <c r="G5749" s="2"/>
    </row>
    <row r="5750" spans="5:7" x14ac:dyDescent="0.15">
      <c r="E5750" s="2"/>
      <c r="G5750" s="2"/>
    </row>
    <row r="5751" spans="5:7" x14ac:dyDescent="0.15">
      <c r="E5751" s="2"/>
      <c r="G5751" s="2"/>
    </row>
    <row r="5752" spans="5:7" x14ac:dyDescent="0.15">
      <c r="E5752" s="2"/>
      <c r="G5752" s="2"/>
    </row>
    <row r="5753" spans="5:7" x14ac:dyDescent="0.15">
      <c r="E5753" s="2"/>
      <c r="G5753" s="2"/>
    </row>
    <row r="5754" spans="5:7" x14ac:dyDescent="0.15">
      <c r="E5754" s="2"/>
      <c r="G5754" s="2"/>
    </row>
    <row r="5755" spans="5:7" x14ac:dyDescent="0.15">
      <c r="E5755" s="2"/>
      <c r="G5755" s="2"/>
    </row>
    <row r="5756" spans="5:7" x14ac:dyDescent="0.15">
      <c r="E5756" s="2"/>
      <c r="G5756" s="2"/>
    </row>
    <row r="5757" spans="5:7" x14ac:dyDescent="0.15">
      <c r="E5757" s="2"/>
      <c r="G5757" s="2"/>
    </row>
    <row r="5758" spans="5:7" x14ac:dyDescent="0.15">
      <c r="E5758" s="2"/>
      <c r="G5758" s="2"/>
    </row>
    <row r="5759" spans="5:7" x14ac:dyDescent="0.15">
      <c r="E5759" s="2"/>
      <c r="G5759" s="2"/>
    </row>
    <row r="5760" spans="5:7" x14ac:dyDescent="0.15">
      <c r="E5760" s="2"/>
      <c r="G5760" s="2"/>
    </row>
    <row r="5761" spans="5:7" x14ac:dyDescent="0.15">
      <c r="E5761" s="2"/>
      <c r="G5761" s="2"/>
    </row>
    <row r="5762" spans="5:7" x14ac:dyDescent="0.15">
      <c r="E5762" s="2"/>
      <c r="G5762" s="2"/>
    </row>
    <row r="5763" spans="5:7" x14ac:dyDescent="0.15">
      <c r="E5763" s="2"/>
      <c r="G5763" s="2"/>
    </row>
    <row r="5764" spans="5:7" x14ac:dyDescent="0.15">
      <c r="E5764" s="2"/>
      <c r="G5764" s="2"/>
    </row>
    <row r="5765" spans="5:7" x14ac:dyDescent="0.15">
      <c r="E5765" s="2"/>
      <c r="G5765" s="2"/>
    </row>
    <row r="5766" spans="5:7" x14ac:dyDescent="0.15">
      <c r="E5766" s="2"/>
      <c r="G5766" s="2"/>
    </row>
    <row r="5767" spans="5:7" x14ac:dyDescent="0.15">
      <c r="E5767" s="2"/>
      <c r="G5767" s="2"/>
    </row>
    <row r="5768" spans="5:7" x14ac:dyDescent="0.15">
      <c r="E5768" s="2"/>
      <c r="G5768" s="2"/>
    </row>
    <row r="5769" spans="5:7" x14ac:dyDescent="0.15">
      <c r="E5769" s="2"/>
      <c r="G5769" s="2"/>
    </row>
    <row r="5770" spans="5:7" x14ac:dyDescent="0.15">
      <c r="E5770" s="2"/>
      <c r="G5770" s="2"/>
    </row>
    <row r="5771" spans="5:7" x14ac:dyDescent="0.15">
      <c r="E5771" s="2"/>
      <c r="G5771" s="2"/>
    </row>
    <row r="5772" spans="5:7" x14ac:dyDescent="0.15">
      <c r="E5772" s="2"/>
      <c r="G5772" s="2"/>
    </row>
    <row r="5773" spans="5:7" x14ac:dyDescent="0.15">
      <c r="E5773" s="2"/>
      <c r="G5773" s="2"/>
    </row>
    <row r="5774" spans="5:7" x14ac:dyDescent="0.15">
      <c r="E5774" s="2"/>
      <c r="G5774" s="2"/>
    </row>
    <row r="5775" spans="5:7" x14ac:dyDescent="0.15">
      <c r="E5775" s="2"/>
      <c r="G5775" s="2"/>
    </row>
    <row r="5776" spans="5:7" x14ac:dyDescent="0.15">
      <c r="E5776" s="2"/>
      <c r="G5776" s="2"/>
    </row>
    <row r="5777" spans="5:7" x14ac:dyDescent="0.15">
      <c r="E5777" s="2"/>
      <c r="G5777" s="2"/>
    </row>
    <row r="5778" spans="5:7" x14ac:dyDescent="0.15">
      <c r="E5778" s="2"/>
      <c r="G5778" s="2"/>
    </row>
    <row r="5779" spans="5:7" x14ac:dyDescent="0.15">
      <c r="E5779" s="2"/>
      <c r="G5779" s="2"/>
    </row>
    <row r="5780" spans="5:7" x14ac:dyDescent="0.15">
      <c r="E5780" s="2"/>
      <c r="G5780" s="2"/>
    </row>
    <row r="5781" spans="5:7" x14ac:dyDescent="0.15">
      <c r="E5781" s="2"/>
      <c r="G5781" s="2"/>
    </row>
    <row r="5782" spans="5:7" x14ac:dyDescent="0.15">
      <c r="E5782" s="2"/>
      <c r="G5782" s="2"/>
    </row>
    <row r="5783" spans="5:7" x14ac:dyDescent="0.15">
      <c r="E5783" s="2"/>
      <c r="G5783" s="2"/>
    </row>
    <row r="5784" spans="5:7" x14ac:dyDescent="0.15">
      <c r="E5784" s="2"/>
      <c r="G5784" s="2"/>
    </row>
    <row r="5785" spans="5:7" x14ac:dyDescent="0.15">
      <c r="E5785" s="2"/>
      <c r="G5785" s="2"/>
    </row>
    <row r="5786" spans="5:7" x14ac:dyDescent="0.15">
      <c r="E5786" s="2"/>
      <c r="G5786" s="2"/>
    </row>
    <row r="5787" spans="5:7" x14ac:dyDescent="0.15">
      <c r="E5787" s="2"/>
      <c r="G5787" s="2"/>
    </row>
    <row r="5788" spans="5:7" x14ac:dyDescent="0.15">
      <c r="E5788" s="2"/>
      <c r="G5788" s="2"/>
    </row>
    <row r="5789" spans="5:7" x14ac:dyDescent="0.15">
      <c r="E5789" s="2"/>
      <c r="G5789" s="2"/>
    </row>
    <row r="5790" spans="5:7" x14ac:dyDescent="0.15">
      <c r="E5790" s="2"/>
      <c r="G5790" s="2"/>
    </row>
    <row r="5791" spans="5:7" x14ac:dyDescent="0.15">
      <c r="E5791" s="2"/>
      <c r="G5791" s="2"/>
    </row>
    <row r="5792" spans="5:7" x14ac:dyDescent="0.15">
      <c r="E5792" s="2"/>
      <c r="G5792" s="2"/>
    </row>
    <row r="5793" spans="5:7" x14ac:dyDescent="0.15">
      <c r="E5793" s="2"/>
      <c r="G5793" s="2"/>
    </row>
    <row r="5794" spans="5:7" x14ac:dyDescent="0.15">
      <c r="E5794" s="2"/>
      <c r="G5794" s="2"/>
    </row>
    <row r="5795" spans="5:7" x14ac:dyDescent="0.15">
      <c r="E5795" s="2"/>
      <c r="G5795" s="2"/>
    </row>
    <row r="5796" spans="5:7" x14ac:dyDescent="0.15">
      <c r="E5796" s="2"/>
      <c r="G5796" s="2"/>
    </row>
    <row r="5797" spans="5:7" x14ac:dyDescent="0.15">
      <c r="E5797" s="2"/>
      <c r="G5797" s="2"/>
    </row>
    <row r="5798" spans="5:7" x14ac:dyDescent="0.15">
      <c r="E5798" s="2"/>
      <c r="G5798" s="2"/>
    </row>
    <row r="5799" spans="5:7" x14ac:dyDescent="0.15">
      <c r="E5799" s="2"/>
      <c r="G5799" s="2"/>
    </row>
    <row r="5800" spans="5:7" x14ac:dyDescent="0.15">
      <c r="E5800" s="2"/>
      <c r="G5800" s="2"/>
    </row>
    <row r="5801" spans="5:7" x14ac:dyDescent="0.15">
      <c r="E5801" s="2"/>
      <c r="G5801" s="2"/>
    </row>
    <row r="5802" spans="5:7" x14ac:dyDescent="0.15">
      <c r="E5802" s="2"/>
      <c r="G5802" s="2"/>
    </row>
    <row r="5803" spans="5:7" x14ac:dyDescent="0.15">
      <c r="E5803" s="2"/>
      <c r="G5803" s="2"/>
    </row>
    <row r="5804" spans="5:7" x14ac:dyDescent="0.15">
      <c r="E5804" s="2"/>
      <c r="G5804" s="2"/>
    </row>
    <row r="5805" spans="5:7" x14ac:dyDescent="0.15">
      <c r="E5805" s="2"/>
      <c r="G5805" s="2"/>
    </row>
    <row r="5806" spans="5:7" x14ac:dyDescent="0.15">
      <c r="E5806" s="2"/>
      <c r="G5806" s="2"/>
    </row>
    <row r="5807" spans="5:7" x14ac:dyDescent="0.15">
      <c r="E5807" s="2"/>
      <c r="G5807" s="2"/>
    </row>
    <row r="5808" spans="5:7" x14ac:dyDescent="0.15">
      <c r="E5808" s="2"/>
      <c r="G5808" s="2"/>
    </row>
    <row r="5809" spans="5:7" x14ac:dyDescent="0.15">
      <c r="E5809" s="2"/>
      <c r="G5809" s="2"/>
    </row>
    <row r="5810" spans="5:7" x14ac:dyDescent="0.15">
      <c r="E5810" s="2"/>
      <c r="G5810" s="2"/>
    </row>
    <row r="5811" spans="5:7" x14ac:dyDescent="0.15">
      <c r="E5811" s="2"/>
      <c r="G5811" s="2"/>
    </row>
    <row r="5812" spans="5:7" x14ac:dyDescent="0.15">
      <c r="E5812" s="2"/>
      <c r="G5812" s="2"/>
    </row>
    <row r="5813" spans="5:7" x14ac:dyDescent="0.15">
      <c r="E5813" s="2"/>
      <c r="G5813" s="2"/>
    </row>
    <row r="5814" spans="5:7" x14ac:dyDescent="0.15">
      <c r="E5814" s="2"/>
      <c r="G5814" s="2"/>
    </row>
    <row r="5815" spans="5:7" x14ac:dyDescent="0.15">
      <c r="E5815" s="2"/>
      <c r="G5815" s="2"/>
    </row>
    <row r="5816" spans="5:7" x14ac:dyDescent="0.15">
      <c r="E5816" s="2"/>
      <c r="G5816" s="2"/>
    </row>
    <row r="5817" spans="5:7" x14ac:dyDescent="0.15">
      <c r="E5817" s="2"/>
      <c r="G5817" s="2"/>
    </row>
    <row r="5818" spans="5:7" x14ac:dyDescent="0.15">
      <c r="E5818" s="2"/>
      <c r="G5818" s="2"/>
    </row>
  </sheetData>
  <phoneticPr fontId="11"/>
  <conditionalFormatting sqref="I1:I1048576">
    <cfRule type="containsText" dxfId="4" priority="1" operator="containsText" text="エラー">
      <formula>NOT(ISERROR(SEARCH("エラー",I1)))</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P23"/>
  <sheetViews>
    <sheetView zoomScaleNormal="100" workbookViewId="0">
      <selection activeCell="I18" sqref="I18"/>
    </sheetView>
  </sheetViews>
  <sheetFormatPr defaultRowHeight="13.5" x14ac:dyDescent="0.15"/>
  <cols>
    <col min="1" max="1" width="21.875" style="77" bestFit="1" customWidth="1"/>
    <col min="2" max="11" width="9.625" style="72" customWidth="1"/>
    <col min="12" max="12" width="13.875" style="72" customWidth="1"/>
    <col min="13" max="13" width="5.25" style="72" customWidth="1"/>
    <col min="14" max="14" width="8.625" style="72" hidden="1" customWidth="1"/>
    <col min="15" max="15" width="14.875" style="72" bestFit="1" customWidth="1"/>
    <col min="16" max="16" width="6.25" style="72" customWidth="1"/>
    <col min="17" max="253" width="9" style="72"/>
    <col min="254" max="254" width="21.875" style="72" bestFit="1" customWidth="1"/>
    <col min="255" max="267" width="9.625" style="72" customWidth="1"/>
    <col min="268" max="268" width="13.875" style="72" customWidth="1"/>
    <col min="269" max="269" width="5.25" style="72" customWidth="1"/>
    <col min="270" max="270" width="6.25" style="72" customWidth="1"/>
    <col min="271" max="271" width="14.875" style="72" bestFit="1" customWidth="1"/>
    <col min="272" max="272" width="6.25" style="72" customWidth="1"/>
    <col min="273" max="509" width="9" style="72"/>
    <col min="510" max="510" width="21.875" style="72" bestFit="1" customWidth="1"/>
    <col min="511" max="523" width="9.625" style="72" customWidth="1"/>
    <col min="524" max="524" width="13.875" style="72" customWidth="1"/>
    <col min="525" max="525" width="5.25" style="72" customWidth="1"/>
    <col min="526" max="526" width="6.25" style="72" customWidth="1"/>
    <col min="527" max="527" width="14.875" style="72" bestFit="1" customWidth="1"/>
    <col min="528" max="528" width="6.25" style="72" customWidth="1"/>
    <col min="529" max="765" width="9" style="72"/>
    <col min="766" max="766" width="21.875" style="72" bestFit="1" customWidth="1"/>
    <col min="767" max="779" width="9.625" style="72" customWidth="1"/>
    <col min="780" max="780" width="13.875" style="72" customWidth="1"/>
    <col min="781" max="781" width="5.25" style="72" customWidth="1"/>
    <col min="782" max="782" width="6.25" style="72" customWidth="1"/>
    <col min="783" max="783" width="14.875" style="72" bestFit="1" customWidth="1"/>
    <col min="784" max="784" width="6.25" style="72" customWidth="1"/>
    <col min="785" max="1021" width="9" style="72"/>
    <col min="1022" max="1022" width="21.875" style="72" bestFit="1" customWidth="1"/>
    <col min="1023" max="1035" width="9.625" style="72" customWidth="1"/>
    <col min="1036" max="1036" width="13.875" style="72" customWidth="1"/>
    <col min="1037" max="1037" width="5.25" style="72" customWidth="1"/>
    <col min="1038" max="1038" width="6.25" style="72" customWidth="1"/>
    <col min="1039" max="1039" width="14.875" style="72" bestFit="1" customWidth="1"/>
    <col min="1040" max="1040" width="6.25" style="72" customWidth="1"/>
    <col min="1041" max="1277" width="9" style="72"/>
    <col min="1278" max="1278" width="21.875" style="72" bestFit="1" customWidth="1"/>
    <col min="1279" max="1291" width="9.625" style="72" customWidth="1"/>
    <col min="1292" max="1292" width="13.875" style="72" customWidth="1"/>
    <col min="1293" max="1293" width="5.25" style="72" customWidth="1"/>
    <col min="1294" max="1294" width="6.25" style="72" customWidth="1"/>
    <col min="1295" max="1295" width="14.875" style="72" bestFit="1" customWidth="1"/>
    <col min="1296" max="1296" width="6.25" style="72" customWidth="1"/>
    <col min="1297" max="1533" width="9" style="72"/>
    <col min="1534" max="1534" width="21.875" style="72" bestFit="1" customWidth="1"/>
    <col min="1535" max="1547" width="9.625" style="72" customWidth="1"/>
    <col min="1548" max="1548" width="13.875" style="72" customWidth="1"/>
    <col min="1549" max="1549" width="5.25" style="72" customWidth="1"/>
    <col min="1550" max="1550" width="6.25" style="72" customWidth="1"/>
    <col min="1551" max="1551" width="14.875" style="72" bestFit="1" customWidth="1"/>
    <col min="1552" max="1552" width="6.25" style="72" customWidth="1"/>
    <col min="1553" max="1789" width="9" style="72"/>
    <col min="1790" max="1790" width="21.875" style="72" bestFit="1" customWidth="1"/>
    <col min="1791" max="1803" width="9.625" style="72" customWidth="1"/>
    <col min="1804" max="1804" width="13.875" style="72" customWidth="1"/>
    <col min="1805" max="1805" width="5.25" style="72" customWidth="1"/>
    <col min="1806" max="1806" width="6.25" style="72" customWidth="1"/>
    <col min="1807" max="1807" width="14.875" style="72" bestFit="1" customWidth="1"/>
    <col min="1808" max="1808" width="6.25" style="72" customWidth="1"/>
    <col min="1809" max="2045" width="9" style="72"/>
    <col min="2046" max="2046" width="21.875" style="72" bestFit="1" customWidth="1"/>
    <col min="2047" max="2059" width="9.625" style="72" customWidth="1"/>
    <col min="2060" max="2060" width="13.875" style="72" customWidth="1"/>
    <col min="2061" max="2061" width="5.25" style="72" customWidth="1"/>
    <col min="2062" max="2062" width="6.25" style="72" customWidth="1"/>
    <col min="2063" max="2063" width="14.875" style="72" bestFit="1" customWidth="1"/>
    <col min="2064" max="2064" width="6.25" style="72" customWidth="1"/>
    <col min="2065" max="2301" width="9" style="72"/>
    <col min="2302" max="2302" width="21.875" style="72" bestFit="1" customWidth="1"/>
    <col min="2303" max="2315" width="9.625" style="72" customWidth="1"/>
    <col min="2316" max="2316" width="13.875" style="72" customWidth="1"/>
    <col min="2317" max="2317" width="5.25" style="72" customWidth="1"/>
    <col min="2318" max="2318" width="6.25" style="72" customWidth="1"/>
    <col min="2319" max="2319" width="14.875" style="72" bestFit="1" customWidth="1"/>
    <col min="2320" max="2320" width="6.25" style="72" customWidth="1"/>
    <col min="2321" max="2557" width="9" style="72"/>
    <col min="2558" max="2558" width="21.875" style="72" bestFit="1" customWidth="1"/>
    <col min="2559" max="2571" width="9.625" style="72" customWidth="1"/>
    <col min="2572" max="2572" width="13.875" style="72" customWidth="1"/>
    <col min="2573" max="2573" width="5.25" style="72" customWidth="1"/>
    <col min="2574" max="2574" width="6.25" style="72" customWidth="1"/>
    <col min="2575" max="2575" width="14.875" style="72" bestFit="1" customWidth="1"/>
    <col min="2576" max="2576" width="6.25" style="72" customWidth="1"/>
    <col min="2577" max="2813" width="9" style="72"/>
    <col min="2814" max="2814" width="21.875" style="72" bestFit="1" customWidth="1"/>
    <col min="2815" max="2827" width="9.625" style="72" customWidth="1"/>
    <col min="2828" max="2828" width="13.875" style="72" customWidth="1"/>
    <col min="2829" max="2829" width="5.25" style="72" customWidth="1"/>
    <col min="2830" max="2830" width="6.25" style="72" customWidth="1"/>
    <col min="2831" max="2831" width="14.875" style="72" bestFit="1" customWidth="1"/>
    <col min="2832" max="2832" width="6.25" style="72" customWidth="1"/>
    <col min="2833" max="3069" width="9" style="72"/>
    <col min="3070" max="3070" width="21.875" style="72" bestFit="1" customWidth="1"/>
    <col min="3071" max="3083" width="9.625" style="72" customWidth="1"/>
    <col min="3084" max="3084" width="13.875" style="72" customWidth="1"/>
    <col min="3085" max="3085" width="5.25" style="72" customWidth="1"/>
    <col min="3086" max="3086" width="6.25" style="72" customWidth="1"/>
    <col min="3087" max="3087" width="14.875" style="72" bestFit="1" customWidth="1"/>
    <col min="3088" max="3088" width="6.25" style="72" customWidth="1"/>
    <col min="3089" max="3325" width="9" style="72"/>
    <col min="3326" max="3326" width="21.875" style="72" bestFit="1" customWidth="1"/>
    <col min="3327" max="3339" width="9.625" style="72" customWidth="1"/>
    <col min="3340" max="3340" width="13.875" style="72" customWidth="1"/>
    <col min="3341" max="3341" width="5.25" style="72" customWidth="1"/>
    <col min="3342" max="3342" width="6.25" style="72" customWidth="1"/>
    <col min="3343" max="3343" width="14.875" style="72" bestFit="1" customWidth="1"/>
    <col min="3344" max="3344" width="6.25" style="72" customWidth="1"/>
    <col min="3345" max="3581" width="9" style="72"/>
    <col min="3582" max="3582" width="21.875" style="72" bestFit="1" customWidth="1"/>
    <col min="3583" max="3595" width="9.625" style="72" customWidth="1"/>
    <col min="3596" max="3596" width="13.875" style="72" customWidth="1"/>
    <col min="3597" max="3597" width="5.25" style="72" customWidth="1"/>
    <col min="3598" max="3598" width="6.25" style="72" customWidth="1"/>
    <col min="3599" max="3599" width="14.875" style="72" bestFit="1" customWidth="1"/>
    <col min="3600" max="3600" width="6.25" style="72" customWidth="1"/>
    <col min="3601" max="3837" width="9" style="72"/>
    <col min="3838" max="3838" width="21.875" style="72" bestFit="1" customWidth="1"/>
    <col min="3839" max="3851" width="9.625" style="72" customWidth="1"/>
    <col min="3852" max="3852" width="13.875" style="72" customWidth="1"/>
    <col min="3853" max="3853" width="5.25" style="72" customWidth="1"/>
    <col min="3854" max="3854" width="6.25" style="72" customWidth="1"/>
    <col min="3855" max="3855" width="14.875" style="72" bestFit="1" customWidth="1"/>
    <col min="3856" max="3856" width="6.25" style="72" customWidth="1"/>
    <col min="3857" max="4093" width="9" style="72"/>
    <col min="4094" max="4094" width="21.875" style="72" bestFit="1" customWidth="1"/>
    <col min="4095" max="4107" width="9.625" style="72" customWidth="1"/>
    <col min="4108" max="4108" width="13.875" style="72" customWidth="1"/>
    <col min="4109" max="4109" width="5.25" style="72" customWidth="1"/>
    <col min="4110" max="4110" width="6.25" style="72" customWidth="1"/>
    <col min="4111" max="4111" width="14.875" style="72" bestFit="1" customWidth="1"/>
    <col min="4112" max="4112" width="6.25" style="72" customWidth="1"/>
    <col min="4113" max="4349" width="9" style="72"/>
    <col min="4350" max="4350" width="21.875" style="72" bestFit="1" customWidth="1"/>
    <col min="4351" max="4363" width="9.625" style="72" customWidth="1"/>
    <col min="4364" max="4364" width="13.875" style="72" customWidth="1"/>
    <col min="4365" max="4365" width="5.25" style="72" customWidth="1"/>
    <col min="4366" max="4366" width="6.25" style="72" customWidth="1"/>
    <col min="4367" max="4367" width="14.875" style="72" bestFit="1" customWidth="1"/>
    <col min="4368" max="4368" width="6.25" style="72" customWidth="1"/>
    <col min="4369" max="4605" width="9" style="72"/>
    <col min="4606" max="4606" width="21.875" style="72" bestFit="1" customWidth="1"/>
    <col min="4607" max="4619" width="9.625" style="72" customWidth="1"/>
    <col min="4620" max="4620" width="13.875" style="72" customWidth="1"/>
    <col min="4621" max="4621" width="5.25" style="72" customWidth="1"/>
    <col min="4622" max="4622" width="6.25" style="72" customWidth="1"/>
    <col min="4623" max="4623" width="14.875" style="72" bestFit="1" customWidth="1"/>
    <col min="4624" max="4624" width="6.25" style="72" customWidth="1"/>
    <col min="4625" max="4861" width="9" style="72"/>
    <col min="4862" max="4862" width="21.875" style="72" bestFit="1" customWidth="1"/>
    <col min="4863" max="4875" width="9.625" style="72" customWidth="1"/>
    <col min="4876" max="4876" width="13.875" style="72" customWidth="1"/>
    <col min="4877" max="4877" width="5.25" style="72" customWidth="1"/>
    <col min="4878" max="4878" width="6.25" style="72" customWidth="1"/>
    <col min="4879" max="4879" width="14.875" style="72" bestFit="1" customWidth="1"/>
    <col min="4880" max="4880" width="6.25" style="72" customWidth="1"/>
    <col min="4881" max="5117" width="9" style="72"/>
    <col min="5118" max="5118" width="21.875" style="72" bestFit="1" customWidth="1"/>
    <col min="5119" max="5131" width="9.625" style="72" customWidth="1"/>
    <col min="5132" max="5132" width="13.875" style="72" customWidth="1"/>
    <col min="5133" max="5133" width="5.25" style="72" customWidth="1"/>
    <col min="5134" max="5134" width="6.25" style="72" customWidth="1"/>
    <col min="5135" max="5135" width="14.875" style="72" bestFit="1" customWidth="1"/>
    <col min="5136" max="5136" width="6.25" style="72" customWidth="1"/>
    <col min="5137" max="5373" width="9" style="72"/>
    <col min="5374" max="5374" width="21.875" style="72" bestFit="1" customWidth="1"/>
    <col min="5375" max="5387" width="9.625" style="72" customWidth="1"/>
    <col min="5388" max="5388" width="13.875" style="72" customWidth="1"/>
    <col min="5389" max="5389" width="5.25" style="72" customWidth="1"/>
    <col min="5390" max="5390" width="6.25" style="72" customWidth="1"/>
    <col min="5391" max="5391" width="14.875" style="72" bestFit="1" customWidth="1"/>
    <col min="5392" max="5392" width="6.25" style="72" customWidth="1"/>
    <col min="5393" max="5629" width="9" style="72"/>
    <col min="5630" max="5630" width="21.875" style="72" bestFit="1" customWidth="1"/>
    <col min="5631" max="5643" width="9.625" style="72" customWidth="1"/>
    <col min="5644" max="5644" width="13.875" style="72" customWidth="1"/>
    <col min="5645" max="5645" width="5.25" style="72" customWidth="1"/>
    <col min="5646" max="5646" width="6.25" style="72" customWidth="1"/>
    <col min="5647" max="5647" width="14.875" style="72" bestFit="1" customWidth="1"/>
    <col min="5648" max="5648" width="6.25" style="72" customWidth="1"/>
    <col min="5649" max="5885" width="9" style="72"/>
    <col min="5886" max="5886" width="21.875" style="72" bestFit="1" customWidth="1"/>
    <col min="5887" max="5899" width="9.625" style="72" customWidth="1"/>
    <col min="5900" max="5900" width="13.875" style="72" customWidth="1"/>
    <col min="5901" max="5901" width="5.25" style="72" customWidth="1"/>
    <col min="5902" max="5902" width="6.25" style="72" customWidth="1"/>
    <col min="5903" max="5903" width="14.875" style="72" bestFit="1" customWidth="1"/>
    <col min="5904" max="5904" width="6.25" style="72" customWidth="1"/>
    <col min="5905" max="6141" width="9" style="72"/>
    <col min="6142" max="6142" width="21.875" style="72" bestFit="1" customWidth="1"/>
    <col min="6143" max="6155" width="9.625" style="72" customWidth="1"/>
    <col min="6156" max="6156" width="13.875" style="72" customWidth="1"/>
    <col min="6157" max="6157" width="5.25" style="72" customWidth="1"/>
    <col min="6158" max="6158" width="6.25" style="72" customWidth="1"/>
    <col min="6159" max="6159" width="14.875" style="72" bestFit="1" customWidth="1"/>
    <col min="6160" max="6160" width="6.25" style="72" customWidth="1"/>
    <col min="6161" max="6397" width="9" style="72"/>
    <col min="6398" max="6398" width="21.875" style="72" bestFit="1" customWidth="1"/>
    <col min="6399" max="6411" width="9.625" style="72" customWidth="1"/>
    <col min="6412" max="6412" width="13.875" style="72" customWidth="1"/>
    <col min="6413" max="6413" width="5.25" style="72" customWidth="1"/>
    <col min="6414" max="6414" width="6.25" style="72" customWidth="1"/>
    <col min="6415" max="6415" width="14.875" style="72" bestFit="1" customWidth="1"/>
    <col min="6416" max="6416" width="6.25" style="72" customWidth="1"/>
    <col min="6417" max="6653" width="9" style="72"/>
    <col min="6654" max="6654" width="21.875" style="72" bestFit="1" customWidth="1"/>
    <col min="6655" max="6667" width="9.625" style="72" customWidth="1"/>
    <col min="6668" max="6668" width="13.875" style="72" customWidth="1"/>
    <col min="6669" max="6669" width="5.25" style="72" customWidth="1"/>
    <col min="6670" max="6670" width="6.25" style="72" customWidth="1"/>
    <col min="6671" max="6671" width="14.875" style="72" bestFit="1" customWidth="1"/>
    <col min="6672" max="6672" width="6.25" style="72" customWidth="1"/>
    <col min="6673" max="6909" width="9" style="72"/>
    <col min="6910" max="6910" width="21.875" style="72" bestFit="1" customWidth="1"/>
    <col min="6911" max="6923" width="9.625" style="72" customWidth="1"/>
    <col min="6924" max="6924" width="13.875" style="72" customWidth="1"/>
    <col min="6925" max="6925" width="5.25" style="72" customWidth="1"/>
    <col min="6926" max="6926" width="6.25" style="72" customWidth="1"/>
    <col min="6927" max="6927" width="14.875" style="72" bestFit="1" customWidth="1"/>
    <col min="6928" max="6928" width="6.25" style="72" customWidth="1"/>
    <col min="6929" max="7165" width="9" style="72"/>
    <col min="7166" max="7166" width="21.875" style="72" bestFit="1" customWidth="1"/>
    <col min="7167" max="7179" width="9.625" style="72" customWidth="1"/>
    <col min="7180" max="7180" width="13.875" style="72" customWidth="1"/>
    <col min="7181" max="7181" width="5.25" style="72" customWidth="1"/>
    <col min="7182" max="7182" width="6.25" style="72" customWidth="1"/>
    <col min="7183" max="7183" width="14.875" style="72" bestFit="1" customWidth="1"/>
    <col min="7184" max="7184" width="6.25" style="72" customWidth="1"/>
    <col min="7185" max="7421" width="9" style="72"/>
    <col min="7422" max="7422" width="21.875" style="72" bestFit="1" customWidth="1"/>
    <col min="7423" max="7435" width="9.625" style="72" customWidth="1"/>
    <col min="7436" max="7436" width="13.875" style="72" customWidth="1"/>
    <col min="7437" max="7437" width="5.25" style="72" customWidth="1"/>
    <col min="7438" max="7438" width="6.25" style="72" customWidth="1"/>
    <col min="7439" max="7439" width="14.875" style="72" bestFit="1" customWidth="1"/>
    <col min="7440" max="7440" width="6.25" style="72" customWidth="1"/>
    <col min="7441" max="7677" width="9" style="72"/>
    <col min="7678" max="7678" width="21.875" style="72" bestFit="1" customWidth="1"/>
    <col min="7679" max="7691" width="9.625" style="72" customWidth="1"/>
    <col min="7692" max="7692" width="13.875" style="72" customWidth="1"/>
    <col min="7693" max="7693" width="5.25" style="72" customWidth="1"/>
    <col min="7694" max="7694" width="6.25" style="72" customWidth="1"/>
    <col min="7695" max="7695" width="14.875" style="72" bestFit="1" customWidth="1"/>
    <col min="7696" max="7696" width="6.25" style="72" customWidth="1"/>
    <col min="7697" max="7933" width="9" style="72"/>
    <col min="7934" max="7934" width="21.875" style="72" bestFit="1" customWidth="1"/>
    <col min="7935" max="7947" width="9.625" style="72" customWidth="1"/>
    <col min="7948" max="7948" width="13.875" style="72" customWidth="1"/>
    <col min="7949" max="7949" width="5.25" style="72" customWidth="1"/>
    <col min="7950" max="7950" width="6.25" style="72" customWidth="1"/>
    <col min="7951" max="7951" width="14.875" style="72" bestFit="1" customWidth="1"/>
    <col min="7952" max="7952" width="6.25" style="72" customWidth="1"/>
    <col min="7953" max="8189" width="9" style="72"/>
    <col min="8190" max="8190" width="21.875" style="72" bestFit="1" customWidth="1"/>
    <col min="8191" max="8203" width="9.625" style="72" customWidth="1"/>
    <col min="8204" max="8204" width="13.875" style="72" customWidth="1"/>
    <col min="8205" max="8205" width="5.25" style="72" customWidth="1"/>
    <col min="8206" max="8206" width="6.25" style="72" customWidth="1"/>
    <col min="8207" max="8207" width="14.875" style="72" bestFit="1" customWidth="1"/>
    <col min="8208" max="8208" width="6.25" style="72" customWidth="1"/>
    <col min="8209" max="8445" width="9" style="72"/>
    <col min="8446" max="8446" width="21.875" style="72" bestFit="1" customWidth="1"/>
    <col min="8447" max="8459" width="9.625" style="72" customWidth="1"/>
    <col min="8460" max="8460" width="13.875" style="72" customWidth="1"/>
    <col min="8461" max="8461" width="5.25" style="72" customWidth="1"/>
    <col min="8462" max="8462" width="6.25" style="72" customWidth="1"/>
    <col min="8463" max="8463" width="14.875" style="72" bestFit="1" customWidth="1"/>
    <col min="8464" max="8464" width="6.25" style="72" customWidth="1"/>
    <col min="8465" max="8701" width="9" style="72"/>
    <col min="8702" max="8702" width="21.875" style="72" bestFit="1" customWidth="1"/>
    <col min="8703" max="8715" width="9.625" style="72" customWidth="1"/>
    <col min="8716" max="8716" width="13.875" style="72" customWidth="1"/>
    <col min="8717" max="8717" width="5.25" style="72" customWidth="1"/>
    <col min="8718" max="8718" width="6.25" style="72" customWidth="1"/>
    <col min="8719" max="8719" width="14.875" style="72" bestFit="1" customWidth="1"/>
    <col min="8720" max="8720" width="6.25" style="72" customWidth="1"/>
    <col min="8721" max="8957" width="9" style="72"/>
    <col min="8958" max="8958" width="21.875" style="72" bestFit="1" customWidth="1"/>
    <col min="8959" max="8971" width="9.625" style="72" customWidth="1"/>
    <col min="8972" max="8972" width="13.875" style="72" customWidth="1"/>
    <col min="8973" max="8973" width="5.25" style="72" customWidth="1"/>
    <col min="8974" max="8974" width="6.25" style="72" customWidth="1"/>
    <col min="8975" max="8975" width="14.875" style="72" bestFit="1" customWidth="1"/>
    <col min="8976" max="8976" width="6.25" style="72" customWidth="1"/>
    <col min="8977" max="9213" width="9" style="72"/>
    <col min="9214" max="9214" width="21.875" style="72" bestFit="1" customWidth="1"/>
    <col min="9215" max="9227" width="9.625" style="72" customWidth="1"/>
    <col min="9228" max="9228" width="13.875" style="72" customWidth="1"/>
    <col min="9229" max="9229" width="5.25" style="72" customWidth="1"/>
    <col min="9230" max="9230" width="6.25" style="72" customWidth="1"/>
    <col min="9231" max="9231" width="14.875" style="72" bestFit="1" customWidth="1"/>
    <col min="9232" max="9232" width="6.25" style="72" customWidth="1"/>
    <col min="9233" max="9469" width="9" style="72"/>
    <col min="9470" max="9470" width="21.875" style="72" bestFit="1" customWidth="1"/>
    <col min="9471" max="9483" width="9.625" style="72" customWidth="1"/>
    <col min="9484" max="9484" width="13.875" style="72" customWidth="1"/>
    <col min="9485" max="9485" width="5.25" style="72" customWidth="1"/>
    <col min="9486" max="9486" width="6.25" style="72" customWidth="1"/>
    <col min="9487" max="9487" width="14.875" style="72" bestFit="1" customWidth="1"/>
    <col min="9488" max="9488" width="6.25" style="72" customWidth="1"/>
    <col min="9489" max="9725" width="9" style="72"/>
    <col min="9726" max="9726" width="21.875" style="72" bestFit="1" customWidth="1"/>
    <col min="9727" max="9739" width="9.625" style="72" customWidth="1"/>
    <col min="9740" max="9740" width="13.875" style="72" customWidth="1"/>
    <col min="9741" max="9741" width="5.25" style="72" customWidth="1"/>
    <col min="9742" max="9742" width="6.25" style="72" customWidth="1"/>
    <col min="9743" max="9743" width="14.875" style="72" bestFit="1" customWidth="1"/>
    <col min="9744" max="9744" width="6.25" style="72" customWidth="1"/>
    <col min="9745" max="9981" width="9" style="72"/>
    <col min="9982" max="9982" width="21.875" style="72" bestFit="1" customWidth="1"/>
    <col min="9983" max="9995" width="9.625" style="72" customWidth="1"/>
    <col min="9996" max="9996" width="13.875" style="72" customWidth="1"/>
    <col min="9997" max="9997" width="5.25" style="72" customWidth="1"/>
    <col min="9998" max="9998" width="6.25" style="72" customWidth="1"/>
    <col min="9999" max="9999" width="14.875" style="72" bestFit="1" customWidth="1"/>
    <col min="10000" max="10000" width="6.25" style="72" customWidth="1"/>
    <col min="10001" max="10237" width="9" style="72"/>
    <col min="10238" max="10238" width="21.875" style="72" bestFit="1" customWidth="1"/>
    <col min="10239" max="10251" width="9.625" style="72" customWidth="1"/>
    <col min="10252" max="10252" width="13.875" style="72" customWidth="1"/>
    <col min="10253" max="10253" width="5.25" style="72" customWidth="1"/>
    <col min="10254" max="10254" width="6.25" style="72" customWidth="1"/>
    <col min="10255" max="10255" width="14.875" style="72" bestFit="1" customWidth="1"/>
    <col min="10256" max="10256" width="6.25" style="72" customWidth="1"/>
    <col min="10257" max="10493" width="9" style="72"/>
    <col min="10494" max="10494" width="21.875" style="72" bestFit="1" customWidth="1"/>
    <col min="10495" max="10507" width="9.625" style="72" customWidth="1"/>
    <col min="10508" max="10508" width="13.875" style="72" customWidth="1"/>
    <col min="10509" max="10509" width="5.25" style="72" customWidth="1"/>
    <col min="10510" max="10510" width="6.25" style="72" customWidth="1"/>
    <col min="10511" max="10511" width="14.875" style="72" bestFit="1" customWidth="1"/>
    <col min="10512" max="10512" width="6.25" style="72" customWidth="1"/>
    <col min="10513" max="10749" width="9" style="72"/>
    <col min="10750" max="10750" width="21.875" style="72" bestFit="1" customWidth="1"/>
    <col min="10751" max="10763" width="9.625" style="72" customWidth="1"/>
    <col min="10764" max="10764" width="13.875" style="72" customWidth="1"/>
    <col min="10765" max="10765" width="5.25" style="72" customWidth="1"/>
    <col min="10766" max="10766" width="6.25" style="72" customWidth="1"/>
    <col min="10767" max="10767" width="14.875" style="72" bestFit="1" customWidth="1"/>
    <col min="10768" max="10768" width="6.25" style="72" customWidth="1"/>
    <col min="10769" max="11005" width="9" style="72"/>
    <col min="11006" max="11006" width="21.875" style="72" bestFit="1" customWidth="1"/>
    <col min="11007" max="11019" width="9.625" style="72" customWidth="1"/>
    <col min="11020" max="11020" width="13.875" style="72" customWidth="1"/>
    <col min="11021" max="11021" width="5.25" style="72" customWidth="1"/>
    <col min="11022" max="11022" width="6.25" style="72" customWidth="1"/>
    <col min="11023" max="11023" width="14.875" style="72" bestFit="1" customWidth="1"/>
    <col min="11024" max="11024" width="6.25" style="72" customWidth="1"/>
    <col min="11025" max="11261" width="9" style="72"/>
    <col min="11262" max="11262" width="21.875" style="72" bestFit="1" customWidth="1"/>
    <col min="11263" max="11275" width="9.625" style="72" customWidth="1"/>
    <col min="11276" max="11276" width="13.875" style="72" customWidth="1"/>
    <col min="11277" max="11277" width="5.25" style="72" customWidth="1"/>
    <col min="11278" max="11278" width="6.25" style="72" customWidth="1"/>
    <col min="11279" max="11279" width="14.875" style="72" bestFit="1" customWidth="1"/>
    <col min="11280" max="11280" width="6.25" style="72" customWidth="1"/>
    <col min="11281" max="11517" width="9" style="72"/>
    <col min="11518" max="11518" width="21.875" style="72" bestFit="1" customWidth="1"/>
    <col min="11519" max="11531" width="9.625" style="72" customWidth="1"/>
    <col min="11532" max="11532" width="13.875" style="72" customWidth="1"/>
    <col min="11533" max="11533" width="5.25" style="72" customWidth="1"/>
    <col min="11534" max="11534" width="6.25" style="72" customWidth="1"/>
    <col min="11535" max="11535" width="14.875" style="72" bestFit="1" customWidth="1"/>
    <col min="11536" max="11536" width="6.25" style="72" customWidth="1"/>
    <col min="11537" max="11773" width="9" style="72"/>
    <col min="11774" max="11774" width="21.875" style="72" bestFit="1" customWidth="1"/>
    <col min="11775" max="11787" width="9.625" style="72" customWidth="1"/>
    <col min="11788" max="11788" width="13.875" style="72" customWidth="1"/>
    <col min="11789" max="11789" width="5.25" style="72" customWidth="1"/>
    <col min="11790" max="11790" width="6.25" style="72" customWidth="1"/>
    <col min="11791" max="11791" width="14.875" style="72" bestFit="1" customWidth="1"/>
    <col min="11792" max="11792" width="6.25" style="72" customWidth="1"/>
    <col min="11793" max="12029" width="9" style="72"/>
    <col min="12030" max="12030" width="21.875" style="72" bestFit="1" customWidth="1"/>
    <col min="12031" max="12043" width="9.625" style="72" customWidth="1"/>
    <col min="12044" max="12044" width="13.875" style="72" customWidth="1"/>
    <col min="12045" max="12045" width="5.25" style="72" customWidth="1"/>
    <col min="12046" max="12046" width="6.25" style="72" customWidth="1"/>
    <col min="12047" max="12047" width="14.875" style="72" bestFit="1" customWidth="1"/>
    <col min="12048" max="12048" width="6.25" style="72" customWidth="1"/>
    <col min="12049" max="12285" width="9" style="72"/>
    <col min="12286" max="12286" width="21.875" style="72" bestFit="1" customWidth="1"/>
    <col min="12287" max="12299" width="9.625" style="72" customWidth="1"/>
    <col min="12300" max="12300" width="13.875" style="72" customWidth="1"/>
    <col min="12301" max="12301" width="5.25" style="72" customWidth="1"/>
    <col min="12302" max="12302" width="6.25" style="72" customWidth="1"/>
    <col min="12303" max="12303" width="14.875" style="72" bestFit="1" customWidth="1"/>
    <col min="12304" max="12304" width="6.25" style="72" customWidth="1"/>
    <col min="12305" max="12541" width="9" style="72"/>
    <col min="12542" max="12542" width="21.875" style="72" bestFit="1" customWidth="1"/>
    <col min="12543" max="12555" width="9.625" style="72" customWidth="1"/>
    <col min="12556" max="12556" width="13.875" style="72" customWidth="1"/>
    <col min="12557" max="12557" width="5.25" style="72" customWidth="1"/>
    <col min="12558" max="12558" width="6.25" style="72" customWidth="1"/>
    <col min="12559" max="12559" width="14.875" style="72" bestFit="1" customWidth="1"/>
    <col min="12560" max="12560" width="6.25" style="72" customWidth="1"/>
    <col min="12561" max="12797" width="9" style="72"/>
    <col min="12798" max="12798" width="21.875" style="72" bestFit="1" customWidth="1"/>
    <col min="12799" max="12811" width="9.625" style="72" customWidth="1"/>
    <col min="12812" max="12812" width="13.875" style="72" customWidth="1"/>
    <col min="12813" max="12813" width="5.25" style="72" customWidth="1"/>
    <col min="12814" max="12814" width="6.25" style="72" customWidth="1"/>
    <col min="12815" max="12815" width="14.875" style="72" bestFit="1" customWidth="1"/>
    <col min="12816" max="12816" width="6.25" style="72" customWidth="1"/>
    <col min="12817" max="13053" width="9" style="72"/>
    <col min="13054" max="13054" width="21.875" style="72" bestFit="1" customWidth="1"/>
    <col min="13055" max="13067" width="9.625" style="72" customWidth="1"/>
    <col min="13068" max="13068" width="13.875" style="72" customWidth="1"/>
    <col min="13069" max="13069" width="5.25" style="72" customWidth="1"/>
    <col min="13070" max="13070" width="6.25" style="72" customWidth="1"/>
    <col min="13071" max="13071" width="14.875" style="72" bestFit="1" customWidth="1"/>
    <col min="13072" max="13072" width="6.25" style="72" customWidth="1"/>
    <col min="13073" max="13309" width="9" style="72"/>
    <col min="13310" max="13310" width="21.875" style="72" bestFit="1" customWidth="1"/>
    <col min="13311" max="13323" width="9.625" style="72" customWidth="1"/>
    <col min="13324" max="13324" width="13.875" style="72" customWidth="1"/>
    <col min="13325" max="13325" width="5.25" style="72" customWidth="1"/>
    <col min="13326" max="13326" width="6.25" style="72" customWidth="1"/>
    <col min="13327" max="13327" width="14.875" style="72" bestFit="1" customWidth="1"/>
    <col min="13328" max="13328" width="6.25" style="72" customWidth="1"/>
    <col min="13329" max="13565" width="9" style="72"/>
    <col min="13566" max="13566" width="21.875" style="72" bestFit="1" customWidth="1"/>
    <col min="13567" max="13579" width="9.625" style="72" customWidth="1"/>
    <col min="13580" max="13580" width="13.875" style="72" customWidth="1"/>
    <col min="13581" max="13581" width="5.25" style="72" customWidth="1"/>
    <col min="13582" max="13582" width="6.25" style="72" customWidth="1"/>
    <col min="13583" max="13583" width="14.875" style="72" bestFit="1" customWidth="1"/>
    <col min="13584" max="13584" width="6.25" style="72" customWidth="1"/>
    <col min="13585" max="13821" width="9" style="72"/>
    <col min="13822" max="13822" width="21.875" style="72" bestFit="1" customWidth="1"/>
    <col min="13823" max="13835" width="9.625" style="72" customWidth="1"/>
    <col min="13836" max="13836" width="13.875" style="72" customWidth="1"/>
    <col min="13837" max="13837" width="5.25" style="72" customWidth="1"/>
    <col min="13838" max="13838" width="6.25" style="72" customWidth="1"/>
    <col min="13839" max="13839" width="14.875" style="72" bestFit="1" customWidth="1"/>
    <col min="13840" max="13840" width="6.25" style="72" customWidth="1"/>
    <col min="13841" max="14077" width="9" style="72"/>
    <col min="14078" max="14078" width="21.875" style="72" bestFit="1" customWidth="1"/>
    <col min="14079" max="14091" width="9.625" style="72" customWidth="1"/>
    <col min="14092" max="14092" width="13.875" style="72" customWidth="1"/>
    <col min="14093" max="14093" width="5.25" style="72" customWidth="1"/>
    <col min="14094" max="14094" width="6.25" style="72" customWidth="1"/>
    <col min="14095" max="14095" width="14.875" style="72" bestFit="1" customWidth="1"/>
    <col min="14096" max="14096" width="6.25" style="72" customWidth="1"/>
    <col min="14097" max="14333" width="9" style="72"/>
    <col min="14334" max="14334" width="21.875" style="72" bestFit="1" customWidth="1"/>
    <col min="14335" max="14347" width="9.625" style="72" customWidth="1"/>
    <col min="14348" max="14348" width="13.875" style="72" customWidth="1"/>
    <col min="14349" max="14349" width="5.25" style="72" customWidth="1"/>
    <col min="14350" max="14350" width="6.25" style="72" customWidth="1"/>
    <col min="14351" max="14351" width="14.875" style="72" bestFit="1" customWidth="1"/>
    <col min="14352" max="14352" width="6.25" style="72" customWidth="1"/>
    <col min="14353" max="14589" width="9" style="72"/>
    <col min="14590" max="14590" width="21.875" style="72" bestFit="1" customWidth="1"/>
    <col min="14591" max="14603" width="9.625" style="72" customWidth="1"/>
    <col min="14604" max="14604" width="13.875" style="72" customWidth="1"/>
    <col min="14605" max="14605" width="5.25" style="72" customWidth="1"/>
    <col min="14606" max="14606" width="6.25" style="72" customWidth="1"/>
    <col min="14607" max="14607" width="14.875" style="72" bestFit="1" customWidth="1"/>
    <col min="14608" max="14608" width="6.25" style="72" customWidth="1"/>
    <col min="14609" max="14845" width="9" style="72"/>
    <col min="14846" max="14846" width="21.875" style="72" bestFit="1" customWidth="1"/>
    <col min="14847" max="14859" width="9.625" style="72" customWidth="1"/>
    <col min="14860" max="14860" width="13.875" style="72" customWidth="1"/>
    <col min="14861" max="14861" width="5.25" style="72" customWidth="1"/>
    <col min="14862" max="14862" width="6.25" style="72" customWidth="1"/>
    <col min="14863" max="14863" width="14.875" style="72" bestFit="1" customWidth="1"/>
    <col min="14864" max="14864" width="6.25" style="72" customWidth="1"/>
    <col min="14865" max="15101" width="9" style="72"/>
    <col min="15102" max="15102" width="21.875" style="72" bestFit="1" customWidth="1"/>
    <col min="15103" max="15115" width="9.625" style="72" customWidth="1"/>
    <col min="15116" max="15116" width="13.875" style="72" customWidth="1"/>
    <col min="15117" max="15117" width="5.25" style="72" customWidth="1"/>
    <col min="15118" max="15118" width="6.25" style="72" customWidth="1"/>
    <col min="15119" max="15119" width="14.875" style="72" bestFit="1" customWidth="1"/>
    <col min="15120" max="15120" width="6.25" style="72" customWidth="1"/>
    <col min="15121" max="15357" width="9" style="72"/>
    <col min="15358" max="15358" width="21.875" style="72" bestFit="1" customWidth="1"/>
    <col min="15359" max="15371" width="9.625" style="72" customWidth="1"/>
    <col min="15372" max="15372" width="13.875" style="72" customWidth="1"/>
    <col min="15373" max="15373" width="5.25" style="72" customWidth="1"/>
    <col min="15374" max="15374" width="6.25" style="72" customWidth="1"/>
    <col min="15375" max="15375" width="14.875" style="72" bestFit="1" customWidth="1"/>
    <col min="15376" max="15376" width="6.25" style="72" customWidth="1"/>
    <col min="15377" max="15613" width="9" style="72"/>
    <col min="15614" max="15614" width="21.875" style="72" bestFit="1" customWidth="1"/>
    <col min="15615" max="15627" width="9.625" style="72" customWidth="1"/>
    <col min="15628" max="15628" width="13.875" style="72" customWidth="1"/>
    <col min="15629" max="15629" width="5.25" style="72" customWidth="1"/>
    <col min="15630" max="15630" width="6.25" style="72" customWidth="1"/>
    <col min="15631" max="15631" width="14.875" style="72" bestFit="1" customWidth="1"/>
    <col min="15632" max="15632" width="6.25" style="72" customWidth="1"/>
    <col min="15633" max="15869" width="9" style="72"/>
    <col min="15870" max="15870" width="21.875" style="72" bestFit="1" customWidth="1"/>
    <col min="15871" max="15883" width="9.625" style="72" customWidth="1"/>
    <col min="15884" max="15884" width="13.875" style="72" customWidth="1"/>
    <col min="15885" max="15885" width="5.25" style="72" customWidth="1"/>
    <col min="15886" max="15886" width="6.25" style="72" customWidth="1"/>
    <col min="15887" max="15887" width="14.875" style="72" bestFit="1" customWidth="1"/>
    <col min="15888" max="15888" width="6.25" style="72" customWidth="1"/>
    <col min="15889" max="16125" width="9" style="72"/>
    <col min="16126" max="16126" width="21.875" style="72" bestFit="1" customWidth="1"/>
    <col min="16127" max="16139" width="9.625" style="72" customWidth="1"/>
    <col min="16140" max="16140" width="13.875" style="72" customWidth="1"/>
    <col min="16141" max="16141" width="5.25" style="72" customWidth="1"/>
    <col min="16142" max="16142" width="6.25" style="72" customWidth="1"/>
    <col min="16143" max="16143" width="14.875" style="72" bestFit="1" customWidth="1"/>
    <col min="16144" max="16144" width="6.25" style="72" customWidth="1"/>
    <col min="16145" max="16384" width="9" style="72"/>
  </cols>
  <sheetData>
    <row r="1" spans="1:16" ht="13.5" customHeight="1" x14ac:dyDescent="0.15">
      <c r="A1" s="373" t="str">
        <f>基本情報!$D$6 &amp;"　"&amp;"女子"&amp;"　"&amp;"混成競技情報"</f>
        <v>　女子　混成競技情報</v>
      </c>
      <c r="B1" s="373"/>
      <c r="C1" s="373"/>
      <c r="D1" s="373"/>
      <c r="E1" s="373"/>
      <c r="F1" s="373"/>
      <c r="G1" s="373"/>
      <c r="H1" s="373"/>
      <c r="I1" s="373"/>
      <c r="J1" s="373"/>
      <c r="K1" s="373"/>
      <c r="L1" s="70"/>
      <c r="M1" s="70"/>
      <c r="N1" s="70"/>
      <c r="O1" s="71"/>
      <c r="P1" s="71"/>
    </row>
    <row r="2" spans="1:16" ht="14.25" customHeight="1" thickBot="1" x14ac:dyDescent="0.2">
      <c r="A2" s="374"/>
      <c r="B2" s="374"/>
      <c r="C2" s="374"/>
      <c r="D2" s="374"/>
      <c r="E2" s="374"/>
      <c r="F2" s="374"/>
      <c r="G2" s="374"/>
      <c r="H2" s="374"/>
      <c r="I2" s="374"/>
      <c r="J2" s="374"/>
      <c r="K2" s="374"/>
      <c r="L2" s="73"/>
      <c r="M2" s="73"/>
      <c r="N2" s="73"/>
      <c r="O2" s="74"/>
      <c r="P2" s="74"/>
    </row>
    <row r="3" spans="1:16" ht="17.25" hidden="1" customHeight="1" thickBot="1" x14ac:dyDescent="0.2">
      <c r="A3" s="75"/>
      <c r="B3" s="76"/>
      <c r="C3" s="76"/>
      <c r="D3" s="76"/>
      <c r="E3" s="76"/>
      <c r="F3" s="76"/>
      <c r="G3" s="76"/>
      <c r="H3" s="76"/>
      <c r="I3" s="76"/>
      <c r="J3" s="76"/>
      <c r="K3" s="76"/>
      <c r="L3" s="76"/>
      <c r="M3" s="76"/>
      <c r="N3" s="76"/>
      <c r="O3" s="74"/>
      <c r="P3" s="74"/>
    </row>
    <row r="4" spans="1:16" ht="28.5" customHeight="1" thickBot="1" x14ac:dyDescent="0.2">
      <c r="A4" s="99" t="s">
        <v>6</v>
      </c>
      <c r="B4" s="369" t="str">
        <f>IFERROR(N4,"")</f>
        <v/>
      </c>
      <c r="C4" s="370"/>
      <c r="D4" s="370"/>
      <c r="E4" s="370"/>
      <c r="F4" s="370"/>
      <c r="G4" s="370"/>
      <c r="H4" s="100" t="s">
        <v>456</v>
      </c>
      <c r="I4" s="191"/>
      <c r="J4" s="371"/>
      <c r="K4" s="372"/>
      <c r="N4" s="3" t="e">
        <f>VLOOKUP(SMALL(個人情報!$AU$5:$AU$401,1),個人情報!$AU$5:$AV$401,2,FALSE)</f>
        <v>#NUM!</v>
      </c>
    </row>
    <row r="5" spans="1:16" ht="21" customHeight="1" thickBot="1" x14ac:dyDescent="0.2">
      <c r="A5" s="101"/>
      <c r="B5" s="102" t="s">
        <v>1892</v>
      </c>
      <c r="C5" s="102" t="s">
        <v>131</v>
      </c>
      <c r="D5" s="102" t="s">
        <v>132</v>
      </c>
      <c r="E5" s="102" t="s">
        <v>131</v>
      </c>
      <c r="F5" s="102" t="s">
        <v>133</v>
      </c>
      <c r="G5" s="102" t="s">
        <v>134</v>
      </c>
      <c r="H5" s="102" t="s">
        <v>1893</v>
      </c>
      <c r="I5" s="102" t="s">
        <v>131</v>
      </c>
      <c r="J5" s="102" t="s">
        <v>135</v>
      </c>
      <c r="K5" s="103" t="s">
        <v>1894</v>
      </c>
      <c r="N5" s="3" t="e">
        <f>VLOOKUP(SMALL(個人情報!$AU$5:$AU$401,2),個人情報!$AU$5:$AV$401,2,FALSE)</f>
        <v>#NUM!</v>
      </c>
    </row>
    <row r="6" spans="1:16" ht="21" customHeight="1" thickTop="1" x14ac:dyDescent="0.15">
      <c r="A6" s="104" t="s">
        <v>350</v>
      </c>
      <c r="B6" s="105"/>
      <c r="C6" s="105"/>
      <c r="D6" s="105"/>
      <c r="E6" s="105"/>
      <c r="F6" s="105"/>
      <c r="G6" s="105"/>
      <c r="H6" s="105"/>
      <c r="I6" s="105"/>
      <c r="J6" s="105"/>
      <c r="K6" s="106"/>
      <c r="N6" s="3" t="e">
        <f>VLOOKUP(SMALL(個人情報!$AU$5:$AU$401,3),個人情報!$AU$5:$AV$401,2,FALSE)</f>
        <v>#NUM!</v>
      </c>
    </row>
    <row r="7" spans="1:16" ht="21" customHeight="1" thickBot="1" x14ac:dyDescent="0.2">
      <c r="A7" s="107" t="s">
        <v>351</v>
      </c>
      <c r="B7" s="108"/>
      <c r="C7" s="108"/>
      <c r="D7" s="108"/>
      <c r="E7" s="108"/>
      <c r="F7" s="108"/>
      <c r="G7" s="108"/>
      <c r="H7" s="108"/>
      <c r="I7" s="108"/>
      <c r="J7" s="108"/>
      <c r="K7" s="109"/>
    </row>
    <row r="8" spans="1:16" ht="21" customHeight="1" x14ac:dyDescent="0.15">
      <c r="A8" s="110" t="s">
        <v>457</v>
      </c>
      <c r="B8" s="111"/>
      <c r="C8" s="111"/>
      <c r="D8" s="111"/>
      <c r="E8" s="111"/>
      <c r="F8" s="111"/>
      <c r="G8" s="111"/>
      <c r="H8" s="111"/>
      <c r="I8" s="111"/>
      <c r="J8" s="111"/>
      <c r="K8" s="112"/>
    </row>
    <row r="9" spans="1:16" ht="21" customHeight="1" thickBot="1" x14ac:dyDescent="0.2">
      <c r="A9" s="113" t="s">
        <v>458</v>
      </c>
      <c r="B9" s="114"/>
      <c r="C9" s="114"/>
      <c r="D9" s="114"/>
      <c r="E9" s="114"/>
      <c r="F9" s="114"/>
      <c r="G9" s="114"/>
      <c r="H9" s="114"/>
      <c r="I9" s="114"/>
      <c r="J9" s="114"/>
      <c r="K9" s="115"/>
    </row>
    <row r="10" spans="1:16" ht="28.5" customHeight="1" thickBot="1" x14ac:dyDescent="0.2">
      <c r="A10" s="116"/>
      <c r="B10" s="117"/>
      <c r="C10" s="117"/>
      <c r="D10" s="117"/>
      <c r="E10" s="117"/>
      <c r="F10" s="117"/>
      <c r="G10" s="117"/>
      <c r="H10" s="117"/>
      <c r="I10" s="117"/>
      <c r="J10" s="117"/>
      <c r="K10" s="118"/>
    </row>
    <row r="11" spans="1:16" ht="29.25" customHeight="1" thickBot="1" x14ac:dyDescent="0.2">
      <c r="A11" s="99" t="s">
        <v>6</v>
      </c>
      <c r="B11" s="369" t="str">
        <f>IFERROR(N5,"")</f>
        <v/>
      </c>
      <c r="C11" s="370"/>
      <c r="D11" s="370"/>
      <c r="E11" s="370"/>
      <c r="F11" s="370"/>
      <c r="G11" s="370"/>
      <c r="H11" s="100" t="s">
        <v>456</v>
      </c>
      <c r="I11" s="191"/>
      <c r="J11" s="371"/>
      <c r="K11" s="372"/>
    </row>
    <row r="12" spans="1:16" ht="21" customHeight="1" thickBot="1" x14ac:dyDescent="0.2">
      <c r="A12" s="101"/>
      <c r="B12" s="102" t="s">
        <v>1892</v>
      </c>
      <c r="C12" s="102" t="s">
        <v>131</v>
      </c>
      <c r="D12" s="102" t="s">
        <v>132</v>
      </c>
      <c r="E12" s="102" t="s">
        <v>131</v>
      </c>
      <c r="F12" s="102" t="s">
        <v>133</v>
      </c>
      <c r="G12" s="102" t="s">
        <v>134</v>
      </c>
      <c r="H12" s="102" t="s">
        <v>1893</v>
      </c>
      <c r="I12" s="102" t="s">
        <v>131</v>
      </c>
      <c r="J12" s="102" t="s">
        <v>135</v>
      </c>
      <c r="K12" s="103" t="s">
        <v>1894</v>
      </c>
    </row>
    <row r="13" spans="1:16" ht="21" customHeight="1" thickTop="1" x14ac:dyDescent="0.15">
      <c r="A13" s="104" t="s">
        <v>350</v>
      </c>
      <c r="B13" s="105"/>
      <c r="C13" s="105"/>
      <c r="D13" s="105"/>
      <c r="E13" s="105"/>
      <c r="F13" s="105"/>
      <c r="G13" s="105"/>
      <c r="H13" s="105"/>
      <c r="I13" s="105"/>
      <c r="J13" s="105"/>
      <c r="K13" s="106"/>
    </row>
    <row r="14" spans="1:16" ht="21" customHeight="1" thickBot="1" x14ac:dyDescent="0.2">
      <c r="A14" s="107" t="s">
        <v>351</v>
      </c>
      <c r="B14" s="108"/>
      <c r="C14" s="108"/>
      <c r="D14" s="108"/>
      <c r="E14" s="108"/>
      <c r="F14" s="108"/>
      <c r="G14" s="108"/>
      <c r="H14" s="108"/>
      <c r="I14" s="108"/>
      <c r="J14" s="108"/>
      <c r="K14" s="109"/>
    </row>
    <row r="15" spans="1:16" ht="21" customHeight="1" x14ac:dyDescent="0.15">
      <c r="A15" s="110" t="s">
        <v>457</v>
      </c>
      <c r="B15" s="111"/>
      <c r="C15" s="111"/>
      <c r="D15" s="111"/>
      <c r="E15" s="111"/>
      <c r="F15" s="111"/>
      <c r="G15" s="111"/>
      <c r="H15" s="111"/>
      <c r="I15" s="111"/>
      <c r="J15" s="111"/>
      <c r="K15" s="112"/>
    </row>
    <row r="16" spans="1:16" ht="21" customHeight="1" thickBot="1" x14ac:dyDescent="0.2">
      <c r="A16" s="113" t="s">
        <v>458</v>
      </c>
      <c r="B16" s="114"/>
      <c r="C16" s="114"/>
      <c r="D16" s="114"/>
      <c r="E16" s="114"/>
      <c r="F16" s="114"/>
      <c r="G16" s="114"/>
      <c r="H16" s="114"/>
      <c r="I16" s="114"/>
      <c r="J16" s="114"/>
      <c r="K16" s="115"/>
    </row>
    <row r="17" spans="1:11" ht="14.25" thickBot="1" x14ac:dyDescent="0.2"/>
    <row r="18" spans="1:11" ht="29.25" customHeight="1" thickBot="1" x14ac:dyDescent="0.2">
      <c r="A18" s="99" t="s">
        <v>6</v>
      </c>
      <c r="B18" s="369" t="str">
        <f>IFERROR(N6,"")</f>
        <v/>
      </c>
      <c r="C18" s="370"/>
      <c r="D18" s="370"/>
      <c r="E18" s="370"/>
      <c r="F18" s="370"/>
      <c r="G18" s="370"/>
      <c r="H18" s="100" t="s">
        <v>456</v>
      </c>
      <c r="I18" s="191"/>
      <c r="J18" s="371"/>
      <c r="K18" s="372"/>
    </row>
    <row r="19" spans="1:11" ht="21" customHeight="1" thickBot="1" x14ac:dyDescent="0.2">
      <c r="A19" s="101"/>
      <c r="B19" s="102" t="s">
        <v>1892</v>
      </c>
      <c r="C19" s="102" t="s">
        <v>131</v>
      </c>
      <c r="D19" s="102" t="s">
        <v>132</v>
      </c>
      <c r="E19" s="102" t="s">
        <v>131</v>
      </c>
      <c r="F19" s="102" t="s">
        <v>133</v>
      </c>
      <c r="G19" s="102" t="s">
        <v>134</v>
      </c>
      <c r="H19" s="102" t="s">
        <v>1893</v>
      </c>
      <c r="I19" s="102" t="s">
        <v>131</v>
      </c>
      <c r="J19" s="102" t="s">
        <v>135</v>
      </c>
      <c r="K19" s="103" t="s">
        <v>1894</v>
      </c>
    </row>
    <row r="20" spans="1:11" ht="21" customHeight="1" thickTop="1" x14ac:dyDescent="0.15">
      <c r="A20" s="104" t="s">
        <v>350</v>
      </c>
      <c r="B20" s="105"/>
      <c r="C20" s="105"/>
      <c r="D20" s="105"/>
      <c r="E20" s="105"/>
      <c r="F20" s="105"/>
      <c r="G20" s="105"/>
      <c r="H20" s="105"/>
      <c r="I20" s="105"/>
      <c r="J20" s="105"/>
      <c r="K20" s="106"/>
    </row>
    <row r="21" spans="1:11" ht="21" customHeight="1" thickBot="1" x14ac:dyDescent="0.2">
      <c r="A21" s="107" t="s">
        <v>351</v>
      </c>
      <c r="B21" s="108"/>
      <c r="C21" s="108"/>
      <c r="D21" s="108"/>
      <c r="E21" s="108"/>
      <c r="F21" s="108"/>
      <c r="G21" s="108"/>
      <c r="H21" s="108"/>
      <c r="I21" s="108"/>
      <c r="J21" s="108"/>
      <c r="K21" s="109"/>
    </row>
    <row r="22" spans="1:11" ht="21" customHeight="1" x14ac:dyDescent="0.15">
      <c r="A22" s="110" t="s">
        <v>457</v>
      </c>
      <c r="B22" s="111"/>
      <c r="C22" s="111"/>
      <c r="D22" s="111"/>
      <c r="E22" s="111"/>
      <c r="F22" s="111"/>
      <c r="G22" s="111"/>
      <c r="H22" s="111"/>
      <c r="I22" s="111"/>
      <c r="J22" s="111"/>
      <c r="K22" s="112"/>
    </row>
    <row r="23" spans="1:11" ht="21" customHeight="1" thickBot="1" x14ac:dyDescent="0.2">
      <c r="A23" s="113" t="s">
        <v>458</v>
      </c>
      <c r="B23" s="114"/>
      <c r="C23" s="114"/>
      <c r="D23" s="114"/>
      <c r="E23" s="114"/>
      <c r="F23" s="114"/>
      <c r="G23" s="114"/>
      <c r="H23" s="114"/>
      <c r="I23" s="114"/>
      <c r="J23" s="114"/>
      <c r="K23" s="115"/>
    </row>
  </sheetData>
  <sheetProtection algorithmName="SHA-512" hashValue="/0biw8tpvAnPxi0/KrU8mCw0jz0N2ZhiNpfQ7tojM8umTA4rPdoAFPhW9CWh+H6YLYEZmDyIbve1j/3FWkInwQ==" saltValue="hfHD1KkndSO+HhdUXuTjyg==" spinCount="100000" sheet="1" selectLockedCells="1"/>
  <mergeCells count="7">
    <mergeCell ref="B18:G18"/>
    <mergeCell ref="J18:K18"/>
    <mergeCell ref="A1:K2"/>
    <mergeCell ref="B4:G4"/>
    <mergeCell ref="J4:K4"/>
    <mergeCell ref="B11:G11"/>
    <mergeCell ref="J11:K11"/>
  </mergeCells>
  <phoneticPr fontId="1"/>
  <pageMargins left="0.7" right="0.7" top="0.75" bottom="0.75" header="0.3" footer="0.3"/>
  <pageSetup paperSize="9" scale="83" orientation="landscape" horizontalDpi="0" verticalDpi="0" r:id="rId1"/>
  <colBreaks count="1" manualBreakCount="1">
    <brk id="12" max="30" man="1"/>
  </colBreaks>
  <extLst>
    <ext xmlns:x14="http://schemas.microsoft.com/office/spreadsheetml/2009/9/main" uri="{CCE6A557-97BC-4b89-ADB6-D9C93CAAB3DF}">
      <x14:dataValidations xmlns:xm="http://schemas.microsoft.com/office/excel/2006/main" count="2">
        <x14:dataValidation imeMode="halfAlpha" allowBlank="1" showInputMessage="1" showErrorMessage="1" xr:uid="{00000000-0002-0000-0600-000000000000}">
          <xm:sqref>TUM983060:TUY983060 JC4:JG4 SY4:TC4 ACU4:ACY4 AMQ4:AMU4 AWM4:AWQ4 BGI4:BGM4 BQE4:BQI4 CAA4:CAE4 CJW4:CKA4 CTS4:CTW4 DDO4:DDS4 DNK4:DNO4 DXG4:DXK4 EHC4:EHG4 EQY4:ERC4 FAU4:FAY4 FKQ4:FKU4 FUM4:FUQ4 GEI4:GEM4 GOE4:GOI4 GYA4:GYE4 HHW4:HIA4 HRS4:HRW4 IBO4:IBS4 ILK4:ILO4 IVG4:IVK4 JFC4:JFG4 JOY4:JPC4 JYU4:JYY4 KIQ4:KIU4 KSM4:KSQ4 LCI4:LCM4 LME4:LMI4 LWA4:LWE4 MFW4:MGA4 MPS4:MPW4 MZO4:MZS4 NJK4:NJO4 NTG4:NTK4 ODC4:ODG4 OMY4:ONC4 OWU4:OWY4 PGQ4:PGU4 PQM4:PQQ4 QAI4:QAM4 QKE4:QKI4 QUA4:QUE4 RDW4:REA4 RNS4:RNW4 RXO4:RXS4 SHK4:SHO4 SRG4:SRK4 TBC4:TBG4 TKY4:TLC4 TUU4:TUY4 UEQ4:UEU4 UOM4:UOQ4 UYI4:UYM4 VIE4:VII4 VSA4:VSE4 WBW4:WCA4 WLS4:WLW4 WVO4:WVS4 JC65504:JG65504 SY65504:TC65504 ACU65504:ACY65504 AMQ65504:AMU65504 AWM65504:AWQ65504 BGI65504:BGM65504 BQE65504:BQI65504 CAA65504:CAE65504 CJW65504:CKA65504 CTS65504:CTW65504 DDO65504:DDS65504 DNK65504:DNO65504 DXG65504:DXK65504 EHC65504:EHG65504 EQY65504:ERC65504 FAU65504:FAY65504 FKQ65504:FKU65504 FUM65504:FUQ65504 GEI65504:GEM65504 GOE65504:GOI65504 GYA65504:GYE65504 HHW65504:HIA65504 HRS65504:HRW65504 IBO65504:IBS65504 ILK65504:ILO65504 IVG65504:IVK65504 JFC65504:JFG65504 JOY65504:JPC65504 JYU65504:JYY65504 KIQ65504:KIU65504 KSM65504:KSQ65504 LCI65504:LCM65504 LME65504:LMI65504 LWA65504:LWE65504 MFW65504:MGA65504 MPS65504:MPW65504 MZO65504:MZS65504 NJK65504:NJO65504 NTG65504:NTK65504 ODC65504:ODG65504 OMY65504:ONC65504 OWU65504:OWY65504 PGQ65504:PGU65504 PQM65504:PQQ65504 QAI65504:QAM65504 QKE65504:QKI65504 QUA65504:QUE65504 RDW65504:REA65504 RNS65504:RNW65504 RXO65504:RXS65504 SHK65504:SHO65504 SRG65504:SRK65504 TBC65504:TBG65504 TKY65504:TLC65504 TUU65504:TUY65504 UEQ65504:UEU65504 UOM65504:UOQ65504 UYI65504:UYM65504 VIE65504:VII65504 VSA65504:VSE65504 WBW65504:WCA65504 WLS65504:WLW65504 WVO65504:WVS65504 JC131040:JG131040 SY131040:TC131040 ACU131040:ACY131040 AMQ131040:AMU131040 AWM131040:AWQ131040 BGI131040:BGM131040 BQE131040:BQI131040 CAA131040:CAE131040 CJW131040:CKA131040 CTS131040:CTW131040 DDO131040:DDS131040 DNK131040:DNO131040 DXG131040:DXK131040 EHC131040:EHG131040 EQY131040:ERC131040 FAU131040:FAY131040 FKQ131040:FKU131040 FUM131040:FUQ131040 GEI131040:GEM131040 GOE131040:GOI131040 GYA131040:GYE131040 HHW131040:HIA131040 HRS131040:HRW131040 IBO131040:IBS131040 ILK131040:ILO131040 IVG131040:IVK131040 JFC131040:JFG131040 JOY131040:JPC131040 JYU131040:JYY131040 KIQ131040:KIU131040 KSM131040:KSQ131040 LCI131040:LCM131040 LME131040:LMI131040 LWA131040:LWE131040 MFW131040:MGA131040 MPS131040:MPW131040 MZO131040:MZS131040 NJK131040:NJO131040 NTG131040:NTK131040 ODC131040:ODG131040 OMY131040:ONC131040 OWU131040:OWY131040 PGQ131040:PGU131040 PQM131040:PQQ131040 QAI131040:QAM131040 QKE131040:QKI131040 QUA131040:QUE131040 RDW131040:REA131040 RNS131040:RNW131040 RXO131040:RXS131040 SHK131040:SHO131040 SRG131040:SRK131040 TBC131040:TBG131040 TKY131040:TLC131040 TUU131040:TUY131040 UEQ131040:UEU131040 UOM131040:UOQ131040 UYI131040:UYM131040 VIE131040:VII131040 VSA131040:VSE131040 WBW131040:WCA131040 WLS131040:WLW131040 WVO131040:WVS131040 JC196576:JG196576 SY196576:TC196576 ACU196576:ACY196576 AMQ196576:AMU196576 AWM196576:AWQ196576 BGI196576:BGM196576 BQE196576:BQI196576 CAA196576:CAE196576 CJW196576:CKA196576 CTS196576:CTW196576 DDO196576:DDS196576 DNK196576:DNO196576 DXG196576:DXK196576 EHC196576:EHG196576 EQY196576:ERC196576 FAU196576:FAY196576 FKQ196576:FKU196576 FUM196576:FUQ196576 GEI196576:GEM196576 GOE196576:GOI196576 GYA196576:GYE196576 HHW196576:HIA196576 HRS196576:HRW196576 IBO196576:IBS196576 ILK196576:ILO196576 IVG196576:IVK196576 JFC196576:JFG196576 JOY196576:JPC196576 JYU196576:JYY196576 KIQ196576:KIU196576 KSM196576:KSQ196576 LCI196576:LCM196576 LME196576:LMI196576 LWA196576:LWE196576 MFW196576:MGA196576 MPS196576:MPW196576 MZO196576:MZS196576 NJK196576:NJO196576 NTG196576:NTK196576 ODC196576:ODG196576 OMY196576:ONC196576 OWU196576:OWY196576 PGQ196576:PGU196576 PQM196576:PQQ196576 QAI196576:QAM196576 QKE196576:QKI196576 QUA196576:QUE196576 RDW196576:REA196576 RNS196576:RNW196576 RXO196576:RXS196576 SHK196576:SHO196576 SRG196576:SRK196576 TBC196576:TBG196576 TKY196576:TLC196576 TUU196576:TUY196576 UEQ196576:UEU196576 UOM196576:UOQ196576 UYI196576:UYM196576 VIE196576:VII196576 VSA196576:VSE196576 WBW196576:WCA196576 WLS196576:WLW196576 WVO196576:WVS196576 JC262112:JG262112 SY262112:TC262112 ACU262112:ACY262112 AMQ262112:AMU262112 AWM262112:AWQ262112 BGI262112:BGM262112 BQE262112:BQI262112 CAA262112:CAE262112 CJW262112:CKA262112 CTS262112:CTW262112 DDO262112:DDS262112 DNK262112:DNO262112 DXG262112:DXK262112 EHC262112:EHG262112 EQY262112:ERC262112 FAU262112:FAY262112 FKQ262112:FKU262112 FUM262112:FUQ262112 GEI262112:GEM262112 GOE262112:GOI262112 GYA262112:GYE262112 HHW262112:HIA262112 HRS262112:HRW262112 IBO262112:IBS262112 ILK262112:ILO262112 IVG262112:IVK262112 JFC262112:JFG262112 JOY262112:JPC262112 JYU262112:JYY262112 KIQ262112:KIU262112 KSM262112:KSQ262112 LCI262112:LCM262112 LME262112:LMI262112 LWA262112:LWE262112 MFW262112:MGA262112 MPS262112:MPW262112 MZO262112:MZS262112 NJK262112:NJO262112 NTG262112:NTK262112 ODC262112:ODG262112 OMY262112:ONC262112 OWU262112:OWY262112 PGQ262112:PGU262112 PQM262112:PQQ262112 QAI262112:QAM262112 QKE262112:QKI262112 QUA262112:QUE262112 RDW262112:REA262112 RNS262112:RNW262112 RXO262112:RXS262112 SHK262112:SHO262112 SRG262112:SRK262112 TBC262112:TBG262112 TKY262112:TLC262112 TUU262112:TUY262112 UEQ262112:UEU262112 UOM262112:UOQ262112 UYI262112:UYM262112 VIE262112:VII262112 VSA262112:VSE262112 WBW262112:WCA262112 WLS262112:WLW262112 WVO262112:WVS262112 JC327648:JG327648 SY327648:TC327648 ACU327648:ACY327648 AMQ327648:AMU327648 AWM327648:AWQ327648 BGI327648:BGM327648 BQE327648:BQI327648 CAA327648:CAE327648 CJW327648:CKA327648 CTS327648:CTW327648 DDO327648:DDS327648 DNK327648:DNO327648 DXG327648:DXK327648 EHC327648:EHG327648 EQY327648:ERC327648 FAU327648:FAY327648 FKQ327648:FKU327648 FUM327648:FUQ327648 GEI327648:GEM327648 GOE327648:GOI327648 GYA327648:GYE327648 HHW327648:HIA327648 HRS327648:HRW327648 IBO327648:IBS327648 ILK327648:ILO327648 IVG327648:IVK327648 JFC327648:JFG327648 JOY327648:JPC327648 JYU327648:JYY327648 KIQ327648:KIU327648 KSM327648:KSQ327648 LCI327648:LCM327648 LME327648:LMI327648 LWA327648:LWE327648 MFW327648:MGA327648 MPS327648:MPW327648 MZO327648:MZS327648 NJK327648:NJO327648 NTG327648:NTK327648 ODC327648:ODG327648 OMY327648:ONC327648 OWU327648:OWY327648 PGQ327648:PGU327648 PQM327648:PQQ327648 QAI327648:QAM327648 QKE327648:QKI327648 QUA327648:QUE327648 RDW327648:REA327648 RNS327648:RNW327648 RXO327648:RXS327648 SHK327648:SHO327648 SRG327648:SRK327648 TBC327648:TBG327648 TKY327648:TLC327648 TUU327648:TUY327648 UEQ327648:UEU327648 UOM327648:UOQ327648 UYI327648:UYM327648 VIE327648:VII327648 VSA327648:VSE327648 WBW327648:WCA327648 WLS327648:WLW327648 WVO327648:WVS327648 JC393184:JG393184 SY393184:TC393184 ACU393184:ACY393184 AMQ393184:AMU393184 AWM393184:AWQ393184 BGI393184:BGM393184 BQE393184:BQI393184 CAA393184:CAE393184 CJW393184:CKA393184 CTS393184:CTW393184 DDO393184:DDS393184 DNK393184:DNO393184 DXG393184:DXK393184 EHC393184:EHG393184 EQY393184:ERC393184 FAU393184:FAY393184 FKQ393184:FKU393184 FUM393184:FUQ393184 GEI393184:GEM393184 GOE393184:GOI393184 GYA393184:GYE393184 HHW393184:HIA393184 HRS393184:HRW393184 IBO393184:IBS393184 ILK393184:ILO393184 IVG393184:IVK393184 JFC393184:JFG393184 JOY393184:JPC393184 JYU393184:JYY393184 KIQ393184:KIU393184 KSM393184:KSQ393184 LCI393184:LCM393184 LME393184:LMI393184 LWA393184:LWE393184 MFW393184:MGA393184 MPS393184:MPW393184 MZO393184:MZS393184 NJK393184:NJO393184 NTG393184:NTK393184 ODC393184:ODG393184 OMY393184:ONC393184 OWU393184:OWY393184 PGQ393184:PGU393184 PQM393184:PQQ393184 QAI393184:QAM393184 QKE393184:QKI393184 QUA393184:QUE393184 RDW393184:REA393184 RNS393184:RNW393184 RXO393184:RXS393184 SHK393184:SHO393184 SRG393184:SRK393184 TBC393184:TBG393184 TKY393184:TLC393184 TUU393184:TUY393184 UEQ393184:UEU393184 UOM393184:UOQ393184 UYI393184:UYM393184 VIE393184:VII393184 VSA393184:VSE393184 WBW393184:WCA393184 WLS393184:WLW393184 WVO393184:WVS393184 JC458720:JG458720 SY458720:TC458720 ACU458720:ACY458720 AMQ458720:AMU458720 AWM458720:AWQ458720 BGI458720:BGM458720 BQE458720:BQI458720 CAA458720:CAE458720 CJW458720:CKA458720 CTS458720:CTW458720 DDO458720:DDS458720 DNK458720:DNO458720 DXG458720:DXK458720 EHC458720:EHG458720 EQY458720:ERC458720 FAU458720:FAY458720 FKQ458720:FKU458720 FUM458720:FUQ458720 GEI458720:GEM458720 GOE458720:GOI458720 GYA458720:GYE458720 HHW458720:HIA458720 HRS458720:HRW458720 IBO458720:IBS458720 ILK458720:ILO458720 IVG458720:IVK458720 JFC458720:JFG458720 JOY458720:JPC458720 JYU458720:JYY458720 KIQ458720:KIU458720 KSM458720:KSQ458720 LCI458720:LCM458720 LME458720:LMI458720 LWA458720:LWE458720 MFW458720:MGA458720 MPS458720:MPW458720 MZO458720:MZS458720 NJK458720:NJO458720 NTG458720:NTK458720 ODC458720:ODG458720 OMY458720:ONC458720 OWU458720:OWY458720 PGQ458720:PGU458720 PQM458720:PQQ458720 QAI458720:QAM458720 QKE458720:QKI458720 QUA458720:QUE458720 RDW458720:REA458720 RNS458720:RNW458720 RXO458720:RXS458720 SHK458720:SHO458720 SRG458720:SRK458720 TBC458720:TBG458720 TKY458720:TLC458720 TUU458720:TUY458720 UEQ458720:UEU458720 UOM458720:UOQ458720 UYI458720:UYM458720 VIE458720:VII458720 VSA458720:VSE458720 WBW458720:WCA458720 WLS458720:WLW458720 WVO458720:WVS458720 JC524256:JG524256 SY524256:TC524256 ACU524256:ACY524256 AMQ524256:AMU524256 AWM524256:AWQ524256 BGI524256:BGM524256 BQE524256:BQI524256 CAA524256:CAE524256 CJW524256:CKA524256 CTS524256:CTW524256 DDO524256:DDS524256 DNK524256:DNO524256 DXG524256:DXK524256 EHC524256:EHG524256 EQY524256:ERC524256 FAU524256:FAY524256 FKQ524256:FKU524256 FUM524256:FUQ524256 GEI524256:GEM524256 GOE524256:GOI524256 GYA524256:GYE524256 HHW524256:HIA524256 HRS524256:HRW524256 IBO524256:IBS524256 ILK524256:ILO524256 IVG524256:IVK524256 JFC524256:JFG524256 JOY524256:JPC524256 JYU524256:JYY524256 KIQ524256:KIU524256 KSM524256:KSQ524256 LCI524256:LCM524256 LME524256:LMI524256 LWA524256:LWE524256 MFW524256:MGA524256 MPS524256:MPW524256 MZO524256:MZS524256 NJK524256:NJO524256 NTG524256:NTK524256 ODC524256:ODG524256 OMY524256:ONC524256 OWU524256:OWY524256 PGQ524256:PGU524256 PQM524256:PQQ524256 QAI524256:QAM524256 QKE524256:QKI524256 QUA524256:QUE524256 RDW524256:REA524256 RNS524256:RNW524256 RXO524256:RXS524256 SHK524256:SHO524256 SRG524256:SRK524256 TBC524256:TBG524256 TKY524256:TLC524256 TUU524256:TUY524256 UEQ524256:UEU524256 UOM524256:UOQ524256 UYI524256:UYM524256 VIE524256:VII524256 VSA524256:VSE524256 WBW524256:WCA524256 WLS524256:WLW524256 WVO524256:WVS524256 JC589792:JG589792 SY589792:TC589792 ACU589792:ACY589792 AMQ589792:AMU589792 AWM589792:AWQ589792 BGI589792:BGM589792 BQE589792:BQI589792 CAA589792:CAE589792 CJW589792:CKA589792 CTS589792:CTW589792 DDO589792:DDS589792 DNK589792:DNO589792 DXG589792:DXK589792 EHC589792:EHG589792 EQY589792:ERC589792 FAU589792:FAY589792 FKQ589792:FKU589792 FUM589792:FUQ589792 GEI589792:GEM589792 GOE589792:GOI589792 GYA589792:GYE589792 HHW589792:HIA589792 HRS589792:HRW589792 IBO589792:IBS589792 ILK589792:ILO589792 IVG589792:IVK589792 JFC589792:JFG589792 JOY589792:JPC589792 JYU589792:JYY589792 KIQ589792:KIU589792 KSM589792:KSQ589792 LCI589792:LCM589792 LME589792:LMI589792 LWA589792:LWE589792 MFW589792:MGA589792 MPS589792:MPW589792 MZO589792:MZS589792 NJK589792:NJO589792 NTG589792:NTK589792 ODC589792:ODG589792 OMY589792:ONC589792 OWU589792:OWY589792 PGQ589792:PGU589792 PQM589792:PQQ589792 QAI589792:QAM589792 QKE589792:QKI589792 QUA589792:QUE589792 RDW589792:REA589792 RNS589792:RNW589792 RXO589792:RXS589792 SHK589792:SHO589792 SRG589792:SRK589792 TBC589792:TBG589792 TKY589792:TLC589792 TUU589792:TUY589792 UEQ589792:UEU589792 UOM589792:UOQ589792 UYI589792:UYM589792 VIE589792:VII589792 VSA589792:VSE589792 WBW589792:WCA589792 WLS589792:WLW589792 WVO589792:WVS589792 JC655328:JG655328 SY655328:TC655328 ACU655328:ACY655328 AMQ655328:AMU655328 AWM655328:AWQ655328 BGI655328:BGM655328 BQE655328:BQI655328 CAA655328:CAE655328 CJW655328:CKA655328 CTS655328:CTW655328 DDO655328:DDS655328 DNK655328:DNO655328 DXG655328:DXK655328 EHC655328:EHG655328 EQY655328:ERC655328 FAU655328:FAY655328 FKQ655328:FKU655328 FUM655328:FUQ655328 GEI655328:GEM655328 GOE655328:GOI655328 GYA655328:GYE655328 HHW655328:HIA655328 HRS655328:HRW655328 IBO655328:IBS655328 ILK655328:ILO655328 IVG655328:IVK655328 JFC655328:JFG655328 JOY655328:JPC655328 JYU655328:JYY655328 KIQ655328:KIU655328 KSM655328:KSQ655328 LCI655328:LCM655328 LME655328:LMI655328 LWA655328:LWE655328 MFW655328:MGA655328 MPS655328:MPW655328 MZO655328:MZS655328 NJK655328:NJO655328 NTG655328:NTK655328 ODC655328:ODG655328 OMY655328:ONC655328 OWU655328:OWY655328 PGQ655328:PGU655328 PQM655328:PQQ655328 QAI655328:QAM655328 QKE655328:QKI655328 QUA655328:QUE655328 RDW655328:REA655328 RNS655328:RNW655328 RXO655328:RXS655328 SHK655328:SHO655328 SRG655328:SRK655328 TBC655328:TBG655328 TKY655328:TLC655328 TUU655328:TUY655328 UEQ655328:UEU655328 UOM655328:UOQ655328 UYI655328:UYM655328 VIE655328:VII655328 VSA655328:VSE655328 WBW655328:WCA655328 WLS655328:WLW655328 WVO655328:WVS655328 JC720864:JG720864 SY720864:TC720864 ACU720864:ACY720864 AMQ720864:AMU720864 AWM720864:AWQ720864 BGI720864:BGM720864 BQE720864:BQI720864 CAA720864:CAE720864 CJW720864:CKA720864 CTS720864:CTW720864 DDO720864:DDS720864 DNK720864:DNO720864 DXG720864:DXK720864 EHC720864:EHG720864 EQY720864:ERC720864 FAU720864:FAY720864 FKQ720864:FKU720864 FUM720864:FUQ720864 GEI720864:GEM720864 GOE720864:GOI720864 GYA720864:GYE720864 HHW720864:HIA720864 HRS720864:HRW720864 IBO720864:IBS720864 ILK720864:ILO720864 IVG720864:IVK720864 JFC720864:JFG720864 JOY720864:JPC720864 JYU720864:JYY720864 KIQ720864:KIU720864 KSM720864:KSQ720864 LCI720864:LCM720864 LME720864:LMI720864 LWA720864:LWE720864 MFW720864:MGA720864 MPS720864:MPW720864 MZO720864:MZS720864 NJK720864:NJO720864 NTG720864:NTK720864 ODC720864:ODG720864 OMY720864:ONC720864 OWU720864:OWY720864 PGQ720864:PGU720864 PQM720864:PQQ720864 QAI720864:QAM720864 QKE720864:QKI720864 QUA720864:QUE720864 RDW720864:REA720864 RNS720864:RNW720864 RXO720864:RXS720864 SHK720864:SHO720864 SRG720864:SRK720864 TBC720864:TBG720864 TKY720864:TLC720864 TUU720864:TUY720864 UEQ720864:UEU720864 UOM720864:UOQ720864 UYI720864:UYM720864 VIE720864:VII720864 VSA720864:VSE720864 WBW720864:WCA720864 WLS720864:WLW720864 WVO720864:WVS720864 JC786400:JG786400 SY786400:TC786400 ACU786400:ACY786400 AMQ786400:AMU786400 AWM786400:AWQ786400 BGI786400:BGM786400 BQE786400:BQI786400 CAA786400:CAE786400 CJW786400:CKA786400 CTS786400:CTW786400 DDO786400:DDS786400 DNK786400:DNO786400 DXG786400:DXK786400 EHC786400:EHG786400 EQY786400:ERC786400 FAU786400:FAY786400 FKQ786400:FKU786400 FUM786400:FUQ786400 GEI786400:GEM786400 GOE786400:GOI786400 GYA786400:GYE786400 HHW786400:HIA786400 HRS786400:HRW786400 IBO786400:IBS786400 ILK786400:ILO786400 IVG786400:IVK786400 JFC786400:JFG786400 JOY786400:JPC786400 JYU786400:JYY786400 KIQ786400:KIU786400 KSM786400:KSQ786400 LCI786400:LCM786400 LME786400:LMI786400 LWA786400:LWE786400 MFW786400:MGA786400 MPS786400:MPW786400 MZO786400:MZS786400 NJK786400:NJO786400 NTG786400:NTK786400 ODC786400:ODG786400 OMY786400:ONC786400 OWU786400:OWY786400 PGQ786400:PGU786400 PQM786400:PQQ786400 QAI786400:QAM786400 QKE786400:QKI786400 QUA786400:QUE786400 RDW786400:REA786400 RNS786400:RNW786400 RXO786400:RXS786400 SHK786400:SHO786400 SRG786400:SRK786400 TBC786400:TBG786400 TKY786400:TLC786400 TUU786400:TUY786400 UEQ786400:UEU786400 UOM786400:UOQ786400 UYI786400:UYM786400 VIE786400:VII786400 VSA786400:VSE786400 WBW786400:WCA786400 WLS786400:WLW786400 WVO786400:WVS786400 JC851936:JG851936 SY851936:TC851936 ACU851936:ACY851936 AMQ851936:AMU851936 AWM851936:AWQ851936 BGI851936:BGM851936 BQE851936:BQI851936 CAA851936:CAE851936 CJW851936:CKA851936 CTS851936:CTW851936 DDO851936:DDS851936 DNK851936:DNO851936 DXG851936:DXK851936 EHC851936:EHG851936 EQY851936:ERC851936 FAU851936:FAY851936 FKQ851936:FKU851936 FUM851936:FUQ851936 GEI851936:GEM851936 GOE851936:GOI851936 GYA851936:GYE851936 HHW851936:HIA851936 HRS851936:HRW851936 IBO851936:IBS851936 ILK851936:ILO851936 IVG851936:IVK851936 JFC851936:JFG851936 JOY851936:JPC851936 JYU851936:JYY851936 KIQ851936:KIU851936 KSM851936:KSQ851936 LCI851936:LCM851936 LME851936:LMI851936 LWA851936:LWE851936 MFW851936:MGA851936 MPS851936:MPW851936 MZO851936:MZS851936 NJK851936:NJO851936 NTG851936:NTK851936 ODC851936:ODG851936 OMY851936:ONC851936 OWU851936:OWY851936 PGQ851936:PGU851936 PQM851936:PQQ851936 QAI851936:QAM851936 QKE851936:QKI851936 QUA851936:QUE851936 RDW851936:REA851936 RNS851936:RNW851936 RXO851936:RXS851936 SHK851936:SHO851936 SRG851936:SRK851936 TBC851936:TBG851936 TKY851936:TLC851936 TUU851936:TUY851936 UEQ851936:UEU851936 UOM851936:UOQ851936 UYI851936:UYM851936 VIE851936:VII851936 VSA851936:VSE851936 WBW851936:WCA851936 WLS851936:WLW851936 WVO851936:WVS851936 JC917472:JG917472 SY917472:TC917472 ACU917472:ACY917472 AMQ917472:AMU917472 AWM917472:AWQ917472 BGI917472:BGM917472 BQE917472:BQI917472 CAA917472:CAE917472 CJW917472:CKA917472 CTS917472:CTW917472 DDO917472:DDS917472 DNK917472:DNO917472 DXG917472:DXK917472 EHC917472:EHG917472 EQY917472:ERC917472 FAU917472:FAY917472 FKQ917472:FKU917472 FUM917472:FUQ917472 GEI917472:GEM917472 GOE917472:GOI917472 GYA917472:GYE917472 HHW917472:HIA917472 HRS917472:HRW917472 IBO917472:IBS917472 ILK917472:ILO917472 IVG917472:IVK917472 JFC917472:JFG917472 JOY917472:JPC917472 JYU917472:JYY917472 KIQ917472:KIU917472 KSM917472:KSQ917472 LCI917472:LCM917472 LME917472:LMI917472 LWA917472:LWE917472 MFW917472:MGA917472 MPS917472:MPW917472 MZO917472:MZS917472 NJK917472:NJO917472 NTG917472:NTK917472 ODC917472:ODG917472 OMY917472:ONC917472 OWU917472:OWY917472 PGQ917472:PGU917472 PQM917472:PQQ917472 QAI917472:QAM917472 QKE917472:QKI917472 QUA917472:QUE917472 RDW917472:REA917472 RNS917472:RNW917472 RXO917472:RXS917472 SHK917472:SHO917472 SRG917472:SRK917472 TBC917472:TBG917472 TKY917472:TLC917472 TUU917472:TUY917472 UEQ917472:UEU917472 UOM917472:UOQ917472 UYI917472:UYM917472 VIE917472:VII917472 VSA917472:VSE917472 WBW917472:WCA917472 WLS917472:WLW917472 WVO917472:WVS917472 JC983008:JG983008 SY983008:TC983008 ACU983008:ACY983008 AMQ983008:AMU983008 AWM983008:AWQ983008 BGI983008:BGM983008 BQE983008:BQI983008 CAA983008:CAE983008 CJW983008:CKA983008 CTS983008:CTW983008 DDO983008:DDS983008 DNK983008:DNO983008 DXG983008:DXK983008 EHC983008:EHG983008 EQY983008:ERC983008 FAU983008:FAY983008 FKQ983008:FKU983008 FUM983008:FUQ983008 GEI983008:GEM983008 GOE983008:GOI983008 GYA983008:GYE983008 HHW983008:HIA983008 HRS983008:HRW983008 IBO983008:IBS983008 ILK983008:ILO983008 IVG983008:IVK983008 JFC983008:JFG983008 JOY983008:JPC983008 JYU983008:JYY983008 KIQ983008:KIU983008 KSM983008:KSQ983008 LCI983008:LCM983008 LME983008:LMI983008 LWA983008:LWE983008 MFW983008:MGA983008 MPS983008:MPW983008 MZO983008:MZS983008 NJK983008:NJO983008 NTG983008:NTK983008 ODC983008:ODG983008 OMY983008:ONC983008 OWU983008:OWY983008 PGQ983008:PGU983008 PQM983008:PQQ983008 QAI983008:QAM983008 QKE983008:QKI983008 QUA983008:QUE983008 RDW983008:REA983008 RNS983008:RNW983008 RXO983008:RXS983008 SHK983008:SHO983008 SRG983008:SRK983008 TBC983008:TBG983008 TKY983008:TLC983008 TUU983008:TUY983008 UEQ983008:UEU983008 UOM983008:UOQ983008 UYI983008:UYM983008 VIE983008:VII983008 VSA983008:VSE983008 WBW983008:WCA983008 WLS983008:WLW983008 WVO983008:WVS983008 UEI983060:UEU983060 IU6:JG6 SQ6:TC6 ACM6:ACY6 AMI6:AMU6 AWE6:AWQ6 BGA6:BGM6 BPW6:BQI6 BZS6:CAE6 CJO6:CKA6 CTK6:CTW6 DDG6:DDS6 DNC6:DNO6 DWY6:DXK6 EGU6:EHG6 EQQ6:ERC6 FAM6:FAY6 FKI6:FKU6 FUE6:FUQ6 GEA6:GEM6 GNW6:GOI6 GXS6:GYE6 HHO6:HIA6 HRK6:HRW6 IBG6:IBS6 ILC6:ILO6 IUY6:IVK6 JEU6:JFG6 JOQ6:JPC6 JYM6:JYY6 KII6:KIU6 KSE6:KSQ6 LCA6:LCM6 LLW6:LMI6 LVS6:LWE6 MFO6:MGA6 MPK6:MPW6 MZG6:MZS6 NJC6:NJO6 NSY6:NTK6 OCU6:ODG6 OMQ6:ONC6 OWM6:OWY6 PGI6:PGU6 PQE6:PQQ6 QAA6:QAM6 QJW6:QKI6 QTS6:QUE6 RDO6:REA6 RNK6:RNW6 RXG6:RXS6 SHC6:SHO6 SQY6:SRK6 TAU6:TBG6 TKQ6:TLC6 TUM6:TUY6 UEI6:UEU6 UOE6:UOQ6 UYA6:UYM6 VHW6:VII6 VRS6:VSE6 WBO6:WCA6 WLK6:WLW6 WVG6:WVS6 IU65506:JG65506 SQ65506:TC65506 ACM65506:ACY65506 AMI65506:AMU65506 AWE65506:AWQ65506 BGA65506:BGM65506 BPW65506:BQI65506 BZS65506:CAE65506 CJO65506:CKA65506 CTK65506:CTW65506 DDG65506:DDS65506 DNC65506:DNO65506 DWY65506:DXK65506 EGU65506:EHG65506 EQQ65506:ERC65506 FAM65506:FAY65506 FKI65506:FKU65506 FUE65506:FUQ65506 GEA65506:GEM65506 GNW65506:GOI65506 GXS65506:GYE65506 HHO65506:HIA65506 HRK65506:HRW65506 IBG65506:IBS65506 ILC65506:ILO65506 IUY65506:IVK65506 JEU65506:JFG65506 JOQ65506:JPC65506 JYM65506:JYY65506 KII65506:KIU65506 KSE65506:KSQ65506 LCA65506:LCM65506 LLW65506:LMI65506 LVS65506:LWE65506 MFO65506:MGA65506 MPK65506:MPW65506 MZG65506:MZS65506 NJC65506:NJO65506 NSY65506:NTK65506 OCU65506:ODG65506 OMQ65506:ONC65506 OWM65506:OWY65506 PGI65506:PGU65506 PQE65506:PQQ65506 QAA65506:QAM65506 QJW65506:QKI65506 QTS65506:QUE65506 RDO65506:REA65506 RNK65506:RNW65506 RXG65506:RXS65506 SHC65506:SHO65506 SQY65506:SRK65506 TAU65506:TBG65506 TKQ65506:TLC65506 TUM65506:TUY65506 UEI65506:UEU65506 UOE65506:UOQ65506 UYA65506:UYM65506 VHW65506:VII65506 VRS65506:VSE65506 WBO65506:WCA65506 WLK65506:WLW65506 WVG65506:WVS65506 IU131042:JG131042 SQ131042:TC131042 ACM131042:ACY131042 AMI131042:AMU131042 AWE131042:AWQ131042 BGA131042:BGM131042 BPW131042:BQI131042 BZS131042:CAE131042 CJO131042:CKA131042 CTK131042:CTW131042 DDG131042:DDS131042 DNC131042:DNO131042 DWY131042:DXK131042 EGU131042:EHG131042 EQQ131042:ERC131042 FAM131042:FAY131042 FKI131042:FKU131042 FUE131042:FUQ131042 GEA131042:GEM131042 GNW131042:GOI131042 GXS131042:GYE131042 HHO131042:HIA131042 HRK131042:HRW131042 IBG131042:IBS131042 ILC131042:ILO131042 IUY131042:IVK131042 JEU131042:JFG131042 JOQ131042:JPC131042 JYM131042:JYY131042 KII131042:KIU131042 KSE131042:KSQ131042 LCA131042:LCM131042 LLW131042:LMI131042 LVS131042:LWE131042 MFO131042:MGA131042 MPK131042:MPW131042 MZG131042:MZS131042 NJC131042:NJO131042 NSY131042:NTK131042 OCU131042:ODG131042 OMQ131042:ONC131042 OWM131042:OWY131042 PGI131042:PGU131042 PQE131042:PQQ131042 QAA131042:QAM131042 QJW131042:QKI131042 QTS131042:QUE131042 RDO131042:REA131042 RNK131042:RNW131042 RXG131042:RXS131042 SHC131042:SHO131042 SQY131042:SRK131042 TAU131042:TBG131042 TKQ131042:TLC131042 TUM131042:TUY131042 UEI131042:UEU131042 UOE131042:UOQ131042 UYA131042:UYM131042 VHW131042:VII131042 VRS131042:VSE131042 WBO131042:WCA131042 WLK131042:WLW131042 WVG131042:WVS131042 IU196578:JG196578 SQ196578:TC196578 ACM196578:ACY196578 AMI196578:AMU196578 AWE196578:AWQ196578 BGA196578:BGM196578 BPW196578:BQI196578 BZS196578:CAE196578 CJO196578:CKA196578 CTK196578:CTW196578 DDG196578:DDS196578 DNC196578:DNO196578 DWY196578:DXK196578 EGU196578:EHG196578 EQQ196578:ERC196578 FAM196578:FAY196578 FKI196578:FKU196578 FUE196578:FUQ196578 GEA196578:GEM196578 GNW196578:GOI196578 GXS196578:GYE196578 HHO196578:HIA196578 HRK196578:HRW196578 IBG196578:IBS196578 ILC196578:ILO196578 IUY196578:IVK196578 JEU196578:JFG196578 JOQ196578:JPC196578 JYM196578:JYY196578 KII196578:KIU196578 KSE196578:KSQ196578 LCA196578:LCM196578 LLW196578:LMI196578 LVS196578:LWE196578 MFO196578:MGA196578 MPK196578:MPW196578 MZG196578:MZS196578 NJC196578:NJO196578 NSY196578:NTK196578 OCU196578:ODG196578 OMQ196578:ONC196578 OWM196578:OWY196578 PGI196578:PGU196578 PQE196578:PQQ196578 QAA196578:QAM196578 QJW196578:QKI196578 QTS196578:QUE196578 RDO196578:REA196578 RNK196578:RNW196578 RXG196578:RXS196578 SHC196578:SHO196578 SQY196578:SRK196578 TAU196578:TBG196578 TKQ196578:TLC196578 TUM196578:TUY196578 UEI196578:UEU196578 UOE196578:UOQ196578 UYA196578:UYM196578 VHW196578:VII196578 VRS196578:VSE196578 WBO196578:WCA196578 WLK196578:WLW196578 WVG196578:WVS196578 IU262114:JG262114 SQ262114:TC262114 ACM262114:ACY262114 AMI262114:AMU262114 AWE262114:AWQ262114 BGA262114:BGM262114 BPW262114:BQI262114 BZS262114:CAE262114 CJO262114:CKA262114 CTK262114:CTW262114 DDG262114:DDS262114 DNC262114:DNO262114 DWY262114:DXK262114 EGU262114:EHG262114 EQQ262114:ERC262114 FAM262114:FAY262114 FKI262114:FKU262114 FUE262114:FUQ262114 GEA262114:GEM262114 GNW262114:GOI262114 GXS262114:GYE262114 HHO262114:HIA262114 HRK262114:HRW262114 IBG262114:IBS262114 ILC262114:ILO262114 IUY262114:IVK262114 JEU262114:JFG262114 JOQ262114:JPC262114 JYM262114:JYY262114 KII262114:KIU262114 KSE262114:KSQ262114 LCA262114:LCM262114 LLW262114:LMI262114 LVS262114:LWE262114 MFO262114:MGA262114 MPK262114:MPW262114 MZG262114:MZS262114 NJC262114:NJO262114 NSY262114:NTK262114 OCU262114:ODG262114 OMQ262114:ONC262114 OWM262114:OWY262114 PGI262114:PGU262114 PQE262114:PQQ262114 QAA262114:QAM262114 QJW262114:QKI262114 QTS262114:QUE262114 RDO262114:REA262114 RNK262114:RNW262114 RXG262114:RXS262114 SHC262114:SHO262114 SQY262114:SRK262114 TAU262114:TBG262114 TKQ262114:TLC262114 TUM262114:TUY262114 UEI262114:UEU262114 UOE262114:UOQ262114 UYA262114:UYM262114 VHW262114:VII262114 VRS262114:VSE262114 WBO262114:WCA262114 WLK262114:WLW262114 WVG262114:WVS262114 IU327650:JG327650 SQ327650:TC327650 ACM327650:ACY327650 AMI327650:AMU327650 AWE327650:AWQ327650 BGA327650:BGM327650 BPW327650:BQI327650 BZS327650:CAE327650 CJO327650:CKA327650 CTK327650:CTW327650 DDG327650:DDS327650 DNC327650:DNO327650 DWY327650:DXK327650 EGU327650:EHG327650 EQQ327650:ERC327650 FAM327650:FAY327650 FKI327650:FKU327650 FUE327650:FUQ327650 GEA327650:GEM327650 GNW327650:GOI327650 GXS327650:GYE327650 HHO327650:HIA327650 HRK327650:HRW327650 IBG327650:IBS327650 ILC327650:ILO327650 IUY327650:IVK327650 JEU327650:JFG327650 JOQ327650:JPC327650 JYM327650:JYY327650 KII327650:KIU327650 KSE327650:KSQ327650 LCA327650:LCM327650 LLW327650:LMI327650 LVS327650:LWE327650 MFO327650:MGA327650 MPK327650:MPW327650 MZG327650:MZS327650 NJC327650:NJO327650 NSY327650:NTK327650 OCU327650:ODG327650 OMQ327650:ONC327650 OWM327650:OWY327650 PGI327650:PGU327650 PQE327650:PQQ327650 QAA327650:QAM327650 QJW327650:QKI327650 QTS327650:QUE327650 RDO327650:REA327650 RNK327650:RNW327650 RXG327650:RXS327650 SHC327650:SHO327650 SQY327650:SRK327650 TAU327650:TBG327650 TKQ327650:TLC327650 TUM327650:TUY327650 UEI327650:UEU327650 UOE327650:UOQ327650 UYA327650:UYM327650 VHW327650:VII327650 VRS327650:VSE327650 WBO327650:WCA327650 WLK327650:WLW327650 WVG327650:WVS327650 IU393186:JG393186 SQ393186:TC393186 ACM393186:ACY393186 AMI393186:AMU393186 AWE393186:AWQ393186 BGA393186:BGM393186 BPW393186:BQI393186 BZS393186:CAE393186 CJO393186:CKA393186 CTK393186:CTW393186 DDG393186:DDS393186 DNC393186:DNO393186 DWY393186:DXK393186 EGU393186:EHG393186 EQQ393186:ERC393186 FAM393186:FAY393186 FKI393186:FKU393186 FUE393186:FUQ393186 GEA393186:GEM393186 GNW393186:GOI393186 GXS393186:GYE393186 HHO393186:HIA393186 HRK393186:HRW393186 IBG393186:IBS393186 ILC393186:ILO393186 IUY393186:IVK393186 JEU393186:JFG393186 JOQ393186:JPC393186 JYM393186:JYY393186 KII393186:KIU393186 KSE393186:KSQ393186 LCA393186:LCM393186 LLW393186:LMI393186 LVS393186:LWE393186 MFO393186:MGA393186 MPK393186:MPW393186 MZG393186:MZS393186 NJC393186:NJO393186 NSY393186:NTK393186 OCU393186:ODG393186 OMQ393186:ONC393186 OWM393186:OWY393186 PGI393186:PGU393186 PQE393186:PQQ393186 QAA393186:QAM393186 QJW393186:QKI393186 QTS393186:QUE393186 RDO393186:REA393186 RNK393186:RNW393186 RXG393186:RXS393186 SHC393186:SHO393186 SQY393186:SRK393186 TAU393186:TBG393186 TKQ393186:TLC393186 TUM393186:TUY393186 UEI393186:UEU393186 UOE393186:UOQ393186 UYA393186:UYM393186 VHW393186:VII393186 VRS393186:VSE393186 WBO393186:WCA393186 WLK393186:WLW393186 WVG393186:WVS393186 IU458722:JG458722 SQ458722:TC458722 ACM458722:ACY458722 AMI458722:AMU458722 AWE458722:AWQ458722 BGA458722:BGM458722 BPW458722:BQI458722 BZS458722:CAE458722 CJO458722:CKA458722 CTK458722:CTW458722 DDG458722:DDS458722 DNC458722:DNO458722 DWY458722:DXK458722 EGU458722:EHG458722 EQQ458722:ERC458722 FAM458722:FAY458722 FKI458722:FKU458722 FUE458722:FUQ458722 GEA458722:GEM458722 GNW458722:GOI458722 GXS458722:GYE458722 HHO458722:HIA458722 HRK458722:HRW458722 IBG458722:IBS458722 ILC458722:ILO458722 IUY458722:IVK458722 JEU458722:JFG458722 JOQ458722:JPC458722 JYM458722:JYY458722 KII458722:KIU458722 KSE458722:KSQ458722 LCA458722:LCM458722 LLW458722:LMI458722 LVS458722:LWE458722 MFO458722:MGA458722 MPK458722:MPW458722 MZG458722:MZS458722 NJC458722:NJO458722 NSY458722:NTK458722 OCU458722:ODG458722 OMQ458722:ONC458722 OWM458722:OWY458722 PGI458722:PGU458722 PQE458722:PQQ458722 QAA458722:QAM458722 QJW458722:QKI458722 QTS458722:QUE458722 RDO458722:REA458722 RNK458722:RNW458722 RXG458722:RXS458722 SHC458722:SHO458722 SQY458722:SRK458722 TAU458722:TBG458722 TKQ458722:TLC458722 TUM458722:TUY458722 UEI458722:UEU458722 UOE458722:UOQ458722 UYA458722:UYM458722 VHW458722:VII458722 VRS458722:VSE458722 WBO458722:WCA458722 WLK458722:WLW458722 WVG458722:WVS458722 IU524258:JG524258 SQ524258:TC524258 ACM524258:ACY524258 AMI524258:AMU524258 AWE524258:AWQ524258 BGA524258:BGM524258 BPW524258:BQI524258 BZS524258:CAE524258 CJO524258:CKA524258 CTK524258:CTW524258 DDG524258:DDS524258 DNC524258:DNO524258 DWY524258:DXK524258 EGU524258:EHG524258 EQQ524258:ERC524258 FAM524258:FAY524258 FKI524258:FKU524258 FUE524258:FUQ524258 GEA524258:GEM524258 GNW524258:GOI524258 GXS524258:GYE524258 HHO524258:HIA524258 HRK524258:HRW524258 IBG524258:IBS524258 ILC524258:ILO524258 IUY524258:IVK524258 JEU524258:JFG524258 JOQ524258:JPC524258 JYM524258:JYY524258 KII524258:KIU524258 KSE524258:KSQ524258 LCA524258:LCM524258 LLW524258:LMI524258 LVS524258:LWE524258 MFO524258:MGA524258 MPK524258:MPW524258 MZG524258:MZS524258 NJC524258:NJO524258 NSY524258:NTK524258 OCU524258:ODG524258 OMQ524258:ONC524258 OWM524258:OWY524258 PGI524258:PGU524258 PQE524258:PQQ524258 QAA524258:QAM524258 QJW524258:QKI524258 QTS524258:QUE524258 RDO524258:REA524258 RNK524258:RNW524258 RXG524258:RXS524258 SHC524258:SHO524258 SQY524258:SRK524258 TAU524258:TBG524258 TKQ524258:TLC524258 TUM524258:TUY524258 UEI524258:UEU524258 UOE524258:UOQ524258 UYA524258:UYM524258 VHW524258:VII524258 VRS524258:VSE524258 WBO524258:WCA524258 WLK524258:WLW524258 WVG524258:WVS524258 IU589794:JG589794 SQ589794:TC589794 ACM589794:ACY589794 AMI589794:AMU589794 AWE589794:AWQ589794 BGA589794:BGM589794 BPW589794:BQI589794 BZS589794:CAE589794 CJO589794:CKA589794 CTK589794:CTW589794 DDG589794:DDS589794 DNC589794:DNO589794 DWY589794:DXK589794 EGU589794:EHG589794 EQQ589794:ERC589794 FAM589794:FAY589794 FKI589794:FKU589794 FUE589794:FUQ589794 GEA589794:GEM589794 GNW589794:GOI589794 GXS589794:GYE589794 HHO589794:HIA589794 HRK589794:HRW589794 IBG589794:IBS589794 ILC589794:ILO589794 IUY589794:IVK589794 JEU589794:JFG589794 JOQ589794:JPC589794 JYM589794:JYY589794 KII589794:KIU589794 KSE589794:KSQ589794 LCA589794:LCM589794 LLW589794:LMI589794 LVS589794:LWE589794 MFO589794:MGA589794 MPK589794:MPW589794 MZG589794:MZS589794 NJC589794:NJO589794 NSY589794:NTK589794 OCU589794:ODG589794 OMQ589794:ONC589794 OWM589794:OWY589794 PGI589794:PGU589794 PQE589794:PQQ589794 QAA589794:QAM589794 QJW589794:QKI589794 QTS589794:QUE589794 RDO589794:REA589794 RNK589794:RNW589794 RXG589794:RXS589794 SHC589794:SHO589794 SQY589794:SRK589794 TAU589794:TBG589794 TKQ589794:TLC589794 TUM589794:TUY589794 UEI589794:UEU589794 UOE589794:UOQ589794 UYA589794:UYM589794 VHW589794:VII589794 VRS589794:VSE589794 WBO589794:WCA589794 WLK589794:WLW589794 WVG589794:WVS589794 IU655330:JG655330 SQ655330:TC655330 ACM655330:ACY655330 AMI655330:AMU655330 AWE655330:AWQ655330 BGA655330:BGM655330 BPW655330:BQI655330 BZS655330:CAE655330 CJO655330:CKA655330 CTK655330:CTW655330 DDG655330:DDS655330 DNC655330:DNO655330 DWY655330:DXK655330 EGU655330:EHG655330 EQQ655330:ERC655330 FAM655330:FAY655330 FKI655330:FKU655330 FUE655330:FUQ655330 GEA655330:GEM655330 GNW655330:GOI655330 GXS655330:GYE655330 HHO655330:HIA655330 HRK655330:HRW655330 IBG655330:IBS655330 ILC655330:ILO655330 IUY655330:IVK655330 JEU655330:JFG655330 JOQ655330:JPC655330 JYM655330:JYY655330 KII655330:KIU655330 KSE655330:KSQ655330 LCA655330:LCM655330 LLW655330:LMI655330 LVS655330:LWE655330 MFO655330:MGA655330 MPK655330:MPW655330 MZG655330:MZS655330 NJC655330:NJO655330 NSY655330:NTK655330 OCU655330:ODG655330 OMQ655330:ONC655330 OWM655330:OWY655330 PGI655330:PGU655330 PQE655330:PQQ655330 QAA655330:QAM655330 QJW655330:QKI655330 QTS655330:QUE655330 RDO655330:REA655330 RNK655330:RNW655330 RXG655330:RXS655330 SHC655330:SHO655330 SQY655330:SRK655330 TAU655330:TBG655330 TKQ655330:TLC655330 TUM655330:TUY655330 UEI655330:UEU655330 UOE655330:UOQ655330 UYA655330:UYM655330 VHW655330:VII655330 VRS655330:VSE655330 WBO655330:WCA655330 WLK655330:WLW655330 WVG655330:WVS655330 IU720866:JG720866 SQ720866:TC720866 ACM720866:ACY720866 AMI720866:AMU720866 AWE720866:AWQ720866 BGA720866:BGM720866 BPW720866:BQI720866 BZS720866:CAE720866 CJO720866:CKA720866 CTK720866:CTW720866 DDG720866:DDS720866 DNC720866:DNO720866 DWY720866:DXK720866 EGU720866:EHG720866 EQQ720866:ERC720866 FAM720866:FAY720866 FKI720866:FKU720866 FUE720866:FUQ720866 GEA720866:GEM720866 GNW720866:GOI720866 GXS720866:GYE720866 HHO720866:HIA720866 HRK720866:HRW720866 IBG720866:IBS720866 ILC720866:ILO720866 IUY720866:IVK720866 JEU720866:JFG720866 JOQ720866:JPC720866 JYM720866:JYY720866 KII720866:KIU720866 KSE720866:KSQ720866 LCA720866:LCM720866 LLW720866:LMI720866 LVS720866:LWE720866 MFO720866:MGA720866 MPK720866:MPW720866 MZG720866:MZS720866 NJC720866:NJO720866 NSY720866:NTK720866 OCU720866:ODG720866 OMQ720866:ONC720866 OWM720866:OWY720866 PGI720866:PGU720866 PQE720866:PQQ720866 QAA720866:QAM720866 QJW720866:QKI720866 QTS720866:QUE720866 RDO720866:REA720866 RNK720866:RNW720866 RXG720866:RXS720866 SHC720866:SHO720866 SQY720866:SRK720866 TAU720866:TBG720866 TKQ720866:TLC720866 TUM720866:TUY720866 UEI720866:UEU720866 UOE720866:UOQ720866 UYA720866:UYM720866 VHW720866:VII720866 VRS720866:VSE720866 WBO720866:WCA720866 WLK720866:WLW720866 WVG720866:WVS720866 IU786402:JG786402 SQ786402:TC786402 ACM786402:ACY786402 AMI786402:AMU786402 AWE786402:AWQ786402 BGA786402:BGM786402 BPW786402:BQI786402 BZS786402:CAE786402 CJO786402:CKA786402 CTK786402:CTW786402 DDG786402:DDS786402 DNC786402:DNO786402 DWY786402:DXK786402 EGU786402:EHG786402 EQQ786402:ERC786402 FAM786402:FAY786402 FKI786402:FKU786402 FUE786402:FUQ786402 GEA786402:GEM786402 GNW786402:GOI786402 GXS786402:GYE786402 HHO786402:HIA786402 HRK786402:HRW786402 IBG786402:IBS786402 ILC786402:ILO786402 IUY786402:IVK786402 JEU786402:JFG786402 JOQ786402:JPC786402 JYM786402:JYY786402 KII786402:KIU786402 KSE786402:KSQ786402 LCA786402:LCM786402 LLW786402:LMI786402 LVS786402:LWE786402 MFO786402:MGA786402 MPK786402:MPW786402 MZG786402:MZS786402 NJC786402:NJO786402 NSY786402:NTK786402 OCU786402:ODG786402 OMQ786402:ONC786402 OWM786402:OWY786402 PGI786402:PGU786402 PQE786402:PQQ786402 QAA786402:QAM786402 QJW786402:QKI786402 QTS786402:QUE786402 RDO786402:REA786402 RNK786402:RNW786402 RXG786402:RXS786402 SHC786402:SHO786402 SQY786402:SRK786402 TAU786402:TBG786402 TKQ786402:TLC786402 TUM786402:TUY786402 UEI786402:UEU786402 UOE786402:UOQ786402 UYA786402:UYM786402 VHW786402:VII786402 VRS786402:VSE786402 WBO786402:WCA786402 WLK786402:WLW786402 WVG786402:WVS786402 IU851938:JG851938 SQ851938:TC851938 ACM851938:ACY851938 AMI851938:AMU851938 AWE851938:AWQ851938 BGA851938:BGM851938 BPW851938:BQI851938 BZS851938:CAE851938 CJO851938:CKA851938 CTK851938:CTW851938 DDG851938:DDS851938 DNC851938:DNO851938 DWY851938:DXK851938 EGU851938:EHG851938 EQQ851938:ERC851938 FAM851938:FAY851938 FKI851938:FKU851938 FUE851938:FUQ851938 GEA851938:GEM851938 GNW851938:GOI851938 GXS851938:GYE851938 HHO851938:HIA851938 HRK851938:HRW851938 IBG851938:IBS851938 ILC851938:ILO851938 IUY851938:IVK851938 JEU851938:JFG851938 JOQ851938:JPC851938 JYM851938:JYY851938 KII851938:KIU851938 KSE851938:KSQ851938 LCA851938:LCM851938 LLW851938:LMI851938 LVS851938:LWE851938 MFO851938:MGA851938 MPK851938:MPW851938 MZG851938:MZS851938 NJC851938:NJO851938 NSY851938:NTK851938 OCU851938:ODG851938 OMQ851938:ONC851938 OWM851938:OWY851938 PGI851938:PGU851938 PQE851938:PQQ851938 QAA851938:QAM851938 QJW851938:QKI851938 QTS851938:QUE851938 RDO851938:REA851938 RNK851938:RNW851938 RXG851938:RXS851938 SHC851938:SHO851938 SQY851938:SRK851938 TAU851938:TBG851938 TKQ851938:TLC851938 TUM851938:TUY851938 UEI851938:UEU851938 UOE851938:UOQ851938 UYA851938:UYM851938 VHW851938:VII851938 VRS851938:VSE851938 WBO851938:WCA851938 WLK851938:WLW851938 WVG851938:WVS851938 IU917474:JG917474 SQ917474:TC917474 ACM917474:ACY917474 AMI917474:AMU917474 AWE917474:AWQ917474 BGA917474:BGM917474 BPW917474:BQI917474 BZS917474:CAE917474 CJO917474:CKA917474 CTK917474:CTW917474 DDG917474:DDS917474 DNC917474:DNO917474 DWY917474:DXK917474 EGU917474:EHG917474 EQQ917474:ERC917474 FAM917474:FAY917474 FKI917474:FKU917474 FUE917474:FUQ917474 GEA917474:GEM917474 GNW917474:GOI917474 GXS917474:GYE917474 HHO917474:HIA917474 HRK917474:HRW917474 IBG917474:IBS917474 ILC917474:ILO917474 IUY917474:IVK917474 JEU917474:JFG917474 JOQ917474:JPC917474 JYM917474:JYY917474 KII917474:KIU917474 KSE917474:KSQ917474 LCA917474:LCM917474 LLW917474:LMI917474 LVS917474:LWE917474 MFO917474:MGA917474 MPK917474:MPW917474 MZG917474:MZS917474 NJC917474:NJO917474 NSY917474:NTK917474 OCU917474:ODG917474 OMQ917474:ONC917474 OWM917474:OWY917474 PGI917474:PGU917474 PQE917474:PQQ917474 QAA917474:QAM917474 QJW917474:QKI917474 QTS917474:QUE917474 RDO917474:REA917474 RNK917474:RNW917474 RXG917474:RXS917474 SHC917474:SHO917474 SQY917474:SRK917474 TAU917474:TBG917474 TKQ917474:TLC917474 TUM917474:TUY917474 UEI917474:UEU917474 UOE917474:UOQ917474 UYA917474:UYM917474 VHW917474:VII917474 VRS917474:VSE917474 WBO917474:WCA917474 WLK917474:WLW917474 WVG917474:WVS917474 IU983010:JG983010 SQ983010:TC983010 ACM983010:ACY983010 AMI983010:AMU983010 AWE983010:AWQ983010 BGA983010:BGM983010 BPW983010:BQI983010 BZS983010:CAE983010 CJO983010:CKA983010 CTK983010:CTW983010 DDG983010:DDS983010 DNC983010:DNO983010 DWY983010:DXK983010 EGU983010:EHG983010 EQQ983010:ERC983010 FAM983010:FAY983010 FKI983010:FKU983010 FUE983010:FUQ983010 GEA983010:GEM983010 GNW983010:GOI983010 GXS983010:GYE983010 HHO983010:HIA983010 HRK983010:HRW983010 IBG983010:IBS983010 ILC983010:ILO983010 IUY983010:IVK983010 JEU983010:JFG983010 JOQ983010:JPC983010 JYM983010:JYY983010 KII983010:KIU983010 KSE983010:KSQ983010 LCA983010:LCM983010 LLW983010:LMI983010 LVS983010:LWE983010 MFO983010:MGA983010 MPK983010:MPW983010 MZG983010:MZS983010 NJC983010:NJO983010 NSY983010:NTK983010 OCU983010:ODG983010 OMQ983010:ONC983010 OWM983010:OWY983010 PGI983010:PGU983010 PQE983010:PQQ983010 QAA983010:QAM983010 QJW983010:QKI983010 QTS983010:QUE983010 RDO983010:REA983010 RNK983010:RNW983010 RXG983010:RXS983010 SHC983010:SHO983010 SQY983010:SRK983010 TAU983010:TBG983010 TKQ983010:TLC983010 TUM983010:TUY983010 UEI983010:UEU983010 UOE983010:UOQ983010 UYA983010:UYM983010 VHW983010:VII983010 VRS983010:VSE983010 WBO983010:WCA983010 WLK983010:WLW983010 WVG983010:WVS983010 UOE983060:UOQ983060 IU8:JG8 SQ8:TC8 ACM8:ACY8 AMI8:AMU8 AWE8:AWQ8 BGA8:BGM8 BPW8:BQI8 BZS8:CAE8 CJO8:CKA8 CTK8:CTW8 DDG8:DDS8 DNC8:DNO8 DWY8:DXK8 EGU8:EHG8 EQQ8:ERC8 FAM8:FAY8 FKI8:FKU8 FUE8:FUQ8 GEA8:GEM8 GNW8:GOI8 GXS8:GYE8 HHO8:HIA8 HRK8:HRW8 IBG8:IBS8 ILC8:ILO8 IUY8:IVK8 JEU8:JFG8 JOQ8:JPC8 JYM8:JYY8 KII8:KIU8 KSE8:KSQ8 LCA8:LCM8 LLW8:LMI8 LVS8:LWE8 MFO8:MGA8 MPK8:MPW8 MZG8:MZS8 NJC8:NJO8 NSY8:NTK8 OCU8:ODG8 OMQ8:ONC8 OWM8:OWY8 PGI8:PGU8 PQE8:PQQ8 QAA8:QAM8 QJW8:QKI8 QTS8:QUE8 RDO8:REA8 RNK8:RNW8 RXG8:RXS8 SHC8:SHO8 SQY8:SRK8 TAU8:TBG8 TKQ8:TLC8 TUM8:TUY8 UEI8:UEU8 UOE8:UOQ8 UYA8:UYM8 VHW8:VII8 VRS8:VSE8 WBO8:WCA8 WLK8:WLW8 WVG8:WVS8 IU65508:JG65508 SQ65508:TC65508 ACM65508:ACY65508 AMI65508:AMU65508 AWE65508:AWQ65508 BGA65508:BGM65508 BPW65508:BQI65508 BZS65508:CAE65508 CJO65508:CKA65508 CTK65508:CTW65508 DDG65508:DDS65508 DNC65508:DNO65508 DWY65508:DXK65508 EGU65508:EHG65508 EQQ65508:ERC65508 FAM65508:FAY65508 FKI65508:FKU65508 FUE65508:FUQ65508 GEA65508:GEM65508 GNW65508:GOI65508 GXS65508:GYE65508 HHO65508:HIA65508 HRK65508:HRW65508 IBG65508:IBS65508 ILC65508:ILO65508 IUY65508:IVK65508 JEU65508:JFG65508 JOQ65508:JPC65508 JYM65508:JYY65508 KII65508:KIU65508 KSE65508:KSQ65508 LCA65508:LCM65508 LLW65508:LMI65508 LVS65508:LWE65508 MFO65508:MGA65508 MPK65508:MPW65508 MZG65508:MZS65508 NJC65508:NJO65508 NSY65508:NTK65508 OCU65508:ODG65508 OMQ65508:ONC65508 OWM65508:OWY65508 PGI65508:PGU65508 PQE65508:PQQ65508 QAA65508:QAM65508 QJW65508:QKI65508 QTS65508:QUE65508 RDO65508:REA65508 RNK65508:RNW65508 RXG65508:RXS65508 SHC65508:SHO65508 SQY65508:SRK65508 TAU65508:TBG65508 TKQ65508:TLC65508 TUM65508:TUY65508 UEI65508:UEU65508 UOE65508:UOQ65508 UYA65508:UYM65508 VHW65508:VII65508 VRS65508:VSE65508 WBO65508:WCA65508 WLK65508:WLW65508 WVG65508:WVS65508 IU131044:JG131044 SQ131044:TC131044 ACM131044:ACY131044 AMI131044:AMU131044 AWE131044:AWQ131044 BGA131044:BGM131044 BPW131044:BQI131044 BZS131044:CAE131044 CJO131044:CKA131044 CTK131044:CTW131044 DDG131044:DDS131044 DNC131044:DNO131044 DWY131044:DXK131044 EGU131044:EHG131044 EQQ131044:ERC131044 FAM131044:FAY131044 FKI131044:FKU131044 FUE131044:FUQ131044 GEA131044:GEM131044 GNW131044:GOI131044 GXS131044:GYE131044 HHO131044:HIA131044 HRK131044:HRW131044 IBG131044:IBS131044 ILC131044:ILO131044 IUY131044:IVK131044 JEU131044:JFG131044 JOQ131044:JPC131044 JYM131044:JYY131044 KII131044:KIU131044 KSE131044:KSQ131044 LCA131044:LCM131044 LLW131044:LMI131044 LVS131044:LWE131044 MFO131044:MGA131044 MPK131044:MPW131044 MZG131044:MZS131044 NJC131044:NJO131044 NSY131044:NTK131044 OCU131044:ODG131044 OMQ131044:ONC131044 OWM131044:OWY131044 PGI131044:PGU131044 PQE131044:PQQ131044 QAA131044:QAM131044 QJW131044:QKI131044 QTS131044:QUE131044 RDO131044:REA131044 RNK131044:RNW131044 RXG131044:RXS131044 SHC131044:SHO131044 SQY131044:SRK131044 TAU131044:TBG131044 TKQ131044:TLC131044 TUM131044:TUY131044 UEI131044:UEU131044 UOE131044:UOQ131044 UYA131044:UYM131044 VHW131044:VII131044 VRS131044:VSE131044 WBO131044:WCA131044 WLK131044:WLW131044 WVG131044:WVS131044 IU196580:JG196580 SQ196580:TC196580 ACM196580:ACY196580 AMI196580:AMU196580 AWE196580:AWQ196580 BGA196580:BGM196580 BPW196580:BQI196580 BZS196580:CAE196580 CJO196580:CKA196580 CTK196580:CTW196580 DDG196580:DDS196580 DNC196580:DNO196580 DWY196580:DXK196580 EGU196580:EHG196580 EQQ196580:ERC196580 FAM196580:FAY196580 FKI196580:FKU196580 FUE196580:FUQ196580 GEA196580:GEM196580 GNW196580:GOI196580 GXS196580:GYE196580 HHO196580:HIA196580 HRK196580:HRW196580 IBG196580:IBS196580 ILC196580:ILO196580 IUY196580:IVK196580 JEU196580:JFG196580 JOQ196580:JPC196580 JYM196580:JYY196580 KII196580:KIU196580 KSE196580:KSQ196580 LCA196580:LCM196580 LLW196580:LMI196580 LVS196580:LWE196580 MFO196580:MGA196580 MPK196580:MPW196580 MZG196580:MZS196580 NJC196580:NJO196580 NSY196580:NTK196580 OCU196580:ODG196580 OMQ196580:ONC196580 OWM196580:OWY196580 PGI196580:PGU196580 PQE196580:PQQ196580 QAA196580:QAM196580 QJW196580:QKI196580 QTS196580:QUE196580 RDO196580:REA196580 RNK196580:RNW196580 RXG196580:RXS196580 SHC196580:SHO196580 SQY196580:SRK196580 TAU196580:TBG196580 TKQ196580:TLC196580 TUM196580:TUY196580 UEI196580:UEU196580 UOE196580:UOQ196580 UYA196580:UYM196580 VHW196580:VII196580 VRS196580:VSE196580 WBO196580:WCA196580 WLK196580:WLW196580 WVG196580:WVS196580 IU262116:JG262116 SQ262116:TC262116 ACM262116:ACY262116 AMI262116:AMU262116 AWE262116:AWQ262116 BGA262116:BGM262116 BPW262116:BQI262116 BZS262116:CAE262116 CJO262116:CKA262116 CTK262116:CTW262116 DDG262116:DDS262116 DNC262116:DNO262116 DWY262116:DXK262116 EGU262116:EHG262116 EQQ262116:ERC262116 FAM262116:FAY262116 FKI262116:FKU262116 FUE262116:FUQ262116 GEA262116:GEM262116 GNW262116:GOI262116 GXS262116:GYE262116 HHO262116:HIA262116 HRK262116:HRW262116 IBG262116:IBS262116 ILC262116:ILO262116 IUY262116:IVK262116 JEU262116:JFG262116 JOQ262116:JPC262116 JYM262116:JYY262116 KII262116:KIU262116 KSE262116:KSQ262116 LCA262116:LCM262116 LLW262116:LMI262116 LVS262116:LWE262116 MFO262116:MGA262116 MPK262116:MPW262116 MZG262116:MZS262116 NJC262116:NJO262116 NSY262116:NTK262116 OCU262116:ODG262116 OMQ262116:ONC262116 OWM262116:OWY262116 PGI262116:PGU262116 PQE262116:PQQ262116 QAA262116:QAM262116 QJW262116:QKI262116 QTS262116:QUE262116 RDO262116:REA262116 RNK262116:RNW262116 RXG262116:RXS262116 SHC262116:SHO262116 SQY262116:SRK262116 TAU262116:TBG262116 TKQ262116:TLC262116 TUM262116:TUY262116 UEI262116:UEU262116 UOE262116:UOQ262116 UYA262116:UYM262116 VHW262116:VII262116 VRS262116:VSE262116 WBO262116:WCA262116 WLK262116:WLW262116 WVG262116:WVS262116 IU327652:JG327652 SQ327652:TC327652 ACM327652:ACY327652 AMI327652:AMU327652 AWE327652:AWQ327652 BGA327652:BGM327652 BPW327652:BQI327652 BZS327652:CAE327652 CJO327652:CKA327652 CTK327652:CTW327652 DDG327652:DDS327652 DNC327652:DNO327652 DWY327652:DXK327652 EGU327652:EHG327652 EQQ327652:ERC327652 FAM327652:FAY327652 FKI327652:FKU327652 FUE327652:FUQ327652 GEA327652:GEM327652 GNW327652:GOI327652 GXS327652:GYE327652 HHO327652:HIA327652 HRK327652:HRW327652 IBG327652:IBS327652 ILC327652:ILO327652 IUY327652:IVK327652 JEU327652:JFG327652 JOQ327652:JPC327652 JYM327652:JYY327652 KII327652:KIU327652 KSE327652:KSQ327652 LCA327652:LCM327652 LLW327652:LMI327652 LVS327652:LWE327652 MFO327652:MGA327652 MPK327652:MPW327652 MZG327652:MZS327652 NJC327652:NJO327652 NSY327652:NTK327652 OCU327652:ODG327652 OMQ327652:ONC327652 OWM327652:OWY327652 PGI327652:PGU327652 PQE327652:PQQ327652 QAA327652:QAM327652 QJW327652:QKI327652 QTS327652:QUE327652 RDO327652:REA327652 RNK327652:RNW327652 RXG327652:RXS327652 SHC327652:SHO327652 SQY327652:SRK327652 TAU327652:TBG327652 TKQ327652:TLC327652 TUM327652:TUY327652 UEI327652:UEU327652 UOE327652:UOQ327652 UYA327652:UYM327652 VHW327652:VII327652 VRS327652:VSE327652 WBO327652:WCA327652 WLK327652:WLW327652 WVG327652:WVS327652 IU393188:JG393188 SQ393188:TC393188 ACM393188:ACY393188 AMI393188:AMU393188 AWE393188:AWQ393188 BGA393188:BGM393188 BPW393188:BQI393188 BZS393188:CAE393188 CJO393188:CKA393188 CTK393188:CTW393188 DDG393188:DDS393188 DNC393188:DNO393188 DWY393188:DXK393188 EGU393188:EHG393188 EQQ393188:ERC393188 FAM393188:FAY393188 FKI393188:FKU393188 FUE393188:FUQ393188 GEA393188:GEM393188 GNW393188:GOI393188 GXS393188:GYE393188 HHO393188:HIA393188 HRK393188:HRW393188 IBG393188:IBS393188 ILC393188:ILO393188 IUY393188:IVK393188 JEU393188:JFG393188 JOQ393188:JPC393188 JYM393188:JYY393188 KII393188:KIU393188 KSE393188:KSQ393188 LCA393188:LCM393188 LLW393188:LMI393188 LVS393188:LWE393188 MFO393188:MGA393188 MPK393188:MPW393188 MZG393188:MZS393188 NJC393188:NJO393188 NSY393188:NTK393188 OCU393188:ODG393188 OMQ393188:ONC393188 OWM393188:OWY393188 PGI393188:PGU393188 PQE393188:PQQ393188 QAA393188:QAM393188 QJW393188:QKI393188 QTS393188:QUE393188 RDO393188:REA393188 RNK393188:RNW393188 RXG393188:RXS393188 SHC393188:SHO393188 SQY393188:SRK393188 TAU393188:TBG393188 TKQ393188:TLC393188 TUM393188:TUY393188 UEI393188:UEU393188 UOE393188:UOQ393188 UYA393188:UYM393188 VHW393188:VII393188 VRS393188:VSE393188 WBO393188:WCA393188 WLK393188:WLW393188 WVG393188:WVS393188 IU458724:JG458724 SQ458724:TC458724 ACM458724:ACY458724 AMI458724:AMU458724 AWE458724:AWQ458724 BGA458724:BGM458724 BPW458724:BQI458724 BZS458724:CAE458724 CJO458724:CKA458724 CTK458724:CTW458724 DDG458724:DDS458724 DNC458724:DNO458724 DWY458724:DXK458724 EGU458724:EHG458724 EQQ458724:ERC458724 FAM458724:FAY458724 FKI458724:FKU458724 FUE458724:FUQ458724 GEA458724:GEM458724 GNW458724:GOI458724 GXS458724:GYE458724 HHO458724:HIA458724 HRK458724:HRW458724 IBG458724:IBS458724 ILC458724:ILO458724 IUY458724:IVK458724 JEU458724:JFG458724 JOQ458724:JPC458724 JYM458724:JYY458724 KII458724:KIU458724 KSE458724:KSQ458724 LCA458724:LCM458724 LLW458724:LMI458724 LVS458724:LWE458724 MFO458724:MGA458724 MPK458724:MPW458724 MZG458724:MZS458724 NJC458724:NJO458724 NSY458724:NTK458724 OCU458724:ODG458724 OMQ458724:ONC458724 OWM458724:OWY458724 PGI458724:PGU458724 PQE458724:PQQ458724 QAA458724:QAM458724 QJW458724:QKI458724 QTS458724:QUE458724 RDO458724:REA458724 RNK458724:RNW458724 RXG458724:RXS458724 SHC458724:SHO458724 SQY458724:SRK458724 TAU458724:TBG458724 TKQ458724:TLC458724 TUM458724:TUY458724 UEI458724:UEU458724 UOE458724:UOQ458724 UYA458724:UYM458724 VHW458724:VII458724 VRS458724:VSE458724 WBO458724:WCA458724 WLK458724:WLW458724 WVG458724:WVS458724 IU524260:JG524260 SQ524260:TC524260 ACM524260:ACY524260 AMI524260:AMU524260 AWE524260:AWQ524260 BGA524260:BGM524260 BPW524260:BQI524260 BZS524260:CAE524260 CJO524260:CKA524260 CTK524260:CTW524260 DDG524260:DDS524260 DNC524260:DNO524260 DWY524260:DXK524260 EGU524260:EHG524260 EQQ524260:ERC524260 FAM524260:FAY524260 FKI524260:FKU524260 FUE524260:FUQ524260 GEA524260:GEM524260 GNW524260:GOI524260 GXS524260:GYE524260 HHO524260:HIA524260 HRK524260:HRW524260 IBG524260:IBS524260 ILC524260:ILO524260 IUY524260:IVK524260 JEU524260:JFG524260 JOQ524260:JPC524260 JYM524260:JYY524260 KII524260:KIU524260 KSE524260:KSQ524260 LCA524260:LCM524260 LLW524260:LMI524260 LVS524260:LWE524260 MFO524260:MGA524260 MPK524260:MPW524260 MZG524260:MZS524260 NJC524260:NJO524260 NSY524260:NTK524260 OCU524260:ODG524260 OMQ524260:ONC524260 OWM524260:OWY524260 PGI524260:PGU524260 PQE524260:PQQ524260 QAA524260:QAM524260 QJW524260:QKI524260 QTS524260:QUE524260 RDO524260:REA524260 RNK524260:RNW524260 RXG524260:RXS524260 SHC524260:SHO524260 SQY524260:SRK524260 TAU524260:TBG524260 TKQ524260:TLC524260 TUM524260:TUY524260 UEI524260:UEU524260 UOE524260:UOQ524260 UYA524260:UYM524260 VHW524260:VII524260 VRS524260:VSE524260 WBO524260:WCA524260 WLK524260:WLW524260 WVG524260:WVS524260 IU589796:JG589796 SQ589796:TC589796 ACM589796:ACY589796 AMI589796:AMU589796 AWE589796:AWQ589796 BGA589796:BGM589796 BPW589796:BQI589796 BZS589796:CAE589796 CJO589796:CKA589796 CTK589796:CTW589796 DDG589796:DDS589796 DNC589796:DNO589796 DWY589796:DXK589796 EGU589796:EHG589796 EQQ589796:ERC589796 FAM589796:FAY589796 FKI589796:FKU589796 FUE589796:FUQ589796 GEA589796:GEM589796 GNW589796:GOI589796 GXS589796:GYE589796 HHO589796:HIA589796 HRK589796:HRW589796 IBG589796:IBS589796 ILC589796:ILO589796 IUY589796:IVK589796 JEU589796:JFG589796 JOQ589796:JPC589796 JYM589796:JYY589796 KII589796:KIU589796 KSE589796:KSQ589796 LCA589796:LCM589796 LLW589796:LMI589796 LVS589796:LWE589796 MFO589796:MGA589796 MPK589796:MPW589796 MZG589796:MZS589796 NJC589796:NJO589796 NSY589796:NTK589796 OCU589796:ODG589796 OMQ589796:ONC589796 OWM589796:OWY589796 PGI589796:PGU589796 PQE589796:PQQ589796 QAA589796:QAM589796 QJW589796:QKI589796 QTS589796:QUE589796 RDO589796:REA589796 RNK589796:RNW589796 RXG589796:RXS589796 SHC589796:SHO589796 SQY589796:SRK589796 TAU589796:TBG589796 TKQ589796:TLC589796 TUM589796:TUY589796 UEI589796:UEU589796 UOE589796:UOQ589796 UYA589796:UYM589796 VHW589796:VII589796 VRS589796:VSE589796 WBO589796:WCA589796 WLK589796:WLW589796 WVG589796:WVS589796 IU655332:JG655332 SQ655332:TC655332 ACM655332:ACY655332 AMI655332:AMU655332 AWE655332:AWQ655332 BGA655332:BGM655332 BPW655332:BQI655332 BZS655332:CAE655332 CJO655332:CKA655332 CTK655332:CTW655332 DDG655332:DDS655332 DNC655332:DNO655332 DWY655332:DXK655332 EGU655332:EHG655332 EQQ655332:ERC655332 FAM655332:FAY655332 FKI655332:FKU655332 FUE655332:FUQ655332 GEA655332:GEM655332 GNW655332:GOI655332 GXS655332:GYE655332 HHO655332:HIA655332 HRK655332:HRW655332 IBG655332:IBS655332 ILC655332:ILO655332 IUY655332:IVK655332 JEU655332:JFG655332 JOQ655332:JPC655332 JYM655332:JYY655332 KII655332:KIU655332 KSE655332:KSQ655332 LCA655332:LCM655332 LLW655332:LMI655332 LVS655332:LWE655332 MFO655332:MGA655332 MPK655332:MPW655332 MZG655332:MZS655332 NJC655332:NJO655332 NSY655332:NTK655332 OCU655332:ODG655332 OMQ655332:ONC655332 OWM655332:OWY655332 PGI655332:PGU655332 PQE655332:PQQ655332 QAA655332:QAM655332 QJW655332:QKI655332 QTS655332:QUE655332 RDO655332:REA655332 RNK655332:RNW655332 RXG655332:RXS655332 SHC655332:SHO655332 SQY655332:SRK655332 TAU655332:TBG655332 TKQ655332:TLC655332 TUM655332:TUY655332 UEI655332:UEU655332 UOE655332:UOQ655332 UYA655332:UYM655332 VHW655332:VII655332 VRS655332:VSE655332 WBO655332:WCA655332 WLK655332:WLW655332 WVG655332:WVS655332 IU720868:JG720868 SQ720868:TC720868 ACM720868:ACY720868 AMI720868:AMU720868 AWE720868:AWQ720868 BGA720868:BGM720868 BPW720868:BQI720868 BZS720868:CAE720868 CJO720868:CKA720868 CTK720868:CTW720868 DDG720868:DDS720868 DNC720868:DNO720868 DWY720868:DXK720868 EGU720868:EHG720868 EQQ720868:ERC720868 FAM720868:FAY720868 FKI720868:FKU720868 FUE720868:FUQ720868 GEA720868:GEM720868 GNW720868:GOI720868 GXS720868:GYE720868 HHO720868:HIA720868 HRK720868:HRW720868 IBG720868:IBS720868 ILC720868:ILO720868 IUY720868:IVK720868 JEU720868:JFG720868 JOQ720868:JPC720868 JYM720868:JYY720868 KII720868:KIU720868 KSE720868:KSQ720868 LCA720868:LCM720868 LLW720868:LMI720868 LVS720868:LWE720868 MFO720868:MGA720868 MPK720868:MPW720868 MZG720868:MZS720868 NJC720868:NJO720868 NSY720868:NTK720868 OCU720868:ODG720868 OMQ720868:ONC720868 OWM720868:OWY720868 PGI720868:PGU720868 PQE720868:PQQ720868 QAA720868:QAM720868 QJW720868:QKI720868 QTS720868:QUE720868 RDO720868:REA720868 RNK720868:RNW720868 RXG720868:RXS720868 SHC720868:SHO720868 SQY720868:SRK720868 TAU720868:TBG720868 TKQ720868:TLC720868 TUM720868:TUY720868 UEI720868:UEU720868 UOE720868:UOQ720868 UYA720868:UYM720868 VHW720868:VII720868 VRS720868:VSE720868 WBO720868:WCA720868 WLK720868:WLW720868 WVG720868:WVS720868 IU786404:JG786404 SQ786404:TC786404 ACM786404:ACY786404 AMI786404:AMU786404 AWE786404:AWQ786404 BGA786404:BGM786404 BPW786404:BQI786404 BZS786404:CAE786404 CJO786404:CKA786404 CTK786404:CTW786404 DDG786404:DDS786404 DNC786404:DNO786404 DWY786404:DXK786404 EGU786404:EHG786404 EQQ786404:ERC786404 FAM786404:FAY786404 FKI786404:FKU786404 FUE786404:FUQ786404 GEA786404:GEM786404 GNW786404:GOI786404 GXS786404:GYE786404 HHO786404:HIA786404 HRK786404:HRW786404 IBG786404:IBS786404 ILC786404:ILO786404 IUY786404:IVK786404 JEU786404:JFG786404 JOQ786404:JPC786404 JYM786404:JYY786404 KII786404:KIU786404 KSE786404:KSQ786404 LCA786404:LCM786404 LLW786404:LMI786404 LVS786404:LWE786404 MFO786404:MGA786404 MPK786404:MPW786404 MZG786404:MZS786404 NJC786404:NJO786404 NSY786404:NTK786404 OCU786404:ODG786404 OMQ786404:ONC786404 OWM786404:OWY786404 PGI786404:PGU786404 PQE786404:PQQ786404 QAA786404:QAM786404 QJW786404:QKI786404 QTS786404:QUE786404 RDO786404:REA786404 RNK786404:RNW786404 RXG786404:RXS786404 SHC786404:SHO786404 SQY786404:SRK786404 TAU786404:TBG786404 TKQ786404:TLC786404 TUM786404:TUY786404 UEI786404:UEU786404 UOE786404:UOQ786404 UYA786404:UYM786404 VHW786404:VII786404 VRS786404:VSE786404 WBO786404:WCA786404 WLK786404:WLW786404 WVG786404:WVS786404 IU851940:JG851940 SQ851940:TC851940 ACM851940:ACY851940 AMI851940:AMU851940 AWE851940:AWQ851940 BGA851940:BGM851940 BPW851940:BQI851940 BZS851940:CAE851940 CJO851940:CKA851940 CTK851940:CTW851940 DDG851940:DDS851940 DNC851940:DNO851940 DWY851940:DXK851940 EGU851940:EHG851940 EQQ851940:ERC851940 FAM851940:FAY851940 FKI851940:FKU851940 FUE851940:FUQ851940 GEA851940:GEM851940 GNW851940:GOI851940 GXS851940:GYE851940 HHO851940:HIA851940 HRK851940:HRW851940 IBG851940:IBS851940 ILC851940:ILO851940 IUY851940:IVK851940 JEU851940:JFG851940 JOQ851940:JPC851940 JYM851940:JYY851940 KII851940:KIU851940 KSE851940:KSQ851940 LCA851940:LCM851940 LLW851940:LMI851940 LVS851940:LWE851940 MFO851940:MGA851940 MPK851940:MPW851940 MZG851940:MZS851940 NJC851940:NJO851940 NSY851940:NTK851940 OCU851940:ODG851940 OMQ851940:ONC851940 OWM851940:OWY851940 PGI851940:PGU851940 PQE851940:PQQ851940 QAA851940:QAM851940 QJW851940:QKI851940 QTS851940:QUE851940 RDO851940:REA851940 RNK851940:RNW851940 RXG851940:RXS851940 SHC851940:SHO851940 SQY851940:SRK851940 TAU851940:TBG851940 TKQ851940:TLC851940 TUM851940:TUY851940 UEI851940:UEU851940 UOE851940:UOQ851940 UYA851940:UYM851940 VHW851940:VII851940 VRS851940:VSE851940 WBO851940:WCA851940 WLK851940:WLW851940 WVG851940:WVS851940 IU917476:JG917476 SQ917476:TC917476 ACM917476:ACY917476 AMI917476:AMU917476 AWE917476:AWQ917476 BGA917476:BGM917476 BPW917476:BQI917476 BZS917476:CAE917476 CJO917476:CKA917476 CTK917476:CTW917476 DDG917476:DDS917476 DNC917476:DNO917476 DWY917476:DXK917476 EGU917476:EHG917476 EQQ917476:ERC917476 FAM917476:FAY917476 FKI917476:FKU917476 FUE917476:FUQ917476 GEA917476:GEM917476 GNW917476:GOI917476 GXS917476:GYE917476 HHO917476:HIA917476 HRK917476:HRW917476 IBG917476:IBS917476 ILC917476:ILO917476 IUY917476:IVK917476 JEU917476:JFG917476 JOQ917476:JPC917476 JYM917476:JYY917476 KII917476:KIU917476 KSE917476:KSQ917476 LCA917476:LCM917476 LLW917476:LMI917476 LVS917476:LWE917476 MFO917476:MGA917476 MPK917476:MPW917476 MZG917476:MZS917476 NJC917476:NJO917476 NSY917476:NTK917476 OCU917476:ODG917476 OMQ917476:ONC917476 OWM917476:OWY917476 PGI917476:PGU917476 PQE917476:PQQ917476 QAA917476:QAM917476 QJW917476:QKI917476 QTS917476:QUE917476 RDO917476:REA917476 RNK917476:RNW917476 RXG917476:RXS917476 SHC917476:SHO917476 SQY917476:SRK917476 TAU917476:TBG917476 TKQ917476:TLC917476 TUM917476:TUY917476 UEI917476:UEU917476 UOE917476:UOQ917476 UYA917476:UYM917476 VHW917476:VII917476 VRS917476:VSE917476 WBO917476:WCA917476 WLK917476:WLW917476 WVG917476:WVS917476 IU983012:JG983012 SQ983012:TC983012 ACM983012:ACY983012 AMI983012:AMU983012 AWE983012:AWQ983012 BGA983012:BGM983012 BPW983012:BQI983012 BZS983012:CAE983012 CJO983012:CKA983012 CTK983012:CTW983012 DDG983012:DDS983012 DNC983012:DNO983012 DWY983012:DXK983012 EGU983012:EHG983012 EQQ983012:ERC983012 FAM983012:FAY983012 FKI983012:FKU983012 FUE983012:FUQ983012 GEA983012:GEM983012 GNW983012:GOI983012 GXS983012:GYE983012 HHO983012:HIA983012 HRK983012:HRW983012 IBG983012:IBS983012 ILC983012:ILO983012 IUY983012:IVK983012 JEU983012:JFG983012 JOQ983012:JPC983012 JYM983012:JYY983012 KII983012:KIU983012 KSE983012:KSQ983012 LCA983012:LCM983012 LLW983012:LMI983012 LVS983012:LWE983012 MFO983012:MGA983012 MPK983012:MPW983012 MZG983012:MZS983012 NJC983012:NJO983012 NSY983012:NTK983012 OCU983012:ODG983012 OMQ983012:ONC983012 OWM983012:OWY983012 PGI983012:PGU983012 PQE983012:PQQ983012 QAA983012:QAM983012 QJW983012:QKI983012 QTS983012:QUE983012 RDO983012:REA983012 RNK983012:RNW983012 RXG983012:RXS983012 SHC983012:SHO983012 SQY983012:SRK983012 TAU983012:TBG983012 TKQ983012:TLC983012 TUM983012:TUY983012 UEI983012:UEU983012 UOE983012:UOQ983012 UYA983012:UYM983012 VHW983012:VII983012 VRS983012:VSE983012 WBO983012:WCA983012 WLK983012:WLW983012 WVG983012:WVS983012 UYA983060:UYM983060 JC10:JG10 SY10:TC10 ACU10:ACY10 AMQ10:AMU10 AWM10:AWQ10 BGI10:BGM10 BQE10:BQI10 CAA10:CAE10 CJW10:CKA10 CTS10:CTW10 DDO10:DDS10 DNK10:DNO10 DXG10:DXK10 EHC10:EHG10 EQY10:ERC10 FAU10:FAY10 FKQ10:FKU10 FUM10:FUQ10 GEI10:GEM10 GOE10:GOI10 GYA10:GYE10 HHW10:HIA10 HRS10:HRW10 IBO10:IBS10 ILK10:ILO10 IVG10:IVK10 JFC10:JFG10 JOY10:JPC10 JYU10:JYY10 KIQ10:KIU10 KSM10:KSQ10 LCI10:LCM10 LME10:LMI10 LWA10:LWE10 MFW10:MGA10 MPS10:MPW10 MZO10:MZS10 NJK10:NJO10 NTG10:NTK10 ODC10:ODG10 OMY10:ONC10 OWU10:OWY10 PGQ10:PGU10 PQM10:PQQ10 QAI10:QAM10 QKE10:QKI10 QUA10:QUE10 RDW10:REA10 RNS10:RNW10 RXO10:RXS10 SHK10:SHO10 SRG10:SRK10 TBC10:TBG10 TKY10:TLC10 TUU10:TUY10 UEQ10:UEU10 UOM10:UOQ10 UYI10:UYM10 VIE10:VII10 VSA10:VSE10 WBW10:WCA10 WLS10:WLW10 WVO10:WVS10 JC65510:JG65510 SY65510:TC65510 ACU65510:ACY65510 AMQ65510:AMU65510 AWM65510:AWQ65510 BGI65510:BGM65510 BQE65510:BQI65510 CAA65510:CAE65510 CJW65510:CKA65510 CTS65510:CTW65510 DDO65510:DDS65510 DNK65510:DNO65510 DXG65510:DXK65510 EHC65510:EHG65510 EQY65510:ERC65510 FAU65510:FAY65510 FKQ65510:FKU65510 FUM65510:FUQ65510 GEI65510:GEM65510 GOE65510:GOI65510 GYA65510:GYE65510 HHW65510:HIA65510 HRS65510:HRW65510 IBO65510:IBS65510 ILK65510:ILO65510 IVG65510:IVK65510 JFC65510:JFG65510 JOY65510:JPC65510 JYU65510:JYY65510 KIQ65510:KIU65510 KSM65510:KSQ65510 LCI65510:LCM65510 LME65510:LMI65510 LWA65510:LWE65510 MFW65510:MGA65510 MPS65510:MPW65510 MZO65510:MZS65510 NJK65510:NJO65510 NTG65510:NTK65510 ODC65510:ODG65510 OMY65510:ONC65510 OWU65510:OWY65510 PGQ65510:PGU65510 PQM65510:PQQ65510 QAI65510:QAM65510 QKE65510:QKI65510 QUA65510:QUE65510 RDW65510:REA65510 RNS65510:RNW65510 RXO65510:RXS65510 SHK65510:SHO65510 SRG65510:SRK65510 TBC65510:TBG65510 TKY65510:TLC65510 TUU65510:TUY65510 UEQ65510:UEU65510 UOM65510:UOQ65510 UYI65510:UYM65510 VIE65510:VII65510 VSA65510:VSE65510 WBW65510:WCA65510 WLS65510:WLW65510 WVO65510:WVS65510 JC131046:JG131046 SY131046:TC131046 ACU131046:ACY131046 AMQ131046:AMU131046 AWM131046:AWQ131046 BGI131046:BGM131046 BQE131046:BQI131046 CAA131046:CAE131046 CJW131046:CKA131046 CTS131046:CTW131046 DDO131046:DDS131046 DNK131046:DNO131046 DXG131046:DXK131046 EHC131046:EHG131046 EQY131046:ERC131046 FAU131046:FAY131046 FKQ131046:FKU131046 FUM131046:FUQ131046 GEI131046:GEM131046 GOE131046:GOI131046 GYA131046:GYE131046 HHW131046:HIA131046 HRS131046:HRW131046 IBO131046:IBS131046 ILK131046:ILO131046 IVG131046:IVK131046 JFC131046:JFG131046 JOY131046:JPC131046 JYU131046:JYY131046 KIQ131046:KIU131046 KSM131046:KSQ131046 LCI131046:LCM131046 LME131046:LMI131046 LWA131046:LWE131046 MFW131046:MGA131046 MPS131046:MPW131046 MZO131046:MZS131046 NJK131046:NJO131046 NTG131046:NTK131046 ODC131046:ODG131046 OMY131046:ONC131046 OWU131046:OWY131046 PGQ131046:PGU131046 PQM131046:PQQ131046 QAI131046:QAM131046 QKE131046:QKI131046 QUA131046:QUE131046 RDW131046:REA131046 RNS131046:RNW131046 RXO131046:RXS131046 SHK131046:SHO131046 SRG131046:SRK131046 TBC131046:TBG131046 TKY131046:TLC131046 TUU131046:TUY131046 UEQ131046:UEU131046 UOM131046:UOQ131046 UYI131046:UYM131046 VIE131046:VII131046 VSA131046:VSE131046 WBW131046:WCA131046 WLS131046:WLW131046 WVO131046:WVS131046 JC196582:JG196582 SY196582:TC196582 ACU196582:ACY196582 AMQ196582:AMU196582 AWM196582:AWQ196582 BGI196582:BGM196582 BQE196582:BQI196582 CAA196582:CAE196582 CJW196582:CKA196582 CTS196582:CTW196582 DDO196582:DDS196582 DNK196582:DNO196582 DXG196582:DXK196582 EHC196582:EHG196582 EQY196582:ERC196582 FAU196582:FAY196582 FKQ196582:FKU196582 FUM196582:FUQ196582 GEI196582:GEM196582 GOE196582:GOI196582 GYA196582:GYE196582 HHW196582:HIA196582 HRS196582:HRW196582 IBO196582:IBS196582 ILK196582:ILO196582 IVG196582:IVK196582 JFC196582:JFG196582 JOY196582:JPC196582 JYU196582:JYY196582 KIQ196582:KIU196582 KSM196582:KSQ196582 LCI196582:LCM196582 LME196582:LMI196582 LWA196582:LWE196582 MFW196582:MGA196582 MPS196582:MPW196582 MZO196582:MZS196582 NJK196582:NJO196582 NTG196582:NTK196582 ODC196582:ODG196582 OMY196582:ONC196582 OWU196582:OWY196582 PGQ196582:PGU196582 PQM196582:PQQ196582 QAI196582:QAM196582 QKE196582:QKI196582 QUA196582:QUE196582 RDW196582:REA196582 RNS196582:RNW196582 RXO196582:RXS196582 SHK196582:SHO196582 SRG196582:SRK196582 TBC196582:TBG196582 TKY196582:TLC196582 TUU196582:TUY196582 UEQ196582:UEU196582 UOM196582:UOQ196582 UYI196582:UYM196582 VIE196582:VII196582 VSA196582:VSE196582 WBW196582:WCA196582 WLS196582:WLW196582 WVO196582:WVS196582 JC262118:JG262118 SY262118:TC262118 ACU262118:ACY262118 AMQ262118:AMU262118 AWM262118:AWQ262118 BGI262118:BGM262118 BQE262118:BQI262118 CAA262118:CAE262118 CJW262118:CKA262118 CTS262118:CTW262118 DDO262118:DDS262118 DNK262118:DNO262118 DXG262118:DXK262118 EHC262118:EHG262118 EQY262118:ERC262118 FAU262118:FAY262118 FKQ262118:FKU262118 FUM262118:FUQ262118 GEI262118:GEM262118 GOE262118:GOI262118 GYA262118:GYE262118 HHW262118:HIA262118 HRS262118:HRW262118 IBO262118:IBS262118 ILK262118:ILO262118 IVG262118:IVK262118 JFC262118:JFG262118 JOY262118:JPC262118 JYU262118:JYY262118 KIQ262118:KIU262118 KSM262118:KSQ262118 LCI262118:LCM262118 LME262118:LMI262118 LWA262118:LWE262118 MFW262118:MGA262118 MPS262118:MPW262118 MZO262118:MZS262118 NJK262118:NJO262118 NTG262118:NTK262118 ODC262118:ODG262118 OMY262118:ONC262118 OWU262118:OWY262118 PGQ262118:PGU262118 PQM262118:PQQ262118 QAI262118:QAM262118 QKE262118:QKI262118 QUA262118:QUE262118 RDW262118:REA262118 RNS262118:RNW262118 RXO262118:RXS262118 SHK262118:SHO262118 SRG262118:SRK262118 TBC262118:TBG262118 TKY262118:TLC262118 TUU262118:TUY262118 UEQ262118:UEU262118 UOM262118:UOQ262118 UYI262118:UYM262118 VIE262118:VII262118 VSA262118:VSE262118 WBW262118:WCA262118 WLS262118:WLW262118 WVO262118:WVS262118 JC327654:JG327654 SY327654:TC327654 ACU327654:ACY327654 AMQ327654:AMU327654 AWM327654:AWQ327654 BGI327654:BGM327654 BQE327654:BQI327654 CAA327654:CAE327654 CJW327654:CKA327654 CTS327654:CTW327654 DDO327654:DDS327654 DNK327654:DNO327654 DXG327654:DXK327654 EHC327654:EHG327654 EQY327654:ERC327654 FAU327654:FAY327654 FKQ327654:FKU327654 FUM327654:FUQ327654 GEI327654:GEM327654 GOE327654:GOI327654 GYA327654:GYE327654 HHW327654:HIA327654 HRS327654:HRW327654 IBO327654:IBS327654 ILK327654:ILO327654 IVG327654:IVK327654 JFC327654:JFG327654 JOY327654:JPC327654 JYU327654:JYY327654 KIQ327654:KIU327654 KSM327654:KSQ327654 LCI327654:LCM327654 LME327654:LMI327654 LWA327654:LWE327654 MFW327654:MGA327654 MPS327654:MPW327654 MZO327654:MZS327654 NJK327654:NJO327654 NTG327654:NTK327654 ODC327654:ODG327654 OMY327654:ONC327654 OWU327654:OWY327654 PGQ327654:PGU327654 PQM327654:PQQ327654 QAI327654:QAM327654 QKE327654:QKI327654 QUA327654:QUE327654 RDW327654:REA327654 RNS327654:RNW327654 RXO327654:RXS327654 SHK327654:SHO327654 SRG327654:SRK327654 TBC327654:TBG327654 TKY327654:TLC327654 TUU327654:TUY327654 UEQ327654:UEU327654 UOM327654:UOQ327654 UYI327654:UYM327654 VIE327654:VII327654 VSA327654:VSE327654 WBW327654:WCA327654 WLS327654:WLW327654 WVO327654:WVS327654 JC393190:JG393190 SY393190:TC393190 ACU393190:ACY393190 AMQ393190:AMU393190 AWM393190:AWQ393190 BGI393190:BGM393190 BQE393190:BQI393190 CAA393190:CAE393190 CJW393190:CKA393190 CTS393190:CTW393190 DDO393190:DDS393190 DNK393190:DNO393190 DXG393190:DXK393190 EHC393190:EHG393190 EQY393190:ERC393190 FAU393190:FAY393190 FKQ393190:FKU393190 FUM393190:FUQ393190 GEI393190:GEM393190 GOE393190:GOI393190 GYA393190:GYE393190 HHW393190:HIA393190 HRS393190:HRW393190 IBO393190:IBS393190 ILK393190:ILO393190 IVG393190:IVK393190 JFC393190:JFG393190 JOY393190:JPC393190 JYU393190:JYY393190 KIQ393190:KIU393190 KSM393190:KSQ393190 LCI393190:LCM393190 LME393190:LMI393190 LWA393190:LWE393190 MFW393190:MGA393190 MPS393190:MPW393190 MZO393190:MZS393190 NJK393190:NJO393190 NTG393190:NTK393190 ODC393190:ODG393190 OMY393190:ONC393190 OWU393190:OWY393190 PGQ393190:PGU393190 PQM393190:PQQ393190 QAI393190:QAM393190 QKE393190:QKI393190 QUA393190:QUE393190 RDW393190:REA393190 RNS393190:RNW393190 RXO393190:RXS393190 SHK393190:SHO393190 SRG393190:SRK393190 TBC393190:TBG393190 TKY393190:TLC393190 TUU393190:TUY393190 UEQ393190:UEU393190 UOM393190:UOQ393190 UYI393190:UYM393190 VIE393190:VII393190 VSA393190:VSE393190 WBW393190:WCA393190 WLS393190:WLW393190 WVO393190:WVS393190 JC458726:JG458726 SY458726:TC458726 ACU458726:ACY458726 AMQ458726:AMU458726 AWM458726:AWQ458726 BGI458726:BGM458726 BQE458726:BQI458726 CAA458726:CAE458726 CJW458726:CKA458726 CTS458726:CTW458726 DDO458726:DDS458726 DNK458726:DNO458726 DXG458726:DXK458726 EHC458726:EHG458726 EQY458726:ERC458726 FAU458726:FAY458726 FKQ458726:FKU458726 FUM458726:FUQ458726 GEI458726:GEM458726 GOE458726:GOI458726 GYA458726:GYE458726 HHW458726:HIA458726 HRS458726:HRW458726 IBO458726:IBS458726 ILK458726:ILO458726 IVG458726:IVK458726 JFC458726:JFG458726 JOY458726:JPC458726 JYU458726:JYY458726 KIQ458726:KIU458726 KSM458726:KSQ458726 LCI458726:LCM458726 LME458726:LMI458726 LWA458726:LWE458726 MFW458726:MGA458726 MPS458726:MPW458726 MZO458726:MZS458726 NJK458726:NJO458726 NTG458726:NTK458726 ODC458726:ODG458726 OMY458726:ONC458726 OWU458726:OWY458726 PGQ458726:PGU458726 PQM458726:PQQ458726 QAI458726:QAM458726 QKE458726:QKI458726 QUA458726:QUE458726 RDW458726:REA458726 RNS458726:RNW458726 RXO458726:RXS458726 SHK458726:SHO458726 SRG458726:SRK458726 TBC458726:TBG458726 TKY458726:TLC458726 TUU458726:TUY458726 UEQ458726:UEU458726 UOM458726:UOQ458726 UYI458726:UYM458726 VIE458726:VII458726 VSA458726:VSE458726 WBW458726:WCA458726 WLS458726:WLW458726 WVO458726:WVS458726 JC524262:JG524262 SY524262:TC524262 ACU524262:ACY524262 AMQ524262:AMU524262 AWM524262:AWQ524262 BGI524262:BGM524262 BQE524262:BQI524262 CAA524262:CAE524262 CJW524262:CKA524262 CTS524262:CTW524262 DDO524262:DDS524262 DNK524262:DNO524262 DXG524262:DXK524262 EHC524262:EHG524262 EQY524262:ERC524262 FAU524262:FAY524262 FKQ524262:FKU524262 FUM524262:FUQ524262 GEI524262:GEM524262 GOE524262:GOI524262 GYA524262:GYE524262 HHW524262:HIA524262 HRS524262:HRW524262 IBO524262:IBS524262 ILK524262:ILO524262 IVG524262:IVK524262 JFC524262:JFG524262 JOY524262:JPC524262 JYU524262:JYY524262 KIQ524262:KIU524262 KSM524262:KSQ524262 LCI524262:LCM524262 LME524262:LMI524262 LWA524262:LWE524262 MFW524262:MGA524262 MPS524262:MPW524262 MZO524262:MZS524262 NJK524262:NJO524262 NTG524262:NTK524262 ODC524262:ODG524262 OMY524262:ONC524262 OWU524262:OWY524262 PGQ524262:PGU524262 PQM524262:PQQ524262 QAI524262:QAM524262 QKE524262:QKI524262 QUA524262:QUE524262 RDW524262:REA524262 RNS524262:RNW524262 RXO524262:RXS524262 SHK524262:SHO524262 SRG524262:SRK524262 TBC524262:TBG524262 TKY524262:TLC524262 TUU524262:TUY524262 UEQ524262:UEU524262 UOM524262:UOQ524262 UYI524262:UYM524262 VIE524262:VII524262 VSA524262:VSE524262 WBW524262:WCA524262 WLS524262:WLW524262 WVO524262:WVS524262 JC589798:JG589798 SY589798:TC589798 ACU589798:ACY589798 AMQ589798:AMU589798 AWM589798:AWQ589798 BGI589798:BGM589798 BQE589798:BQI589798 CAA589798:CAE589798 CJW589798:CKA589798 CTS589798:CTW589798 DDO589798:DDS589798 DNK589798:DNO589798 DXG589798:DXK589798 EHC589798:EHG589798 EQY589798:ERC589798 FAU589798:FAY589798 FKQ589798:FKU589798 FUM589798:FUQ589798 GEI589798:GEM589798 GOE589798:GOI589798 GYA589798:GYE589798 HHW589798:HIA589798 HRS589798:HRW589798 IBO589798:IBS589798 ILK589798:ILO589798 IVG589798:IVK589798 JFC589798:JFG589798 JOY589798:JPC589798 JYU589798:JYY589798 KIQ589798:KIU589798 KSM589798:KSQ589798 LCI589798:LCM589798 LME589798:LMI589798 LWA589798:LWE589798 MFW589798:MGA589798 MPS589798:MPW589798 MZO589798:MZS589798 NJK589798:NJO589798 NTG589798:NTK589798 ODC589798:ODG589798 OMY589798:ONC589798 OWU589798:OWY589798 PGQ589798:PGU589798 PQM589798:PQQ589798 QAI589798:QAM589798 QKE589798:QKI589798 QUA589798:QUE589798 RDW589798:REA589798 RNS589798:RNW589798 RXO589798:RXS589798 SHK589798:SHO589798 SRG589798:SRK589798 TBC589798:TBG589798 TKY589798:TLC589798 TUU589798:TUY589798 UEQ589798:UEU589798 UOM589798:UOQ589798 UYI589798:UYM589798 VIE589798:VII589798 VSA589798:VSE589798 WBW589798:WCA589798 WLS589798:WLW589798 WVO589798:WVS589798 JC655334:JG655334 SY655334:TC655334 ACU655334:ACY655334 AMQ655334:AMU655334 AWM655334:AWQ655334 BGI655334:BGM655334 BQE655334:BQI655334 CAA655334:CAE655334 CJW655334:CKA655334 CTS655334:CTW655334 DDO655334:DDS655334 DNK655334:DNO655334 DXG655334:DXK655334 EHC655334:EHG655334 EQY655334:ERC655334 FAU655334:FAY655334 FKQ655334:FKU655334 FUM655334:FUQ655334 GEI655334:GEM655334 GOE655334:GOI655334 GYA655334:GYE655334 HHW655334:HIA655334 HRS655334:HRW655334 IBO655334:IBS655334 ILK655334:ILO655334 IVG655334:IVK655334 JFC655334:JFG655334 JOY655334:JPC655334 JYU655334:JYY655334 KIQ655334:KIU655334 KSM655334:KSQ655334 LCI655334:LCM655334 LME655334:LMI655334 LWA655334:LWE655334 MFW655334:MGA655334 MPS655334:MPW655334 MZO655334:MZS655334 NJK655334:NJO655334 NTG655334:NTK655334 ODC655334:ODG655334 OMY655334:ONC655334 OWU655334:OWY655334 PGQ655334:PGU655334 PQM655334:PQQ655334 QAI655334:QAM655334 QKE655334:QKI655334 QUA655334:QUE655334 RDW655334:REA655334 RNS655334:RNW655334 RXO655334:RXS655334 SHK655334:SHO655334 SRG655334:SRK655334 TBC655334:TBG655334 TKY655334:TLC655334 TUU655334:TUY655334 UEQ655334:UEU655334 UOM655334:UOQ655334 UYI655334:UYM655334 VIE655334:VII655334 VSA655334:VSE655334 WBW655334:WCA655334 WLS655334:WLW655334 WVO655334:WVS655334 JC720870:JG720870 SY720870:TC720870 ACU720870:ACY720870 AMQ720870:AMU720870 AWM720870:AWQ720870 BGI720870:BGM720870 BQE720870:BQI720870 CAA720870:CAE720870 CJW720870:CKA720870 CTS720870:CTW720870 DDO720870:DDS720870 DNK720870:DNO720870 DXG720870:DXK720870 EHC720870:EHG720870 EQY720870:ERC720870 FAU720870:FAY720870 FKQ720870:FKU720870 FUM720870:FUQ720870 GEI720870:GEM720870 GOE720870:GOI720870 GYA720870:GYE720870 HHW720870:HIA720870 HRS720870:HRW720870 IBO720870:IBS720870 ILK720870:ILO720870 IVG720870:IVK720870 JFC720870:JFG720870 JOY720870:JPC720870 JYU720870:JYY720870 KIQ720870:KIU720870 KSM720870:KSQ720870 LCI720870:LCM720870 LME720870:LMI720870 LWA720870:LWE720870 MFW720870:MGA720870 MPS720870:MPW720870 MZO720870:MZS720870 NJK720870:NJO720870 NTG720870:NTK720870 ODC720870:ODG720870 OMY720870:ONC720870 OWU720870:OWY720870 PGQ720870:PGU720870 PQM720870:PQQ720870 QAI720870:QAM720870 QKE720870:QKI720870 QUA720870:QUE720870 RDW720870:REA720870 RNS720870:RNW720870 RXO720870:RXS720870 SHK720870:SHO720870 SRG720870:SRK720870 TBC720870:TBG720870 TKY720870:TLC720870 TUU720870:TUY720870 UEQ720870:UEU720870 UOM720870:UOQ720870 UYI720870:UYM720870 VIE720870:VII720870 VSA720870:VSE720870 WBW720870:WCA720870 WLS720870:WLW720870 WVO720870:WVS720870 JC786406:JG786406 SY786406:TC786406 ACU786406:ACY786406 AMQ786406:AMU786406 AWM786406:AWQ786406 BGI786406:BGM786406 BQE786406:BQI786406 CAA786406:CAE786406 CJW786406:CKA786406 CTS786406:CTW786406 DDO786406:DDS786406 DNK786406:DNO786406 DXG786406:DXK786406 EHC786406:EHG786406 EQY786406:ERC786406 FAU786406:FAY786406 FKQ786406:FKU786406 FUM786406:FUQ786406 GEI786406:GEM786406 GOE786406:GOI786406 GYA786406:GYE786406 HHW786406:HIA786406 HRS786406:HRW786406 IBO786406:IBS786406 ILK786406:ILO786406 IVG786406:IVK786406 JFC786406:JFG786406 JOY786406:JPC786406 JYU786406:JYY786406 KIQ786406:KIU786406 KSM786406:KSQ786406 LCI786406:LCM786406 LME786406:LMI786406 LWA786406:LWE786406 MFW786406:MGA786406 MPS786406:MPW786406 MZO786406:MZS786406 NJK786406:NJO786406 NTG786406:NTK786406 ODC786406:ODG786406 OMY786406:ONC786406 OWU786406:OWY786406 PGQ786406:PGU786406 PQM786406:PQQ786406 QAI786406:QAM786406 QKE786406:QKI786406 QUA786406:QUE786406 RDW786406:REA786406 RNS786406:RNW786406 RXO786406:RXS786406 SHK786406:SHO786406 SRG786406:SRK786406 TBC786406:TBG786406 TKY786406:TLC786406 TUU786406:TUY786406 UEQ786406:UEU786406 UOM786406:UOQ786406 UYI786406:UYM786406 VIE786406:VII786406 VSA786406:VSE786406 WBW786406:WCA786406 WLS786406:WLW786406 WVO786406:WVS786406 JC851942:JG851942 SY851942:TC851942 ACU851942:ACY851942 AMQ851942:AMU851942 AWM851942:AWQ851942 BGI851942:BGM851942 BQE851942:BQI851942 CAA851942:CAE851942 CJW851942:CKA851942 CTS851942:CTW851942 DDO851942:DDS851942 DNK851942:DNO851942 DXG851942:DXK851942 EHC851942:EHG851942 EQY851942:ERC851942 FAU851942:FAY851942 FKQ851942:FKU851942 FUM851942:FUQ851942 GEI851942:GEM851942 GOE851942:GOI851942 GYA851942:GYE851942 HHW851942:HIA851942 HRS851942:HRW851942 IBO851942:IBS851942 ILK851942:ILO851942 IVG851942:IVK851942 JFC851942:JFG851942 JOY851942:JPC851942 JYU851942:JYY851942 KIQ851942:KIU851942 KSM851942:KSQ851942 LCI851942:LCM851942 LME851942:LMI851942 LWA851942:LWE851942 MFW851942:MGA851942 MPS851942:MPW851942 MZO851942:MZS851942 NJK851942:NJO851942 NTG851942:NTK851942 ODC851942:ODG851942 OMY851942:ONC851942 OWU851942:OWY851942 PGQ851942:PGU851942 PQM851942:PQQ851942 QAI851942:QAM851942 QKE851942:QKI851942 QUA851942:QUE851942 RDW851942:REA851942 RNS851942:RNW851942 RXO851942:RXS851942 SHK851942:SHO851942 SRG851942:SRK851942 TBC851942:TBG851942 TKY851942:TLC851942 TUU851942:TUY851942 UEQ851942:UEU851942 UOM851942:UOQ851942 UYI851942:UYM851942 VIE851942:VII851942 VSA851942:VSE851942 WBW851942:WCA851942 WLS851942:WLW851942 WVO851942:WVS851942 JC917478:JG917478 SY917478:TC917478 ACU917478:ACY917478 AMQ917478:AMU917478 AWM917478:AWQ917478 BGI917478:BGM917478 BQE917478:BQI917478 CAA917478:CAE917478 CJW917478:CKA917478 CTS917478:CTW917478 DDO917478:DDS917478 DNK917478:DNO917478 DXG917478:DXK917478 EHC917478:EHG917478 EQY917478:ERC917478 FAU917478:FAY917478 FKQ917478:FKU917478 FUM917478:FUQ917478 GEI917478:GEM917478 GOE917478:GOI917478 GYA917478:GYE917478 HHW917478:HIA917478 HRS917478:HRW917478 IBO917478:IBS917478 ILK917478:ILO917478 IVG917478:IVK917478 JFC917478:JFG917478 JOY917478:JPC917478 JYU917478:JYY917478 KIQ917478:KIU917478 KSM917478:KSQ917478 LCI917478:LCM917478 LME917478:LMI917478 LWA917478:LWE917478 MFW917478:MGA917478 MPS917478:MPW917478 MZO917478:MZS917478 NJK917478:NJO917478 NTG917478:NTK917478 ODC917478:ODG917478 OMY917478:ONC917478 OWU917478:OWY917478 PGQ917478:PGU917478 PQM917478:PQQ917478 QAI917478:QAM917478 QKE917478:QKI917478 QUA917478:QUE917478 RDW917478:REA917478 RNS917478:RNW917478 RXO917478:RXS917478 SHK917478:SHO917478 SRG917478:SRK917478 TBC917478:TBG917478 TKY917478:TLC917478 TUU917478:TUY917478 UEQ917478:UEU917478 UOM917478:UOQ917478 UYI917478:UYM917478 VIE917478:VII917478 VSA917478:VSE917478 WBW917478:WCA917478 WLS917478:WLW917478 WVO917478:WVS917478 JC983014:JG983014 SY983014:TC983014 ACU983014:ACY983014 AMQ983014:AMU983014 AWM983014:AWQ983014 BGI983014:BGM983014 BQE983014:BQI983014 CAA983014:CAE983014 CJW983014:CKA983014 CTS983014:CTW983014 DDO983014:DDS983014 DNK983014:DNO983014 DXG983014:DXK983014 EHC983014:EHG983014 EQY983014:ERC983014 FAU983014:FAY983014 FKQ983014:FKU983014 FUM983014:FUQ983014 GEI983014:GEM983014 GOE983014:GOI983014 GYA983014:GYE983014 HHW983014:HIA983014 HRS983014:HRW983014 IBO983014:IBS983014 ILK983014:ILO983014 IVG983014:IVK983014 JFC983014:JFG983014 JOY983014:JPC983014 JYU983014:JYY983014 KIQ983014:KIU983014 KSM983014:KSQ983014 LCI983014:LCM983014 LME983014:LMI983014 LWA983014:LWE983014 MFW983014:MGA983014 MPS983014:MPW983014 MZO983014:MZS983014 NJK983014:NJO983014 NTG983014:NTK983014 ODC983014:ODG983014 OMY983014:ONC983014 OWU983014:OWY983014 PGQ983014:PGU983014 PQM983014:PQQ983014 QAI983014:QAM983014 QKE983014:QKI983014 QUA983014:QUE983014 RDW983014:REA983014 RNS983014:RNW983014 RXO983014:RXS983014 SHK983014:SHO983014 SRG983014:SRK983014 TBC983014:TBG983014 TKY983014:TLC983014 TUU983014:TUY983014 UEQ983014:UEU983014 UOM983014:UOQ983014 UYI983014:UYM983014 VIE983014:VII983014 VSA983014:VSE983014 WBW983014:WCA983014 WLS983014:WLW983014 WVO983014:WVS983014 VHW983060:VII983060 IU12:JG12 SQ12:TC12 ACM12:ACY12 AMI12:AMU12 AWE12:AWQ12 BGA12:BGM12 BPW12:BQI12 BZS12:CAE12 CJO12:CKA12 CTK12:CTW12 DDG12:DDS12 DNC12:DNO12 DWY12:DXK12 EGU12:EHG12 EQQ12:ERC12 FAM12:FAY12 FKI12:FKU12 FUE12:FUQ12 GEA12:GEM12 GNW12:GOI12 GXS12:GYE12 HHO12:HIA12 HRK12:HRW12 IBG12:IBS12 ILC12:ILO12 IUY12:IVK12 JEU12:JFG12 JOQ12:JPC12 JYM12:JYY12 KII12:KIU12 KSE12:KSQ12 LCA12:LCM12 LLW12:LMI12 LVS12:LWE12 MFO12:MGA12 MPK12:MPW12 MZG12:MZS12 NJC12:NJO12 NSY12:NTK12 OCU12:ODG12 OMQ12:ONC12 OWM12:OWY12 PGI12:PGU12 PQE12:PQQ12 QAA12:QAM12 QJW12:QKI12 QTS12:QUE12 RDO12:REA12 RNK12:RNW12 RXG12:RXS12 SHC12:SHO12 SQY12:SRK12 TAU12:TBG12 TKQ12:TLC12 TUM12:TUY12 UEI12:UEU12 UOE12:UOQ12 UYA12:UYM12 VHW12:VII12 VRS12:VSE12 WBO12:WCA12 WLK12:WLW12 WVG12:WVS12 IU65512:JG65512 SQ65512:TC65512 ACM65512:ACY65512 AMI65512:AMU65512 AWE65512:AWQ65512 BGA65512:BGM65512 BPW65512:BQI65512 BZS65512:CAE65512 CJO65512:CKA65512 CTK65512:CTW65512 DDG65512:DDS65512 DNC65512:DNO65512 DWY65512:DXK65512 EGU65512:EHG65512 EQQ65512:ERC65512 FAM65512:FAY65512 FKI65512:FKU65512 FUE65512:FUQ65512 GEA65512:GEM65512 GNW65512:GOI65512 GXS65512:GYE65512 HHO65512:HIA65512 HRK65512:HRW65512 IBG65512:IBS65512 ILC65512:ILO65512 IUY65512:IVK65512 JEU65512:JFG65512 JOQ65512:JPC65512 JYM65512:JYY65512 KII65512:KIU65512 KSE65512:KSQ65512 LCA65512:LCM65512 LLW65512:LMI65512 LVS65512:LWE65512 MFO65512:MGA65512 MPK65512:MPW65512 MZG65512:MZS65512 NJC65512:NJO65512 NSY65512:NTK65512 OCU65512:ODG65512 OMQ65512:ONC65512 OWM65512:OWY65512 PGI65512:PGU65512 PQE65512:PQQ65512 QAA65512:QAM65512 QJW65512:QKI65512 QTS65512:QUE65512 RDO65512:REA65512 RNK65512:RNW65512 RXG65512:RXS65512 SHC65512:SHO65512 SQY65512:SRK65512 TAU65512:TBG65512 TKQ65512:TLC65512 TUM65512:TUY65512 UEI65512:UEU65512 UOE65512:UOQ65512 UYA65512:UYM65512 VHW65512:VII65512 VRS65512:VSE65512 WBO65512:WCA65512 WLK65512:WLW65512 WVG65512:WVS65512 IU131048:JG131048 SQ131048:TC131048 ACM131048:ACY131048 AMI131048:AMU131048 AWE131048:AWQ131048 BGA131048:BGM131048 BPW131048:BQI131048 BZS131048:CAE131048 CJO131048:CKA131048 CTK131048:CTW131048 DDG131048:DDS131048 DNC131048:DNO131048 DWY131048:DXK131048 EGU131048:EHG131048 EQQ131048:ERC131048 FAM131048:FAY131048 FKI131048:FKU131048 FUE131048:FUQ131048 GEA131048:GEM131048 GNW131048:GOI131048 GXS131048:GYE131048 HHO131048:HIA131048 HRK131048:HRW131048 IBG131048:IBS131048 ILC131048:ILO131048 IUY131048:IVK131048 JEU131048:JFG131048 JOQ131048:JPC131048 JYM131048:JYY131048 KII131048:KIU131048 KSE131048:KSQ131048 LCA131048:LCM131048 LLW131048:LMI131048 LVS131048:LWE131048 MFO131048:MGA131048 MPK131048:MPW131048 MZG131048:MZS131048 NJC131048:NJO131048 NSY131048:NTK131048 OCU131048:ODG131048 OMQ131048:ONC131048 OWM131048:OWY131048 PGI131048:PGU131048 PQE131048:PQQ131048 QAA131048:QAM131048 QJW131048:QKI131048 QTS131048:QUE131048 RDO131048:REA131048 RNK131048:RNW131048 RXG131048:RXS131048 SHC131048:SHO131048 SQY131048:SRK131048 TAU131048:TBG131048 TKQ131048:TLC131048 TUM131048:TUY131048 UEI131048:UEU131048 UOE131048:UOQ131048 UYA131048:UYM131048 VHW131048:VII131048 VRS131048:VSE131048 WBO131048:WCA131048 WLK131048:WLW131048 WVG131048:WVS131048 IU196584:JG196584 SQ196584:TC196584 ACM196584:ACY196584 AMI196584:AMU196584 AWE196584:AWQ196584 BGA196584:BGM196584 BPW196584:BQI196584 BZS196584:CAE196584 CJO196584:CKA196584 CTK196584:CTW196584 DDG196584:DDS196584 DNC196584:DNO196584 DWY196584:DXK196584 EGU196584:EHG196584 EQQ196584:ERC196584 FAM196584:FAY196584 FKI196584:FKU196584 FUE196584:FUQ196584 GEA196584:GEM196584 GNW196584:GOI196584 GXS196584:GYE196584 HHO196584:HIA196584 HRK196584:HRW196584 IBG196584:IBS196584 ILC196584:ILO196584 IUY196584:IVK196584 JEU196584:JFG196584 JOQ196584:JPC196584 JYM196584:JYY196584 KII196584:KIU196584 KSE196584:KSQ196584 LCA196584:LCM196584 LLW196584:LMI196584 LVS196584:LWE196584 MFO196584:MGA196584 MPK196584:MPW196584 MZG196584:MZS196584 NJC196584:NJO196584 NSY196584:NTK196584 OCU196584:ODG196584 OMQ196584:ONC196584 OWM196584:OWY196584 PGI196584:PGU196584 PQE196584:PQQ196584 QAA196584:QAM196584 QJW196584:QKI196584 QTS196584:QUE196584 RDO196584:REA196584 RNK196584:RNW196584 RXG196584:RXS196584 SHC196584:SHO196584 SQY196584:SRK196584 TAU196584:TBG196584 TKQ196584:TLC196584 TUM196584:TUY196584 UEI196584:UEU196584 UOE196584:UOQ196584 UYA196584:UYM196584 VHW196584:VII196584 VRS196584:VSE196584 WBO196584:WCA196584 WLK196584:WLW196584 WVG196584:WVS196584 IU262120:JG262120 SQ262120:TC262120 ACM262120:ACY262120 AMI262120:AMU262120 AWE262120:AWQ262120 BGA262120:BGM262120 BPW262120:BQI262120 BZS262120:CAE262120 CJO262120:CKA262120 CTK262120:CTW262120 DDG262120:DDS262120 DNC262120:DNO262120 DWY262120:DXK262120 EGU262120:EHG262120 EQQ262120:ERC262120 FAM262120:FAY262120 FKI262120:FKU262120 FUE262120:FUQ262120 GEA262120:GEM262120 GNW262120:GOI262120 GXS262120:GYE262120 HHO262120:HIA262120 HRK262120:HRW262120 IBG262120:IBS262120 ILC262120:ILO262120 IUY262120:IVK262120 JEU262120:JFG262120 JOQ262120:JPC262120 JYM262120:JYY262120 KII262120:KIU262120 KSE262120:KSQ262120 LCA262120:LCM262120 LLW262120:LMI262120 LVS262120:LWE262120 MFO262120:MGA262120 MPK262120:MPW262120 MZG262120:MZS262120 NJC262120:NJO262120 NSY262120:NTK262120 OCU262120:ODG262120 OMQ262120:ONC262120 OWM262120:OWY262120 PGI262120:PGU262120 PQE262120:PQQ262120 QAA262120:QAM262120 QJW262120:QKI262120 QTS262120:QUE262120 RDO262120:REA262120 RNK262120:RNW262120 RXG262120:RXS262120 SHC262120:SHO262120 SQY262120:SRK262120 TAU262120:TBG262120 TKQ262120:TLC262120 TUM262120:TUY262120 UEI262120:UEU262120 UOE262120:UOQ262120 UYA262120:UYM262120 VHW262120:VII262120 VRS262120:VSE262120 WBO262120:WCA262120 WLK262120:WLW262120 WVG262120:WVS262120 IU327656:JG327656 SQ327656:TC327656 ACM327656:ACY327656 AMI327656:AMU327656 AWE327656:AWQ327656 BGA327656:BGM327656 BPW327656:BQI327656 BZS327656:CAE327656 CJO327656:CKA327656 CTK327656:CTW327656 DDG327656:DDS327656 DNC327656:DNO327656 DWY327656:DXK327656 EGU327656:EHG327656 EQQ327656:ERC327656 FAM327656:FAY327656 FKI327656:FKU327656 FUE327656:FUQ327656 GEA327656:GEM327656 GNW327656:GOI327656 GXS327656:GYE327656 HHO327656:HIA327656 HRK327656:HRW327656 IBG327656:IBS327656 ILC327656:ILO327656 IUY327656:IVK327656 JEU327656:JFG327656 JOQ327656:JPC327656 JYM327656:JYY327656 KII327656:KIU327656 KSE327656:KSQ327656 LCA327656:LCM327656 LLW327656:LMI327656 LVS327656:LWE327656 MFO327656:MGA327656 MPK327656:MPW327656 MZG327656:MZS327656 NJC327656:NJO327656 NSY327656:NTK327656 OCU327656:ODG327656 OMQ327656:ONC327656 OWM327656:OWY327656 PGI327656:PGU327656 PQE327656:PQQ327656 QAA327656:QAM327656 QJW327656:QKI327656 QTS327656:QUE327656 RDO327656:REA327656 RNK327656:RNW327656 RXG327656:RXS327656 SHC327656:SHO327656 SQY327656:SRK327656 TAU327656:TBG327656 TKQ327656:TLC327656 TUM327656:TUY327656 UEI327656:UEU327656 UOE327656:UOQ327656 UYA327656:UYM327656 VHW327656:VII327656 VRS327656:VSE327656 WBO327656:WCA327656 WLK327656:WLW327656 WVG327656:WVS327656 IU393192:JG393192 SQ393192:TC393192 ACM393192:ACY393192 AMI393192:AMU393192 AWE393192:AWQ393192 BGA393192:BGM393192 BPW393192:BQI393192 BZS393192:CAE393192 CJO393192:CKA393192 CTK393192:CTW393192 DDG393192:DDS393192 DNC393192:DNO393192 DWY393192:DXK393192 EGU393192:EHG393192 EQQ393192:ERC393192 FAM393192:FAY393192 FKI393192:FKU393192 FUE393192:FUQ393192 GEA393192:GEM393192 GNW393192:GOI393192 GXS393192:GYE393192 HHO393192:HIA393192 HRK393192:HRW393192 IBG393192:IBS393192 ILC393192:ILO393192 IUY393192:IVK393192 JEU393192:JFG393192 JOQ393192:JPC393192 JYM393192:JYY393192 KII393192:KIU393192 KSE393192:KSQ393192 LCA393192:LCM393192 LLW393192:LMI393192 LVS393192:LWE393192 MFO393192:MGA393192 MPK393192:MPW393192 MZG393192:MZS393192 NJC393192:NJO393192 NSY393192:NTK393192 OCU393192:ODG393192 OMQ393192:ONC393192 OWM393192:OWY393192 PGI393192:PGU393192 PQE393192:PQQ393192 QAA393192:QAM393192 QJW393192:QKI393192 QTS393192:QUE393192 RDO393192:REA393192 RNK393192:RNW393192 RXG393192:RXS393192 SHC393192:SHO393192 SQY393192:SRK393192 TAU393192:TBG393192 TKQ393192:TLC393192 TUM393192:TUY393192 UEI393192:UEU393192 UOE393192:UOQ393192 UYA393192:UYM393192 VHW393192:VII393192 VRS393192:VSE393192 WBO393192:WCA393192 WLK393192:WLW393192 WVG393192:WVS393192 IU458728:JG458728 SQ458728:TC458728 ACM458728:ACY458728 AMI458728:AMU458728 AWE458728:AWQ458728 BGA458728:BGM458728 BPW458728:BQI458728 BZS458728:CAE458728 CJO458728:CKA458728 CTK458728:CTW458728 DDG458728:DDS458728 DNC458728:DNO458728 DWY458728:DXK458728 EGU458728:EHG458728 EQQ458728:ERC458728 FAM458728:FAY458728 FKI458728:FKU458728 FUE458728:FUQ458728 GEA458728:GEM458728 GNW458728:GOI458728 GXS458728:GYE458728 HHO458728:HIA458728 HRK458728:HRW458728 IBG458728:IBS458728 ILC458728:ILO458728 IUY458728:IVK458728 JEU458728:JFG458728 JOQ458728:JPC458728 JYM458728:JYY458728 KII458728:KIU458728 KSE458728:KSQ458728 LCA458728:LCM458728 LLW458728:LMI458728 LVS458728:LWE458728 MFO458728:MGA458728 MPK458728:MPW458728 MZG458728:MZS458728 NJC458728:NJO458728 NSY458728:NTK458728 OCU458728:ODG458728 OMQ458728:ONC458728 OWM458728:OWY458728 PGI458728:PGU458728 PQE458728:PQQ458728 QAA458728:QAM458728 QJW458728:QKI458728 QTS458728:QUE458728 RDO458728:REA458728 RNK458728:RNW458728 RXG458728:RXS458728 SHC458728:SHO458728 SQY458728:SRK458728 TAU458728:TBG458728 TKQ458728:TLC458728 TUM458728:TUY458728 UEI458728:UEU458728 UOE458728:UOQ458728 UYA458728:UYM458728 VHW458728:VII458728 VRS458728:VSE458728 WBO458728:WCA458728 WLK458728:WLW458728 WVG458728:WVS458728 IU524264:JG524264 SQ524264:TC524264 ACM524264:ACY524264 AMI524264:AMU524264 AWE524264:AWQ524264 BGA524264:BGM524264 BPW524264:BQI524264 BZS524264:CAE524264 CJO524264:CKA524264 CTK524264:CTW524264 DDG524264:DDS524264 DNC524264:DNO524264 DWY524264:DXK524264 EGU524264:EHG524264 EQQ524264:ERC524264 FAM524264:FAY524264 FKI524264:FKU524264 FUE524264:FUQ524264 GEA524264:GEM524264 GNW524264:GOI524264 GXS524264:GYE524264 HHO524264:HIA524264 HRK524264:HRW524264 IBG524264:IBS524264 ILC524264:ILO524264 IUY524264:IVK524264 JEU524264:JFG524264 JOQ524264:JPC524264 JYM524264:JYY524264 KII524264:KIU524264 KSE524264:KSQ524264 LCA524264:LCM524264 LLW524264:LMI524264 LVS524264:LWE524264 MFO524264:MGA524264 MPK524264:MPW524264 MZG524264:MZS524264 NJC524264:NJO524264 NSY524264:NTK524264 OCU524264:ODG524264 OMQ524264:ONC524264 OWM524264:OWY524264 PGI524264:PGU524264 PQE524264:PQQ524264 QAA524264:QAM524264 QJW524264:QKI524264 QTS524264:QUE524264 RDO524264:REA524264 RNK524264:RNW524264 RXG524264:RXS524264 SHC524264:SHO524264 SQY524264:SRK524264 TAU524264:TBG524264 TKQ524264:TLC524264 TUM524264:TUY524264 UEI524264:UEU524264 UOE524264:UOQ524264 UYA524264:UYM524264 VHW524264:VII524264 VRS524264:VSE524264 WBO524264:WCA524264 WLK524264:WLW524264 WVG524264:WVS524264 IU589800:JG589800 SQ589800:TC589800 ACM589800:ACY589800 AMI589800:AMU589800 AWE589800:AWQ589800 BGA589800:BGM589800 BPW589800:BQI589800 BZS589800:CAE589800 CJO589800:CKA589800 CTK589800:CTW589800 DDG589800:DDS589800 DNC589800:DNO589800 DWY589800:DXK589800 EGU589800:EHG589800 EQQ589800:ERC589800 FAM589800:FAY589800 FKI589800:FKU589800 FUE589800:FUQ589800 GEA589800:GEM589800 GNW589800:GOI589800 GXS589800:GYE589800 HHO589800:HIA589800 HRK589800:HRW589800 IBG589800:IBS589800 ILC589800:ILO589800 IUY589800:IVK589800 JEU589800:JFG589800 JOQ589800:JPC589800 JYM589800:JYY589800 KII589800:KIU589800 KSE589800:KSQ589800 LCA589800:LCM589800 LLW589800:LMI589800 LVS589800:LWE589800 MFO589800:MGA589800 MPK589800:MPW589800 MZG589800:MZS589800 NJC589800:NJO589800 NSY589800:NTK589800 OCU589800:ODG589800 OMQ589800:ONC589800 OWM589800:OWY589800 PGI589800:PGU589800 PQE589800:PQQ589800 QAA589800:QAM589800 QJW589800:QKI589800 QTS589800:QUE589800 RDO589800:REA589800 RNK589800:RNW589800 RXG589800:RXS589800 SHC589800:SHO589800 SQY589800:SRK589800 TAU589800:TBG589800 TKQ589800:TLC589800 TUM589800:TUY589800 UEI589800:UEU589800 UOE589800:UOQ589800 UYA589800:UYM589800 VHW589800:VII589800 VRS589800:VSE589800 WBO589800:WCA589800 WLK589800:WLW589800 WVG589800:WVS589800 IU655336:JG655336 SQ655336:TC655336 ACM655336:ACY655336 AMI655336:AMU655336 AWE655336:AWQ655336 BGA655336:BGM655336 BPW655336:BQI655336 BZS655336:CAE655336 CJO655336:CKA655336 CTK655336:CTW655336 DDG655336:DDS655336 DNC655336:DNO655336 DWY655336:DXK655336 EGU655336:EHG655336 EQQ655336:ERC655336 FAM655336:FAY655336 FKI655336:FKU655336 FUE655336:FUQ655336 GEA655336:GEM655336 GNW655336:GOI655336 GXS655336:GYE655336 HHO655336:HIA655336 HRK655336:HRW655336 IBG655336:IBS655336 ILC655336:ILO655336 IUY655336:IVK655336 JEU655336:JFG655336 JOQ655336:JPC655336 JYM655336:JYY655336 KII655336:KIU655336 KSE655336:KSQ655336 LCA655336:LCM655336 LLW655336:LMI655336 LVS655336:LWE655336 MFO655336:MGA655336 MPK655336:MPW655336 MZG655336:MZS655336 NJC655336:NJO655336 NSY655336:NTK655336 OCU655336:ODG655336 OMQ655336:ONC655336 OWM655336:OWY655336 PGI655336:PGU655336 PQE655336:PQQ655336 QAA655336:QAM655336 QJW655336:QKI655336 QTS655336:QUE655336 RDO655336:REA655336 RNK655336:RNW655336 RXG655336:RXS655336 SHC655336:SHO655336 SQY655336:SRK655336 TAU655336:TBG655336 TKQ655336:TLC655336 TUM655336:TUY655336 UEI655336:UEU655336 UOE655336:UOQ655336 UYA655336:UYM655336 VHW655336:VII655336 VRS655336:VSE655336 WBO655336:WCA655336 WLK655336:WLW655336 WVG655336:WVS655336 IU720872:JG720872 SQ720872:TC720872 ACM720872:ACY720872 AMI720872:AMU720872 AWE720872:AWQ720872 BGA720872:BGM720872 BPW720872:BQI720872 BZS720872:CAE720872 CJO720872:CKA720872 CTK720872:CTW720872 DDG720872:DDS720872 DNC720872:DNO720872 DWY720872:DXK720872 EGU720872:EHG720872 EQQ720872:ERC720872 FAM720872:FAY720872 FKI720872:FKU720872 FUE720872:FUQ720872 GEA720872:GEM720872 GNW720872:GOI720872 GXS720872:GYE720872 HHO720872:HIA720872 HRK720872:HRW720872 IBG720872:IBS720872 ILC720872:ILO720872 IUY720872:IVK720872 JEU720872:JFG720872 JOQ720872:JPC720872 JYM720872:JYY720872 KII720872:KIU720872 KSE720872:KSQ720872 LCA720872:LCM720872 LLW720872:LMI720872 LVS720872:LWE720872 MFO720872:MGA720872 MPK720872:MPW720872 MZG720872:MZS720872 NJC720872:NJO720872 NSY720872:NTK720872 OCU720872:ODG720872 OMQ720872:ONC720872 OWM720872:OWY720872 PGI720872:PGU720872 PQE720872:PQQ720872 QAA720872:QAM720872 QJW720872:QKI720872 QTS720872:QUE720872 RDO720872:REA720872 RNK720872:RNW720872 RXG720872:RXS720872 SHC720872:SHO720872 SQY720872:SRK720872 TAU720872:TBG720872 TKQ720872:TLC720872 TUM720872:TUY720872 UEI720872:UEU720872 UOE720872:UOQ720872 UYA720872:UYM720872 VHW720872:VII720872 VRS720872:VSE720872 WBO720872:WCA720872 WLK720872:WLW720872 WVG720872:WVS720872 IU786408:JG786408 SQ786408:TC786408 ACM786408:ACY786408 AMI786408:AMU786408 AWE786408:AWQ786408 BGA786408:BGM786408 BPW786408:BQI786408 BZS786408:CAE786408 CJO786408:CKA786408 CTK786408:CTW786408 DDG786408:DDS786408 DNC786408:DNO786408 DWY786408:DXK786408 EGU786408:EHG786408 EQQ786408:ERC786408 FAM786408:FAY786408 FKI786408:FKU786408 FUE786408:FUQ786408 GEA786408:GEM786408 GNW786408:GOI786408 GXS786408:GYE786408 HHO786408:HIA786408 HRK786408:HRW786408 IBG786408:IBS786408 ILC786408:ILO786408 IUY786408:IVK786408 JEU786408:JFG786408 JOQ786408:JPC786408 JYM786408:JYY786408 KII786408:KIU786408 KSE786408:KSQ786408 LCA786408:LCM786408 LLW786408:LMI786408 LVS786408:LWE786408 MFO786408:MGA786408 MPK786408:MPW786408 MZG786408:MZS786408 NJC786408:NJO786408 NSY786408:NTK786408 OCU786408:ODG786408 OMQ786408:ONC786408 OWM786408:OWY786408 PGI786408:PGU786408 PQE786408:PQQ786408 QAA786408:QAM786408 QJW786408:QKI786408 QTS786408:QUE786408 RDO786408:REA786408 RNK786408:RNW786408 RXG786408:RXS786408 SHC786408:SHO786408 SQY786408:SRK786408 TAU786408:TBG786408 TKQ786408:TLC786408 TUM786408:TUY786408 UEI786408:UEU786408 UOE786408:UOQ786408 UYA786408:UYM786408 VHW786408:VII786408 VRS786408:VSE786408 WBO786408:WCA786408 WLK786408:WLW786408 WVG786408:WVS786408 IU851944:JG851944 SQ851944:TC851944 ACM851944:ACY851944 AMI851944:AMU851944 AWE851944:AWQ851944 BGA851944:BGM851944 BPW851944:BQI851944 BZS851944:CAE851944 CJO851944:CKA851944 CTK851944:CTW851944 DDG851944:DDS851944 DNC851944:DNO851944 DWY851944:DXK851944 EGU851944:EHG851944 EQQ851944:ERC851944 FAM851944:FAY851944 FKI851944:FKU851944 FUE851944:FUQ851944 GEA851944:GEM851944 GNW851944:GOI851944 GXS851944:GYE851944 HHO851944:HIA851944 HRK851944:HRW851944 IBG851944:IBS851944 ILC851944:ILO851944 IUY851944:IVK851944 JEU851944:JFG851944 JOQ851944:JPC851944 JYM851944:JYY851944 KII851944:KIU851944 KSE851944:KSQ851944 LCA851944:LCM851944 LLW851944:LMI851944 LVS851944:LWE851944 MFO851944:MGA851944 MPK851944:MPW851944 MZG851944:MZS851944 NJC851944:NJO851944 NSY851944:NTK851944 OCU851944:ODG851944 OMQ851944:ONC851944 OWM851944:OWY851944 PGI851944:PGU851944 PQE851944:PQQ851944 QAA851944:QAM851944 QJW851944:QKI851944 QTS851944:QUE851944 RDO851944:REA851944 RNK851944:RNW851944 RXG851944:RXS851944 SHC851944:SHO851944 SQY851944:SRK851944 TAU851944:TBG851944 TKQ851944:TLC851944 TUM851944:TUY851944 UEI851944:UEU851944 UOE851944:UOQ851944 UYA851944:UYM851944 VHW851944:VII851944 VRS851944:VSE851944 WBO851944:WCA851944 WLK851944:WLW851944 WVG851944:WVS851944 IU917480:JG917480 SQ917480:TC917480 ACM917480:ACY917480 AMI917480:AMU917480 AWE917480:AWQ917480 BGA917480:BGM917480 BPW917480:BQI917480 BZS917480:CAE917480 CJO917480:CKA917480 CTK917480:CTW917480 DDG917480:DDS917480 DNC917480:DNO917480 DWY917480:DXK917480 EGU917480:EHG917480 EQQ917480:ERC917480 FAM917480:FAY917480 FKI917480:FKU917480 FUE917480:FUQ917480 GEA917480:GEM917480 GNW917480:GOI917480 GXS917480:GYE917480 HHO917480:HIA917480 HRK917480:HRW917480 IBG917480:IBS917480 ILC917480:ILO917480 IUY917480:IVK917480 JEU917480:JFG917480 JOQ917480:JPC917480 JYM917480:JYY917480 KII917480:KIU917480 KSE917480:KSQ917480 LCA917480:LCM917480 LLW917480:LMI917480 LVS917480:LWE917480 MFO917480:MGA917480 MPK917480:MPW917480 MZG917480:MZS917480 NJC917480:NJO917480 NSY917480:NTK917480 OCU917480:ODG917480 OMQ917480:ONC917480 OWM917480:OWY917480 PGI917480:PGU917480 PQE917480:PQQ917480 QAA917480:QAM917480 QJW917480:QKI917480 QTS917480:QUE917480 RDO917480:REA917480 RNK917480:RNW917480 RXG917480:RXS917480 SHC917480:SHO917480 SQY917480:SRK917480 TAU917480:TBG917480 TKQ917480:TLC917480 TUM917480:TUY917480 UEI917480:UEU917480 UOE917480:UOQ917480 UYA917480:UYM917480 VHW917480:VII917480 VRS917480:VSE917480 WBO917480:WCA917480 WLK917480:WLW917480 WVG917480:WVS917480 IU983016:JG983016 SQ983016:TC983016 ACM983016:ACY983016 AMI983016:AMU983016 AWE983016:AWQ983016 BGA983016:BGM983016 BPW983016:BQI983016 BZS983016:CAE983016 CJO983016:CKA983016 CTK983016:CTW983016 DDG983016:DDS983016 DNC983016:DNO983016 DWY983016:DXK983016 EGU983016:EHG983016 EQQ983016:ERC983016 FAM983016:FAY983016 FKI983016:FKU983016 FUE983016:FUQ983016 GEA983016:GEM983016 GNW983016:GOI983016 GXS983016:GYE983016 HHO983016:HIA983016 HRK983016:HRW983016 IBG983016:IBS983016 ILC983016:ILO983016 IUY983016:IVK983016 JEU983016:JFG983016 JOQ983016:JPC983016 JYM983016:JYY983016 KII983016:KIU983016 KSE983016:KSQ983016 LCA983016:LCM983016 LLW983016:LMI983016 LVS983016:LWE983016 MFO983016:MGA983016 MPK983016:MPW983016 MZG983016:MZS983016 NJC983016:NJO983016 NSY983016:NTK983016 OCU983016:ODG983016 OMQ983016:ONC983016 OWM983016:OWY983016 PGI983016:PGU983016 PQE983016:PQQ983016 QAA983016:QAM983016 QJW983016:QKI983016 QTS983016:QUE983016 RDO983016:REA983016 RNK983016:RNW983016 RXG983016:RXS983016 SHC983016:SHO983016 SQY983016:SRK983016 TAU983016:TBG983016 TKQ983016:TLC983016 TUM983016:TUY983016 UEI983016:UEU983016 UOE983016:UOQ983016 UYA983016:UYM983016 VHW983016:VII983016 VRS983016:VSE983016 WBO983016:WCA983016 WLK983016:WLW983016 WVG983016:WVS983016 VRS983060:VSE983060 IU14:JG14 SQ14:TC14 ACM14:ACY14 AMI14:AMU14 AWE14:AWQ14 BGA14:BGM14 BPW14:BQI14 BZS14:CAE14 CJO14:CKA14 CTK14:CTW14 DDG14:DDS14 DNC14:DNO14 DWY14:DXK14 EGU14:EHG14 EQQ14:ERC14 FAM14:FAY14 FKI14:FKU14 FUE14:FUQ14 GEA14:GEM14 GNW14:GOI14 GXS14:GYE14 HHO14:HIA14 HRK14:HRW14 IBG14:IBS14 ILC14:ILO14 IUY14:IVK14 JEU14:JFG14 JOQ14:JPC14 JYM14:JYY14 KII14:KIU14 KSE14:KSQ14 LCA14:LCM14 LLW14:LMI14 LVS14:LWE14 MFO14:MGA14 MPK14:MPW14 MZG14:MZS14 NJC14:NJO14 NSY14:NTK14 OCU14:ODG14 OMQ14:ONC14 OWM14:OWY14 PGI14:PGU14 PQE14:PQQ14 QAA14:QAM14 QJW14:QKI14 QTS14:QUE14 RDO14:REA14 RNK14:RNW14 RXG14:RXS14 SHC14:SHO14 SQY14:SRK14 TAU14:TBG14 TKQ14:TLC14 TUM14:TUY14 UEI14:UEU14 UOE14:UOQ14 UYA14:UYM14 VHW14:VII14 VRS14:VSE14 WBO14:WCA14 WLK14:WLW14 WVG14:WVS14 IU65514:JG65514 SQ65514:TC65514 ACM65514:ACY65514 AMI65514:AMU65514 AWE65514:AWQ65514 BGA65514:BGM65514 BPW65514:BQI65514 BZS65514:CAE65514 CJO65514:CKA65514 CTK65514:CTW65514 DDG65514:DDS65514 DNC65514:DNO65514 DWY65514:DXK65514 EGU65514:EHG65514 EQQ65514:ERC65514 FAM65514:FAY65514 FKI65514:FKU65514 FUE65514:FUQ65514 GEA65514:GEM65514 GNW65514:GOI65514 GXS65514:GYE65514 HHO65514:HIA65514 HRK65514:HRW65514 IBG65514:IBS65514 ILC65514:ILO65514 IUY65514:IVK65514 JEU65514:JFG65514 JOQ65514:JPC65514 JYM65514:JYY65514 KII65514:KIU65514 KSE65514:KSQ65514 LCA65514:LCM65514 LLW65514:LMI65514 LVS65514:LWE65514 MFO65514:MGA65514 MPK65514:MPW65514 MZG65514:MZS65514 NJC65514:NJO65514 NSY65514:NTK65514 OCU65514:ODG65514 OMQ65514:ONC65514 OWM65514:OWY65514 PGI65514:PGU65514 PQE65514:PQQ65514 QAA65514:QAM65514 QJW65514:QKI65514 QTS65514:QUE65514 RDO65514:REA65514 RNK65514:RNW65514 RXG65514:RXS65514 SHC65514:SHO65514 SQY65514:SRK65514 TAU65514:TBG65514 TKQ65514:TLC65514 TUM65514:TUY65514 UEI65514:UEU65514 UOE65514:UOQ65514 UYA65514:UYM65514 VHW65514:VII65514 VRS65514:VSE65514 WBO65514:WCA65514 WLK65514:WLW65514 WVG65514:WVS65514 IU131050:JG131050 SQ131050:TC131050 ACM131050:ACY131050 AMI131050:AMU131050 AWE131050:AWQ131050 BGA131050:BGM131050 BPW131050:BQI131050 BZS131050:CAE131050 CJO131050:CKA131050 CTK131050:CTW131050 DDG131050:DDS131050 DNC131050:DNO131050 DWY131050:DXK131050 EGU131050:EHG131050 EQQ131050:ERC131050 FAM131050:FAY131050 FKI131050:FKU131050 FUE131050:FUQ131050 GEA131050:GEM131050 GNW131050:GOI131050 GXS131050:GYE131050 HHO131050:HIA131050 HRK131050:HRW131050 IBG131050:IBS131050 ILC131050:ILO131050 IUY131050:IVK131050 JEU131050:JFG131050 JOQ131050:JPC131050 JYM131050:JYY131050 KII131050:KIU131050 KSE131050:KSQ131050 LCA131050:LCM131050 LLW131050:LMI131050 LVS131050:LWE131050 MFO131050:MGA131050 MPK131050:MPW131050 MZG131050:MZS131050 NJC131050:NJO131050 NSY131050:NTK131050 OCU131050:ODG131050 OMQ131050:ONC131050 OWM131050:OWY131050 PGI131050:PGU131050 PQE131050:PQQ131050 QAA131050:QAM131050 QJW131050:QKI131050 QTS131050:QUE131050 RDO131050:REA131050 RNK131050:RNW131050 RXG131050:RXS131050 SHC131050:SHO131050 SQY131050:SRK131050 TAU131050:TBG131050 TKQ131050:TLC131050 TUM131050:TUY131050 UEI131050:UEU131050 UOE131050:UOQ131050 UYA131050:UYM131050 VHW131050:VII131050 VRS131050:VSE131050 WBO131050:WCA131050 WLK131050:WLW131050 WVG131050:WVS131050 IU196586:JG196586 SQ196586:TC196586 ACM196586:ACY196586 AMI196586:AMU196586 AWE196586:AWQ196586 BGA196586:BGM196586 BPW196586:BQI196586 BZS196586:CAE196586 CJO196586:CKA196586 CTK196586:CTW196586 DDG196586:DDS196586 DNC196586:DNO196586 DWY196586:DXK196586 EGU196586:EHG196586 EQQ196586:ERC196586 FAM196586:FAY196586 FKI196586:FKU196586 FUE196586:FUQ196586 GEA196586:GEM196586 GNW196586:GOI196586 GXS196586:GYE196586 HHO196586:HIA196586 HRK196586:HRW196586 IBG196586:IBS196586 ILC196586:ILO196586 IUY196586:IVK196586 JEU196586:JFG196586 JOQ196586:JPC196586 JYM196586:JYY196586 KII196586:KIU196586 KSE196586:KSQ196586 LCA196586:LCM196586 LLW196586:LMI196586 LVS196586:LWE196586 MFO196586:MGA196586 MPK196586:MPW196586 MZG196586:MZS196586 NJC196586:NJO196586 NSY196586:NTK196586 OCU196586:ODG196586 OMQ196586:ONC196586 OWM196586:OWY196586 PGI196586:PGU196586 PQE196586:PQQ196586 QAA196586:QAM196586 QJW196586:QKI196586 QTS196586:QUE196586 RDO196586:REA196586 RNK196586:RNW196586 RXG196586:RXS196586 SHC196586:SHO196586 SQY196586:SRK196586 TAU196586:TBG196586 TKQ196586:TLC196586 TUM196586:TUY196586 UEI196586:UEU196586 UOE196586:UOQ196586 UYA196586:UYM196586 VHW196586:VII196586 VRS196586:VSE196586 WBO196586:WCA196586 WLK196586:WLW196586 WVG196586:WVS196586 IU262122:JG262122 SQ262122:TC262122 ACM262122:ACY262122 AMI262122:AMU262122 AWE262122:AWQ262122 BGA262122:BGM262122 BPW262122:BQI262122 BZS262122:CAE262122 CJO262122:CKA262122 CTK262122:CTW262122 DDG262122:DDS262122 DNC262122:DNO262122 DWY262122:DXK262122 EGU262122:EHG262122 EQQ262122:ERC262122 FAM262122:FAY262122 FKI262122:FKU262122 FUE262122:FUQ262122 GEA262122:GEM262122 GNW262122:GOI262122 GXS262122:GYE262122 HHO262122:HIA262122 HRK262122:HRW262122 IBG262122:IBS262122 ILC262122:ILO262122 IUY262122:IVK262122 JEU262122:JFG262122 JOQ262122:JPC262122 JYM262122:JYY262122 KII262122:KIU262122 KSE262122:KSQ262122 LCA262122:LCM262122 LLW262122:LMI262122 LVS262122:LWE262122 MFO262122:MGA262122 MPK262122:MPW262122 MZG262122:MZS262122 NJC262122:NJO262122 NSY262122:NTK262122 OCU262122:ODG262122 OMQ262122:ONC262122 OWM262122:OWY262122 PGI262122:PGU262122 PQE262122:PQQ262122 QAA262122:QAM262122 QJW262122:QKI262122 QTS262122:QUE262122 RDO262122:REA262122 RNK262122:RNW262122 RXG262122:RXS262122 SHC262122:SHO262122 SQY262122:SRK262122 TAU262122:TBG262122 TKQ262122:TLC262122 TUM262122:TUY262122 UEI262122:UEU262122 UOE262122:UOQ262122 UYA262122:UYM262122 VHW262122:VII262122 VRS262122:VSE262122 WBO262122:WCA262122 WLK262122:WLW262122 WVG262122:WVS262122 IU327658:JG327658 SQ327658:TC327658 ACM327658:ACY327658 AMI327658:AMU327658 AWE327658:AWQ327658 BGA327658:BGM327658 BPW327658:BQI327658 BZS327658:CAE327658 CJO327658:CKA327658 CTK327658:CTW327658 DDG327658:DDS327658 DNC327658:DNO327658 DWY327658:DXK327658 EGU327658:EHG327658 EQQ327658:ERC327658 FAM327658:FAY327658 FKI327658:FKU327658 FUE327658:FUQ327658 GEA327658:GEM327658 GNW327658:GOI327658 GXS327658:GYE327658 HHO327658:HIA327658 HRK327658:HRW327658 IBG327658:IBS327658 ILC327658:ILO327658 IUY327658:IVK327658 JEU327658:JFG327658 JOQ327658:JPC327658 JYM327658:JYY327658 KII327658:KIU327658 KSE327658:KSQ327658 LCA327658:LCM327658 LLW327658:LMI327658 LVS327658:LWE327658 MFO327658:MGA327658 MPK327658:MPW327658 MZG327658:MZS327658 NJC327658:NJO327658 NSY327658:NTK327658 OCU327658:ODG327658 OMQ327658:ONC327658 OWM327658:OWY327658 PGI327658:PGU327658 PQE327658:PQQ327658 QAA327658:QAM327658 QJW327658:QKI327658 QTS327658:QUE327658 RDO327658:REA327658 RNK327658:RNW327658 RXG327658:RXS327658 SHC327658:SHO327658 SQY327658:SRK327658 TAU327658:TBG327658 TKQ327658:TLC327658 TUM327658:TUY327658 UEI327658:UEU327658 UOE327658:UOQ327658 UYA327658:UYM327658 VHW327658:VII327658 VRS327658:VSE327658 WBO327658:WCA327658 WLK327658:WLW327658 WVG327658:WVS327658 IU393194:JG393194 SQ393194:TC393194 ACM393194:ACY393194 AMI393194:AMU393194 AWE393194:AWQ393194 BGA393194:BGM393194 BPW393194:BQI393194 BZS393194:CAE393194 CJO393194:CKA393194 CTK393194:CTW393194 DDG393194:DDS393194 DNC393194:DNO393194 DWY393194:DXK393194 EGU393194:EHG393194 EQQ393194:ERC393194 FAM393194:FAY393194 FKI393194:FKU393194 FUE393194:FUQ393194 GEA393194:GEM393194 GNW393194:GOI393194 GXS393194:GYE393194 HHO393194:HIA393194 HRK393194:HRW393194 IBG393194:IBS393194 ILC393194:ILO393194 IUY393194:IVK393194 JEU393194:JFG393194 JOQ393194:JPC393194 JYM393194:JYY393194 KII393194:KIU393194 KSE393194:KSQ393194 LCA393194:LCM393194 LLW393194:LMI393194 LVS393194:LWE393194 MFO393194:MGA393194 MPK393194:MPW393194 MZG393194:MZS393194 NJC393194:NJO393194 NSY393194:NTK393194 OCU393194:ODG393194 OMQ393194:ONC393194 OWM393194:OWY393194 PGI393194:PGU393194 PQE393194:PQQ393194 QAA393194:QAM393194 QJW393194:QKI393194 QTS393194:QUE393194 RDO393194:REA393194 RNK393194:RNW393194 RXG393194:RXS393194 SHC393194:SHO393194 SQY393194:SRK393194 TAU393194:TBG393194 TKQ393194:TLC393194 TUM393194:TUY393194 UEI393194:UEU393194 UOE393194:UOQ393194 UYA393194:UYM393194 VHW393194:VII393194 VRS393194:VSE393194 WBO393194:WCA393194 WLK393194:WLW393194 WVG393194:WVS393194 IU458730:JG458730 SQ458730:TC458730 ACM458730:ACY458730 AMI458730:AMU458730 AWE458730:AWQ458730 BGA458730:BGM458730 BPW458730:BQI458730 BZS458730:CAE458730 CJO458730:CKA458730 CTK458730:CTW458730 DDG458730:DDS458730 DNC458730:DNO458730 DWY458730:DXK458730 EGU458730:EHG458730 EQQ458730:ERC458730 FAM458730:FAY458730 FKI458730:FKU458730 FUE458730:FUQ458730 GEA458730:GEM458730 GNW458730:GOI458730 GXS458730:GYE458730 HHO458730:HIA458730 HRK458730:HRW458730 IBG458730:IBS458730 ILC458730:ILO458730 IUY458730:IVK458730 JEU458730:JFG458730 JOQ458730:JPC458730 JYM458730:JYY458730 KII458730:KIU458730 KSE458730:KSQ458730 LCA458730:LCM458730 LLW458730:LMI458730 LVS458730:LWE458730 MFO458730:MGA458730 MPK458730:MPW458730 MZG458730:MZS458730 NJC458730:NJO458730 NSY458730:NTK458730 OCU458730:ODG458730 OMQ458730:ONC458730 OWM458730:OWY458730 PGI458730:PGU458730 PQE458730:PQQ458730 QAA458730:QAM458730 QJW458730:QKI458730 QTS458730:QUE458730 RDO458730:REA458730 RNK458730:RNW458730 RXG458730:RXS458730 SHC458730:SHO458730 SQY458730:SRK458730 TAU458730:TBG458730 TKQ458730:TLC458730 TUM458730:TUY458730 UEI458730:UEU458730 UOE458730:UOQ458730 UYA458730:UYM458730 VHW458730:VII458730 VRS458730:VSE458730 WBO458730:WCA458730 WLK458730:WLW458730 WVG458730:WVS458730 IU524266:JG524266 SQ524266:TC524266 ACM524266:ACY524266 AMI524266:AMU524266 AWE524266:AWQ524266 BGA524266:BGM524266 BPW524266:BQI524266 BZS524266:CAE524266 CJO524266:CKA524266 CTK524266:CTW524266 DDG524266:DDS524266 DNC524266:DNO524266 DWY524266:DXK524266 EGU524266:EHG524266 EQQ524266:ERC524266 FAM524266:FAY524266 FKI524266:FKU524266 FUE524266:FUQ524266 GEA524266:GEM524266 GNW524266:GOI524266 GXS524266:GYE524266 HHO524266:HIA524266 HRK524266:HRW524266 IBG524266:IBS524266 ILC524266:ILO524266 IUY524266:IVK524266 JEU524266:JFG524266 JOQ524266:JPC524266 JYM524266:JYY524266 KII524266:KIU524266 KSE524266:KSQ524266 LCA524266:LCM524266 LLW524266:LMI524266 LVS524266:LWE524266 MFO524266:MGA524266 MPK524266:MPW524266 MZG524266:MZS524266 NJC524266:NJO524266 NSY524266:NTK524266 OCU524266:ODG524266 OMQ524266:ONC524266 OWM524266:OWY524266 PGI524266:PGU524266 PQE524266:PQQ524266 QAA524266:QAM524266 QJW524266:QKI524266 QTS524266:QUE524266 RDO524266:REA524266 RNK524266:RNW524266 RXG524266:RXS524266 SHC524266:SHO524266 SQY524266:SRK524266 TAU524266:TBG524266 TKQ524266:TLC524266 TUM524266:TUY524266 UEI524266:UEU524266 UOE524266:UOQ524266 UYA524266:UYM524266 VHW524266:VII524266 VRS524266:VSE524266 WBO524266:WCA524266 WLK524266:WLW524266 WVG524266:WVS524266 IU589802:JG589802 SQ589802:TC589802 ACM589802:ACY589802 AMI589802:AMU589802 AWE589802:AWQ589802 BGA589802:BGM589802 BPW589802:BQI589802 BZS589802:CAE589802 CJO589802:CKA589802 CTK589802:CTW589802 DDG589802:DDS589802 DNC589802:DNO589802 DWY589802:DXK589802 EGU589802:EHG589802 EQQ589802:ERC589802 FAM589802:FAY589802 FKI589802:FKU589802 FUE589802:FUQ589802 GEA589802:GEM589802 GNW589802:GOI589802 GXS589802:GYE589802 HHO589802:HIA589802 HRK589802:HRW589802 IBG589802:IBS589802 ILC589802:ILO589802 IUY589802:IVK589802 JEU589802:JFG589802 JOQ589802:JPC589802 JYM589802:JYY589802 KII589802:KIU589802 KSE589802:KSQ589802 LCA589802:LCM589802 LLW589802:LMI589802 LVS589802:LWE589802 MFO589802:MGA589802 MPK589802:MPW589802 MZG589802:MZS589802 NJC589802:NJO589802 NSY589802:NTK589802 OCU589802:ODG589802 OMQ589802:ONC589802 OWM589802:OWY589802 PGI589802:PGU589802 PQE589802:PQQ589802 QAA589802:QAM589802 QJW589802:QKI589802 QTS589802:QUE589802 RDO589802:REA589802 RNK589802:RNW589802 RXG589802:RXS589802 SHC589802:SHO589802 SQY589802:SRK589802 TAU589802:TBG589802 TKQ589802:TLC589802 TUM589802:TUY589802 UEI589802:UEU589802 UOE589802:UOQ589802 UYA589802:UYM589802 VHW589802:VII589802 VRS589802:VSE589802 WBO589802:WCA589802 WLK589802:WLW589802 WVG589802:WVS589802 IU655338:JG655338 SQ655338:TC655338 ACM655338:ACY655338 AMI655338:AMU655338 AWE655338:AWQ655338 BGA655338:BGM655338 BPW655338:BQI655338 BZS655338:CAE655338 CJO655338:CKA655338 CTK655338:CTW655338 DDG655338:DDS655338 DNC655338:DNO655338 DWY655338:DXK655338 EGU655338:EHG655338 EQQ655338:ERC655338 FAM655338:FAY655338 FKI655338:FKU655338 FUE655338:FUQ655338 GEA655338:GEM655338 GNW655338:GOI655338 GXS655338:GYE655338 HHO655338:HIA655338 HRK655338:HRW655338 IBG655338:IBS655338 ILC655338:ILO655338 IUY655338:IVK655338 JEU655338:JFG655338 JOQ655338:JPC655338 JYM655338:JYY655338 KII655338:KIU655338 KSE655338:KSQ655338 LCA655338:LCM655338 LLW655338:LMI655338 LVS655338:LWE655338 MFO655338:MGA655338 MPK655338:MPW655338 MZG655338:MZS655338 NJC655338:NJO655338 NSY655338:NTK655338 OCU655338:ODG655338 OMQ655338:ONC655338 OWM655338:OWY655338 PGI655338:PGU655338 PQE655338:PQQ655338 QAA655338:QAM655338 QJW655338:QKI655338 QTS655338:QUE655338 RDO655338:REA655338 RNK655338:RNW655338 RXG655338:RXS655338 SHC655338:SHO655338 SQY655338:SRK655338 TAU655338:TBG655338 TKQ655338:TLC655338 TUM655338:TUY655338 UEI655338:UEU655338 UOE655338:UOQ655338 UYA655338:UYM655338 VHW655338:VII655338 VRS655338:VSE655338 WBO655338:WCA655338 WLK655338:WLW655338 WVG655338:WVS655338 IU720874:JG720874 SQ720874:TC720874 ACM720874:ACY720874 AMI720874:AMU720874 AWE720874:AWQ720874 BGA720874:BGM720874 BPW720874:BQI720874 BZS720874:CAE720874 CJO720874:CKA720874 CTK720874:CTW720874 DDG720874:DDS720874 DNC720874:DNO720874 DWY720874:DXK720874 EGU720874:EHG720874 EQQ720874:ERC720874 FAM720874:FAY720874 FKI720874:FKU720874 FUE720874:FUQ720874 GEA720874:GEM720874 GNW720874:GOI720874 GXS720874:GYE720874 HHO720874:HIA720874 HRK720874:HRW720874 IBG720874:IBS720874 ILC720874:ILO720874 IUY720874:IVK720874 JEU720874:JFG720874 JOQ720874:JPC720874 JYM720874:JYY720874 KII720874:KIU720874 KSE720874:KSQ720874 LCA720874:LCM720874 LLW720874:LMI720874 LVS720874:LWE720874 MFO720874:MGA720874 MPK720874:MPW720874 MZG720874:MZS720874 NJC720874:NJO720874 NSY720874:NTK720874 OCU720874:ODG720874 OMQ720874:ONC720874 OWM720874:OWY720874 PGI720874:PGU720874 PQE720874:PQQ720874 QAA720874:QAM720874 QJW720874:QKI720874 QTS720874:QUE720874 RDO720874:REA720874 RNK720874:RNW720874 RXG720874:RXS720874 SHC720874:SHO720874 SQY720874:SRK720874 TAU720874:TBG720874 TKQ720874:TLC720874 TUM720874:TUY720874 UEI720874:UEU720874 UOE720874:UOQ720874 UYA720874:UYM720874 VHW720874:VII720874 VRS720874:VSE720874 WBO720874:WCA720874 WLK720874:WLW720874 WVG720874:WVS720874 IU786410:JG786410 SQ786410:TC786410 ACM786410:ACY786410 AMI786410:AMU786410 AWE786410:AWQ786410 BGA786410:BGM786410 BPW786410:BQI786410 BZS786410:CAE786410 CJO786410:CKA786410 CTK786410:CTW786410 DDG786410:DDS786410 DNC786410:DNO786410 DWY786410:DXK786410 EGU786410:EHG786410 EQQ786410:ERC786410 FAM786410:FAY786410 FKI786410:FKU786410 FUE786410:FUQ786410 GEA786410:GEM786410 GNW786410:GOI786410 GXS786410:GYE786410 HHO786410:HIA786410 HRK786410:HRW786410 IBG786410:IBS786410 ILC786410:ILO786410 IUY786410:IVK786410 JEU786410:JFG786410 JOQ786410:JPC786410 JYM786410:JYY786410 KII786410:KIU786410 KSE786410:KSQ786410 LCA786410:LCM786410 LLW786410:LMI786410 LVS786410:LWE786410 MFO786410:MGA786410 MPK786410:MPW786410 MZG786410:MZS786410 NJC786410:NJO786410 NSY786410:NTK786410 OCU786410:ODG786410 OMQ786410:ONC786410 OWM786410:OWY786410 PGI786410:PGU786410 PQE786410:PQQ786410 QAA786410:QAM786410 QJW786410:QKI786410 QTS786410:QUE786410 RDO786410:REA786410 RNK786410:RNW786410 RXG786410:RXS786410 SHC786410:SHO786410 SQY786410:SRK786410 TAU786410:TBG786410 TKQ786410:TLC786410 TUM786410:TUY786410 UEI786410:UEU786410 UOE786410:UOQ786410 UYA786410:UYM786410 VHW786410:VII786410 VRS786410:VSE786410 WBO786410:WCA786410 WLK786410:WLW786410 WVG786410:WVS786410 IU851946:JG851946 SQ851946:TC851946 ACM851946:ACY851946 AMI851946:AMU851946 AWE851946:AWQ851946 BGA851946:BGM851946 BPW851946:BQI851946 BZS851946:CAE851946 CJO851946:CKA851946 CTK851946:CTW851946 DDG851946:DDS851946 DNC851946:DNO851946 DWY851946:DXK851946 EGU851946:EHG851946 EQQ851946:ERC851946 FAM851946:FAY851946 FKI851946:FKU851946 FUE851946:FUQ851946 GEA851946:GEM851946 GNW851946:GOI851946 GXS851946:GYE851946 HHO851946:HIA851946 HRK851946:HRW851946 IBG851946:IBS851946 ILC851946:ILO851946 IUY851946:IVK851946 JEU851946:JFG851946 JOQ851946:JPC851946 JYM851946:JYY851946 KII851946:KIU851946 KSE851946:KSQ851946 LCA851946:LCM851946 LLW851946:LMI851946 LVS851946:LWE851946 MFO851946:MGA851946 MPK851946:MPW851946 MZG851946:MZS851946 NJC851946:NJO851946 NSY851946:NTK851946 OCU851946:ODG851946 OMQ851946:ONC851946 OWM851946:OWY851946 PGI851946:PGU851946 PQE851946:PQQ851946 QAA851946:QAM851946 QJW851946:QKI851946 QTS851946:QUE851946 RDO851946:REA851946 RNK851946:RNW851946 RXG851946:RXS851946 SHC851946:SHO851946 SQY851946:SRK851946 TAU851946:TBG851946 TKQ851946:TLC851946 TUM851946:TUY851946 UEI851946:UEU851946 UOE851946:UOQ851946 UYA851946:UYM851946 VHW851946:VII851946 VRS851946:VSE851946 WBO851946:WCA851946 WLK851946:WLW851946 WVG851946:WVS851946 IU917482:JG917482 SQ917482:TC917482 ACM917482:ACY917482 AMI917482:AMU917482 AWE917482:AWQ917482 BGA917482:BGM917482 BPW917482:BQI917482 BZS917482:CAE917482 CJO917482:CKA917482 CTK917482:CTW917482 DDG917482:DDS917482 DNC917482:DNO917482 DWY917482:DXK917482 EGU917482:EHG917482 EQQ917482:ERC917482 FAM917482:FAY917482 FKI917482:FKU917482 FUE917482:FUQ917482 GEA917482:GEM917482 GNW917482:GOI917482 GXS917482:GYE917482 HHO917482:HIA917482 HRK917482:HRW917482 IBG917482:IBS917482 ILC917482:ILO917482 IUY917482:IVK917482 JEU917482:JFG917482 JOQ917482:JPC917482 JYM917482:JYY917482 KII917482:KIU917482 KSE917482:KSQ917482 LCA917482:LCM917482 LLW917482:LMI917482 LVS917482:LWE917482 MFO917482:MGA917482 MPK917482:MPW917482 MZG917482:MZS917482 NJC917482:NJO917482 NSY917482:NTK917482 OCU917482:ODG917482 OMQ917482:ONC917482 OWM917482:OWY917482 PGI917482:PGU917482 PQE917482:PQQ917482 QAA917482:QAM917482 QJW917482:QKI917482 QTS917482:QUE917482 RDO917482:REA917482 RNK917482:RNW917482 RXG917482:RXS917482 SHC917482:SHO917482 SQY917482:SRK917482 TAU917482:TBG917482 TKQ917482:TLC917482 TUM917482:TUY917482 UEI917482:UEU917482 UOE917482:UOQ917482 UYA917482:UYM917482 VHW917482:VII917482 VRS917482:VSE917482 WBO917482:WCA917482 WLK917482:WLW917482 WVG917482:WVS917482 IU983018:JG983018 SQ983018:TC983018 ACM983018:ACY983018 AMI983018:AMU983018 AWE983018:AWQ983018 BGA983018:BGM983018 BPW983018:BQI983018 BZS983018:CAE983018 CJO983018:CKA983018 CTK983018:CTW983018 DDG983018:DDS983018 DNC983018:DNO983018 DWY983018:DXK983018 EGU983018:EHG983018 EQQ983018:ERC983018 FAM983018:FAY983018 FKI983018:FKU983018 FUE983018:FUQ983018 GEA983018:GEM983018 GNW983018:GOI983018 GXS983018:GYE983018 HHO983018:HIA983018 HRK983018:HRW983018 IBG983018:IBS983018 ILC983018:ILO983018 IUY983018:IVK983018 JEU983018:JFG983018 JOQ983018:JPC983018 JYM983018:JYY983018 KII983018:KIU983018 KSE983018:KSQ983018 LCA983018:LCM983018 LLW983018:LMI983018 LVS983018:LWE983018 MFO983018:MGA983018 MPK983018:MPW983018 MZG983018:MZS983018 NJC983018:NJO983018 NSY983018:NTK983018 OCU983018:ODG983018 OMQ983018:ONC983018 OWM983018:OWY983018 PGI983018:PGU983018 PQE983018:PQQ983018 QAA983018:QAM983018 QJW983018:QKI983018 QTS983018:QUE983018 RDO983018:REA983018 RNK983018:RNW983018 RXG983018:RXS983018 SHC983018:SHO983018 SQY983018:SRK983018 TAU983018:TBG983018 TKQ983018:TLC983018 TUM983018:TUY983018 UEI983018:UEU983018 UOE983018:UOQ983018 UYA983018:UYM983018 VHW983018:VII983018 VRS983018:VSE983018 WBO983018:WCA983018 WLK983018:WLW983018 WVG983018:WVS983018 WBO983060:WCA983060 JC16:JG16 SY16:TC16 ACU16:ACY16 AMQ16:AMU16 AWM16:AWQ16 BGI16:BGM16 BQE16:BQI16 CAA16:CAE16 CJW16:CKA16 CTS16:CTW16 DDO16:DDS16 DNK16:DNO16 DXG16:DXK16 EHC16:EHG16 EQY16:ERC16 FAU16:FAY16 FKQ16:FKU16 FUM16:FUQ16 GEI16:GEM16 GOE16:GOI16 GYA16:GYE16 HHW16:HIA16 HRS16:HRW16 IBO16:IBS16 ILK16:ILO16 IVG16:IVK16 JFC16:JFG16 JOY16:JPC16 JYU16:JYY16 KIQ16:KIU16 KSM16:KSQ16 LCI16:LCM16 LME16:LMI16 LWA16:LWE16 MFW16:MGA16 MPS16:MPW16 MZO16:MZS16 NJK16:NJO16 NTG16:NTK16 ODC16:ODG16 OMY16:ONC16 OWU16:OWY16 PGQ16:PGU16 PQM16:PQQ16 QAI16:QAM16 QKE16:QKI16 QUA16:QUE16 RDW16:REA16 RNS16:RNW16 RXO16:RXS16 SHK16:SHO16 SRG16:SRK16 TBC16:TBG16 TKY16:TLC16 TUU16:TUY16 UEQ16:UEU16 UOM16:UOQ16 UYI16:UYM16 VIE16:VII16 VSA16:VSE16 WBW16:WCA16 WLS16:WLW16 WVO16:WVS16 JC65516:JG65516 SY65516:TC65516 ACU65516:ACY65516 AMQ65516:AMU65516 AWM65516:AWQ65516 BGI65516:BGM65516 BQE65516:BQI65516 CAA65516:CAE65516 CJW65516:CKA65516 CTS65516:CTW65516 DDO65516:DDS65516 DNK65516:DNO65516 DXG65516:DXK65516 EHC65516:EHG65516 EQY65516:ERC65516 FAU65516:FAY65516 FKQ65516:FKU65516 FUM65516:FUQ65516 GEI65516:GEM65516 GOE65516:GOI65516 GYA65516:GYE65516 HHW65516:HIA65516 HRS65516:HRW65516 IBO65516:IBS65516 ILK65516:ILO65516 IVG65516:IVK65516 JFC65516:JFG65516 JOY65516:JPC65516 JYU65516:JYY65516 KIQ65516:KIU65516 KSM65516:KSQ65516 LCI65516:LCM65516 LME65516:LMI65516 LWA65516:LWE65516 MFW65516:MGA65516 MPS65516:MPW65516 MZO65516:MZS65516 NJK65516:NJO65516 NTG65516:NTK65516 ODC65516:ODG65516 OMY65516:ONC65516 OWU65516:OWY65516 PGQ65516:PGU65516 PQM65516:PQQ65516 QAI65516:QAM65516 QKE65516:QKI65516 QUA65516:QUE65516 RDW65516:REA65516 RNS65516:RNW65516 RXO65516:RXS65516 SHK65516:SHO65516 SRG65516:SRK65516 TBC65516:TBG65516 TKY65516:TLC65516 TUU65516:TUY65516 UEQ65516:UEU65516 UOM65516:UOQ65516 UYI65516:UYM65516 VIE65516:VII65516 VSA65516:VSE65516 WBW65516:WCA65516 WLS65516:WLW65516 WVO65516:WVS65516 JC131052:JG131052 SY131052:TC131052 ACU131052:ACY131052 AMQ131052:AMU131052 AWM131052:AWQ131052 BGI131052:BGM131052 BQE131052:BQI131052 CAA131052:CAE131052 CJW131052:CKA131052 CTS131052:CTW131052 DDO131052:DDS131052 DNK131052:DNO131052 DXG131052:DXK131052 EHC131052:EHG131052 EQY131052:ERC131052 FAU131052:FAY131052 FKQ131052:FKU131052 FUM131052:FUQ131052 GEI131052:GEM131052 GOE131052:GOI131052 GYA131052:GYE131052 HHW131052:HIA131052 HRS131052:HRW131052 IBO131052:IBS131052 ILK131052:ILO131052 IVG131052:IVK131052 JFC131052:JFG131052 JOY131052:JPC131052 JYU131052:JYY131052 KIQ131052:KIU131052 KSM131052:KSQ131052 LCI131052:LCM131052 LME131052:LMI131052 LWA131052:LWE131052 MFW131052:MGA131052 MPS131052:MPW131052 MZO131052:MZS131052 NJK131052:NJO131052 NTG131052:NTK131052 ODC131052:ODG131052 OMY131052:ONC131052 OWU131052:OWY131052 PGQ131052:PGU131052 PQM131052:PQQ131052 QAI131052:QAM131052 QKE131052:QKI131052 QUA131052:QUE131052 RDW131052:REA131052 RNS131052:RNW131052 RXO131052:RXS131052 SHK131052:SHO131052 SRG131052:SRK131052 TBC131052:TBG131052 TKY131052:TLC131052 TUU131052:TUY131052 UEQ131052:UEU131052 UOM131052:UOQ131052 UYI131052:UYM131052 VIE131052:VII131052 VSA131052:VSE131052 WBW131052:WCA131052 WLS131052:WLW131052 WVO131052:WVS131052 JC196588:JG196588 SY196588:TC196588 ACU196588:ACY196588 AMQ196588:AMU196588 AWM196588:AWQ196588 BGI196588:BGM196588 BQE196588:BQI196588 CAA196588:CAE196588 CJW196588:CKA196588 CTS196588:CTW196588 DDO196588:DDS196588 DNK196588:DNO196588 DXG196588:DXK196588 EHC196588:EHG196588 EQY196588:ERC196588 FAU196588:FAY196588 FKQ196588:FKU196588 FUM196588:FUQ196588 GEI196588:GEM196588 GOE196588:GOI196588 GYA196588:GYE196588 HHW196588:HIA196588 HRS196588:HRW196588 IBO196588:IBS196588 ILK196588:ILO196588 IVG196588:IVK196588 JFC196588:JFG196588 JOY196588:JPC196588 JYU196588:JYY196588 KIQ196588:KIU196588 KSM196588:KSQ196588 LCI196588:LCM196588 LME196588:LMI196588 LWA196588:LWE196588 MFW196588:MGA196588 MPS196588:MPW196588 MZO196588:MZS196588 NJK196588:NJO196588 NTG196588:NTK196588 ODC196588:ODG196588 OMY196588:ONC196588 OWU196588:OWY196588 PGQ196588:PGU196588 PQM196588:PQQ196588 QAI196588:QAM196588 QKE196588:QKI196588 QUA196588:QUE196588 RDW196588:REA196588 RNS196588:RNW196588 RXO196588:RXS196588 SHK196588:SHO196588 SRG196588:SRK196588 TBC196588:TBG196588 TKY196588:TLC196588 TUU196588:TUY196588 UEQ196588:UEU196588 UOM196588:UOQ196588 UYI196588:UYM196588 VIE196588:VII196588 VSA196588:VSE196588 WBW196588:WCA196588 WLS196588:WLW196588 WVO196588:WVS196588 JC262124:JG262124 SY262124:TC262124 ACU262124:ACY262124 AMQ262124:AMU262124 AWM262124:AWQ262124 BGI262124:BGM262124 BQE262124:BQI262124 CAA262124:CAE262124 CJW262124:CKA262124 CTS262124:CTW262124 DDO262124:DDS262124 DNK262124:DNO262124 DXG262124:DXK262124 EHC262124:EHG262124 EQY262124:ERC262124 FAU262124:FAY262124 FKQ262124:FKU262124 FUM262124:FUQ262124 GEI262124:GEM262124 GOE262124:GOI262124 GYA262124:GYE262124 HHW262124:HIA262124 HRS262124:HRW262124 IBO262124:IBS262124 ILK262124:ILO262124 IVG262124:IVK262124 JFC262124:JFG262124 JOY262124:JPC262124 JYU262124:JYY262124 KIQ262124:KIU262124 KSM262124:KSQ262124 LCI262124:LCM262124 LME262124:LMI262124 LWA262124:LWE262124 MFW262124:MGA262124 MPS262124:MPW262124 MZO262124:MZS262124 NJK262124:NJO262124 NTG262124:NTK262124 ODC262124:ODG262124 OMY262124:ONC262124 OWU262124:OWY262124 PGQ262124:PGU262124 PQM262124:PQQ262124 QAI262124:QAM262124 QKE262124:QKI262124 QUA262124:QUE262124 RDW262124:REA262124 RNS262124:RNW262124 RXO262124:RXS262124 SHK262124:SHO262124 SRG262124:SRK262124 TBC262124:TBG262124 TKY262124:TLC262124 TUU262124:TUY262124 UEQ262124:UEU262124 UOM262124:UOQ262124 UYI262124:UYM262124 VIE262124:VII262124 VSA262124:VSE262124 WBW262124:WCA262124 WLS262124:WLW262124 WVO262124:WVS262124 JC327660:JG327660 SY327660:TC327660 ACU327660:ACY327660 AMQ327660:AMU327660 AWM327660:AWQ327660 BGI327660:BGM327660 BQE327660:BQI327660 CAA327660:CAE327660 CJW327660:CKA327660 CTS327660:CTW327660 DDO327660:DDS327660 DNK327660:DNO327660 DXG327660:DXK327660 EHC327660:EHG327660 EQY327660:ERC327660 FAU327660:FAY327660 FKQ327660:FKU327660 FUM327660:FUQ327660 GEI327660:GEM327660 GOE327660:GOI327660 GYA327660:GYE327660 HHW327660:HIA327660 HRS327660:HRW327660 IBO327660:IBS327660 ILK327660:ILO327660 IVG327660:IVK327660 JFC327660:JFG327660 JOY327660:JPC327660 JYU327660:JYY327660 KIQ327660:KIU327660 KSM327660:KSQ327660 LCI327660:LCM327660 LME327660:LMI327660 LWA327660:LWE327660 MFW327660:MGA327660 MPS327660:MPW327660 MZO327660:MZS327660 NJK327660:NJO327660 NTG327660:NTK327660 ODC327660:ODG327660 OMY327660:ONC327660 OWU327660:OWY327660 PGQ327660:PGU327660 PQM327660:PQQ327660 QAI327660:QAM327660 QKE327660:QKI327660 QUA327660:QUE327660 RDW327660:REA327660 RNS327660:RNW327660 RXO327660:RXS327660 SHK327660:SHO327660 SRG327660:SRK327660 TBC327660:TBG327660 TKY327660:TLC327660 TUU327660:TUY327660 UEQ327660:UEU327660 UOM327660:UOQ327660 UYI327660:UYM327660 VIE327660:VII327660 VSA327660:VSE327660 WBW327660:WCA327660 WLS327660:WLW327660 WVO327660:WVS327660 JC393196:JG393196 SY393196:TC393196 ACU393196:ACY393196 AMQ393196:AMU393196 AWM393196:AWQ393196 BGI393196:BGM393196 BQE393196:BQI393196 CAA393196:CAE393196 CJW393196:CKA393196 CTS393196:CTW393196 DDO393196:DDS393196 DNK393196:DNO393196 DXG393196:DXK393196 EHC393196:EHG393196 EQY393196:ERC393196 FAU393196:FAY393196 FKQ393196:FKU393196 FUM393196:FUQ393196 GEI393196:GEM393196 GOE393196:GOI393196 GYA393196:GYE393196 HHW393196:HIA393196 HRS393196:HRW393196 IBO393196:IBS393196 ILK393196:ILO393196 IVG393196:IVK393196 JFC393196:JFG393196 JOY393196:JPC393196 JYU393196:JYY393196 KIQ393196:KIU393196 KSM393196:KSQ393196 LCI393196:LCM393196 LME393196:LMI393196 LWA393196:LWE393196 MFW393196:MGA393196 MPS393196:MPW393196 MZO393196:MZS393196 NJK393196:NJO393196 NTG393196:NTK393196 ODC393196:ODG393196 OMY393196:ONC393196 OWU393196:OWY393196 PGQ393196:PGU393196 PQM393196:PQQ393196 QAI393196:QAM393196 QKE393196:QKI393196 QUA393196:QUE393196 RDW393196:REA393196 RNS393196:RNW393196 RXO393196:RXS393196 SHK393196:SHO393196 SRG393196:SRK393196 TBC393196:TBG393196 TKY393196:TLC393196 TUU393196:TUY393196 UEQ393196:UEU393196 UOM393196:UOQ393196 UYI393196:UYM393196 VIE393196:VII393196 VSA393196:VSE393196 WBW393196:WCA393196 WLS393196:WLW393196 WVO393196:WVS393196 JC458732:JG458732 SY458732:TC458732 ACU458732:ACY458732 AMQ458732:AMU458732 AWM458732:AWQ458732 BGI458732:BGM458732 BQE458732:BQI458732 CAA458732:CAE458732 CJW458732:CKA458732 CTS458732:CTW458732 DDO458732:DDS458732 DNK458732:DNO458732 DXG458732:DXK458732 EHC458732:EHG458732 EQY458732:ERC458732 FAU458732:FAY458732 FKQ458732:FKU458732 FUM458732:FUQ458732 GEI458732:GEM458732 GOE458732:GOI458732 GYA458732:GYE458732 HHW458732:HIA458732 HRS458732:HRW458732 IBO458732:IBS458732 ILK458732:ILO458732 IVG458732:IVK458732 JFC458732:JFG458732 JOY458732:JPC458732 JYU458732:JYY458732 KIQ458732:KIU458732 KSM458732:KSQ458732 LCI458732:LCM458732 LME458732:LMI458732 LWA458732:LWE458732 MFW458732:MGA458732 MPS458732:MPW458732 MZO458732:MZS458732 NJK458732:NJO458732 NTG458732:NTK458732 ODC458732:ODG458732 OMY458732:ONC458732 OWU458732:OWY458732 PGQ458732:PGU458732 PQM458732:PQQ458732 QAI458732:QAM458732 QKE458732:QKI458732 QUA458732:QUE458732 RDW458732:REA458732 RNS458732:RNW458732 RXO458732:RXS458732 SHK458732:SHO458732 SRG458732:SRK458732 TBC458732:TBG458732 TKY458732:TLC458732 TUU458732:TUY458732 UEQ458732:UEU458732 UOM458732:UOQ458732 UYI458732:UYM458732 VIE458732:VII458732 VSA458732:VSE458732 WBW458732:WCA458732 WLS458732:WLW458732 WVO458732:WVS458732 JC524268:JG524268 SY524268:TC524268 ACU524268:ACY524268 AMQ524268:AMU524268 AWM524268:AWQ524268 BGI524268:BGM524268 BQE524268:BQI524268 CAA524268:CAE524268 CJW524268:CKA524268 CTS524268:CTW524268 DDO524268:DDS524268 DNK524268:DNO524268 DXG524268:DXK524268 EHC524268:EHG524268 EQY524268:ERC524268 FAU524268:FAY524268 FKQ524268:FKU524268 FUM524268:FUQ524268 GEI524268:GEM524268 GOE524268:GOI524268 GYA524268:GYE524268 HHW524268:HIA524268 HRS524268:HRW524268 IBO524268:IBS524268 ILK524268:ILO524268 IVG524268:IVK524268 JFC524268:JFG524268 JOY524268:JPC524268 JYU524268:JYY524268 KIQ524268:KIU524268 KSM524268:KSQ524268 LCI524268:LCM524268 LME524268:LMI524268 LWA524268:LWE524268 MFW524268:MGA524268 MPS524268:MPW524268 MZO524268:MZS524268 NJK524268:NJO524268 NTG524268:NTK524268 ODC524268:ODG524268 OMY524268:ONC524268 OWU524268:OWY524268 PGQ524268:PGU524268 PQM524268:PQQ524268 QAI524268:QAM524268 QKE524268:QKI524268 QUA524268:QUE524268 RDW524268:REA524268 RNS524268:RNW524268 RXO524268:RXS524268 SHK524268:SHO524268 SRG524268:SRK524268 TBC524268:TBG524268 TKY524268:TLC524268 TUU524268:TUY524268 UEQ524268:UEU524268 UOM524268:UOQ524268 UYI524268:UYM524268 VIE524268:VII524268 VSA524268:VSE524268 WBW524268:WCA524268 WLS524268:WLW524268 WVO524268:WVS524268 JC589804:JG589804 SY589804:TC589804 ACU589804:ACY589804 AMQ589804:AMU589804 AWM589804:AWQ589804 BGI589804:BGM589804 BQE589804:BQI589804 CAA589804:CAE589804 CJW589804:CKA589804 CTS589804:CTW589804 DDO589804:DDS589804 DNK589804:DNO589804 DXG589804:DXK589804 EHC589804:EHG589804 EQY589804:ERC589804 FAU589804:FAY589804 FKQ589804:FKU589804 FUM589804:FUQ589804 GEI589804:GEM589804 GOE589804:GOI589804 GYA589804:GYE589804 HHW589804:HIA589804 HRS589804:HRW589804 IBO589804:IBS589804 ILK589804:ILO589804 IVG589804:IVK589804 JFC589804:JFG589804 JOY589804:JPC589804 JYU589804:JYY589804 KIQ589804:KIU589804 KSM589804:KSQ589804 LCI589804:LCM589804 LME589804:LMI589804 LWA589804:LWE589804 MFW589804:MGA589804 MPS589804:MPW589804 MZO589804:MZS589804 NJK589804:NJO589804 NTG589804:NTK589804 ODC589804:ODG589804 OMY589804:ONC589804 OWU589804:OWY589804 PGQ589804:PGU589804 PQM589804:PQQ589804 QAI589804:QAM589804 QKE589804:QKI589804 QUA589804:QUE589804 RDW589804:REA589804 RNS589804:RNW589804 RXO589804:RXS589804 SHK589804:SHO589804 SRG589804:SRK589804 TBC589804:TBG589804 TKY589804:TLC589804 TUU589804:TUY589804 UEQ589804:UEU589804 UOM589804:UOQ589804 UYI589804:UYM589804 VIE589804:VII589804 VSA589804:VSE589804 WBW589804:WCA589804 WLS589804:WLW589804 WVO589804:WVS589804 JC655340:JG655340 SY655340:TC655340 ACU655340:ACY655340 AMQ655340:AMU655340 AWM655340:AWQ655340 BGI655340:BGM655340 BQE655340:BQI655340 CAA655340:CAE655340 CJW655340:CKA655340 CTS655340:CTW655340 DDO655340:DDS655340 DNK655340:DNO655340 DXG655340:DXK655340 EHC655340:EHG655340 EQY655340:ERC655340 FAU655340:FAY655340 FKQ655340:FKU655340 FUM655340:FUQ655340 GEI655340:GEM655340 GOE655340:GOI655340 GYA655340:GYE655340 HHW655340:HIA655340 HRS655340:HRW655340 IBO655340:IBS655340 ILK655340:ILO655340 IVG655340:IVK655340 JFC655340:JFG655340 JOY655340:JPC655340 JYU655340:JYY655340 KIQ655340:KIU655340 KSM655340:KSQ655340 LCI655340:LCM655340 LME655340:LMI655340 LWA655340:LWE655340 MFW655340:MGA655340 MPS655340:MPW655340 MZO655340:MZS655340 NJK655340:NJO655340 NTG655340:NTK655340 ODC655340:ODG655340 OMY655340:ONC655340 OWU655340:OWY655340 PGQ655340:PGU655340 PQM655340:PQQ655340 QAI655340:QAM655340 QKE655340:QKI655340 QUA655340:QUE655340 RDW655340:REA655340 RNS655340:RNW655340 RXO655340:RXS655340 SHK655340:SHO655340 SRG655340:SRK655340 TBC655340:TBG655340 TKY655340:TLC655340 TUU655340:TUY655340 UEQ655340:UEU655340 UOM655340:UOQ655340 UYI655340:UYM655340 VIE655340:VII655340 VSA655340:VSE655340 WBW655340:WCA655340 WLS655340:WLW655340 WVO655340:WVS655340 JC720876:JG720876 SY720876:TC720876 ACU720876:ACY720876 AMQ720876:AMU720876 AWM720876:AWQ720876 BGI720876:BGM720876 BQE720876:BQI720876 CAA720876:CAE720876 CJW720876:CKA720876 CTS720876:CTW720876 DDO720876:DDS720876 DNK720876:DNO720876 DXG720876:DXK720876 EHC720876:EHG720876 EQY720876:ERC720876 FAU720876:FAY720876 FKQ720876:FKU720876 FUM720876:FUQ720876 GEI720876:GEM720876 GOE720876:GOI720876 GYA720876:GYE720876 HHW720876:HIA720876 HRS720876:HRW720876 IBO720876:IBS720876 ILK720876:ILO720876 IVG720876:IVK720876 JFC720876:JFG720876 JOY720876:JPC720876 JYU720876:JYY720876 KIQ720876:KIU720876 KSM720876:KSQ720876 LCI720876:LCM720876 LME720876:LMI720876 LWA720876:LWE720876 MFW720876:MGA720876 MPS720876:MPW720876 MZO720876:MZS720876 NJK720876:NJO720876 NTG720876:NTK720876 ODC720876:ODG720876 OMY720876:ONC720876 OWU720876:OWY720876 PGQ720876:PGU720876 PQM720876:PQQ720876 QAI720876:QAM720876 QKE720876:QKI720876 QUA720876:QUE720876 RDW720876:REA720876 RNS720876:RNW720876 RXO720876:RXS720876 SHK720876:SHO720876 SRG720876:SRK720876 TBC720876:TBG720876 TKY720876:TLC720876 TUU720876:TUY720876 UEQ720876:UEU720876 UOM720876:UOQ720876 UYI720876:UYM720876 VIE720876:VII720876 VSA720876:VSE720876 WBW720876:WCA720876 WLS720876:WLW720876 WVO720876:WVS720876 JC786412:JG786412 SY786412:TC786412 ACU786412:ACY786412 AMQ786412:AMU786412 AWM786412:AWQ786412 BGI786412:BGM786412 BQE786412:BQI786412 CAA786412:CAE786412 CJW786412:CKA786412 CTS786412:CTW786412 DDO786412:DDS786412 DNK786412:DNO786412 DXG786412:DXK786412 EHC786412:EHG786412 EQY786412:ERC786412 FAU786412:FAY786412 FKQ786412:FKU786412 FUM786412:FUQ786412 GEI786412:GEM786412 GOE786412:GOI786412 GYA786412:GYE786412 HHW786412:HIA786412 HRS786412:HRW786412 IBO786412:IBS786412 ILK786412:ILO786412 IVG786412:IVK786412 JFC786412:JFG786412 JOY786412:JPC786412 JYU786412:JYY786412 KIQ786412:KIU786412 KSM786412:KSQ786412 LCI786412:LCM786412 LME786412:LMI786412 LWA786412:LWE786412 MFW786412:MGA786412 MPS786412:MPW786412 MZO786412:MZS786412 NJK786412:NJO786412 NTG786412:NTK786412 ODC786412:ODG786412 OMY786412:ONC786412 OWU786412:OWY786412 PGQ786412:PGU786412 PQM786412:PQQ786412 QAI786412:QAM786412 QKE786412:QKI786412 QUA786412:QUE786412 RDW786412:REA786412 RNS786412:RNW786412 RXO786412:RXS786412 SHK786412:SHO786412 SRG786412:SRK786412 TBC786412:TBG786412 TKY786412:TLC786412 TUU786412:TUY786412 UEQ786412:UEU786412 UOM786412:UOQ786412 UYI786412:UYM786412 VIE786412:VII786412 VSA786412:VSE786412 WBW786412:WCA786412 WLS786412:WLW786412 WVO786412:WVS786412 JC851948:JG851948 SY851948:TC851948 ACU851948:ACY851948 AMQ851948:AMU851948 AWM851948:AWQ851948 BGI851948:BGM851948 BQE851948:BQI851948 CAA851948:CAE851948 CJW851948:CKA851948 CTS851948:CTW851948 DDO851948:DDS851948 DNK851948:DNO851948 DXG851948:DXK851948 EHC851948:EHG851948 EQY851948:ERC851948 FAU851948:FAY851948 FKQ851948:FKU851948 FUM851948:FUQ851948 GEI851948:GEM851948 GOE851948:GOI851948 GYA851948:GYE851948 HHW851948:HIA851948 HRS851948:HRW851948 IBO851948:IBS851948 ILK851948:ILO851948 IVG851948:IVK851948 JFC851948:JFG851948 JOY851948:JPC851948 JYU851948:JYY851948 KIQ851948:KIU851948 KSM851948:KSQ851948 LCI851948:LCM851948 LME851948:LMI851948 LWA851948:LWE851948 MFW851948:MGA851948 MPS851948:MPW851948 MZO851948:MZS851948 NJK851948:NJO851948 NTG851948:NTK851948 ODC851948:ODG851948 OMY851948:ONC851948 OWU851948:OWY851948 PGQ851948:PGU851948 PQM851948:PQQ851948 QAI851948:QAM851948 QKE851948:QKI851948 QUA851948:QUE851948 RDW851948:REA851948 RNS851948:RNW851948 RXO851948:RXS851948 SHK851948:SHO851948 SRG851948:SRK851948 TBC851948:TBG851948 TKY851948:TLC851948 TUU851948:TUY851948 UEQ851948:UEU851948 UOM851948:UOQ851948 UYI851948:UYM851948 VIE851948:VII851948 VSA851948:VSE851948 WBW851948:WCA851948 WLS851948:WLW851948 WVO851948:WVS851948 JC917484:JG917484 SY917484:TC917484 ACU917484:ACY917484 AMQ917484:AMU917484 AWM917484:AWQ917484 BGI917484:BGM917484 BQE917484:BQI917484 CAA917484:CAE917484 CJW917484:CKA917484 CTS917484:CTW917484 DDO917484:DDS917484 DNK917484:DNO917484 DXG917484:DXK917484 EHC917484:EHG917484 EQY917484:ERC917484 FAU917484:FAY917484 FKQ917484:FKU917484 FUM917484:FUQ917484 GEI917484:GEM917484 GOE917484:GOI917484 GYA917484:GYE917484 HHW917484:HIA917484 HRS917484:HRW917484 IBO917484:IBS917484 ILK917484:ILO917484 IVG917484:IVK917484 JFC917484:JFG917484 JOY917484:JPC917484 JYU917484:JYY917484 KIQ917484:KIU917484 KSM917484:KSQ917484 LCI917484:LCM917484 LME917484:LMI917484 LWA917484:LWE917484 MFW917484:MGA917484 MPS917484:MPW917484 MZO917484:MZS917484 NJK917484:NJO917484 NTG917484:NTK917484 ODC917484:ODG917484 OMY917484:ONC917484 OWU917484:OWY917484 PGQ917484:PGU917484 PQM917484:PQQ917484 QAI917484:QAM917484 QKE917484:QKI917484 QUA917484:QUE917484 RDW917484:REA917484 RNS917484:RNW917484 RXO917484:RXS917484 SHK917484:SHO917484 SRG917484:SRK917484 TBC917484:TBG917484 TKY917484:TLC917484 TUU917484:TUY917484 UEQ917484:UEU917484 UOM917484:UOQ917484 UYI917484:UYM917484 VIE917484:VII917484 VSA917484:VSE917484 WBW917484:WCA917484 WLS917484:WLW917484 WVO917484:WVS917484 JC983020:JG983020 SY983020:TC983020 ACU983020:ACY983020 AMQ983020:AMU983020 AWM983020:AWQ983020 BGI983020:BGM983020 BQE983020:BQI983020 CAA983020:CAE983020 CJW983020:CKA983020 CTS983020:CTW983020 DDO983020:DDS983020 DNK983020:DNO983020 DXG983020:DXK983020 EHC983020:EHG983020 EQY983020:ERC983020 FAU983020:FAY983020 FKQ983020:FKU983020 FUM983020:FUQ983020 GEI983020:GEM983020 GOE983020:GOI983020 GYA983020:GYE983020 HHW983020:HIA983020 HRS983020:HRW983020 IBO983020:IBS983020 ILK983020:ILO983020 IVG983020:IVK983020 JFC983020:JFG983020 JOY983020:JPC983020 JYU983020:JYY983020 KIQ983020:KIU983020 KSM983020:KSQ983020 LCI983020:LCM983020 LME983020:LMI983020 LWA983020:LWE983020 MFW983020:MGA983020 MPS983020:MPW983020 MZO983020:MZS983020 NJK983020:NJO983020 NTG983020:NTK983020 ODC983020:ODG983020 OMY983020:ONC983020 OWU983020:OWY983020 PGQ983020:PGU983020 PQM983020:PQQ983020 QAI983020:QAM983020 QKE983020:QKI983020 QUA983020:QUE983020 RDW983020:REA983020 RNS983020:RNW983020 RXO983020:RXS983020 SHK983020:SHO983020 SRG983020:SRK983020 TBC983020:TBG983020 TKY983020:TLC983020 TUU983020:TUY983020 UEQ983020:UEU983020 UOM983020:UOQ983020 UYI983020:UYM983020 VIE983020:VII983020 VSA983020:VSE983020 WBW983020:WCA983020 WLS983020:WLW983020 WVO983020:WVS983020 WLK983060:WLW983060 IU18:JG18 SQ18:TC18 ACM18:ACY18 AMI18:AMU18 AWE18:AWQ18 BGA18:BGM18 BPW18:BQI18 BZS18:CAE18 CJO18:CKA18 CTK18:CTW18 DDG18:DDS18 DNC18:DNO18 DWY18:DXK18 EGU18:EHG18 EQQ18:ERC18 FAM18:FAY18 FKI18:FKU18 FUE18:FUQ18 GEA18:GEM18 GNW18:GOI18 GXS18:GYE18 HHO18:HIA18 HRK18:HRW18 IBG18:IBS18 ILC18:ILO18 IUY18:IVK18 JEU18:JFG18 JOQ18:JPC18 JYM18:JYY18 KII18:KIU18 KSE18:KSQ18 LCA18:LCM18 LLW18:LMI18 LVS18:LWE18 MFO18:MGA18 MPK18:MPW18 MZG18:MZS18 NJC18:NJO18 NSY18:NTK18 OCU18:ODG18 OMQ18:ONC18 OWM18:OWY18 PGI18:PGU18 PQE18:PQQ18 QAA18:QAM18 QJW18:QKI18 QTS18:QUE18 RDO18:REA18 RNK18:RNW18 RXG18:RXS18 SHC18:SHO18 SQY18:SRK18 TAU18:TBG18 TKQ18:TLC18 TUM18:TUY18 UEI18:UEU18 UOE18:UOQ18 UYA18:UYM18 VHW18:VII18 VRS18:VSE18 WBO18:WCA18 WLK18:WLW18 WVG18:WVS18 IU65518:JG65518 SQ65518:TC65518 ACM65518:ACY65518 AMI65518:AMU65518 AWE65518:AWQ65518 BGA65518:BGM65518 BPW65518:BQI65518 BZS65518:CAE65518 CJO65518:CKA65518 CTK65518:CTW65518 DDG65518:DDS65518 DNC65518:DNO65518 DWY65518:DXK65518 EGU65518:EHG65518 EQQ65518:ERC65518 FAM65518:FAY65518 FKI65518:FKU65518 FUE65518:FUQ65518 GEA65518:GEM65518 GNW65518:GOI65518 GXS65518:GYE65518 HHO65518:HIA65518 HRK65518:HRW65518 IBG65518:IBS65518 ILC65518:ILO65518 IUY65518:IVK65518 JEU65518:JFG65518 JOQ65518:JPC65518 JYM65518:JYY65518 KII65518:KIU65518 KSE65518:KSQ65518 LCA65518:LCM65518 LLW65518:LMI65518 LVS65518:LWE65518 MFO65518:MGA65518 MPK65518:MPW65518 MZG65518:MZS65518 NJC65518:NJO65518 NSY65518:NTK65518 OCU65518:ODG65518 OMQ65518:ONC65518 OWM65518:OWY65518 PGI65518:PGU65518 PQE65518:PQQ65518 QAA65518:QAM65518 QJW65518:QKI65518 QTS65518:QUE65518 RDO65518:REA65518 RNK65518:RNW65518 RXG65518:RXS65518 SHC65518:SHO65518 SQY65518:SRK65518 TAU65518:TBG65518 TKQ65518:TLC65518 TUM65518:TUY65518 UEI65518:UEU65518 UOE65518:UOQ65518 UYA65518:UYM65518 VHW65518:VII65518 VRS65518:VSE65518 WBO65518:WCA65518 WLK65518:WLW65518 WVG65518:WVS65518 IU131054:JG131054 SQ131054:TC131054 ACM131054:ACY131054 AMI131054:AMU131054 AWE131054:AWQ131054 BGA131054:BGM131054 BPW131054:BQI131054 BZS131054:CAE131054 CJO131054:CKA131054 CTK131054:CTW131054 DDG131054:DDS131054 DNC131054:DNO131054 DWY131054:DXK131054 EGU131054:EHG131054 EQQ131054:ERC131054 FAM131054:FAY131054 FKI131054:FKU131054 FUE131054:FUQ131054 GEA131054:GEM131054 GNW131054:GOI131054 GXS131054:GYE131054 HHO131054:HIA131054 HRK131054:HRW131054 IBG131054:IBS131054 ILC131054:ILO131054 IUY131054:IVK131054 JEU131054:JFG131054 JOQ131054:JPC131054 JYM131054:JYY131054 KII131054:KIU131054 KSE131054:KSQ131054 LCA131054:LCM131054 LLW131054:LMI131054 LVS131054:LWE131054 MFO131054:MGA131054 MPK131054:MPW131054 MZG131054:MZS131054 NJC131054:NJO131054 NSY131054:NTK131054 OCU131054:ODG131054 OMQ131054:ONC131054 OWM131054:OWY131054 PGI131054:PGU131054 PQE131054:PQQ131054 QAA131054:QAM131054 QJW131054:QKI131054 QTS131054:QUE131054 RDO131054:REA131054 RNK131054:RNW131054 RXG131054:RXS131054 SHC131054:SHO131054 SQY131054:SRK131054 TAU131054:TBG131054 TKQ131054:TLC131054 TUM131054:TUY131054 UEI131054:UEU131054 UOE131054:UOQ131054 UYA131054:UYM131054 VHW131054:VII131054 VRS131054:VSE131054 WBO131054:WCA131054 WLK131054:WLW131054 WVG131054:WVS131054 IU196590:JG196590 SQ196590:TC196590 ACM196590:ACY196590 AMI196590:AMU196590 AWE196590:AWQ196590 BGA196590:BGM196590 BPW196590:BQI196590 BZS196590:CAE196590 CJO196590:CKA196590 CTK196590:CTW196590 DDG196590:DDS196590 DNC196590:DNO196590 DWY196590:DXK196590 EGU196590:EHG196590 EQQ196590:ERC196590 FAM196590:FAY196590 FKI196590:FKU196590 FUE196590:FUQ196590 GEA196590:GEM196590 GNW196590:GOI196590 GXS196590:GYE196590 HHO196590:HIA196590 HRK196590:HRW196590 IBG196590:IBS196590 ILC196590:ILO196590 IUY196590:IVK196590 JEU196590:JFG196590 JOQ196590:JPC196590 JYM196590:JYY196590 KII196590:KIU196590 KSE196590:KSQ196590 LCA196590:LCM196590 LLW196590:LMI196590 LVS196590:LWE196590 MFO196590:MGA196590 MPK196590:MPW196590 MZG196590:MZS196590 NJC196590:NJO196590 NSY196590:NTK196590 OCU196590:ODG196590 OMQ196590:ONC196590 OWM196590:OWY196590 PGI196590:PGU196590 PQE196590:PQQ196590 QAA196590:QAM196590 QJW196590:QKI196590 QTS196590:QUE196590 RDO196590:REA196590 RNK196590:RNW196590 RXG196590:RXS196590 SHC196590:SHO196590 SQY196590:SRK196590 TAU196590:TBG196590 TKQ196590:TLC196590 TUM196590:TUY196590 UEI196590:UEU196590 UOE196590:UOQ196590 UYA196590:UYM196590 VHW196590:VII196590 VRS196590:VSE196590 WBO196590:WCA196590 WLK196590:WLW196590 WVG196590:WVS196590 IU262126:JG262126 SQ262126:TC262126 ACM262126:ACY262126 AMI262126:AMU262126 AWE262126:AWQ262126 BGA262126:BGM262126 BPW262126:BQI262126 BZS262126:CAE262126 CJO262126:CKA262126 CTK262126:CTW262126 DDG262126:DDS262126 DNC262126:DNO262126 DWY262126:DXK262126 EGU262126:EHG262126 EQQ262126:ERC262126 FAM262126:FAY262126 FKI262126:FKU262126 FUE262126:FUQ262126 GEA262126:GEM262126 GNW262126:GOI262126 GXS262126:GYE262126 HHO262126:HIA262126 HRK262126:HRW262126 IBG262126:IBS262126 ILC262126:ILO262126 IUY262126:IVK262126 JEU262126:JFG262126 JOQ262126:JPC262126 JYM262126:JYY262126 KII262126:KIU262126 KSE262126:KSQ262126 LCA262126:LCM262126 LLW262126:LMI262126 LVS262126:LWE262126 MFO262126:MGA262126 MPK262126:MPW262126 MZG262126:MZS262126 NJC262126:NJO262126 NSY262126:NTK262126 OCU262126:ODG262126 OMQ262126:ONC262126 OWM262126:OWY262126 PGI262126:PGU262126 PQE262126:PQQ262126 QAA262126:QAM262126 QJW262126:QKI262126 QTS262126:QUE262126 RDO262126:REA262126 RNK262126:RNW262126 RXG262126:RXS262126 SHC262126:SHO262126 SQY262126:SRK262126 TAU262126:TBG262126 TKQ262126:TLC262126 TUM262126:TUY262126 UEI262126:UEU262126 UOE262126:UOQ262126 UYA262126:UYM262126 VHW262126:VII262126 VRS262126:VSE262126 WBO262126:WCA262126 WLK262126:WLW262126 WVG262126:WVS262126 IU327662:JG327662 SQ327662:TC327662 ACM327662:ACY327662 AMI327662:AMU327662 AWE327662:AWQ327662 BGA327662:BGM327662 BPW327662:BQI327662 BZS327662:CAE327662 CJO327662:CKA327662 CTK327662:CTW327662 DDG327662:DDS327662 DNC327662:DNO327662 DWY327662:DXK327662 EGU327662:EHG327662 EQQ327662:ERC327662 FAM327662:FAY327662 FKI327662:FKU327662 FUE327662:FUQ327662 GEA327662:GEM327662 GNW327662:GOI327662 GXS327662:GYE327662 HHO327662:HIA327662 HRK327662:HRW327662 IBG327662:IBS327662 ILC327662:ILO327662 IUY327662:IVK327662 JEU327662:JFG327662 JOQ327662:JPC327662 JYM327662:JYY327662 KII327662:KIU327662 KSE327662:KSQ327662 LCA327662:LCM327662 LLW327662:LMI327662 LVS327662:LWE327662 MFO327662:MGA327662 MPK327662:MPW327662 MZG327662:MZS327662 NJC327662:NJO327662 NSY327662:NTK327662 OCU327662:ODG327662 OMQ327662:ONC327662 OWM327662:OWY327662 PGI327662:PGU327662 PQE327662:PQQ327662 QAA327662:QAM327662 QJW327662:QKI327662 QTS327662:QUE327662 RDO327662:REA327662 RNK327662:RNW327662 RXG327662:RXS327662 SHC327662:SHO327662 SQY327662:SRK327662 TAU327662:TBG327662 TKQ327662:TLC327662 TUM327662:TUY327662 UEI327662:UEU327662 UOE327662:UOQ327662 UYA327662:UYM327662 VHW327662:VII327662 VRS327662:VSE327662 WBO327662:WCA327662 WLK327662:WLW327662 WVG327662:WVS327662 IU393198:JG393198 SQ393198:TC393198 ACM393198:ACY393198 AMI393198:AMU393198 AWE393198:AWQ393198 BGA393198:BGM393198 BPW393198:BQI393198 BZS393198:CAE393198 CJO393198:CKA393198 CTK393198:CTW393198 DDG393198:DDS393198 DNC393198:DNO393198 DWY393198:DXK393198 EGU393198:EHG393198 EQQ393198:ERC393198 FAM393198:FAY393198 FKI393198:FKU393198 FUE393198:FUQ393198 GEA393198:GEM393198 GNW393198:GOI393198 GXS393198:GYE393198 HHO393198:HIA393198 HRK393198:HRW393198 IBG393198:IBS393198 ILC393198:ILO393198 IUY393198:IVK393198 JEU393198:JFG393198 JOQ393198:JPC393198 JYM393198:JYY393198 KII393198:KIU393198 KSE393198:KSQ393198 LCA393198:LCM393198 LLW393198:LMI393198 LVS393198:LWE393198 MFO393198:MGA393198 MPK393198:MPW393198 MZG393198:MZS393198 NJC393198:NJO393198 NSY393198:NTK393198 OCU393198:ODG393198 OMQ393198:ONC393198 OWM393198:OWY393198 PGI393198:PGU393198 PQE393198:PQQ393198 QAA393198:QAM393198 QJW393198:QKI393198 QTS393198:QUE393198 RDO393198:REA393198 RNK393198:RNW393198 RXG393198:RXS393198 SHC393198:SHO393198 SQY393198:SRK393198 TAU393198:TBG393198 TKQ393198:TLC393198 TUM393198:TUY393198 UEI393198:UEU393198 UOE393198:UOQ393198 UYA393198:UYM393198 VHW393198:VII393198 VRS393198:VSE393198 WBO393198:WCA393198 WLK393198:WLW393198 WVG393198:WVS393198 IU458734:JG458734 SQ458734:TC458734 ACM458734:ACY458734 AMI458734:AMU458734 AWE458734:AWQ458734 BGA458734:BGM458734 BPW458734:BQI458734 BZS458734:CAE458734 CJO458734:CKA458734 CTK458734:CTW458734 DDG458734:DDS458734 DNC458734:DNO458734 DWY458734:DXK458734 EGU458734:EHG458734 EQQ458734:ERC458734 FAM458734:FAY458734 FKI458734:FKU458734 FUE458734:FUQ458734 GEA458734:GEM458734 GNW458734:GOI458734 GXS458734:GYE458734 HHO458734:HIA458734 HRK458734:HRW458734 IBG458734:IBS458734 ILC458734:ILO458734 IUY458734:IVK458734 JEU458734:JFG458734 JOQ458734:JPC458734 JYM458734:JYY458734 KII458734:KIU458734 KSE458734:KSQ458734 LCA458734:LCM458734 LLW458734:LMI458734 LVS458734:LWE458734 MFO458734:MGA458734 MPK458734:MPW458734 MZG458734:MZS458734 NJC458734:NJO458734 NSY458734:NTK458734 OCU458734:ODG458734 OMQ458734:ONC458734 OWM458734:OWY458734 PGI458734:PGU458734 PQE458734:PQQ458734 QAA458734:QAM458734 QJW458734:QKI458734 QTS458734:QUE458734 RDO458734:REA458734 RNK458734:RNW458734 RXG458734:RXS458734 SHC458734:SHO458734 SQY458734:SRK458734 TAU458734:TBG458734 TKQ458734:TLC458734 TUM458734:TUY458734 UEI458734:UEU458734 UOE458734:UOQ458734 UYA458734:UYM458734 VHW458734:VII458734 VRS458734:VSE458734 WBO458734:WCA458734 WLK458734:WLW458734 WVG458734:WVS458734 IU524270:JG524270 SQ524270:TC524270 ACM524270:ACY524270 AMI524270:AMU524270 AWE524270:AWQ524270 BGA524270:BGM524270 BPW524270:BQI524270 BZS524270:CAE524270 CJO524270:CKA524270 CTK524270:CTW524270 DDG524270:DDS524270 DNC524270:DNO524270 DWY524270:DXK524270 EGU524270:EHG524270 EQQ524270:ERC524270 FAM524270:FAY524270 FKI524270:FKU524270 FUE524270:FUQ524270 GEA524270:GEM524270 GNW524270:GOI524270 GXS524270:GYE524270 HHO524270:HIA524270 HRK524270:HRW524270 IBG524270:IBS524270 ILC524270:ILO524270 IUY524270:IVK524270 JEU524270:JFG524270 JOQ524270:JPC524270 JYM524270:JYY524270 KII524270:KIU524270 KSE524270:KSQ524270 LCA524270:LCM524270 LLW524270:LMI524270 LVS524270:LWE524270 MFO524270:MGA524270 MPK524270:MPW524270 MZG524270:MZS524270 NJC524270:NJO524270 NSY524270:NTK524270 OCU524270:ODG524270 OMQ524270:ONC524270 OWM524270:OWY524270 PGI524270:PGU524270 PQE524270:PQQ524270 QAA524270:QAM524270 QJW524270:QKI524270 QTS524270:QUE524270 RDO524270:REA524270 RNK524270:RNW524270 RXG524270:RXS524270 SHC524270:SHO524270 SQY524270:SRK524270 TAU524270:TBG524270 TKQ524270:TLC524270 TUM524270:TUY524270 UEI524270:UEU524270 UOE524270:UOQ524270 UYA524270:UYM524270 VHW524270:VII524270 VRS524270:VSE524270 WBO524270:WCA524270 WLK524270:WLW524270 WVG524270:WVS524270 IU589806:JG589806 SQ589806:TC589806 ACM589806:ACY589806 AMI589806:AMU589806 AWE589806:AWQ589806 BGA589806:BGM589806 BPW589806:BQI589806 BZS589806:CAE589806 CJO589806:CKA589806 CTK589806:CTW589806 DDG589806:DDS589806 DNC589806:DNO589806 DWY589806:DXK589806 EGU589806:EHG589806 EQQ589806:ERC589806 FAM589806:FAY589806 FKI589806:FKU589806 FUE589806:FUQ589806 GEA589806:GEM589806 GNW589806:GOI589806 GXS589806:GYE589806 HHO589806:HIA589806 HRK589806:HRW589806 IBG589806:IBS589806 ILC589806:ILO589806 IUY589806:IVK589806 JEU589806:JFG589806 JOQ589806:JPC589806 JYM589806:JYY589806 KII589806:KIU589806 KSE589806:KSQ589806 LCA589806:LCM589806 LLW589806:LMI589806 LVS589806:LWE589806 MFO589806:MGA589806 MPK589806:MPW589806 MZG589806:MZS589806 NJC589806:NJO589806 NSY589806:NTK589806 OCU589806:ODG589806 OMQ589806:ONC589806 OWM589806:OWY589806 PGI589806:PGU589806 PQE589806:PQQ589806 QAA589806:QAM589806 QJW589806:QKI589806 QTS589806:QUE589806 RDO589806:REA589806 RNK589806:RNW589806 RXG589806:RXS589806 SHC589806:SHO589806 SQY589806:SRK589806 TAU589806:TBG589806 TKQ589806:TLC589806 TUM589806:TUY589806 UEI589806:UEU589806 UOE589806:UOQ589806 UYA589806:UYM589806 VHW589806:VII589806 VRS589806:VSE589806 WBO589806:WCA589806 WLK589806:WLW589806 WVG589806:WVS589806 IU655342:JG655342 SQ655342:TC655342 ACM655342:ACY655342 AMI655342:AMU655342 AWE655342:AWQ655342 BGA655342:BGM655342 BPW655342:BQI655342 BZS655342:CAE655342 CJO655342:CKA655342 CTK655342:CTW655342 DDG655342:DDS655342 DNC655342:DNO655342 DWY655342:DXK655342 EGU655342:EHG655342 EQQ655342:ERC655342 FAM655342:FAY655342 FKI655342:FKU655342 FUE655342:FUQ655342 GEA655342:GEM655342 GNW655342:GOI655342 GXS655342:GYE655342 HHO655342:HIA655342 HRK655342:HRW655342 IBG655342:IBS655342 ILC655342:ILO655342 IUY655342:IVK655342 JEU655342:JFG655342 JOQ655342:JPC655342 JYM655342:JYY655342 KII655342:KIU655342 KSE655342:KSQ655342 LCA655342:LCM655342 LLW655342:LMI655342 LVS655342:LWE655342 MFO655342:MGA655342 MPK655342:MPW655342 MZG655342:MZS655342 NJC655342:NJO655342 NSY655342:NTK655342 OCU655342:ODG655342 OMQ655342:ONC655342 OWM655342:OWY655342 PGI655342:PGU655342 PQE655342:PQQ655342 QAA655342:QAM655342 QJW655342:QKI655342 QTS655342:QUE655342 RDO655342:REA655342 RNK655342:RNW655342 RXG655342:RXS655342 SHC655342:SHO655342 SQY655342:SRK655342 TAU655342:TBG655342 TKQ655342:TLC655342 TUM655342:TUY655342 UEI655342:UEU655342 UOE655342:UOQ655342 UYA655342:UYM655342 VHW655342:VII655342 VRS655342:VSE655342 WBO655342:WCA655342 WLK655342:WLW655342 WVG655342:WVS655342 IU720878:JG720878 SQ720878:TC720878 ACM720878:ACY720878 AMI720878:AMU720878 AWE720878:AWQ720878 BGA720878:BGM720878 BPW720878:BQI720878 BZS720878:CAE720878 CJO720878:CKA720878 CTK720878:CTW720878 DDG720878:DDS720878 DNC720878:DNO720878 DWY720878:DXK720878 EGU720878:EHG720878 EQQ720878:ERC720878 FAM720878:FAY720878 FKI720878:FKU720878 FUE720878:FUQ720878 GEA720878:GEM720878 GNW720878:GOI720878 GXS720878:GYE720878 HHO720878:HIA720878 HRK720878:HRW720878 IBG720878:IBS720878 ILC720878:ILO720878 IUY720878:IVK720878 JEU720878:JFG720878 JOQ720878:JPC720878 JYM720878:JYY720878 KII720878:KIU720878 KSE720878:KSQ720878 LCA720878:LCM720878 LLW720878:LMI720878 LVS720878:LWE720878 MFO720878:MGA720878 MPK720878:MPW720878 MZG720878:MZS720878 NJC720878:NJO720878 NSY720878:NTK720878 OCU720878:ODG720878 OMQ720878:ONC720878 OWM720878:OWY720878 PGI720878:PGU720878 PQE720878:PQQ720878 QAA720878:QAM720878 QJW720878:QKI720878 QTS720878:QUE720878 RDO720878:REA720878 RNK720878:RNW720878 RXG720878:RXS720878 SHC720878:SHO720878 SQY720878:SRK720878 TAU720878:TBG720878 TKQ720878:TLC720878 TUM720878:TUY720878 UEI720878:UEU720878 UOE720878:UOQ720878 UYA720878:UYM720878 VHW720878:VII720878 VRS720878:VSE720878 WBO720878:WCA720878 WLK720878:WLW720878 WVG720878:WVS720878 IU786414:JG786414 SQ786414:TC786414 ACM786414:ACY786414 AMI786414:AMU786414 AWE786414:AWQ786414 BGA786414:BGM786414 BPW786414:BQI786414 BZS786414:CAE786414 CJO786414:CKA786414 CTK786414:CTW786414 DDG786414:DDS786414 DNC786414:DNO786414 DWY786414:DXK786414 EGU786414:EHG786414 EQQ786414:ERC786414 FAM786414:FAY786414 FKI786414:FKU786414 FUE786414:FUQ786414 GEA786414:GEM786414 GNW786414:GOI786414 GXS786414:GYE786414 HHO786414:HIA786414 HRK786414:HRW786414 IBG786414:IBS786414 ILC786414:ILO786414 IUY786414:IVK786414 JEU786414:JFG786414 JOQ786414:JPC786414 JYM786414:JYY786414 KII786414:KIU786414 KSE786414:KSQ786414 LCA786414:LCM786414 LLW786414:LMI786414 LVS786414:LWE786414 MFO786414:MGA786414 MPK786414:MPW786414 MZG786414:MZS786414 NJC786414:NJO786414 NSY786414:NTK786414 OCU786414:ODG786414 OMQ786414:ONC786414 OWM786414:OWY786414 PGI786414:PGU786414 PQE786414:PQQ786414 QAA786414:QAM786414 QJW786414:QKI786414 QTS786414:QUE786414 RDO786414:REA786414 RNK786414:RNW786414 RXG786414:RXS786414 SHC786414:SHO786414 SQY786414:SRK786414 TAU786414:TBG786414 TKQ786414:TLC786414 TUM786414:TUY786414 UEI786414:UEU786414 UOE786414:UOQ786414 UYA786414:UYM786414 VHW786414:VII786414 VRS786414:VSE786414 WBO786414:WCA786414 WLK786414:WLW786414 WVG786414:WVS786414 IU851950:JG851950 SQ851950:TC851950 ACM851950:ACY851950 AMI851950:AMU851950 AWE851950:AWQ851950 BGA851950:BGM851950 BPW851950:BQI851950 BZS851950:CAE851950 CJO851950:CKA851950 CTK851950:CTW851950 DDG851950:DDS851950 DNC851950:DNO851950 DWY851950:DXK851950 EGU851950:EHG851950 EQQ851950:ERC851950 FAM851950:FAY851950 FKI851950:FKU851950 FUE851950:FUQ851950 GEA851950:GEM851950 GNW851950:GOI851950 GXS851950:GYE851950 HHO851950:HIA851950 HRK851950:HRW851950 IBG851950:IBS851950 ILC851950:ILO851950 IUY851950:IVK851950 JEU851950:JFG851950 JOQ851950:JPC851950 JYM851950:JYY851950 KII851950:KIU851950 KSE851950:KSQ851950 LCA851950:LCM851950 LLW851950:LMI851950 LVS851950:LWE851950 MFO851950:MGA851950 MPK851950:MPW851950 MZG851950:MZS851950 NJC851950:NJO851950 NSY851950:NTK851950 OCU851950:ODG851950 OMQ851950:ONC851950 OWM851950:OWY851950 PGI851950:PGU851950 PQE851950:PQQ851950 QAA851950:QAM851950 QJW851950:QKI851950 QTS851950:QUE851950 RDO851950:REA851950 RNK851950:RNW851950 RXG851950:RXS851950 SHC851950:SHO851950 SQY851950:SRK851950 TAU851950:TBG851950 TKQ851950:TLC851950 TUM851950:TUY851950 UEI851950:UEU851950 UOE851950:UOQ851950 UYA851950:UYM851950 VHW851950:VII851950 VRS851950:VSE851950 WBO851950:WCA851950 WLK851950:WLW851950 WVG851950:WVS851950 IU917486:JG917486 SQ917486:TC917486 ACM917486:ACY917486 AMI917486:AMU917486 AWE917486:AWQ917486 BGA917486:BGM917486 BPW917486:BQI917486 BZS917486:CAE917486 CJO917486:CKA917486 CTK917486:CTW917486 DDG917486:DDS917486 DNC917486:DNO917486 DWY917486:DXK917486 EGU917486:EHG917486 EQQ917486:ERC917486 FAM917486:FAY917486 FKI917486:FKU917486 FUE917486:FUQ917486 GEA917486:GEM917486 GNW917486:GOI917486 GXS917486:GYE917486 HHO917486:HIA917486 HRK917486:HRW917486 IBG917486:IBS917486 ILC917486:ILO917486 IUY917486:IVK917486 JEU917486:JFG917486 JOQ917486:JPC917486 JYM917486:JYY917486 KII917486:KIU917486 KSE917486:KSQ917486 LCA917486:LCM917486 LLW917486:LMI917486 LVS917486:LWE917486 MFO917486:MGA917486 MPK917486:MPW917486 MZG917486:MZS917486 NJC917486:NJO917486 NSY917486:NTK917486 OCU917486:ODG917486 OMQ917486:ONC917486 OWM917486:OWY917486 PGI917486:PGU917486 PQE917486:PQQ917486 QAA917486:QAM917486 QJW917486:QKI917486 QTS917486:QUE917486 RDO917486:REA917486 RNK917486:RNW917486 RXG917486:RXS917486 SHC917486:SHO917486 SQY917486:SRK917486 TAU917486:TBG917486 TKQ917486:TLC917486 TUM917486:TUY917486 UEI917486:UEU917486 UOE917486:UOQ917486 UYA917486:UYM917486 VHW917486:VII917486 VRS917486:VSE917486 WBO917486:WCA917486 WLK917486:WLW917486 WVG917486:WVS917486 IU983022:JG983022 SQ983022:TC983022 ACM983022:ACY983022 AMI983022:AMU983022 AWE983022:AWQ983022 BGA983022:BGM983022 BPW983022:BQI983022 BZS983022:CAE983022 CJO983022:CKA983022 CTK983022:CTW983022 DDG983022:DDS983022 DNC983022:DNO983022 DWY983022:DXK983022 EGU983022:EHG983022 EQQ983022:ERC983022 FAM983022:FAY983022 FKI983022:FKU983022 FUE983022:FUQ983022 GEA983022:GEM983022 GNW983022:GOI983022 GXS983022:GYE983022 HHO983022:HIA983022 HRK983022:HRW983022 IBG983022:IBS983022 ILC983022:ILO983022 IUY983022:IVK983022 JEU983022:JFG983022 JOQ983022:JPC983022 JYM983022:JYY983022 KII983022:KIU983022 KSE983022:KSQ983022 LCA983022:LCM983022 LLW983022:LMI983022 LVS983022:LWE983022 MFO983022:MGA983022 MPK983022:MPW983022 MZG983022:MZS983022 NJC983022:NJO983022 NSY983022:NTK983022 OCU983022:ODG983022 OMQ983022:ONC983022 OWM983022:OWY983022 PGI983022:PGU983022 PQE983022:PQQ983022 QAA983022:QAM983022 QJW983022:QKI983022 QTS983022:QUE983022 RDO983022:REA983022 RNK983022:RNW983022 RXG983022:RXS983022 SHC983022:SHO983022 SQY983022:SRK983022 TAU983022:TBG983022 TKQ983022:TLC983022 TUM983022:TUY983022 UEI983022:UEU983022 UOE983022:UOQ983022 UYA983022:UYM983022 VHW983022:VII983022 VRS983022:VSE983022 WBO983022:WCA983022 WLK983022:WLW983022 WVG983022:WVS983022 WVG983060:WVS983060 IU20:JG20 SQ20:TC20 ACM20:ACY20 AMI20:AMU20 AWE20:AWQ20 BGA20:BGM20 BPW20:BQI20 BZS20:CAE20 CJO20:CKA20 CTK20:CTW20 DDG20:DDS20 DNC20:DNO20 DWY20:DXK20 EGU20:EHG20 EQQ20:ERC20 FAM20:FAY20 FKI20:FKU20 FUE20:FUQ20 GEA20:GEM20 GNW20:GOI20 GXS20:GYE20 HHO20:HIA20 HRK20:HRW20 IBG20:IBS20 ILC20:ILO20 IUY20:IVK20 JEU20:JFG20 JOQ20:JPC20 JYM20:JYY20 KII20:KIU20 KSE20:KSQ20 LCA20:LCM20 LLW20:LMI20 LVS20:LWE20 MFO20:MGA20 MPK20:MPW20 MZG20:MZS20 NJC20:NJO20 NSY20:NTK20 OCU20:ODG20 OMQ20:ONC20 OWM20:OWY20 PGI20:PGU20 PQE20:PQQ20 QAA20:QAM20 QJW20:QKI20 QTS20:QUE20 RDO20:REA20 RNK20:RNW20 RXG20:RXS20 SHC20:SHO20 SQY20:SRK20 TAU20:TBG20 TKQ20:TLC20 TUM20:TUY20 UEI20:UEU20 UOE20:UOQ20 UYA20:UYM20 VHW20:VII20 VRS20:VSE20 WBO20:WCA20 WLK20:WLW20 WVG20:WVS20 IU65520:JG65520 SQ65520:TC65520 ACM65520:ACY65520 AMI65520:AMU65520 AWE65520:AWQ65520 BGA65520:BGM65520 BPW65520:BQI65520 BZS65520:CAE65520 CJO65520:CKA65520 CTK65520:CTW65520 DDG65520:DDS65520 DNC65520:DNO65520 DWY65520:DXK65520 EGU65520:EHG65520 EQQ65520:ERC65520 FAM65520:FAY65520 FKI65520:FKU65520 FUE65520:FUQ65520 GEA65520:GEM65520 GNW65520:GOI65520 GXS65520:GYE65520 HHO65520:HIA65520 HRK65520:HRW65520 IBG65520:IBS65520 ILC65520:ILO65520 IUY65520:IVK65520 JEU65520:JFG65520 JOQ65520:JPC65520 JYM65520:JYY65520 KII65520:KIU65520 KSE65520:KSQ65520 LCA65520:LCM65520 LLW65520:LMI65520 LVS65520:LWE65520 MFO65520:MGA65520 MPK65520:MPW65520 MZG65520:MZS65520 NJC65520:NJO65520 NSY65520:NTK65520 OCU65520:ODG65520 OMQ65520:ONC65520 OWM65520:OWY65520 PGI65520:PGU65520 PQE65520:PQQ65520 QAA65520:QAM65520 QJW65520:QKI65520 QTS65520:QUE65520 RDO65520:REA65520 RNK65520:RNW65520 RXG65520:RXS65520 SHC65520:SHO65520 SQY65520:SRK65520 TAU65520:TBG65520 TKQ65520:TLC65520 TUM65520:TUY65520 UEI65520:UEU65520 UOE65520:UOQ65520 UYA65520:UYM65520 VHW65520:VII65520 VRS65520:VSE65520 WBO65520:WCA65520 WLK65520:WLW65520 WVG65520:WVS65520 IU131056:JG131056 SQ131056:TC131056 ACM131056:ACY131056 AMI131056:AMU131056 AWE131056:AWQ131056 BGA131056:BGM131056 BPW131056:BQI131056 BZS131056:CAE131056 CJO131056:CKA131056 CTK131056:CTW131056 DDG131056:DDS131056 DNC131056:DNO131056 DWY131056:DXK131056 EGU131056:EHG131056 EQQ131056:ERC131056 FAM131056:FAY131056 FKI131056:FKU131056 FUE131056:FUQ131056 GEA131056:GEM131056 GNW131056:GOI131056 GXS131056:GYE131056 HHO131056:HIA131056 HRK131056:HRW131056 IBG131056:IBS131056 ILC131056:ILO131056 IUY131056:IVK131056 JEU131056:JFG131056 JOQ131056:JPC131056 JYM131056:JYY131056 KII131056:KIU131056 KSE131056:KSQ131056 LCA131056:LCM131056 LLW131056:LMI131056 LVS131056:LWE131056 MFO131056:MGA131056 MPK131056:MPW131056 MZG131056:MZS131056 NJC131056:NJO131056 NSY131056:NTK131056 OCU131056:ODG131056 OMQ131056:ONC131056 OWM131056:OWY131056 PGI131056:PGU131056 PQE131056:PQQ131056 QAA131056:QAM131056 QJW131056:QKI131056 QTS131056:QUE131056 RDO131056:REA131056 RNK131056:RNW131056 RXG131056:RXS131056 SHC131056:SHO131056 SQY131056:SRK131056 TAU131056:TBG131056 TKQ131056:TLC131056 TUM131056:TUY131056 UEI131056:UEU131056 UOE131056:UOQ131056 UYA131056:UYM131056 VHW131056:VII131056 VRS131056:VSE131056 WBO131056:WCA131056 WLK131056:WLW131056 WVG131056:WVS131056 IU196592:JG196592 SQ196592:TC196592 ACM196592:ACY196592 AMI196592:AMU196592 AWE196592:AWQ196592 BGA196592:BGM196592 BPW196592:BQI196592 BZS196592:CAE196592 CJO196592:CKA196592 CTK196592:CTW196592 DDG196592:DDS196592 DNC196592:DNO196592 DWY196592:DXK196592 EGU196592:EHG196592 EQQ196592:ERC196592 FAM196592:FAY196592 FKI196592:FKU196592 FUE196592:FUQ196592 GEA196592:GEM196592 GNW196592:GOI196592 GXS196592:GYE196592 HHO196592:HIA196592 HRK196592:HRW196592 IBG196592:IBS196592 ILC196592:ILO196592 IUY196592:IVK196592 JEU196592:JFG196592 JOQ196592:JPC196592 JYM196592:JYY196592 KII196592:KIU196592 KSE196592:KSQ196592 LCA196592:LCM196592 LLW196592:LMI196592 LVS196592:LWE196592 MFO196592:MGA196592 MPK196592:MPW196592 MZG196592:MZS196592 NJC196592:NJO196592 NSY196592:NTK196592 OCU196592:ODG196592 OMQ196592:ONC196592 OWM196592:OWY196592 PGI196592:PGU196592 PQE196592:PQQ196592 QAA196592:QAM196592 QJW196592:QKI196592 QTS196592:QUE196592 RDO196592:REA196592 RNK196592:RNW196592 RXG196592:RXS196592 SHC196592:SHO196592 SQY196592:SRK196592 TAU196592:TBG196592 TKQ196592:TLC196592 TUM196592:TUY196592 UEI196592:UEU196592 UOE196592:UOQ196592 UYA196592:UYM196592 VHW196592:VII196592 VRS196592:VSE196592 WBO196592:WCA196592 WLK196592:WLW196592 WVG196592:WVS196592 IU262128:JG262128 SQ262128:TC262128 ACM262128:ACY262128 AMI262128:AMU262128 AWE262128:AWQ262128 BGA262128:BGM262128 BPW262128:BQI262128 BZS262128:CAE262128 CJO262128:CKA262128 CTK262128:CTW262128 DDG262128:DDS262128 DNC262128:DNO262128 DWY262128:DXK262128 EGU262128:EHG262128 EQQ262128:ERC262128 FAM262128:FAY262128 FKI262128:FKU262128 FUE262128:FUQ262128 GEA262128:GEM262128 GNW262128:GOI262128 GXS262128:GYE262128 HHO262128:HIA262128 HRK262128:HRW262128 IBG262128:IBS262128 ILC262128:ILO262128 IUY262128:IVK262128 JEU262128:JFG262128 JOQ262128:JPC262128 JYM262128:JYY262128 KII262128:KIU262128 KSE262128:KSQ262128 LCA262128:LCM262128 LLW262128:LMI262128 LVS262128:LWE262128 MFO262128:MGA262128 MPK262128:MPW262128 MZG262128:MZS262128 NJC262128:NJO262128 NSY262128:NTK262128 OCU262128:ODG262128 OMQ262128:ONC262128 OWM262128:OWY262128 PGI262128:PGU262128 PQE262128:PQQ262128 QAA262128:QAM262128 QJW262128:QKI262128 QTS262128:QUE262128 RDO262128:REA262128 RNK262128:RNW262128 RXG262128:RXS262128 SHC262128:SHO262128 SQY262128:SRK262128 TAU262128:TBG262128 TKQ262128:TLC262128 TUM262128:TUY262128 UEI262128:UEU262128 UOE262128:UOQ262128 UYA262128:UYM262128 VHW262128:VII262128 VRS262128:VSE262128 WBO262128:WCA262128 WLK262128:WLW262128 WVG262128:WVS262128 IU327664:JG327664 SQ327664:TC327664 ACM327664:ACY327664 AMI327664:AMU327664 AWE327664:AWQ327664 BGA327664:BGM327664 BPW327664:BQI327664 BZS327664:CAE327664 CJO327664:CKA327664 CTK327664:CTW327664 DDG327664:DDS327664 DNC327664:DNO327664 DWY327664:DXK327664 EGU327664:EHG327664 EQQ327664:ERC327664 FAM327664:FAY327664 FKI327664:FKU327664 FUE327664:FUQ327664 GEA327664:GEM327664 GNW327664:GOI327664 GXS327664:GYE327664 HHO327664:HIA327664 HRK327664:HRW327664 IBG327664:IBS327664 ILC327664:ILO327664 IUY327664:IVK327664 JEU327664:JFG327664 JOQ327664:JPC327664 JYM327664:JYY327664 KII327664:KIU327664 KSE327664:KSQ327664 LCA327664:LCM327664 LLW327664:LMI327664 LVS327664:LWE327664 MFO327664:MGA327664 MPK327664:MPW327664 MZG327664:MZS327664 NJC327664:NJO327664 NSY327664:NTK327664 OCU327664:ODG327664 OMQ327664:ONC327664 OWM327664:OWY327664 PGI327664:PGU327664 PQE327664:PQQ327664 QAA327664:QAM327664 QJW327664:QKI327664 QTS327664:QUE327664 RDO327664:REA327664 RNK327664:RNW327664 RXG327664:RXS327664 SHC327664:SHO327664 SQY327664:SRK327664 TAU327664:TBG327664 TKQ327664:TLC327664 TUM327664:TUY327664 UEI327664:UEU327664 UOE327664:UOQ327664 UYA327664:UYM327664 VHW327664:VII327664 VRS327664:VSE327664 WBO327664:WCA327664 WLK327664:WLW327664 WVG327664:WVS327664 IU393200:JG393200 SQ393200:TC393200 ACM393200:ACY393200 AMI393200:AMU393200 AWE393200:AWQ393200 BGA393200:BGM393200 BPW393200:BQI393200 BZS393200:CAE393200 CJO393200:CKA393200 CTK393200:CTW393200 DDG393200:DDS393200 DNC393200:DNO393200 DWY393200:DXK393200 EGU393200:EHG393200 EQQ393200:ERC393200 FAM393200:FAY393200 FKI393200:FKU393200 FUE393200:FUQ393200 GEA393200:GEM393200 GNW393200:GOI393200 GXS393200:GYE393200 HHO393200:HIA393200 HRK393200:HRW393200 IBG393200:IBS393200 ILC393200:ILO393200 IUY393200:IVK393200 JEU393200:JFG393200 JOQ393200:JPC393200 JYM393200:JYY393200 KII393200:KIU393200 KSE393200:KSQ393200 LCA393200:LCM393200 LLW393200:LMI393200 LVS393200:LWE393200 MFO393200:MGA393200 MPK393200:MPW393200 MZG393200:MZS393200 NJC393200:NJO393200 NSY393200:NTK393200 OCU393200:ODG393200 OMQ393200:ONC393200 OWM393200:OWY393200 PGI393200:PGU393200 PQE393200:PQQ393200 QAA393200:QAM393200 QJW393200:QKI393200 QTS393200:QUE393200 RDO393200:REA393200 RNK393200:RNW393200 RXG393200:RXS393200 SHC393200:SHO393200 SQY393200:SRK393200 TAU393200:TBG393200 TKQ393200:TLC393200 TUM393200:TUY393200 UEI393200:UEU393200 UOE393200:UOQ393200 UYA393200:UYM393200 VHW393200:VII393200 VRS393200:VSE393200 WBO393200:WCA393200 WLK393200:WLW393200 WVG393200:WVS393200 IU458736:JG458736 SQ458736:TC458736 ACM458736:ACY458736 AMI458736:AMU458736 AWE458736:AWQ458736 BGA458736:BGM458736 BPW458736:BQI458736 BZS458736:CAE458736 CJO458736:CKA458736 CTK458736:CTW458736 DDG458736:DDS458736 DNC458736:DNO458736 DWY458736:DXK458736 EGU458736:EHG458736 EQQ458736:ERC458736 FAM458736:FAY458736 FKI458736:FKU458736 FUE458736:FUQ458736 GEA458736:GEM458736 GNW458736:GOI458736 GXS458736:GYE458736 HHO458736:HIA458736 HRK458736:HRW458736 IBG458736:IBS458736 ILC458736:ILO458736 IUY458736:IVK458736 JEU458736:JFG458736 JOQ458736:JPC458736 JYM458736:JYY458736 KII458736:KIU458736 KSE458736:KSQ458736 LCA458736:LCM458736 LLW458736:LMI458736 LVS458736:LWE458736 MFO458736:MGA458736 MPK458736:MPW458736 MZG458736:MZS458736 NJC458736:NJO458736 NSY458736:NTK458736 OCU458736:ODG458736 OMQ458736:ONC458736 OWM458736:OWY458736 PGI458736:PGU458736 PQE458736:PQQ458736 QAA458736:QAM458736 QJW458736:QKI458736 QTS458736:QUE458736 RDO458736:REA458736 RNK458736:RNW458736 RXG458736:RXS458736 SHC458736:SHO458736 SQY458736:SRK458736 TAU458736:TBG458736 TKQ458736:TLC458736 TUM458736:TUY458736 UEI458736:UEU458736 UOE458736:UOQ458736 UYA458736:UYM458736 VHW458736:VII458736 VRS458736:VSE458736 WBO458736:WCA458736 WLK458736:WLW458736 WVG458736:WVS458736 IU524272:JG524272 SQ524272:TC524272 ACM524272:ACY524272 AMI524272:AMU524272 AWE524272:AWQ524272 BGA524272:BGM524272 BPW524272:BQI524272 BZS524272:CAE524272 CJO524272:CKA524272 CTK524272:CTW524272 DDG524272:DDS524272 DNC524272:DNO524272 DWY524272:DXK524272 EGU524272:EHG524272 EQQ524272:ERC524272 FAM524272:FAY524272 FKI524272:FKU524272 FUE524272:FUQ524272 GEA524272:GEM524272 GNW524272:GOI524272 GXS524272:GYE524272 HHO524272:HIA524272 HRK524272:HRW524272 IBG524272:IBS524272 ILC524272:ILO524272 IUY524272:IVK524272 JEU524272:JFG524272 JOQ524272:JPC524272 JYM524272:JYY524272 KII524272:KIU524272 KSE524272:KSQ524272 LCA524272:LCM524272 LLW524272:LMI524272 LVS524272:LWE524272 MFO524272:MGA524272 MPK524272:MPW524272 MZG524272:MZS524272 NJC524272:NJO524272 NSY524272:NTK524272 OCU524272:ODG524272 OMQ524272:ONC524272 OWM524272:OWY524272 PGI524272:PGU524272 PQE524272:PQQ524272 QAA524272:QAM524272 QJW524272:QKI524272 QTS524272:QUE524272 RDO524272:REA524272 RNK524272:RNW524272 RXG524272:RXS524272 SHC524272:SHO524272 SQY524272:SRK524272 TAU524272:TBG524272 TKQ524272:TLC524272 TUM524272:TUY524272 UEI524272:UEU524272 UOE524272:UOQ524272 UYA524272:UYM524272 VHW524272:VII524272 VRS524272:VSE524272 WBO524272:WCA524272 WLK524272:WLW524272 WVG524272:WVS524272 IU589808:JG589808 SQ589808:TC589808 ACM589808:ACY589808 AMI589808:AMU589808 AWE589808:AWQ589808 BGA589808:BGM589808 BPW589808:BQI589808 BZS589808:CAE589808 CJO589808:CKA589808 CTK589808:CTW589808 DDG589808:DDS589808 DNC589808:DNO589808 DWY589808:DXK589808 EGU589808:EHG589808 EQQ589808:ERC589808 FAM589808:FAY589808 FKI589808:FKU589808 FUE589808:FUQ589808 GEA589808:GEM589808 GNW589808:GOI589808 GXS589808:GYE589808 HHO589808:HIA589808 HRK589808:HRW589808 IBG589808:IBS589808 ILC589808:ILO589808 IUY589808:IVK589808 JEU589808:JFG589808 JOQ589808:JPC589808 JYM589808:JYY589808 KII589808:KIU589808 KSE589808:KSQ589808 LCA589808:LCM589808 LLW589808:LMI589808 LVS589808:LWE589808 MFO589808:MGA589808 MPK589808:MPW589808 MZG589808:MZS589808 NJC589808:NJO589808 NSY589808:NTK589808 OCU589808:ODG589808 OMQ589808:ONC589808 OWM589808:OWY589808 PGI589808:PGU589808 PQE589808:PQQ589808 QAA589808:QAM589808 QJW589808:QKI589808 QTS589808:QUE589808 RDO589808:REA589808 RNK589808:RNW589808 RXG589808:RXS589808 SHC589808:SHO589808 SQY589808:SRK589808 TAU589808:TBG589808 TKQ589808:TLC589808 TUM589808:TUY589808 UEI589808:UEU589808 UOE589808:UOQ589808 UYA589808:UYM589808 VHW589808:VII589808 VRS589808:VSE589808 WBO589808:WCA589808 WLK589808:WLW589808 WVG589808:WVS589808 IU655344:JG655344 SQ655344:TC655344 ACM655344:ACY655344 AMI655344:AMU655344 AWE655344:AWQ655344 BGA655344:BGM655344 BPW655344:BQI655344 BZS655344:CAE655344 CJO655344:CKA655344 CTK655344:CTW655344 DDG655344:DDS655344 DNC655344:DNO655344 DWY655344:DXK655344 EGU655344:EHG655344 EQQ655344:ERC655344 FAM655344:FAY655344 FKI655344:FKU655344 FUE655344:FUQ655344 GEA655344:GEM655344 GNW655344:GOI655344 GXS655344:GYE655344 HHO655344:HIA655344 HRK655344:HRW655344 IBG655344:IBS655344 ILC655344:ILO655344 IUY655344:IVK655344 JEU655344:JFG655344 JOQ655344:JPC655344 JYM655344:JYY655344 KII655344:KIU655344 KSE655344:KSQ655344 LCA655344:LCM655344 LLW655344:LMI655344 LVS655344:LWE655344 MFO655344:MGA655344 MPK655344:MPW655344 MZG655344:MZS655344 NJC655344:NJO655344 NSY655344:NTK655344 OCU655344:ODG655344 OMQ655344:ONC655344 OWM655344:OWY655344 PGI655344:PGU655344 PQE655344:PQQ655344 QAA655344:QAM655344 QJW655344:QKI655344 QTS655344:QUE655344 RDO655344:REA655344 RNK655344:RNW655344 RXG655344:RXS655344 SHC655344:SHO655344 SQY655344:SRK655344 TAU655344:TBG655344 TKQ655344:TLC655344 TUM655344:TUY655344 UEI655344:UEU655344 UOE655344:UOQ655344 UYA655344:UYM655344 VHW655344:VII655344 VRS655344:VSE655344 WBO655344:WCA655344 WLK655344:WLW655344 WVG655344:WVS655344 IU720880:JG720880 SQ720880:TC720880 ACM720880:ACY720880 AMI720880:AMU720880 AWE720880:AWQ720880 BGA720880:BGM720880 BPW720880:BQI720880 BZS720880:CAE720880 CJO720880:CKA720880 CTK720880:CTW720880 DDG720880:DDS720880 DNC720880:DNO720880 DWY720880:DXK720880 EGU720880:EHG720880 EQQ720880:ERC720880 FAM720880:FAY720880 FKI720880:FKU720880 FUE720880:FUQ720880 GEA720880:GEM720880 GNW720880:GOI720880 GXS720880:GYE720880 HHO720880:HIA720880 HRK720880:HRW720880 IBG720880:IBS720880 ILC720880:ILO720880 IUY720880:IVK720880 JEU720880:JFG720880 JOQ720880:JPC720880 JYM720880:JYY720880 KII720880:KIU720880 KSE720880:KSQ720880 LCA720880:LCM720880 LLW720880:LMI720880 LVS720880:LWE720880 MFO720880:MGA720880 MPK720880:MPW720880 MZG720880:MZS720880 NJC720880:NJO720880 NSY720880:NTK720880 OCU720880:ODG720880 OMQ720880:ONC720880 OWM720880:OWY720880 PGI720880:PGU720880 PQE720880:PQQ720880 QAA720880:QAM720880 QJW720880:QKI720880 QTS720880:QUE720880 RDO720880:REA720880 RNK720880:RNW720880 RXG720880:RXS720880 SHC720880:SHO720880 SQY720880:SRK720880 TAU720880:TBG720880 TKQ720880:TLC720880 TUM720880:TUY720880 UEI720880:UEU720880 UOE720880:UOQ720880 UYA720880:UYM720880 VHW720880:VII720880 VRS720880:VSE720880 WBO720880:WCA720880 WLK720880:WLW720880 WVG720880:WVS720880 IU786416:JG786416 SQ786416:TC786416 ACM786416:ACY786416 AMI786416:AMU786416 AWE786416:AWQ786416 BGA786416:BGM786416 BPW786416:BQI786416 BZS786416:CAE786416 CJO786416:CKA786416 CTK786416:CTW786416 DDG786416:DDS786416 DNC786416:DNO786416 DWY786416:DXK786416 EGU786416:EHG786416 EQQ786416:ERC786416 FAM786416:FAY786416 FKI786416:FKU786416 FUE786416:FUQ786416 GEA786416:GEM786416 GNW786416:GOI786416 GXS786416:GYE786416 HHO786416:HIA786416 HRK786416:HRW786416 IBG786416:IBS786416 ILC786416:ILO786416 IUY786416:IVK786416 JEU786416:JFG786416 JOQ786416:JPC786416 JYM786416:JYY786416 KII786416:KIU786416 KSE786416:KSQ786416 LCA786416:LCM786416 LLW786416:LMI786416 LVS786416:LWE786416 MFO786416:MGA786416 MPK786416:MPW786416 MZG786416:MZS786416 NJC786416:NJO786416 NSY786416:NTK786416 OCU786416:ODG786416 OMQ786416:ONC786416 OWM786416:OWY786416 PGI786416:PGU786416 PQE786416:PQQ786416 QAA786416:QAM786416 QJW786416:QKI786416 QTS786416:QUE786416 RDO786416:REA786416 RNK786416:RNW786416 RXG786416:RXS786416 SHC786416:SHO786416 SQY786416:SRK786416 TAU786416:TBG786416 TKQ786416:TLC786416 TUM786416:TUY786416 UEI786416:UEU786416 UOE786416:UOQ786416 UYA786416:UYM786416 VHW786416:VII786416 VRS786416:VSE786416 WBO786416:WCA786416 WLK786416:WLW786416 WVG786416:WVS786416 IU851952:JG851952 SQ851952:TC851952 ACM851952:ACY851952 AMI851952:AMU851952 AWE851952:AWQ851952 BGA851952:BGM851952 BPW851952:BQI851952 BZS851952:CAE851952 CJO851952:CKA851952 CTK851952:CTW851952 DDG851952:DDS851952 DNC851952:DNO851952 DWY851952:DXK851952 EGU851952:EHG851952 EQQ851952:ERC851952 FAM851952:FAY851952 FKI851952:FKU851952 FUE851952:FUQ851952 GEA851952:GEM851952 GNW851952:GOI851952 GXS851952:GYE851952 HHO851952:HIA851952 HRK851952:HRW851952 IBG851952:IBS851952 ILC851952:ILO851952 IUY851952:IVK851952 JEU851952:JFG851952 JOQ851952:JPC851952 JYM851952:JYY851952 KII851952:KIU851952 KSE851952:KSQ851952 LCA851952:LCM851952 LLW851952:LMI851952 LVS851952:LWE851952 MFO851952:MGA851952 MPK851952:MPW851952 MZG851952:MZS851952 NJC851952:NJO851952 NSY851952:NTK851952 OCU851952:ODG851952 OMQ851952:ONC851952 OWM851952:OWY851952 PGI851952:PGU851952 PQE851952:PQQ851952 QAA851952:QAM851952 QJW851952:QKI851952 QTS851952:QUE851952 RDO851952:REA851952 RNK851952:RNW851952 RXG851952:RXS851952 SHC851952:SHO851952 SQY851952:SRK851952 TAU851952:TBG851952 TKQ851952:TLC851952 TUM851952:TUY851952 UEI851952:UEU851952 UOE851952:UOQ851952 UYA851952:UYM851952 VHW851952:VII851952 VRS851952:VSE851952 WBO851952:WCA851952 WLK851952:WLW851952 WVG851952:WVS851952 IU917488:JG917488 SQ917488:TC917488 ACM917488:ACY917488 AMI917488:AMU917488 AWE917488:AWQ917488 BGA917488:BGM917488 BPW917488:BQI917488 BZS917488:CAE917488 CJO917488:CKA917488 CTK917488:CTW917488 DDG917488:DDS917488 DNC917488:DNO917488 DWY917488:DXK917488 EGU917488:EHG917488 EQQ917488:ERC917488 FAM917488:FAY917488 FKI917488:FKU917488 FUE917488:FUQ917488 GEA917488:GEM917488 GNW917488:GOI917488 GXS917488:GYE917488 HHO917488:HIA917488 HRK917488:HRW917488 IBG917488:IBS917488 ILC917488:ILO917488 IUY917488:IVK917488 JEU917488:JFG917488 JOQ917488:JPC917488 JYM917488:JYY917488 KII917488:KIU917488 KSE917488:KSQ917488 LCA917488:LCM917488 LLW917488:LMI917488 LVS917488:LWE917488 MFO917488:MGA917488 MPK917488:MPW917488 MZG917488:MZS917488 NJC917488:NJO917488 NSY917488:NTK917488 OCU917488:ODG917488 OMQ917488:ONC917488 OWM917488:OWY917488 PGI917488:PGU917488 PQE917488:PQQ917488 QAA917488:QAM917488 QJW917488:QKI917488 QTS917488:QUE917488 RDO917488:REA917488 RNK917488:RNW917488 RXG917488:RXS917488 SHC917488:SHO917488 SQY917488:SRK917488 TAU917488:TBG917488 TKQ917488:TLC917488 TUM917488:TUY917488 UEI917488:UEU917488 UOE917488:UOQ917488 UYA917488:UYM917488 VHW917488:VII917488 VRS917488:VSE917488 WBO917488:WCA917488 WLK917488:WLW917488 WVG917488:WVS917488 IU983024:JG983024 SQ983024:TC983024 ACM983024:ACY983024 AMI983024:AMU983024 AWE983024:AWQ983024 BGA983024:BGM983024 BPW983024:BQI983024 BZS983024:CAE983024 CJO983024:CKA983024 CTK983024:CTW983024 DDG983024:DDS983024 DNC983024:DNO983024 DWY983024:DXK983024 EGU983024:EHG983024 EQQ983024:ERC983024 FAM983024:FAY983024 FKI983024:FKU983024 FUE983024:FUQ983024 GEA983024:GEM983024 GNW983024:GOI983024 GXS983024:GYE983024 HHO983024:HIA983024 HRK983024:HRW983024 IBG983024:IBS983024 ILC983024:ILO983024 IUY983024:IVK983024 JEU983024:JFG983024 JOQ983024:JPC983024 JYM983024:JYY983024 KII983024:KIU983024 KSE983024:KSQ983024 LCA983024:LCM983024 LLW983024:LMI983024 LVS983024:LWE983024 MFO983024:MGA983024 MPK983024:MPW983024 MZG983024:MZS983024 NJC983024:NJO983024 NSY983024:NTK983024 OCU983024:ODG983024 OMQ983024:ONC983024 OWM983024:OWY983024 PGI983024:PGU983024 PQE983024:PQQ983024 QAA983024:QAM983024 QJW983024:QKI983024 QTS983024:QUE983024 RDO983024:REA983024 RNK983024:RNW983024 RXG983024:RXS983024 SHC983024:SHO983024 SQY983024:SRK983024 TAU983024:TBG983024 TKQ983024:TLC983024 TUM983024:TUY983024 UEI983024:UEU983024 UOE983024:UOQ983024 UYA983024:UYM983024 VHW983024:VII983024 VRS983024:VSE983024 WBO983024:WCA983024 WLK983024:WLW983024 WVG983024:WVS983024 JC65522:JG65522 SY65522:TC65522 ACU65522:ACY65522 AMQ65522:AMU65522 AWM65522:AWQ65522 BGI65522:BGM65522 BQE65522:BQI65522 CAA65522:CAE65522 CJW65522:CKA65522 CTS65522:CTW65522 DDO65522:DDS65522 DNK65522:DNO65522 DXG65522:DXK65522 EHC65522:EHG65522 EQY65522:ERC65522 FAU65522:FAY65522 FKQ65522:FKU65522 FUM65522:FUQ65522 GEI65522:GEM65522 GOE65522:GOI65522 GYA65522:GYE65522 HHW65522:HIA65522 HRS65522:HRW65522 IBO65522:IBS65522 ILK65522:ILO65522 IVG65522:IVK65522 JFC65522:JFG65522 JOY65522:JPC65522 JYU65522:JYY65522 KIQ65522:KIU65522 KSM65522:KSQ65522 LCI65522:LCM65522 LME65522:LMI65522 LWA65522:LWE65522 MFW65522:MGA65522 MPS65522:MPW65522 MZO65522:MZS65522 NJK65522:NJO65522 NTG65522:NTK65522 ODC65522:ODG65522 OMY65522:ONC65522 OWU65522:OWY65522 PGQ65522:PGU65522 PQM65522:PQQ65522 QAI65522:QAM65522 QKE65522:QKI65522 QUA65522:QUE65522 RDW65522:REA65522 RNS65522:RNW65522 RXO65522:RXS65522 SHK65522:SHO65522 SRG65522:SRK65522 TBC65522:TBG65522 TKY65522:TLC65522 TUU65522:TUY65522 UEQ65522:UEU65522 UOM65522:UOQ65522 UYI65522:UYM65522 VIE65522:VII65522 VSA65522:VSE65522 WBW65522:WCA65522 WLS65522:WLW65522 WVO65522:WVS65522 JC131058:JG131058 SY131058:TC131058 ACU131058:ACY131058 AMQ131058:AMU131058 AWM131058:AWQ131058 BGI131058:BGM131058 BQE131058:BQI131058 CAA131058:CAE131058 CJW131058:CKA131058 CTS131058:CTW131058 DDO131058:DDS131058 DNK131058:DNO131058 DXG131058:DXK131058 EHC131058:EHG131058 EQY131058:ERC131058 FAU131058:FAY131058 FKQ131058:FKU131058 FUM131058:FUQ131058 GEI131058:GEM131058 GOE131058:GOI131058 GYA131058:GYE131058 HHW131058:HIA131058 HRS131058:HRW131058 IBO131058:IBS131058 ILK131058:ILO131058 IVG131058:IVK131058 JFC131058:JFG131058 JOY131058:JPC131058 JYU131058:JYY131058 KIQ131058:KIU131058 KSM131058:KSQ131058 LCI131058:LCM131058 LME131058:LMI131058 LWA131058:LWE131058 MFW131058:MGA131058 MPS131058:MPW131058 MZO131058:MZS131058 NJK131058:NJO131058 NTG131058:NTK131058 ODC131058:ODG131058 OMY131058:ONC131058 OWU131058:OWY131058 PGQ131058:PGU131058 PQM131058:PQQ131058 QAI131058:QAM131058 QKE131058:QKI131058 QUA131058:QUE131058 RDW131058:REA131058 RNS131058:RNW131058 RXO131058:RXS131058 SHK131058:SHO131058 SRG131058:SRK131058 TBC131058:TBG131058 TKY131058:TLC131058 TUU131058:TUY131058 UEQ131058:UEU131058 UOM131058:UOQ131058 UYI131058:UYM131058 VIE131058:VII131058 VSA131058:VSE131058 WBW131058:WCA131058 WLS131058:WLW131058 WVO131058:WVS131058 JC196594:JG196594 SY196594:TC196594 ACU196594:ACY196594 AMQ196594:AMU196594 AWM196594:AWQ196594 BGI196594:BGM196594 BQE196594:BQI196594 CAA196594:CAE196594 CJW196594:CKA196594 CTS196594:CTW196594 DDO196594:DDS196594 DNK196594:DNO196594 DXG196594:DXK196594 EHC196594:EHG196594 EQY196594:ERC196594 FAU196594:FAY196594 FKQ196594:FKU196594 FUM196594:FUQ196594 GEI196594:GEM196594 GOE196594:GOI196594 GYA196594:GYE196594 HHW196594:HIA196594 HRS196594:HRW196594 IBO196594:IBS196594 ILK196594:ILO196594 IVG196594:IVK196594 JFC196594:JFG196594 JOY196594:JPC196594 JYU196594:JYY196594 KIQ196594:KIU196594 KSM196594:KSQ196594 LCI196594:LCM196594 LME196594:LMI196594 LWA196594:LWE196594 MFW196594:MGA196594 MPS196594:MPW196594 MZO196594:MZS196594 NJK196594:NJO196594 NTG196594:NTK196594 ODC196594:ODG196594 OMY196594:ONC196594 OWU196594:OWY196594 PGQ196594:PGU196594 PQM196594:PQQ196594 QAI196594:QAM196594 QKE196594:QKI196594 QUA196594:QUE196594 RDW196594:REA196594 RNS196594:RNW196594 RXO196594:RXS196594 SHK196594:SHO196594 SRG196594:SRK196594 TBC196594:TBG196594 TKY196594:TLC196594 TUU196594:TUY196594 UEQ196594:UEU196594 UOM196594:UOQ196594 UYI196594:UYM196594 VIE196594:VII196594 VSA196594:VSE196594 WBW196594:WCA196594 WLS196594:WLW196594 WVO196594:WVS196594 JC262130:JG262130 SY262130:TC262130 ACU262130:ACY262130 AMQ262130:AMU262130 AWM262130:AWQ262130 BGI262130:BGM262130 BQE262130:BQI262130 CAA262130:CAE262130 CJW262130:CKA262130 CTS262130:CTW262130 DDO262130:DDS262130 DNK262130:DNO262130 DXG262130:DXK262130 EHC262130:EHG262130 EQY262130:ERC262130 FAU262130:FAY262130 FKQ262130:FKU262130 FUM262130:FUQ262130 GEI262130:GEM262130 GOE262130:GOI262130 GYA262130:GYE262130 HHW262130:HIA262130 HRS262130:HRW262130 IBO262130:IBS262130 ILK262130:ILO262130 IVG262130:IVK262130 JFC262130:JFG262130 JOY262130:JPC262130 JYU262130:JYY262130 KIQ262130:KIU262130 KSM262130:KSQ262130 LCI262130:LCM262130 LME262130:LMI262130 LWA262130:LWE262130 MFW262130:MGA262130 MPS262130:MPW262130 MZO262130:MZS262130 NJK262130:NJO262130 NTG262130:NTK262130 ODC262130:ODG262130 OMY262130:ONC262130 OWU262130:OWY262130 PGQ262130:PGU262130 PQM262130:PQQ262130 QAI262130:QAM262130 QKE262130:QKI262130 QUA262130:QUE262130 RDW262130:REA262130 RNS262130:RNW262130 RXO262130:RXS262130 SHK262130:SHO262130 SRG262130:SRK262130 TBC262130:TBG262130 TKY262130:TLC262130 TUU262130:TUY262130 UEQ262130:UEU262130 UOM262130:UOQ262130 UYI262130:UYM262130 VIE262130:VII262130 VSA262130:VSE262130 WBW262130:WCA262130 WLS262130:WLW262130 WVO262130:WVS262130 JC327666:JG327666 SY327666:TC327666 ACU327666:ACY327666 AMQ327666:AMU327666 AWM327666:AWQ327666 BGI327666:BGM327666 BQE327666:BQI327666 CAA327666:CAE327666 CJW327666:CKA327666 CTS327666:CTW327666 DDO327666:DDS327666 DNK327666:DNO327666 DXG327666:DXK327666 EHC327666:EHG327666 EQY327666:ERC327666 FAU327666:FAY327666 FKQ327666:FKU327666 FUM327666:FUQ327666 GEI327666:GEM327666 GOE327666:GOI327666 GYA327666:GYE327666 HHW327666:HIA327666 HRS327666:HRW327666 IBO327666:IBS327666 ILK327666:ILO327666 IVG327666:IVK327666 JFC327666:JFG327666 JOY327666:JPC327666 JYU327666:JYY327666 KIQ327666:KIU327666 KSM327666:KSQ327666 LCI327666:LCM327666 LME327666:LMI327666 LWA327666:LWE327666 MFW327666:MGA327666 MPS327666:MPW327666 MZO327666:MZS327666 NJK327666:NJO327666 NTG327666:NTK327666 ODC327666:ODG327666 OMY327666:ONC327666 OWU327666:OWY327666 PGQ327666:PGU327666 PQM327666:PQQ327666 QAI327666:QAM327666 QKE327666:QKI327666 QUA327666:QUE327666 RDW327666:REA327666 RNS327666:RNW327666 RXO327666:RXS327666 SHK327666:SHO327666 SRG327666:SRK327666 TBC327666:TBG327666 TKY327666:TLC327666 TUU327666:TUY327666 UEQ327666:UEU327666 UOM327666:UOQ327666 UYI327666:UYM327666 VIE327666:VII327666 VSA327666:VSE327666 WBW327666:WCA327666 WLS327666:WLW327666 WVO327666:WVS327666 JC393202:JG393202 SY393202:TC393202 ACU393202:ACY393202 AMQ393202:AMU393202 AWM393202:AWQ393202 BGI393202:BGM393202 BQE393202:BQI393202 CAA393202:CAE393202 CJW393202:CKA393202 CTS393202:CTW393202 DDO393202:DDS393202 DNK393202:DNO393202 DXG393202:DXK393202 EHC393202:EHG393202 EQY393202:ERC393202 FAU393202:FAY393202 FKQ393202:FKU393202 FUM393202:FUQ393202 GEI393202:GEM393202 GOE393202:GOI393202 GYA393202:GYE393202 HHW393202:HIA393202 HRS393202:HRW393202 IBO393202:IBS393202 ILK393202:ILO393202 IVG393202:IVK393202 JFC393202:JFG393202 JOY393202:JPC393202 JYU393202:JYY393202 KIQ393202:KIU393202 KSM393202:KSQ393202 LCI393202:LCM393202 LME393202:LMI393202 LWA393202:LWE393202 MFW393202:MGA393202 MPS393202:MPW393202 MZO393202:MZS393202 NJK393202:NJO393202 NTG393202:NTK393202 ODC393202:ODG393202 OMY393202:ONC393202 OWU393202:OWY393202 PGQ393202:PGU393202 PQM393202:PQQ393202 QAI393202:QAM393202 QKE393202:QKI393202 QUA393202:QUE393202 RDW393202:REA393202 RNS393202:RNW393202 RXO393202:RXS393202 SHK393202:SHO393202 SRG393202:SRK393202 TBC393202:TBG393202 TKY393202:TLC393202 TUU393202:TUY393202 UEQ393202:UEU393202 UOM393202:UOQ393202 UYI393202:UYM393202 VIE393202:VII393202 VSA393202:VSE393202 WBW393202:WCA393202 WLS393202:WLW393202 WVO393202:WVS393202 JC458738:JG458738 SY458738:TC458738 ACU458738:ACY458738 AMQ458738:AMU458738 AWM458738:AWQ458738 BGI458738:BGM458738 BQE458738:BQI458738 CAA458738:CAE458738 CJW458738:CKA458738 CTS458738:CTW458738 DDO458738:DDS458738 DNK458738:DNO458738 DXG458738:DXK458738 EHC458738:EHG458738 EQY458738:ERC458738 FAU458738:FAY458738 FKQ458738:FKU458738 FUM458738:FUQ458738 GEI458738:GEM458738 GOE458738:GOI458738 GYA458738:GYE458738 HHW458738:HIA458738 HRS458738:HRW458738 IBO458738:IBS458738 ILK458738:ILO458738 IVG458738:IVK458738 JFC458738:JFG458738 JOY458738:JPC458738 JYU458738:JYY458738 KIQ458738:KIU458738 KSM458738:KSQ458738 LCI458738:LCM458738 LME458738:LMI458738 LWA458738:LWE458738 MFW458738:MGA458738 MPS458738:MPW458738 MZO458738:MZS458738 NJK458738:NJO458738 NTG458738:NTK458738 ODC458738:ODG458738 OMY458738:ONC458738 OWU458738:OWY458738 PGQ458738:PGU458738 PQM458738:PQQ458738 QAI458738:QAM458738 QKE458738:QKI458738 QUA458738:QUE458738 RDW458738:REA458738 RNS458738:RNW458738 RXO458738:RXS458738 SHK458738:SHO458738 SRG458738:SRK458738 TBC458738:TBG458738 TKY458738:TLC458738 TUU458738:TUY458738 UEQ458738:UEU458738 UOM458738:UOQ458738 UYI458738:UYM458738 VIE458738:VII458738 VSA458738:VSE458738 WBW458738:WCA458738 WLS458738:WLW458738 WVO458738:WVS458738 JC524274:JG524274 SY524274:TC524274 ACU524274:ACY524274 AMQ524274:AMU524274 AWM524274:AWQ524274 BGI524274:BGM524274 BQE524274:BQI524274 CAA524274:CAE524274 CJW524274:CKA524274 CTS524274:CTW524274 DDO524274:DDS524274 DNK524274:DNO524274 DXG524274:DXK524274 EHC524274:EHG524274 EQY524274:ERC524274 FAU524274:FAY524274 FKQ524274:FKU524274 FUM524274:FUQ524274 GEI524274:GEM524274 GOE524274:GOI524274 GYA524274:GYE524274 HHW524274:HIA524274 HRS524274:HRW524274 IBO524274:IBS524274 ILK524274:ILO524274 IVG524274:IVK524274 JFC524274:JFG524274 JOY524274:JPC524274 JYU524274:JYY524274 KIQ524274:KIU524274 KSM524274:KSQ524274 LCI524274:LCM524274 LME524274:LMI524274 LWA524274:LWE524274 MFW524274:MGA524274 MPS524274:MPW524274 MZO524274:MZS524274 NJK524274:NJO524274 NTG524274:NTK524274 ODC524274:ODG524274 OMY524274:ONC524274 OWU524274:OWY524274 PGQ524274:PGU524274 PQM524274:PQQ524274 QAI524274:QAM524274 QKE524274:QKI524274 QUA524274:QUE524274 RDW524274:REA524274 RNS524274:RNW524274 RXO524274:RXS524274 SHK524274:SHO524274 SRG524274:SRK524274 TBC524274:TBG524274 TKY524274:TLC524274 TUU524274:TUY524274 UEQ524274:UEU524274 UOM524274:UOQ524274 UYI524274:UYM524274 VIE524274:VII524274 VSA524274:VSE524274 WBW524274:WCA524274 WLS524274:WLW524274 WVO524274:WVS524274 JC589810:JG589810 SY589810:TC589810 ACU589810:ACY589810 AMQ589810:AMU589810 AWM589810:AWQ589810 BGI589810:BGM589810 BQE589810:BQI589810 CAA589810:CAE589810 CJW589810:CKA589810 CTS589810:CTW589810 DDO589810:DDS589810 DNK589810:DNO589810 DXG589810:DXK589810 EHC589810:EHG589810 EQY589810:ERC589810 FAU589810:FAY589810 FKQ589810:FKU589810 FUM589810:FUQ589810 GEI589810:GEM589810 GOE589810:GOI589810 GYA589810:GYE589810 HHW589810:HIA589810 HRS589810:HRW589810 IBO589810:IBS589810 ILK589810:ILO589810 IVG589810:IVK589810 JFC589810:JFG589810 JOY589810:JPC589810 JYU589810:JYY589810 KIQ589810:KIU589810 KSM589810:KSQ589810 LCI589810:LCM589810 LME589810:LMI589810 LWA589810:LWE589810 MFW589810:MGA589810 MPS589810:MPW589810 MZO589810:MZS589810 NJK589810:NJO589810 NTG589810:NTK589810 ODC589810:ODG589810 OMY589810:ONC589810 OWU589810:OWY589810 PGQ589810:PGU589810 PQM589810:PQQ589810 QAI589810:QAM589810 QKE589810:QKI589810 QUA589810:QUE589810 RDW589810:REA589810 RNS589810:RNW589810 RXO589810:RXS589810 SHK589810:SHO589810 SRG589810:SRK589810 TBC589810:TBG589810 TKY589810:TLC589810 TUU589810:TUY589810 UEQ589810:UEU589810 UOM589810:UOQ589810 UYI589810:UYM589810 VIE589810:VII589810 VSA589810:VSE589810 WBW589810:WCA589810 WLS589810:WLW589810 WVO589810:WVS589810 JC655346:JG655346 SY655346:TC655346 ACU655346:ACY655346 AMQ655346:AMU655346 AWM655346:AWQ655346 BGI655346:BGM655346 BQE655346:BQI655346 CAA655346:CAE655346 CJW655346:CKA655346 CTS655346:CTW655346 DDO655346:DDS655346 DNK655346:DNO655346 DXG655346:DXK655346 EHC655346:EHG655346 EQY655346:ERC655346 FAU655346:FAY655346 FKQ655346:FKU655346 FUM655346:FUQ655346 GEI655346:GEM655346 GOE655346:GOI655346 GYA655346:GYE655346 HHW655346:HIA655346 HRS655346:HRW655346 IBO655346:IBS655346 ILK655346:ILO655346 IVG655346:IVK655346 JFC655346:JFG655346 JOY655346:JPC655346 JYU655346:JYY655346 KIQ655346:KIU655346 KSM655346:KSQ655346 LCI655346:LCM655346 LME655346:LMI655346 LWA655346:LWE655346 MFW655346:MGA655346 MPS655346:MPW655346 MZO655346:MZS655346 NJK655346:NJO655346 NTG655346:NTK655346 ODC655346:ODG655346 OMY655346:ONC655346 OWU655346:OWY655346 PGQ655346:PGU655346 PQM655346:PQQ655346 QAI655346:QAM655346 QKE655346:QKI655346 QUA655346:QUE655346 RDW655346:REA655346 RNS655346:RNW655346 RXO655346:RXS655346 SHK655346:SHO655346 SRG655346:SRK655346 TBC655346:TBG655346 TKY655346:TLC655346 TUU655346:TUY655346 UEQ655346:UEU655346 UOM655346:UOQ655346 UYI655346:UYM655346 VIE655346:VII655346 VSA655346:VSE655346 WBW655346:WCA655346 WLS655346:WLW655346 WVO655346:WVS655346 JC720882:JG720882 SY720882:TC720882 ACU720882:ACY720882 AMQ720882:AMU720882 AWM720882:AWQ720882 BGI720882:BGM720882 BQE720882:BQI720882 CAA720882:CAE720882 CJW720882:CKA720882 CTS720882:CTW720882 DDO720882:DDS720882 DNK720882:DNO720882 DXG720882:DXK720882 EHC720882:EHG720882 EQY720882:ERC720882 FAU720882:FAY720882 FKQ720882:FKU720882 FUM720882:FUQ720882 GEI720882:GEM720882 GOE720882:GOI720882 GYA720882:GYE720882 HHW720882:HIA720882 HRS720882:HRW720882 IBO720882:IBS720882 ILK720882:ILO720882 IVG720882:IVK720882 JFC720882:JFG720882 JOY720882:JPC720882 JYU720882:JYY720882 KIQ720882:KIU720882 KSM720882:KSQ720882 LCI720882:LCM720882 LME720882:LMI720882 LWA720882:LWE720882 MFW720882:MGA720882 MPS720882:MPW720882 MZO720882:MZS720882 NJK720882:NJO720882 NTG720882:NTK720882 ODC720882:ODG720882 OMY720882:ONC720882 OWU720882:OWY720882 PGQ720882:PGU720882 PQM720882:PQQ720882 QAI720882:QAM720882 QKE720882:QKI720882 QUA720882:QUE720882 RDW720882:REA720882 RNS720882:RNW720882 RXO720882:RXS720882 SHK720882:SHO720882 SRG720882:SRK720882 TBC720882:TBG720882 TKY720882:TLC720882 TUU720882:TUY720882 UEQ720882:UEU720882 UOM720882:UOQ720882 UYI720882:UYM720882 VIE720882:VII720882 VSA720882:VSE720882 WBW720882:WCA720882 WLS720882:WLW720882 WVO720882:WVS720882 JC786418:JG786418 SY786418:TC786418 ACU786418:ACY786418 AMQ786418:AMU786418 AWM786418:AWQ786418 BGI786418:BGM786418 BQE786418:BQI786418 CAA786418:CAE786418 CJW786418:CKA786418 CTS786418:CTW786418 DDO786418:DDS786418 DNK786418:DNO786418 DXG786418:DXK786418 EHC786418:EHG786418 EQY786418:ERC786418 FAU786418:FAY786418 FKQ786418:FKU786418 FUM786418:FUQ786418 GEI786418:GEM786418 GOE786418:GOI786418 GYA786418:GYE786418 HHW786418:HIA786418 HRS786418:HRW786418 IBO786418:IBS786418 ILK786418:ILO786418 IVG786418:IVK786418 JFC786418:JFG786418 JOY786418:JPC786418 JYU786418:JYY786418 KIQ786418:KIU786418 KSM786418:KSQ786418 LCI786418:LCM786418 LME786418:LMI786418 LWA786418:LWE786418 MFW786418:MGA786418 MPS786418:MPW786418 MZO786418:MZS786418 NJK786418:NJO786418 NTG786418:NTK786418 ODC786418:ODG786418 OMY786418:ONC786418 OWU786418:OWY786418 PGQ786418:PGU786418 PQM786418:PQQ786418 QAI786418:QAM786418 QKE786418:QKI786418 QUA786418:QUE786418 RDW786418:REA786418 RNS786418:RNW786418 RXO786418:RXS786418 SHK786418:SHO786418 SRG786418:SRK786418 TBC786418:TBG786418 TKY786418:TLC786418 TUU786418:TUY786418 UEQ786418:UEU786418 UOM786418:UOQ786418 UYI786418:UYM786418 VIE786418:VII786418 VSA786418:VSE786418 WBW786418:WCA786418 WLS786418:WLW786418 WVO786418:WVS786418 JC851954:JG851954 SY851954:TC851954 ACU851954:ACY851954 AMQ851954:AMU851954 AWM851954:AWQ851954 BGI851954:BGM851954 BQE851954:BQI851954 CAA851954:CAE851954 CJW851954:CKA851954 CTS851954:CTW851954 DDO851954:DDS851954 DNK851954:DNO851954 DXG851954:DXK851954 EHC851954:EHG851954 EQY851954:ERC851954 FAU851954:FAY851954 FKQ851954:FKU851954 FUM851954:FUQ851954 GEI851954:GEM851954 GOE851954:GOI851954 GYA851954:GYE851954 HHW851954:HIA851954 HRS851954:HRW851954 IBO851954:IBS851954 ILK851954:ILO851954 IVG851954:IVK851954 JFC851954:JFG851954 JOY851954:JPC851954 JYU851954:JYY851954 KIQ851954:KIU851954 KSM851954:KSQ851954 LCI851954:LCM851954 LME851954:LMI851954 LWA851954:LWE851954 MFW851954:MGA851954 MPS851954:MPW851954 MZO851954:MZS851954 NJK851954:NJO851954 NTG851954:NTK851954 ODC851954:ODG851954 OMY851954:ONC851954 OWU851954:OWY851954 PGQ851954:PGU851954 PQM851954:PQQ851954 QAI851954:QAM851954 QKE851954:QKI851954 QUA851954:QUE851954 RDW851954:REA851954 RNS851954:RNW851954 RXO851954:RXS851954 SHK851954:SHO851954 SRG851954:SRK851954 TBC851954:TBG851954 TKY851954:TLC851954 TUU851954:TUY851954 UEQ851954:UEU851954 UOM851954:UOQ851954 UYI851954:UYM851954 VIE851954:VII851954 VSA851954:VSE851954 WBW851954:WCA851954 WLS851954:WLW851954 WVO851954:WVS851954 JC917490:JG917490 SY917490:TC917490 ACU917490:ACY917490 AMQ917490:AMU917490 AWM917490:AWQ917490 BGI917490:BGM917490 BQE917490:BQI917490 CAA917490:CAE917490 CJW917490:CKA917490 CTS917490:CTW917490 DDO917490:DDS917490 DNK917490:DNO917490 DXG917490:DXK917490 EHC917490:EHG917490 EQY917490:ERC917490 FAU917490:FAY917490 FKQ917490:FKU917490 FUM917490:FUQ917490 GEI917490:GEM917490 GOE917490:GOI917490 GYA917490:GYE917490 HHW917490:HIA917490 HRS917490:HRW917490 IBO917490:IBS917490 ILK917490:ILO917490 IVG917490:IVK917490 JFC917490:JFG917490 JOY917490:JPC917490 JYU917490:JYY917490 KIQ917490:KIU917490 KSM917490:KSQ917490 LCI917490:LCM917490 LME917490:LMI917490 LWA917490:LWE917490 MFW917490:MGA917490 MPS917490:MPW917490 MZO917490:MZS917490 NJK917490:NJO917490 NTG917490:NTK917490 ODC917490:ODG917490 OMY917490:ONC917490 OWU917490:OWY917490 PGQ917490:PGU917490 PQM917490:PQQ917490 QAI917490:QAM917490 QKE917490:QKI917490 QUA917490:QUE917490 RDW917490:REA917490 RNS917490:RNW917490 RXO917490:RXS917490 SHK917490:SHO917490 SRG917490:SRK917490 TBC917490:TBG917490 TKY917490:TLC917490 TUU917490:TUY917490 UEQ917490:UEU917490 UOM917490:UOQ917490 UYI917490:UYM917490 VIE917490:VII917490 VSA917490:VSE917490 WBW917490:WCA917490 WLS917490:WLW917490 WVO917490:WVS917490 JC983026:JG983026 SY983026:TC983026 ACU983026:ACY983026 AMQ983026:AMU983026 AWM983026:AWQ983026 BGI983026:BGM983026 BQE983026:BQI983026 CAA983026:CAE983026 CJW983026:CKA983026 CTS983026:CTW983026 DDO983026:DDS983026 DNK983026:DNO983026 DXG983026:DXK983026 EHC983026:EHG983026 EQY983026:ERC983026 FAU983026:FAY983026 FKQ983026:FKU983026 FUM983026:FUQ983026 GEI983026:GEM983026 GOE983026:GOI983026 GYA983026:GYE983026 HHW983026:HIA983026 HRS983026:HRW983026 IBO983026:IBS983026 ILK983026:ILO983026 IVG983026:IVK983026 JFC983026:JFG983026 JOY983026:JPC983026 JYU983026:JYY983026 KIQ983026:KIU983026 KSM983026:KSQ983026 LCI983026:LCM983026 LME983026:LMI983026 LWA983026:LWE983026 MFW983026:MGA983026 MPS983026:MPW983026 MZO983026:MZS983026 NJK983026:NJO983026 NTG983026:NTK983026 ODC983026:ODG983026 OMY983026:ONC983026 OWU983026:OWY983026 PGQ983026:PGU983026 PQM983026:PQQ983026 QAI983026:QAM983026 QKE983026:QKI983026 QUA983026:QUE983026 RDW983026:REA983026 RNS983026:RNW983026 RXO983026:RXS983026 SHK983026:SHO983026 SRG983026:SRK983026 TBC983026:TBG983026 TKY983026:TLC983026 TUU983026:TUY983026 UEQ983026:UEU983026 UOM983026:UOQ983026 UYI983026:UYM983026 VIE983026:VII983026 VSA983026:VSE983026 WBW983026:WCA983026 WLS983026:WLW983026 WVO983026:WVS983026 IU65524:JG65524 SQ65524:TC65524 ACM65524:ACY65524 AMI65524:AMU65524 AWE65524:AWQ65524 BGA65524:BGM65524 BPW65524:BQI65524 BZS65524:CAE65524 CJO65524:CKA65524 CTK65524:CTW65524 DDG65524:DDS65524 DNC65524:DNO65524 DWY65524:DXK65524 EGU65524:EHG65524 EQQ65524:ERC65524 FAM65524:FAY65524 FKI65524:FKU65524 FUE65524:FUQ65524 GEA65524:GEM65524 GNW65524:GOI65524 GXS65524:GYE65524 HHO65524:HIA65524 HRK65524:HRW65524 IBG65524:IBS65524 ILC65524:ILO65524 IUY65524:IVK65524 JEU65524:JFG65524 JOQ65524:JPC65524 JYM65524:JYY65524 KII65524:KIU65524 KSE65524:KSQ65524 LCA65524:LCM65524 LLW65524:LMI65524 LVS65524:LWE65524 MFO65524:MGA65524 MPK65524:MPW65524 MZG65524:MZS65524 NJC65524:NJO65524 NSY65524:NTK65524 OCU65524:ODG65524 OMQ65524:ONC65524 OWM65524:OWY65524 PGI65524:PGU65524 PQE65524:PQQ65524 QAA65524:QAM65524 QJW65524:QKI65524 QTS65524:QUE65524 RDO65524:REA65524 RNK65524:RNW65524 RXG65524:RXS65524 SHC65524:SHO65524 SQY65524:SRK65524 TAU65524:TBG65524 TKQ65524:TLC65524 TUM65524:TUY65524 UEI65524:UEU65524 UOE65524:UOQ65524 UYA65524:UYM65524 VHW65524:VII65524 VRS65524:VSE65524 WBO65524:WCA65524 WLK65524:WLW65524 WVG65524:WVS65524 IU131060:JG131060 SQ131060:TC131060 ACM131060:ACY131060 AMI131060:AMU131060 AWE131060:AWQ131060 BGA131060:BGM131060 BPW131060:BQI131060 BZS131060:CAE131060 CJO131060:CKA131060 CTK131060:CTW131060 DDG131060:DDS131060 DNC131060:DNO131060 DWY131060:DXK131060 EGU131060:EHG131060 EQQ131060:ERC131060 FAM131060:FAY131060 FKI131060:FKU131060 FUE131060:FUQ131060 GEA131060:GEM131060 GNW131060:GOI131060 GXS131060:GYE131060 HHO131060:HIA131060 HRK131060:HRW131060 IBG131060:IBS131060 ILC131060:ILO131060 IUY131060:IVK131060 JEU131060:JFG131060 JOQ131060:JPC131060 JYM131060:JYY131060 KII131060:KIU131060 KSE131060:KSQ131060 LCA131060:LCM131060 LLW131060:LMI131060 LVS131060:LWE131060 MFO131060:MGA131060 MPK131060:MPW131060 MZG131060:MZS131060 NJC131060:NJO131060 NSY131060:NTK131060 OCU131060:ODG131060 OMQ131060:ONC131060 OWM131060:OWY131060 PGI131060:PGU131060 PQE131060:PQQ131060 QAA131060:QAM131060 QJW131060:QKI131060 QTS131060:QUE131060 RDO131060:REA131060 RNK131060:RNW131060 RXG131060:RXS131060 SHC131060:SHO131060 SQY131060:SRK131060 TAU131060:TBG131060 TKQ131060:TLC131060 TUM131060:TUY131060 UEI131060:UEU131060 UOE131060:UOQ131060 UYA131060:UYM131060 VHW131060:VII131060 VRS131060:VSE131060 WBO131060:WCA131060 WLK131060:WLW131060 WVG131060:WVS131060 IU196596:JG196596 SQ196596:TC196596 ACM196596:ACY196596 AMI196596:AMU196596 AWE196596:AWQ196596 BGA196596:BGM196596 BPW196596:BQI196596 BZS196596:CAE196596 CJO196596:CKA196596 CTK196596:CTW196596 DDG196596:DDS196596 DNC196596:DNO196596 DWY196596:DXK196596 EGU196596:EHG196596 EQQ196596:ERC196596 FAM196596:FAY196596 FKI196596:FKU196596 FUE196596:FUQ196596 GEA196596:GEM196596 GNW196596:GOI196596 GXS196596:GYE196596 HHO196596:HIA196596 HRK196596:HRW196596 IBG196596:IBS196596 ILC196596:ILO196596 IUY196596:IVK196596 JEU196596:JFG196596 JOQ196596:JPC196596 JYM196596:JYY196596 KII196596:KIU196596 KSE196596:KSQ196596 LCA196596:LCM196596 LLW196596:LMI196596 LVS196596:LWE196596 MFO196596:MGA196596 MPK196596:MPW196596 MZG196596:MZS196596 NJC196596:NJO196596 NSY196596:NTK196596 OCU196596:ODG196596 OMQ196596:ONC196596 OWM196596:OWY196596 PGI196596:PGU196596 PQE196596:PQQ196596 QAA196596:QAM196596 QJW196596:QKI196596 QTS196596:QUE196596 RDO196596:REA196596 RNK196596:RNW196596 RXG196596:RXS196596 SHC196596:SHO196596 SQY196596:SRK196596 TAU196596:TBG196596 TKQ196596:TLC196596 TUM196596:TUY196596 UEI196596:UEU196596 UOE196596:UOQ196596 UYA196596:UYM196596 VHW196596:VII196596 VRS196596:VSE196596 WBO196596:WCA196596 WLK196596:WLW196596 WVG196596:WVS196596 IU262132:JG262132 SQ262132:TC262132 ACM262132:ACY262132 AMI262132:AMU262132 AWE262132:AWQ262132 BGA262132:BGM262132 BPW262132:BQI262132 BZS262132:CAE262132 CJO262132:CKA262132 CTK262132:CTW262132 DDG262132:DDS262132 DNC262132:DNO262132 DWY262132:DXK262132 EGU262132:EHG262132 EQQ262132:ERC262132 FAM262132:FAY262132 FKI262132:FKU262132 FUE262132:FUQ262132 GEA262132:GEM262132 GNW262132:GOI262132 GXS262132:GYE262132 HHO262132:HIA262132 HRK262132:HRW262132 IBG262132:IBS262132 ILC262132:ILO262132 IUY262132:IVK262132 JEU262132:JFG262132 JOQ262132:JPC262132 JYM262132:JYY262132 KII262132:KIU262132 KSE262132:KSQ262132 LCA262132:LCM262132 LLW262132:LMI262132 LVS262132:LWE262132 MFO262132:MGA262132 MPK262132:MPW262132 MZG262132:MZS262132 NJC262132:NJO262132 NSY262132:NTK262132 OCU262132:ODG262132 OMQ262132:ONC262132 OWM262132:OWY262132 PGI262132:PGU262132 PQE262132:PQQ262132 QAA262132:QAM262132 QJW262132:QKI262132 QTS262132:QUE262132 RDO262132:REA262132 RNK262132:RNW262132 RXG262132:RXS262132 SHC262132:SHO262132 SQY262132:SRK262132 TAU262132:TBG262132 TKQ262132:TLC262132 TUM262132:TUY262132 UEI262132:UEU262132 UOE262132:UOQ262132 UYA262132:UYM262132 VHW262132:VII262132 VRS262132:VSE262132 WBO262132:WCA262132 WLK262132:WLW262132 WVG262132:WVS262132 IU327668:JG327668 SQ327668:TC327668 ACM327668:ACY327668 AMI327668:AMU327668 AWE327668:AWQ327668 BGA327668:BGM327668 BPW327668:BQI327668 BZS327668:CAE327668 CJO327668:CKA327668 CTK327668:CTW327668 DDG327668:DDS327668 DNC327668:DNO327668 DWY327668:DXK327668 EGU327668:EHG327668 EQQ327668:ERC327668 FAM327668:FAY327668 FKI327668:FKU327668 FUE327668:FUQ327668 GEA327668:GEM327668 GNW327668:GOI327668 GXS327668:GYE327668 HHO327668:HIA327668 HRK327668:HRW327668 IBG327668:IBS327668 ILC327668:ILO327668 IUY327668:IVK327668 JEU327668:JFG327668 JOQ327668:JPC327668 JYM327668:JYY327668 KII327668:KIU327668 KSE327668:KSQ327668 LCA327668:LCM327668 LLW327668:LMI327668 LVS327668:LWE327668 MFO327668:MGA327668 MPK327668:MPW327668 MZG327668:MZS327668 NJC327668:NJO327668 NSY327668:NTK327668 OCU327668:ODG327668 OMQ327668:ONC327668 OWM327668:OWY327668 PGI327668:PGU327668 PQE327668:PQQ327668 QAA327668:QAM327668 QJW327668:QKI327668 QTS327668:QUE327668 RDO327668:REA327668 RNK327668:RNW327668 RXG327668:RXS327668 SHC327668:SHO327668 SQY327668:SRK327668 TAU327668:TBG327668 TKQ327668:TLC327668 TUM327668:TUY327668 UEI327668:UEU327668 UOE327668:UOQ327668 UYA327668:UYM327668 VHW327668:VII327668 VRS327668:VSE327668 WBO327668:WCA327668 WLK327668:WLW327668 WVG327668:WVS327668 IU393204:JG393204 SQ393204:TC393204 ACM393204:ACY393204 AMI393204:AMU393204 AWE393204:AWQ393204 BGA393204:BGM393204 BPW393204:BQI393204 BZS393204:CAE393204 CJO393204:CKA393204 CTK393204:CTW393204 DDG393204:DDS393204 DNC393204:DNO393204 DWY393204:DXK393204 EGU393204:EHG393204 EQQ393204:ERC393204 FAM393204:FAY393204 FKI393204:FKU393204 FUE393204:FUQ393204 GEA393204:GEM393204 GNW393204:GOI393204 GXS393204:GYE393204 HHO393204:HIA393204 HRK393204:HRW393204 IBG393204:IBS393204 ILC393204:ILO393204 IUY393204:IVK393204 JEU393204:JFG393204 JOQ393204:JPC393204 JYM393204:JYY393204 KII393204:KIU393204 KSE393204:KSQ393204 LCA393204:LCM393204 LLW393204:LMI393204 LVS393204:LWE393204 MFO393204:MGA393204 MPK393204:MPW393204 MZG393204:MZS393204 NJC393204:NJO393204 NSY393204:NTK393204 OCU393204:ODG393204 OMQ393204:ONC393204 OWM393204:OWY393204 PGI393204:PGU393204 PQE393204:PQQ393204 QAA393204:QAM393204 QJW393204:QKI393204 QTS393204:QUE393204 RDO393204:REA393204 RNK393204:RNW393204 RXG393204:RXS393204 SHC393204:SHO393204 SQY393204:SRK393204 TAU393204:TBG393204 TKQ393204:TLC393204 TUM393204:TUY393204 UEI393204:UEU393204 UOE393204:UOQ393204 UYA393204:UYM393204 VHW393204:VII393204 VRS393204:VSE393204 WBO393204:WCA393204 WLK393204:WLW393204 WVG393204:WVS393204 IU458740:JG458740 SQ458740:TC458740 ACM458740:ACY458740 AMI458740:AMU458740 AWE458740:AWQ458740 BGA458740:BGM458740 BPW458740:BQI458740 BZS458740:CAE458740 CJO458740:CKA458740 CTK458740:CTW458740 DDG458740:DDS458740 DNC458740:DNO458740 DWY458740:DXK458740 EGU458740:EHG458740 EQQ458740:ERC458740 FAM458740:FAY458740 FKI458740:FKU458740 FUE458740:FUQ458740 GEA458740:GEM458740 GNW458740:GOI458740 GXS458740:GYE458740 HHO458740:HIA458740 HRK458740:HRW458740 IBG458740:IBS458740 ILC458740:ILO458740 IUY458740:IVK458740 JEU458740:JFG458740 JOQ458740:JPC458740 JYM458740:JYY458740 KII458740:KIU458740 KSE458740:KSQ458740 LCA458740:LCM458740 LLW458740:LMI458740 LVS458740:LWE458740 MFO458740:MGA458740 MPK458740:MPW458740 MZG458740:MZS458740 NJC458740:NJO458740 NSY458740:NTK458740 OCU458740:ODG458740 OMQ458740:ONC458740 OWM458740:OWY458740 PGI458740:PGU458740 PQE458740:PQQ458740 QAA458740:QAM458740 QJW458740:QKI458740 QTS458740:QUE458740 RDO458740:REA458740 RNK458740:RNW458740 RXG458740:RXS458740 SHC458740:SHO458740 SQY458740:SRK458740 TAU458740:TBG458740 TKQ458740:TLC458740 TUM458740:TUY458740 UEI458740:UEU458740 UOE458740:UOQ458740 UYA458740:UYM458740 VHW458740:VII458740 VRS458740:VSE458740 WBO458740:WCA458740 WLK458740:WLW458740 WVG458740:WVS458740 IU524276:JG524276 SQ524276:TC524276 ACM524276:ACY524276 AMI524276:AMU524276 AWE524276:AWQ524276 BGA524276:BGM524276 BPW524276:BQI524276 BZS524276:CAE524276 CJO524276:CKA524276 CTK524276:CTW524276 DDG524276:DDS524276 DNC524276:DNO524276 DWY524276:DXK524276 EGU524276:EHG524276 EQQ524276:ERC524276 FAM524276:FAY524276 FKI524276:FKU524276 FUE524276:FUQ524276 GEA524276:GEM524276 GNW524276:GOI524276 GXS524276:GYE524276 HHO524276:HIA524276 HRK524276:HRW524276 IBG524276:IBS524276 ILC524276:ILO524276 IUY524276:IVK524276 JEU524276:JFG524276 JOQ524276:JPC524276 JYM524276:JYY524276 KII524276:KIU524276 KSE524276:KSQ524276 LCA524276:LCM524276 LLW524276:LMI524276 LVS524276:LWE524276 MFO524276:MGA524276 MPK524276:MPW524276 MZG524276:MZS524276 NJC524276:NJO524276 NSY524276:NTK524276 OCU524276:ODG524276 OMQ524276:ONC524276 OWM524276:OWY524276 PGI524276:PGU524276 PQE524276:PQQ524276 QAA524276:QAM524276 QJW524276:QKI524276 QTS524276:QUE524276 RDO524276:REA524276 RNK524276:RNW524276 RXG524276:RXS524276 SHC524276:SHO524276 SQY524276:SRK524276 TAU524276:TBG524276 TKQ524276:TLC524276 TUM524276:TUY524276 UEI524276:UEU524276 UOE524276:UOQ524276 UYA524276:UYM524276 VHW524276:VII524276 VRS524276:VSE524276 WBO524276:WCA524276 WLK524276:WLW524276 WVG524276:WVS524276 IU589812:JG589812 SQ589812:TC589812 ACM589812:ACY589812 AMI589812:AMU589812 AWE589812:AWQ589812 BGA589812:BGM589812 BPW589812:BQI589812 BZS589812:CAE589812 CJO589812:CKA589812 CTK589812:CTW589812 DDG589812:DDS589812 DNC589812:DNO589812 DWY589812:DXK589812 EGU589812:EHG589812 EQQ589812:ERC589812 FAM589812:FAY589812 FKI589812:FKU589812 FUE589812:FUQ589812 GEA589812:GEM589812 GNW589812:GOI589812 GXS589812:GYE589812 HHO589812:HIA589812 HRK589812:HRW589812 IBG589812:IBS589812 ILC589812:ILO589812 IUY589812:IVK589812 JEU589812:JFG589812 JOQ589812:JPC589812 JYM589812:JYY589812 KII589812:KIU589812 KSE589812:KSQ589812 LCA589812:LCM589812 LLW589812:LMI589812 LVS589812:LWE589812 MFO589812:MGA589812 MPK589812:MPW589812 MZG589812:MZS589812 NJC589812:NJO589812 NSY589812:NTK589812 OCU589812:ODG589812 OMQ589812:ONC589812 OWM589812:OWY589812 PGI589812:PGU589812 PQE589812:PQQ589812 QAA589812:QAM589812 QJW589812:QKI589812 QTS589812:QUE589812 RDO589812:REA589812 RNK589812:RNW589812 RXG589812:RXS589812 SHC589812:SHO589812 SQY589812:SRK589812 TAU589812:TBG589812 TKQ589812:TLC589812 TUM589812:TUY589812 UEI589812:UEU589812 UOE589812:UOQ589812 UYA589812:UYM589812 VHW589812:VII589812 VRS589812:VSE589812 WBO589812:WCA589812 WLK589812:WLW589812 WVG589812:WVS589812 IU655348:JG655348 SQ655348:TC655348 ACM655348:ACY655348 AMI655348:AMU655348 AWE655348:AWQ655348 BGA655348:BGM655348 BPW655348:BQI655348 BZS655348:CAE655348 CJO655348:CKA655348 CTK655348:CTW655348 DDG655348:DDS655348 DNC655348:DNO655348 DWY655348:DXK655348 EGU655348:EHG655348 EQQ655348:ERC655348 FAM655348:FAY655348 FKI655348:FKU655348 FUE655348:FUQ655348 GEA655348:GEM655348 GNW655348:GOI655348 GXS655348:GYE655348 HHO655348:HIA655348 HRK655348:HRW655348 IBG655348:IBS655348 ILC655348:ILO655348 IUY655348:IVK655348 JEU655348:JFG655348 JOQ655348:JPC655348 JYM655348:JYY655348 KII655348:KIU655348 KSE655348:KSQ655348 LCA655348:LCM655348 LLW655348:LMI655348 LVS655348:LWE655348 MFO655348:MGA655348 MPK655348:MPW655348 MZG655348:MZS655348 NJC655348:NJO655348 NSY655348:NTK655348 OCU655348:ODG655348 OMQ655348:ONC655348 OWM655348:OWY655348 PGI655348:PGU655348 PQE655348:PQQ655348 QAA655348:QAM655348 QJW655348:QKI655348 QTS655348:QUE655348 RDO655348:REA655348 RNK655348:RNW655348 RXG655348:RXS655348 SHC655348:SHO655348 SQY655348:SRK655348 TAU655348:TBG655348 TKQ655348:TLC655348 TUM655348:TUY655348 UEI655348:UEU655348 UOE655348:UOQ655348 UYA655348:UYM655348 VHW655348:VII655348 VRS655348:VSE655348 WBO655348:WCA655348 WLK655348:WLW655348 WVG655348:WVS655348 IU720884:JG720884 SQ720884:TC720884 ACM720884:ACY720884 AMI720884:AMU720884 AWE720884:AWQ720884 BGA720884:BGM720884 BPW720884:BQI720884 BZS720884:CAE720884 CJO720884:CKA720884 CTK720884:CTW720884 DDG720884:DDS720884 DNC720884:DNO720884 DWY720884:DXK720884 EGU720884:EHG720884 EQQ720884:ERC720884 FAM720884:FAY720884 FKI720884:FKU720884 FUE720884:FUQ720884 GEA720884:GEM720884 GNW720884:GOI720884 GXS720884:GYE720884 HHO720884:HIA720884 HRK720884:HRW720884 IBG720884:IBS720884 ILC720884:ILO720884 IUY720884:IVK720884 JEU720884:JFG720884 JOQ720884:JPC720884 JYM720884:JYY720884 KII720884:KIU720884 KSE720884:KSQ720884 LCA720884:LCM720884 LLW720884:LMI720884 LVS720884:LWE720884 MFO720884:MGA720884 MPK720884:MPW720884 MZG720884:MZS720884 NJC720884:NJO720884 NSY720884:NTK720884 OCU720884:ODG720884 OMQ720884:ONC720884 OWM720884:OWY720884 PGI720884:PGU720884 PQE720884:PQQ720884 QAA720884:QAM720884 QJW720884:QKI720884 QTS720884:QUE720884 RDO720884:REA720884 RNK720884:RNW720884 RXG720884:RXS720884 SHC720884:SHO720884 SQY720884:SRK720884 TAU720884:TBG720884 TKQ720884:TLC720884 TUM720884:TUY720884 UEI720884:UEU720884 UOE720884:UOQ720884 UYA720884:UYM720884 VHW720884:VII720884 VRS720884:VSE720884 WBO720884:WCA720884 WLK720884:WLW720884 WVG720884:WVS720884 IU786420:JG786420 SQ786420:TC786420 ACM786420:ACY786420 AMI786420:AMU786420 AWE786420:AWQ786420 BGA786420:BGM786420 BPW786420:BQI786420 BZS786420:CAE786420 CJO786420:CKA786420 CTK786420:CTW786420 DDG786420:DDS786420 DNC786420:DNO786420 DWY786420:DXK786420 EGU786420:EHG786420 EQQ786420:ERC786420 FAM786420:FAY786420 FKI786420:FKU786420 FUE786420:FUQ786420 GEA786420:GEM786420 GNW786420:GOI786420 GXS786420:GYE786420 HHO786420:HIA786420 HRK786420:HRW786420 IBG786420:IBS786420 ILC786420:ILO786420 IUY786420:IVK786420 JEU786420:JFG786420 JOQ786420:JPC786420 JYM786420:JYY786420 KII786420:KIU786420 KSE786420:KSQ786420 LCA786420:LCM786420 LLW786420:LMI786420 LVS786420:LWE786420 MFO786420:MGA786420 MPK786420:MPW786420 MZG786420:MZS786420 NJC786420:NJO786420 NSY786420:NTK786420 OCU786420:ODG786420 OMQ786420:ONC786420 OWM786420:OWY786420 PGI786420:PGU786420 PQE786420:PQQ786420 QAA786420:QAM786420 QJW786420:QKI786420 QTS786420:QUE786420 RDO786420:REA786420 RNK786420:RNW786420 RXG786420:RXS786420 SHC786420:SHO786420 SQY786420:SRK786420 TAU786420:TBG786420 TKQ786420:TLC786420 TUM786420:TUY786420 UEI786420:UEU786420 UOE786420:UOQ786420 UYA786420:UYM786420 VHW786420:VII786420 VRS786420:VSE786420 WBO786420:WCA786420 WLK786420:WLW786420 WVG786420:WVS786420 IU851956:JG851956 SQ851956:TC851956 ACM851956:ACY851956 AMI851956:AMU851956 AWE851956:AWQ851956 BGA851956:BGM851956 BPW851956:BQI851956 BZS851956:CAE851956 CJO851956:CKA851956 CTK851956:CTW851956 DDG851956:DDS851956 DNC851956:DNO851956 DWY851956:DXK851956 EGU851956:EHG851956 EQQ851956:ERC851956 FAM851956:FAY851956 FKI851956:FKU851956 FUE851956:FUQ851956 GEA851956:GEM851956 GNW851956:GOI851956 GXS851956:GYE851956 HHO851956:HIA851956 HRK851956:HRW851956 IBG851956:IBS851956 ILC851956:ILO851956 IUY851956:IVK851956 JEU851956:JFG851956 JOQ851956:JPC851956 JYM851956:JYY851956 KII851956:KIU851956 KSE851956:KSQ851956 LCA851956:LCM851956 LLW851956:LMI851956 LVS851956:LWE851956 MFO851956:MGA851956 MPK851956:MPW851956 MZG851956:MZS851956 NJC851956:NJO851956 NSY851956:NTK851956 OCU851956:ODG851956 OMQ851956:ONC851956 OWM851956:OWY851956 PGI851956:PGU851956 PQE851956:PQQ851956 QAA851956:QAM851956 QJW851956:QKI851956 QTS851956:QUE851956 RDO851956:REA851956 RNK851956:RNW851956 RXG851956:RXS851956 SHC851956:SHO851956 SQY851956:SRK851956 TAU851956:TBG851956 TKQ851956:TLC851956 TUM851956:TUY851956 UEI851956:UEU851956 UOE851956:UOQ851956 UYA851956:UYM851956 VHW851956:VII851956 VRS851956:VSE851956 WBO851956:WCA851956 WLK851956:WLW851956 WVG851956:WVS851956 IU917492:JG917492 SQ917492:TC917492 ACM917492:ACY917492 AMI917492:AMU917492 AWE917492:AWQ917492 BGA917492:BGM917492 BPW917492:BQI917492 BZS917492:CAE917492 CJO917492:CKA917492 CTK917492:CTW917492 DDG917492:DDS917492 DNC917492:DNO917492 DWY917492:DXK917492 EGU917492:EHG917492 EQQ917492:ERC917492 FAM917492:FAY917492 FKI917492:FKU917492 FUE917492:FUQ917492 GEA917492:GEM917492 GNW917492:GOI917492 GXS917492:GYE917492 HHO917492:HIA917492 HRK917492:HRW917492 IBG917492:IBS917492 ILC917492:ILO917492 IUY917492:IVK917492 JEU917492:JFG917492 JOQ917492:JPC917492 JYM917492:JYY917492 KII917492:KIU917492 KSE917492:KSQ917492 LCA917492:LCM917492 LLW917492:LMI917492 LVS917492:LWE917492 MFO917492:MGA917492 MPK917492:MPW917492 MZG917492:MZS917492 NJC917492:NJO917492 NSY917492:NTK917492 OCU917492:ODG917492 OMQ917492:ONC917492 OWM917492:OWY917492 PGI917492:PGU917492 PQE917492:PQQ917492 QAA917492:QAM917492 QJW917492:QKI917492 QTS917492:QUE917492 RDO917492:REA917492 RNK917492:RNW917492 RXG917492:RXS917492 SHC917492:SHO917492 SQY917492:SRK917492 TAU917492:TBG917492 TKQ917492:TLC917492 TUM917492:TUY917492 UEI917492:UEU917492 UOE917492:UOQ917492 UYA917492:UYM917492 VHW917492:VII917492 VRS917492:VSE917492 WBO917492:WCA917492 WLK917492:WLW917492 WVG917492:WVS917492 IU983028:JG983028 SQ983028:TC983028 ACM983028:ACY983028 AMI983028:AMU983028 AWE983028:AWQ983028 BGA983028:BGM983028 BPW983028:BQI983028 BZS983028:CAE983028 CJO983028:CKA983028 CTK983028:CTW983028 DDG983028:DDS983028 DNC983028:DNO983028 DWY983028:DXK983028 EGU983028:EHG983028 EQQ983028:ERC983028 FAM983028:FAY983028 FKI983028:FKU983028 FUE983028:FUQ983028 GEA983028:GEM983028 GNW983028:GOI983028 GXS983028:GYE983028 HHO983028:HIA983028 HRK983028:HRW983028 IBG983028:IBS983028 ILC983028:ILO983028 IUY983028:IVK983028 JEU983028:JFG983028 JOQ983028:JPC983028 JYM983028:JYY983028 KII983028:KIU983028 KSE983028:KSQ983028 LCA983028:LCM983028 LLW983028:LMI983028 LVS983028:LWE983028 MFO983028:MGA983028 MPK983028:MPW983028 MZG983028:MZS983028 NJC983028:NJO983028 NSY983028:NTK983028 OCU983028:ODG983028 OMQ983028:ONC983028 OWM983028:OWY983028 PGI983028:PGU983028 PQE983028:PQQ983028 QAA983028:QAM983028 QJW983028:QKI983028 QTS983028:QUE983028 RDO983028:REA983028 RNK983028:RNW983028 RXG983028:RXS983028 SHC983028:SHO983028 SQY983028:SRK983028 TAU983028:TBG983028 TKQ983028:TLC983028 TUM983028:TUY983028 UEI983028:UEU983028 UOE983028:UOQ983028 UYA983028:UYM983028 VHW983028:VII983028 VRS983028:VSE983028 WBO983028:WCA983028 WLK983028:WLW983028 WVG983028:WVS983028 IU65526:JG65526 SQ65526:TC65526 ACM65526:ACY65526 AMI65526:AMU65526 AWE65526:AWQ65526 BGA65526:BGM65526 BPW65526:BQI65526 BZS65526:CAE65526 CJO65526:CKA65526 CTK65526:CTW65526 DDG65526:DDS65526 DNC65526:DNO65526 DWY65526:DXK65526 EGU65526:EHG65526 EQQ65526:ERC65526 FAM65526:FAY65526 FKI65526:FKU65526 FUE65526:FUQ65526 GEA65526:GEM65526 GNW65526:GOI65526 GXS65526:GYE65526 HHO65526:HIA65526 HRK65526:HRW65526 IBG65526:IBS65526 ILC65526:ILO65526 IUY65526:IVK65526 JEU65526:JFG65526 JOQ65526:JPC65526 JYM65526:JYY65526 KII65526:KIU65526 KSE65526:KSQ65526 LCA65526:LCM65526 LLW65526:LMI65526 LVS65526:LWE65526 MFO65526:MGA65526 MPK65526:MPW65526 MZG65526:MZS65526 NJC65526:NJO65526 NSY65526:NTK65526 OCU65526:ODG65526 OMQ65526:ONC65526 OWM65526:OWY65526 PGI65526:PGU65526 PQE65526:PQQ65526 QAA65526:QAM65526 QJW65526:QKI65526 QTS65526:QUE65526 RDO65526:REA65526 RNK65526:RNW65526 RXG65526:RXS65526 SHC65526:SHO65526 SQY65526:SRK65526 TAU65526:TBG65526 TKQ65526:TLC65526 TUM65526:TUY65526 UEI65526:UEU65526 UOE65526:UOQ65526 UYA65526:UYM65526 VHW65526:VII65526 VRS65526:VSE65526 WBO65526:WCA65526 WLK65526:WLW65526 WVG65526:WVS65526 IU131062:JG131062 SQ131062:TC131062 ACM131062:ACY131062 AMI131062:AMU131062 AWE131062:AWQ131062 BGA131062:BGM131062 BPW131062:BQI131062 BZS131062:CAE131062 CJO131062:CKA131062 CTK131062:CTW131062 DDG131062:DDS131062 DNC131062:DNO131062 DWY131062:DXK131062 EGU131062:EHG131062 EQQ131062:ERC131062 FAM131062:FAY131062 FKI131062:FKU131062 FUE131062:FUQ131062 GEA131062:GEM131062 GNW131062:GOI131062 GXS131062:GYE131062 HHO131062:HIA131062 HRK131062:HRW131062 IBG131062:IBS131062 ILC131062:ILO131062 IUY131062:IVK131062 JEU131062:JFG131062 JOQ131062:JPC131062 JYM131062:JYY131062 KII131062:KIU131062 KSE131062:KSQ131062 LCA131062:LCM131062 LLW131062:LMI131062 LVS131062:LWE131062 MFO131062:MGA131062 MPK131062:MPW131062 MZG131062:MZS131062 NJC131062:NJO131062 NSY131062:NTK131062 OCU131062:ODG131062 OMQ131062:ONC131062 OWM131062:OWY131062 PGI131062:PGU131062 PQE131062:PQQ131062 QAA131062:QAM131062 QJW131062:QKI131062 QTS131062:QUE131062 RDO131062:REA131062 RNK131062:RNW131062 RXG131062:RXS131062 SHC131062:SHO131062 SQY131062:SRK131062 TAU131062:TBG131062 TKQ131062:TLC131062 TUM131062:TUY131062 UEI131062:UEU131062 UOE131062:UOQ131062 UYA131062:UYM131062 VHW131062:VII131062 VRS131062:VSE131062 WBO131062:WCA131062 WLK131062:WLW131062 WVG131062:WVS131062 IU196598:JG196598 SQ196598:TC196598 ACM196598:ACY196598 AMI196598:AMU196598 AWE196598:AWQ196598 BGA196598:BGM196598 BPW196598:BQI196598 BZS196598:CAE196598 CJO196598:CKA196598 CTK196598:CTW196598 DDG196598:DDS196598 DNC196598:DNO196598 DWY196598:DXK196598 EGU196598:EHG196598 EQQ196598:ERC196598 FAM196598:FAY196598 FKI196598:FKU196598 FUE196598:FUQ196598 GEA196598:GEM196598 GNW196598:GOI196598 GXS196598:GYE196598 HHO196598:HIA196598 HRK196598:HRW196598 IBG196598:IBS196598 ILC196598:ILO196598 IUY196598:IVK196598 JEU196598:JFG196598 JOQ196598:JPC196598 JYM196598:JYY196598 KII196598:KIU196598 KSE196598:KSQ196598 LCA196598:LCM196598 LLW196598:LMI196598 LVS196598:LWE196598 MFO196598:MGA196598 MPK196598:MPW196598 MZG196598:MZS196598 NJC196598:NJO196598 NSY196598:NTK196598 OCU196598:ODG196598 OMQ196598:ONC196598 OWM196598:OWY196598 PGI196598:PGU196598 PQE196598:PQQ196598 QAA196598:QAM196598 QJW196598:QKI196598 QTS196598:QUE196598 RDO196598:REA196598 RNK196598:RNW196598 RXG196598:RXS196598 SHC196598:SHO196598 SQY196598:SRK196598 TAU196598:TBG196598 TKQ196598:TLC196598 TUM196598:TUY196598 UEI196598:UEU196598 UOE196598:UOQ196598 UYA196598:UYM196598 VHW196598:VII196598 VRS196598:VSE196598 WBO196598:WCA196598 WLK196598:WLW196598 WVG196598:WVS196598 IU262134:JG262134 SQ262134:TC262134 ACM262134:ACY262134 AMI262134:AMU262134 AWE262134:AWQ262134 BGA262134:BGM262134 BPW262134:BQI262134 BZS262134:CAE262134 CJO262134:CKA262134 CTK262134:CTW262134 DDG262134:DDS262134 DNC262134:DNO262134 DWY262134:DXK262134 EGU262134:EHG262134 EQQ262134:ERC262134 FAM262134:FAY262134 FKI262134:FKU262134 FUE262134:FUQ262134 GEA262134:GEM262134 GNW262134:GOI262134 GXS262134:GYE262134 HHO262134:HIA262134 HRK262134:HRW262134 IBG262134:IBS262134 ILC262134:ILO262134 IUY262134:IVK262134 JEU262134:JFG262134 JOQ262134:JPC262134 JYM262134:JYY262134 KII262134:KIU262134 KSE262134:KSQ262134 LCA262134:LCM262134 LLW262134:LMI262134 LVS262134:LWE262134 MFO262134:MGA262134 MPK262134:MPW262134 MZG262134:MZS262134 NJC262134:NJO262134 NSY262134:NTK262134 OCU262134:ODG262134 OMQ262134:ONC262134 OWM262134:OWY262134 PGI262134:PGU262134 PQE262134:PQQ262134 QAA262134:QAM262134 QJW262134:QKI262134 QTS262134:QUE262134 RDO262134:REA262134 RNK262134:RNW262134 RXG262134:RXS262134 SHC262134:SHO262134 SQY262134:SRK262134 TAU262134:TBG262134 TKQ262134:TLC262134 TUM262134:TUY262134 UEI262134:UEU262134 UOE262134:UOQ262134 UYA262134:UYM262134 VHW262134:VII262134 VRS262134:VSE262134 WBO262134:WCA262134 WLK262134:WLW262134 WVG262134:WVS262134 IU327670:JG327670 SQ327670:TC327670 ACM327670:ACY327670 AMI327670:AMU327670 AWE327670:AWQ327670 BGA327670:BGM327670 BPW327670:BQI327670 BZS327670:CAE327670 CJO327670:CKA327670 CTK327670:CTW327670 DDG327670:DDS327670 DNC327670:DNO327670 DWY327670:DXK327670 EGU327670:EHG327670 EQQ327670:ERC327670 FAM327670:FAY327670 FKI327670:FKU327670 FUE327670:FUQ327670 GEA327670:GEM327670 GNW327670:GOI327670 GXS327670:GYE327670 HHO327670:HIA327670 HRK327670:HRW327670 IBG327670:IBS327670 ILC327670:ILO327670 IUY327670:IVK327670 JEU327670:JFG327670 JOQ327670:JPC327670 JYM327670:JYY327670 KII327670:KIU327670 KSE327670:KSQ327670 LCA327670:LCM327670 LLW327670:LMI327670 LVS327670:LWE327670 MFO327670:MGA327670 MPK327670:MPW327670 MZG327670:MZS327670 NJC327670:NJO327670 NSY327670:NTK327670 OCU327670:ODG327670 OMQ327670:ONC327670 OWM327670:OWY327670 PGI327670:PGU327670 PQE327670:PQQ327670 QAA327670:QAM327670 QJW327670:QKI327670 QTS327670:QUE327670 RDO327670:REA327670 RNK327670:RNW327670 RXG327670:RXS327670 SHC327670:SHO327670 SQY327670:SRK327670 TAU327670:TBG327670 TKQ327670:TLC327670 TUM327670:TUY327670 UEI327670:UEU327670 UOE327670:UOQ327670 UYA327670:UYM327670 VHW327670:VII327670 VRS327670:VSE327670 WBO327670:WCA327670 WLK327670:WLW327670 WVG327670:WVS327670 IU393206:JG393206 SQ393206:TC393206 ACM393206:ACY393206 AMI393206:AMU393206 AWE393206:AWQ393206 BGA393206:BGM393206 BPW393206:BQI393206 BZS393206:CAE393206 CJO393206:CKA393206 CTK393206:CTW393206 DDG393206:DDS393206 DNC393206:DNO393206 DWY393206:DXK393206 EGU393206:EHG393206 EQQ393206:ERC393206 FAM393206:FAY393206 FKI393206:FKU393206 FUE393206:FUQ393206 GEA393206:GEM393206 GNW393206:GOI393206 GXS393206:GYE393206 HHO393206:HIA393206 HRK393206:HRW393206 IBG393206:IBS393206 ILC393206:ILO393206 IUY393206:IVK393206 JEU393206:JFG393206 JOQ393206:JPC393206 JYM393206:JYY393206 KII393206:KIU393206 KSE393206:KSQ393206 LCA393206:LCM393206 LLW393206:LMI393206 LVS393206:LWE393206 MFO393206:MGA393206 MPK393206:MPW393206 MZG393206:MZS393206 NJC393206:NJO393206 NSY393206:NTK393206 OCU393206:ODG393206 OMQ393206:ONC393206 OWM393206:OWY393206 PGI393206:PGU393206 PQE393206:PQQ393206 QAA393206:QAM393206 QJW393206:QKI393206 QTS393206:QUE393206 RDO393206:REA393206 RNK393206:RNW393206 RXG393206:RXS393206 SHC393206:SHO393206 SQY393206:SRK393206 TAU393206:TBG393206 TKQ393206:TLC393206 TUM393206:TUY393206 UEI393206:UEU393206 UOE393206:UOQ393206 UYA393206:UYM393206 VHW393206:VII393206 VRS393206:VSE393206 WBO393206:WCA393206 WLK393206:WLW393206 WVG393206:WVS393206 IU458742:JG458742 SQ458742:TC458742 ACM458742:ACY458742 AMI458742:AMU458742 AWE458742:AWQ458742 BGA458742:BGM458742 BPW458742:BQI458742 BZS458742:CAE458742 CJO458742:CKA458742 CTK458742:CTW458742 DDG458742:DDS458742 DNC458742:DNO458742 DWY458742:DXK458742 EGU458742:EHG458742 EQQ458742:ERC458742 FAM458742:FAY458742 FKI458742:FKU458742 FUE458742:FUQ458742 GEA458742:GEM458742 GNW458742:GOI458742 GXS458742:GYE458742 HHO458742:HIA458742 HRK458742:HRW458742 IBG458742:IBS458742 ILC458742:ILO458742 IUY458742:IVK458742 JEU458742:JFG458742 JOQ458742:JPC458742 JYM458742:JYY458742 KII458742:KIU458742 KSE458742:KSQ458742 LCA458742:LCM458742 LLW458742:LMI458742 LVS458742:LWE458742 MFO458742:MGA458742 MPK458742:MPW458742 MZG458742:MZS458742 NJC458742:NJO458742 NSY458742:NTK458742 OCU458742:ODG458742 OMQ458742:ONC458742 OWM458742:OWY458742 PGI458742:PGU458742 PQE458742:PQQ458742 QAA458742:QAM458742 QJW458742:QKI458742 QTS458742:QUE458742 RDO458742:REA458742 RNK458742:RNW458742 RXG458742:RXS458742 SHC458742:SHO458742 SQY458742:SRK458742 TAU458742:TBG458742 TKQ458742:TLC458742 TUM458742:TUY458742 UEI458742:UEU458742 UOE458742:UOQ458742 UYA458742:UYM458742 VHW458742:VII458742 VRS458742:VSE458742 WBO458742:WCA458742 WLK458742:WLW458742 WVG458742:WVS458742 IU524278:JG524278 SQ524278:TC524278 ACM524278:ACY524278 AMI524278:AMU524278 AWE524278:AWQ524278 BGA524278:BGM524278 BPW524278:BQI524278 BZS524278:CAE524278 CJO524278:CKA524278 CTK524278:CTW524278 DDG524278:DDS524278 DNC524278:DNO524278 DWY524278:DXK524278 EGU524278:EHG524278 EQQ524278:ERC524278 FAM524278:FAY524278 FKI524278:FKU524278 FUE524278:FUQ524278 GEA524278:GEM524278 GNW524278:GOI524278 GXS524278:GYE524278 HHO524278:HIA524278 HRK524278:HRW524278 IBG524278:IBS524278 ILC524278:ILO524278 IUY524278:IVK524278 JEU524278:JFG524278 JOQ524278:JPC524278 JYM524278:JYY524278 KII524278:KIU524278 KSE524278:KSQ524278 LCA524278:LCM524278 LLW524278:LMI524278 LVS524278:LWE524278 MFO524278:MGA524278 MPK524278:MPW524278 MZG524278:MZS524278 NJC524278:NJO524278 NSY524278:NTK524278 OCU524278:ODG524278 OMQ524278:ONC524278 OWM524278:OWY524278 PGI524278:PGU524278 PQE524278:PQQ524278 QAA524278:QAM524278 QJW524278:QKI524278 QTS524278:QUE524278 RDO524278:REA524278 RNK524278:RNW524278 RXG524278:RXS524278 SHC524278:SHO524278 SQY524278:SRK524278 TAU524278:TBG524278 TKQ524278:TLC524278 TUM524278:TUY524278 UEI524278:UEU524278 UOE524278:UOQ524278 UYA524278:UYM524278 VHW524278:VII524278 VRS524278:VSE524278 WBO524278:WCA524278 WLK524278:WLW524278 WVG524278:WVS524278 IU589814:JG589814 SQ589814:TC589814 ACM589814:ACY589814 AMI589814:AMU589814 AWE589814:AWQ589814 BGA589814:BGM589814 BPW589814:BQI589814 BZS589814:CAE589814 CJO589814:CKA589814 CTK589814:CTW589814 DDG589814:DDS589814 DNC589814:DNO589814 DWY589814:DXK589814 EGU589814:EHG589814 EQQ589814:ERC589814 FAM589814:FAY589814 FKI589814:FKU589814 FUE589814:FUQ589814 GEA589814:GEM589814 GNW589814:GOI589814 GXS589814:GYE589814 HHO589814:HIA589814 HRK589814:HRW589814 IBG589814:IBS589814 ILC589814:ILO589814 IUY589814:IVK589814 JEU589814:JFG589814 JOQ589814:JPC589814 JYM589814:JYY589814 KII589814:KIU589814 KSE589814:KSQ589814 LCA589814:LCM589814 LLW589814:LMI589814 LVS589814:LWE589814 MFO589814:MGA589814 MPK589814:MPW589814 MZG589814:MZS589814 NJC589814:NJO589814 NSY589814:NTK589814 OCU589814:ODG589814 OMQ589814:ONC589814 OWM589814:OWY589814 PGI589814:PGU589814 PQE589814:PQQ589814 QAA589814:QAM589814 QJW589814:QKI589814 QTS589814:QUE589814 RDO589814:REA589814 RNK589814:RNW589814 RXG589814:RXS589814 SHC589814:SHO589814 SQY589814:SRK589814 TAU589814:TBG589814 TKQ589814:TLC589814 TUM589814:TUY589814 UEI589814:UEU589814 UOE589814:UOQ589814 UYA589814:UYM589814 VHW589814:VII589814 VRS589814:VSE589814 WBO589814:WCA589814 WLK589814:WLW589814 WVG589814:WVS589814 IU655350:JG655350 SQ655350:TC655350 ACM655350:ACY655350 AMI655350:AMU655350 AWE655350:AWQ655350 BGA655350:BGM655350 BPW655350:BQI655350 BZS655350:CAE655350 CJO655350:CKA655350 CTK655350:CTW655350 DDG655350:DDS655350 DNC655350:DNO655350 DWY655350:DXK655350 EGU655350:EHG655350 EQQ655350:ERC655350 FAM655350:FAY655350 FKI655350:FKU655350 FUE655350:FUQ655350 GEA655350:GEM655350 GNW655350:GOI655350 GXS655350:GYE655350 HHO655350:HIA655350 HRK655350:HRW655350 IBG655350:IBS655350 ILC655350:ILO655350 IUY655350:IVK655350 JEU655350:JFG655350 JOQ655350:JPC655350 JYM655350:JYY655350 KII655350:KIU655350 KSE655350:KSQ655350 LCA655350:LCM655350 LLW655350:LMI655350 LVS655350:LWE655350 MFO655350:MGA655350 MPK655350:MPW655350 MZG655350:MZS655350 NJC655350:NJO655350 NSY655350:NTK655350 OCU655350:ODG655350 OMQ655350:ONC655350 OWM655350:OWY655350 PGI655350:PGU655350 PQE655350:PQQ655350 QAA655350:QAM655350 QJW655350:QKI655350 QTS655350:QUE655350 RDO655350:REA655350 RNK655350:RNW655350 RXG655350:RXS655350 SHC655350:SHO655350 SQY655350:SRK655350 TAU655350:TBG655350 TKQ655350:TLC655350 TUM655350:TUY655350 UEI655350:UEU655350 UOE655350:UOQ655350 UYA655350:UYM655350 VHW655350:VII655350 VRS655350:VSE655350 WBO655350:WCA655350 WLK655350:WLW655350 WVG655350:WVS655350 IU720886:JG720886 SQ720886:TC720886 ACM720886:ACY720886 AMI720886:AMU720886 AWE720886:AWQ720886 BGA720886:BGM720886 BPW720886:BQI720886 BZS720886:CAE720886 CJO720886:CKA720886 CTK720886:CTW720886 DDG720886:DDS720886 DNC720886:DNO720886 DWY720886:DXK720886 EGU720886:EHG720886 EQQ720886:ERC720886 FAM720886:FAY720886 FKI720886:FKU720886 FUE720886:FUQ720886 GEA720886:GEM720886 GNW720886:GOI720886 GXS720886:GYE720886 HHO720886:HIA720886 HRK720886:HRW720886 IBG720886:IBS720886 ILC720886:ILO720886 IUY720886:IVK720886 JEU720886:JFG720886 JOQ720886:JPC720886 JYM720886:JYY720886 KII720886:KIU720886 KSE720886:KSQ720886 LCA720886:LCM720886 LLW720886:LMI720886 LVS720886:LWE720886 MFO720886:MGA720886 MPK720886:MPW720886 MZG720886:MZS720886 NJC720886:NJO720886 NSY720886:NTK720886 OCU720886:ODG720886 OMQ720886:ONC720886 OWM720886:OWY720886 PGI720886:PGU720886 PQE720886:PQQ720886 QAA720886:QAM720886 QJW720886:QKI720886 QTS720886:QUE720886 RDO720886:REA720886 RNK720886:RNW720886 RXG720886:RXS720886 SHC720886:SHO720886 SQY720886:SRK720886 TAU720886:TBG720886 TKQ720886:TLC720886 TUM720886:TUY720886 UEI720886:UEU720886 UOE720886:UOQ720886 UYA720886:UYM720886 VHW720886:VII720886 VRS720886:VSE720886 WBO720886:WCA720886 WLK720886:WLW720886 WVG720886:WVS720886 IU786422:JG786422 SQ786422:TC786422 ACM786422:ACY786422 AMI786422:AMU786422 AWE786422:AWQ786422 BGA786422:BGM786422 BPW786422:BQI786422 BZS786422:CAE786422 CJO786422:CKA786422 CTK786422:CTW786422 DDG786422:DDS786422 DNC786422:DNO786422 DWY786422:DXK786422 EGU786422:EHG786422 EQQ786422:ERC786422 FAM786422:FAY786422 FKI786422:FKU786422 FUE786422:FUQ786422 GEA786422:GEM786422 GNW786422:GOI786422 GXS786422:GYE786422 HHO786422:HIA786422 HRK786422:HRW786422 IBG786422:IBS786422 ILC786422:ILO786422 IUY786422:IVK786422 JEU786422:JFG786422 JOQ786422:JPC786422 JYM786422:JYY786422 KII786422:KIU786422 KSE786422:KSQ786422 LCA786422:LCM786422 LLW786422:LMI786422 LVS786422:LWE786422 MFO786422:MGA786422 MPK786422:MPW786422 MZG786422:MZS786422 NJC786422:NJO786422 NSY786422:NTK786422 OCU786422:ODG786422 OMQ786422:ONC786422 OWM786422:OWY786422 PGI786422:PGU786422 PQE786422:PQQ786422 QAA786422:QAM786422 QJW786422:QKI786422 QTS786422:QUE786422 RDO786422:REA786422 RNK786422:RNW786422 RXG786422:RXS786422 SHC786422:SHO786422 SQY786422:SRK786422 TAU786422:TBG786422 TKQ786422:TLC786422 TUM786422:TUY786422 UEI786422:UEU786422 UOE786422:UOQ786422 UYA786422:UYM786422 VHW786422:VII786422 VRS786422:VSE786422 WBO786422:WCA786422 WLK786422:WLW786422 WVG786422:WVS786422 IU851958:JG851958 SQ851958:TC851958 ACM851958:ACY851958 AMI851958:AMU851958 AWE851958:AWQ851958 BGA851958:BGM851958 BPW851958:BQI851958 BZS851958:CAE851958 CJO851958:CKA851958 CTK851958:CTW851958 DDG851958:DDS851958 DNC851958:DNO851958 DWY851958:DXK851958 EGU851958:EHG851958 EQQ851958:ERC851958 FAM851958:FAY851958 FKI851958:FKU851958 FUE851958:FUQ851958 GEA851958:GEM851958 GNW851958:GOI851958 GXS851958:GYE851958 HHO851958:HIA851958 HRK851958:HRW851958 IBG851958:IBS851958 ILC851958:ILO851958 IUY851958:IVK851958 JEU851958:JFG851958 JOQ851958:JPC851958 JYM851958:JYY851958 KII851958:KIU851958 KSE851958:KSQ851958 LCA851958:LCM851958 LLW851958:LMI851958 LVS851958:LWE851958 MFO851958:MGA851958 MPK851958:MPW851958 MZG851958:MZS851958 NJC851958:NJO851958 NSY851958:NTK851958 OCU851958:ODG851958 OMQ851958:ONC851958 OWM851958:OWY851958 PGI851958:PGU851958 PQE851958:PQQ851958 QAA851958:QAM851958 QJW851958:QKI851958 QTS851958:QUE851958 RDO851958:REA851958 RNK851958:RNW851958 RXG851958:RXS851958 SHC851958:SHO851958 SQY851958:SRK851958 TAU851958:TBG851958 TKQ851958:TLC851958 TUM851958:TUY851958 UEI851958:UEU851958 UOE851958:UOQ851958 UYA851958:UYM851958 VHW851958:VII851958 VRS851958:VSE851958 WBO851958:WCA851958 WLK851958:WLW851958 WVG851958:WVS851958 IU917494:JG917494 SQ917494:TC917494 ACM917494:ACY917494 AMI917494:AMU917494 AWE917494:AWQ917494 BGA917494:BGM917494 BPW917494:BQI917494 BZS917494:CAE917494 CJO917494:CKA917494 CTK917494:CTW917494 DDG917494:DDS917494 DNC917494:DNO917494 DWY917494:DXK917494 EGU917494:EHG917494 EQQ917494:ERC917494 FAM917494:FAY917494 FKI917494:FKU917494 FUE917494:FUQ917494 GEA917494:GEM917494 GNW917494:GOI917494 GXS917494:GYE917494 HHO917494:HIA917494 HRK917494:HRW917494 IBG917494:IBS917494 ILC917494:ILO917494 IUY917494:IVK917494 JEU917494:JFG917494 JOQ917494:JPC917494 JYM917494:JYY917494 KII917494:KIU917494 KSE917494:KSQ917494 LCA917494:LCM917494 LLW917494:LMI917494 LVS917494:LWE917494 MFO917494:MGA917494 MPK917494:MPW917494 MZG917494:MZS917494 NJC917494:NJO917494 NSY917494:NTK917494 OCU917494:ODG917494 OMQ917494:ONC917494 OWM917494:OWY917494 PGI917494:PGU917494 PQE917494:PQQ917494 QAA917494:QAM917494 QJW917494:QKI917494 QTS917494:QUE917494 RDO917494:REA917494 RNK917494:RNW917494 RXG917494:RXS917494 SHC917494:SHO917494 SQY917494:SRK917494 TAU917494:TBG917494 TKQ917494:TLC917494 TUM917494:TUY917494 UEI917494:UEU917494 UOE917494:UOQ917494 UYA917494:UYM917494 VHW917494:VII917494 VRS917494:VSE917494 WBO917494:WCA917494 WLK917494:WLW917494 WVG917494:WVS917494 IU983030:JG983030 SQ983030:TC983030 ACM983030:ACY983030 AMI983030:AMU983030 AWE983030:AWQ983030 BGA983030:BGM983030 BPW983030:BQI983030 BZS983030:CAE983030 CJO983030:CKA983030 CTK983030:CTW983030 DDG983030:DDS983030 DNC983030:DNO983030 DWY983030:DXK983030 EGU983030:EHG983030 EQQ983030:ERC983030 FAM983030:FAY983030 FKI983030:FKU983030 FUE983030:FUQ983030 GEA983030:GEM983030 GNW983030:GOI983030 GXS983030:GYE983030 HHO983030:HIA983030 HRK983030:HRW983030 IBG983030:IBS983030 ILC983030:ILO983030 IUY983030:IVK983030 JEU983030:JFG983030 JOQ983030:JPC983030 JYM983030:JYY983030 KII983030:KIU983030 KSE983030:KSQ983030 LCA983030:LCM983030 LLW983030:LMI983030 LVS983030:LWE983030 MFO983030:MGA983030 MPK983030:MPW983030 MZG983030:MZS983030 NJC983030:NJO983030 NSY983030:NTK983030 OCU983030:ODG983030 OMQ983030:ONC983030 OWM983030:OWY983030 PGI983030:PGU983030 PQE983030:PQQ983030 QAA983030:QAM983030 QJW983030:QKI983030 QTS983030:QUE983030 RDO983030:REA983030 RNK983030:RNW983030 RXG983030:RXS983030 SHC983030:SHO983030 SQY983030:SRK983030 TAU983030:TBG983030 TKQ983030:TLC983030 TUM983030:TUY983030 UEI983030:UEU983030 UOE983030:UOQ983030 UYA983030:UYM983030 VHW983030:VII983030 VRS983030:VSE983030 WBO983030:WCA983030 WLK983030:WLW983030 WVG983030:WVS983030 JC65528:JG65528 SY65528:TC65528 ACU65528:ACY65528 AMQ65528:AMU65528 AWM65528:AWQ65528 BGI65528:BGM65528 BQE65528:BQI65528 CAA65528:CAE65528 CJW65528:CKA65528 CTS65528:CTW65528 DDO65528:DDS65528 DNK65528:DNO65528 DXG65528:DXK65528 EHC65528:EHG65528 EQY65528:ERC65528 FAU65528:FAY65528 FKQ65528:FKU65528 FUM65528:FUQ65528 GEI65528:GEM65528 GOE65528:GOI65528 GYA65528:GYE65528 HHW65528:HIA65528 HRS65528:HRW65528 IBO65528:IBS65528 ILK65528:ILO65528 IVG65528:IVK65528 JFC65528:JFG65528 JOY65528:JPC65528 JYU65528:JYY65528 KIQ65528:KIU65528 KSM65528:KSQ65528 LCI65528:LCM65528 LME65528:LMI65528 LWA65528:LWE65528 MFW65528:MGA65528 MPS65528:MPW65528 MZO65528:MZS65528 NJK65528:NJO65528 NTG65528:NTK65528 ODC65528:ODG65528 OMY65528:ONC65528 OWU65528:OWY65528 PGQ65528:PGU65528 PQM65528:PQQ65528 QAI65528:QAM65528 QKE65528:QKI65528 QUA65528:QUE65528 RDW65528:REA65528 RNS65528:RNW65528 RXO65528:RXS65528 SHK65528:SHO65528 SRG65528:SRK65528 TBC65528:TBG65528 TKY65528:TLC65528 TUU65528:TUY65528 UEQ65528:UEU65528 UOM65528:UOQ65528 UYI65528:UYM65528 VIE65528:VII65528 VSA65528:VSE65528 WBW65528:WCA65528 WLS65528:WLW65528 WVO65528:WVS65528 JC131064:JG131064 SY131064:TC131064 ACU131064:ACY131064 AMQ131064:AMU131064 AWM131064:AWQ131064 BGI131064:BGM131064 BQE131064:BQI131064 CAA131064:CAE131064 CJW131064:CKA131064 CTS131064:CTW131064 DDO131064:DDS131064 DNK131064:DNO131064 DXG131064:DXK131064 EHC131064:EHG131064 EQY131064:ERC131064 FAU131064:FAY131064 FKQ131064:FKU131064 FUM131064:FUQ131064 GEI131064:GEM131064 GOE131064:GOI131064 GYA131064:GYE131064 HHW131064:HIA131064 HRS131064:HRW131064 IBO131064:IBS131064 ILK131064:ILO131064 IVG131064:IVK131064 JFC131064:JFG131064 JOY131064:JPC131064 JYU131064:JYY131064 KIQ131064:KIU131064 KSM131064:KSQ131064 LCI131064:LCM131064 LME131064:LMI131064 LWA131064:LWE131064 MFW131064:MGA131064 MPS131064:MPW131064 MZO131064:MZS131064 NJK131064:NJO131064 NTG131064:NTK131064 ODC131064:ODG131064 OMY131064:ONC131064 OWU131064:OWY131064 PGQ131064:PGU131064 PQM131064:PQQ131064 QAI131064:QAM131064 QKE131064:QKI131064 QUA131064:QUE131064 RDW131064:REA131064 RNS131064:RNW131064 RXO131064:RXS131064 SHK131064:SHO131064 SRG131064:SRK131064 TBC131064:TBG131064 TKY131064:TLC131064 TUU131064:TUY131064 UEQ131064:UEU131064 UOM131064:UOQ131064 UYI131064:UYM131064 VIE131064:VII131064 VSA131064:VSE131064 WBW131064:WCA131064 WLS131064:WLW131064 WVO131064:WVS131064 JC196600:JG196600 SY196600:TC196600 ACU196600:ACY196600 AMQ196600:AMU196600 AWM196600:AWQ196600 BGI196600:BGM196600 BQE196600:BQI196600 CAA196600:CAE196600 CJW196600:CKA196600 CTS196600:CTW196600 DDO196600:DDS196600 DNK196600:DNO196600 DXG196600:DXK196600 EHC196600:EHG196600 EQY196600:ERC196600 FAU196600:FAY196600 FKQ196600:FKU196600 FUM196600:FUQ196600 GEI196600:GEM196600 GOE196600:GOI196600 GYA196600:GYE196600 HHW196600:HIA196600 HRS196600:HRW196600 IBO196600:IBS196600 ILK196600:ILO196600 IVG196600:IVK196600 JFC196600:JFG196600 JOY196600:JPC196600 JYU196600:JYY196600 KIQ196600:KIU196600 KSM196600:KSQ196600 LCI196600:LCM196600 LME196600:LMI196600 LWA196600:LWE196600 MFW196600:MGA196600 MPS196600:MPW196600 MZO196600:MZS196600 NJK196600:NJO196600 NTG196600:NTK196600 ODC196600:ODG196600 OMY196600:ONC196600 OWU196600:OWY196600 PGQ196600:PGU196600 PQM196600:PQQ196600 QAI196600:QAM196600 QKE196600:QKI196600 QUA196600:QUE196600 RDW196600:REA196600 RNS196600:RNW196600 RXO196600:RXS196600 SHK196600:SHO196600 SRG196600:SRK196600 TBC196600:TBG196600 TKY196600:TLC196600 TUU196600:TUY196600 UEQ196600:UEU196600 UOM196600:UOQ196600 UYI196600:UYM196600 VIE196600:VII196600 VSA196600:VSE196600 WBW196600:WCA196600 WLS196600:WLW196600 WVO196600:WVS196600 JC262136:JG262136 SY262136:TC262136 ACU262136:ACY262136 AMQ262136:AMU262136 AWM262136:AWQ262136 BGI262136:BGM262136 BQE262136:BQI262136 CAA262136:CAE262136 CJW262136:CKA262136 CTS262136:CTW262136 DDO262136:DDS262136 DNK262136:DNO262136 DXG262136:DXK262136 EHC262136:EHG262136 EQY262136:ERC262136 FAU262136:FAY262136 FKQ262136:FKU262136 FUM262136:FUQ262136 GEI262136:GEM262136 GOE262136:GOI262136 GYA262136:GYE262136 HHW262136:HIA262136 HRS262136:HRW262136 IBO262136:IBS262136 ILK262136:ILO262136 IVG262136:IVK262136 JFC262136:JFG262136 JOY262136:JPC262136 JYU262136:JYY262136 KIQ262136:KIU262136 KSM262136:KSQ262136 LCI262136:LCM262136 LME262136:LMI262136 LWA262136:LWE262136 MFW262136:MGA262136 MPS262136:MPW262136 MZO262136:MZS262136 NJK262136:NJO262136 NTG262136:NTK262136 ODC262136:ODG262136 OMY262136:ONC262136 OWU262136:OWY262136 PGQ262136:PGU262136 PQM262136:PQQ262136 QAI262136:QAM262136 QKE262136:QKI262136 QUA262136:QUE262136 RDW262136:REA262136 RNS262136:RNW262136 RXO262136:RXS262136 SHK262136:SHO262136 SRG262136:SRK262136 TBC262136:TBG262136 TKY262136:TLC262136 TUU262136:TUY262136 UEQ262136:UEU262136 UOM262136:UOQ262136 UYI262136:UYM262136 VIE262136:VII262136 VSA262136:VSE262136 WBW262136:WCA262136 WLS262136:WLW262136 WVO262136:WVS262136 JC327672:JG327672 SY327672:TC327672 ACU327672:ACY327672 AMQ327672:AMU327672 AWM327672:AWQ327672 BGI327672:BGM327672 BQE327672:BQI327672 CAA327672:CAE327672 CJW327672:CKA327672 CTS327672:CTW327672 DDO327672:DDS327672 DNK327672:DNO327672 DXG327672:DXK327672 EHC327672:EHG327672 EQY327672:ERC327672 FAU327672:FAY327672 FKQ327672:FKU327672 FUM327672:FUQ327672 GEI327672:GEM327672 GOE327672:GOI327672 GYA327672:GYE327672 HHW327672:HIA327672 HRS327672:HRW327672 IBO327672:IBS327672 ILK327672:ILO327672 IVG327672:IVK327672 JFC327672:JFG327672 JOY327672:JPC327672 JYU327672:JYY327672 KIQ327672:KIU327672 KSM327672:KSQ327672 LCI327672:LCM327672 LME327672:LMI327672 LWA327672:LWE327672 MFW327672:MGA327672 MPS327672:MPW327672 MZO327672:MZS327672 NJK327672:NJO327672 NTG327672:NTK327672 ODC327672:ODG327672 OMY327672:ONC327672 OWU327672:OWY327672 PGQ327672:PGU327672 PQM327672:PQQ327672 QAI327672:QAM327672 QKE327672:QKI327672 QUA327672:QUE327672 RDW327672:REA327672 RNS327672:RNW327672 RXO327672:RXS327672 SHK327672:SHO327672 SRG327672:SRK327672 TBC327672:TBG327672 TKY327672:TLC327672 TUU327672:TUY327672 UEQ327672:UEU327672 UOM327672:UOQ327672 UYI327672:UYM327672 VIE327672:VII327672 VSA327672:VSE327672 WBW327672:WCA327672 WLS327672:WLW327672 WVO327672:WVS327672 JC393208:JG393208 SY393208:TC393208 ACU393208:ACY393208 AMQ393208:AMU393208 AWM393208:AWQ393208 BGI393208:BGM393208 BQE393208:BQI393208 CAA393208:CAE393208 CJW393208:CKA393208 CTS393208:CTW393208 DDO393208:DDS393208 DNK393208:DNO393208 DXG393208:DXK393208 EHC393208:EHG393208 EQY393208:ERC393208 FAU393208:FAY393208 FKQ393208:FKU393208 FUM393208:FUQ393208 GEI393208:GEM393208 GOE393208:GOI393208 GYA393208:GYE393208 HHW393208:HIA393208 HRS393208:HRW393208 IBO393208:IBS393208 ILK393208:ILO393208 IVG393208:IVK393208 JFC393208:JFG393208 JOY393208:JPC393208 JYU393208:JYY393208 KIQ393208:KIU393208 KSM393208:KSQ393208 LCI393208:LCM393208 LME393208:LMI393208 LWA393208:LWE393208 MFW393208:MGA393208 MPS393208:MPW393208 MZO393208:MZS393208 NJK393208:NJO393208 NTG393208:NTK393208 ODC393208:ODG393208 OMY393208:ONC393208 OWU393208:OWY393208 PGQ393208:PGU393208 PQM393208:PQQ393208 QAI393208:QAM393208 QKE393208:QKI393208 QUA393208:QUE393208 RDW393208:REA393208 RNS393208:RNW393208 RXO393208:RXS393208 SHK393208:SHO393208 SRG393208:SRK393208 TBC393208:TBG393208 TKY393208:TLC393208 TUU393208:TUY393208 UEQ393208:UEU393208 UOM393208:UOQ393208 UYI393208:UYM393208 VIE393208:VII393208 VSA393208:VSE393208 WBW393208:WCA393208 WLS393208:WLW393208 WVO393208:WVS393208 JC458744:JG458744 SY458744:TC458744 ACU458744:ACY458744 AMQ458744:AMU458744 AWM458744:AWQ458744 BGI458744:BGM458744 BQE458744:BQI458744 CAA458744:CAE458744 CJW458744:CKA458744 CTS458744:CTW458744 DDO458744:DDS458744 DNK458744:DNO458744 DXG458744:DXK458744 EHC458744:EHG458744 EQY458744:ERC458744 FAU458744:FAY458744 FKQ458744:FKU458744 FUM458744:FUQ458744 GEI458744:GEM458744 GOE458744:GOI458744 GYA458744:GYE458744 HHW458744:HIA458744 HRS458744:HRW458744 IBO458744:IBS458744 ILK458744:ILO458744 IVG458744:IVK458744 JFC458744:JFG458744 JOY458744:JPC458744 JYU458744:JYY458744 KIQ458744:KIU458744 KSM458744:KSQ458744 LCI458744:LCM458744 LME458744:LMI458744 LWA458744:LWE458744 MFW458744:MGA458744 MPS458744:MPW458744 MZO458744:MZS458744 NJK458744:NJO458744 NTG458744:NTK458744 ODC458744:ODG458744 OMY458744:ONC458744 OWU458744:OWY458744 PGQ458744:PGU458744 PQM458744:PQQ458744 QAI458744:QAM458744 QKE458744:QKI458744 QUA458744:QUE458744 RDW458744:REA458744 RNS458744:RNW458744 RXO458744:RXS458744 SHK458744:SHO458744 SRG458744:SRK458744 TBC458744:TBG458744 TKY458744:TLC458744 TUU458744:TUY458744 UEQ458744:UEU458744 UOM458744:UOQ458744 UYI458744:UYM458744 VIE458744:VII458744 VSA458744:VSE458744 WBW458744:WCA458744 WLS458744:WLW458744 WVO458744:WVS458744 JC524280:JG524280 SY524280:TC524280 ACU524280:ACY524280 AMQ524280:AMU524280 AWM524280:AWQ524280 BGI524280:BGM524280 BQE524280:BQI524280 CAA524280:CAE524280 CJW524280:CKA524280 CTS524280:CTW524280 DDO524280:DDS524280 DNK524280:DNO524280 DXG524280:DXK524280 EHC524280:EHG524280 EQY524280:ERC524280 FAU524280:FAY524280 FKQ524280:FKU524280 FUM524280:FUQ524280 GEI524280:GEM524280 GOE524280:GOI524280 GYA524280:GYE524280 HHW524280:HIA524280 HRS524280:HRW524280 IBO524280:IBS524280 ILK524280:ILO524280 IVG524280:IVK524280 JFC524280:JFG524280 JOY524280:JPC524280 JYU524280:JYY524280 KIQ524280:KIU524280 KSM524280:KSQ524280 LCI524280:LCM524280 LME524280:LMI524280 LWA524280:LWE524280 MFW524280:MGA524280 MPS524280:MPW524280 MZO524280:MZS524280 NJK524280:NJO524280 NTG524280:NTK524280 ODC524280:ODG524280 OMY524280:ONC524280 OWU524280:OWY524280 PGQ524280:PGU524280 PQM524280:PQQ524280 QAI524280:QAM524280 QKE524280:QKI524280 QUA524280:QUE524280 RDW524280:REA524280 RNS524280:RNW524280 RXO524280:RXS524280 SHK524280:SHO524280 SRG524280:SRK524280 TBC524280:TBG524280 TKY524280:TLC524280 TUU524280:TUY524280 UEQ524280:UEU524280 UOM524280:UOQ524280 UYI524280:UYM524280 VIE524280:VII524280 VSA524280:VSE524280 WBW524280:WCA524280 WLS524280:WLW524280 WVO524280:WVS524280 JC589816:JG589816 SY589816:TC589816 ACU589816:ACY589816 AMQ589816:AMU589816 AWM589816:AWQ589816 BGI589816:BGM589816 BQE589816:BQI589816 CAA589816:CAE589816 CJW589816:CKA589816 CTS589816:CTW589816 DDO589816:DDS589816 DNK589816:DNO589816 DXG589816:DXK589816 EHC589816:EHG589816 EQY589816:ERC589816 FAU589816:FAY589816 FKQ589816:FKU589816 FUM589816:FUQ589816 GEI589816:GEM589816 GOE589816:GOI589816 GYA589816:GYE589816 HHW589816:HIA589816 HRS589816:HRW589816 IBO589816:IBS589816 ILK589816:ILO589816 IVG589816:IVK589816 JFC589816:JFG589816 JOY589816:JPC589816 JYU589816:JYY589816 KIQ589816:KIU589816 KSM589816:KSQ589816 LCI589816:LCM589816 LME589816:LMI589816 LWA589816:LWE589816 MFW589816:MGA589816 MPS589816:MPW589816 MZO589816:MZS589816 NJK589816:NJO589816 NTG589816:NTK589816 ODC589816:ODG589816 OMY589816:ONC589816 OWU589816:OWY589816 PGQ589816:PGU589816 PQM589816:PQQ589816 QAI589816:QAM589816 QKE589816:QKI589816 QUA589816:QUE589816 RDW589816:REA589816 RNS589816:RNW589816 RXO589816:RXS589816 SHK589816:SHO589816 SRG589816:SRK589816 TBC589816:TBG589816 TKY589816:TLC589816 TUU589816:TUY589816 UEQ589816:UEU589816 UOM589816:UOQ589816 UYI589816:UYM589816 VIE589816:VII589816 VSA589816:VSE589816 WBW589816:WCA589816 WLS589816:WLW589816 WVO589816:WVS589816 JC655352:JG655352 SY655352:TC655352 ACU655352:ACY655352 AMQ655352:AMU655352 AWM655352:AWQ655352 BGI655352:BGM655352 BQE655352:BQI655352 CAA655352:CAE655352 CJW655352:CKA655352 CTS655352:CTW655352 DDO655352:DDS655352 DNK655352:DNO655352 DXG655352:DXK655352 EHC655352:EHG655352 EQY655352:ERC655352 FAU655352:FAY655352 FKQ655352:FKU655352 FUM655352:FUQ655352 GEI655352:GEM655352 GOE655352:GOI655352 GYA655352:GYE655352 HHW655352:HIA655352 HRS655352:HRW655352 IBO655352:IBS655352 ILK655352:ILO655352 IVG655352:IVK655352 JFC655352:JFG655352 JOY655352:JPC655352 JYU655352:JYY655352 KIQ655352:KIU655352 KSM655352:KSQ655352 LCI655352:LCM655352 LME655352:LMI655352 LWA655352:LWE655352 MFW655352:MGA655352 MPS655352:MPW655352 MZO655352:MZS655352 NJK655352:NJO655352 NTG655352:NTK655352 ODC655352:ODG655352 OMY655352:ONC655352 OWU655352:OWY655352 PGQ655352:PGU655352 PQM655352:PQQ655352 QAI655352:QAM655352 QKE655352:QKI655352 QUA655352:QUE655352 RDW655352:REA655352 RNS655352:RNW655352 RXO655352:RXS655352 SHK655352:SHO655352 SRG655352:SRK655352 TBC655352:TBG655352 TKY655352:TLC655352 TUU655352:TUY655352 UEQ655352:UEU655352 UOM655352:UOQ655352 UYI655352:UYM655352 VIE655352:VII655352 VSA655352:VSE655352 WBW655352:WCA655352 WLS655352:WLW655352 WVO655352:WVS655352 JC720888:JG720888 SY720888:TC720888 ACU720888:ACY720888 AMQ720888:AMU720888 AWM720888:AWQ720888 BGI720888:BGM720888 BQE720888:BQI720888 CAA720888:CAE720888 CJW720888:CKA720888 CTS720888:CTW720888 DDO720888:DDS720888 DNK720888:DNO720888 DXG720888:DXK720888 EHC720888:EHG720888 EQY720888:ERC720888 FAU720888:FAY720888 FKQ720888:FKU720888 FUM720888:FUQ720888 GEI720888:GEM720888 GOE720888:GOI720888 GYA720888:GYE720888 HHW720888:HIA720888 HRS720888:HRW720888 IBO720888:IBS720888 ILK720888:ILO720888 IVG720888:IVK720888 JFC720888:JFG720888 JOY720888:JPC720888 JYU720888:JYY720888 KIQ720888:KIU720888 KSM720888:KSQ720888 LCI720888:LCM720888 LME720888:LMI720888 LWA720888:LWE720888 MFW720888:MGA720888 MPS720888:MPW720888 MZO720888:MZS720888 NJK720888:NJO720888 NTG720888:NTK720888 ODC720888:ODG720888 OMY720888:ONC720888 OWU720888:OWY720888 PGQ720888:PGU720888 PQM720888:PQQ720888 QAI720888:QAM720888 QKE720888:QKI720888 QUA720888:QUE720888 RDW720888:REA720888 RNS720888:RNW720888 RXO720888:RXS720888 SHK720888:SHO720888 SRG720888:SRK720888 TBC720888:TBG720888 TKY720888:TLC720888 TUU720888:TUY720888 UEQ720888:UEU720888 UOM720888:UOQ720888 UYI720888:UYM720888 VIE720888:VII720888 VSA720888:VSE720888 WBW720888:WCA720888 WLS720888:WLW720888 WVO720888:WVS720888 JC786424:JG786424 SY786424:TC786424 ACU786424:ACY786424 AMQ786424:AMU786424 AWM786424:AWQ786424 BGI786424:BGM786424 BQE786424:BQI786424 CAA786424:CAE786424 CJW786424:CKA786424 CTS786424:CTW786424 DDO786424:DDS786424 DNK786424:DNO786424 DXG786424:DXK786424 EHC786424:EHG786424 EQY786424:ERC786424 FAU786424:FAY786424 FKQ786424:FKU786424 FUM786424:FUQ786424 GEI786424:GEM786424 GOE786424:GOI786424 GYA786424:GYE786424 HHW786424:HIA786424 HRS786424:HRW786424 IBO786424:IBS786424 ILK786424:ILO786424 IVG786424:IVK786424 JFC786424:JFG786424 JOY786424:JPC786424 JYU786424:JYY786424 KIQ786424:KIU786424 KSM786424:KSQ786424 LCI786424:LCM786424 LME786424:LMI786424 LWA786424:LWE786424 MFW786424:MGA786424 MPS786424:MPW786424 MZO786424:MZS786424 NJK786424:NJO786424 NTG786424:NTK786424 ODC786424:ODG786424 OMY786424:ONC786424 OWU786424:OWY786424 PGQ786424:PGU786424 PQM786424:PQQ786424 QAI786424:QAM786424 QKE786424:QKI786424 QUA786424:QUE786424 RDW786424:REA786424 RNS786424:RNW786424 RXO786424:RXS786424 SHK786424:SHO786424 SRG786424:SRK786424 TBC786424:TBG786424 TKY786424:TLC786424 TUU786424:TUY786424 UEQ786424:UEU786424 UOM786424:UOQ786424 UYI786424:UYM786424 VIE786424:VII786424 VSA786424:VSE786424 WBW786424:WCA786424 WLS786424:WLW786424 WVO786424:WVS786424 JC851960:JG851960 SY851960:TC851960 ACU851960:ACY851960 AMQ851960:AMU851960 AWM851960:AWQ851960 BGI851960:BGM851960 BQE851960:BQI851960 CAA851960:CAE851960 CJW851960:CKA851960 CTS851960:CTW851960 DDO851960:DDS851960 DNK851960:DNO851960 DXG851960:DXK851960 EHC851960:EHG851960 EQY851960:ERC851960 FAU851960:FAY851960 FKQ851960:FKU851960 FUM851960:FUQ851960 GEI851960:GEM851960 GOE851960:GOI851960 GYA851960:GYE851960 HHW851960:HIA851960 HRS851960:HRW851960 IBO851960:IBS851960 ILK851960:ILO851960 IVG851960:IVK851960 JFC851960:JFG851960 JOY851960:JPC851960 JYU851960:JYY851960 KIQ851960:KIU851960 KSM851960:KSQ851960 LCI851960:LCM851960 LME851960:LMI851960 LWA851960:LWE851960 MFW851960:MGA851960 MPS851960:MPW851960 MZO851960:MZS851960 NJK851960:NJO851960 NTG851960:NTK851960 ODC851960:ODG851960 OMY851960:ONC851960 OWU851960:OWY851960 PGQ851960:PGU851960 PQM851960:PQQ851960 QAI851960:QAM851960 QKE851960:QKI851960 QUA851960:QUE851960 RDW851960:REA851960 RNS851960:RNW851960 RXO851960:RXS851960 SHK851960:SHO851960 SRG851960:SRK851960 TBC851960:TBG851960 TKY851960:TLC851960 TUU851960:TUY851960 UEQ851960:UEU851960 UOM851960:UOQ851960 UYI851960:UYM851960 VIE851960:VII851960 VSA851960:VSE851960 WBW851960:WCA851960 WLS851960:WLW851960 WVO851960:WVS851960 JC917496:JG917496 SY917496:TC917496 ACU917496:ACY917496 AMQ917496:AMU917496 AWM917496:AWQ917496 BGI917496:BGM917496 BQE917496:BQI917496 CAA917496:CAE917496 CJW917496:CKA917496 CTS917496:CTW917496 DDO917496:DDS917496 DNK917496:DNO917496 DXG917496:DXK917496 EHC917496:EHG917496 EQY917496:ERC917496 FAU917496:FAY917496 FKQ917496:FKU917496 FUM917496:FUQ917496 GEI917496:GEM917496 GOE917496:GOI917496 GYA917496:GYE917496 HHW917496:HIA917496 HRS917496:HRW917496 IBO917496:IBS917496 ILK917496:ILO917496 IVG917496:IVK917496 JFC917496:JFG917496 JOY917496:JPC917496 JYU917496:JYY917496 KIQ917496:KIU917496 KSM917496:KSQ917496 LCI917496:LCM917496 LME917496:LMI917496 LWA917496:LWE917496 MFW917496:MGA917496 MPS917496:MPW917496 MZO917496:MZS917496 NJK917496:NJO917496 NTG917496:NTK917496 ODC917496:ODG917496 OMY917496:ONC917496 OWU917496:OWY917496 PGQ917496:PGU917496 PQM917496:PQQ917496 QAI917496:QAM917496 QKE917496:QKI917496 QUA917496:QUE917496 RDW917496:REA917496 RNS917496:RNW917496 RXO917496:RXS917496 SHK917496:SHO917496 SRG917496:SRK917496 TBC917496:TBG917496 TKY917496:TLC917496 TUU917496:TUY917496 UEQ917496:UEU917496 UOM917496:UOQ917496 UYI917496:UYM917496 VIE917496:VII917496 VSA917496:VSE917496 WBW917496:WCA917496 WLS917496:WLW917496 WVO917496:WVS917496 JC983032:JG983032 SY983032:TC983032 ACU983032:ACY983032 AMQ983032:AMU983032 AWM983032:AWQ983032 BGI983032:BGM983032 BQE983032:BQI983032 CAA983032:CAE983032 CJW983032:CKA983032 CTS983032:CTW983032 DDO983032:DDS983032 DNK983032:DNO983032 DXG983032:DXK983032 EHC983032:EHG983032 EQY983032:ERC983032 FAU983032:FAY983032 FKQ983032:FKU983032 FUM983032:FUQ983032 GEI983032:GEM983032 GOE983032:GOI983032 GYA983032:GYE983032 HHW983032:HIA983032 HRS983032:HRW983032 IBO983032:IBS983032 ILK983032:ILO983032 IVG983032:IVK983032 JFC983032:JFG983032 JOY983032:JPC983032 JYU983032:JYY983032 KIQ983032:KIU983032 KSM983032:KSQ983032 LCI983032:LCM983032 LME983032:LMI983032 LWA983032:LWE983032 MFW983032:MGA983032 MPS983032:MPW983032 MZO983032:MZS983032 NJK983032:NJO983032 NTG983032:NTK983032 ODC983032:ODG983032 OMY983032:ONC983032 OWU983032:OWY983032 PGQ983032:PGU983032 PQM983032:PQQ983032 QAI983032:QAM983032 QKE983032:QKI983032 QUA983032:QUE983032 RDW983032:REA983032 RNS983032:RNW983032 RXO983032:RXS983032 SHK983032:SHO983032 SRG983032:SRK983032 TBC983032:TBG983032 TKY983032:TLC983032 TUU983032:TUY983032 UEQ983032:UEU983032 UOM983032:UOQ983032 UYI983032:UYM983032 VIE983032:VII983032 VSA983032:VSE983032 WBW983032:WCA983032 WLS983032:WLW983032 WVO983032:WVS983032 IU65530:JG65530 SQ65530:TC65530 ACM65530:ACY65530 AMI65530:AMU65530 AWE65530:AWQ65530 BGA65530:BGM65530 BPW65530:BQI65530 BZS65530:CAE65530 CJO65530:CKA65530 CTK65530:CTW65530 DDG65530:DDS65530 DNC65530:DNO65530 DWY65530:DXK65530 EGU65530:EHG65530 EQQ65530:ERC65530 FAM65530:FAY65530 FKI65530:FKU65530 FUE65530:FUQ65530 GEA65530:GEM65530 GNW65530:GOI65530 GXS65530:GYE65530 HHO65530:HIA65530 HRK65530:HRW65530 IBG65530:IBS65530 ILC65530:ILO65530 IUY65530:IVK65530 JEU65530:JFG65530 JOQ65530:JPC65530 JYM65530:JYY65530 KII65530:KIU65530 KSE65530:KSQ65530 LCA65530:LCM65530 LLW65530:LMI65530 LVS65530:LWE65530 MFO65530:MGA65530 MPK65530:MPW65530 MZG65530:MZS65530 NJC65530:NJO65530 NSY65530:NTK65530 OCU65530:ODG65530 OMQ65530:ONC65530 OWM65530:OWY65530 PGI65530:PGU65530 PQE65530:PQQ65530 QAA65530:QAM65530 QJW65530:QKI65530 QTS65530:QUE65530 RDO65530:REA65530 RNK65530:RNW65530 RXG65530:RXS65530 SHC65530:SHO65530 SQY65530:SRK65530 TAU65530:TBG65530 TKQ65530:TLC65530 TUM65530:TUY65530 UEI65530:UEU65530 UOE65530:UOQ65530 UYA65530:UYM65530 VHW65530:VII65530 VRS65530:VSE65530 WBO65530:WCA65530 WLK65530:WLW65530 WVG65530:WVS65530 IU131066:JG131066 SQ131066:TC131066 ACM131066:ACY131066 AMI131066:AMU131066 AWE131066:AWQ131066 BGA131066:BGM131066 BPW131066:BQI131066 BZS131066:CAE131066 CJO131066:CKA131066 CTK131066:CTW131066 DDG131066:DDS131066 DNC131066:DNO131066 DWY131066:DXK131066 EGU131066:EHG131066 EQQ131066:ERC131066 FAM131066:FAY131066 FKI131066:FKU131066 FUE131066:FUQ131066 GEA131066:GEM131066 GNW131066:GOI131066 GXS131066:GYE131066 HHO131066:HIA131066 HRK131066:HRW131066 IBG131066:IBS131066 ILC131066:ILO131066 IUY131066:IVK131066 JEU131066:JFG131066 JOQ131066:JPC131066 JYM131066:JYY131066 KII131066:KIU131066 KSE131066:KSQ131066 LCA131066:LCM131066 LLW131066:LMI131066 LVS131066:LWE131066 MFO131066:MGA131066 MPK131066:MPW131066 MZG131066:MZS131066 NJC131066:NJO131066 NSY131066:NTK131066 OCU131066:ODG131066 OMQ131066:ONC131066 OWM131066:OWY131066 PGI131066:PGU131066 PQE131066:PQQ131066 QAA131066:QAM131066 QJW131066:QKI131066 QTS131066:QUE131066 RDO131066:REA131066 RNK131066:RNW131066 RXG131066:RXS131066 SHC131066:SHO131066 SQY131066:SRK131066 TAU131066:TBG131066 TKQ131066:TLC131066 TUM131066:TUY131066 UEI131066:UEU131066 UOE131066:UOQ131066 UYA131066:UYM131066 VHW131066:VII131066 VRS131066:VSE131066 WBO131066:WCA131066 WLK131066:WLW131066 WVG131066:WVS131066 IU196602:JG196602 SQ196602:TC196602 ACM196602:ACY196602 AMI196602:AMU196602 AWE196602:AWQ196602 BGA196602:BGM196602 BPW196602:BQI196602 BZS196602:CAE196602 CJO196602:CKA196602 CTK196602:CTW196602 DDG196602:DDS196602 DNC196602:DNO196602 DWY196602:DXK196602 EGU196602:EHG196602 EQQ196602:ERC196602 FAM196602:FAY196602 FKI196602:FKU196602 FUE196602:FUQ196602 GEA196602:GEM196602 GNW196602:GOI196602 GXS196602:GYE196602 HHO196602:HIA196602 HRK196602:HRW196602 IBG196602:IBS196602 ILC196602:ILO196602 IUY196602:IVK196602 JEU196602:JFG196602 JOQ196602:JPC196602 JYM196602:JYY196602 KII196602:KIU196602 KSE196602:KSQ196602 LCA196602:LCM196602 LLW196602:LMI196602 LVS196602:LWE196602 MFO196602:MGA196602 MPK196602:MPW196602 MZG196602:MZS196602 NJC196602:NJO196602 NSY196602:NTK196602 OCU196602:ODG196602 OMQ196602:ONC196602 OWM196602:OWY196602 PGI196602:PGU196602 PQE196602:PQQ196602 QAA196602:QAM196602 QJW196602:QKI196602 QTS196602:QUE196602 RDO196602:REA196602 RNK196602:RNW196602 RXG196602:RXS196602 SHC196602:SHO196602 SQY196602:SRK196602 TAU196602:TBG196602 TKQ196602:TLC196602 TUM196602:TUY196602 UEI196602:UEU196602 UOE196602:UOQ196602 UYA196602:UYM196602 VHW196602:VII196602 VRS196602:VSE196602 WBO196602:WCA196602 WLK196602:WLW196602 WVG196602:WVS196602 IU262138:JG262138 SQ262138:TC262138 ACM262138:ACY262138 AMI262138:AMU262138 AWE262138:AWQ262138 BGA262138:BGM262138 BPW262138:BQI262138 BZS262138:CAE262138 CJO262138:CKA262138 CTK262138:CTW262138 DDG262138:DDS262138 DNC262138:DNO262138 DWY262138:DXK262138 EGU262138:EHG262138 EQQ262138:ERC262138 FAM262138:FAY262138 FKI262138:FKU262138 FUE262138:FUQ262138 GEA262138:GEM262138 GNW262138:GOI262138 GXS262138:GYE262138 HHO262138:HIA262138 HRK262138:HRW262138 IBG262138:IBS262138 ILC262138:ILO262138 IUY262138:IVK262138 JEU262138:JFG262138 JOQ262138:JPC262138 JYM262138:JYY262138 KII262138:KIU262138 KSE262138:KSQ262138 LCA262138:LCM262138 LLW262138:LMI262138 LVS262138:LWE262138 MFO262138:MGA262138 MPK262138:MPW262138 MZG262138:MZS262138 NJC262138:NJO262138 NSY262138:NTK262138 OCU262138:ODG262138 OMQ262138:ONC262138 OWM262138:OWY262138 PGI262138:PGU262138 PQE262138:PQQ262138 QAA262138:QAM262138 QJW262138:QKI262138 QTS262138:QUE262138 RDO262138:REA262138 RNK262138:RNW262138 RXG262138:RXS262138 SHC262138:SHO262138 SQY262138:SRK262138 TAU262138:TBG262138 TKQ262138:TLC262138 TUM262138:TUY262138 UEI262138:UEU262138 UOE262138:UOQ262138 UYA262138:UYM262138 VHW262138:VII262138 VRS262138:VSE262138 WBO262138:WCA262138 WLK262138:WLW262138 WVG262138:WVS262138 IU327674:JG327674 SQ327674:TC327674 ACM327674:ACY327674 AMI327674:AMU327674 AWE327674:AWQ327674 BGA327674:BGM327674 BPW327674:BQI327674 BZS327674:CAE327674 CJO327674:CKA327674 CTK327674:CTW327674 DDG327674:DDS327674 DNC327674:DNO327674 DWY327674:DXK327674 EGU327674:EHG327674 EQQ327674:ERC327674 FAM327674:FAY327674 FKI327674:FKU327674 FUE327674:FUQ327674 GEA327674:GEM327674 GNW327674:GOI327674 GXS327674:GYE327674 HHO327674:HIA327674 HRK327674:HRW327674 IBG327674:IBS327674 ILC327674:ILO327674 IUY327674:IVK327674 JEU327674:JFG327674 JOQ327674:JPC327674 JYM327674:JYY327674 KII327674:KIU327674 KSE327674:KSQ327674 LCA327674:LCM327674 LLW327674:LMI327674 LVS327674:LWE327674 MFO327674:MGA327674 MPK327674:MPW327674 MZG327674:MZS327674 NJC327674:NJO327674 NSY327674:NTK327674 OCU327674:ODG327674 OMQ327674:ONC327674 OWM327674:OWY327674 PGI327674:PGU327674 PQE327674:PQQ327674 QAA327674:QAM327674 QJW327674:QKI327674 QTS327674:QUE327674 RDO327674:REA327674 RNK327674:RNW327674 RXG327674:RXS327674 SHC327674:SHO327674 SQY327674:SRK327674 TAU327674:TBG327674 TKQ327674:TLC327674 TUM327674:TUY327674 UEI327674:UEU327674 UOE327674:UOQ327674 UYA327674:UYM327674 VHW327674:VII327674 VRS327674:VSE327674 WBO327674:WCA327674 WLK327674:WLW327674 WVG327674:WVS327674 IU393210:JG393210 SQ393210:TC393210 ACM393210:ACY393210 AMI393210:AMU393210 AWE393210:AWQ393210 BGA393210:BGM393210 BPW393210:BQI393210 BZS393210:CAE393210 CJO393210:CKA393210 CTK393210:CTW393210 DDG393210:DDS393210 DNC393210:DNO393210 DWY393210:DXK393210 EGU393210:EHG393210 EQQ393210:ERC393210 FAM393210:FAY393210 FKI393210:FKU393210 FUE393210:FUQ393210 GEA393210:GEM393210 GNW393210:GOI393210 GXS393210:GYE393210 HHO393210:HIA393210 HRK393210:HRW393210 IBG393210:IBS393210 ILC393210:ILO393210 IUY393210:IVK393210 JEU393210:JFG393210 JOQ393210:JPC393210 JYM393210:JYY393210 KII393210:KIU393210 KSE393210:KSQ393210 LCA393210:LCM393210 LLW393210:LMI393210 LVS393210:LWE393210 MFO393210:MGA393210 MPK393210:MPW393210 MZG393210:MZS393210 NJC393210:NJO393210 NSY393210:NTK393210 OCU393210:ODG393210 OMQ393210:ONC393210 OWM393210:OWY393210 PGI393210:PGU393210 PQE393210:PQQ393210 QAA393210:QAM393210 QJW393210:QKI393210 QTS393210:QUE393210 RDO393210:REA393210 RNK393210:RNW393210 RXG393210:RXS393210 SHC393210:SHO393210 SQY393210:SRK393210 TAU393210:TBG393210 TKQ393210:TLC393210 TUM393210:TUY393210 UEI393210:UEU393210 UOE393210:UOQ393210 UYA393210:UYM393210 VHW393210:VII393210 VRS393210:VSE393210 WBO393210:WCA393210 WLK393210:WLW393210 WVG393210:WVS393210 IU458746:JG458746 SQ458746:TC458746 ACM458746:ACY458746 AMI458746:AMU458746 AWE458746:AWQ458746 BGA458746:BGM458746 BPW458746:BQI458746 BZS458746:CAE458746 CJO458746:CKA458746 CTK458746:CTW458746 DDG458746:DDS458746 DNC458746:DNO458746 DWY458746:DXK458746 EGU458746:EHG458746 EQQ458746:ERC458746 FAM458746:FAY458746 FKI458746:FKU458746 FUE458746:FUQ458746 GEA458746:GEM458746 GNW458746:GOI458746 GXS458746:GYE458746 HHO458746:HIA458746 HRK458746:HRW458746 IBG458746:IBS458746 ILC458746:ILO458746 IUY458746:IVK458746 JEU458746:JFG458746 JOQ458746:JPC458746 JYM458746:JYY458746 KII458746:KIU458746 KSE458746:KSQ458746 LCA458746:LCM458746 LLW458746:LMI458746 LVS458746:LWE458746 MFO458746:MGA458746 MPK458746:MPW458746 MZG458746:MZS458746 NJC458746:NJO458746 NSY458746:NTK458746 OCU458746:ODG458746 OMQ458746:ONC458746 OWM458746:OWY458746 PGI458746:PGU458746 PQE458746:PQQ458746 QAA458746:QAM458746 QJW458746:QKI458746 QTS458746:QUE458746 RDO458746:REA458746 RNK458746:RNW458746 RXG458746:RXS458746 SHC458746:SHO458746 SQY458746:SRK458746 TAU458746:TBG458746 TKQ458746:TLC458746 TUM458746:TUY458746 UEI458746:UEU458746 UOE458746:UOQ458746 UYA458746:UYM458746 VHW458746:VII458746 VRS458746:VSE458746 WBO458746:WCA458746 WLK458746:WLW458746 WVG458746:WVS458746 IU524282:JG524282 SQ524282:TC524282 ACM524282:ACY524282 AMI524282:AMU524282 AWE524282:AWQ524282 BGA524282:BGM524282 BPW524282:BQI524282 BZS524282:CAE524282 CJO524282:CKA524282 CTK524282:CTW524282 DDG524282:DDS524282 DNC524282:DNO524282 DWY524282:DXK524282 EGU524282:EHG524282 EQQ524282:ERC524282 FAM524282:FAY524282 FKI524282:FKU524282 FUE524282:FUQ524282 GEA524282:GEM524282 GNW524282:GOI524282 GXS524282:GYE524282 HHO524282:HIA524282 HRK524282:HRW524282 IBG524282:IBS524282 ILC524282:ILO524282 IUY524282:IVK524282 JEU524282:JFG524282 JOQ524282:JPC524282 JYM524282:JYY524282 KII524282:KIU524282 KSE524282:KSQ524282 LCA524282:LCM524282 LLW524282:LMI524282 LVS524282:LWE524282 MFO524282:MGA524282 MPK524282:MPW524282 MZG524282:MZS524282 NJC524282:NJO524282 NSY524282:NTK524282 OCU524282:ODG524282 OMQ524282:ONC524282 OWM524282:OWY524282 PGI524282:PGU524282 PQE524282:PQQ524282 QAA524282:QAM524282 QJW524282:QKI524282 QTS524282:QUE524282 RDO524282:REA524282 RNK524282:RNW524282 RXG524282:RXS524282 SHC524282:SHO524282 SQY524282:SRK524282 TAU524282:TBG524282 TKQ524282:TLC524282 TUM524282:TUY524282 UEI524282:UEU524282 UOE524282:UOQ524282 UYA524282:UYM524282 VHW524282:VII524282 VRS524282:VSE524282 WBO524282:WCA524282 WLK524282:WLW524282 WVG524282:WVS524282 IU589818:JG589818 SQ589818:TC589818 ACM589818:ACY589818 AMI589818:AMU589818 AWE589818:AWQ589818 BGA589818:BGM589818 BPW589818:BQI589818 BZS589818:CAE589818 CJO589818:CKA589818 CTK589818:CTW589818 DDG589818:DDS589818 DNC589818:DNO589818 DWY589818:DXK589818 EGU589818:EHG589818 EQQ589818:ERC589818 FAM589818:FAY589818 FKI589818:FKU589818 FUE589818:FUQ589818 GEA589818:GEM589818 GNW589818:GOI589818 GXS589818:GYE589818 HHO589818:HIA589818 HRK589818:HRW589818 IBG589818:IBS589818 ILC589818:ILO589818 IUY589818:IVK589818 JEU589818:JFG589818 JOQ589818:JPC589818 JYM589818:JYY589818 KII589818:KIU589818 KSE589818:KSQ589818 LCA589818:LCM589818 LLW589818:LMI589818 LVS589818:LWE589818 MFO589818:MGA589818 MPK589818:MPW589818 MZG589818:MZS589818 NJC589818:NJO589818 NSY589818:NTK589818 OCU589818:ODG589818 OMQ589818:ONC589818 OWM589818:OWY589818 PGI589818:PGU589818 PQE589818:PQQ589818 QAA589818:QAM589818 QJW589818:QKI589818 QTS589818:QUE589818 RDO589818:REA589818 RNK589818:RNW589818 RXG589818:RXS589818 SHC589818:SHO589818 SQY589818:SRK589818 TAU589818:TBG589818 TKQ589818:TLC589818 TUM589818:TUY589818 UEI589818:UEU589818 UOE589818:UOQ589818 UYA589818:UYM589818 VHW589818:VII589818 VRS589818:VSE589818 WBO589818:WCA589818 WLK589818:WLW589818 WVG589818:WVS589818 IU655354:JG655354 SQ655354:TC655354 ACM655354:ACY655354 AMI655354:AMU655354 AWE655354:AWQ655354 BGA655354:BGM655354 BPW655354:BQI655354 BZS655354:CAE655354 CJO655354:CKA655354 CTK655354:CTW655354 DDG655354:DDS655354 DNC655354:DNO655354 DWY655354:DXK655354 EGU655354:EHG655354 EQQ655354:ERC655354 FAM655354:FAY655354 FKI655354:FKU655354 FUE655354:FUQ655354 GEA655354:GEM655354 GNW655354:GOI655354 GXS655354:GYE655354 HHO655354:HIA655354 HRK655354:HRW655354 IBG655354:IBS655354 ILC655354:ILO655354 IUY655354:IVK655354 JEU655354:JFG655354 JOQ655354:JPC655354 JYM655354:JYY655354 KII655354:KIU655354 KSE655354:KSQ655354 LCA655354:LCM655354 LLW655354:LMI655354 LVS655354:LWE655354 MFO655354:MGA655354 MPK655354:MPW655354 MZG655354:MZS655354 NJC655354:NJO655354 NSY655354:NTK655354 OCU655354:ODG655354 OMQ655354:ONC655354 OWM655354:OWY655354 PGI655354:PGU655354 PQE655354:PQQ655354 QAA655354:QAM655354 QJW655354:QKI655354 QTS655354:QUE655354 RDO655354:REA655354 RNK655354:RNW655354 RXG655354:RXS655354 SHC655354:SHO655354 SQY655354:SRK655354 TAU655354:TBG655354 TKQ655354:TLC655354 TUM655354:TUY655354 UEI655354:UEU655354 UOE655354:UOQ655354 UYA655354:UYM655354 VHW655354:VII655354 VRS655354:VSE655354 WBO655354:WCA655354 WLK655354:WLW655354 WVG655354:WVS655354 IU720890:JG720890 SQ720890:TC720890 ACM720890:ACY720890 AMI720890:AMU720890 AWE720890:AWQ720890 BGA720890:BGM720890 BPW720890:BQI720890 BZS720890:CAE720890 CJO720890:CKA720890 CTK720890:CTW720890 DDG720890:DDS720890 DNC720890:DNO720890 DWY720890:DXK720890 EGU720890:EHG720890 EQQ720890:ERC720890 FAM720890:FAY720890 FKI720890:FKU720890 FUE720890:FUQ720890 GEA720890:GEM720890 GNW720890:GOI720890 GXS720890:GYE720890 HHO720890:HIA720890 HRK720890:HRW720890 IBG720890:IBS720890 ILC720890:ILO720890 IUY720890:IVK720890 JEU720890:JFG720890 JOQ720890:JPC720890 JYM720890:JYY720890 KII720890:KIU720890 KSE720890:KSQ720890 LCA720890:LCM720890 LLW720890:LMI720890 LVS720890:LWE720890 MFO720890:MGA720890 MPK720890:MPW720890 MZG720890:MZS720890 NJC720890:NJO720890 NSY720890:NTK720890 OCU720890:ODG720890 OMQ720890:ONC720890 OWM720890:OWY720890 PGI720890:PGU720890 PQE720890:PQQ720890 QAA720890:QAM720890 QJW720890:QKI720890 QTS720890:QUE720890 RDO720890:REA720890 RNK720890:RNW720890 RXG720890:RXS720890 SHC720890:SHO720890 SQY720890:SRK720890 TAU720890:TBG720890 TKQ720890:TLC720890 TUM720890:TUY720890 UEI720890:UEU720890 UOE720890:UOQ720890 UYA720890:UYM720890 VHW720890:VII720890 VRS720890:VSE720890 WBO720890:WCA720890 WLK720890:WLW720890 WVG720890:WVS720890 IU786426:JG786426 SQ786426:TC786426 ACM786426:ACY786426 AMI786426:AMU786426 AWE786426:AWQ786426 BGA786426:BGM786426 BPW786426:BQI786426 BZS786426:CAE786426 CJO786426:CKA786426 CTK786426:CTW786426 DDG786426:DDS786426 DNC786426:DNO786426 DWY786426:DXK786426 EGU786426:EHG786426 EQQ786426:ERC786426 FAM786426:FAY786426 FKI786426:FKU786426 FUE786426:FUQ786426 GEA786426:GEM786426 GNW786426:GOI786426 GXS786426:GYE786426 HHO786426:HIA786426 HRK786426:HRW786426 IBG786426:IBS786426 ILC786426:ILO786426 IUY786426:IVK786426 JEU786426:JFG786426 JOQ786426:JPC786426 JYM786426:JYY786426 KII786426:KIU786426 KSE786426:KSQ786426 LCA786426:LCM786426 LLW786426:LMI786426 LVS786426:LWE786426 MFO786426:MGA786426 MPK786426:MPW786426 MZG786426:MZS786426 NJC786426:NJO786426 NSY786426:NTK786426 OCU786426:ODG786426 OMQ786426:ONC786426 OWM786426:OWY786426 PGI786426:PGU786426 PQE786426:PQQ786426 QAA786426:QAM786426 QJW786426:QKI786426 QTS786426:QUE786426 RDO786426:REA786426 RNK786426:RNW786426 RXG786426:RXS786426 SHC786426:SHO786426 SQY786426:SRK786426 TAU786426:TBG786426 TKQ786426:TLC786426 TUM786426:TUY786426 UEI786426:UEU786426 UOE786426:UOQ786426 UYA786426:UYM786426 VHW786426:VII786426 VRS786426:VSE786426 WBO786426:WCA786426 WLK786426:WLW786426 WVG786426:WVS786426 IU851962:JG851962 SQ851962:TC851962 ACM851962:ACY851962 AMI851962:AMU851962 AWE851962:AWQ851962 BGA851962:BGM851962 BPW851962:BQI851962 BZS851962:CAE851962 CJO851962:CKA851962 CTK851962:CTW851962 DDG851962:DDS851962 DNC851962:DNO851962 DWY851962:DXK851962 EGU851962:EHG851962 EQQ851962:ERC851962 FAM851962:FAY851962 FKI851962:FKU851962 FUE851962:FUQ851962 GEA851962:GEM851962 GNW851962:GOI851962 GXS851962:GYE851962 HHO851962:HIA851962 HRK851962:HRW851962 IBG851962:IBS851962 ILC851962:ILO851962 IUY851962:IVK851962 JEU851962:JFG851962 JOQ851962:JPC851962 JYM851962:JYY851962 KII851962:KIU851962 KSE851962:KSQ851962 LCA851962:LCM851962 LLW851962:LMI851962 LVS851962:LWE851962 MFO851962:MGA851962 MPK851962:MPW851962 MZG851962:MZS851962 NJC851962:NJO851962 NSY851962:NTK851962 OCU851962:ODG851962 OMQ851962:ONC851962 OWM851962:OWY851962 PGI851962:PGU851962 PQE851962:PQQ851962 QAA851962:QAM851962 QJW851962:QKI851962 QTS851962:QUE851962 RDO851962:REA851962 RNK851962:RNW851962 RXG851962:RXS851962 SHC851962:SHO851962 SQY851962:SRK851962 TAU851962:TBG851962 TKQ851962:TLC851962 TUM851962:TUY851962 UEI851962:UEU851962 UOE851962:UOQ851962 UYA851962:UYM851962 VHW851962:VII851962 VRS851962:VSE851962 WBO851962:WCA851962 WLK851962:WLW851962 WVG851962:WVS851962 IU917498:JG917498 SQ917498:TC917498 ACM917498:ACY917498 AMI917498:AMU917498 AWE917498:AWQ917498 BGA917498:BGM917498 BPW917498:BQI917498 BZS917498:CAE917498 CJO917498:CKA917498 CTK917498:CTW917498 DDG917498:DDS917498 DNC917498:DNO917498 DWY917498:DXK917498 EGU917498:EHG917498 EQQ917498:ERC917498 FAM917498:FAY917498 FKI917498:FKU917498 FUE917498:FUQ917498 GEA917498:GEM917498 GNW917498:GOI917498 GXS917498:GYE917498 HHO917498:HIA917498 HRK917498:HRW917498 IBG917498:IBS917498 ILC917498:ILO917498 IUY917498:IVK917498 JEU917498:JFG917498 JOQ917498:JPC917498 JYM917498:JYY917498 KII917498:KIU917498 KSE917498:KSQ917498 LCA917498:LCM917498 LLW917498:LMI917498 LVS917498:LWE917498 MFO917498:MGA917498 MPK917498:MPW917498 MZG917498:MZS917498 NJC917498:NJO917498 NSY917498:NTK917498 OCU917498:ODG917498 OMQ917498:ONC917498 OWM917498:OWY917498 PGI917498:PGU917498 PQE917498:PQQ917498 QAA917498:QAM917498 QJW917498:QKI917498 QTS917498:QUE917498 RDO917498:REA917498 RNK917498:RNW917498 RXG917498:RXS917498 SHC917498:SHO917498 SQY917498:SRK917498 TAU917498:TBG917498 TKQ917498:TLC917498 TUM917498:TUY917498 UEI917498:UEU917498 UOE917498:UOQ917498 UYA917498:UYM917498 VHW917498:VII917498 VRS917498:VSE917498 WBO917498:WCA917498 WLK917498:WLW917498 WVG917498:WVS917498 IU983034:JG983034 SQ983034:TC983034 ACM983034:ACY983034 AMI983034:AMU983034 AWE983034:AWQ983034 BGA983034:BGM983034 BPW983034:BQI983034 BZS983034:CAE983034 CJO983034:CKA983034 CTK983034:CTW983034 DDG983034:DDS983034 DNC983034:DNO983034 DWY983034:DXK983034 EGU983034:EHG983034 EQQ983034:ERC983034 FAM983034:FAY983034 FKI983034:FKU983034 FUE983034:FUQ983034 GEA983034:GEM983034 GNW983034:GOI983034 GXS983034:GYE983034 HHO983034:HIA983034 HRK983034:HRW983034 IBG983034:IBS983034 ILC983034:ILO983034 IUY983034:IVK983034 JEU983034:JFG983034 JOQ983034:JPC983034 JYM983034:JYY983034 KII983034:KIU983034 KSE983034:KSQ983034 LCA983034:LCM983034 LLW983034:LMI983034 LVS983034:LWE983034 MFO983034:MGA983034 MPK983034:MPW983034 MZG983034:MZS983034 NJC983034:NJO983034 NSY983034:NTK983034 OCU983034:ODG983034 OMQ983034:ONC983034 OWM983034:OWY983034 PGI983034:PGU983034 PQE983034:PQQ983034 QAA983034:QAM983034 QJW983034:QKI983034 QTS983034:QUE983034 RDO983034:REA983034 RNK983034:RNW983034 RXG983034:RXS983034 SHC983034:SHO983034 SQY983034:SRK983034 TAU983034:TBG983034 TKQ983034:TLC983034 TUM983034:TUY983034 UEI983034:UEU983034 UOE983034:UOQ983034 UYA983034:UYM983034 VHW983034:VII983034 VRS983034:VSE983034 WBO983034:WCA983034 WLK983034:WLW983034 WVG983034:WVS983034 IU65532:JG65532 SQ65532:TC65532 ACM65532:ACY65532 AMI65532:AMU65532 AWE65532:AWQ65532 BGA65532:BGM65532 BPW65532:BQI65532 BZS65532:CAE65532 CJO65532:CKA65532 CTK65532:CTW65532 DDG65532:DDS65532 DNC65532:DNO65532 DWY65532:DXK65532 EGU65532:EHG65532 EQQ65532:ERC65532 FAM65532:FAY65532 FKI65532:FKU65532 FUE65532:FUQ65532 GEA65532:GEM65532 GNW65532:GOI65532 GXS65532:GYE65532 HHO65532:HIA65532 HRK65532:HRW65532 IBG65532:IBS65532 ILC65532:ILO65532 IUY65532:IVK65532 JEU65532:JFG65532 JOQ65532:JPC65532 JYM65532:JYY65532 KII65532:KIU65532 KSE65532:KSQ65532 LCA65532:LCM65532 LLW65532:LMI65532 LVS65532:LWE65532 MFO65532:MGA65532 MPK65532:MPW65532 MZG65532:MZS65532 NJC65532:NJO65532 NSY65532:NTK65532 OCU65532:ODG65532 OMQ65532:ONC65532 OWM65532:OWY65532 PGI65532:PGU65532 PQE65532:PQQ65532 QAA65532:QAM65532 QJW65532:QKI65532 QTS65532:QUE65532 RDO65532:REA65532 RNK65532:RNW65532 RXG65532:RXS65532 SHC65532:SHO65532 SQY65532:SRK65532 TAU65532:TBG65532 TKQ65532:TLC65532 TUM65532:TUY65532 UEI65532:UEU65532 UOE65532:UOQ65532 UYA65532:UYM65532 VHW65532:VII65532 VRS65532:VSE65532 WBO65532:WCA65532 WLK65532:WLW65532 WVG65532:WVS65532 IU131068:JG131068 SQ131068:TC131068 ACM131068:ACY131068 AMI131068:AMU131068 AWE131068:AWQ131068 BGA131068:BGM131068 BPW131068:BQI131068 BZS131068:CAE131068 CJO131068:CKA131068 CTK131068:CTW131068 DDG131068:DDS131068 DNC131068:DNO131068 DWY131068:DXK131068 EGU131068:EHG131068 EQQ131068:ERC131068 FAM131068:FAY131068 FKI131068:FKU131068 FUE131068:FUQ131068 GEA131068:GEM131068 GNW131068:GOI131068 GXS131068:GYE131068 HHO131068:HIA131068 HRK131068:HRW131068 IBG131068:IBS131068 ILC131068:ILO131068 IUY131068:IVK131068 JEU131068:JFG131068 JOQ131068:JPC131068 JYM131068:JYY131068 KII131068:KIU131068 KSE131068:KSQ131068 LCA131068:LCM131068 LLW131068:LMI131068 LVS131068:LWE131068 MFO131068:MGA131068 MPK131068:MPW131068 MZG131068:MZS131068 NJC131068:NJO131068 NSY131068:NTK131068 OCU131068:ODG131068 OMQ131068:ONC131068 OWM131068:OWY131068 PGI131068:PGU131068 PQE131068:PQQ131068 QAA131068:QAM131068 QJW131068:QKI131068 QTS131068:QUE131068 RDO131068:REA131068 RNK131068:RNW131068 RXG131068:RXS131068 SHC131068:SHO131068 SQY131068:SRK131068 TAU131068:TBG131068 TKQ131068:TLC131068 TUM131068:TUY131068 UEI131068:UEU131068 UOE131068:UOQ131068 UYA131068:UYM131068 VHW131068:VII131068 VRS131068:VSE131068 WBO131068:WCA131068 WLK131068:WLW131068 WVG131068:WVS131068 IU196604:JG196604 SQ196604:TC196604 ACM196604:ACY196604 AMI196604:AMU196604 AWE196604:AWQ196604 BGA196604:BGM196604 BPW196604:BQI196604 BZS196604:CAE196604 CJO196604:CKA196604 CTK196604:CTW196604 DDG196604:DDS196604 DNC196604:DNO196604 DWY196604:DXK196604 EGU196604:EHG196604 EQQ196604:ERC196604 FAM196604:FAY196604 FKI196604:FKU196604 FUE196604:FUQ196604 GEA196604:GEM196604 GNW196604:GOI196604 GXS196604:GYE196604 HHO196604:HIA196604 HRK196604:HRW196604 IBG196604:IBS196604 ILC196604:ILO196604 IUY196604:IVK196604 JEU196604:JFG196604 JOQ196604:JPC196604 JYM196604:JYY196604 KII196604:KIU196604 KSE196604:KSQ196604 LCA196604:LCM196604 LLW196604:LMI196604 LVS196604:LWE196604 MFO196604:MGA196604 MPK196604:MPW196604 MZG196604:MZS196604 NJC196604:NJO196604 NSY196604:NTK196604 OCU196604:ODG196604 OMQ196604:ONC196604 OWM196604:OWY196604 PGI196604:PGU196604 PQE196604:PQQ196604 QAA196604:QAM196604 QJW196604:QKI196604 QTS196604:QUE196604 RDO196604:REA196604 RNK196604:RNW196604 RXG196604:RXS196604 SHC196604:SHO196604 SQY196604:SRK196604 TAU196604:TBG196604 TKQ196604:TLC196604 TUM196604:TUY196604 UEI196604:UEU196604 UOE196604:UOQ196604 UYA196604:UYM196604 VHW196604:VII196604 VRS196604:VSE196604 WBO196604:WCA196604 WLK196604:WLW196604 WVG196604:WVS196604 IU262140:JG262140 SQ262140:TC262140 ACM262140:ACY262140 AMI262140:AMU262140 AWE262140:AWQ262140 BGA262140:BGM262140 BPW262140:BQI262140 BZS262140:CAE262140 CJO262140:CKA262140 CTK262140:CTW262140 DDG262140:DDS262140 DNC262140:DNO262140 DWY262140:DXK262140 EGU262140:EHG262140 EQQ262140:ERC262140 FAM262140:FAY262140 FKI262140:FKU262140 FUE262140:FUQ262140 GEA262140:GEM262140 GNW262140:GOI262140 GXS262140:GYE262140 HHO262140:HIA262140 HRK262140:HRW262140 IBG262140:IBS262140 ILC262140:ILO262140 IUY262140:IVK262140 JEU262140:JFG262140 JOQ262140:JPC262140 JYM262140:JYY262140 KII262140:KIU262140 KSE262140:KSQ262140 LCA262140:LCM262140 LLW262140:LMI262140 LVS262140:LWE262140 MFO262140:MGA262140 MPK262140:MPW262140 MZG262140:MZS262140 NJC262140:NJO262140 NSY262140:NTK262140 OCU262140:ODG262140 OMQ262140:ONC262140 OWM262140:OWY262140 PGI262140:PGU262140 PQE262140:PQQ262140 QAA262140:QAM262140 QJW262140:QKI262140 QTS262140:QUE262140 RDO262140:REA262140 RNK262140:RNW262140 RXG262140:RXS262140 SHC262140:SHO262140 SQY262140:SRK262140 TAU262140:TBG262140 TKQ262140:TLC262140 TUM262140:TUY262140 UEI262140:UEU262140 UOE262140:UOQ262140 UYA262140:UYM262140 VHW262140:VII262140 VRS262140:VSE262140 WBO262140:WCA262140 WLK262140:WLW262140 WVG262140:WVS262140 IU327676:JG327676 SQ327676:TC327676 ACM327676:ACY327676 AMI327676:AMU327676 AWE327676:AWQ327676 BGA327676:BGM327676 BPW327676:BQI327676 BZS327676:CAE327676 CJO327676:CKA327676 CTK327676:CTW327676 DDG327676:DDS327676 DNC327676:DNO327676 DWY327676:DXK327676 EGU327676:EHG327676 EQQ327676:ERC327676 FAM327676:FAY327676 FKI327676:FKU327676 FUE327676:FUQ327676 GEA327676:GEM327676 GNW327676:GOI327676 GXS327676:GYE327676 HHO327676:HIA327676 HRK327676:HRW327676 IBG327676:IBS327676 ILC327676:ILO327676 IUY327676:IVK327676 JEU327676:JFG327676 JOQ327676:JPC327676 JYM327676:JYY327676 KII327676:KIU327676 KSE327676:KSQ327676 LCA327676:LCM327676 LLW327676:LMI327676 LVS327676:LWE327676 MFO327676:MGA327676 MPK327676:MPW327676 MZG327676:MZS327676 NJC327676:NJO327676 NSY327676:NTK327676 OCU327676:ODG327676 OMQ327676:ONC327676 OWM327676:OWY327676 PGI327676:PGU327676 PQE327676:PQQ327676 QAA327676:QAM327676 QJW327676:QKI327676 QTS327676:QUE327676 RDO327676:REA327676 RNK327676:RNW327676 RXG327676:RXS327676 SHC327676:SHO327676 SQY327676:SRK327676 TAU327676:TBG327676 TKQ327676:TLC327676 TUM327676:TUY327676 UEI327676:UEU327676 UOE327676:UOQ327676 UYA327676:UYM327676 VHW327676:VII327676 VRS327676:VSE327676 WBO327676:WCA327676 WLK327676:WLW327676 WVG327676:WVS327676 IU393212:JG393212 SQ393212:TC393212 ACM393212:ACY393212 AMI393212:AMU393212 AWE393212:AWQ393212 BGA393212:BGM393212 BPW393212:BQI393212 BZS393212:CAE393212 CJO393212:CKA393212 CTK393212:CTW393212 DDG393212:DDS393212 DNC393212:DNO393212 DWY393212:DXK393212 EGU393212:EHG393212 EQQ393212:ERC393212 FAM393212:FAY393212 FKI393212:FKU393212 FUE393212:FUQ393212 GEA393212:GEM393212 GNW393212:GOI393212 GXS393212:GYE393212 HHO393212:HIA393212 HRK393212:HRW393212 IBG393212:IBS393212 ILC393212:ILO393212 IUY393212:IVK393212 JEU393212:JFG393212 JOQ393212:JPC393212 JYM393212:JYY393212 KII393212:KIU393212 KSE393212:KSQ393212 LCA393212:LCM393212 LLW393212:LMI393212 LVS393212:LWE393212 MFO393212:MGA393212 MPK393212:MPW393212 MZG393212:MZS393212 NJC393212:NJO393212 NSY393212:NTK393212 OCU393212:ODG393212 OMQ393212:ONC393212 OWM393212:OWY393212 PGI393212:PGU393212 PQE393212:PQQ393212 QAA393212:QAM393212 QJW393212:QKI393212 QTS393212:QUE393212 RDO393212:REA393212 RNK393212:RNW393212 RXG393212:RXS393212 SHC393212:SHO393212 SQY393212:SRK393212 TAU393212:TBG393212 TKQ393212:TLC393212 TUM393212:TUY393212 UEI393212:UEU393212 UOE393212:UOQ393212 UYA393212:UYM393212 VHW393212:VII393212 VRS393212:VSE393212 WBO393212:WCA393212 WLK393212:WLW393212 WVG393212:WVS393212 IU458748:JG458748 SQ458748:TC458748 ACM458748:ACY458748 AMI458748:AMU458748 AWE458748:AWQ458748 BGA458748:BGM458748 BPW458748:BQI458748 BZS458748:CAE458748 CJO458748:CKA458748 CTK458748:CTW458748 DDG458748:DDS458748 DNC458748:DNO458748 DWY458748:DXK458748 EGU458748:EHG458748 EQQ458748:ERC458748 FAM458748:FAY458748 FKI458748:FKU458748 FUE458748:FUQ458748 GEA458748:GEM458748 GNW458748:GOI458748 GXS458748:GYE458748 HHO458748:HIA458748 HRK458748:HRW458748 IBG458748:IBS458748 ILC458748:ILO458748 IUY458748:IVK458748 JEU458748:JFG458748 JOQ458748:JPC458748 JYM458748:JYY458748 KII458748:KIU458748 KSE458748:KSQ458748 LCA458748:LCM458748 LLW458748:LMI458748 LVS458748:LWE458748 MFO458748:MGA458748 MPK458748:MPW458748 MZG458748:MZS458748 NJC458748:NJO458748 NSY458748:NTK458748 OCU458748:ODG458748 OMQ458748:ONC458748 OWM458748:OWY458748 PGI458748:PGU458748 PQE458748:PQQ458748 QAA458748:QAM458748 QJW458748:QKI458748 QTS458748:QUE458748 RDO458748:REA458748 RNK458748:RNW458748 RXG458748:RXS458748 SHC458748:SHO458748 SQY458748:SRK458748 TAU458748:TBG458748 TKQ458748:TLC458748 TUM458748:TUY458748 UEI458748:UEU458748 UOE458748:UOQ458748 UYA458748:UYM458748 VHW458748:VII458748 VRS458748:VSE458748 WBO458748:WCA458748 WLK458748:WLW458748 WVG458748:WVS458748 IU524284:JG524284 SQ524284:TC524284 ACM524284:ACY524284 AMI524284:AMU524284 AWE524284:AWQ524284 BGA524284:BGM524284 BPW524284:BQI524284 BZS524284:CAE524284 CJO524284:CKA524284 CTK524284:CTW524284 DDG524284:DDS524284 DNC524284:DNO524284 DWY524284:DXK524284 EGU524284:EHG524284 EQQ524284:ERC524284 FAM524284:FAY524284 FKI524284:FKU524284 FUE524284:FUQ524284 GEA524284:GEM524284 GNW524284:GOI524284 GXS524284:GYE524284 HHO524284:HIA524284 HRK524284:HRW524284 IBG524284:IBS524284 ILC524284:ILO524284 IUY524284:IVK524284 JEU524284:JFG524284 JOQ524284:JPC524284 JYM524284:JYY524284 KII524284:KIU524284 KSE524284:KSQ524284 LCA524284:LCM524284 LLW524284:LMI524284 LVS524284:LWE524284 MFO524284:MGA524284 MPK524284:MPW524284 MZG524284:MZS524284 NJC524284:NJO524284 NSY524284:NTK524284 OCU524284:ODG524284 OMQ524284:ONC524284 OWM524284:OWY524284 PGI524284:PGU524284 PQE524284:PQQ524284 QAA524284:QAM524284 QJW524284:QKI524284 QTS524284:QUE524284 RDO524284:REA524284 RNK524284:RNW524284 RXG524284:RXS524284 SHC524284:SHO524284 SQY524284:SRK524284 TAU524284:TBG524284 TKQ524284:TLC524284 TUM524284:TUY524284 UEI524284:UEU524284 UOE524284:UOQ524284 UYA524284:UYM524284 VHW524284:VII524284 VRS524284:VSE524284 WBO524284:WCA524284 WLK524284:WLW524284 WVG524284:WVS524284 IU589820:JG589820 SQ589820:TC589820 ACM589820:ACY589820 AMI589820:AMU589820 AWE589820:AWQ589820 BGA589820:BGM589820 BPW589820:BQI589820 BZS589820:CAE589820 CJO589820:CKA589820 CTK589820:CTW589820 DDG589820:DDS589820 DNC589820:DNO589820 DWY589820:DXK589820 EGU589820:EHG589820 EQQ589820:ERC589820 FAM589820:FAY589820 FKI589820:FKU589820 FUE589820:FUQ589820 GEA589820:GEM589820 GNW589820:GOI589820 GXS589820:GYE589820 HHO589820:HIA589820 HRK589820:HRW589820 IBG589820:IBS589820 ILC589820:ILO589820 IUY589820:IVK589820 JEU589820:JFG589820 JOQ589820:JPC589820 JYM589820:JYY589820 KII589820:KIU589820 KSE589820:KSQ589820 LCA589820:LCM589820 LLW589820:LMI589820 LVS589820:LWE589820 MFO589820:MGA589820 MPK589820:MPW589820 MZG589820:MZS589820 NJC589820:NJO589820 NSY589820:NTK589820 OCU589820:ODG589820 OMQ589820:ONC589820 OWM589820:OWY589820 PGI589820:PGU589820 PQE589820:PQQ589820 QAA589820:QAM589820 QJW589820:QKI589820 QTS589820:QUE589820 RDO589820:REA589820 RNK589820:RNW589820 RXG589820:RXS589820 SHC589820:SHO589820 SQY589820:SRK589820 TAU589820:TBG589820 TKQ589820:TLC589820 TUM589820:TUY589820 UEI589820:UEU589820 UOE589820:UOQ589820 UYA589820:UYM589820 VHW589820:VII589820 VRS589820:VSE589820 WBO589820:WCA589820 WLK589820:WLW589820 WVG589820:WVS589820 IU655356:JG655356 SQ655356:TC655356 ACM655356:ACY655356 AMI655356:AMU655356 AWE655356:AWQ655356 BGA655356:BGM655356 BPW655356:BQI655356 BZS655356:CAE655356 CJO655356:CKA655356 CTK655356:CTW655356 DDG655356:DDS655356 DNC655356:DNO655356 DWY655356:DXK655356 EGU655356:EHG655356 EQQ655356:ERC655356 FAM655356:FAY655356 FKI655356:FKU655356 FUE655356:FUQ655356 GEA655356:GEM655356 GNW655356:GOI655356 GXS655356:GYE655356 HHO655356:HIA655356 HRK655356:HRW655356 IBG655356:IBS655356 ILC655356:ILO655356 IUY655356:IVK655356 JEU655356:JFG655356 JOQ655356:JPC655356 JYM655356:JYY655356 KII655356:KIU655356 KSE655356:KSQ655356 LCA655356:LCM655356 LLW655356:LMI655356 LVS655356:LWE655356 MFO655356:MGA655356 MPK655356:MPW655356 MZG655356:MZS655356 NJC655356:NJO655356 NSY655356:NTK655356 OCU655356:ODG655356 OMQ655356:ONC655356 OWM655356:OWY655356 PGI655356:PGU655356 PQE655356:PQQ655356 QAA655356:QAM655356 QJW655356:QKI655356 QTS655356:QUE655356 RDO655356:REA655356 RNK655356:RNW655356 RXG655356:RXS655356 SHC655356:SHO655356 SQY655356:SRK655356 TAU655356:TBG655356 TKQ655356:TLC655356 TUM655356:TUY655356 UEI655356:UEU655356 UOE655356:UOQ655356 UYA655356:UYM655356 VHW655356:VII655356 VRS655356:VSE655356 WBO655356:WCA655356 WLK655356:WLW655356 WVG655356:WVS655356 IU720892:JG720892 SQ720892:TC720892 ACM720892:ACY720892 AMI720892:AMU720892 AWE720892:AWQ720892 BGA720892:BGM720892 BPW720892:BQI720892 BZS720892:CAE720892 CJO720892:CKA720892 CTK720892:CTW720892 DDG720892:DDS720892 DNC720892:DNO720892 DWY720892:DXK720892 EGU720892:EHG720892 EQQ720892:ERC720892 FAM720892:FAY720892 FKI720892:FKU720892 FUE720892:FUQ720892 GEA720892:GEM720892 GNW720892:GOI720892 GXS720892:GYE720892 HHO720892:HIA720892 HRK720892:HRW720892 IBG720892:IBS720892 ILC720892:ILO720892 IUY720892:IVK720892 JEU720892:JFG720892 JOQ720892:JPC720892 JYM720892:JYY720892 KII720892:KIU720892 KSE720892:KSQ720892 LCA720892:LCM720892 LLW720892:LMI720892 LVS720892:LWE720892 MFO720892:MGA720892 MPK720892:MPW720892 MZG720892:MZS720892 NJC720892:NJO720892 NSY720892:NTK720892 OCU720892:ODG720892 OMQ720892:ONC720892 OWM720892:OWY720892 PGI720892:PGU720892 PQE720892:PQQ720892 QAA720892:QAM720892 QJW720892:QKI720892 QTS720892:QUE720892 RDO720892:REA720892 RNK720892:RNW720892 RXG720892:RXS720892 SHC720892:SHO720892 SQY720892:SRK720892 TAU720892:TBG720892 TKQ720892:TLC720892 TUM720892:TUY720892 UEI720892:UEU720892 UOE720892:UOQ720892 UYA720892:UYM720892 VHW720892:VII720892 VRS720892:VSE720892 WBO720892:WCA720892 WLK720892:WLW720892 WVG720892:WVS720892 IU786428:JG786428 SQ786428:TC786428 ACM786428:ACY786428 AMI786428:AMU786428 AWE786428:AWQ786428 BGA786428:BGM786428 BPW786428:BQI786428 BZS786428:CAE786428 CJO786428:CKA786428 CTK786428:CTW786428 DDG786428:DDS786428 DNC786428:DNO786428 DWY786428:DXK786428 EGU786428:EHG786428 EQQ786428:ERC786428 FAM786428:FAY786428 FKI786428:FKU786428 FUE786428:FUQ786428 GEA786428:GEM786428 GNW786428:GOI786428 GXS786428:GYE786428 HHO786428:HIA786428 HRK786428:HRW786428 IBG786428:IBS786428 ILC786428:ILO786428 IUY786428:IVK786428 JEU786428:JFG786428 JOQ786428:JPC786428 JYM786428:JYY786428 KII786428:KIU786428 KSE786428:KSQ786428 LCA786428:LCM786428 LLW786428:LMI786428 LVS786428:LWE786428 MFO786428:MGA786428 MPK786428:MPW786428 MZG786428:MZS786428 NJC786428:NJO786428 NSY786428:NTK786428 OCU786428:ODG786428 OMQ786428:ONC786428 OWM786428:OWY786428 PGI786428:PGU786428 PQE786428:PQQ786428 QAA786428:QAM786428 QJW786428:QKI786428 QTS786428:QUE786428 RDO786428:REA786428 RNK786428:RNW786428 RXG786428:RXS786428 SHC786428:SHO786428 SQY786428:SRK786428 TAU786428:TBG786428 TKQ786428:TLC786428 TUM786428:TUY786428 UEI786428:UEU786428 UOE786428:UOQ786428 UYA786428:UYM786428 VHW786428:VII786428 VRS786428:VSE786428 WBO786428:WCA786428 WLK786428:WLW786428 WVG786428:WVS786428 IU851964:JG851964 SQ851964:TC851964 ACM851964:ACY851964 AMI851964:AMU851964 AWE851964:AWQ851964 BGA851964:BGM851964 BPW851964:BQI851964 BZS851964:CAE851964 CJO851964:CKA851964 CTK851964:CTW851964 DDG851964:DDS851964 DNC851964:DNO851964 DWY851964:DXK851964 EGU851964:EHG851964 EQQ851964:ERC851964 FAM851964:FAY851964 FKI851964:FKU851964 FUE851964:FUQ851964 GEA851964:GEM851964 GNW851964:GOI851964 GXS851964:GYE851964 HHO851964:HIA851964 HRK851964:HRW851964 IBG851964:IBS851964 ILC851964:ILO851964 IUY851964:IVK851964 JEU851964:JFG851964 JOQ851964:JPC851964 JYM851964:JYY851964 KII851964:KIU851964 KSE851964:KSQ851964 LCA851964:LCM851964 LLW851964:LMI851964 LVS851964:LWE851964 MFO851964:MGA851964 MPK851964:MPW851964 MZG851964:MZS851964 NJC851964:NJO851964 NSY851964:NTK851964 OCU851964:ODG851964 OMQ851964:ONC851964 OWM851964:OWY851964 PGI851964:PGU851964 PQE851964:PQQ851964 QAA851964:QAM851964 QJW851964:QKI851964 QTS851964:QUE851964 RDO851964:REA851964 RNK851964:RNW851964 RXG851964:RXS851964 SHC851964:SHO851964 SQY851964:SRK851964 TAU851964:TBG851964 TKQ851964:TLC851964 TUM851964:TUY851964 UEI851964:UEU851964 UOE851964:UOQ851964 UYA851964:UYM851964 VHW851964:VII851964 VRS851964:VSE851964 WBO851964:WCA851964 WLK851964:WLW851964 WVG851964:WVS851964 IU917500:JG917500 SQ917500:TC917500 ACM917500:ACY917500 AMI917500:AMU917500 AWE917500:AWQ917500 BGA917500:BGM917500 BPW917500:BQI917500 BZS917500:CAE917500 CJO917500:CKA917500 CTK917500:CTW917500 DDG917500:DDS917500 DNC917500:DNO917500 DWY917500:DXK917500 EGU917500:EHG917500 EQQ917500:ERC917500 FAM917500:FAY917500 FKI917500:FKU917500 FUE917500:FUQ917500 GEA917500:GEM917500 GNW917500:GOI917500 GXS917500:GYE917500 HHO917500:HIA917500 HRK917500:HRW917500 IBG917500:IBS917500 ILC917500:ILO917500 IUY917500:IVK917500 JEU917500:JFG917500 JOQ917500:JPC917500 JYM917500:JYY917500 KII917500:KIU917500 KSE917500:KSQ917500 LCA917500:LCM917500 LLW917500:LMI917500 LVS917500:LWE917500 MFO917500:MGA917500 MPK917500:MPW917500 MZG917500:MZS917500 NJC917500:NJO917500 NSY917500:NTK917500 OCU917500:ODG917500 OMQ917500:ONC917500 OWM917500:OWY917500 PGI917500:PGU917500 PQE917500:PQQ917500 QAA917500:QAM917500 QJW917500:QKI917500 QTS917500:QUE917500 RDO917500:REA917500 RNK917500:RNW917500 RXG917500:RXS917500 SHC917500:SHO917500 SQY917500:SRK917500 TAU917500:TBG917500 TKQ917500:TLC917500 TUM917500:TUY917500 UEI917500:UEU917500 UOE917500:UOQ917500 UYA917500:UYM917500 VHW917500:VII917500 VRS917500:VSE917500 WBO917500:WCA917500 WLK917500:WLW917500 WVG917500:WVS917500 IU983036:JG983036 SQ983036:TC983036 ACM983036:ACY983036 AMI983036:AMU983036 AWE983036:AWQ983036 BGA983036:BGM983036 BPW983036:BQI983036 BZS983036:CAE983036 CJO983036:CKA983036 CTK983036:CTW983036 DDG983036:DDS983036 DNC983036:DNO983036 DWY983036:DXK983036 EGU983036:EHG983036 EQQ983036:ERC983036 FAM983036:FAY983036 FKI983036:FKU983036 FUE983036:FUQ983036 GEA983036:GEM983036 GNW983036:GOI983036 GXS983036:GYE983036 HHO983036:HIA983036 HRK983036:HRW983036 IBG983036:IBS983036 ILC983036:ILO983036 IUY983036:IVK983036 JEU983036:JFG983036 JOQ983036:JPC983036 JYM983036:JYY983036 KII983036:KIU983036 KSE983036:KSQ983036 LCA983036:LCM983036 LLW983036:LMI983036 LVS983036:LWE983036 MFO983036:MGA983036 MPK983036:MPW983036 MZG983036:MZS983036 NJC983036:NJO983036 NSY983036:NTK983036 OCU983036:ODG983036 OMQ983036:ONC983036 OWM983036:OWY983036 PGI983036:PGU983036 PQE983036:PQQ983036 QAA983036:QAM983036 QJW983036:QKI983036 QTS983036:QUE983036 RDO983036:REA983036 RNK983036:RNW983036 RXG983036:RXS983036 SHC983036:SHO983036 SQY983036:SRK983036 TAU983036:TBG983036 TKQ983036:TLC983036 TUM983036:TUY983036 UEI983036:UEU983036 UOE983036:UOQ983036 UYA983036:UYM983036 VHW983036:VII983036 VRS983036:VSE983036 WBO983036:WCA983036 WLK983036:WLW983036 WVG983036:WVS983036 JC65534:JG65534 SY65534:TC65534 ACU65534:ACY65534 AMQ65534:AMU65534 AWM65534:AWQ65534 BGI65534:BGM65534 BQE65534:BQI65534 CAA65534:CAE65534 CJW65534:CKA65534 CTS65534:CTW65534 DDO65534:DDS65534 DNK65534:DNO65534 DXG65534:DXK65534 EHC65534:EHG65534 EQY65534:ERC65534 FAU65534:FAY65534 FKQ65534:FKU65534 FUM65534:FUQ65534 GEI65534:GEM65534 GOE65534:GOI65534 GYA65534:GYE65534 HHW65534:HIA65534 HRS65534:HRW65534 IBO65534:IBS65534 ILK65534:ILO65534 IVG65534:IVK65534 JFC65534:JFG65534 JOY65534:JPC65534 JYU65534:JYY65534 KIQ65534:KIU65534 KSM65534:KSQ65534 LCI65534:LCM65534 LME65534:LMI65534 LWA65534:LWE65534 MFW65534:MGA65534 MPS65534:MPW65534 MZO65534:MZS65534 NJK65534:NJO65534 NTG65534:NTK65534 ODC65534:ODG65534 OMY65534:ONC65534 OWU65534:OWY65534 PGQ65534:PGU65534 PQM65534:PQQ65534 QAI65534:QAM65534 QKE65534:QKI65534 QUA65534:QUE65534 RDW65534:REA65534 RNS65534:RNW65534 RXO65534:RXS65534 SHK65534:SHO65534 SRG65534:SRK65534 TBC65534:TBG65534 TKY65534:TLC65534 TUU65534:TUY65534 UEQ65534:UEU65534 UOM65534:UOQ65534 UYI65534:UYM65534 VIE65534:VII65534 VSA65534:VSE65534 WBW65534:WCA65534 WLS65534:WLW65534 WVO65534:WVS65534 JC131070:JG131070 SY131070:TC131070 ACU131070:ACY131070 AMQ131070:AMU131070 AWM131070:AWQ131070 BGI131070:BGM131070 BQE131070:BQI131070 CAA131070:CAE131070 CJW131070:CKA131070 CTS131070:CTW131070 DDO131070:DDS131070 DNK131070:DNO131070 DXG131070:DXK131070 EHC131070:EHG131070 EQY131070:ERC131070 FAU131070:FAY131070 FKQ131070:FKU131070 FUM131070:FUQ131070 GEI131070:GEM131070 GOE131070:GOI131070 GYA131070:GYE131070 HHW131070:HIA131070 HRS131070:HRW131070 IBO131070:IBS131070 ILK131070:ILO131070 IVG131070:IVK131070 JFC131070:JFG131070 JOY131070:JPC131070 JYU131070:JYY131070 KIQ131070:KIU131070 KSM131070:KSQ131070 LCI131070:LCM131070 LME131070:LMI131070 LWA131070:LWE131070 MFW131070:MGA131070 MPS131070:MPW131070 MZO131070:MZS131070 NJK131070:NJO131070 NTG131070:NTK131070 ODC131070:ODG131070 OMY131070:ONC131070 OWU131070:OWY131070 PGQ131070:PGU131070 PQM131070:PQQ131070 QAI131070:QAM131070 QKE131070:QKI131070 QUA131070:QUE131070 RDW131070:REA131070 RNS131070:RNW131070 RXO131070:RXS131070 SHK131070:SHO131070 SRG131070:SRK131070 TBC131070:TBG131070 TKY131070:TLC131070 TUU131070:TUY131070 UEQ131070:UEU131070 UOM131070:UOQ131070 UYI131070:UYM131070 VIE131070:VII131070 VSA131070:VSE131070 WBW131070:WCA131070 WLS131070:WLW131070 WVO131070:WVS131070 JC196606:JG196606 SY196606:TC196606 ACU196606:ACY196606 AMQ196606:AMU196606 AWM196606:AWQ196606 BGI196606:BGM196606 BQE196606:BQI196606 CAA196606:CAE196606 CJW196606:CKA196606 CTS196606:CTW196606 DDO196606:DDS196606 DNK196606:DNO196606 DXG196606:DXK196606 EHC196606:EHG196606 EQY196606:ERC196606 FAU196606:FAY196606 FKQ196606:FKU196606 FUM196606:FUQ196606 GEI196606:GEM196606 GOE196606:GOI196606 GYA196606:GYE196606 HHW196606:HIA196606 HRS196606:HRW196606 IBO196606:IBS196606 ILK196606:ILO196606 IVG196606:IVK196606 JFC196606:JFG196606 JOY196606:JPC196606 JYU196606:JYY196606 KIQ196606:KIU196606 KSM196606:KSQ196606 LCI196606:LCM196606 LME196606:LMI196606 LWA196606:LWE196606 MFW196606:MGA196606 MPS196606:MPW196606 MZO196606:MZS196606 NJK196606:NJO196606 NTG196606:NTK196606 ODC196606:ODG196606 OMY196606:ONC196606 OWU196606:OWY196606 PGQ196606:PGU196606 PQM196606:PQQ196606 QAI196606:QAM196606 QKE196606:QKI196606 QUA196606:QUE196606 RDW196606:REA196606 RNS196606:RNW196606 RXO196606:RXS196606 SHK196606:SHO196606 SRG196606:SRK196606 TBC196606:TBG196606 TKY196606:TLC196606 TUU196606:TUY196606 UEQ196606:UEU196606 UOM196606:UOQ196606 UYI196606:UYM196606 VIE196606:VII196606 VSA196606:VSE196606 WBW196606:WCA196606 WLS196606:WLW196606 WVO196606:WVS196606 JC262142:JG262142 SY262142:TC262142 ACU262142:ACY262142 AMQ262142:AMU262142 AWM262142:AWQ262142 BGI262142:BGM262142 BQE262142:BQI262142 CAA262142:CAE262142 CJW262142:CKA262142 CTS262142:CTW262142 DDO262142:DDS262142 DNK262142:DNO262142 DXG262142:DXK262142 EHC262142:EHG262142 EQY262142:ERC262142 FAU262142:FAY262142 FKQ262142:FKU262142 FUM262142:FUQ262142 GEI262142:GEM262142 GOE262142:GOI262142 GYA262142:GYE262142 HHW262142:HIA262142 HRS262142:HRW262142 IBO262142:IBS262142 ILK262142:ILO262142 IVG262142:IVK262142 JFC262142:JFG262142 JOY262142:JPC262142 JYU262142:JYY262142 KIQ262142:KIU262142 KSM262142:KSQ262142 LCI262142:LCM262142 LME262142:LMI262142 LWA262142:LWE262142 MFW262142:MGA262142 MPS262142:MPW262142 MZO262142:MZS262142 NJK262142:NJO262142 NTG262142:NTK262142 ODC262142:ODG262142 OMY262142:ONC262142 OWU262142:OWY262142 PGQ262142:PGU262142 PQM262142:PQQ262142 QAI262142:QAM262142 QKE262142:QKI262142 QUA262142:QUE262142 RDW262142:REA262142 RNS262142:RNW262142 RXO262142:RXS262142 SHK262142:SHO262142 SRG262142:SRK262142 TBC262142:TBG262142 TKY262142:TLC262142 TUU262142:TUY262142 UEQ262142:UEU262142 UOM262142:UOQ262142 UYI262142:UYM262142 VIE262142:VII262142 VSA262142:VSE262142 WBW262142:WCA262142 WLS262142:WLW262142 WVO262142:WVS262142 JC327678:JG327678 SY327678:TC327678 ACU327678:ACY327678 AMQ327678:AMU327678 AWM327678:AWQ327678 BGI327678:BGM327678 BQE327678:BQI327678 CAA327678:CAE327678 CJW327678:CKA327678 CTS327678:CTW327678 DDO327678:DDS327678 DNK327678:DNO327678 DXG327678:DXK327678 EHC327678:EHG327678 EQY327678:ERC327678 FAU327678:FAY327678 FKQ327678:FKU327678 FUM327678:FUQ327678 GEI327678:GEM327678 GOE327678:GOI327678 GYA327678:GYE327678 HHW327678:HIA327678 HRS327678:HRW327678 IBO327678:IBS327678 ILK327678:ILO327678 IVG327678:IVK327678 JFC327678:JFG327678 JOY327678:JPC327678 JYU327678:JYY327678 KIQ327678:KIU327678 KSM327678:KSQ327678 LCI327678:LCM327678 LME327678:LMI327678 LWA327678:LWE327678 MFW327678:MGA327678 MPS327678:MPW327678 MZO327678:MZS327678 NJK327678:NJO327678 NTG327678:NTK327678 ODC327678:ODG327678 OMY327678:ONC327678 OWU327678:OWY327678 PGQ327678:PGU327678 PQM327678:PQQ327678 QAI327678:QAM327678 QKE327678:QKI327678 QUA327678:QUE327678 RDW327678:REA327678 RNS327678:RNW327678 RXO327678:RXS327678 SHK327678:SHO327678 SRG327678:SRK327678 TBC327678:TBG327678 TKY327678:TLC327678 TUU327678:TUY327678 UEQ327678:UEU327678 UOM327678:UOQ327678 UYI327678:UYM327678 VIE327678:VII327678 VSA327678:VSE327678 WBW327678:WCA327678 WLS327678:WLW327678 WVO327678:WVS327678 JC393214:JG393214 SY393214:TC393214 ACU393214:ACY393214 AMQ393214:AMU393214 AWM393214:AWQ393214 BGI393214:BGM393214 BQE393214:BQI393214 CAA393214:CAE393214 CJW393214:CKA393214 CTS393214:CTW393214 DDO393214:DDS393214 DNK393214:DNO393214 DXG393214:DXK393214 EHC393214:EHG393214 EQY393214:ERC393214 FAU393214:FAY393214 FKQ393214:FKU393214 FUM393214:FUQ393214 GEI393214:GEM393214 GOE393214:GOI393214 GYA393214:GYE393214 HHW393214:HIA393214 HRS393214:HRW393214 IBO393214:IBS393214 ILK393214:ILO393214 IVG393214:IVK393214 JFC393214:JFG393214 JOY393214:JPC393214 JYU393214:JYY393214 KIQ393214:KIU393214 KSM393214:KSQ393214 LCI393214:LCM393214 LME393214:LMI393214 LWA393214:LWE393214 MFW393214:MGA393214 MPS393214:MPW393214 MZO393214:MZS393214 NJK393214:NJO393214 NTG393214:NTK393214 ODC393214:ODG393214 OMY393214:ONC393214 OWU393214:OWY393214 PGQ393214:PGU393214 PQM393214:PQQ393214 QAI393214:QAM393214 QKE393214:QKI393214 QUA393214:QUE393214 RDW393214:REA393214 RNS393214:RNW393214 RXO393214:RXS393214 SHK393214:SHO393214 SRG393214:SRK393214 TBC393214:TBG393214 TKY393214:TLC393214 TUU393214:TUY393214 UEQ393214:UEU393214 UOM393214:UOQ393214 UYI393214:UYM393214 VIE393214:VII393214 VSA393214:VSE393214 WBW393214:WCA393214 WLS393214:WLW393214 WVO393214:WVS393214 JC458750:JG458750 SY458750:TC458750 ACU458750:ACY458750 AMQ458750:AMU458750 AWM458750:AWQ458750 BGI458750:BGM458750 BQE458750:BQI458750 CAA458750:CAE458750 CJW458750:CKA458750 CTS458750:CTW458750 DDO458750:DDS458750 DNK458750:DNO458750 DXG458750:DXK458750 EHC458750:EHG458750 EQY458750:ERC458750 FAU458750:FAY458750 FKQ458750:FKU458750 FUM458750:FUQ458750 GEI458750:GEM458750 GOE458750:GOI458750 GYA458750:GYE458750 HHW458750:HIA458750 HRS458750:HRW458750 IBO458750:IBS458750 ILK458750:ILO458750 IVG458750:IVK458750 JFC458750:JFG458750 JOY458750:JPC458750 JYU458750:JYY458750 KIQ458750:KIU458750 KSM458750:KSQ458750 LCI458750:LCM458750 LME458750:LMI458750 LWA458750:LWE458750 MFW458750:MGA458750 MPS458750:MPW458750 MZO458750:MZS458750 NJK458750:NJO458750 NTG458750:NTK458750 ODC458750:ODG458750 OMY458750:ONC458750 OWU458750:OWY458750 PGQ458750:PGU458750 PQM458750:PQQ458750 QAI458750:QAM458750 QKE458750:QKI458750 QUA458750:QUE458750 RDW458750:REA458750 RNS458750:RNW458750 RXO458750:RXS458750 SHK458750:SHO458750 SRG458750:SRK458750 TBC458750:TBG458750 TKY458750:TLC458750 TUU458750:TUY458750 UEQ458750:UEU458750 UOM458750:UOQ458750 UYI458750:UYM458750 VIE458750:VII458750 VSA458750:VSE458750 WBW458750:WCA458750 WLS458750:WLW458750 WVO458750:WVS458750 JC524286:JG524286 SY524286:TC524286 ACU524286:ACY524286 AMQ524286:AMU524286 AWM524286:AWQ524286 BGI524286:BGM524286 BQE524286:BQI524286 CAA524286:CAE524286 CJW524286:CKA524286 CTS524286:CTW524286 DDO524286:DDS524286 DNK524286:DNO524286 DXG524286:DXK524286 EHC524286:EHG524286 EQY524286:ERC524286 FAU524286:FAY524286 FKQ524286:FKU524286 FUM524286:FUQ524286 GEI524286:GEM524286 GOE524286:GOI524286 GYA524286:GYE524286 HHW524286:HIA524286 HRS524286:HRW524286 IBO524286:IBS524286 ILK524286:ILO524286 IVG524286:IVK524286 JFC524286:JFG524286 JOY524286:JPC524286 JYU524286:JYY524286 KIQ524286:KIU524286 KSM524286:KSQ524286 LCI524286:LCM524286 LME524286:LMI524286 LWA524286:LWE524286 MFW524286:MGA524286 MPS524286:MPW524286 MZO524286:MZS524286 NJK524286:NJO524286 NTG524286:NTK524286 ODC524286:ODG524286 OMY524286:ONC524286 OWU524286:OWY524286 PGQ524286:PGU524286 PQM524286:PQQ524286 QAI524286:QAM524286 QKE524286:QKI524286 QUA524286:QUE524286 RDW524286:REA524286 RNS524286:RNW524286 RXO524286:RXS524286 SHK524286:SHO524286 SRG524286:SRK524286 TBC524286:TBG524286 TKY524286:TLC524286 TUU524286:TUY524286 UEQ524286:UEU524286 UOM524286:UOQ524286 UYI524286:UYM524286 VIE524286:VII524286 VSA524286:VSE524286 WBW524286:WCA524286 WLS524286:WLW524286 WVO524286:WVS524286 JC589822:JG589822 SY589822:TC589822 ACU589822:ACY589822 AMQ589822:AMU589822 AWM589822:AWQ589822 BGI589822:BGM589822 BQE589822:BQI589822 CAA589822:CAE589822 CJW589822:CKA589822 CTS589822:CTW589822 DDO589822:DDS589822 DNK589822:DNO589822 DXG589822:DXK589822 EHC589822:EHG589822 EQY589822:ERC589822 FAU589822:FAY589822 FKQ589822:FKU589822 FUM589822:FUQ589822 GEI589822:GEM589822 GOE589822:GOI589822 GYA589822:GYE589822 HHW589822:HIA589822 HRS589822:HRW589822 IBO589822:IBS589822 ILK589822:ILO589822 IVG589822:IVK589822 JFC589822:JFG589822 JOY589822:JPC589822 JYU589822:JYY589822 KIQ589822:KIU589822 KSM589822:KSQ589822 LCI589822:LCM589822 LME589822:LMI589822 LWA589822:LWE589822 MFW589822:MGA589822 MPS589822:MPW589822 MZO589822:MZS589822 NJK589822:NJO589822 NTG589822:NTK589822 ODC589822:ODG589822 OMY589822:ONC589822 OWU589822:OWY589822 PGQ589822:PGU589822 PQM589822:PQQ589822 QAI589822:QAM589822 QKE589822:QKI589822 QUA589822:QUE589822 RDW589822:REA589822 RNS589822:RNW589822 RXO589822:RXS589822 SHK589822:SHO589822 SRG589822:SRK589822 TBC589822:TBG589822 TKY589822:TLC589822 TUU589822:TUY589822 UEQ589822:UEU589822 UOM589822:UOQ589822 UYI589822:UYM589822 VIE589822:VII589822 VSA589822:VSE589822 WBW589822:WCA589822 WLS589822:WLW589822 WVO589822:WVS589822 JC655358:JG655358 SY655358:TC655358 ACU655358:ACY655358 AMQ655358:AMU655358 AWM655358:AWQ655358 BGI655358:BGM655358 BQE655358:BQI655358 CAA655358:CAE655358 CJW655358:CKA655358 CTS655358:CTW655358 DDO655358:DDS655358 DNK655358:DNO655358 DXG655358:DXK655358 EHC655358:EHG655358 EQY655358:ERC655358 FAU655358:FAY655358 FKQ655358:FKU655358 FUM655358:FUQ655358 GEI655358:GEM655358 GOE655358:GOI655358 GYA655358:GYE655358 HHW655358:HIA655358 HRS655358:HRW655358 IBO655358:IBS655358 ILK655358:ILO655358 IVG655358:IVK655358 JFC655358:JFG655358 JOY655358:JPC655358 JYU655358:JYY655358 KIQ655358:KIU655358 KSM655358:KSQ655358 LCI655358:LCM655358 LME655358:LMI655358 LWA655358:LWE655358 MFW655358:MGA655358 MPS655358:MPW655358 MZO655358:MZS655358 NJK655358:NJO655358 NTG655358:NTK655358 ODC655358:ODG655358 OMY655358:ONC655358 OWU655358:OWY655358 PGQ655358:PGU655358 PQM655358:PQQ655358 QAI655358:QAM655358 QKE655358:QKI655358 QUA655358:QUE655358 RDW655358:REA655358 RNS655358:RNW655358 RXO655358:RXS655358 SHK655358:SHO655358 SRG655358:SRK655358 TBC655358:TBG655358 TKY655358:TLC655358 TUU655358:TUY655358 UEQ655358:UEU655358 UOM655358:UOQ655358 UYI655358:UYM655358 VIE655358:VII655358 VSA655358:VSE655358 WBW655358:WCA655358 WLS655358:WLW655358 WVO655358:WVS655358 JC720894:JG720894 SY720894:TC720894 ACU720894:ACY720894 AMQ720894:AMU720894 AWM720894:AWQ720894 BGI720894:BGM720894 BQE720894:BQI720894 CAA720894:CAE720894 CJW720894:CKA720894 CTS720894:CTW720894 DDO720894:DDS720894 DNK720894:DNO720894 DXG720894:DXK720894 EHC720894:EHG720894 EQY720894:ERC720894 FAU720894:FAY720894 FKQ720894:FKU720894 FUM720894:FUQ720894 GEI720894:GEM720894 GOE720894:GOI720894 GYA720894:GYE720894 HHW720894:HIA720894 HRS720894:HRW720894 IBO720894:IBS720894 ILK720894:ILO720894 IVG720894:IVK720894 JFC720894:JFG720894 JOY720894:JPC720894 JYU720894:JYY720894 KIQ720894:KIU720894 KSM720894:KSQ720894 LCI720894:LCM720894 LME720894:LMI720894 LWA720894:LWE720894 MFW720894:MGA720894 MPS720894:MPW720894 MZO720894:MZS720894 NJK720894:NJO720894 NTG720894:NTK720894 ODC720894:ODG720894 OMY720894:ONC720894 OWU720894:OWY720894 PGQ720894:PGU720894 PQM720894:PQQ720894 QAI720894:QAM720894 QKE720894:QKI720894 QUA720894:QUE720894 RDW720894:REA720894 RNS720894:RNW720894 RXO720894:RXS720894 SHK720894:SHO720894 SRG720894:SRK720894 TBC720894:TBG720894 TKY720894:TLC720894 TUU720894:TUY720894 UEQ720894:UEU720894 UOM720894:UOQ720894 UYI720894:UYM720894 VIE720894:VII720894 VSA720894:VSE720894 WBW720894:WCA720894 WLS720894:WLW720894 WVO720894:WVS720894 JC786430:JG786430 SY786430:TC786430 ACU786430:ACY786430 AMQ786430:AMU786430 AWM786430:AWQ786430 BGI786430:BGM786430 BQE786430:BQI786430 CAA786430:CAE786430 CJW786430:CKA786430 CTS786430:CTW786430 DDO786430:DDS786430 DNK786430:DNO786430 DXG786430:DXK786430 EHC786430:EHG786430 EQY786430:ERC786430 FAU786430:FAY786430 FKQ786430:FKU786430 FUM786430:FUQ786430 GEI786430:GEM786430 GOE786430:GOI786430 GYA786430:GYE786430 HHW786430:HIA786430 HRS786430:HRW786430 IBO786430:IBS786430 ILK786430:ILO786430 IVG786430:IVK786430 JFC786430:JFG786430 JOY786430:JPC786430 JYU786430:JYY786430 KIQ786430:KIU786430 KSM786430:KSQ786430 LCI786430:LCM786430 LME786430:LMI786430 LWA786430:LWE786430 MFW786430:MGA786430 MPS786430:MPW786430 MZO786430:MZS786430 NJK786430:NJO786430 NTG786430:NTK786430 ODC786430:ODG786430 OMY786430:ONC786430 OWU786430:OWY786430 PGQ786430:PGU786430 PQM786430:PQQ786430 QAI786430:QAM786430 QKE786430:QKI786430 QUA786430:QUE786430 RDW786430:REA786430 RNS786430:RNW786430 RXO786430:RXS786430 SHK786430:SHO786430 SRG786430:SRK786430 TBC786430:TBG786430 TKY786430:TLC786430 TUU786430:TUY786430 UEQ786430:UEU786430 UOM786430:UOQ786430 UYI786430:UYM786430 VIE786430:VII786430 VSA786430:VSE786430 WBW786430:WCA786430 WLS786430:WLW786430 WVO786430:WVS786430 JC851966:JG851966 SY851966:TC851966 ACU851966:ACY851966 AMQ851966:AMU851966 AWM851966:AWQ851966 BGI851966:BGM851966 BQE851966:BQI851966 CAA851966:CAE851966 CJW851966:CKA851966 CTS851966:CTW851966 DDO851966:DDS851966 DNK851966:DNO851966 DXG851966:DXK851966 EHC851966:EHG851966 EQY851966:ERC851966 FAU851966:FAY851966 FKQ851966:FKU851966 FUM851966:FUQ851966 GEI851966:GEM851966 GOE851966:GOI851966 GYA851966:GYE851966 HHW851966:HIA851966 HRS851966:HRW851966 IBO851966:IBS851966 ILK851966:ILO851966 IVG851966:IVK851966 JFC851966:JFG851966 JOY851966:JPC851966 JYU851966:JYY851966 KIQ851966:KIU851966 KSM851966:KSQ851966 LCI851966:LCM851966 LME851966:LMI851966 LWA851966:LWE851966 MFW851966:MGA851966 MPS851966:MPW851966 MZO851966:MZS851966 NJK851966:NJO851966 NTG851966:NTK851966 ODC851966:ODG851966 OMY851966:ONC851966 OWU851966:OWY851966 PGQ851966:PGU851966 PQM851966:PQQ851966 QAI851966:QAM851966 QKE851966:QKI851966 QUA851966:QUE851966 RDW851966:REA851966 RNS851966:RNW851966 RXO851966:RXS851966 SHK851966:SHO851966 SRG851966:SRK851966 TBC851966:TBG851966 TKY851966:TLC851966 TUU851966:TUY851966 UEQ851966:UEU851966 UOM851966:UOQ851966 UYI851966:UYM851966 VIE851966:VII851966 VSA851966:VSE851966 WBW851966:WCA851966 WLS851966:WLW851966 WVO851966:WVS851966 JC917502:JG917502 SY917502:TC917502 ACU917502:ACY917502 AMQ917502:AMU917502 AWM917502:AWQ917502 BGI917502:BGM917502 BQE917502:BQI917502 CAA917502:CAE917502 CJW917502:CKA917502 CTS917502:CTW917502 DDO917502:DDS917502 DNK917502:DNO917502 DXG917502:DXK917502 EHC917502:EHG917502 EQY917502:ERC917502 FAU917502:FAY917502 FKQ917502:FKU917502 FUM917502:FUQ917502 GEI917502:GEM917502 GOE917502:GOI917502 GYA917502:GYE917502 HHW917502:HIA917502 HRS917502:HRW917502 IBO917502:IBS917502 ILK917502:ILO917502 IVG917502:IVK917502 JFC917502:JFG917502 JOY917502:JPC917502 JYU917502:JYY917502 KIQ917502:KIU917502 KSM917502:KSQ917502 LCI917502:LCM917502 LME917502:LMI917502 LWA917502:LWE917502 MFW917502:MGA917502 MPS917502:MPW917502 MZO917502:MZS917502 NJK917502:NJO917502 NTG917502:NTK917502 ODC917502:ODG917502 OMY917502:ONC917502 OWU917502:OWY917502 PGQ917502:PGU917502 PQM917502:PQQ917502 QAI917502:QAM917502 QKE917502:QKI917502 QUA917502:QUE917502 RDW917502:REA917502 RNS917502:RNW917502 RXO917502:RXS917502 SHK917502:SHO917502 SRG917502:SRK917502 TBC917502:TBG917502 TKY917502:TLC917502 TUU917502:TUY917502 UEQ917502:UEU917502 UOM917502:UOQ917502 UYI917502:UYM917502 VIE917502:VII917502 VSA917502:VSE917502 WBW917502:WCA917502 WLS917502:WLW917502 WVO917502:WVS917502 JC983038:JG983038 SY983038:TC983038 ACU983038:ACY983038 AMQ983038:AMU983038 AWM983038:AWQ983038 BGI983038:BGM983038 BQE983038:BQI983038 CAA983038:CAE983038 CJW983038:CKA983038 CTS983038:CTW983038 DDO983038:DDS983038 DNK983038:DNO983038 DXG983038:DXK983038 EHC983038:EHG983038 EQY983038:ERC983038 FAU983038:FAY983038 FKQ983038:FKU983038 FUM983038:FUQ983038 GEI983038:GEM983038 GOE983038:GOI983038 GYA983038:GYE983038 HHW983038:HIA983038 HRS983038:HRW983038 IBO983038:IBS983038 ILK983038:ILO983038 IVG983038:IVK983038 JFC983038:JFG983038 JOY983038:JPC983038 JYU983038:JYY983038 KIQ983038:KIU983038 KSM983038:KSQ983038 LCI983038:LCM983038 LME983038:LMI983038 LWA983038:LWE983038 MFW983038:MGA983038 MPS983038:MPW983038 MZO983038:MZS983038 NJK983038:NJO983038 NTG983038:NTK983038 ODC983038:ODG983038 OMY983038:ONC983038 OWU983038:OWY983038 PGQ983038:PGU983038 PQM983038:PQQ983038 QAI983038:QAM983038 QKE983038:QKI983038 QUA983038:QUE983038 RDW983038:REA983038 RNS983038:RNW983038 RXO983038:RXS983038 SHK983038:SHO983038 SRG983038:SRK983038 TBC983038:TBG983038 TKY983038:TLC983038 TUU983038:TUY983038 UEQ983038:UEU983038 UOM983038:UOQ983038 UYI983038:UYM983038 VIE983038:VII983038 VSA983038:VSE983038 WBW983038:WCA983038 WLS983038:WLW983038 WVO983038:WVS983038 IU65536:JG65536 SQ65536:TC65536 ACM65536:ACY65536 AMI65536:AMU65536 AWE65536:AWQ65536 BGA65536:BGM65536 BPW65536:BQI65536 BZS65536:CAE65536 CJO65536:CKA65536 CTK65536:CTW65536 DDG65536:DDS65536 DNC65536:DNO65536 DWY65536:DXK65536 EGU65536:EHG65536 EQQ65536:ERC65536 FAM65536:FAY65536 FKI65536:FKU65536 FUE65536:FUQ65536 GEA65536:GEM65536 GNW65536:GOI65536 GXS65536:GYE65536 HHO65536:HIA65536 HRK65536:HRW65536 IBG65536:IBS65536 ILC65536:ILO65536 IUY65536:IVK65536 JEU65536:JFG65536 JOQ65536:JPC65536 JYM65536:JYY65536 KII65536:KIU65536 KSE65536:KSQ65536 LCA65536:LCM65536 LLW65536:LMI65536 LVS65536:LWE65536 MFO65536:MGA65536 MPK65536:MPW65536 MZG65536:MZS65536 NJC65536:NJO65536 NSY65536:NTK65536 OCU65536:ODG65536 OMQ65536:ONC65536 OWM65536:OWY65536 PGI65536:PGU65536 PQE65536:PQQ65536 QAA65536:QAM65536 QJW65536:QKI65536 QTS65536:QUE65536 RDO65536:REA65536 RNK65536:RNW65536 RXG65536:RXS65536 SHC65536:SHO65536 SQY65536:SRK65536 TAU65536:TBG65536 TKQ65536:TLC65536 TUM65536:TUY65536 UEI65536:UEU65536 UOE65536:UOQ65536 UYA65536:UYM65536 VHW65536:VII65536 VRS65536:VSE65536 WBO65536:WCA65536 WLK65536:WLW65536 WVG65536:WVS65536 IU131072:JG131072 SQ131072:TC131072 ACM131072:ACY131072 AMI131072:AMU131072 AWE131072:AWQ131072 BGA131072:BGM131072 BPW131072:BQI131072 BZS131072:CAE131072 CJO131072:CKA131072 CTK131072:CTW131072 DDG131072:DDS131072 DNC131072:DNO131072 DWY131072:DXK131072 EGU131072:EHG131072 EQQ131072:ERC131072 FAM131072:FAY131072 FKI131072:FKU131072 FUE131072:FUQ131072 GEA131072:GEM131072 GNW131072:GOI131072 GXS131072:GYE131072 HHO131072:HIA131072 HRK131072:HRW131072 IBG131072:IBS131072 ILC131072:ILO131072 IUY131072:IVK131072 JEU131072:JFG131072 JOQ131072:JPC131072 JYM131072:JYY131072 KII131072:KIU131072 KSE131072:KSQ131072 LCA131072:LCM131072 LLW131072:LMI131072 LVS131072:LWE131072 MFO131072:MGA131072 MPK131072:MPW131072 MZG131072:MZS131072 NJC131072:NJO131072 NSY131072:NTK131072 OCU131072:ODG131072 OMQ131072:ONC131072 OWM131072:OWY131072 PGI131072:PGU131072 PQE131072:PQQ131072 QAA131072:QAM131072 QJW131072:QKI131072 QTS131072:QUE131072 RDO131072:REA131072 RNK131072:RNW131072 RXG131072:RXS131072 SHC131072:SHO131072 SQY131072:SRK131072 TAU131072:TBG131072 TKQ131072:TLC131072 TUM131072:TUY131072 UEI131072:UEU131072 UOE131072:UOQ131072 UYA131072:UYM131072 VHW131072:VII131072 VRS131072:VSE131072 WBO131072:WCA131072 WLK131072:WLW131072 WVG131072:WVS131072 IU196608:JG196608 SQ196608:TC196608 ACM196608:ACY196608 AMI196608:AMU196608 AWE196608:AWQ196608 BGA196608:BGM196608 BPW196608:BQI196608 BZS196608:CAE196608 CJO196608:CKA196608 CTK196608:CTW196608 DDG196608:DDS196608 DNC196608:DNO196608 DWY196608:DXK196608 EGU196608:EHG196608 EQQ196608:ERC196608 FAM196608:FAY196608 FKI196608:FKU196608 FUE196608:FUQ196608 GEA196608:GEM196608 GNW196608:GOI196608 GXS196608:GYE196608 HHO196608:HIA196608 HRK196608:HRW196608 IBG196608:IBS196608 ILC196608:ILO196608 IUY196608:IVK196608 JEU196608:JFG196608 JOQ196608:JPC196608 JYM196608:JYY196608 KII196608:KIU196608 KSE196608:KSQ196608 LCA196608:LCM196608 LLW196608:LMI196608 LVS196608:LWE196608 MFO196608:MGA196608 MPK196608:MPW196608 MZG196608:MZS196608 NJC196608:NJO196608 NSY196608:NTK196608 OCU196608:ODG196608 OMQ196608:ONC196608 OWM196608:OWY196608 PGI196608:PGU196608 PQE196608:PQQ196608 QAA196608:QAM196608 QJW196608:QKI196608 QTS196608:QUE196608 RDO196608:REA196608 RNK196608:RNW196608 RXG196608:RXS196608 SHC196608:SHO196608 SQY196608:SRK196608 TAU196608:TBG196608 TKQ196608:TLC196608 TUM196608:TUY196608 UEI196608:UEU196608 UOE196608:UOQ196608 UYA196608:UYM196608 VHW196608:VII196608 VRS196608:VSE196608 WBO196608:WCA196608 WLK196608:WLW196608 WVG196608:WVS196608 IU262144:JG262144 SQ262144:TC262144 ACM262144:ACY262144 AMI262144:AMU262144 AWE262144:AWQ262144 BGA262144:BGM262144 BPW262144:BQI262144 BZS262144:CAE262144 CJO262144:CKA262144 CTK262144:CTW262144 DDG262144:DDS262144 DNC262144:DNO262144 DWY262144:DXK262144 EGU262144:EHG262144 EQQ262144:ERC262144 FAM262144:FAY262144 FKI262144:FKU262144 FUE262144:FUQ262144 GEA262144:GEM262144 GNW262144:GOI262144 GXS262144:GYE262144 HHO262144:HIA262144 HRK262144:HRW262144 IBG262144:IBS262144 ILC262144:ILO262144 IUY262144:IVK262144 JEU262144:JFG262144 JOQ262144:JPC262144 JYM262144:JYY262144 KII262144:KIU262144 KSE262144:KSQ262144 LCA262144:LCM262144 LLW262144:LMI262144 LVS262144:LWE262144 MFO262144:MGA262144 MPK262144:MPW262144 MZG262144:MZS262144 NJC262144:NJO262144 NSY262144:NTK262144 OCU262144:ODG262144 OMQ262144:ONC262144 OWM262144:OWY262144 PGI262144:PGU262144 PQE262144:PQQ262144 QAA262144:QAM262144 QJW262144:QKI262144 QTS262144:QUE262144 RDO262144:REA262144 RNK262144:RNW262144 RXG262144:RXS262144 SHC262144:SHO262144 SQY262144:SRK262144 TAU262144:TBG262144 TKQ262144:TLC262144 TUM262144:TUY262144 UEI262144:UEU262144 UOE262144:UOQ262144 UYA262144:UYM262144 VHW262144:VII262144 VRS262144:VSE262144 WBO262144:WCA262144 WLK262144:WLW262144 WVG262144:WVS262144 IU327680:JG327680 SQ327680:TC327680 ACM327680:ACY327680 AMI327680:AMU327680 AWE327680:AWQ327680 BGA327680:BGM327680 BPW327680:BQI327680 BZS327680:CAE327680 CJO327680:CKA327680 CTK327680:CTW327680 DDG327680:DDS327680 DNC327680:DNO327680 DWY327680:DXK327680 EGU327680:EHG327680 EQQ327680:ERC327680 FAM327680:FAY327680 FKI327680:FKU327680 FUE327680:FUQ327680 GEA327680:GEM327680 GNW327680:GOI327680 GXS327680:GYE327680 HHO327680:HIA327680 HRK327680:HRW327680 IBG327680:IBS327680 ILC327680:ILO327680 IUY327680:IVK327680 JEU327680:JFG327680 JOQ327680:JPC327680 JYM327680:JYY327680 KII327680:KIU327680 KSE327680:KSQ327680 LCA327680:LCM327680 LLW327680:LMI327680 LVS327680:LWE327680 MFO327680:MGA327680 MPK327680:MPW327680 MZG327680:MZS327680 NJC327680:NJO327680 NSY327680:NTK327680 OCU327680:ODG327680 OMQ327680:ONC327680 OWM327680:OWY327680 PGI327680:PGU327680 PQE327680:PQQ327680 QAA327680:QAM327680 QJW327680:QKI327680 QTS327680:QUE327680 RDO327680:REA327680 RNK327680:RNW327680 RXG327680:RXS327680 SHC327680:SHO327680 SQY327680:SRK327680 TAU327680:TBG327680 TKQ327680:TLC327680 TUM327680:TUY327680 UEI327680:UEU327680 UOE327680:UOQ327680 UYA327680:UYM327680 VHW327680:VII327680 VRS327680:VSE327680 WBO327680:WCA327680 WLK327680:WLW327680 WVG327680:WVS327680 IU393216:JG393216 SQ393216:TC393216 ACM393216:ACY393216 AMI393216:AMU393216 AWE393216:AWQ393216 BGA393216:BGM393216 BPW393216:BQI393216 BZS393216:CAE393216 CJO393216:CKA393216 CTK393216:CTW393216 DDG393216:DDS393216 DNC393216:DNO393216 DWY393216:DXK393216 EGU393216:EHG393216 EQQ393216:ERC393216 FAM393216:FAY393216 FKI393216:FKU393216 FUE393216:FUQ393216 GEA393216:GEM393216 GNW393216:GOI393216 GXS393216:GYE393216 HHO393216:HIA393216 HRK393216:HRW393216 IBG393216:IBS393216 ILC393216:ILO393216 IUY393216:IVK393216 JEU393216:JFG393216 JOQ393216:JPC393216 JYM393216:JYY393216 KII393216:KIU393216 KSE393216:KSQ393216 LCA393216:LCM393216 LLW393216:LMI393216 LVS393216:LWE393216 MFO393216:MGA393216 MPK393216:MPW393216 MZG393216:MZS393216 NJC393216:NJO393216 NSY393216:NTK393216 OCU393216:ODG393216 OMQ393216:ONC393216 OWM393216:OWY393216 PGI393216:PGU393216 PQE393216:PQQ393216 QAA393216:QAM393216 QJW393216:QKI393216 QTS393216:QUE393216 RDO393216:REA393216 RNK393216:RNW393216 RXG393216:RXS393216 SHC393216:SHO393216 SQY393216:SRK393216 TAU393216:TBG393216 TKQ393216:TLC393216 TUM393216:TUY393216 UEI393216:UEU393216 UOE393216:UOQ393216 UYA393216:UYM393216 VHW393216:VII393216 VRS393216:VSE393216 WBO393216:WCA393216 WLK393216:WLW393216 WVG393216:WVS393216 IU458752:JG458752 SQ458752:TC458752 ACM458752:ACY458752 AMI458752:AMU458752 AWE458752:AWQ458752 BGA458752:BGM458752 BPW458752:BQI458752 BZS458752:CAE458752 CJO458752:CKA458752 CTK458752:CTW458752 DDG458752:DDS458752 DNC458752:DNO458752 DWY458752:DXK458752 EGU458752:EHG458752 EQQ458752:ERC458752 FAM458752:FAY458752 FKI458752:FKU458752 FUE458752:FUQ458752 GEA458752:GEM458752 GNW458752:GOI458752 GXS458752:GYE458752 HHO458752:HIA458752 HRK458752:HRW458752 IBG458752:IBS458752 ILC458752:ILO458752 IUY458752:IVK458752 JEU458752:JFG458752 JOQ458752:JPC458752 JYM458752:JYY458752 KII458752:KIU458752 KSE458752:KSQ458752 LCA458752:LCM458752 LLW458752:LMI458752 LVS458752:LWE458752 MFO458752:MGA458752 MPK458752:MPW458752 MZG458752:MZS458752 NJC458752:NJO458752 NSY458752:NTK458752 OCU458752:ODG458752 OMQ458752:ONC458752 OWM458752:OWY458752 PGI458752:PGU458752 PQE458752:PQQ458752 QAA458752:QAM458752 QJW458752:QKI458752 QTS458752:QUE458752 RDO458752:REA458752 RNK458752:RNW458752 RXG458752:RXS458752 SHC458752:SHO458752 SQY458752:SRK458752 TAU458752:TBG458752 TKQ458752:TLC458752 TUM458752:TUY458752 UEI458752:UEU458752 UOE458752:UOQ458752 UYA458752:UYM458752 VHW458752:VII458752 VRS458752:VSE458752 WBO458752:WCA458752 WLK458752:WLW458752 WVG458752:WVS458752 IU524288:JG524288 SQ524288:TC524288 ACM524288:ACY524288 AMI524288:AMU524288 AWE524288:AWQ524288 BGA524288:BGM524288 BPW524288:BQI524288 BZS524288:CAE524288 CJO524288:CKA524288 CTK524288:CTW524288 DDG524288:DDS524288 DNC524288:DNO524288 DWY524288:DXK524288 EGU524288:EHG524288 EQQ524288:ERC524288 FAM524288:FAY524288 FKI524288:FKU524288 FUE524288:FUQ524288 GEA524288:GEM524288 GNW524288:GOI524288 GXS524288:GYE524288 HHO524288:HIA524288 HRK524288:HRW524288 IBG524288:IBS524288 ILC524288:ILO524288 IUY524288:IVK524288 JEU524288:JFG524288 JOQ524288:JPC524288 JYM524288:JYY524288 KII524288:KIU524288 KSE524288:KSQ524288 LCA524288:LCM524288 LLW524288:LMI524288 LVS524288:LWE524288 MFO524288:MGA524288 MPK524288:MPW524288 MZG524288:MZS524288 NJC524288:NJO524288 NSY524288:NTK524288 OCU524288:ODG524288 OMQ524288:ONC524288 OWM524288:OWY524288 PGI524288:PGU524288 PQE524288:PQQ524288 QAA524288:QAM524288 QJW524288:QKI524288 QTS524288:QUE524288 RDO524288:REA524288 RNK524288:RNW524288 RXG524288:RXS524288 SHC524288:SHO524288 SQY524288:SRK524288 TAU524288:TBG524288 TKQ524288:TLC524288 TUM524288:TUY524288 UEI524288:UEU524288 UOE524288:UOQ524288 UYA524288:UYM524288 VHW524288:VII524288 VRS524288:VSE524288 WBO524288:WCA524288 WLK524288:WLW524288 WVG524288:WVS524288 IU589824:JG589824 SQ589824:TC589824 ACM589824:ACY589824 AMI589824:AMU589824 AWE589824:AWQ589824 BGA589824:BGM589824 BPW589824:BQI589824 BZS589824:CAE589824 CJO589824:CKA589824 CTK589824:CTW589824 DDG589824:DDS589824 DNC589824:DNO589824 DWY589824:DXK589824 EGU589824:EHG589824 EQQ589824:ERC589824 FAM589824:FAY589824 FKI589824:FKU589824 FUE589824:FUQ589824 GEA589824:GEM589824 GNW589824:GOI589824 GXS589824:GYE589824 HHO589824:HIA589824 HRK589824:HRW589824 IBG589824:IBS589824 ILC589824:ILO589824 IUY589824:IVK589824 JEU589824:JFG589824 JOQ589824:JPC589824 JYM589824:JYY589824 KII589824:KIU589824 KSE589824:KSQ589824 LCA589824:LCM589824 LLW589824:LMI589824 LVS589824:LWE589824 MFO589824:MGA589824 MPK589824:MPW589824 MZG589824:MZS589824 NJC589824:NJO589824 NSY589824:NTK589824 OCU589824:ODG589824 OMQ589824:ONC589824 OWM589824:OWY589824 PGI589824:PGU589824 PQE589824:PQQ589824 QAA589824:QAM589824 QJW589824:QKI589824 QTS589824:QUE589824 RDO589824:REA589824 RNK589824:RNW589824 RXG589824:RXS589824 SHC589824:SHO589824 SQY589824:SRK589824 TAU589824:TBG589824 TKQ589824:TLC589824 TUM589824:TUY589824 UEI589824:UEU589824 UOE589824:UOQ589824 UYA589824:UYM589824 VHW589824:VII589824 VRS589824:VSE589824 WBO589824:WCA589824 WLK589824:WLW589824 WVG589824:WVS589824 IU655360:JG655360 SQ655360:TC655360 ACM655360:ACY655360 AMI655360:AMU655360 AWE655360:AWQ655360 BGA655360:BGM655360 BPW655360:BQI655360 BZS655360:CAE655360 CJO655360:CKA655360 CTK655360:CTW655360 DDG655360:DDS655360 DNC655360:DNO655360 DWY655360:DXK655360 EGU655360:EHG655360 EQQ655360:ERC655360 FAM655360:FAY655360 FKI655360:FKU655360 FUE655360:FUQ655360 GEA655360:GEM655360 GNW655360:GOI655360 GXS655360:GYE655360 HHO655360:HIA655360 HRK655360:HRW655360 IBG655360:IBS655360 ILC655360:ILO655360 IUY655360:IVK655360 JEU655360:JFG655360 JOQ655360:JPC655360 JYM655360:JYY655360 KII655360:KIU655360 KSE655360:KSQ655360 LCA655360:LCM655360 LLW655360:LMI655360 LVS655360:LWE655360 MFO655360:MGA655360 MPK655360:MPW655360 MZG655360:MZS655360 NJC655360:NJO655360 NSY655360:NTK655360 OCU655360:ODG655360 OMQ655360:ONC655360 OWM655360:OWY655360 PGI655360:PGU655360 PQE655360:PQQ655360 QAA655360:QAM655360 QJW655360:QKI655360 QTS655360:QUE655360 RDO655360:REA655360 RNK655360:RNW655360 RXG655360:RXS655360 SHC655360:SHO655360 SQY655360:SRK655360 TAU655360:TBG655360 TKQ655360:TLC655360 TUM655360:TUY655360 UEI655360:UEU655360 UOE655360:UOQ655360 UYA655360:UYM655360 VHW655360:VII655360 VRS655360:VSE655360 WBO655360:WCA655360 WLK655360:WLW655360 WVG655360:WVS655360 IU720896:JG720896 SQ720896:TC720896 ACM720896:ACY720896 AMI720896:AMU720896 AWE720896:AWQ720896 BGA720896:BGM720896 BPW720896:BQI720896 BZS720896:CAE720896 CJO720896:CKA720896 CTK720896:CTW720896 DDG720896:DDS720896 DNC720896:DNO720896 DWY720896:DXK720896 EGU720896:EHG720896 EQQ720896:ERC720896 FAM720896:FAY720896 FKI720896:FKU720896 FUE720896:FUQ720896 GEA720896:GEM720896 GNW720896:GOI720896 GXS720896:GYE720896 HHO720896:HIA720896 HRK720896:HRW720896 IBG720896:IBS720896 ILC720896:ILO720896 IUY720896:IVK720896 JEU720896:JFG720896 JOQ720896:JPC720896 JYM720896:JYY720896 KII720896:KIU720896 KSE720896:KSQ720896 LCA720896:LCM720896 LLW720896:LMI720896 LVS720896:LWE720896 MFO720896:MGA720896 MPK720896:MPW720896 MZG720896:MZS720896 NJC720896:NJO720896 NSY720896:NTK720896 OCU720896:ODG720896 OMQ720896:ONC720896 OWM720896:OWY720896 PGI720896:PGU720896 PQE720896:PQQ720896 QAA720896:QAM720896 QJW720896:QKI720896 QTS720896:QUE720896 RDO720896:REA720896 RNK720896:RNW720896 RXG720896:RXS720896 SHC720896:SHO720896 SQY720896:SRK720896 TAU720896:TBG720896 TKQ720896:TLC720896 TUM720896:TUY720896 UEI720896:UEU720896 UOE720896:UOQ720896 UYA720896:UYM720896 VHW720896:VII720896 VRS720896:VSE720896 WBO720896:WCA720896 WLK720896:WLW720896 WVG720896:WVS720896 IU786432:JG786432 SQ786432:TC786432 ACM786432:ACY786432 AMI786432:AMU786432 AWE786432:AWQ786432 BGA786432:BGM786432 BPW786432:BQI786432 BZS786432:CAE786432 CJO786432:CKA786432 CTK786432:CTW786432 DDG786432:DDS786432 DNC786432:DNO786432 DWY786432:DXK786432 EGU786432:EHG786432 EQQ786432:ERC786432 FAM786432:FAY786432 FKI786432:FKU786432 FUE786432:FUQ786432 GEA786432:GEM786432 GNW786432:GOI786432 GXS786432:GYE786432 HHO786432:HIA786432 HRK786432:HRW786432 IBG786432:IBS786432 ILC786432:ILO786432 IUY786432:IVK786432 JEU786432:JFG786432 JOQ786432:JPC786432 JYM786432:JYY786432 KII786432:KIU786432 KSE786432:KSQ786432 LCA786432:LCM786432 LLW786432:LMI786432 LVS786432:LWE786432 MFO786432:MGA786432 MPK786432:MPW786432 MZG786432:MZS786432 NJC786432:NJO786432 NSY786432:NTK786432 OCU786432:ODG786432 OMQ786432:ONC786432 OWM786432:OWY786432 PGI786432:PGU786432 PQE786432:PQQ786432 QAA786432:QAM786432 QJW786432:QKI786432 QTS786432:QUE786432 RDO786432:REA786432 RNK786432:RNW786432 RXG786432:RXS786432 SHC786432:SHO786432 SQY786432:SRK786432 TAU786432:TBG786432 TKQ786432:TLC786432 TUM786432:TUY786432 UEI786432:UEU786432 UOE786432:UOQ786432 UYA786432:UYM786432 VHW786432:VII786432 VRS786432:VSE786432 WBO786432:WCA786432 WLK786432:WLW786432 WVG786432:WVS786432 IU851968:JG851968 SQ851968:TC851968 ACM851968:ACY851968 AMI851968:AMU851968 AWE851968:AWQ851968 BGA851968:BGM851968 BPW851968:BQI851968 BZS851968:CAE851968 CJO851968:CKA851968 CTK851968:CTW851968 DDG851968:DDS851968 DNC851968:DNO851968 DWY851968:DXK851968 EGU851968:EHG851968 EQQ851968:ERC851968 FAM851968:FAY851968 FKI851968:FKU851968 FUE851968:FUQ851968 GEA851968:GEM851968 GNW851968:GOI851968 GXS851968:GYE851968 HHO851968:HIA851968 HRK851968:HRW851968 IBG851968:IBS851968 ILC851968:ILO851968 IUY851968:IVK851968 JEU851968:JFG851968 JOQ851968:JPC851968 JYM851968:JYY851968 KII851968:KIU851968 KSE851968:KSQ851968 LCA851968:LCM851968 LLW851968:LMI851968 LVS851968:LWE851968 MFO851968:MGA851968 MPK851968:MPW851968 MZG851968:MZS851968 NJC851968:NJO851968 NSY851968:NTK851968 OCU851968:ODG851968 OMQ851968:ONC851968 OWM851968:OWY851968 PGI851968:PGU851968 PQE851968:PQQ851968 QAA851968:QAM851968 QJW851968:QKI851968 QTS851968:QUE851968 RDO851968:REA851968 RNK851968:RNW851968 RXG851968:RXS851968 SHC851968:SHO851968 SQY851968:SRK851968 TAU851968:TBG851968 TKQ851968:TLC851968 TUM851968:TUY851968 UEI851968:UEU851968 UOE851968:UOQ851968 UYA851968:UYM851968 VHW851968:VII851968 VRS851968:VSE851968 WBO851968:WCA851968 WLK851968:WLW851968 WVG851968:WVS851968 IU917504:JG917504 SQ917504:TC917504 ACM917504:ACY917504 AMI917504:AMU917504 AWE917504:AWQ917504 BGA917504:BGM917504 BPW917504:BQI917504 BZS917504:CAE917504 CJO917504:CKA917504 CTK917504:CTW917504 DDG917504:DDS917504 DNC917504:DNO917504 DWY917504:DXK917504 EGU917504:EHG917504 EQQ917504:ERC917504 FAM917504:FAY917504 FKI917504:FKU917504 FUE917504:FUQ917504 GEA917504:GEM917504 GNW917504:GOI917504 GXS917504:GYE917504 HHO917504:HIA917504 HRK917504:HRW917504 IBG917504:IBS917504 ILC917504:ILO917504 IUY917504:IVK917504 JEU917504:JFG917504 JOQ917504:JPC917504 JYM917504:JYY917504 KII917504:KIU917504 KSE917504:KSQ917504 LCA917504:LCM917504 LLW917504:LMI917504 LVS917504:LWE917504 MFO917504:MGA917504 MPK917504:MPW917504 MZG917504:MZS917504 NJC917504:NJO917504 NSY917504:NTK917504 OCU917504:ODG917504 OMQ917504:ONC917504 OWM917504:OWY917504 PGI917504:PGU917504 PQE917504:PQQ917504 QAA917504:QAM917504 QJW917504:QKI917504 QTS917504:QUE917504 RDO917504:REA917504 RNK917504:RNW917504 RXG917504:RXS917504 SHC917504:SHO917504 SQY917504:SRK917504 TAU917504:TBG917504 TKQ917504:TLC917504 TUM917504:TUY917504 UEI917504:UEU917504 UOE917504:UOQ917504 UYA917504:UYM917504 VHW917504:VII917504 VRS917504:VSE917504 WBO917504:WCA917504 WLK917504:WLW917504 WVG917504:WVS917504 IU983040:JG983040 SQ983040:TC983040 ACM983040:ACY983040 AMI983040:AMU983040 AWE983040:AWQ983040 BGA983040:BGM983040 BPW983040:BQI983040 BZS983040:CAE983040 CJO983040:CKA983040 CTK983040:CTW983040 DDG983040:DDS983040 DNC983040:DNO983040 DWY983040:DXK983040 EGU983040:EHG983040 EQQ983040:ERC983040 FAM983040:FAY983040 FKI983040:FKU983040 FUE983040:FUQ983040 GEA983040:GEM983040 GNW983040:GOI983040 GXS983040:GYE983040 HHO983040:HIA983040 HRK983040:HRW983040 IBG983040:IBS983040 ILC983040:ILO983040 IUY983040:IVK983040 JEU983040:JFG983040 JOQ983040:JPC983040 JYM983040:JYY983040 KII983040:KIU983040 KSE983040:KSQ983040 LCA983040:LCM983040 LLW983040:LMI983040 LVS983040:LWE983040 MFO983040:MGA983040 MPK983040:MPW983040 MZG983040:MZS983040 NJC983040:NJO983040 NSY983040:NTK983040 OCU983040:ODG983040 OMQ983040:ONC983040 OWM983040:OWY983040 PGI983040:PGU983040 PQE983040:PQQ983040 QAA983040:QAM983040 QJW983040:QKI983040 QTS983040:QUE983040 RDO983040:REA983040 RNK983040:RNW983040 RXG983040:RXS983040 SHC983040:SHO983040 SQY983040:SRK983040 TAU983040:TBG983040 TKQ983040:TLC983040 TUM983040:TUY983040 UEI983040:UEU983040 UOE983040:UOQ983040 UYA983040:UYM983040 VHW983040:VII983040 VRS983040:VSE983040 WBO983040:WCA983040 WLK983040:WLW983040 WVG983040:WVS983040 IU65538:JG65538 SQ65538:TC65538 ACM65538:ACY65538 AMI65538:AMU65538 AWE65538:AWQ65538 BGA65538:BGM65538 BPW65538:BQI65538 BZS65538:CAE65538 CJO65538:CKA65538 CTK65538:CTW65538 DDG65538:DDS65538 DNC65538:DNO65538 DWY65538:DXK65538 EGU65538:EHG65538 EQQ65538:ERC65538 FAM65538:FAY65538 FKI65538:FKU65538 FUE65538:FUQ65538 GEA65538:GEM65538 GNW65538:GOI65538 GXS65538:GYE65538 HHO65538:HIA65538 HRK65538:HRW65538 IBG65538:IBS65538 ILC65538:ILO65538 IUY65538:IVK65538 JEU65538:JFG65538 JOQ65538:JPC65538 JYM65538:JYY65538 KII65538:KIU65538 KSE65538:KSQ65538 LCA65538:LCM65538 LLW65538:LMI65538 LVS65538:LWE65538 MFO65538:MGA65538 MPK65538:MPW65538 MZG65538:MZS65538 NJC65538:NJO65538 NSY65538:NTK65538 OCU65538:ODG65538 OMQ65538:ONC65538 OWM65538:OWY65538 PGI65538:PGU65538 PQE65538:PQQ65538 QAA65538:QAM65538 QJW65538:QKI65538 QTS65538:QUE65538 RDO65538:REA65538 RNK65538:RNW65538 RXG65538:RXS65538 SHC65538:SHO65538 SQY65538:SRK65538 TAU65538:TBG65538 TKQ65538:TLC65538 TUM65538:TUY65538 UEI65538:UEU65538 UOE65538:UOQ65538 UYA65538:UYM65538 VHW65538:VII65538 VRS65538:VSE65538 WBO65538:WCA65538 WLK65538:WLW65538 WVG65538:WVS65538 IU131074:JG131074 SQ131074:TC131074 ACM131074:ACY131074 AMI131074:AMU131074 AWE131074:AWQ131074 BGA131074:BGM131074 BPW131074:BQI131074 BZS131074:CAE131074 CJO131074:CKA131074 CTK131074:CTW131074 DDG131074:DDS131074 DNC131074:DNO131074 DWY131074:DXK131074 EGU131074:EHG131074 EQQ131074:ERC131074 FAM131074:FAY131074 FKI131074:FKU131074 FUE131074:FUQ131074 GEA131074:GEM131074 GNW131074:GOI131074 GXS131074:GYE131074 HHO131074:HIA131074 HRK131074:HRW131074 IBG131074:IBS131074 ILC131074:ILO131074 IUY131074:IVK131074 JEU131074:JFG131074 JOQ131074:JPC131074 JYM131074:JYY131074 KII131074:KIU131074 KSE131074:KSQ131074 LCA131074:LCM131074 LLW131074:LMI131074 LVS131074:LWE131074 MFO131074:MGA131074 MPK131074:MPW131074 MZG131074:MZS131074 NJC131074:NJO131074 NSY131074:NTK131074 OCU131074:ODG131074 OMQ131074:ONC131074 OWM131074:OWY131074 PGI131074:PGU131074 PQE131074:PQQ131074 QAA131074:QAM131074 QJW131074:QKI131074 QTS131074:QUE131074 RDO131074:REA131074 RNK131074:RNW131074 RXG131074:RXS131074 SHC131074:SHO131074 SQY131074:SRK131074 TAU131074:TBG131074 TKQ131074:TLC131074 TUM131074:TUY131074 UEI131074:UEU131074 UOE131074:UOQ131074 UYA131074:UYM131074 VHW131074:VII131074 VRS131074:VSE131074 WBO131074:WCA131074 WLK131074:WLW131074 WVG131074:WVS131074 IU196610:JG196610 SQ196610:TC196610 ACM196610:ACY196610 AMI196610:AMU196610 AWE196610:AWQ196610 BGA196610:BGM196610 BPW196610:BQI196610 BZS196610:CAE196610 CJO196610:CKA196610 CTK196610:CTW196610 DDG196610:DDS196610 DNC196610:DNO196610 DWY196610:DXK196610 EGU196610:EHG196610 EQQ196610:ERC196610 FAM196610:FAY196610 FKI196610:FKU196610 FUE196610:FUQ196610 GEA196610:GEM196610 GNW196610:GOI196610 GXS196610:GYE196610 HHO196610:HIA196610 HRK196610:HRW196610 IBG196610:IBS196610 ILC196610:ILO196610 IUY196610:IVK196610 JEU196610:JFG196610 JOQ196610:JPC196610 JYM196610:JYY196610 KII196610:KIU196610 KSE196610:KSQ196610 LCA196610:LCM196610 LLW196610:LMI196610 LVS196610:LWE196610 MFO196610:MGA196610 MPK196610:MPW196610 MZG196610:MZS196610 NJC196610:NJO196610 NSY196610:NTK196610 OCU196610:ODG196610 OMQ196610:ONC196610 OWM196610:OWY196610 PGI196610:PGU196610 PQE196610:PQQ196610 QAA196610:QAM196610 QJW196610:QKI196610 QTS196610:QUE196610 RDO196610:REA196610 RNK196610:RNW196610 RXG196610:RXS196610 SHC196610:SHO196610 SQY196610:SRK196610 TAU196610:TBG196610 TKQ196610:TLC196610 TUM196610:TUY196610 UEI196610:UEU196610 UOE196610:UOQ196610 UYA196610:UYM196610 VHW196610:VII196610 VRS196610:VSE196610 WBO196610:WCA196610 WLK196610:WLW196610 WVG196610:WVS196610 IU262146:JG262146 SQ262146:TC262146 ACM262146:ACY262146 AMI262146:AMU262146 AWE262146:AWQ262146 BGA262146:BGM262146 BPW262146:BQI262146 BZS262146:CAE262146 CJO262146:CKA262146 CTK262146:CTW262146 DDG262146:DDS262146 DNC262146:DNO262146 DWY262146:DXK262146 EGU262146:EHG262146 EQQ262146:ERC262146 FAM262146:FAY262146 FKI262146:FKU262146 FUE262146:FUQ262146 GEA262146:GEM262146 GNW262146:GOI262146 GXS262146:GYE262146 HHO262146:HIA262146 HRK262146:HRW262146 IBG262146:IBS262146 ILC262146:ILO262146 IUY262146:IVK262146 JEU262146:JFG262146 JOQ262146:JPC262146 JYM262146:JYY262146 KII262146:KIU262146 KSE262146:KSQ262146 LCA262146:LCM262146 LLW262146:LMI262146 LVS262146:LWE262146 MFO262146:MGA262146 MPK262146:MPW262146 MZG262146:MZS262146 NJC262146:NJO262146 NSY262146:NTK262146 OCU262146:ODG262146 OMQ262146:ONC262146 OWM262146:OWY262146 PGI262146:PGU262146 PQE262146:PQQ262146 QAA262146:QAM262146 QJW262146:QKI262146 QTS262146:QUE262146 RDO262146:REA262146 RNK262146:RNW262146 RXG262146:RXS262146 SHC262146:SHO262146 SQY262146:SRK262146 TAU262146:TBG262146 TKQ262146:TLC262146 TUM262146:TUY262146 UEI262146:UEU262146 UOE262146:UOQ262146 UYA262146:UYM262146 VHW262146:VII262146 VRS262146:VSE262146 WBO262146:WCA262146 WLK262146:WLW262146 WVG262146:WVS262146 IU327682:JG327682 SQ327682:TC327682 ACM327682:ACY327682 AMI327682:AMU327682 AWE327682:AWQ327682 BGA327682:BGM327682 BPW327682:BQI327682 BZS327682:CAE327682 CJO327682:CKA327682 CTK327682:CTW327682 DDG327682:DDS327682 DNC327682:DNO327682 DWY327682:DXK327682 EGU327682:EHG327682 EQQ327682:ERC327682 FAM327682:FAY327682 FKI327682:FKU327682 FUE327682:FUQ327682 GEA327682:GEM327682 GNW327682:GOI327682 GXS327682:GYE327682 HHO327682:HIA327682 HRK327682:HRW327682 IBG327682:IBS327682 ILC327682:ILO327682 IUY327682:IVK327682 JEU327682:JFG327682 JOQ327682:JPC327682 JYM327682:JYY327682 KII327682:KIU327682 KSE327682:KSQ327682 LCA327682:LCM327682 LLW327682:LMI327682 LVS327682:LWE327682 MFO327682:MGA327682 MPK327682:MPW327682 MZG327682:MZS327682 NJC327682:NJO327682 NSY327682:NTK327682 OCU327682:ODG327682 OMQ327682:ONC327682 OWM327682:OWY327682 PGI327682:PGU327682 PQE327682:PQQ327682 QAA327682:QAM327682 QJW327682:QKI327682 QTS327682:QUE327682 RDO327682:REA327682 RNK327682:RNW327682 RXG327682:RXS327682 SHC327682:SHO327682 SQY327682:SRK327682 TAU327682:TBG327682 TKQ327682:TLC327682 TUM327682:TUY327682 UEI327682:UEU327682 UOE327682:UOQ327682 UYA327682:UYM327682 VHW327682:VII327682 VRS327682:VSE327682 WBO327682:WCA327682 WLK327682:WLW327682 WVG327682:WVS327682 IU393218:JG393218 SQ393218:TC393218 ACM393218:ACY393218 AMI393218:AMU393218 AWE393218:AWQ393218 BGA393218:BGM393218 BPW393218:BQI393218 BZS393218:CAE393218 CJO393218:CKA393218 CTK393218:CTW393218 DDG393218:DDS393218 DNC393218:DNO393218 DWY393218:DXK393218 EGU393218:EHG393218 EQQ393218:ERC393218 FAM393218:FAY393218 FKI393218:FKU393218 FUE393218:FUQ393218 GEA393218:GEM393218 GNW393218:GOI393218 GXS393218:GYE393218 HHO393218:HIA393218 HRK393218:HRW393218 IBG393218:IBS393218 ILC393218:ILO393218 IUY393218:IVK393218 JEU393218:JFG393218 JOQ393218:JPC393218 JYM393218:JYY393218 KII393218:KIU393218 KSE393218:KSQ393218 LCA393218:LCM393218 LLW393218:LMI393218 LVS393218:LWE393218 MFO393218:MGA393218 MPK393218:MPW393218 MZG393218:MZS393218 NJC393218:NJO393218 NSY393218:NTK393218 OCU393218:ODG393218 OMQ393218:ONC393218 OWM393218:OWY393218 PGI393218:PGU393218 PQE393218:PQQ393218 QAA393218:QAM393218 QJW393218:QKI393218 QTS393218:QUE393218 RDO393218:REA393218 RNK393218:RNW393218 RXG393218:RXS393218 SHC393218:SHO393218 SQY393218:SRK393218 TAU393218:TBG393218 TKQ393218:TLC393218 TUM393218:TUY393218 UEI393218:UEU393218 UOE393218:UOQ393218 UYA393218:UYM393218 VHW393218:VII393218 VRS393218:VSE393218 WBO393218:WCA393218 WLK393218:WLW393218 WVG393218:WVS393218 IU458754:JG458754 SQ458754:TC458754 ACM458754:ACY458754 AMI458754:AMU458754 AWE458754:AWQ458754 BGA458754:BGM458754 BPW458754:BQI458754 BZS458754:CAE458754 CJO458754:CKA458754 CTK458754:CTW458754 DDG458754:DDS458754 DNC458754:DNO458754 DWY458754:DXK458754 EGU458754:EHG458754 EQQ458754:ERC458754 FAM458754:FAY458754 FKI458754:FKU458754 FUE458754:FUQ458754 GEA458754:GEM458754 GNW458754:GOI458754 GXS458754:GYE458754 HHO458754:HIA458754 HRK458754:HRW458754 IBG458754:IBS458754 ILC458754:ILO458754 IUY458754:IVK458754 JEU458754:JFG458754 JOQ458754:JPC458754 JYM458754:JYY458754 KII458754:KIU458754 KSE458754:KSQ458754 LCA458754:LCM458754 LLW458754:LMI458754 LVS458754:LWE458754 MFO458754:MGA458754 MPK458754:MPW458754 MZG458754:MZS458754 NJC458754:NJO458754 NSY458754:NTK458754 OCU458754:ODG458754 OMQ458754:ONC458754 OWM458754:OWY458754 PGI458754:PGU458754 PQE458754:PQQ458754 QAA458754:QAM458754 QJW458754:QKI458754 QTS458754:QUE458754 RDO458754:REA458754 RNK458754:RNW458754 RXG458754:RXS458754 SHC458754:SHO458754 SQY458754:SRK458754 TAU458754:TBG458754 TKQ458754:TLC458754 TUM458754:TUY458754 UEI458754:UEU458754 UOE458754:UOQ458754 UYA458754:UYM458754 VHW458754:VII458754 VRS458754:VSE458754 WBO458754:WCA458754 WLK458754:WLW458754 WVG458754:WVS458754 IU524290:JG524290 SQ524290:TC524290 ACM524290:ACY524290 AMI524290:AMU524290 AWE524290:AWQ524290 BGA524290:BGM524290 BPW524290:BQI524290 BZS524290:CAE524290 CJO524290:CKA524290 CTK524290:CTW524290 DDG524290:DDS524290 DNC524290:DNO524290 DWY524290:DXK524290 EGU524290:EHG524290 EQQ524290:ERC524290 FAM524290:FAY524290 FKI524290:FKU524290 FUE524290:FUQ524290 GEA524290:GEM524290 GNW524290:GOI524290 GXS524290:GYE524290 HHO524290:HIA524290 HRK524290:HRW524290 IBG524290:IBS524290 ILC524290:ILO524290 IUY524290:IVK524290 JEU524290:JFG524290 JOQ524290:JPC524290 JYM524290:JYY524290 KII524290:KIU524290 KSE524290:KSQ524290 LCA524290:LCM524290 LLW524290:LMI524290 LVS524290:LWE524290 MFO524290:MGA524290 MPK524290:MPW524290 MZG524290:MZS524290 NJC524290:NJO524290 NSY524290:NTK524290 OCU524290:ODG524290 OMQ524290:ONC524290 OWM524290:OWY524290 PGI524290:PGU524290 PQE524290:PQQ524290 QAA524290:QAM524290 QJW524290:QKI524290 QTS524290:QUE524290 RDO524290:REA524290 RNK524290:RNW524290 RXG524290:RXS524290 SHC524290:SHO524290 SQY524290:SRK524290 TAU524290:TBG524290 TKQ524290:TLC524290 TUM524290:TUY524290 UEI524290:UEU524290 UOE524290:UOQ524290 UYA524290:UYM524290 VHW524290:VII524290 VRS524290:VSE524290 WBO524290:WCA524290 WLK524290:WLW524290 WVG524290:WVS524290 IU589826:JG589826 SQ589826:TC589826 ACM589826:ACY589826 AMI589826:AMU589826 AWE589826:AWQ589826 BGA589826:BGM589826 BPW589826:BQI589826 BZS589826:CAE589826 CJO589826:CKA589826 CTK589826:CTW589826 DDG589826:DDS589826 DNC589826:DNO589826 DWY589826:DXK589826 EGU589826:EHG589826 EQQ589826:ERC589826 FAM589826:FAY589826 FKI589826:FKU589826 FUE589826:FUQ589826 GEA589826:GEM589826 GNW589826:GOI589826 GXS589826:GYE589826 HHO589826:HIA589826 HRK589826:HRW589826 IBG589826:IBS589826 ILC589826:ILO589826 IUY589826:IVK589826 JEU589826:JFG589826 JOQ589826:JPC589826 JYM589826:JYY589826 KII589826:KIU589826 KSE589826:KSQ589826 LCA589826:LCM589826 LLW589826:LMI589826 LVS589826:LWE589826 MFO589826:MGA589826 MPK589826:MPW589826 MZG589826:MZS589826 NJC589826:NJO589826 NSY589826:NTK589826 OCU589826:ODG589826 OMQ589826:ONC589826 OWM589826:OWY589826 PGI589826:PGU589826 PQE589826:PQQ589826 QAA589826:QAM589826 QJW589826:QKI589826 QTS589826:QUE589826 RDO589826:REA589826 RNK589826:RNW589826 RXG589826:RXS589826 SHC589826:SHO589826 SQY589826:SRK589826 TAU589826:TBG589826 TKQ589826:TLC589826 TUM589826:TUY589826 UEI589826:UEU589826 UOE589826:UOQ589826 UYA589826:UYM589826 VHW589826:VII589826 VRS589826:VSE589826 WBO589826:WCA589826 WLK589826:WLW589826 WVG589826:WVS589826 IU655362:JG655362 SQ655362:TC655362 ACM655362:ACY655362 AMI655362:AMU655362 AWE655362:AWQ655362 BGA655362:BGM655362 BPW655362:BQI655362 BZS655362:CAE655362 CJO655362:CKA655362 CTK655362:CTW655362 DDG655362:DDS655362 DNC655362:DNO655362 DWY655362:DXK655362 EGU655362:EHG655362 EQQ655362:ERC655362 FAM655362:FAY655362 FKI655362:FKU655362 FUE655362:FUQ655362 GEA655362:GEM655362 GNW655362:GOI655362 GXS655362:GYE655362 HHO655362:HIA655362 HRK655362:HRW655362 IBG655362:IBS655362 ILC655362:ILO655362 IUY655362:IVK655362 JEU655362:JFG655362 JOQ655362:JPC655362 JYM655362:JYY655362 KII655362:KIU655362 KSE655362:KSQ655362 LCA655362:LCM655362 LLW655362:LMI655362 LVS655362:LWE655362 MFO655362:MGA655362 MPK655362:MPW655362 MZG655362:MZS655362 NJC655362:NJO655362 NSY655362:NTK655362 OCU655362:ODG655362 OMQ655362:ONC655362 OWM655362:OWY655362 PGI655362:PGU655362 PQE655362:PQQ655362 QAA655362:QAM655362 QJW655362:QKI655362 QTS655362:QUE655362 RDO655362:REA655362 RNK655362:RNW655362 RXG655362:RXS655362 SHC655362:SHO655362 SQY655362:SRK655362 TAU655362:TBG655362 TKQ655362:TLC655362 TUM655362:TUY655362 UEI655362:UEU655362 UOE655362:UOQ655362 UYA655362:UYM655362 VHW655362:VII655362 VRS655362:VSE655362 WBO655362:WCA655362 WLK655362:WLW655362 WVG655362:WVS655362 IU720898:JG720898 SQ720898:TC720898 ACM720898:ACY720898 AMI720898:AMU720898 AWE720898:AWQ720898 BGA720898:BGM720898 BPW720898:BQI720898 BZS720898:CAE720898 CJO720898:CKA720898 CTK720898:CTW720898 DDG720898:DDS720898 DNC720898:DNO720898 DWY720898:DXK720898 EGU720898:EHG720898 EQQ720898:ERC720898 FAM720898:FAY720898 FKI720898:FKU720898 FUE720898:FUQ720898 GEA720898:GEM720898 GNW720898:GOI720898 GXS720898:GYE720898 HHO720898:HIA720898 HRK720898:HRW720898 IBG720898:IBS720898 ILC720898:ILO720898 IUY720898:IVK720898 JEU720898:JFG720898 JOQ720898:JPC720898 JYM720898:JYY720898 KII720898:KIU720898 KSE720898:KSQ720898 LCA720898:LCM720898 LLW720898:LMI720898 LVS720898:LWE720898 MFO720898:MGA720898 MPK720898:MPW720898 MZG720898:MZS720898 NJC720898:NJO720898 NSY720898:NTK720898 OCU720898:ODG720898 OMQ720898:ONC720898 OWM720898:OWY720898 PGI720898:PGU720898 PQE720898:PQQ720898 QAA720898:QAM720898 QJW720898:QKI720898 QTS720898:QUE720898 RDO720898:REA720898 RNK720898:RNW720898 RXG720898:RXS720898 SHC720898:SHO720898 SQY720898:SRK720898 TAU720898:TBG720898 TKQ720898:TLC720898 TUM720898:TUY720898 UEI720898:UEU720898 UOE720898:UOQ720898 UYA720898:UYM720898 VHW720898:VII720898 VRS720898:VSE720898 WBO720898:WCA720898 WLK720898:WLW720898 WVG720898:WVS720898 IU786434:JG786434 SQ786434:TC786434 ACM786434:ACY786434 AMI786434:AMU786434 AWE786434:AWQ786434 BGA786434:BGM786434 BPW786434:BQI786434 BZS786434:CAE786434 CJO786434:CKA786434 CTK786434:CTW786434 DDG786434:DDS786434 DNC786434:DNO786434 DWY786434:DXK786434 EGU786434:EHG786434 EQQ786434:ERC786434 FAM786434:FAY786434 FKI786434:FKU786434 FUE786434:FUQ786434 GEA786434:GEM786434 GNW786434:GOI786434 GXS786434:GYE786434 HHO786434:HIA786434 HRK786434:HRW786434 IBG786434:IBS786434 ILC786434:ILO786434 IUY786434:IVK786434 JEU786434:JFG786434 JOQ786434:JPC786434 JYM786434:JYY786434 KII786434:KIU786434 KSE786434:KSQ786434 LCA786434:LCM786434 LLW786434:LMI786434 LVS786434:LWE786434 MFO786434:MGA786434 MPK786434:MPW786434 MZG786434:MZS786434 NJC786434:NJO786434 NSY786434:NTK786434 OCU786434:ODG786434 OMQ786434:ONC786434 OWM786434:OWY786434 PGI786434:PGU786434 PQE786434:PQQ786434 QAA786434:QAM786434 QJW786434:QKI786434 QTS786434:QUE786434 RDO786434:REA786434 RNK786434:RNW786434 RXG786434:RXS786434 SHC786434:SHO786434 SQY786434:SRK786434 TAU786434:TBG786434 TKQ786434:TLC786434 TUM786434:TUY786434 UEI786434:UEU786434 UOE786434:UOQ786434 UYA786434:UYM786434 VHW786434:VII786434 VRS786434:VSE786434 WBO786434:WCA786434 WLK786434:WLW786434 WVG786434:WVS786434 IU851970:JG851970 SQ851970:TC851970 ACM851970:ACY851970 AMI851970:AMU851970 AWE851970:AWQ851970 BGA851970:BGM851970 BPW851970:BQI851970 BZS851970:CAE851970 CJO851970:CKA851970 CTK851970:CTW851970 DDG851970:DDS851970 DNC851970:DNO851970 DWY851970:DXK851970 EGU851970:EHG851970 EQQ851970:ERC851970 FAM851970:FAY851970 FKI851970:FKU851970 FUE851970:FUQ851970 GEA851970:GEM851970 GNW851970:GOI851970 GXS851970:GYE851970 HHO851970:HIA851970 HRK851970:HRW851970 IBG851970:IBS851970 ILC851970:ILO851970 IUY851970:IVK851970 JEU851970:JFG851970 JOQ851970:JPC851970 JYM851970:JYY851970 KII851970:KIU851970 KSE851970:KSQ851970 LCA851970:LCM851970 LLW851970:LMI851970 LVS851970:LWE851970 MFO851970:MGA851970 MPK851970:MPW851970 MZG851970:MZS851970 NJC851970:NJO851970 NSY851970:NTK851970 OCU851970:ODG851970 OMQ851970:ONC851970 OWM851970:OWY851970 PGI851970:PGU851970 PQE851970:PQQ851970 QAA851970:QAM851970 QJW851970:QKI851970 QTS851970:QUE851970 RDO851970:REA851970 RNK851970:RNW851970 RXG851970:RXS851970 SHC851970:SHO851970 SQY851970:SRK851970 TAU851970:TBG851970 TKQ851970:TLC851970 TUM851970:TUY851970 UEI851970:UEU851970 UOE851970:UOQ851970 UYA851970:UYM851970 VHW851970:VII851970 VRS851970:VSE851970 WBO851970:WCA851970 WLK851970:WLW851970 WVG851970:WVS851970 IU917506:JG917506 SQ917506:TC917506 ACM917506:ACY917506 AMI917506:AMU917506 AWE917506:AWQ917506 BGA917506:BGM917506 BPW917506:BQI917506 BZS917506:CAE917506 CJO917506:CKA917506 CTK917506:CTW917506 DDG917506:DDS917506 DNC917506:DNO917506 DWY917506:DXK917506 EGU917506:EHG917506 EQQ917506:ERC917506 FAM917506:FAY917506 FKI917506:FKU917506 FUE917506:FUQ917506 GEA917506:GEM917506 GNW917506:GOI917506 GXS917506:GYE917506 HHO917506:HIA917506 HRK917506:HRW917506 IBG917506:IBS917506 ILC917506:ILO917506 IUY917506:IVK917506 JEU917506:JFG917506 JOQ917506:JPC917506 JYM917506:JYY917506 KII917506:KIU917506 KSE917506:KSQ917506 LCA917506:LCM917506 LLW917506:LMI917506 LVS917506:LWE917506 MFO917506:MGA917506 MPK917506:MPW917506 MZG917506:MZS917506 NJC917506:NJO917506 NSY917506:NTK917506 OCU917506:ODG917506 OMQ917506:ONC917506 OWM917506:OWY917506 PGI917506:PGU917506 PQE917506:PQQ917506 QAA917506:QAM917506 QJW917506:QKI917506 QTS917506:QUE917506 RDO917506:REA917506 RNK917506:RNW917506 RXG917506:RXS917506 SHC917506:SHO917506 SQY917506:SRK917506 TAU917506:TBG917506 TKQ917506:TLC917506 TUM917506:TUY917506 UEI917506:UEU917506 UOE917506:UOQ917506 UYA917506:UYM917506 VHW917506:VII917506 VRS917506:VSE917506 WBO917506:WCA917506 WLK917506:WLW917506 WVG917506:WVS917506 IU983042:JG983042 SQ983042:TC983042 ACM983042:ACY983042 AMI983042:AMU983042 AWE983042:AWQ983042 BGA983042:BGM983042 BPW983042:BQI983042 BZS983042:CAE983042 CJO983042:CKA983042 CTK983042:CTW983042 DDG983042:DDS983042 DNC983042:DNO983042 DWY983042:DXK983042 EGU983042:EHG983042 EQQ983042:ERC983042 FAM983042:FAY983042 FKI983042:FKU983042 FUE983042:FUQ983042 GEA983042:GEM983042 GNW983042:GOI983042 GXS983042:GYE983042 HHO983042:HIA983042 HRK983042:HRW983042 IBG983042:IBS983042 ILC983042:ILO983042 IUY983042:IVK983042 JEU983042:JFG983042 JOQ983042:JPC983042 JYM983042:JYY983042 KII983042:KIU983042 KSE983042:KSQ983042 LCA983042:LCM983042 LLW983042:LMI983042 LVS983042:LWE983042 MFO983042:MGA983042 MPK983042:MPW983042 MZG983042:MZS983042 NJC983042:NJO983042 NSY983042:NTK983042 OCU983042:ODG983042 OMQ983042:ONC983042 OWM983042:OWY983042 PGI983042:PGU983042 PQE983042:PQQ983042 QAA983042:QAM983042 QJW983042:QKI983042 QTS983042:QUE983042 RDO983042:REA983042 RNK983042:RNW983042 RXG983042:RXS983042 SHC983042:SHO983042 SQY983042:SRK983042 TAU983042:TBG983042 TKQ983042:TLC983042 TUM983042:TUY983042 UEI983042:UEU983042 UOE983042:UOQ983042 UYA983042:UYM983042 VHW983042:VII983042 VRS983042:VSE983042 WBO983042:WCA983042 WLK983042:WLW983042 WVG983042:WVS983042 JC65540:JG65540 SY65540:TC65540 ACU65540:ACY65540 AMQ65540:AMU65540 AWM65540:AWQ65540 BGI65540:BGM65540 BQE65540:BQI65540 CAA65540:CAE65540 CJW65540:CKA65540 CTS65540:CTW65540 DDO65540:DDS65540 DNK65540:DNO65540 DXG65540:DXK65540 EHC65540:EHG65540 EQY65540:ERC65540 FAU65540:FAY65540 FKQ65540:FKU65540 FUM65540:FUQ65540 GEI65540:GEM65540 GOE65540:GOI65540 GYA65540:GYE65540 HHW65540:HIA65540 HRS65540:HRW65540 IBO65540:IBS65540 ILK65540:ILO65540 IVG65540:IVK65540 JFC65540:JFG65540 JOY65540:JPC65540 JYU65540:JYY65540 KIQ65540:KIU65540 KSM65540:KSQ65540 LCI65540:LCM65540 LME65540:LMI65540 LWA65540:LWE65540 MFW65540:MGA65540 MPS65540:MPW65540 MZO65540:MZS65540 NJK65540:NJO65540 NTG65540:NTK65540 ODC65540:ODG65540 OMY65540:ONC65540 OWU65540:OWY65540 PGQ65540:PGU65540 PQM65540:PQQ65540 QAI65540:QAM65540 QKE65540:QKI65540 QUA65540:QUE65540 RDW65540:REA65540 RNS65540:RNW65540 RXO65540:RXS65540 SHK65540:SHO65540 SRG65540:SRK65540 TBC65540:TBG65540 TKY65540:TLC65540 TUU65540:TUY65540 UEQ65540:UEU65540 UOM65540:UOQ65540 UYI65540:UYM65540 VIE65540:VII65540 VSA65540:VSE65540 WBW65540:WCA65540 WLS65540:WLW65540 WVO65540:WVS65540 JC131076:JG131076 SY131076:TC131076 ACU131076:ACY131076 AMQ131076:AMU131076 AWM131076:AWQ131076 BGI131076:BGM131076 BQE131076:BQI131076 CAA131076:CAE131076 CJW131076:CKA131076 CTS131076:CTW131076 DDO131076:DDS131076 DNK131076:DNO131076 DXG131076:DXK131076 EHC131076:EHG131076 EQY131076:ERC131076 FAU131076:FAY131076 FKQ131076:FKU131076 FUM131076:FUQ131076 GEI131076:GEM131076 GOE131076:GOI131076 GYA131076:GYE131076 HHW131076:HIA131076 HRS131076:HRW131076 IBO131076:IBS131076 ILK131076:ILO131076 IVG131076:IVK131076 JFC131076:JFG131076 JOY131076:JPC131076 JYU131076:JYY131076 KIQ131076:KIU131076 KSM131076:KSQ131076 LCI131076:LCM131076 LME131076:LMI131076 LWA131076:LWE131076 MFW131076:MGA131076 MPS131076:MPW131076 MZO131076:MZS131076 NJK131076:NJO131076 NTG131076:NTK131076 ODC131076:ODG131076 OMY131076:ONC131076 OWU131076:OWY131076 PGQ131076:PGU131076 PQM131076:PQQ131076 QAI131076:QAM131076 QKE131076:QKI131076 QUA131076:QUE131076 RDW131076:REA131076 RNS131076:RNW131076 RXO131076:RXS131076 SHK131076:SHO131076 SRG131076:SRK131076 TBC131076:TBG131076 TKY131076:TLC131076 TUU131076:TUY131076 UEQ131076:UEU131076 UOM131076:UOQ131076 UYI131076:UYM131076 VIE131076:VII131076 VSA131076:VSE131076 WBW131076:WCA131076 WLS131076:WLW131076 WVO131076:WVS131076 JC196612:JG196612 SY196612:TC196612 ACU196612:ACY196612 AMQ196612:AMU196612 AWM196612:AWQ196612 BGI196612:BGM196612 BQE196612:BQI196612 CAA196612:CAE196612 CJW196612:CKA196612 CTS196612:CTW196612 DDO196612:DDS196612 DNK196612:DNO196612 DXG196612:DXK196612 EHC196612:EHG196612 EQY196612:ERC196612 FAU196612:FAY196612 FKQ196612:FKU196612 FUM196612:FUQ196612 GEI196612:GEM196612 GOE196612:GOI196612 GYA196612:GYE196612 HHW196612:HIA196612 HRS196612:HRW196612 IBO196612:IBS196612 ILK196612:ILO196612 IVG196612:IVK196612 JFC196612:JFG196612 JOY196612:JPC196612 JYU196612:JYY196612 KIQ196612:KIU196612 KSM196612:KSQ196612 LCI196612:LCM196612 LME196612:LMI196612 LWA196612:LWE196612 MFW196612:MGA196612 MPS196612:MPW196612 MZO196612:MZS196612 NJK196612:NJO196612 NTG196612:NTK196612 ODC196612:ODG196612 OMY196612:ONC196612 OWU196612:OWY196612 PGQ196612:PGU196612 PQM196612:PQQ196612 QAI196612:QAM196612 QKE196612:QKI196612 QUA196612:QUE196612 RDW196612:REA196612 RNS196612:RNW196612 RXO196612:RXS196612 SHK196612:SHO196612 SRG196612:SRK196612 TBC196612:TBG196612 TKY196612:TLC196612 TUU196612:TUY196612 UEQ196612:UEU196612 UOM196612:UOQ196612 UYI196612:UYM196612 VIE196612:VII196612 VSA196612:VSE196612 WBW196612:WCA196612 WLS196612:WLW196612 WVO196612:WVS196612 JC262148:JG262148 SY262148:TC262148 ACU262148:ACY262148 AMQ262148:AMU262148 AWM262148:AWQ262148 BGI262148:BGM262148 BQE262148:BQI262148 CAA262148:CAE262148 CJW262148:CKA262148 CTS262148:CTW262148 DDO262148:DDS262148 DNK262148:DNO262148 DXG262148:DXK262148 EHC262148:EHG262148 EQY262148:ERC262148 FAU262148:FAY262148 FKQ262148:FKU262148 FUM262148:FUQ262148 GEI262148:GEM262148 GOE262148:GOI262148 GYA262148:GYE262148 HHW262148:HIA262148 HRS262148:HRW262148 IBO262148:IBS262148 ILK262148:ILO262148 IVG262148:IVK262148 JFC262148:JFG262148 JOY262148:JPC262148 JYU262148:JYY262148 KIQ262148:KIU262148 KSM262148:KSQ262148 LCI262148:LCM262148 LME262148:LMI262148 LWA262148:LWE262148 MFW262148:MGA262148 MPS262148:MPW262148 MZO262148:MZS262148 NJK262148:NJO262148 NTG262148:NTK262148 ODC262148:ODG262148 OMY262148:ONC262148 OWU262148:OWY262148 PGQ262148:PGU262148 PQM262148:PQQ262148 QAI262148:QAM262148 QKE262148:QKI262148 QUA262148:QUE262148 RDW262148:REA262148 RNS262148:RNW262148 RXO262148:RXS262148 SHK262148:SHO262148 SRG262148:SRK262148 TBC262148:TBG262148 TKY262148:TLC262148 TUU262148:TUY262148 UEQ262148:UEU262148 UOM262148:UOQ262148 UYI262148:UYM262148 VIE262148:VII262148 VSA262148:VSE262148 WBW262148:WCA262148 WLS262148:WLW262148 WVO262148:WVS262148 JC327684:JG327684 SY327684:TC327684 ACU327684:ACY327684 AMQ327684:AMU327684 AWM327684:AWQ327684 BGI327684:BGM327684 BQE327684:BQI327684 CAA327684:CAE327684 CJW327684:CKA327684 CTS327684:CTW327684 DDO327684:DDS327684 DNK327684:DNO327684 DXG327684:DXK327684 EHC327684:EHG327684 EQY327684:ERC327684 FAU327684:FAY327684 FKQ327684:FKU327684 FUM327684:FUQ327684 GEI327684:GEM327684 GOE327684:GOI327684 GYA327684:GYE327684 HHW327684:HIA327684 HRS327684:HRW327684 IBO327684:IBS327684 ILK327684:ILO327684 IVG327684:IVK327684 JFC327684:JFG327684 JOY327684:JPC327684 JYU327684:JYY327684 KIQ327684:KIU327684 KSM327684:KSQ327684 LCI327684:LCM327684 LME327684:LMI327684 LWA327684:LWE327684 MFW327684:MGA327684 MPS327684:MPW327684 MZO327684:MZS327684 NJK327684:NJO327684 NTG327684:NTK327684 ODC327684:ODG327684 OMY327684:ONC327684 OWU327684:OWY327684 PGQ327684:PGU327684 PQM327684:PQQ327684 QAI327684:QAM327684 QKE327684:QKI327684 QUA327684:QUE327684 RDW327684:REA327684 RNS327684:RNW327684 RXO327684:RXS327684 SHK327684:SHO327684 SRG327684:SRK327684 TBC327684:TBG327684 TKY327684:TLC327684 TUU327684:TUY327684 UEQ327684:UEU327684 UOM327684:UOQ327684 UYI327684:UYM327684 VIE327684:VII327684 VSA327684:VSE327684 WBW327684:WCA327684 WLS327684:WLW327684 WVO327684:WVS327684 JC393220:JG393220 SY393220:TC393220 ACU393220:ACY393220 AMQ393220:AMU393220 AWM393220:AWQ393220 BGI393220:BGM393220 BQE393220:BQI393220 CAA393220:CAE393220 CJW393220:CKA393220 CTS393220:CTW393220 DDO393220:DDS393220 DNK393220:DNO393220 DXG393220:DXK393220 EHC393220:EHG393220 EQY393220:ERC393220 FAU393220:FAY393220 FKQ393220:FKU393220 FUM393220:FUQ393220 GEI393220:GEM393220 GOE393220:GOI393220 GYA393220:GYE393220 HHW393220:HIA393220 HRS393220:HRW393220 IBO393220:IBS393220 ILK393220:ILO393220 IVG393220:IVK393220 JFC393220:JFG393220 JOY393220:JPC393220 JYU393220:JYY393220 KIQ393220:KIU393220 KSM393220:KSQ393220 LCI393220:LCM393220 LME393220:LMI393220 LWA393220:LWE393220 MFW393220:MGA393220 MPS393220:MPW393220 MZO393220:MZS393220 NJK393220:NJO393220 NTG393220:NTK393220 ODC393220:ODG393220 OMY393220:ONC393220 OWU393220:OWY393220 PGQ393220:PGU393220 PQM393220:PQQ393220 QAI393220:QAM393220 QKE393220:QKI393220 QUA393220:QUE393220 RDW393220:REA393220 RNS393220:RNW393220 RXO393220:RXS393220 SHK393220:SHO393220 SRG393220:SRK393220 TBC393220:TBG393220 TKY393220:TLC393220 TUU393220:TUY393220 UEQ393220:UEU393220 UOM393220:UOQ393220 UYI393220:UYM393220 VIE393220:VII393220 VSA393220:VSE393220 WBW393220:WCA393220 WLS393220:WLW393220 WVO393220:WVS393220 JC458756:JG458756 SY458756:TC458756 ACU458756:ACY458756 AMQ458756:AMU458756 AWM458756:AWQ458756 BGI458756:BGM458756 BQE458756:BQI458756 CAA458756:CAE458756 CJW458756:CKA458756 CTS458756:CTW458756 DDO458756:DDS458756 DNK458756:DNO458756 DXG458756:DXK458756 EHC458756:EHG458756 EQY458756:ERC458756 FAU458756:FAY458756 FKQ458756:FKU458756 FUM458756:FUQ458756 GEI458756:GEM458756 GOE458756:GOI458756 GYA458756:GYE458756 HHW458756:HIA458756 HRS458756:HRW458756 IBO458756:IBS458756 ILK458756:ILO458756 IVG458756:IVK458756 JFC458756:JFG458756 JOY458756:JPC458756 JYU458756:JYY458756 KIQ458756:KIU458756 KSM458756:KSQ458756 LCI458756:LCM458756 LME458756:LMI458756 LWA458756:LWE458756 MFW458756:MGA458756 MPS458756:MPW458756 MZO458756:MZS458756 NJK458756:NJO458756 NTG458756:NTK458756 ODC458756:ODG458756 OMY458756:ONC458756 OWU458756:OWY458756 PGQ458756:PGU458756 PQM458756:PQQ458756 QAI458756:QAM458756 QKE458756:QKI458756 QUA458756:QUE458756 RDW458756:REA458756 RNS458756:RNW458756 RXO458756:RXS458756 SHK458756:SHO458756 SRG458756:SRK458756 TBC458756:TBG458756 TKY458756:TLC458756 TUU458756:TUY458756 UEQ458756:UEU458756 UOM458756:UOQ458756 UYI458756:UYM458756 VIE458756:VII458756 VSA458756:VSE458756 WBW458756:WCA458756 WLS458756:WLW458756 WVO458756:WVS458756 JC524292:JG524292 SY524292:TC524292 ACU524292:ACY524292 AMQ524292:AMU524292 AWM524292:AWQ524292 BGI524292:BGM524292 BQE524292:BQI524292 CAA524292:CAE524292 CJW524292:CKA524292 CTS524292:CTW524292 DDO524292:DDS524292 DNK524292:DNO524292 DXG524292:DXK524292 EHC524292:EHG524292 EQY524292:ERC524292 FAU524292:FAY524292 FKQ524292:FKU524292 FUM524292:FUQ524292 GEI524292:GEM524292 GOE524292:GOI524292 GYA524292:GYE524292 HHW524292:HIA524292 HRS524292:HRW524292 IBO524292:IBS524292 ILK524292:ILO524292 IVG524292:IVK524292 JFC524292:JFG524292 JOY524292:JPC524292 JYU524292:JYY524292 KIQ524292:KIU524292 KSM524292:KSQ524292 LCI524292:LCM524292 LME524292:LMI524292 LWA524292:LWE524292 MFW524292:MGA524292 MPS524292:MPW524292 MZO524292:MZS524292 NJK524292:NJO524292 NTG524292:NTK524292 ODC524292:ODG524292 OMY524292:ONC524292 OWU524292:OWY524292 PGQ524292:PGU524292 PQM524292:PQQ524292 QAI524292:QAM524292 QKE524292:QKI524292 QUA524292:QUE524292 RDW524292:REA524292 RNS524292:RNW524292 RXO524292:RXS524292 SHK524292:SHO524292 SRG524292:SRK524292 TBC524292:TBG524292 TKY524292:TLC524292 TUU524292:TUY524292 UEQ524292:UEU524292 UOM524292:UOQ524292 UYI524292:UYM524292 VIE524292:VII524292 VSA524292:VSE524292 WBW524292:WCA524292 WLS524292:WLW524292 WVO524292:WVS524292 JC589828:JG589828 SY589828:TC589828 ACU589828:ACY589828 AMQ589828:AMU589828 AWM589828:AWQ589828 BGI589828:BGM589828 BQE589828:BQI589828 CAA589828:CAE589828 CJW589828:CKA589828 CTS589828:CTW589828 DDO589828:DDS589828 DNK589828:DNO589828 DXG589828:DXK589828 EHC589828:EHG589828 EQY589828:ERC589828 FAU589828:FAY589828 FKQ589828:FKU589828 FUM589828:FUQ589828 GEI589828:GEM589828 GOE589828:GOI589828 GYA589828:GYE589828 HHW589828:HIA589828 HRS589828:HRW589828 IBO589828:IBS589828 ILK589828:ILO589828 IVG589828:IVK589828 JFC589828:JFG589828 JOY589828:JPC589828 JYU589828:JYY589828 KIQ589828:KIU589828 KSM589828:KSQ589828 LCI589828:LCM589828 LME589828:LMI589828 LWA589828:LWE589828 MFW589828:MGA589828 MPS589828:MPW589828 MZO589828:MZS589828 NJK589828:NJO589828 NTG589828:NTK589828 ODC589828:ODG589828 OMY589828:ONC589828 OWU589828:OWY589828 PGQ589828:PGU589828 PQM589828:PQQ589828 QAI589828:QAM589828 QKE589828:QKI589828 QUA589828:QUE589828 RDW589828:REA589828 RNS589828:RNW589828 RXO589828:RXS589828 SHK589828:SHO589828 SRG589828:SRK589828 TBC589828:TBG589828 TKY589828:TLC589828 TUU589828:TUY589828 UEQ589828:UEU589828 UOM589828:UOQ589828 UYI589828:UYM589828 VIE589828:VII589828 VSA589828:VSE589828 WBW589828:WCA589828 WLS589828:WLW589828 WVO589828:WVS589828 JC655364:JG655364 SY655364:TC655364 ACU655364:ACY655364 AMQ655364:AMU655364 AWM655364:AWQ655364 BGI655364:BGM655364 BQE655364:BQI655364 CAA655364:CAE655364 CJW655364:CKA655364 CTS655364:CTW655364 DDO655364:DDS655364 DNK655364:DNO655364 DXG655364:DXK655364 EHC655364:EHG655364 EQY655364:ERC655364 FAU655364:FAY655364 FKQ655364:FKU655364 FUM655364:FUQ655364 GEI655364:GEM655364 GOE655364:GOI655364 GYA655364:GYE655364 HHW655364:HIA655364 HRS655364:HRW655364 IBO655364:IBS655364 ILK655364:ILO655364 IVG655364:IVK655364 JFC655364:JFG655364 JOY655364:JPC655364 JYU655364:JYY655364 KIQ655364:KIU655364 KSM655364:KSQ655364 LCI655364:LCM655364 LME655364:LMI655364 LWA655364:LWE655364 MFW655364:MGA655364 MPS655364:MPW655364 MZO655364:MZS655364 NJK655364:NJO655364 NTG655364:NTK655364 ODC655364:ODG655364 OMY655364:ONC655364 OWU655364:OWY655364 PGQ655364:PGU655364 PQM655364:PQQ655364 QAI655364:QAM655364 QKE655364:QKI655364 QUA655364:QUE655364 RDW655364:REA655364 RNS655364:RNW655364 RXO655364:RXS655364 SHK655364:SHO655364 SRG655364:SRK655364 TBC655364:TBG655364 TKY655364:TLC655364 TUU655364:TUY655364 UEQ655364:UEU655364 UOM655364:UOQ655364 UYI655364:UYM655364 VIE655364:VII655364 VSA655364:VSE655364 WBW655364:WCA655364 WLS655364:WLW655364 WVO655364:WVS655364 JC720900:JG720900 SY720900:TC720900 ACU720900:ACY720900 AMQ720900:AMU720900 AWM720900:AWQ720900 BGI720900:BGM720900 BQE720900:BQI720900 CAA720900:CAE720900 CJW720900:CKA720900 CTS720900:CTW720900 DDO720900:DDS720900 DNK720900:DNO720900 DXG720900:DXK720900 EHC720900:EHG720900 EQY720900:ERC720900 FAU720900:FAY720900 FKQ720900:FKU720900 FUM720900:FUQ720900 GEI720900:GEM720900 GOE720900:GOI720900 GYA720900:GYE720900 HHW720900:HIA720900 HRS720900:HRW720900 IBO720900:IBS720900 ILK720900:ILO720900 IVG720900:IVK720900 JFC720900:JFG720900 JOY720900:JPC720900 JYU720900:JYY720900 KIQ720900:KIU720900 KSM720900:KSQ720900 LCI720900:LCM720900 LME720900:LMI720900 LWA720900:LWE720900 MFW720900:MGA720900 MPS720900:MPW720900 MZO720900:MZS720900 NJK720900:NJO720900 NTG720900:NTK720900 ODC720900:ODG720900 OMY720900:ONC720900 OWU720900:OWY720900 PGQ720900:PGU720900 PQM720900:PQQ720900 QAI720900:QAM720900 QKE720900:QKI720900 QUA720900:QUE720900 RDW720900:REA720900 RNS720900:RNW720900 RXO720900:RXS720900 SHK720900:SHO720900 SRG720900:SRK720900 TBC720900:TBG720900 TKY720900:TLC720900 TUU720900:TUY720900 UEQ720900:UEU720900 UOM720900:UOQ720900 UYI720900:UYM720900 VIE720900:VII720900 VSA720900:VSE720900 WBW720900:WCA720900 WLS720900:WLW720900 WVO720900:WVS720900 JC786436:JG786436 SY786436:TC786436 ACU786436:ACY786436 AMQ786436:AMU786436 AWM786436:AWQ786436 BGI786436:BGM786436 BQE786436:BQI786436 CAA786436:CAE786436 CJW786436:CKA786436 CTS786436:CTW786436 DDO786436:DDS786436 DNK786436:DNO786436 DXG786436:DXK786436 EHC786436:EHG786436 EQY786436:ERC786436 FAU786436:FAY786436 FKQ786436:FKU786436 FUM786436:FUQ786436 GEI786436:GEM786436 GOE786436:GOI786436 GYA786436:GYE786436 HHW786436:HIA786436 HRS786436:HRW786436 IBO786436:IBS786436 ILK786436:ILO786436 IVG786436:IVK786436 JFC786436:JFG786436 JOY786436:JPC786436 JYU786436:JYY786436 KIQ786436:KIU786436 KSM786436:KSQ786436 LCI786436:LCM786436 LME786436:LMI786436 LWA786436:LWE786436 MFW786436:MGA786436 MPS786436:MPW786436 MZO786436:MZS786436 NJK786436:NJO786436 NTG786436:NTK786436 ODC786436:ODG786436 OMY786436:ONC786436 OWU786436:OWY786436 PGQ786436:PGU786436 PQM786436:PQQ786436 QAI786436:QAM786436 QKE786436:QKI786436 QUA786436:QUE786436 RDW786436:REA786436 RNS786436:RNW786436 RXO786436:RXS786436 SHK786436:SHO786436 SRG786436:SRK786436 TBC786436:TBG786436 TKY786436:TLC786436 TUU786436:TUY786436 UEQ786436:UEU786436 UOM786436:UOQ786436 UYI786436:UYM786436 VIE786436:VII786436 VSA786436:VSE786436 WBW786436:WCA786436 WLS786436:WLW786436 WVO786436:WVS786436 JC851972:JG851972 SY851972:TC851972 ACU851972:ACY851972 AMQ851972:AMU851972 AWM851972:AWQ851972 BGI851972:BGM851972 BQE851972:BQI851972 CAA851972:CAE851972 CJW851972:CKA851972 CTS851972:CTW851972 DDO851972:DDS851972 DNK851972:DNO851972 DXG851972:DXK851972 EHC851972:EHG851972 EQY851972:ERC851972 FAU851972:FAY851972 FKQ851972:FKU851972 FUM851972:FUQ851972 GEI851972:GEM851972 GOE851972:GOI851972 GYA851972:GYE851972 HHW851972:HIA851972 HRS851972:HRW851972 IBO851972:IBS851972 ILK851972:ILO851972 IVG851972:IVK851972 JFC851972:JFG851972 JOY851972:JPC851972 JYU851972:JYY851972 KIQ851972:KIU851972 KSM851972:KSQ851972 LCI851972:LCM851972 LME851972:LMI851972 LWA851972:LWE851972 MFW851972:MGA851972 MPS851972:MPW851972 MZO851972:MZS851972 NJK851972:NJO851972 NTG851972:NTK851972 ODC851972:ODG851972 OMY851972:ONC851972 OWU851972:OWY851972 PGQ851972:PGU851972 PQM851972:PQQ851972 QAI851972:QAM851972 QKE851972:QKI851972 QUA851972:QUE851972 RDW851972:REA851972 RNS851972:RNW851972 RXO851972:RXS851972 SHK851972:SHO851972 SRG851972:SRK851972 TBC851972:TBG851972 TKY851972:TLC851972 TUU851972:TUY851972 UEQ851972:UEU851972 UOM851972:UOQ851972 UYI851972:UYM851972 VIE851972:VII851972 VSA851972:VSE851972 WBW851972:WCA851972 WLS851972:WLW851972 WVO851972:WVS851972 JC917508:JG917508 SY917508:TC917508 ACU917508:ACY917508 AMQ917508:AMU917508 AWM917508:AWQ917508 BGI917508:BGM917508 BQE917508:BQI917508 CAA917508:CAE917508 CJW917508:CKA917508 CTS917508:CTW917508 DDO917508:DDS917508 DNK917508:DNO917508 DXG917508:DXK917508 EHC917508:EHG917508 EQY917508:ERC917508 FAU917508:FAY917508 FKQ917508:FKU917508 FUM917508:FUQ917508 GEI917508:GEM917508 GOE917508:GOI917508 GYA917508:GYE917508 HHW917508:HIA917508 HRS917508:HRW917508 IBO917508:IBS917508 ILK917508:ILO917508 IVG917508:IVK917508 JFC917508:JFG917508 JOY917508:JPC917508 JYU917508:JYY917508 KIQ917508:KIU917508 KSM917508:KSQ917508 LCI917508:LCM917508 LME917508:LMI917508 LWA917508:LWE917508 MFW917508:MGA917508 MPS917508:MPW917508 MZO917508:MZS917508 NJK917508:NJO917508 NTG917508:NTK917508 ODC917508:ODG917508 OMY917508:ONC917508 OWU917508:OWY917508 PGQ917508:PGU917508 PQM917508:PQQ917508 QAI917508:QAM917508 QKE917508:QKI917508 QUA917508:QUE917508 RDW917508:REA917508 RNS917508:RNW917508 RXO917508:RXS917508 SHK917508:SHO917508 SRG917508:SRK917508 TBC917508:TBG917508 TKY917508:TLC917508 TUU917508:TUY917508 UEQ917508:UEU917508 UOM917508:UOQ917508 UYI917508:UYM917508 VIE917508:VII917508 VSA917508:VSE917508 WBW917508:WCA917508 WLS917508:WLW917508 WVO917508:WVS917508 JC983044:JG983044 SY983044:TC983044 ACU983044:ACY983044 AMQ983044:AMU983044 AWM983044:AWQ983044 BGI983044:BGM983044 BQE983044:BQI983044 CAA983044:CAE983044 CJW983044:CKA983044 CTS983044:CTW983044 DDO983044:DDS983044 DNK983044:DNO983044 DXG983044:DXK983044 EHC983044:EHG983044 EQY983044:ERC983044 FAU983044:FAY983044 FKQ983044:FKU983044 FUM983044:FUQ983044 GEI983044:GEM983044 GOE983044:GOI983044 GYA983044:GYE983044 HHW983044:HIA983044 HRS983044:HRW983044 IBO983044:IBS983044 ILK983044:ILO983044 IVG983044:IVK983044 JFC983044:JFG983044 JOY983044:JPC983044 JYU983044:JYY983044 KIQ983044:KIU983044 KSM983044:KSQ983044 LCI983044:LCM983044 LME983044:LMI983044 LWA983044:LWE983044 MFW983044:MGA983044 MPS983044:MPW983044 MZO983044:MZS983044 NJK983044:NJO983044 NTG983044:NTK983044 ODC983044:ODG983044 OMY983044:ONC983044 OWU983044:OWY983044 PGQ983044:PGU983044 PQM983044:PQQ983044 QAI983044:QAM983044 QKE983044:QKI983044 QUA983044:QUE983044 RDW983044:REA983044 RNS983044:RNW983044 RXO983044:RXS983044 SHK983044:SHO983044 SRG983044:SRK983044 TBC983044:TBG983044 TKY983044:TLC983044 TUU983044:TUY983044 UEQ983044:UEU983044 UOM983044:UOQ983044 UYI983044:UYM983044 VIE983044:VII983044 VSA983044:VSE983044 WBW983044:WCA983044 WLS983044:WLW983044 WVO983044:WVS983044 IU65542:JG65542 SQ65542:TC65542 ACM65542:ACY65542 AMI65542:AMU65542 AWE65542:AWQ65542 BGA65542:BGM65542 BPW65542:BQI65542 BZS65542:CAE65542 CJO65542:CKA65542 CTK65542:CTW65542 DDG65542:DDS65542 DNC65542:DNO65542 DWY65542:DXK65542 EGU65542:EHG65542 EQQ65542:ERC65542 FAM65542:FAY65542 FKI65542:FKU65542 FUE65542:FUQ65542 GEA65542:GEM65542 GNW65542:GOI65542 GXS65542:GYE65542 HHO65542:HIA65542 HRK65542:HRW65542 IBG65542:IBS65542 ILC65542:ILO65542 IUY65542:IVK65542 JEU65542:JFG65542 JOQ65542:JPC65542 JYM65542:JYY65542 KII65542:KIU65542 KSE65542:KSQ65542 LCA65542:LCM65542 LLW65542:LMI65542 LVS65542:LWE65542 MFO65542:MGA65542 MPK65542:MPW65542 MZG65542:MZS65542 NJC65542:NJO65542 NSY65542:NTK65542 OCU65542:ODG65542 OMQ65542:ONC65542 OWM65542:OWY65542 PGI65542:PGU65542 PQE65542:PQQ65542 QAA65542:QAM65542 QJW65542:QKI65542 QTS65542:QUE65542 RDO65542:REA65542 RNK65542:RNW65542 RXG65542:RXS65542 SHC65542:SHO65542 SQY65542:SRK65542 TAU65542:TBG65542 TKQ65542:TLC65542 TUM65542:TUY65542 UEI65542:UEU65542 UOE65542:UOQ65542 UYA65542:UYM65542 VHW65542:VII65542 VRS65542:VSE65542 WBO65542:WCA65542 WLK65542:WLW65542 WVG65542:WVS65542 IU131078:JG131078 SQ131078:TC131078 ACM131078:ACY131078 AMI131078:AMU131078 AWE131078:AWQ131078 BGA131078:BGM131078 BPW131078:BQI131078 BZS131078:CAE131078 CJO131078:CKA131078 CTK131078:CTW131078 DDG131078:DDS131078 DNC131078:DNO131078 DWY131078:DXK131078 EGU131078:EHG131078 EQQ131078:ERC131078 FAM131078:FAY131078 FKI131078:FKU131078 FUE131078:FUQ131078 GEA131078:GEM131078 GNW131078:GOI131078 GXS131078:GYE131078 HHO131078:HIA131078 HRK131078:HRW131078 IBG131078:IBS131078 ILC131078:ILO131078 IUY131078:IVK131078 JEU131078:JFG131078 JOQ131078:JPC131078 JYM131078:JYY131078 KII131078:KIU131078 KSE131078:KSQ131078 LCA131078:LCM131078 LLW131078:LMI131078 LVS131078:LWE131078 MFO131078:MGA131078 MPK131078:MPW131078 MZG131078:MZS131078 NJC131078:NJO131078 NSY131078:NTK131078 OCU131078:ODG131078 OMQ131078:ONC131078 OWM131078:OWY131078 PGI131078:PGU131078 PQE131078:PQQ131078 QAA131078:QAM131078 QJW131078:QKI131078 QTS131078:QUE131078 RDO131078:REA131078 RNK131078:RNW131078 RXG131078:RXS131078 SHC131078:SHO131078 SQY131078:SRK131078 TAU131078:TBG131078 TKQ131078:TLC131078 TUM131078:TUY131078 UEI131078:UEU131078 UOE131078:UOQ131078 UYA131078:UYM131078 VHW131078:VII131078 VRS131078:VSE131078 WBO131078:WCA131078 WLK131078:WLW131078 WVG131078:WVS131078 IU196614:JG196614 SQ196614:TC196614 ACM196614:ACY196614 AMI196614:AMU196614 AWE196614:AWQ196614 BGA196614:BGM196614 BPW196614:BQI196614 BZS196614:CAE196614 CJO196614:CKA196614 CTK196614:CTW196614 DDG196614:DDS196614 DNC196614:DNO196614 DWY196614:DXK196614 EGU196614:EHG196614 EQQ196614:ERC196614 FAM196614:FAY196614 FKI196614:FKU196614 FUE196614:FUQ196614 GEA196614:GEM196614 GNW196614:GOI196614 GXS196614:GYE196614 HHO196614:HIA196614 HRK196614:HRW196614 IBG196614:IBS196614 ILC196614:ILO196614 IUY196614:IVK196614 JEU196614:JFG196614 JOQ196614:JPC196614 JYM196614:JYY196614 KII196614:KIU196614 KSE196614:KSQ196614 LCA196614:LCM196614 LLW196614:LMI196614 LVS196614:LWE196614 MFO196614:MGA196614 MPK196614:MPW196614 MZG196614:MZS196614 NJC196614:NJO196614 NSY196614:NTK196614 OCU196614:ODG196614 OMQ196614:ONC196614 OWM196614:OWY196614 PGI196614:PGU196614 PQE196614:PQQ196614 QAA196614:QAM196614 QJW196614:QKI196614 QTS196614:QUE196614 RDO196614:REA196614 RNK196614:RNW196614 RXG196614:RXS196614 SHC196614:SHO196614 SQY196614:SRK196614 TAU196614:TBG196614 TKQ196614:TLC196614 TUM196614:TUY196614 UEI196614:UEU196614 UOE196614:UOQ196614 UYA196614:UYM196614 VHW196614:VII196614 VRS196614:VSE196614 WBO196614:WCA196614 WLK196614:WLW196614 WVG196614:WVS196614 IU262150:JG262150 SQ262150:TC262150 ACM262150:ACY262150 AMI262150:AMU262150 AWE262150:AWQ262150 BGA262150:BGM262150 BPW262150:BQI262150 BZS262150:CAE262150 CJO262150:CKA262150 CTK262150:CTW262150 DDG262150:DDS262150 DNC262150:DNO262150 DWY262150:DXK262150 EGU262150:EHG262150 EQQ262150:ERC262150 FAM262150:FAY262150 FKI262150:FKU262150 FUE262150:FUQ262150 GEA262150:GEM262150 GNW262150:GOI262150 GXS262150:GYE262150 HHO262150:HIA262150 HRK262150:HRW262150 IBG262150:IBS262150 ILC262150:ILO262150 IUY262150:IVK262150 JEU262150:JFG262150 JOQ262150:JPC262150 JYM262150:JYY262150 KII262150:KIU262150 KSE262150:KSQ262150 LCA262150:LCM262150 LLW262150:LMI262150 LVS262150:LWE262150 MFO262150:MGA262150 MPK262150:MPW262150 MZG262150:MZS262150 NJC262150:NJO262150 NSY262150:NTK262150 OCU262150:ODG262150 OMQ262150:ONC262150 OWM262150:OWY262150 PGI262150:PGU262150 PQE262150:PQQ262150 QAA262150:QAM262150 QJW262150:QKI262150 QTS262150:QUE262150 RDO262150:REA262150 RNK262150:RNW262150 RXG262150:RXS262150 SHC262150:SHO262150 SQY262150:SRK262150 TAU262150:TBG262150 TKQ262150:TLC262150 TUM262150:TUY262150 UEI262150:UEU262150 UOE262150:UOQ262150 UYA262150:UYM262150 VHW262150:VII262150 VRS262150:VSE262150 WBO262150:WCA262150 WLK262150:WLW262150 WVG262150:WVS262150 IU327686:JG327686 SQ327686:TC327686 ACM327686:ACY327686 AMI327686:AMU327686 AWE327686:AWQ327686 BGA327686:BGM327686 BPW327686:BQI327686 BZS327686:CAE327686 CJO327686:CKA327686 CTK327686:CTW327686 DDG327686:DDS327686 DNC327686:DNO327686 DWY327686:DXK327686 EGU327686:EHG327686 EQQ327686:ERC327686 FAM327686:FAY327686 FKI327686:FKU327686 FUE327686:FUQ327686 GEA327686:GEM327686 GNW327686:GOI327686 GXS327686:GYE327686 HHO327686:HIA327686 HRK327686:HRW327686 IBG327686:IBS327686 ILC327686:ILO327686 IUY327686:IVK327686 JEU327686:JFG327686 JOQ327686:JPC327686 JYM327686:JYY327686 KII327686:KIU327686 KSE327686:KSQ327686 LCA327686:LCM327686 LLW327686:LMI327686 LVS327686:LWE327686 MFO327686:MGA327686 MPK327686:MPW327686 MZG327686:MZS327686 NJC327686:NJO327686 NSY327686:NTK327686 OCU327686:ODG327686 OMQ327686:ONC327686 OWM327686:OWY327686 PGI327686:PGU327686 PQE327686:PQQ327686 QAA327686:QAM327686 QJW327686:QKI327686 QTS327686:QUE327686 RDO327686:REA327686 RNK327686:RNW327686 RXG327686:RXS327686 SHC327686:SHO327686 SQY327686:SRK327686 TAU327686:TBG327686 TKQ327686:TLC327686 TUM327686:TUY327686 UEI327686:UEU327686 UOE327686:UOQ327686 UYA327686:UYM327686 VHW327686:VII327686 VRS327686:VSE327686 WBO327686:WCA327686 WLK327686:WLW327686 WVG327686:WVS327686 IU393222:JG393222 SQ393222:TC393222 ACM393222:ACY393222 AMI393222:AMU393222 AWE393222:AWQ393222 BGA393222:BGM393222 BPW393222:BQI393222 BZS393222:CAE393222 CJO393222:CKA393222 CTK393222:CTW393222 DDG393222:DDS393222 DNC393222:DNO393222 DWY393222:DXK393222 EGU393222:EHG393222 EQQ393222:ERC393222 FAM393222:FAY393222 FKI393222:FKU393222 FUE393222:FUQ393222 GEA393222:GEM393222 GNW393222:GOI393222 GXS393222:GYE393222 HHO393222:HIA393222 HRK393222:HRW393222 IBG393222:IBS393222 ILC393222:ILO393222 IUY393222:IVK393222 JEU393222:JFG393222 JOQ393222:JPC393222 JYM393222:JYY393222 KII393222:KIU393222 KSE393222:KSQ393222 LCA393222:LCM393222 LLW393222:LMI393222 LVS393222:LWE393222 MFO393222:MGA393222 MPK393222:MPW393222 MZG393222:MZS393222 NJC393222:NJO393222 NSY393222:NTK393222 OCU393222:ODG393222 OMQ393222:ONC393222 OWM393222:OWY393222 PGI393222:PGU393222 PQE393222:PQQ393222 QAA393222:QAM393222 QJW393222:QKI393222 QTS393222:QUE393222 RDO393222:REA393222 RNK393222:RNW393222 RXG393222:RXS393222 SHC393222:SHO393222 SQY393222:SRK393222 TAU393222:TBG393222 TKQ393222:TLC393222 TUM393222:TUY393222 UEI393222:UEU393222 UOE393222:UOQ393222 UYA393222:UYM393222 VHW393222:VII393222 VRS393222:VSE393222 WBO393222:WCA393222 WLK393222:WLW393222 WVG393222:WVS393222 IU458758:JG458758 SQ458758:TC458758 ACM458758:ACY458758 AMI458758:AMU458758 AWE458758:AWQ458758 BGA458758:BGM458758 BPW458758:BQI458758 BZS458758:CAE458758 CJO458758:CKA458758 CTK458758:CTW458758 DDG458758:DDS458758 DNC458758:DNO458758 DWY458758:DXK458758 EGU458758:EHG458758 EQQ458758:ERC458758 FAM458758:FAY458758 FKI458758:FKU458758 FUE458758:FUQ458758 GEA458758:GEM458758 GNW458758:GOI458758 GXS458758:GYE458758 HHO458758:HIA458758 HRK458758:HRW458758 IBG458758:IBS458758 ILC458758:ILO458758 IUY458758:IVK458758 JEU458758:JFG458758 JOQ458758:JPC458758 JYM458758:JYY458758 KII458758:KIU458758 KSE458758:KSQ458758 LCA458758:LCM458758 LLW458758:LMI458758 LVS458758:LWE458758 MFO458758:MGA458758 MPK458758:MPW458758 MZG458758:MZS458758 NJC458758:NJO458758 NSY458758:NTK458758 OCU458758:ODG458758 OMQ458758:ONC458758 OWM458758:OWY458758 PGI458758:PGU458758 PQE458758:PQQ458758 QAA458758:QAM458758 QJW458758:QKI458758 QTS458758:QUE458758 RDO458758:REA458758 RNK458758:RNW458758 RXG458758:RXS458758 SHC458758:SHO458758 SQY458758:SRK458758 TAU458758:TBG458758 TKQ458758:TLC458758 TUM458758:TUY458758 UEI458758:UEU458758 UOE458758:UOQ458758 UYA458758:UYM458758 VHW458758:VII458758 VRS458758:VSE458758 WBO458758:WCA458758 WLK458758:WLW458758 WVG458758:WVS458758 IU524294:JG524294 SQ524294:TC524294 ACM524294:ACY524294 AMI524294:AMU524294 AWE524294:AWQ524294 BGA524294:BGM524294 BPW524294:BQI524294 BZS524294:CAE524294 CJO524294:CKA524294 CTK524294:CTW524294 DDG524294:DDS524294 DNC524294:DNO524294 DWY524294:DXK524294 EGU524294:EHG524294 EQQ524294:ERC524294 FAM524294:FAY524294 FKI524294:FKU524294 FUE524294:FUQ524294 GEA524294:GEM524294 GNW524294:GOI524294 GXS524294:GYE524294 HHO524294:HIA524294 HRK524294:HRW524294 IBG524294:IBS524294 ILC524294:ILO524294 IUY524294:IVK524294 JEU524294:JFG524294 JOQ524294:JPC524294 JYM524294:JYY524294 KII524294:KIU524294 KSE524294:KSQ524294 LCA524294:LCM524294 LLW524294:LMI524294 LVS524294:LWE524294 MFO524294:MGA524294 MPK524294:MPW524294 MZG524294:MZS524294 NJC524294:NJO524294 NSY524294:NTK524294 OCU524294:ODG524294 OMQ524294:ONC524294 OWM524294:OWY524294 PGI524294:PGU524294 PQE524294:PQQ524294 QAA524294:QAM524294 QJW524294:QKI524294 QTS524294:QUE524294 RDO524294:REA524294 RNK524294:RNW524294 RXG524294:RXS524294 SHC524294:SHO524294 SQY524294:SRK524294 TAU524294:TBG524294 TKQ524294:TLC524294 TUM524294:TUY524294 UEI524294:UEU524294 UOE524294:UOQ524294 UYA524294:UYM524294 VHW524294:VII524294 VRS524294:VSE524294 WBO524294:WCA524294 WLK524294:WLW524294 WVG524294:WVS524294 IU589830:JG589830 SQ589830:TC589830 ACM589830:ACY589830 AMI589830:AMU589830 AWE589830:AWQ589830 BGA589830:BGM589830 BPW589830:BQI589830 BZS589830:CAE589830 CJO589830:CKA589830 CTK589830:CTW589830 DDG589830:DDS589830 DNC589830:DNO589830 DWY589830:DXK589830 EGU589830:EHG589830 EQQ589830:ERC589830 FAM589830:FAY589830 FKI589830:FKU589830 FUE589830:FUQ589830 GEA589830:GEM589830 GNW589830:GOI589830 GXS589830:GYE589830 HHO589830:HIA589830 HRK589830:HRW589830 IBG589830:IBS589830 ILC589830:ILO589830 IUY589830:IVK589830 JEU589830:JFG589830 JOQ589830:JPC589830 JYM589830:JYY589830 KII589830:KIU589830 KSE589830:KSQ589830 LCA589830:LCM589830 LLW589830:LMI589830 LVS589830:LWE589830 MFO589830:MGA589830 MPK589830:MPW589830 MZG589830:MZS589830 NJC589830:NJO589830 NSY589830:NTK589830 OCU589830:ODG589830 OMQ589830:ONC589830 OWM589830:OWY589830 PGI589830:PGU589830 PQE589830:PQQ589830 QAA589830:QAM589830 QJW589830:QKI589830 QTS589830:QUE589830 RDO589830:REA589830 RNK589830:RNW589830 RXG589830:RXS589830 SHC589830:SHO589830 SQY589830:SRK589830 TAU589830:TBG589830 TKQ589830:TLC589830 TUM589830:TUY589830 UEI589830:UEU589830 UOE589830:UOQ589830 UYA589830:UYM589830 VHW589830:VII589830 VRS589830:VSE589830 WBO589830:WCA589830 WLK589830:WLW589830 WVG589830:WVS589830 IU655366:JG655366 SQ655366:TC655366 ACM655366:ACY655366 AMI655366:AMU655366 AWE655366:AWQ655366 BGA655366:BGM655366 BPW655366:BQI655366 BZS655366:CAE655366 CJO655366:CKA655366 CTK655366:CTW655366 DDG655366:DDS655366 DNC655366:DNO655366 DWY655366:DXK655366 EGU655366:EHG655366 EQQ655366:ERC655366 FAM655366:FAY655366 FKI655366:FKU655366 FUE655366:FUQ655366 GEA655366:GEM655366 GNW655366:GOI655366 GXS655366:GYE655366 HHO655366:HIA655366 HRK655366:HRW655366 IBG655366:IBS655366 ILC655366:ILO655366 IUY655366:IVK655366 JEU655366:JFG655366 JOQ655366:JPC655366 JYM655366:JYY655366 KII655366:KIU655366 KSE655366:KSQ655366 LCA655366:LCM655366 LLW655366:LMI655366 LVS655366:LWE655366 MFO655366:MGA655366 MPK655366:MPW655366 MZG655366:MZS655366 NJC655366:NJO655366 NSY655366:NTK655366 OCU655366:ODG655366 OMQ655366:ONC655366 OWM655366:OWY655366 PGI655366:PGU655366 PQE655366:PQQ655366 QAA655366:QAM655366 QJW655366:QKI655366 QTS655366:QUE655366 RDO655366:REA655366 RNK655366:RNW655366 RXG655366:RXS655366 SHC655366:SHO655366 SQY655366:SRK655366 TAU655366:TBG655366 TKQ655366:TLC655366 TUM655366:TUY655366 UEI655366:UEU655366 UOE655366:UOQ655366 UYA655366:UYM655366 VHW655366:VII655366 VRS655366:VSE655366 WBO655366:WCA655366 WLK655366:WLW655366 WVG655366:WVS655366 IU720902:JG720902 SQ720902:TC720902 ACM720902:ACY720902 AMI720902:AMU720902 AWE720902:AWQ720902 BGA720902:BGM720902 BPW720902:BQI720902 BZS720902:CAE720902 CJO720902:CKA720902 CTK720902:CTW720902 DDG720902:DDS720902 DNC720902:DNO720902 DWY720902:DXK720902 EGU720902:EHG720902 EQQ720902:ERC720902 FAM720902:FAY720902 FKI720902:FKU720902 FUE720902:FUQ720902 GEA720902:GEM720902 GNW720902:GOI720902 GXS720902:GYE720902 HHO720902:HIA720902 HRK720902:HRW720902 IBG720902:IBS720902 ILC720902:ILO720902 IUY720902:IVK720902 JEU720902:JFG720902 JOQ720902:JPC720902 JYM720902:JYY720902 KII720902:KIU720902 KSE720902:KSQ720902 LCA720902:LCM720902 LLW720902:LMI720902 LVS720902:LWE720902 MFO720902:MGA720902 MPK720902:MPW720902 MZG720902:MZS720902 NJC720902:NJO720902 NSY720902:NTK720902 OCU720902:ODG720902 OMQ720902:ONC720902 OWM720902:OWY720902 PGI720902:PGU720902 PQE720902:PQQ720902 QAA720902:QAM720902 QJW720902:QKI720902 QTS720902:QUE720902 RDO720902:REA720902 RNK720902:RNW720902 RXG720902:RXS720902 SHC720902:SHO720902 SQY720902:SRK720902 TAU720902:TBG720902 TKQ720902:TLC720902 TUM720902:TUY720902 UEI720902:UEU720902 UOE720902:UOQ720902 UYA720902:UYM720902 VHW720902:VII720902 VRS720902:VSE720902 WBO720902:WCA720902 WLK720902:WLW720902 WVG720902:WVS720902 IU786438:JG786438 SQ786438:TC786438 ACM786438:ACY786438 AMI786438:AMU786438 AWE786438:AWQ786438 BGA786438:BGM786438 BPW786438:BQI786438 BZS786438:CAE786438 CJO786438:CKA786438 CTK786438:CTW786438 DDG786438:DDS786438 DNC786438:DNO786438 DWY786438:DXK786438 EGU786438:EHG786438 EQQ786438:ERC786438 FAM786438:FAY786438 FKI786438:FKU786438 FUE786438:FUQ786438 GEA786438:GEM786438 GNW786438:GOI786438 GXS786438:GYE786438 HHO786438:HIA786438 HRK786438:HRW786438 IBG786438:IBS786438 ILC786438:ILO786438 IUY786438:IVK786438 JEU786438:JFG786438 JOQ786438:JPC786438 JYM786438:JYY786438 KII786438:KIU786438 KSE786438:KSQ786438 LCA786438:LCM786438 LLW786438:LMI786438 LVS786438:LWE786438 MFO786438:MGA786438 MPK786438:MPW786438 MZG786438:MZS786438 NJC786438:NJO786438 NSY786438:NTK786438 OCU786438:ODG786438 OMQ786438:ONC786438 OWM786438:OWY786438 PGI786438:PGU786438 PQE786438:PQQ786438 QAA786438:QAM786438 QJW786438:QKI786438 QTS786438:QUE786438 RDO786438:REA786438 RNK786438:RNW786438 RXG786438:RXS786438 SHC786438:SHO786438 SQY786438:SRK786438 TAU786438:TBG786438 TKQ786438:TLC786438 TUM786438:TUY786438 UEI786438:UEU786438 UOE786438:UOQ786438 UYA786438:UYM786438 VHW786438:VII786438 VRS786438:VSE786438 WBO786438:WCA786438 WLK786438:WLW786438 WVG786438:WVS786438 IU851974:JG851974 SQ851974:TC851974 ACM851974:ACY851974 AMI851974:AMU851974 AWE851974:AWQ851974 BGA851974:BGM851974 BPW851974:BQI851974 BZS851974:CAE851974 CJO851974:CKA851974 CTK851974:CTW851974 DDG851974:DDS851974 DNC851974:DNO851974 DWY851974:DXK851974 EGU851974:EHG851974 EQQ851974:ERC851974 FAM851974:FAY851974 FKI851974:FKU851974 FUE851974:FUQ851974 GEA851974:GEM851974 GNW851974:GOI851974 GXS851974:GYE851974 HHO851974:HIA851974 HRK851974:HRW851974 IBG851974:IBS851974 ILC851974:ILO851974 IUY851974:IVK851974 JEU851974:JFG851974 JOQ851974:JPC851974 JYM851974:JYY851974 KII851974:KIU851974 KSE851974:KSQ851974 LCA851974:LCM851974 LLW851974:LMI851974 LVS851974:LWE851974 MFO851974:MGA851974 MPK851974:MPW851974 MZG851974:MZS851974 NJC851974:NJO851974 NSY851974:NTK851974 OCU851974:ODG851974 OMQ851974:ONC851974 OWM851974:OWY851974 PGI851974:PGU851974 PQE851974:PQQ851974 QAA851974:QAM851974 QJW851974:QKI851974 QTS851974:QUE851974 RDO851974:REA851974 RNK851974:RNW851974 RXG851974:RXS851974 SHC851974:SHO851974 SQY851974:SRK851974 TAU851974:TBG851974 TKQ851974:TLC851974 TUM851974:TUY851974 UEI851974:UEU851974 UOE851974:UOQ851974 UYA851974:UYM851974 VHW851974:VII851974 VRS851974:VSE851974 WBO851974:WCA851974 WLK851974:WLW851974 WVG851974:WVS851974 IU917510:JG917510 SQ917510:TC917510 ACM917510:ACY917510 AMI917510:AMU917510 AWE917510:AWQ917510 BGA917510:BGM917510 BPW917510:BQI917510 BZS917510:CAE917510 CJO917510:CKA917510 CTK917510:CTW917510 DDG917510:DDS917510 DNC917510:DNO917510 DWY917510:DXK917510 EGU917510:EHG917510 EQQ917510:ERC917510 FAM917510:FAY917510 FKI917510:FKU917510 FUE917510:FUQ917510 GEA917510:GEM917510 GNW917510:GOI917510 GXS917510:GYE917510 HHO917510:HIA917510 HRK917510:HRW917510 IBG917510:IBS917510 ILC917510:ILO917510 IUY917510:IVK917510 JEU917510:JFG917510 JOQ917510:JPC917510 JYM917510:JYY917510 KII917510:KIU917510 KSE917510:KSQ917510 LCA917510:LCM917510 LLW917510:LMI917510 LVS917510:LWE917510 MFO917510:MGA917510 MPK917510:MPW917510 MZG917510:MZS917510 NJC917510:NJO917510 NSY917510:NTK917510 OCU917510:ODG917510 OMQ917510:ONC917510 OWM917510:OWY917510 PGI917510:PGU917510 PQE917510:PQQ917510 QAA917510:QAM917510 QJW917510:QKI917510 QTS917510:QUE917510 RDO917510:REA917510 RNK917510:RNW917510 RXG917510:RXS917510 SHC917510:SHO917510 SQY917510:SRK917510 TAU917510:TBG917510 TKQ917510:TLC917510 TUM917510:TUY917510 UEI917510:UEU917510 UOE917510:UOQ917510 UYA917510:UYM917510 VHW917510:VII917510 VRS917510:VSE917510 WBO917510:WCA917510 WLK917510:WLW917510 WVG917510:WVS917510 IU983046:JG983046 SQ983046:TC983046 ACM983046:ACY983046 AMI983046:AMU983046 AWE983046:AWQ983046 BGA983046:BGM983046 BPW983046:BQI983046 BZS983046:CAE983046 CJO983046:CKA983046 CTK983046:CTW983046 DDG983046:DDS983046 DNC983046:DNO983046 DWY983046:DXK983046 EGU983046:EHG983046 EQQ983046:ERC983046 FAM983046:FAY983046 FKI983046:FKU983046 FUE983046:FUQ983046 GEA983046:GEM983046 GNW983046:GOI983046 GXS983046:GYE983046 HHO983046:HIA983046 HRK983046:HRW983046 IBG983046:IBS983046 ILC983046:ILO983046 IUY983046:IVK983046 JEU983046:JFG983046 JOQ983046:JPC983046 JYM983046:JYY983046 KII983046:KIU983046 KSE983046:KSQ983046 LCA983046:LCM983046 LLW983046:LMI983046 LVS983046:LWE983046 MFO983046:MGA983046 MPK983046:MPW983046 MZG983046:MZS983046 NJC983046:NJO983046 NSY983046:NTK983046 OCU983046:ODG983046 OMQ983046:ONC983046 OWM983046:OWY983046 PGI983046:PGU983046 PQE983046:PQQ983046 QAA983046:QAM983046 QJW983046:QKI983046 QTS983046:QUE983046 RDO983046:REA983046 RNK983046:RNW983046 RXG983046:RXS983046 SHC983046:SHO983046 SQY983046:SRK983046 TAU983046:TBG983046 TKQ983046:TLC983046 TUM983046:TUY983046 UEI983046:UEU983046 UOE983046:UOQ983046 UYA983046:UYM983046 VHW983046:VII983046 VRS983046:VSE983046 WBO983046:WCA983046 WLK983046:WLW983046 WVG983046:WVS983046 IU65544:JG65544 SQ65544:TC65544 ACM65544:ACY65544 AMI65544:AMU65544 AWE65544:AWQ65544 BGA65544:BGM65544 BPW65544:BQI65544 BZS65544:CAE65544 CJO65544:CKA65544 CTK65544:CTW65544 DDG65544:DDS65544 DNC65544:DNO65544 DWY65544:DXK65544 EGU65544:EHG65544 EQQ65544:ERC65544 FAM65544:FAY65544 FKI65544:FKU65544 FUE65544:FUQ65544 GEA65544:GEM65544 GNW65544:GOI65544 GXS65544:GYE65544 HHO65544:HIA65544 HRK65544:HRW65544 IBG65544:IBS65544 ILC65544:ILO65544 IUY65544:IVK65544 JEU65544:JFG65544 JOQ65544:JPC65544 JYM65544:JYY65544 KII65544:KIU65544 KSE65544:KSQ65544 LCA65544:LCM65544 LLW65544:LMI65544 LVS65544:LWE65544 MFO65544:MGA65544 MPK65544:MPW65544 MZG65544:MZS65544 NJC65544:NJO65544 NSY65544:NTK65544 OCU65544:ODG65544 OMQ65544:ONC65544 OWM65544:OWY65544 PGI65544:PGU65544 PQE65544:PQQ65544 QAA65544:QAM65544 QJW65544:QKI65544 QTS65544:QUE65544 RDO65544:REA65544 RNK65544:RNW65544 RXG65544:RXS65544 SHC65544:SHO65544 SQY65544:SRK65544 TAU65544:TBG65544 TKQ65544:TLC65544 TUM65544:TUY65544 UEI65544:UEU65544 UOE65544:UOQ65544 UYA65544:UYM65544 VHW65544:VII65544 VRS65544:VSE65544 WBO65544:WCA65544 WLK65544:WLW65544 WVG65544:WVS65544 IU131080:JG131080 SQ131080:TC131080 ACM131080:ACY131080 AMI131080:AMU131080 AWE131080:AWQ131080 BGA131080:BGM131080 BPW131080:BQI131080 BZS131080:CAE131080 CJO131080:CKA131080 CTK131080:CTW131080 DDG131080:DDS131080 DNC131080:DNO131080 DWY131080:DXK131080 EGU131080:EHG131080 EQQ131080:ERC131080 FAM131080:FAY131080 FKI131080:FKU131080 FUE131080:FUQ131080 GEA131080:GEM131080 GNW131080:GOI131080 GXS131080:GYE131080 HHO131080:HIA131080 HRK131080:HRW131080 IBG131080:IBS131080 ILC131080:ILO131080 IUY131080:IVK131080 JEU131080:JFG131080 JOQ131080:JPC131080 JYM131080:JYY131080 KII131080:KIU131080 KSE131080:KSQ131080 LCA131080:LCM131080 LLW131080:LMI131080 LVS131080:LWE131080 MFO131080:MGA131080 MPK131080:MPW131080 MZG131080:MZS131080 NJC131080:NJO131080 NSY131080:NTK131080 OCU131080:ODG131080 OMQ131080:ONC131080 OWM131080:OWY131080 PGI131080:PGU131080 PQE131080:PQQ131080 QAA131080:QAM131080 QJW131080:QKI131080 QTS131080:QUE131080 RDO131080:REA131080 RNK131080:RNW131080 RXG131080:RXS131080 SHC131080:SHO131080 SQY131080:SRK131080 TAU131080:TBG131080 TKQ131080:TLC131080 TUM131080:TUY131080 UEI131080:UEU131080 UOE131080:UOQ131080 UYA131080:UYM131080 VHW131080:VII131080 VRS131080:VSE131080 WBO131080:WCA131080 WLK131080:WLW131080 WVG131080:WVS131080 IU196616:JG196616 SQ196616:TC196616 ACM196616:ACY196616 AMI196616:AMU196616 AWE196616:AWQ196616 BGA196616:BGM196616 BPW196616:BQI196616 BZS196616:CAE196616 CJO196616:CKA196616 CTK196616:CTW196616 DDG196616:DDS196616 DNC196616:DNO196616 DWY196616:DXK196616 EGU196616:EHG196616 EQQ196616:ERC196616 FAM196616:FAY196616 FKI196616:FKU196616 FUE196616:FUQ196616 GEA196616:GEM196616 GNW196616:GOI196616 GXS196616:GYE196616 HHO196616:HIA196616 HRK196616:HRW196616 IBG196616:IBS196616 ILC196616:ILO196616 IUY196616:IVK196616 JEU196616:JFG196616 JOQ196616:JPC196616 JYM196616:JYY196616 KII196616:KIU196616 KSE196616:KSQ196616 LCA196616:LCM196616 LLW196616:LMI196616 LVS196616:LWE196616 MFO196616:MGA196616 MPK196616:MPW196616 MZG196616:MZS196616 NJC196616:NJO196616 NSY196616:NTK196616 OCU196616:ODG196616 OMQ196616:ONC196616 OWM196616:OWY196616 PGI196616:PGU196616 PQE196616:PQQ196616 QAA196616:QAM196616 QJW196616:QKI196616 QTS196616:QUE196616 RDO196616:REA196616 RNK196616:RNW196616 RXG196616:RXS196616 SHC196616:SHO196616 SQY196616:SRK196616 TAU196616:TBG196616 TKQ196616:TLC196616 TUM196616:TUY196616 UEI196616:UEU196616 UOE196616:UOQ196616 UYA196616:UYM196616 VHW196616:VII196616 VRS196616:VSE196616 WBO196616:WCA196616 WLK196616:WLW196616 WVG196616:WVS196616 IU262152:JG262152 SQ262152:TC262152 ACM262152:ACY262152 AMI262152:AMU262152 AWE262152:AWQ262152 BGA262152:BGM262152 BPW262152:BQI262152 BZS262152:CAE262152 CJO262152:CKA262152 CTK262152:CTW262152 DDG262152:DDS262152 DNC262152:DNO262152 DWY262152:DXK262152 EGU262152:EHG262152 EQQ262152:ERC262152 FAM262152:FAY262152 FKI262152:FKU262152 FUE262152:FUQ262152 GEA262152:GEM262152 GNW262152:GOI262152 GXS262152:GYE262152 HHO262152:HIA262152 HRK262152:HRW262152 IBG262152:IBS262152 ILC262152:ILO262152 IUY262152:IVK262152 JEU262152:JFG262152 JOQ262152:JPC262152 JYM262152:JYY262152 KII262152:KIU262152 KSE262152:KSQ262152 LCA262152:LCM262152 LLW262152:LMI262152 LVS262152:LWE262152 MFO262152:MGA262152 MPK262152:MPW262152 MZG262152:MZS262152 NJC262152:NJO262152 NSY262152:NTK262152 OCU262152:ODG262152 OMQ262152:ONC262152 OWM262152:OWY262152 PGI262152:PGU262152 PQE262152:PQQ262152 QAA262152:QAM262152 QJW262152:QKI262152 QTS262152:QUE262152 RDO262152:REA262152 RNK262152:RNW262152 RXG262152:RXS262152 SHC262152:SHO262152 SQY262152:SRK262152 TAU262152:TBG262152 TKQ262152:TLC262152 TUM262152:TUY262152 UEI262152:UEU262152 UOE262152:UOQ262152 UYA262152:UYM262152 VHW262152:VII262152 VRS262152:VSE262152 WBO262152:WCA262152 WLK262152:WLW262152 WVG262152:WVS262152 IU327688:JG327688 SQ327688:TC327688 ACM327688:ACY327688 AMI327688:AMU327688 AWE327688:AWQ327688 BGA327688:BGM327688 BPW327688:BQI327688 BZS327688:CAE327688 CJO327688:CKA327688 CTK327688:CTW327688 DDG327688:DDS327688 DNC327688:DNO327688 DWY327688:DXK327688 EGU327688:EHG327688 EQQ327688:ERC327688 FAM327688:FAY327688 FKI327688:FKU327688 FUE327688:FUQ327688 GEA327688:GEM327688 GNW327688:GOI327688 GXS327688:GYE327688 HHO327688:HIA327688 HRK327688:HRW327688 IBG327688:IBS327688 ILC327688:ILO327688 IUY327688:IVK327688 JEU327688:JFG327688 JOQ327688:JPC327688 JYM327688:JYY327688 KII327688:KIU327688 KSE327688:KSQ327688 LCA327688:LCM327688 LLW327688:LMI327688 LVS327688:LWE327688 MFO327688:MGA327688 MPK327688:MPW327688 MZG327688:MZS327688 NJC327688:NJO327688 NSY327688:NTK327688 OCU327688:ODG327688 OMQ327688:ONC327688 OWM327688:OWY327688 PGI327688:PGU327688 PQE327688:PQQ327688 QAA327688:QAM327688 QJW327688:QKI327688 QTS327688:QUE327688 RDO327688:REA327688 RNK327688:RNW327688 RXG327688:RXS327688 SHC327688:SHO327688 SQY327688:SRK327688 TAU327688:TBG327688 TKQ327688:TLC327688 TUM327688:TUY327688 UEI327688:UEU327688 UOE327688:UOQ327688 UYA327688:UYM327688 VHW327688:VII327688 VRS327688:VSE327688 WBO327688:WCA327688 WLK327688:WLW327688 WVG327688:WVS327688 IU393224:JG393224 SQ393224:TC393224 ACM393224:ACY393224 AMI393224:AMU393224 AWE393224:AWQ393224 BGA393224:BGM393224 BPW393224:BQI393224 BZS393224:CAE393224 CJO393224:CKA393224 CTK393224:CTW393224 DDG393224:DDS393224 DNC393224:DNO393224 DWY393224:DXK393224 EGU393224:EHG393224 EQQ393224:ERC393224 FAM393224:FAY393224 FKI393224:FKU393224 FUE393224:FUQ393224 GEA393224:GEM393224 GNW393224:GOI393224 GXS393224:GYE393224 HHO393224:HIA393224 HRK393224:HRW393224 IBG393224:IBS393224 ILC393224:ILO393224 IUY393224:IVK393224 JEU393224:JFG393224 JOQ393224:JPC393224 JYM393224:JYY393224 KII393224:KIU393224 KSE393224:KSQ393224 LCA393224:LCM393224 LLW393224:LMI393224 LVS393224:LWE393224 MFO393224:MGA393224 MPK393224:MPW393224 MZG393224:MZS393224 NJC393224:NJO393224 NSY393224:NTK393224 OCU393224:ODG393224 OMQ393224:ONC393224 OWM393224:OWY393224 PGI393224:PGU393224 PQE393224:PQQ393224 QAA393224:QAM393224 QJW393224:QKI393224 QTS393224:QUE393224 RDO393224:REA393224 RNK393224:RNW393224 RXG393224:RXS393224 SHC393224:SHO393224 SQY393224:SRK393224 TAU393224:TBG393224 TKQ393224:TLC393224 TUM393224:TUY393224 UEI393224:UEU393224 UOE393224:UOQ393224 UYA393224:UYM393224 VHW393224:VII393224 VRS393224:VSE393224 WBO393224:WCA393224 WLK393224:WLW393224 WVG393224:WVS393224 IU458760:JG458760 SQ458760:TC458760 ACM458760:ACY458760 AMI458760:AMU458760 AWE458760:AWQ458760 BGA458760:BGM458760 BPW458760:BQI458760 BZS458760:CAE458760 CJO458760:CKA458760 CTK458760:CTW458760 DDG458760:DDS458760 DNC458760:DNO458760 DWY458760:DXK458760 EGU458760:EHG458760 EQQ458760:ERC458760 FAM458760:FAY458760 FKI458760:FKU458760 FUE458760:FUQ458760 GEA458760:GEM458760 GNW458760:GOI458760 GXS458760:GYE458760 HHO458760:HIA458760 HRK458760:HRW458760 IBG458760:IBS458760 ILC458760:ILO458760 IUY458760:IVK458760 JEU458760:JFG458760 JOQ458760:JPC458760 JYM458760:JYY458760 KII458760:KIU458760 KSE458760:KSQ458760 LCA458760:LCM458760 LLW458760:LMI458760 LVS458760:LWE458760 MFO458760:MGA458760 MPK458760:MPW458760 MZG458760:MZS458760 NJC458760:NJO458760 NSY458760:NTK458760 OCU458760:ODG458760 OMQ458760:ONC458760 OWM458760:OWY458760 PGI458760:PGU458760 PQE458760:PQQ458760 QAA458760:QAM458760 QJW458760:QKI458760 QTS458760:QUE458760 RDO458760:REA458760 RNK458760:RNW458760 RXG458760:RXS458760 SHC458760:SHO458760 SQY458760:SRK458760 TAU458760:TBG458760 TKQ458760:TLC458760 TUM458760:TUY458760 UEI458760:UEU458760 UOE458760:UOQ458760 UYA458760:UYM458760 VHW458760:VII458760 VRS458760:VSE458760 WBO458760:WCA458760 WLK458760:WLW458760 WVG458760:WVS458760 IU524296:JG524296 SQ524296:TC524296 ACM524296:ACY524296 AMI524296:AMU524296 AWE524296:AWQ524296 BGA524296:BGM524296 BPW524296:BQI524296 BZS524296:CAE524296 CJO524296:CKA524296 CTK524296:CTW524296 DDG524296:DDS524296 DNC524296:DNO524296 DWY524296:DXK524296 EGU524296:EHG524296 EQQ524296:ERC524296 FAM524296:FAY524296 FKI524296:FKU524296 FUE524296:FUQ524296 GEA524296:GEM524296 GNW524296:GOI524296 GXS524296:GYE524296 HHO524296:HIA524296 HRK524296:HRW524296 IBG524296:IBS524296 ILC524296:ILO524296 IUY524296:IVK524296 JEU524296:JFG524296 JOQ524296:JPC524296 JYM524296:JYY524296 KII524296:KIU524296 KSE524296:KSQ524296 LCA524296:LCM524296 LLW524296:LMI524296 LVS524296:LWE524296 MFO524296:MGA524296 MPK524296:MPW524296 MZG524296:MZS524296 NJC524296:NJO524296 NSY524296:NTK524296 OCU524296:ODG524296 OMQ524296:ONC524296 OWM524296:OWY524296 PGI524296:PGU524296 PQE524296:PQQ524296 QAA524296:QAM524296 QJW524296:QKI524296 QTS524296:QUE524296 RDO524296:REA524296 RNK524296:RNW524296 RXG524296:RXS524296 SHC524296:SHO524296 SQY524296:SRK524296 TAU524296:TBG524296 TKQ524296:TLC524296 TUM524296:TUY524296 UEI524296:UEU524296 UOE524296:UOQ524296 UYA524296:UYM524296 VHW524296:VII524296 VRS524296:VSE524296 WBO524296:WCA524296 WLK524296:WLW524296 WVG524296:WVS524296 IU589832:JG589832 SQ589832:TC589832 ACM589832:ACY589832 AMI589832:AMU589832 AWE589832:AWQ589832 BGA589832:BGM589832 BPW589832:BQI589832 BZS589832:CAE589832 CJO589832:CKA589832 CTK589832:CTW589832 DDG589832:DDS589832 DNC589832:DNO589832 DWY589832:DXK589832 EGU589832:EHG589832 EQQ589832:ERC589832 FAM589832:FAY589832 FKI589832:FKU589832 FUE589832:FUQ589832 GEA589832:GEM589832 GNW589832:GOI589832 GXS589832:GYE589832 HHO589832:HIA589832 HRK589832:HRW589832 IBG589832:IBS589832 ILC589832:ILO589832 IUY589832:IVK589832 JEU589832:JFG589832 JOQ589832:JPC589832 JYM589832:JYY589832 KII589832:KIU589832 KSE589832:KSQ589832 LCA589832:LCM589832 LLW589832:LMI589832 LVS589832:LWE589832 MFO589832:MGA589832 MPK589832:MPW589832 MZG589832:MZS589832 NJC589832:NJO589832 NSY589832:NTK589832 OCU589832:ODG589832 OMQ589832:ONC589832 OWM589832:OWY589832 PGI589832:PGU589832 PQE589832:PQQ589832 QAA589832:QAM589832 QJW589832:QKI589832 QTS589832:QUE589832 RDO589832:REA589832 RNK589832:RNW589832 RXG589832:RXS589832 SHC589832:SHO589832 SQY589832:SRK589832 TAU589832:TBG589832 TKQ589832:TLC589832 TUM589832:TUY589832 UEI589832:UEU589832 UOE589832:UOQ589832 UYA589832:UYM589832 VHW589832:VII589832 VRS589832:VSE589832 WBO589832:WCA589832 WLK589832:WLW589832 WVG589832:WVS589832 IU655368:JG655368 SQ655368:TC655368 ACM655368:ACY655368 AMI655368:AMU655368 AWE655368:AWQ655368 BGA655368:BGM655368 BPW655368:BQI655368 BZS655368:CAE655368 CJO655368:CKA655368 CTK655368:CTW655368 DDG655368:DDS655368 DNC655368:DNO655368 DWY655368:DXK655368 EGU655368:EHG655368 EQQ655368:ERC655368 FAM655368:FAY655368 FKI655368:FKU655368 FUE655368:FUQ655368 GEA655368:GEM655368 GNW655368:GOI655368 GXS655368:GYE655368 HHO655368:HIA655368 HRK655368:HRW655368 IBG655368:IBS655368 ILC655368:ILO655368 IUY655368:IVK655368 JEU655368:JFG655368 JOQ655368:JPC655368 JYM655368:JYY655368 KII655368:KIU655368 KSE655368:KSQ655368 LCA655368:LCM655368 LLW655368:LMI655368 LVS655368:LWE655368 MFO655368:MGA655368 MPK655368:MPW655368 MZG655368:MZS655368 NJC655368:NJO655368 NSY655368:NTK655368 OCU655368:ODG655368 OMQ655368:ONC655368 OWM655368:OWY655368 PGI655368:PGU655368 PQE655368:PQQ655368 QAA655368:QAM655368 QJW655368:QKI655368 QTS655368:QUE655368 RDO655368:REA655368 RNK655368:RNW655368 RXG655368:RXS655368 SHC655368:SHO655368 SQY655368:SRK655368 TAU655368:TBG655368 TKQ655368:TLC655368 TUM655368:TUY655368 UEI655368:UEU655368 UOE655368:UOQ655368 UYA655368:UYM655368 VHW655368:VII655368 VRS655368:VSE655368 WBO655368:WCA655368 WLK655368:WLW655368 WVG655368:WVS655368 IU720904:JG720904 SQ720904:TC720904 ACM720904:ACY720904 AMI720904:AMU720904 AWE720904:AWQ720904 BGA720904:BGM720904 BPW720904:BQI720904 BZS720904:CAE720904 CJO720904:CKA720904 CTK720904:CTW720904 DDG720904:DDS720904 DNC720904:DNO720904 DWY720904:DXK720904 EGU720904:EHG720904 EQQ720904:ERC720904 FAM720904:FAY720904 FKI720904:FKU720904 FUE720904:FUQ720904 GEA720904:GEM720904 GNW720904:GOI720904 GXS720904:GYE720904 HHO720904:HIA720904 HRK720904:HRW720904 IBG720904:IBS720904 ILC720904:ILO720904 IUY720904:IVK720904 JEU720904:JFG720904 JOQ720904:JPC720904 JYM720904:JYY720904 KII720904:KIU720904 KSE720904:KSQ720904 LCA720904:LCM720904 LLW720904:LMI720904 LVS720904:LWE720904 MFO720904:MGA720904 MPK720904:MPW720904 MZG720904:MZS720904 NJC720904:NJO720904 NSY720904:NTK720904 OCU720904:ODG720904 OMQ720904:ONC720904 OWM720904:OWY720904 PGI720904:PGU720904 PQE720904:PQQ720904 QAA720904:QAM720904 QJW720904:QKI720904 QTS720904:QUE720904 RDO720904:REA720904 RNK720904:RNW720904 RXG720904:RXS720904 SHC720904:SHO720904 SQY720904:SRK720904 TAU720904:TBG720904 TKQ720904:TLC720904 TUM720904:TUY720904 UEI720904:UEU720904 UOE720904:UOQ720904 UYA720904:UYM720904 VHW720904:VII720904 VRS720904:VSE720904 WBO720904:WCA720904 WLK720904:WLW720904 WVG720904:WVS720904 IU786440:JG786440 SQ786440:TC786440 ACM786440:ACY786440 AMI786440:AMU786440 AWE786440:AWQ786440 BGA786440:BGM786440 BPW786440:BQI786440 BZS786440:CAE786440 CJO786440:CKA786440 CTK786440:CTW786440 DDG786440:DDS786440 DNC786440:DNO786440 DWY786440:DXK786440 EGU786440:EHG786440 EQQ786440:ERC786440 FAM786440:FAY786440 FKI786440:FKU786440 FUE786440:FUQ786440 GEA786440:GEM786440 GNW786440:GOI786440 GXS786440:GYE786440 HHO786440:HIA786440 HRK786440:HRW786440 IBG786440:IBS786440 ILC786440:ILO786440 IUY786440:IVK786440 JEU786440:JFG786440 JOQ786440:JPC786440 JYM786440:JYY786440 KII786440:KIU786440 KSE786440:KSQ786440 LCA786440:LCM786440 LLW786440:LMI786440 LVS786440:LWE786440 MFO786440:MGA786440 MPK786440:MPW786440 MZG786440:MZS786440 NJC786440:NJO786440 NSY786440:NTK786440 OCU786440:ODG786440 OMQ786440:ONC786440 OWM786440:OWY786440 PGI786440:PGU786440 PQE786440:PQQ786440 QAA786440:QAM786440 QJW786440:QKI786440 QTS786440:QUE786440 RDO786440:REA786440 RNK786440:RNW786440 RXG786440:RXS786440 SHC786440:SHO786440 SQY786440:SRK786440 TAU786440:TBG786440 TKQ786440:TLC786440 TUM786440:TUY786440 UEI786440:UEU786440 UOE786440:UOQ786440 UYA786440:UYM786440 VHW786440:VII786440 VRS786440:VSE786440 WBO786440:WCA786440 WLK786440:WLW786440 WVG786440:WVS786440 IU851976:JG851976 SQ851976:TC851976 ACM851976:ACY851976 AMI851976:AMU851976 AWE851976:AWQ851976 BGA851976:BGM851976 BPW851976:BQI851976 BZS851976:CAE851976 CJO851976:CKA851976 CTK851976:CTW851976 DDG851976:DDS851976 DNC851976:DNO851976 DWY851976:DXK851976 EGU851976:EHG851976 EQQ851976:ERC851976 FAM851976:FAY851976 FKI851976:FKU851976 FUE851976:FUQ851976 GEA851976:GEM851976 GNW851976:GOI851976 GXS851976:GYE851976 HHO851976:HIA851976 HRK851976:HRW851976 IBG851976:IBS851976 ILC851976:ILO851976 IUY851976:IVK851976 JEU851976:JFG851976 JOQ851976:JPC851976 JYM851976:JYY851976 KII851976:KIU851976 KSE851976:KSQ851976 LCA851976:LCM851976 LLW851976:LMI851976 LVS851976:LWE851976 MFO851976:MGA851976 MPK851976:MPW851976 MZG851976:MZS851976 NJC851976:NJO851976 NSY851976:NTK851976 OCU851976:ODG851976 OMQ851976:ONC851976 OWM851976:OWY851976 PGI851976:PGU851976 PQE851976:PQQ851976 QAA851976:QAM851976 QJW851976:QKI851976 QTS851976:QUE851976 RDO851976:REA851976 RNK851976:RNW851976 RXG851976:RXS851976 SHC851976:SHO851976 SQY851976:SRK851976 TAU851976:TBG851976 TKQ851976:TLC851976 TUM851976:TUY851976 UEI851976:UEU851976 UOE851976:UOQ851976 UYA851976:UYM851976 VHW851976:VII851976 VRS851976:VSE851976 WBO851976:WCA851976 WLK851976:WLW851976 WVG851976:WVS851976 IU917512:JG917512 SQ917512:TC917512 ACM917512:ACY917512 AMI917512:AMU917512 AWE917512:AWQ917512 BGA917512:BGM917512 BPW917512:BQI917512 BZS917512:CAE917512 CJO917512:CKA917512 CTK917512:CTW917512 DDG917512:DDS917512 DNC917512:DNO917512 DWY917512:DXK917512 EGU917512:EHG917512 EQQ917512:ERC917512 FAM917512:FAY917512 FKI917512:FKU917512 FUE917512:FUQ917512 GEA917512:GEM917512 GNW917512:GOI917512 GXS917512:GYE917512 HHO917512:HIA917512 HRK917512:HRW917512 IBG917512:IBS917512 ILC917512:ILO917512 IUY917512:IVK917512 JEU917512:JFG917512 JOQ917512:JPC917512 JYM917512:JYY917512 KII917512:KIU917512 KSE917512:KSQ917512 LCA917512:LCM917512 LLW917512:LMI917512 LVS917512:LWE917512 MFO917512:MGA917512 MPK917512:MPW917512 MZG917512:MZS917512 NJC917512:NJO917512 NSY917512:NTK917512 OCU917512:ODG917512 OMQ917512:ONC917512 OWM917512:OWY917512 PGI917512:PGU917512 PQE917512:PQQ917512 QAA917512:QAM917512 QJW917512:QKI917512 QTS917512:QUE917512 RDO917512:REA917512 RNK917512:RNW917512 RXG917512:RXS917512 SHC917512:SHO917512 SQY917512:SRK917512 TAU917512:TBG917512 TKQ917512:TLC917512 TUM917512:TUY917512 UEI917512:UEU917512 UOE917512:UOQ917512 UYA917512:UYM917512 VHW917512:VII917512 VRS917512:VSE917512 WBO917512:WCA917512 WLK917512:WLW917512 WVG917512:WVS917512 IU983048:JG983048 SQ983048:TC983048 ACM983048:ACY983048 AMI983048:AMU983048 AWE983048:AWQ983048 BGA983048:BGM983048 BPW983048:BQI983048 BZS983048:CAE983048 CJO983048:CKA983048 CTK983048:CTW983048 DDG983048:DDS983048 DNC983048:DNO983048 DWY983048:DXK983048 EGU983048:EHG983048 EQQ983048:ERC983048 FAM983048:FAY983048 FKI983048:FKU983048 FUE983048:FUQ983048 GEA983048:GEM983048 GNW983048:GOI983048 GXS983048:GYE983048 HHO983048:HIA983048 HRK983048:HRW983048 IBG983048:IBS983048 ILC983048:ILO983048 IUY983048:IVK983048 JEU983048:JFG983048 JOQ983048:JPC983048 JYM983048:JYY983048 KII983048:KIU983048 KSE983048:KSQ983048 LCA983048:LCM983048 LLW983048:LMI983048 LVS983048:LWE983048 MFO983048:MGA983048 MPK983048:MPW983048 MZG983048:MZS983048 NJC983048:NJO983048 NSY983048:NTK983048 OCU983048:ODG983048 OMQ983048:ONC983048 OWM983048:OWY983048 PGI983048:PGU983048 PQE983048:PQQ983048 QAA983048:QAM983048 QJW983048:QKI983048 QTS983048:QUE983048 RDO983048:REA983048 RNK983048:RNW983048 RXG983048:RXS983048 SHC983048:SHO983048 SQY983048:SRK983048 TAU983048:TBG983048 TKQ983048:TLC983048 TUM983048:TUY983048 UEI983048:UEU983048 UOE983048:UOQ983048 UYA983048:UYM983048 VHW983048:VII983048 VRS983048:VSE983048 WBO983048:WCA983048 WLK983048:WLW983048 WVG983048:WVS983048 JC65546:JG65546 SY65546:TC65546 ACU65546:ACY65546 AMQ65546:AMU65546 AWM65546:AWQ65546 BGI65546:BGM65546 BQE65546:BQI65546 CAA65546:CAE65546 CJW65546:CKA65546 CTS65546:CTW65546 DDO65546:DDS65546 DNK65546:DNO65546 DXG65546:DXK65546 EHC65546:EHG65546 EQY65546:ERC65546 FAU65546:FAY65546 FKQ65546:FKU65546 FUM65546:FUQ65546 GEI65546:GEM65546 GOE65546:GOI65546 GYA65546:GYE65546 HHW65546:HIA65546 HRS65546:HRW65546 IBO65546:IBS65546 ILK65546:ILO65546 IVG65546:IVK65546 JFC65546:JFG65546 JOY65546:JPC65546 JYU65546:JYY65546 KIQ65546:KIU65546 KSM65546:KSQ65546 LCI65546:LCM65546 LME65546:LMI65546 LWA65546:LWE65546 MFW65546:MGA65546 MPS65546:MPW65546 MZO65546:MZS65546 NJK65546:NJO65546 NTG65546:NTK65546 ODC65546:ODG65546 OMY65546:ONC65546 OWU65546:OWY65546 PGQ65546:PGU65546 PQM65546:PQQ65546 QAI65546:QAM65546 QKE65546:QKI65546 QUA65546:QUE65546 RDW65546:REA65546 RNS65546:RNW65546 RXO65546:RXS65546 SHK65546:SHO65546 SRG65546:SRK65546 TBC65546:TBG65546 TKY65546:TLC65546 TUU65546:TUY65546 UEQ65546:UEU65546 UOM65546:UOQ65546 UYI65546:UYM65546 VIE65546:VII65546 VSA65546:VSE65546 WBW65546:WCA65546 WLS65546:WLW65546 WVO65546:WVS65546 JC131082:JG131082 SY131082:TC131082 ACU131082:ACY131082 AMQ131082:AMU131082 AWM131082:AWQ131082 BGI131082:BGM131082 BQE131082:BQI131082 CAA131082:CAE131082 CJW131082:CKA131082 CTS131082:CTW131082 DDO131082:DDS131082 DNK131082:DNO131082 DXG131082:DXK131082 EHC131082:EHG131082 EQY131082:ERC131082 FAU131082:FAY131082 FKQ131082:FKU131082 FUM131082:FUQ131082 GEI131082:GEM131082 GOE131082:GOI131082 GYA131082:GYE131082 HHW131082:HIA131082 HRS131082:HRW131082 IBO131082:IBS131082 ILK131082:ILO131082 IVG131082:IVK131082 JFC131082:JFG131082 JOY131082:JPC131082 JYU131082:JYY131082 KIQ131082:KIU131082 KSM131082:KSQ131082 LCI131082:LCM131082 LME131082:LMI131082 LWA131082:LWE131082 MFW131082:MGA131082 MPS131082:MPW131082 MZO131082:MZS131082 NJK131082:NJO131082 NTG131082:NTK131082 ODC131082:ODG131082 OMY131082:ONC131082 OWU131082:OWY131082 PGQ131082:PGU131082 PQM131082:PQQ131082 QAI131082:QAM131082 QKE131082:QKI131082 QUA131082:QUE131082 RDW131082:REA131082 RNS131082:RNW131082 RXO131082:RXS131082 SHK131082:SHO131082 SRG131082:SRK131082 TBC131082:TBG131082 TKY131082:TLC131082 TUU131082:TUY131082 UEQ131082:UEU131082 UOM131082:UOQ131082 UYI131082:UYM131082 VIE131082:VII131082 VSA131082:VSE131082 WBW131082:WCA131082 WLS131082:WLW131082 WVO131082:WVS131082 JC196618:JG196618 SY196618:TC196618 ACU196618:ACY196618 AMQ196618:AMU196618 AWM196618:AWQ196618 BGI196618:BGM196618 BQE196618:BQI196618 CAA196618:CAE196618 CJW196618:CKA196618 CTS196618:CTW196618 DDO196618:DDS196618 DNK196618:DNO196618 DXG196618:DXK196618 EHC196618:EHG196618 EQY196618:ERC196618 FAU196618:FAY196618 FKQ196618:FKU196618 FUM196618:FUQ196618 GEI196618:GEM196618 GOE196618:GOI196618 GYA196618:GYE196618 HHW196618:HIA196618 HRS196618:HRW196618 IBO196618:IBS196618 ILK196618:ILO196618 IVG196618:IVK196618 JFC196618:JFG196618 JOY196618:JPC196618 JYU196618:JYY196618 KIQ196618:KIU196618 KSM196618:KSQ196618 LCI196618:LCM196618 LME196618:LMI196618 LWA196618:LWE196618 MFW196618:MGA196618 MPS196618:MPW196618 MZO196618:MZS196618 NJK196618:NJO196618 NTG196618:NTK196618 ODC196618:ODG196618 OMY196618:ONC196618 OWU196618:OWY196618 PGQ196618:PGU196618 PQM196618:PQQ196618 QAI196618:QAM196618 QKE196618:QKI196618 QUA196618:QUE196618 RDW196618:REA196618 RNS196618:RNW196618 RXO196618:RXS196618 SHK196618:SHO196618 SRG196618:SRK196618 TBC196618:TBG196618 TKY196618:TLC196618 TUU196618:TUY196618 UEQ196618:UEU196618 UOM196618:UOQ196618 UYI196618:UYM196618 VIE196618:VII196618 VSA196618:VSE196618 WBW196618:WCA196618 WLS196618:WLW196618 WVO196618:WVS196618 JC262154:JG262154 SY262154:TC262154 ACU262154:ACY262154 AMQ262154:AMU262154 AWM262154:AWQ262154 BGI262154:BGM262154 BQE262154:BQI262154 CAA262154:CAE262154 CJW262154:CKA262154 CTS262154:CTW262154 DDO262154:DDS262154 DNK262154:DNO262154 DXG262154:DXK262154 EHC262154:EHG262154 EQY262154:ERC262154 FAU262154:FAY262154 FKQ262154:FKU262154 FUM262154:FUQ262154 GEI262154:GEM262154 GOE262154:GOI262154 GYA262154:GYE262154 HHW262154:HIA262154 HRS262154:HRW262154 IBO262154:IBS262154 ILK262154:ILO262154 IVG262154:IVK262154 JFC262154:JFG262154 JOY262154:JPC262154 JYU262154:JYY262154 KIQ262154:KIU262154 KSM262154:KSQ262154 LCI262154:LCM262154 LME262154:LMI262154 LWA262154:LWE262154 MFW262154:MGA262154 MPS262154:MPW262154 MZO262154:MZS262154 NJK262154:NJO262154 NTG262154:NTK262154 ODC262154:ODG262154 OMY262154:ONC262154 OWU262154:OWY262154 PGQ262154:PGU262154 PQM262154:PQQ262154 QAI262154:QAM262154 QKE262154:QKI262154 QUA262154:QUE262154 RDW262154:REA262154 RNS262154:RNW262154 RXO262154:RXS262154 SHK262154:SHO262154 SRG262154:SRK262154 TBC262154:TBG262154 TKY262154:TLC262154 TUU262154:TUY262154 UEQ262154:UEU262154 UOM262154:UOQ262154 UYI262154:UYM262154 VIE262154:VII262154 VSA262154:VSE262154 WBW262154:WCA262154 WLS262154:WLW262154 WVO262154:WVS262154 JC327690:JG327690 SY327690:TC327690 ACU327690:ACY327690 AMQ327690:AMU327690 AWM327690:AWQ327690 BGI327690:BGM327690 BQE327690:BQI327690 CAA327690:CAE327690 CJW327690:CKA327690 CTS327690:CTW327690 DDO327690:DDS327690 DNK327690:DNO327690 DXG327690:DXK327690 EHC327690:EHG327690 EQY327690:ERC327690 FAU327690:FAY327690 FKQ327690:FKU327690 FUM327690:FUQ327690 GEI327690:GEM327690 GOE327690:GOI327690 GYA327690:GYE327690 HHW327690:HIA327690 HRS327690:HRW327690 IBO327690:IBS327690 ILK327690:ILO327690 IVG327690:IVK327690 JFC327690:JFG327690 JOY327690:JPC327690 JYU327690:JYY327690 KIQ327690:KIU327690 KSM327690:KSQ327690 LCI327690:LCM327690 LME327690:LMI327690 LWA327690:LWE327690 MFW327690:MGA327690 MPS327690:MPW327690 MZO327690:MZS327690 NJK327690:NJO327690 NTG327690:NTK327690 ODC327690:ODG327690 OMY327690:ONC327690 OWU327690:OWY327690 PGQ327690:PGU327690 PQM327690:PQQ327690 QAI327690:QAM327690 QKE327690:QKI327690 QUA327690:QUE327690 RDW327690:REA327690 RNS327690:RNW327690 RXO327690:RXS327690 SHK327690:SHO327690 SRG327690:SRK327690 TBC327690:TBG327690 TKY327690:TLC327690 TUU327690:TUY327690 UEQ327690:UEU327690 UOM327690:UOQ327690 UYI327690:UYM327690 VIE327690:VII327690 VSA327690:VSE327690 WBW327690:WCA327690 WLS327690:WLW327690 WVO327690:WVS327690 JC393226:JG393226 SY393226:TC393226 ACU393226:ACY393226 AMQ393226:AMU393226 AWM393226:AWQ393226 BGI393226:BGM393226 BQE393226:BQI393226 CAA393226:CAE393226 CJW393226:CKA393226 CTS393226:CTW393226 DDO393226:DDS393226 DNK393226:DNO393226 DXG393226:DXK393226 EHC393226:EHG393226 EQY393226:ERC393226 FAU393226:FAY393226 FKQ393226:FKU393226 FUM393226:FUQ393226 GEI393226:GEM393226 GOE393226:GOI393226 GYA393226:GYE393226 HHW393226:HIA393226 HRS393226:HRW393226 IBO393226:IBS393226 ILK393226:ILO393226 IVG393226:IVK393226 JFC393226:JFG393226 JOY393226:JPC393226 JYU393226:JYY393226 KIQ393226:KIU393226 KSM393226:KSQ393226 LCI393226:LCM393226 LME393226:LMI393226 LWA393226:LWE393226 MFW393226:MGA393226 MPS393226:MPW393226 MZO393226:MZS393226 NJK393226:NJO393226 NTG393226:NTK393226 ODC393226:ODG393226 OMY393226:ONC393226 OWU393226:OWY393226 PGQ393226:PGU393226 PQM393226:PQQ393226 QAI393226:QAM393226 QKE393226:QKI393226 QUA393226:QUE393226 RDW393226:REA393226 RNS393226:RNW393226 RXO393226:RXS393226 SHK393226:SHO393226 SRG393226:SRK393226 TBC393226:TBG393226 TKY393226:TLC393226 TUU393226:TUY393226 UEQ393226:UEU393226 UOM393226:UOQ393226 UYI393226:UYM393226 VIE393226:VII393226 VSA393226:VSE393226 WBW393226:WCA393226 WLS393226:WLW393226 WVO393226:WVS393226 JC458762:JG458762 SY458762:TC458762 ACU458762:ACY458762 AMQ458762:AMU458762 AWM458762:AWQ458762 BGI458762:BGM458762 BQE458762:BQI458762 CAA458762:CAE458762 CJW458762:CKA458762 CTS458762:CTW458762 DDO458762:DDS458762 DNK458762:DNO458762 DXG458762:DXK458762 EHC458762:EHG458762 EQY458762:ERC458762 FAU458762:FAY458762 FKQ458762:FKU458762 FUM458762:FUQ458762 GEI458762:GEM458762 GOE458762:GOI458762 GYA458762:GYE458762 HHW458762:HIA458762 HRS458762:HRW458762 IBO458762:IBS458762 ILK458762:ILO458762 IVG458762:IVK458762 JFC458762:JFG458762 JOY458762:JPC458762 JYU458762:JYY458762 KIQ458762:KIU458762 KSM458762:KSQ458762 LCI458762:LCM458762 LME458762:LMI458762 LWA458762:LWE458762 MFW458762:MGA458762 MPS458762:MPW458762 MZO458762:MZS458762 NJK458762:NJO458762 NTG458762:NTK458762 ODC458762:ODG458762 OMY458762:ONC458762 OWU458762:OWY458762 PGQ458762:PGU458762 PQM458762:PQQ458762 QAI458762:QAM458762 QKE458762:QKI458762 QUA458762:QUE458762 RDW458762:REA458762 RNS458762:RNW458762 RXO458762:RXS458762 SHK458762:SHO458762 SRG458762:SRK458762 TBC458762:TBG458762 TKY458762:TLC458762 TUU458762:TUY458762 UEQ458762:UEU458762 UOM458762:UOQ458762 UYI458762:UYM458762 VIE458762:VII458762 VSA458762:VSE458762 WBW458762:WCA458762 WLS458762:WLW458762 WVO458762:WVS458762 JC524298:JG524298 SY524298:TC524298 ACU524298:ACY524298 AMQ524298:AMU524298 AWM524298:AWQ524298 BGI524298:BGM524298 BQE524298:BQI524298 CAA524298:CAE524298 CJW524298:CKA524298 CTS524298:CTW524298 DDO524298:DDS524298 DNK524298:DNO524298 DXG524298:DXK524298 EHC524298:EHG524298 EQY524298:ERC524298 FAU524298:FAY524298 FKQ524298:FKU524298 FUM524298:FUQ524298 GEI524298:GEM524298 GOE524298:GOI524298 GYA524298:GYE524298 HHW524298:HIA524298 HRS524298:HRW524298 IBO524298:IBS524298 ILK524298:ILO524298 IVG524298:IVK524298 JFC524298:JFG524298 JOY524298:JPC524298 JYU524298:JYY524298 KIQ524298:KIU524298 KSM524298:KSQ524298 LCI524298:LCM524298 LME524298:LMI524298 LWA524298:LWE524298 MFW524298:MGA524298 MPS524298:MPW524298 MZO524298:MZS524298 NJK524298:NJO524298 NTG524298:NTK524298 ODC524298:ODG524298 OMY524298:ONC524298 OWU524298:OWY524298 PGQ524298:PGU524298 PQM524298:PQQ524298 QAI524298:QAM524298 QKE524298:QKI524298 QUA524298:QUE524298 RDW524298:REA524298 RNS524298:RNW524298 RXO524298:RXS524298 SHK524298:SHO524298 SRG524298:SRK524298 TBC524298:TBG524298 TKY524298:TLC524298 TUU524298:TUY524298 UEQ524298:UEU524298 UOM524298:UOQ524298 UYI524298:UYM524298 VIE524298:VII524298 VSA524298:VSE524298 WBW524298:WCA524298 WLS524298:WLW524298 WVO524298:WVS524298 JC589834:JG589834 SY589834:TC589834 ACU589834:ACY589834 AMQ589834:AMU589834 AWM589834:AWQ589834 BGI589834:BGM589834 BQE589834:BQI589834 CAA589834:CAE589834 CJW589834:CKA589834 CTS589834:CTW589834 DDO589834:DDS589834 DNK589834:DNO589834 DXG589834:DXK589834 EHC589834:EHG589834 EQY589834:ERC589834 FAU589834:FAY589834 FKQ589834:FKU589834 FUM589834:FUQ589834 GEI589834:GEM589834 GOE589834:GOI589834 GYA589834:GYE589834 HHW589834:HIA589834 HRS589834:HRW589834 IBO589834:IBS589834 ILK589834:ILO589834 IVG589834:IVK589834 JFC589834:JFG589834 JOY589834:JPC589834 JYU589834:JYY589834 KIQ589834:KIU589834 KSM589834:KSQ589834 LCI589834:LCM589834 LME589834:LMI589834 LWA589834:LWE589834 MFW589834:MGA589834 MPS589834:MPW589834 MZO589834:MZS589834 NJK589834:NJO589834 NTG589834:NTK589834 ODC589834:ODG589834 OMY589834:ONC589834 OWU589834:OWY589834 PGQ589834:PGU589834 PQM589834:PQQ589834 QAI589834:QAM589834 QKE589834:QKI589834 QUA589834:QUE589834 RDW589834:REA589834 RNS589834:RNW589834 RXO589834:RXS589834 SHK589834:SHO589834 SRG589834:SRK589834 TBC589834:TBG589834 TKY589834:TLC589834 TUU589834:TUY589834 UEQ589834:UEU589834 UOM589834:UOQ589834 UYI589834:UYM589834 VIE589834:VII589834 VSA589834:VSE589834 WBW589834:WCA589834 WLS589834:WLW589834 WVO589834:WVS589834 JC655370:JG655370 SY655370:TC655370 ACU655370:ACY655370 AMQ655370:AMU655370 AWM655370:AWQ655370 BGI655370:BGM655370 BQE655370:BQI655370 CAA655370:CAE655370 CJW655370:CKA655370 CTS655370:CTW655370 DDO655370:DDS655370 DNK655370:DNO655370 DXG655370:DXK655370 EHC655370:EHG655370 EQY655370:ERC655370 FAU655370:FAY655370 FKQ655370:FKU655370 FUM655370:FUQ655370 GEI655370:GEM655370 GOE655370:GOI655370 GYA655370:GYE655370 HHW655370:HIA655370 HRS655370:HRW655370 IBO655370:IBS655370 ILK655370:ILO655370 IVG655370:IVK655370 JFC655370:JFG655370 JOY655370:JPC655370 JYU655370:JYY655370 KIQ655370:KIU655370 KSM655370:KSQ655370 LCI655370:LCM655370 LME655370:LMI655370 LWA655370:LWE655370 MFW655370:MGA655370 MPS655370:MPW655370 MZO655370:MZS655370 NJK655370:NJO655370 NTG655370:NTK655370 ODC655370:ODG655370 OMY655370:ONC655370 OWU655370:OWY655370 PGQ655370:PGU655370 PQM655370:PQQ655370 QAI655370:QAM655370 QKE655370:QKI655370 QUA655370:QUE655370 RDW655370:REA655370 RNS655370:RNW655370 RXO655370:RXS655370 SHK655370:SHO655370 SRG655370:SRK655370 TBC655370:TBG655370 TKY655370:TLC655370 TUU655370:TUY655370 UEQ655370:UEU655370 UOM655370:UOQ655370 UYI655370:UYM655370 VIE655370:VII655370 VSA655370:VSE655370 WBW655370:WCA655370 WLS655370:WLW655370 WVO655370:WVS655370 JC720906:JG720906 SY720906:TC720906 ACU720906:ACY720906 AMQ720906:AMU720906 AWM720906:AWQ720906 BGI720906:BGM720906 BQE720906:BQI720906 CAA720906:CAE720906 CJW720906:CKA720906 CTS720906:CTW720906 DDO720906:DDS720906 DNK720906:DNO720906 DXG720906:DXK720906 EHC720906:EHG720906 EQY720906:ERC720906 FAU720906:FAY720906 FKQ720906:FKU720906 FUM720906:FUQ720906 GEI720906:GEM720906 GOE720906:GOI720906 GYA720906:GYE720906 HHW720906:HIA720906 HRS720906:HRW720906 IBO720906:IBS720906 ILK720906:ILO720906 IVG720906:IVK720906 JFC720906:JFG720906 JOY720906:JPC720906 JYU720906:JYY720906 KIQ720906:KIU720906 KSM720906:KSQ720906 LCI720906:LCM720906 LME720906:LMI720906 LWA720906:LWE720906 MFW720906:MGA720906 MPS720906:MPW720906 MZO720906:MZS720906 NJK720906:NJO720906 NTG720906:NTK720906 ODC720906:ODG720906 OMY720906:ONC720906 OWU720906:OWY720906 PGQ720906:PGU720906 PQM720906:PQQ720906 QAI720906:QAM720906 QKE720906:QKI720906 QUA720906:QUE720906 RDW720906:REA720906 RNS720906:RNW720906 RXO720906:RXS720906 SHK720906:SHO720906 SRG720906:SRK720906 TBC720906:TBG720906 TKY720906:TLC720906 TUU720906:TUY720906 UEQ720906:UEU720906 UOM720906:UOQ720906 UYI720906:UYM720906 VIE720906:VII720906 VSA720906:VSE720906 WBW720906:WCA720906 WLS720906:WLW720906 WVO720906:WVS720906 JC786442:JG786442 SY786442:TC786442 ACU786442:ACY786442 AMQ786442:AMU786442 AWM786442:AWQ786442 BGI786442:BGM786442 BQE786442:BQI786442 CAA786442:CAE786442 CJW786442:CKA786442 CTS786442:CTW786442 DDO786442:DDS786442 DNK786442:DNO786442 DXG786442:DXK786442 EHC786442:EHG786442 EQY786442:ERC786442 FAU786442:FAY786442 FKQ786442:FKU786442 FUM786442:FUQ786442 GEI786442:GEM786442 GOE786442:GOI786442 GYA786442:GYE786442 HHW786442:HIA786442 HRS786442:HRW786442 IBO786442:IBS786442 ILK786442:ILO786442 IVG786442:IVK786442 JFC786442:JFG786442 JOY786442:JPC786442 JYU786442:JYY786442 KIQ786442:KIU786442 KSM786442:KSQ786442 LCI786442:LCM786442 LME786442:LMI786442 LWA786442:LWE786442 MFW786442:MGA786442 MPS786442:MPW786442 MZO786442:MZS786442 NJK786442:NJO786442 NTG786442:NTK786442 ODC786442:ODG786442 OMY786442:ONC786442 OWU786442:OWY786442 PGQ786442:PGU786442 PQM786442:PQQ786442 QAI786442:QAM786442 QKE786442:QKI786442 QUA786442:QUE786442 RDW786442:REA786442 RNS786442:RNW786442 RXO786442:RXS786442 SHK786442:SHO786442 SRG786442:SRK786442 TBC786442:TBG786442 TKY786442:TLC786442 TUU786442:TUY786442 UEQ786442:UEU786442 UOM786442:UOQ786442 UYI786442:UYM786442 VIE786442:VII786442 VSA786442:VSE786442 WBW786442:WCA786442 WLS786442:WLW786442 WVO786442:WVS786442 JC851978:JG851978 SY851978:TC851978 ACU851978:ACY851978 AMQ851978:AMU851978 AWM851978:AWQ851978 BGI851978:BGM851978 BQE851978:BQI851978 CAA851978:CAE851978 CJW851978:CKA851978 CTS851978:CTW851978 DDO851978:DDS851978 DNK851978:DNO851978 DXG851978:DXK851978 EHC851978:EHG851978 EQY851978:ERC851978 FAU851978:FAY851978 FKQ851978:FKU851978 FUM851978:FUQ851978 GEI851978:GEM851978 GOE851978:GOI851978 GYA851978:GYE851978 HHW851978:HIA851978 HRS851978:HRW851978 IBO851978:IBS851978 ILK851978:ILO851978 IVG851978:IVK851978 JFC851978:JFG851978 JOY851978:JPC851978 JYU851978:JYY851978 KIQ851978:KIU851978 KSM851978:KSQ851978 LCI851978:LCM851978 LME851978:LMI851978 LWA851978:LWE851978 MFW851978:MGA851978 MPS851978:MPW851978 MZO851978:MZS851978 NJK851978:NJO851978 NTG851978:NTK851978 ODC851978:ODG851978 OMY851978:ONC851978 OWU851978:OWY851978 PGQ851978:PGU851978 PQM851978:PQQ851978 QAI851978:QAM851978 QKE851978:QKI851978 QUA851978:QUE851978 RDW851978:REA851978 RNS851978:RNW851978 RXO851978:RXS851978 SHK851978:SHO851978 SRG851978:SRK851978 TBC851978:TBG851978 TKY851978:TLC851978 TUU851978:TUY851978 UEQ851978:UEU851978 UOM851978:UOQ851978 UYI851978:UYM851978 VIE851978:VII851978 VSA851978:VSE851978 WBW851978:WCA851978 WLS851978:WLW851978 WVO851978:WVS851978 JC917514:JG917514 SY917514:TC917514 ACU917514:ACY917514 AMQ917514:AMU917514 AWM917514:AWQ917514 BGI917514:BGM917514 BQE917514:BQI917514 CAA917514:CAE917514 CJW917514:CKA917514 CTS917514:CTW917514 DDO917514:DDS917514 DNK917514:DNO917514 DXG917514:DXK917514 EHC917514:EHG917514 EQY917514:ERC917514 FAU917514:FAY917514 FKQ917514:FKU917514 FUM917514:FUQ917514 GEI917514:GEM917514 GOE917514:GOI917514 GYA917514:GYE917514 HHW917514:HIA917514 HRS917514:HRW917514 IBO917514:IBS917514 ILK917514:ILO917514 IVG917514:IVK917514 JFC917514:JFG917514 JOY917514:JPC917514 JYU917514:JYY917514 KIQ917514:KIU917514 KSM917514:KSQ917514 LCI917514:LCM917514 LME917514:LMI917514 LWA917514:LWE917514 MFW917514:MGA917514 MPS917514:MPW917514 MZO917514:MZS917514 NJK917514:NJO917514 NTG917514:NTK917514 ODC917514:ODG917514 OMY917514:ONC917514 OWU917514:OWY917514 PGQ917514:PGU917514 PQM917514:PQQ917514 QAI917514:QAM917514 QKE917514:QKI917514 QUA917514:QUE917514 RDW917514:REA917514 RNS917514:RNW917514 RXO917514:RXS917514 SHK917514:SHO917514 SRG917514:SRK917514 TBC917514:TBG917514 TKY917514:TLC917514 TUU917514:TUY917514 UEQ917514:UEU917514 UOM917514:UOQ917514 UYI917514:UYM917514 VIE917514:VII917514 VSA917514:VSE917514 WBW917514:WCA917514 WLS917514:WLW917514 WVO917514:WVS917514 JC983050:JG983050 SY983050:TC983050 ACU983050:ACY983050 AMQ983050:AMU983050 AWM983050:AWQ983050 BGI983050:BGM983050 BQE983050:BQI983050 CAA983050:CAE983050 CJW983050:CKA983050 CTS983050:CTW983050 DDO983050:DDS983050 DNK983050:DNO983050 DXG983050:DXK983050 EHC983050:EHG983050 EQY983050:ERC983050 FAU983050:FAY983050 FKQ983050:FKU983050 FUM983050:FUQ983050 GEI983050:GEM983050 GOE983050:GOI983050 GYA983050:GYE983050 HHW983050:HIA983050 HRS983050:HRW983050 IBO983050:IBS983050 ILK983050:ILO983050 IVG983050:IVK983050 JFC983050:JFG983050 JOY983050:JPC983050 JYU983050:JYY983050 KIQ983050:KIU983050 KSM983050:KSQ983050 LCI983050:LCM983050 LME983050:LMI983050 LWA983050:LWE983050 MFW983050:MGA983050 MPS983050:MPW983050 MZO983050:MZS983050 NJK983050:NJO983050 NTG983050:NTK983050 ODC983050:ODG983050 OMY983050:ONC983050 OWU983050:OWY983050 PGQ983050:PGU983050 PQM983050:PQQ983050 QAI983050:QAM983050 QKE983050:QKI983050 QUA983050:QUE983050 RDW983050:REA983050 RNS983050:RNW983050 RXO983050:RXS983050 SHK983050:SHO983050 SRG983050:SRK983050 TBC983050:TBG983050 TKY983050:TLC983050 TUU983050:TUY983050 UEQ983050:UEU983050 UOM983050:UOQ983050 UYI983050:UYM983050 VIE983050:VII983050 VSA983050:VSE983050 WBW983050:WCA983050 WLS983050:WLW983050 WVO983050:WVS983050 IU65548:JG65548 SQ65548:TC65548 ACM65548:ACY65548 AMI65548:AMU65548 AWE65548:AWQ65548 BGA65548:BGM65548 BPW65548:BQI65548 BZS65548:CAE65548 CJO65548:CKA65548 CTK65548:CTW65548 DDG65548:DDS65548 DNC65548:DNO65548 DWY65548:DXK65548 EGU65548:EHG65548 EQQ65548:ERC65548 FAM65548:FAY65548 FKI65548:FKU65548 FUE65548:FUQ65548 GEA65548:GEM65548 GNW65548:GOI65548 GXS65548:GYE65548 HHO65548:HIA65548 HRK65548:HRW65548 IBG65548:IBS65548 ILC65548:ILO65548 IUY65548:IVK65548 JEU65548:JFG65548 JOQ65548:JPC65548 JYM65548:JYY65548 KII65548:KIU65548 KSE65548:KSQ65548 LCA65548:LCM65548 LLW65548:LMI65548 LVS65548:LWE65548 MFO65548:MGA65548 MPK65548:MPW65548 MZG65548:MZS65548 NJC65548:NJO65548 NSY65548:NTK65548 OCU65548:ODG65548 OMQ65548:ONC65548 OWM65548:OWY65548 PGI65548:PGU65548 PQE65548:PQQ65548 QAA65548:QAM65548 QJW65548:QKI65548 QTS65548:QUE65548 RDO65548:REA65548 RNK65548:RNW65548 RXG65548:RXS65548 SHC65548:SHO65548 SQY65548:SRK65548 TAU65548:TBG65548 TKQ65548:TLC65548 TUM65548:TUY65548 UEI65548:UEU65548 UOE65548:UOQ65548 UYA65548:UYM65548 VHW65548:VII65548 VRS65548:VSE65548 WBO65548:WCA65548 WLK65548:WLW65548 WVG65548:WVS65548 IU131084:JG131084 SQ131084:TC131084 ACM131084:ACY131084 AMI131084:AMU131084 AWE131084:AWQ131084 BGA131084:BGM131084 BPW131084:BQI131084 BZS131084:CAE131084 CJO131084:CKA131084 CTK131084:CTW131084 DDG131084:DDS131084 DNC131084:DNO131084 DWY131084:DXK131084 EGU131084:EHG131084 EQQ131084:ERC131084 FAM131084:FAY131084 FKI131084:FKU131084 FUE131084:FUQ131084 GEA131084:GEM131084 GNW131084:GOI131084 GXS131084:GYE131084 HHO131084:HIA131084 HRK131084:HRW131084 IBG131084:IBS131084 ILC131084:ILO131084 IUY131084:IVK131084 JEU131084:JFG131084 JOQ131084:JPC131084 JYM131084:JYY131084 KII131084:KIU131084 KSE131084:KSQ131084 LCA131084:LCM131084 LLW131084:LMI131084 LVS131084:LWE131084 MFO131084:MGA131084 MPK131084:MPW131084 MZG131084:MZS131084 NJC131084:NJO131084 NSY131084:NTK131084 OCU131084:ODG131084 OMQ131084:ONC131084 OWM131084:OWY131084 PGI131084:PGU131084 PQE131084:PQQ131084 QAA131084:QAM131084 QJW131084:QKI131084 QTS131084:QUE131084 RDO131084:REA131084 RNK131084:RNW131084 RXG131084:RXS131084 SHC131084:SHO131084 SQY131084:SRK131084 TAU131084:TBG131084 TKQ131084:TLC131084 TUM131084:TUY131084 UEI131084:UEU131084 UOE131084:UOQ131084 UYA131084:UYM131084 VHW131084:VII131084 VRS131084:VSE131084 WBO131084:WCA131084 WLK131084:WLW131084 WVG131084:WVS131084 IU196620:JG196620 SQ196620:TC196620 ACM196620:ACY196620 AMI196620:AMU196620 AWE196620:AWQ196620 BGA196620:BGM196620 BPW196620:BQI196620 BZS196620:CAE196620 CJO196620:CKA196620 CTK196620:CTW196620 DDG196620:DDS196620 DNC196620:DNO196620 DWY196620:DXK196620 EGU196620:EHG196620 EQQ196620:ERC196620 FAM196620:FAY196620 FKI196620:FKU196620 FUE196620:FUQ196620 GEA196620:GEM196620 GNW196620:GOI196620 GXS196620:GYE196620 HHO196620:HIA196620 HRK196620:HRW196620 IBG196620:IBS196620 ILC196620:ILO196620 IUY196620:IVK196620 JEU196620:JFG196620 JOQ196620:JPC196620 JYM196620:JYY196620 KII196620:KIU196620 KSE196620:KSQ196620 LCA196620:LCM196620 LLW196620:LMI196620 LVS196620:LWE196620 MFO196620:MGA196620 MPK196620:MPW196620 MZG196620:MZS196620 NJC196620:NJO196620 NSY196620:NTK196620 OCU196620:ODG196620 OMQ196620:ONC196620 OWM196620:OWY196620 PGI196620:PGU196620 PQE196620:PQQ196620 QAA196620:QAM196620 QJW196620:QKI196620 QTS196620:QUE196620 RDO196620:REA196620 RNK196620:RNW196620 RXG196620:RXS196620 SHC196620:SHO196620 SQY196620:SRK196620 TAU196620:TBG196620 TKQ196620:TLC196620 TUM196620:TUY196620 UEI196620:UEU196620 UOE196620:UOQ196620 UYA196620:UYM196620 VHW196620:VII196620 VRS196620:VSE196620 WBO196620:WCA196620 WLK196620:WLW196620 WVG196620:WVS196620 IU262156:JG262156 SQ262156:TC262156 ACM262156:ACY262156 AMI262156:AMU262156 AWE262156:AWQ262156 BGA262156:BGM262156 BPW262156:BQI262156 BZS262156:CAE262156 CJO262156:CKA262156 CTK262156:CTW262156 DDG262156:DDS262156 DNC262156:DNO262156 DWY262156:DXK262156 EGU262156:EHG262156 EQQ262156:ERC262156 FAM262156:FAY262156 FKI262156:FKU262156 FUE262156:FUQ262156 GEA262156:GEM262156 GNW262156:GOI262156 GXS262156:GYE262156 HHO262156:HIA262156 HRK262156:HRW262156 IBG262156:IBS262156 ILC262156:ILO262156 IUY262156:IVK262156 JEU262156:JFG262156 JOQ262156:JPC262156 JYM262156:JYY262156 KII262156:KIU262156 KSE262156:KSQ262156 LCA262156:LCM262156 LLW262156:LMI262156 LVS262156:LWE262156 MFO262156:MGA262156 MPK262156:MPW262156 MZG262156:MZS262156 NJC262156:NJO262156 NSY262156:NTK262156 OCU262156:ODG262156 OMQ262156:ONC262156 OWM262156:OWY262156 PGI262156:PGU262156 PQE262156:PQQ262156 QAA262156:QAM262156 QJW262156:QKI262156 QTS262156:QUE262156 RDO262156:REA262156 RNK262156:RNW262156 RXG262156:RXS262156 SHC262156:SHO262156 SQY262156:SRK262156 TAU262156:TBG262156 TKQ262156:TLC262156 TUM262156:TUY262156 UEI262156:UEU262156 UOE262156:UOQ262156 UYA262156:UYM262156 VHW262156:VII262156 VRS262156:VSE262156 WBO262156:WCA262156 WLK262156:WLW262156 WVG262156:WVS262156 IU327692:JG327692 SQ327692:TC327692 ACM327692:ACY327692 AMI327692:AMU327692 AWE327692:AWQ327692 BGA327692:BGM327692 BPW327692:BQI327692 BZS327692:CAE327692 CJO327692:CKA327692 CTK327692:CTW327692 DDG327692:DDS327692 DNC327692:DNO327692 DWY327692:DXK327692 EGU327692:EHG327692 EQQ327692:ERC327692 FAM327692:FAY327692 FKI327692:FKU327692 FUE327692:FUQ327692 GEA327692:GEM327692 GNW327692:GOI327692 GXS327692:GYE327692 HHO327692:HIA327692 HRK327692:HRW327692 IBG327692:IBS327692 ILC327692:ILO327692 IUY327692:IVK327692 JEU327692:JFG327692 JOQ327692:JPC327692 JYM327692:JYY327692 KII327692:KIU327692 KSE327692:KSQ327692 LCA327692:LCM327692 LLW327692:LMI327692 LVS327692:LWE327692 MFO327692:MGA327692 MPK327692:MPW327692 MZG327692:MZS327692 NJC327692:NJO327692 NSY327692:NTK327692 OCU327692:ODG327692 OMQ327692:ONC327692 OWM327692:OWY327692 PGI327692:PGU327692 PQE327692:PQQ327692 QAA327692:QAM327692 QJW327692:QKI327692 QTS327692:QUE327692 RDO327692:REA327692 RNK327692:RNW327692 RXG327692:RXS327692 SHC327692:SHO327692 SQY327692:SRK327692 TAU327692:TBG327692 TKQ327692:TLC327692 TUM327692:TUY327692 UEI327692:UEU327692 UOE327692:UOQ327692 UYA327692:UYM327692 VHW327692:VII327692 VRS327692:VSE327692 WBO327692:WCA327692 WLK327692:WLW327692 WVG327692:WVS327692 IU393228:JG393228 SQ393228:TC393228 ACM393228:ACY393228 AMI393228:AMU393228 AWE393228:AWQ393228 BGA393228:BGM393228 BPW393228:BQI393228 BZS393228:CAE393228 CJO393228:CKA393228 CTK393228:CTW393228 DDG393228:DDS393228 DNC393228:DNO393228 DWY393228:DXK393228 EGU393228:EHG393228 EQQ393228:ERC393228 FAM393228:FAY393228 FKI393228:FKU393228 FUE393228:FUQ393228 GEA393228:GEM393228 GNW393228:GOI393228 GXS393228:GYE393228 HHO393228:HIA393228 HRK393228:HRW393228 IBG393228:IBS393228 ILC393228:ILO393228 IUY393228:IVK393228 JEU393228:JFG393228 JOQ393228:JPC393228 JYM393228:JYY393228 KII393228:KIU393228 KSE393228:KSQ393228 LCA393228:LCM393228 LLW393228:LMI393228 LVS393228:LWE393228 MFO393228:MGA393228 MPK393228:MPW393228 MZG393228:MZS393228 NJC393228:NJO393228 NSY393228:NTK393228 OCU393228:ODG393228 OMQ393228:ONC393228 OWM393228:OWY393228 PGI393228:PGU393228 PQE393228:PQQ393228 QAA393228:QAM393228 QJW393228:QKI393228 QTS393228:QUE393228 RDO393228:REA393228 RNK393228:RNW393228 RXG393228:RXS393228 SHC393228:SHO393228 SQY393228:SRK393228 TAU393228:TBG393228 TKQ393228:TLC393228 TUM393228:TUY393228 UEI393228:UEU393228 UOE393228:UOQ393228 UYA393228:UYM393228 VHW393228:VII393228 VRS393228:VSE393228 WBO393228:WCA393228 WLK393228:WLW393228 WVG393228:WVS393228 IU458764:JG458764 SQ458764:TC458764 ACM458764:ACY458764 AMI458764:AMU458764 AWE458764:AWQ458764 BGA458764:BGM458764 BPW458764:BQI458764 BZS458764:CAE458764 CJO458764:CKA458764 CTK458764:CTW458764 DDG458764:DDS458764 DNC458764:DNO458764 DWY458764:DXK458764 EGU458764:EHG458764 EQQ458764:ERC458764 FAM458764:FAY458764 FKI458764:FKU458764 FUE458764:FUQ458764 GEA458764:GEM458764 GNW458764:GOI458764 GXS458764:GYE458764 HHO458764:HIA458764 HRK458764:HRW458764 IBG458764:IBS458764 ILC458764:ILO458764 IUY458764:IVK458764 JEU458764:JFG458764 JOQ458764:JPC458764 JYM458764:JYY458764 KII458764:KIU458764 KSE458764:KSQ458764 LCA458764:LCM458764 LLW458764:LMI458764 LVS458764:LWE458764 MFO458764:MGA458764 MPK458764:MPW458764 MZG458764:MZS458764 NJC458764:NJO458764 NSY458764:NTK458764 OCU458764:ODG458764 OMQ458764:ONC458764 OWM458764:OWY458764 PGI458764:PGU458764 PQE458764:PQQ458764 QAA458764:QAM458764 QJW458764:QKI458764 QTS458764:QUE458764 RDO458764:REA458764 RNK458764:RNW458764 RXG458764:RXS458764 SHC458764:SHO458764 SQY458764:SRK458764 TAU458764:TBG458764 TKQ458764:TLC458764 TUM458764:TUY458764 UEI458764:UEU458764 UOE458764:UOQ458764 UYA458764:UYM458764 VHW458764:VII458764 VRS458764:VSE458764 WBO458764:WCA458764 WLK458764:WLW458764 WVG458764:WVS458764 IU524300:JG524300 SQ524300:TC524300 ACM524300:ACY524300 AMI524300:AMU524300 AWE524300:AWQ524300 BGA524300:BGM524300 BPW524300:BQI524300 BZS524300:CAE524300 CJO524300:CKA524300 CTK524300:CTW524300 DDG524300:DDS524300 DNC524300:DNO524300 DWY524300:DXK524300 EGU524300:EHG524300 EQQ524300:ERC524300 FAM524300:FAY524300 FKI524300:FKU524300 FUE524300:FUQ524300 GEA524300:GEM524300 GNW524300:GOI524300 GXS524300:GYE524300 HHO524300:HIA524300 HRK524300:HRW524300 IBG524300:IBS524300 ILC524300:ILO524300 IUY524300:IVK524300 JEU524300:JFG524300 JOQ524300:JPC524300 JYM524300:JYY524300 KII524300:KIU524300 KSE524300:KSQ524300 LCA524300:LCM524300 LLW524300:LMI524300 LVS524300:LWE524300 MFO524300:MGA524300 MPK524300:MPW524300 MZG524300:MZS524300 NJC524300:NJO524300 NSY524300:NTK524300 OCU524300:ODG524300 OMQ524300:ONC524300 OWM524300:OWY524300 PGI524300:PGU524300 PQE524300:PQQ524300 QAA524300:QAM524300 QJW524300:QKI524300 QTS524300:QUE524300 RDO524300:REA524300 RNK524300:RNW524300 RXG524300:RXS524300 SHC524300:SHO524300 SQY524300:SRK524300 TAU524300:TBG524300 TKQ524300:TLC524300 TUM524300:TUY524300 UEI524300:UEU524300 UOE524300:UOQ524300 UYA524300:UYM524300 VHW524300:VII524300 VRS524300:VSE524300 WBO524300:WCA524300 WLK524300:WLW524300 WVG524300:WVS524300 IU589836:JG589836 SQ589836:TC589836 ACM589836:ACY589836 AMI589836:AMU589836 AWE589836:AWQ589836 BGA589836:BGM589836 BPW589836:BQI589836 BZS589836:CAE589836 CJO589836:CKA589836 CTK589836:CTW589836 DDG589836:DDS589836 DNC589836:DNO589836 DWY589836:DXK589836 EGU589836:EHG589836 EQQ589836:ERC589836 FAM589836:FAY589836 FKI589836:FKU589836 FUE589836:FUQ589836 GEA589836:GEM589836 GNW589836:GOI589836 GXS589836:GYE589836 HHO589836:HIA589836 HRK589836:HRW589836 IBG589836:IBS589836 ILC589836:ILO589836 IUY589836:IVK589836 JEU589836:JFG589836 JOQ589836:JPC589836 JYM589836:JYY589836 KII589836:KIU589836 KSE589836:KSQ589836 LCA589836:LCM589836 LLW589836:LMI589836 LVS589836:LWE589836 MFO589836:MGA589836 MPK589836:MPW589836 MZG589836:MZS589836 NJC589836:NJO589836 NSY589836:NTK589836 OCU589836:ODG589836 OMQ589836:ONC589836 OWM589836:OWY589836 PGI589836:PGU589836 PQE589836:PQQ589836 QAA589836:QAM589836 QJW589836:QKI589836 QTS589836:QUE589836 RDO589836:REA589836 RNK589836:RNW589836 RXG589836:RXS589836 SHC589836:SHO589836 SQY589836:SRK589836 TAU589836:TBG589836 TKQ589836:TLC589836 TUM589836:TUY589836 UEI589836:UEU589836 UOE589836:UOQ589836 UYA589836:UYM589836 VHW589836:VII589836 VRS589836:VSE589836 WBO589836:WCA589836 WLK589836:WLW589836 WVG589836:WVS589836 IU655372:JG655372 SQ655372:TC655372 ACM655372:ACY655372 AMI655372:AMU655372 AWE655372:AWQ655372 BGA655372:BGM655372 BPW655372:BQI655372 BZS655372:CAE655372 CJO655372:CKA655372 CTK655372:CTW655372 DDG655372:DDS655372 DNC655372:DNO655372 DWY655372:DXK655372 EGU655372:EHG655372 EQQ655372:ERC655372 FAM655372:FAY655372 FKI655372:FKU655372 FUE655372:FUQ655372 GEA655372:GEM655372 GNW655372:GOI655372 GXS655372:GYE655372 HHO655372:HIA655372 HRK655372:HRW655372 IBG655372:IBS655372 ILC655372:ILO655372 IUY655372:IVK655372 JEU655372:JFG655372 JOQ655372:JPC655372 JYM655372:JYY655372 KII655372:KIU655372 KSE655372:KSQ655372 LCA655372:LCM655372 LLW655372:LMI655372 LVS655372:LWE655372 MFO655372:MGA655372 MPK655372:MPW655372 MZG655372:MZS655372 NJC655372:NJO655372 NSY655372:NTK655372 OCU655372:ODG655372 OMQ655372:ONC655372 OWM655372:OWY655372 PGI655372:PGU655372 PQE655372:PQQ655372 QAA655372:QAM655372 QJW655372:QKI655372 QTS655372:QUE655372 RDO655372:REA655372 RNK655372:RNW655372 RXG655372:RXS655372 SHC655372:SHO655372 SQY655372:SRK655372 TAU655372:TBG655372 TKQ655372:TLC655372 TUM655372:TUY655372 UEI655372:UEU655372 UOE655372:UOQ655372 UYA655372:UYM655372 VHW655372:VII655372 VRS655372:VSE655372 WBO655372:WCA655372 WLK655372:WLW655372 WVG655372:WVS655372 IU720908:JG720908 SQ720908:TC720908 ACM720908:ACY720908 AMI720908:AMU720908 AWE720908:AWQ720908 BGA720908:BGM720908 BPW720908:BQI720908 BZS720908:CAE720908 CJO720908:CKA720908 CTK720908:CTW720908 DDG720908:DDS720908 DNC720908:DNO720908 DWY720908:DXK720908 EGU720908:EHG720908 EQQ720908:ERC720908 FAM720908:FAY720908 FKI720908:FKU720908 FUE720908:FUQ720908 GEA720908:GEM720908 GNW720908:GOI720908 GXS720908:GYE720908 HHO720908:HIA720908 HRK720908:HRW720908 IBG720908:IBS720908 ILC720908:ILO720908 IUY720908:IVK720908 JEU720908:JFG720908 JOQ720908:JPC720908 JYM720908:JYY720908 KII720908:KIU720908 KSE720908:KSQ720908 LCA720908:LCM720908 LLW720908:LMI720908 LVS720908:LWE720908 MFO720908:MGA720908 MPK720908:MPW720908 MZG720908:MZS720908 NJC720908:NJO720908 NSY720908:NTK720908 OCU720908:ODG720908 OMQ720908:ONC720908 OWM720908:OWY720908 PGI720908:PGU720908 PQE720908:PQQ720908 QAA720908:QAM720908 QJW720908:QKI720908 QTS720908:QUE720908 RDO720908:REA720908 RNK720908:RNW720908 RXG720908:RXS720908 SHC720908:SHO720908 SQY720908:SRK720908 TAU720908:TBG720908 TKQ720908:TLC720908 TUM720908:TUY720908 UEI720908:UEU720908 UOE720908:UOQ720908 UYA720908:UYM720908 VHW720908:VII720908 VRS720908:VSE720908 WBO720908:WCA720908 WLK720908:WLW720908 WVG720908:WVS720908 IU786444:JG786444 SQ786444:TC786444 ACM786444:ACY786444 AMI786444:AMU786444 AWE786444:AWQ786444 BGA786444:BGM786444 BPW786444:BQI786444 BZS786444:CAE786444 CJO786444:CKA786444 CTK786444:CTW786444 DDG786444:DDS786444 DNC786444:DNO786444 DWY786444:DXK786444 EGU786444:EHG786444 EQQ786444:ERC786444 FAM786444:FAY786444 FKI786444:FKU786444 FUE786444:FUQ786444 GEA786444:GEM786444 GNW786444:GOI786444 GXS786444:GYE786444 HHO786444:HIA786444 HRK786444:HRW786444 IBG786444:IBS786444 ILC786444:ILO786444 IUY786444:IVK786444 JEU786444:JFG786444 JOQ786444:JPC786444 JYM786444:JYY786444 KII786444:KIU786444 KSE786444:KSQ786444 LCA786444:LCM786444 LLW786444:LMI786444 LVS786444:LWE786444 MFO786444:MGA786444 MPK786444:MPW786444 MZG786444:MZS786444 NJC786444:NJO786444 NSY786444:NTK786444 OCU786444:ODG786444 OMQ786444:ONC786444 OWM786444:OWY786444 PGI786444:PGU786444 PQE786444:PQQ786444 QAA786444:QAM786444 QJW786444:QKI786444 QTS786444:QUE786444 RDO786444:REA786444 RNK786444:RNW786444 RXG786444:RXS786444 SHC786444:SHO786444 SQY786444:SRK786444 TAU786444:TBG786444 TKQ786444:TLC786444 TUM786444:TUY786444 UEI786444:UEU786444 UOE786444:UOQ786444 UYA786444:UYM786444 VHW786444:VII786444 VRS786444:VSE786444 WBO786444:WCA786444 WLK786444:WLW786444 WVG786444:WVS786444 IU851980:JG851980 SQ851980:TC851980 ACM851980:ACY851980 AMI851980:AMU851980 AWE851980:AWQ851980 BGA851980:BGM851980 BPW851980:BQI851980 BZS851980:CAE851980 CJO851980:CKA851980 CTK851980:CTW851980 DDG851980:DDS851980 DNC851980:DNO851980 DWY851980:DXK851980 EGU851980:EHG851980 EQQ851980:ERC851980 FAM851980:FAY851980 FKI851980:FKU851980 FUE851980:FUQ851980 GEA851980:GEM851980 GNW851980:GOI851980 GXS851980:GYE851980 HHO851980:HIA851980 HRK851980:HRW851980 IBG851980:IBS851980 ILC851980:ILO851980 IUY851980:IVK851980 JEU851980:JFG851980 JOQ851980:JPC851980 JYM851980:JYY851980 KII851980:KIU851980 KSE851980:KSQ851980 LCA851980:LCM851980 LLW851980:LMI851980 LVS851980:LWE851980 MFO851980:MGA851980 MPK851980:MPW851980 MZG851980:MZS851980 NJC851980:NJO851980 NSY851980:NTK851980 OCU851980:ODG851980 OMQ851980:ONC851980 OWM851980:OWY851980 PGI851980:PGU851980 PQE851980:PQQ851980 QAA851980:QAM851980 QJW851980:QKI851980 QTS851980:QUE851980 RDO851980:REA851980 RNK851980:RNW851980 RXG851980:RXS851980 SHC851980:SHO851980 SQY851980:SRK851980 TAU851980:TBG851980 TKQ851980:TLC851980 TUM851980:TUY851980 UEI851980:UEU851980 UOE851980:UOQ851980 UYA851980:UYM851980 VHW851980:VII851980 VRS851980:VSE851980 WBO851980:WCA851980 WLK851980:WLW851980 WVG851980:WVS851980 IU917516:JG917516 SQ917516:TC917516 ACM917516:ACY917516 AMI917516:AMU917516 AWE917516:AWQ917516 BGA917516:BGM917516 BPW917516:BQI917516 BZS917516:CAE917516 CJO917516:CKA917516 CTK917516:CTW917516 DDG917516:DDS917516 DNC917516:DNO917516 DWY917516:DXK917516 EGU917516:EHG917516 EQQ917516:ERC917516 FAM917516:FAY917516 FKI917516:FKU917516 FUE917516:FUQ917516 GEA917516:GEM917516 GNW917516:GOI917516 GXS917516:GYE917516 HHO917516:HIA917516 HRK917516:HRW917516 IBG917516:IBS917516 ILC917516:ILO917516 IUY917516:IVK917516 JEU917516:JFG917516 JOQ917516:JPC917516 JYM917516:JYY917516 KII917516:KIU917516 KSE917516:KSQ917516 LCA917516:LCM917516 LLW917516:LMI917516 LVS917516:LWE917516 MFO917516:MGA917516 MPK917516:MPW917516 MZG917516:MZS917516 NJC917516:NJO917516 NSY917516:NTK917516 OCU917516:ODG917516 OMQ917516:ONC917516 OWM917516:OWY917516 PGI917516:PGU917516 PQE917516:PQQ917516 QAA917516:QAM917516 QJW917516:QKI917516 QTS917516:QUE917516 RDO917516:REA917516 RNK917516:RNW917516 RXG917516:RXS917516 SHC917516:SHO917516 SQY917516:SRK917516 TAU917516:TBG917516 TKQ917516:TLC917516 TUM917516:TUY917516 UEI917516:UEU917516 UOE917516:UOQ917516 UYA917516:UYM917516 VHW917516:VII917516 VRS917516:VSE917516 WBO917516:WCA917516 WLK917516:WLW917516 WVG917516:WVS917516 IU983052:JG983052 SQ983052:TC983052 ACM983052:ACY983052 AMI983052:AMU983052 AWE983052:AWQ983052 BGA983052:BGM983052 BPW983052:BQI983052 BZS983052:CAE983052 CJO983052:CKA983052 CTK983052:CTW983052 DDG983052:DDS983052 DNC983052:DNO983052 DWY983052:DXK983052 EGU983052:EHG983052 EQQ983052:ERC983052 FAM983052:FAY983052 FKI983052:FKU983052 FUE983052:FUQ983052 GEA983052:GEM983052 GNW983052:GOI983052 GXS983052:GYE983052 HHO983052:HIA983052 HRK983052:HRW983052 IBG983052:IBS983052 ILC983052:ILO983052 IUY983052:IVK983052 JEU983052:JFG983052 JOQ983052:JPC983052 JYM983052:JYY983052 KII983052:KIU983052 KSE983052:KSQ983052 LCA983052:LCM983052 LLW983052:LMI983052 LVS983052:LWE983052 MFO983052:MGA983052 MPK983052:MPW983052 MZG983052:MZS983052 NJC983052:NJO983052 NSY983052:NTK983052 OCU983052:ODG983052 OMQ983052:ONC983052 OWM983052:OWY983052 PGI983052:PGU983052 PQE983052:PQQ983052 QAA983052:QAM983052 QJW983052:QKI983052 QTS983052:QUE983052 RDO983052:REA983052 RNK983052:RNW983052 RXG983052:RXS983052 SHC983052:SHO983052 SQY983052:SRK983052 TAU983052:TBG983052 TKQ983052:TLC983052 TUM983052:TUY983052 UEI983052:UEU983052 UOE983052:UOQ983052 UYA983052:UYM983052 VHW983052:VII983052 VRS983052:VSE983052 WBO983052:WCA983052 WLK983052:WLW983052 WVG983052:WVS983052 IU65550:JG65550 SQ65550:TC65550 ACM65550:ACY65550 AMI65550:AMU65550 AWE65550:AWQ65550 BGA65550:BGM65550 BPW65550:BQI65550 BZS65550:CAE65550 CJO65550:CKA65550 CTK65550:CTW65550 DDG65550:DDS65550 DNC65550:DNO65550 DWY65550:DXK65550 EGU65550:EHG65550 EQQ65550:ERC65550 FAM65550:FAY65550 FKI65550:FKU65550 FUE65550:FUQ65550 GEA65550:GEM65550 GNW65550:GOI65550 GXS65550:GYE65550 HHO65550:HIA65550 HRK65550:HRW65550 IBG65550:IBS65550 ILC65550:ILO65550 IUY65550:IVK65550 JEU65550:JFG65550 JOQ65550:JPC65550 JYM65550:JYY65550 KII65550:KIU65550 KSE65550:KSQ65550 LCA65550:LCM65550 LLW65550:LMI65550 LVS65550:LWE65550 MFO65550:MGA65550 MPK65550:MPW65550 MZG65550:MZS65550 NJC65550:NJO65550 NSY65550:NTK65550 OCU65550:ODG65550 OMQ65550:ONC65550 OWM65550:OWY65550 PGI65550:PGU65550 PQE65550:PQQ65550 QAA65550:QAM65550 QJW65550:QKI65550 QTS65550:QUE65550 RDO65550:REA65550 RNK65550:RNW65550 RXG65550:RXS65550 SHC65550:SHO65550 SQY65550:SRK65550 TAU65550:TBG65550 TKQ65550:TLC65550 TUM65550:TUY65550 UEI65550:UEU65550 UOE65550:UOQ65550 UYA65550:UYM65550 VHW65550:VII65550 VRS65550:VSE65550 WBO65550:WCA65550 WLK65550:WLW65550 WVG65550:WVS65550 IU131086:JG131086 SQ131086:TC131086 ACM131086:ACY131086 AMI131086:AMU131086 AWE131086:AWQ131086 BGA131086:BGM131086 BPW131086:BQI131086 BZS131086:CAE131086 CJO131086:CKA131086 CTK131086:CTW131086 DDG131086:DDS131086 DNC131086:DNO131086 DWY131086:DXK131086 EGU131086:EHG131086 EQQ131086:ERC131086 FAM131086:FAY131086 FKI131086:FKU131086 FUE131086:FUQ131086 GEA131086:GEM131086 GNW131086:GOI131086 GXS131086:GYE131086 HHO131086:HIA131086 HRK131086:HRW131086 IBG131086:IBS131086 ILC131086:ILO131086 IUY131086:IVK131086 JEU131086:JFG131086 JOQ131086:JPC131086 JYM131086:JYY131086 KII131086:KIU131086 KSE131086:KSQ131086 LCA131086:LCM131086 LLW131086:LMI131086 LVS131086:LWE131086 MFO131086:MGA131086 MPK131086:MPW131086 MZG131086:MZS131086 NJC131086:NJO131086 NSY131086:NTK131086 OCU131086:ODG131086 OMQ131086:ONC131086 OWM131086:OWY131086 PGI131086:PGU131086 PQE131086:PQQ131086 QAA131086:QAM131086 QJW131086:QKI131086 QTS131086:QUE131086 RDO131086:REA131086 RNK131086:RNW131086 RXG131086:RXS131086 SHC131086:SHO131086 SQY131086:SRK131086 TAU131086:TBG131086 TKQ131086:TLC131086 TUM131086:TUY131086 UEI131086:UEU131086 UOE131086:UOQ131086 UYA131086:UYM131086 VHW131086:VII131086 VRS131086:VSE131086 WBO131086:WCA131086 WLK131086:WLW131086 WVG131086:WVS131086 IU196622:JG196622 SQ196622:TC196622 ACM196622:ACY196622 AMI196622:AMU196622 AWE196622:AWQ196622 BGA196622:BGM196622 BPW196622:BQI196622 BZS196622:CAE196622 CJO196622:CKA196622 CTK196622:CTW196622 DDG196622:DDS196622 DNC196622:DNO196622 DWY196622:DXK196622 EGU196622:EHG196622 EQQ196622:ERC196622 FAM196622:FAY196622 FKI196622:FKU196622 FUE196622:FUQ196622 GEA196622:GEM196622 GNW196622:GOI196622 GXS196622:GYE196622 HHO196622:HIA196622 HRK196622:HRW196622 IBG196622:IBS196622 ILC196622:ILO196622 IUY196622:IVK196622 JEU196622:JFG196622 JOQ196622:JPC196622 JYM196622:JYY196622 KII196622:KIU196622 KSE196622:KSQ196622 LCA196622:LCM196622 LLW196622:LMI196622 LVS196622:LWE196622 MFO196622:MGA196622 MPK196622:MPW196622 MZG196622:MZS196622 NJC196622:NJO196622 NSY196622:NTK196622 OCU196622:ODG196622 OMQ196622:ONC196622 OWM196622:OWY196622 PGI196622:PGU196622 PQE196622:PQQ196622 QAA196622:QAM196622 QJW196622:QKI196622 QTS196622:QUE196622 RDO196622:REA196622 RNK196622:RNW196622 RXG196622:RXS196622 SHC196622:SHO196622 SQY196622:SRK196622 TAU196622:TBG196622 TKQ196622:TLC196622 TUM196622:TUY196622 UEI196622:UEU196622 UOE196622:UOQ196622 UYA196622:UYM196622 VHW196622:VII196622 VRS196622:VSE196622 WBO196622:WCA196622 WLK196622:WLW196622 WVG196622:WVS196622 IU262158:JG262158 SQ262158:TC262158 ACM262158:ACY262158 AMI262158:AMU262158 AWE262158:AWQ262158 BGA262158:BGM262158 BPW262158:BQI262158 BZS262158:CAE262158 CJO262158:CKA262158 CTK262158:CTW262158 DDG262158:DDS262158 DNC262158:DNO262158 DWY262158:DXK262158 EGU262158:EHG262158 EQQ262158:ERC262158 FAM262158:FAY262158 FKI262158:FKU262158 FUE262158:FUQ262158 GEA262158:GEM262158 GNW262158:GOI262158 GXS262158:GYE262158 HHO262158:HIA262158 HRK262158:HRW262158 IBG262158:IBS262158 ILC262158:ILO262158 IUY262158:IVK262158 JEU262158:JFG262158 JOQ262158:JPC262158 JYM262158:JYY262158 KII262158:KIU262158 KSE262158:KSQ262158 LCA262158:LCM262158 LLW262158:LMI262158 LVS262158:LWE262158 MFO262158:MGA262158 MPK262158:MPW262158 MZG262158:MZS262158 NJC262158:NJO262158 NSY262158:NTK262158 OCU262158:ODG262158 OMQ262158:ONC262158 OWM262158:OWY262158 PGI262158:PGU262158 PQE262158:PQQ262158 QAA262158:QAM262158 QJW262158:QKI262158 QTS262158:QUE262158 RDO262158:REA262158 RNK262158:RNW262158 RXG262158:RXS262158 SHC262158:SHO262158 SQY262158:SRK262158 TAU262158:TBG262158 TKQ262158:TLC262158 TUM262158:TUY262158 UEI262158:UEU262158 UOE262158:UOQ262158 UYA262158:UYM262158 VHW262158:VII262158 VRS262158:VSE262158 WBO262158:WCA262158 WLK262158:WLW262158 WVG262158:WVS262158 IU327694:JG327694 SQ327694:TC327694 ACM327694:ACY327694 AMI327694:AMU327694 AWE327694:AWQ327694 BGA327694:BGM327694 BPW327694:BQI327694 BZS327694:CAE327694 CJO327694:CKA327694 CTK327694:CTW327694 DDG327694:DDS327694 DNC327694:DNO327694 DWY327694:DXK327694 EGU327694:EHG327694 EQQ327694:ERC327694 FAM327694:FAY327694 FKI327694:FKU327694 FUE327694:FUQ327694 GEA327694:GEM327694 GNW327694:GOI327694 GXS327694:GYE327694 HHO327694:HIA327694 HRK327694:HRW327694 IBG327694:IBS327694 ILC327694:ILO327694 IUY327694:IVK327694 JEU327694:JFG327694 JOQ327694:JPC327694 JYM327694:JYY327694 KII327694:KIU327694 KSE327694:KSQ327694 LCA327694:LCM327694 LLW327694:LMI327694 LVS327694:LWE327694 MFO327694:MGA327694 MPK327694:MPW327694 MZG327694:MZS327694 NJC327694:NJO327694 NSY327694:NTK327694 OCU327694:ODG327694 OMQ327694:ONC327694 OWM327694:OWY327694 PGI327694:PGU327694 PQE327694:PQQ327694 QAA327694:QAM327694 QJW327694:QKI327694 QTS327694:QUE327694 RDO327694:REA327694 RNK327694:RNW327694 RXG327694:RXS327694 SHC327694:SHO327694 SQY327694:SRK327694 TAU327694:TBG327694 TKQ327694:TLC327694 TUM327694:TUY327694 UEI327694:UEU327694 UOE327694:UOQ327694 UYA327694:UYM327694 VHW327694:VII327694 VRS327694:VSE327694 WBO327694:WCA327694 WLK327694:WLW327694 WVG327694:WVS327694 IU393230:JG393230 SQ393230:TC393230 ACM393230:ACY393230 AMI393230:AMU393230 AWE393230:AWQ393230 BGA393230:BGM393230 BPW393230:BQI393230 BZS393230:CAE393230 CJO393230:CKA393230 CTK393230:CTW393230 DDG393230:DDS393230 DNC393230:DNO393230 DWY393230:DXK393230 EGU393230:EHG393230 EQQ393230:ERC393230 FAM393230:FAY393230 FKI393230:FKU393230 FUE393230:FUQ393230 GEA393230:GEM393230 GNW393230:GOI393230 GXS393230:GYE393230 HHO393230:HIA393230 HRK393230:HRW393230 IBG393230:IBS393230 ILC393230:ILO393230 IUY393230:IVK393230 JEU393230:JFG393230 JOQ393230:JPC393230 JYM393230:JYY393230 KII393230:KIU393230 KSE393230:KSQ393230 LCA393230:LCM393230 LLW393230:LMI393230 LVS393230:LWE393230 MFO393230:MGA393230 MPK393230:MPW393230 MZG393230:MZS393230 NJC393230:NJO393230 NSY393230:NTK393230 OCU393230:ODG393230 OMQ393230:ONC393230 OWM393230:OWY393230 PGI393230:PGU393230 PQE393230:PQQ393230 QAA393230:QAM393230 QJW393230:QKI393230 QTS393230:QUE393230 RDO393230:REA393230 RNK393230:RNW393230 RXG393230:RXS393230 SHC393230:SHO393230 SQY393230:SRK393230 TAU393230:TBG393230 TKQ393230:TLC393230 TUM393230:TUY393230 UEI393230:UEU393230 UOE393230:UOQ393230 UYA393230:UYM393230 VHW393230:VII393230 VRS393230:VSE393230 WBO393230:WCA393230 WLK393230:WLW393230 WVG393230:WVS393230 IU458766:JG458766 SQ458766:TC458766 ACM458766:ACY458766 AMI458766:AMU458766 AWE458766:AWQ458766 BGA458766:BGM458766 BPW458766:BQI458766 BZS458766:CAE458766 CJO458766:CKA458766 CTK458766:CTW458766 DDG458766:DDS458766 DNC458766:DNO458766 DWY458766:DXK458766 EGU458766:EHG458766 EQQ458766:ERC458766 FAM458766:FAY458766 FKI458766:FKU458766 FUE458766:FUQ458766 GEA458766:GEM458766 GNW458766:GOI458766 GXS458766:GYE458766 HHO458766:HIA458766 HRK458766:HRW458766 IBG458766:IBS458766 ILC458766:ILO458766 IUY458766:IVK458766 JEU458766:JFG458766 JOQ458766:JPC458766 JYM458766:JYY458766 KII458766:KIU458766 KSE458766:KSQ458766 LCA458766:LCM458766 LLW458766:LMI458766 LVS458766:LWE458766 MFO458766:MGA458766 MPK458766:MPW458766 MZG458766:MZS458766 NJC458766:NJO458766 NSY458766:NTK458766 OCU458766:ODG458766 OMQ458766:ONC458766 OWM458766:OWY458766 PGI458766:PGU458766 PQE458766:PQQ458766 QAA458766:QAM458766 QJW458766:QKI458766 QTS458766:QUE458766 RDO458766:REA458766 RNK458766:RNW458766 RXG458766:RXS458766 SHC458766:SHO458766 SQY458766:SRK458766 TAU458766:TBG458766 TKQ458766:TLC458766 TUM458766:TUY458766 UEI458766:UEU458766 UOE458766:UOQ458766 UYA458766:UYM458766 VHW458766:VII458766 VRS458766:VSE458766 WBO458766:WCA458766 WLK458766:WLW458766 WVG458766:WVS458766 IU524302:JG524302 SQ524302:TC524302 ACM524302:ACY524302 AMI524302:AMU524302 AWE524302:AWQ524302 BGA524302:BGM524302 BPW524302:BQI524302 BZS524302:CAE524302 CJO524302:CKA524302 CTK524302:CTW524302 DDG524302:DDS524302 DNC524302:DNO524302 DWY524302:DXK524302 EGU524302:EHG524302 EQQ524302:ERC524302 FAM524302:FAY524302 FKI524302:FKU524302 FUE524302:FUQ524302 GEA524302:GEM524302 GNW524302:GOI524302 GXS524302:GYE524302 HHO524302:HIA524302 HRK524302:HRW524302 IBG524302:IBS524302 ILC524302:ILO524302 IUY524302:IVK524302 JEU524302:JFG524302 JOQ524302:JPC524302 JYM524302:JYY524302 KII524302:KIU524302 KSE524302:KSQ524302 LCA524302:LCM524302 LLW524302:LMI524302 LVS524302:LWE524302 MFO524302:MGA524302 MPK524302:MPW524302 MZG524302:MZS524302 NJC524302:NJO524302 NSY524302:NTK524302 OCU524302:ODG524302 OMQ524302:ONC524302 OWM524302:OWY524302 PGI524302:PGU524302 PQE524302:PQQ524302 QAA524302:QAM524302 QJW524302:QKI524302 QTS524302:QUE524302 RDO524302:REA524302 RNK524302:RNW524302 RXG524302:RXS524302 SHC524302:SHO524302 SQY524302:SRK524302 TAU524302:TBG524302 TKQ524302:TLC524302 TUM524302:TUY524302 UEI524302:UEU524302 UOE524302:UOQ524302 UYA524302:UYM524302 VHW524302:VII524302 VRS524302:VSE524302 WBO524302:WCA524302 WLK524302:WLW524302 WVG524302:WVS524302 IU589838:JG589838 SQ589838:TC589838 ACM589838:ACY589838 AMI589838:AMU589838 AWE589838:AWQ589838 BGA589838:BGM589838 BPW589838:BQI589838 BZS589838:CAE589838 CJO589838:CKA589838 CTK589838:CTW589838 DDG589838:DDS589838 DNC589838:DNO589838 DWY589838:DXK589838 EGU589838:EHG589838 EQQ589838:ERC589838 FAM589838:FAY589838 FKI589838:FKU589838 FUE589838:FUQ589838 GEA589838:GEM589838 GNW589838:GOI589838 GXS589838:GYE589838 HHO589838:HIA589838 HRK589838:HRW589838 IBG589838:IBS589838 ILC589838:ILO589838 IUY589838:IVK589838 JEU589838:JFG589838 JOQ589838:JPC589838 JYM589838:JYY589838 KII589838:KIU589838 KSE589838:KSQ589838 LCA589838:LCM589838 LLW589838:LMI589838 LVS589838:LWE589838 MFO589838:MGA589838 MPK589838:MPW589838 MZG589838:MZS589838 NJC589838:NJO589838 NSY589838:NTK589838 OCU589838:ODG589838 OMQ589838:ONC589838 OWM589838:OWY589838 PGI589838:PGU589838 PQE589838:PQQ589838 QAA589838:QAM589838 QJW589838:QKI589838 QTS589838:QUE589838 RDO589838:REA589838 RNK589838:RNW589838 RXG589838:RXS589838 SHC589838:SHO589838 SQY589838:SRK589838 TAU589838:TBG589838 TKQ589838:TLC589838 TUM589838:TUY589838 UEI589838:UEU589838 UOE589838:UOQ589838 UYA589838:UYM589838 VHW589838:VII589838 VRS589838:VSE589838 WBO589838:WCA589838 WLK589838:WLW589838 WVG589838:WVS589838 IU655374:JG655374 SQ655374:TC655374 ACM655374:ACY655374 AMI655374:AMU655374 AWE655374:AWQ655374 BGA655374:BGM655374 BPW655374:BQI655374 BZS655374:CAE655374 CJO655374:CKA655374 CTK655374:CTW655374 DDG655374:DDS655374 DNC655374:DNO655374 DWY655374:DXK655374 EGU655374:EHG655374 EQQ655374:ERC655374 FAM655374:FAY655374 FKI655374:FKU655374 FUE655374:FUQ655374 GEA655374:GEM655374 GNW655374:GOI655374 GXS655374:GYE655374 HHO655374:HIA655374 HRK655374:HRW655374 IBG655374:IBS655374 ILC655374:ILO655374 IUY655374:IVK655374 JEU655374:JFG655374 JOQ655374:JPC655374 JYM655374:JYY655374 KII655374:KIU655374 KSE655374:KSQ655374 LCA655374:LCM655374 LLW655374:LMI655374 LVS655374:LWE655374 MFO655374:MGA655374 MPK655374:MPW655374 MZG655374:MZS655374 NJC655374:NJO655374 NSY655374:NTK655374 OCU655374:ODG655374 OMQ655374:ONC655374 OWM655374:OWY655374 PGI655374:PGU655374 PQE655374:PQQ655374 QAA655374:QAM655374 QJW655374:QKI655374 QTS655374:QUE655374 RDO655374:REA655374 RNK655374:RNW655374 RXG655374:RXS655374 SHC655374:SHO655374 SQY655374:SRK655374 TAU655374:TBG655374 TKQ655374:TLC655374 TUM655374:TUY655374 UEI655374:UEU655374 UOE655374:UOQ655374 UYA655374:UYM655374 VHW655374:VII655374 VRS655374:VSE655374 WBO655374:WCA655374 WLK655374:WLW655374 WVG655374:WVS655374 IU720910:JG720910 SQ720910:TC720910 ACM720910:ACY720910 AMI720910:AMU720910 AWE720910:AWQ720910 BGA720910:BGM720910 BPW720910:BQI720910 BZS720910:CAE720910 CJO720910:CKA720910 CTK720910:CTW720910 DDG720910:DDS720910 DNC720910:DNO720910 DWY720910:DXK720910 EGU720910:EHG720910 EQQ720910:ERC720910 FAM720910:FAY720910 FKI720910:FKU720910 FUE720910:FUQ720910 GEA720910:GEM720910 GNW720910:GOI720910 GXS720910:GYE720910 HHO720910:HIA720910 HRK720910:HRW720910 IBG720910:IBS720910 ILC720910:ILO720910 IUY720910:IVK720910 JEU720910:JFG720910 JOQ720910:JPC720910 JYM720910:JYY720910 KII720910:KIU720910 KSE720910:KSQ720910 LCA720910:LCM720910 LLW720910:LMI720910 LVS720910:LWE720910 MFO720910:MGA720910 MPK720910:MPW720910 MZG720910:MZS720910 NJC720910:NJO720910 NSY720910:NTK720910 OCU720910:ODG720910 OMQ720910:ONC720910 OWM720910:OWY720910 PGI720910:PGU720910 PQE720910:PQQ720910 QAA720910:QAM720910 QJW720910:QKI720910 QTS720910:QUE720910 RDO720910:REA720910 RNK720910:RNW720910 RXG720910:RXS720910 SHC720910:SHO720910 SQY720910:SRK720910 TAU720910:TBG720910 TKQ720910:TLC720910 TUM720910:TUY720910 UEI720910:UEU720910 UOE720910:UOQ720910 UYA720910:UYM720910 VHW720910:VII720910 VRS720910:VSE720910 WBO720910:WCA720910 WLK720910:WLW720910 WVG720910:WVS720910 IU786446:JG786446 SQ786446:TC786446 ACM786446:ACY786446 AMI786446:AMU786446 AWE786446:AWQ786446 BGA786446:BGM786446 BPW786446:BQI786446 BZS786446:CAE786446 CJO786446:CKA786446 CTK786446:CTW786446 DDG786446:DDS786446 DNC786446:DNO786446 DWY786446:DXK786446 EGU786446:EHG786446 EQQ786446:ERC786446 FAM786446:FAY786446 FKI786446:FKU786446 FUE786446:FUQ786446 GEA786446:GEM786446 GNW786446:GOI786446 GXS786446:GYE786446 HHO786446:HIA786446 HRK786446:HRW786446 IBG786446:IBS786446 ILC786446:ILO786446 IUY786446:IVK786446 JEU786446:JFG786446 JOQ786446:JPC786446 JYM786446:JYY786446 KII786446:KIU786446 KSE786446:KSQ786446 LCA786446:LCM786446 LLW786446:LMI786446 LVS786446:LWE786446 MFO786446:MGA786446 MPK786446:MPW786446 MZG786446:MZS786446 NJC786446:NJO786446 NSY786446:NTK786446 OCU786446:ODG786446 OMQ786446:ONC786446 OWM786446:OWY786446 PGI786446:PGU786446 PQE786446:PQQ786446 QAA786446:QAM786446 QJW786446:QKI786446 QTS786446:QUE786446 RDO786446:REA786446 RNK786446:RNW786446 RXG786446:RXS786446 SHC786446:SHO786446 SQY786446:SRK786446 TAU786446:TBG786446 TKQ786446:TLC786446 TUM786446:TUY786446 UEI786446:UEU786446 UOE786446:UOQ786446 UYA786446:UYM786446 VHW786446:VII786446 VRS786446:VSE786446 WBO786446:WCA786446 WLK786446:WLW786446 WVG786446:WVS786446 IU851982:JG851982 SQ851982:TC851982 ACM851982:ACY851982 AMI851982:AMU851982 AWE851982:AWQ851982 BGA851982:BGM851982 BPW851982:BQI851982 BZS851982:CAE851982 CJO851982:CKA851982 CTK851982:CTW851982 DDG851982:DDS851982 DNC851982:DNO851982 DWY851982:DXK851982 EGU851982:EHG851982 EQQ851982:ERC851982 FAM851982:FAY851982 FKI851982:FKU851982 FUE851982:FUQ851982 GEA851982:GEM851982 GNW851982:GOI851982 GXS851982:GYE851982 HHO851982:HIA851982 HRK851982:HRW851982 IBG851982:IBS851982 ILC851982:ILO851982 IUY851982:IVK851982 JEU851982:JFG851982 JOQ851982:JPC851982 JYM851982:JYY851982 KII851982:KIU851982 KSE851982:KSQ851982 LCA851982:LCM851982 LLW851982:LMI851982 LVS851982:LWE851982 MFO851982:MGA851982 MPK851982:MPW851982 MZG851982:MZS851982 NJC851982:NJO851982 NSY851982:NTK851982 OCU851982:ODG851982 OMQ851982:ONC851982 OWM851982:OWY851982 PGI851982:PGU851982 PQE851982:PQQ851982 QAA851982:QAM851982 QJW851982:QKI851982 QTS851982:QUE851982 RDO851982:REA851982 RNK851982:RNW851982 RXG851982:RXS851982 SHC851982:SHO851982 SQY851982:SRK851982 TAU851982:TBG851982 TKQ851982:TLC851982 TUM851982:TUY851982 UEI851982:UEU851982 UOE851982:UOQ851982 UYA851982:UYM851982 VHW851982:VII851982 VRS851982:VSE851982 WBO851982:WCA851982 WLK851982:WLW851982 WVG851982:WVS851982 IU917518:JG917518 SQ917518:TC917518 ACM917518:ACY917518 AMI917518:AMU917518 AWE917518:AWQ917518 BGA917518:BGM917518 BPW917518:BQI917518 BZS917518:CAE917518 CJO917518:CKA917518 CTK917518:CTW917518 DDG917518:DDS917518 DNC917518:DNO917518 DWY917518:DXK917518 EGU917518:EHG917518 EQQ917518:ERC917518 FAM917518:FAY917518 FKI917518:FKU917518 FUE917518:FUQ917518 GEA917518:GEM917518 GNW917518:GOI917518 GXS917518:GYE917518 HHO917518:HIA917518 HRK917518:HRW917518 IBG917518:IBS917518 ILC917518:ILO917518 IUY917518:IVK917518 JEU917518:JFG917518 JOQ917518:JPC917518 JYM917518:JYY917518 KII917518:KIU917518 KSE917518:KSQ917518 LCA917518:LCM917518 LLW917518:LMI917518 LVS917518:LWE917518 MFO917518:MGA917518 MPK917518:MPW917518 MZG917518:MZS917518 NJC917518:NJO917518 NSY917518:NTK917518 OCU917518:ODG917518 OMQ917518:ONC917518 OWM917518:OWY917518 PGI917518:PGU917518 PQE917518:PQQ917518 QAA917518:QAM917518 QJW917518:QKI917518 QTS917518:QUE917518 RDO917518:REA917518 RNK917518:RNW917518 RXG917518:RXS917518 SHC917518:SHO917518 SQY917518:SRK917518 TAU917518:TBG917518 TKQ917518:TLC917518 TUM917518:TUY917518 UEI917518:UEU917518 UOE917518:UOQ917518 UYA917518:UYM917518 VHW917518:VII917518 VRS917518:VSE917518 WBO917518:WCA917518 WLK917518:WLW917518 WVG917518:WVS917518 IU983054:JG983054 SQ983054:TC983054 ACM983054:ACY983054 AMI983054:AMU983054 AWE983054:AWQ983054 BGA983054:BGM983054 BPW983054:BQI983054 BZS983054:CAE983054 CJO983054:CKA983054 CTK983054:CTW983054 DDG983054:DDS983054 DNC983054:DNO983054 DWY983054:DXK983054 EGU983054:EHG983054 EQQ983054:ERC983054 FAM983054:FAY983054 FKI983054:FKU983054 FUE983054:FUQ983054 GEA983054:GEM983054 GNW983054:GOI983054 GXS983054:GYE983054 HHO983054:HIA983054 HRK983054:HRW983054 IBG983054:IBS983054 ILC983054:ILO983054 IUY983054:IVK983054 JEU983054:JFG983054 JOQ983054:JPC983054 JYM983054:JYY983054 KII983054:KIU983054 KSE983054:KSQ983054 LCA983054:LCM983054 LLW983054:LMI983054 LVS983054:LWE983054 MFO983054:MGA983054 MPK983054:MPW983054 MZG983054:MZS983054 NJC983054:NJO983054 NSY983054:NTK983054 OCU983054:ODG983054 OMQ983054:ONC983054 OWM983054:OWY983054 PGI983054:PGU983054 PQE983054:PQQ983054 QAA983054:QAM983054 QJW983054:QKI983054 QTS983054:QUE983054 RDO983054:REA983054 RNK983054:RNW983054 RXG983054:RXS983054 SHC983054:SHO983054 SQY983054:SRK983054 TAU983054:TBG983054 TKQ983054:TLC983054 TUM983054:TUY983054 UEI983054:UEU983054 UOE983054:UOQ983054 UYA983054:UYM983054 VHW983054:VII983054 VRS983054:VSE983054 WBO983054:WCA983054 WLK983054:WLW983054 WVG983054:WVS983054 JC65552:JG65552 SY65552:TC65552 ACU65552:ACY65552 AMQ65552:AMU65552 AWM65552:AWQ65552 BGI65552:BGM65552 BQE65552:BQI65552 CAA65552:CAE65552 CJW65552:CKA65552 CTS65552:CTW65552 DDO65552:DDS65552 DNK65552:DNO65552 DXG65552:DXK65552 EHC65552:EHG65552 EQY65552:ERC65552 FAU65552:FAY65552 FKQ65552:FKU65552 FUM65552:FUQ65552 GEI65552:GEM65552 GOE65552:GOI65552 GYA65552:GYE65552 HHW65552:HIA65552 HRS65552:HRW65552 IBO65552:IBS65552 ILK65552:ILO65552 IVG65552:IVK65552 JFC65552:JFG65552 JOY65552:JPC65552 JYU65552:JYY65552 KIQ65552:KIU65552 KSM65552:KSQ65552 LCI65552:LCM65552 LME65552:LMI65552 LWA65552:LWE65552 MFW65552:MGA65552 MPS65552:MPW65552 MZO65552:MZS65552 NJK65552:NJO65552 NTG65552:NTK65552 ODC65552:ODG65552 OMY65552:ONC65552 OWU65552:OWY65552 PGQ65552:PGU65552 PQM65552:PQQ65552 QAI65552:QAM65552 QKE65552:QKI65552 QUA65552:QUE65552 RDW65552:REA65552 RNS65552:RNW65552 RXO65552:RXS65552 SHK65552:SHO65552 SRG65552:SRK65552 TBC65552:TBG65552 TKY65552:TLC65552 TUU65552:TUY65552 UEQ65552:UEU65552 UOM65552:UOQ65552 UYI65552:UYM65552 VIE65552:VII65552 VSA65552:VSE65552 WBW65552:WCA65552 WLS65552:WLW65552 WVO65552:WVS65552 JC131088:JG131088 SY131088:TC131088 ACU131088:ACY131088 AMQ131088:AMU131088 AWM131088:AWQ131088 BGI131088:BGM131088 BQE131088:BQI131088 CAA131088:CAE131088 CJW131088:CKA131088 CTS131088:CTW131088 DDO131088:DDS131088 DNK131088:DNO131088 DXG131088:DXK131088 EHC131088:EHG131088 EQY131088:ERC131088 FAU131088:FAY131088 FKQ131088:FKU131088 FUM131088:FUQ131088 GEI131088:GEM131088 GOE131088:GOI131088 GYA131088:GYE131088 HHW131088:HIA131088 HRS131088:HRW131088 IBO131088:IBS131088 ILK131088:ILO131088 IVG131088:IVK131088 JFC131088:JFG131088 JOY131088:JPC131088 JYU131088:JYY131088 KIQ131088:KIU131088 KSM131088:KSQ131088 LCI131088:LCM131088 LME131088:LMI131088 LWA131088:LWE131088 MFW131088:MGA131088 MPS131088:MPW131088 MZO131088:MZS131088 NJK131088:NJO131088 NTG131088:NTK131088 ODC131088:ODG131088 OMY131088:ONC131088 OWU131088:OWY131088 PGQ131088:PGU131088 PQM131088:PQQ131088 QAI131088:QAM131088 QKE131088:QKI131088 QUA131088:QUE131088 RDW131088:REA131088 RNS131088:RNW131088 RXO131088:RXS131088 SHK131088:SHO131088 SRG131088:SRK131088 TBC131088:TBG131088 TKY131088:TLC131088 TUU131088:TUY131088 UEQ131088:UEU131088 UOM131088:UOQ131088 UYI131088:UYM131088 VIE131088:VII131088 VSA131088:VSE131088 WBW131088:WCA131088 WLS131088:WLW131088 WVO131088:WVS131088 JC196624:JG196624 SY196624:TC196624 ACU196624:ACY196624 AMQ196624:AMU196624 AWM196624:AWQ196624 BGI196624:BGM196624 BQE196624:BQI196624 CAA196624:CAE196624 CJW196624:CKA196624 CTS196624:CTW196624 DDO196624:DDS196624 DNK196624:DNO196624 DXG196624:DXK196624 EHC196624:EHG196624 EQY196624:ERC196624 FAU196624:FAY196624 FKQ196624:FKU196624 FUM196624:FUQ196624 GEI196624:GEM196624 GOE196624:GOI196624 GYA196624:GYE196624 HHW196624:HIA196624 HRS196624:HRW196624 IBO196624:IBS196624 ILK196624:ILO196624 IVG196624:IVK196624 JFC196624:JFG196624 JOY196624:JPC196624 JYU196624:JYY196624 KIQ196624:KIU196624 KSM196624:KSQ196624 LCI196624:LCM196624 LME196624:LMI196624 LWA196624:LWE196624 MFW196624:MGA196624 MPS196624:MPW196624 MZO196624:MZS196624 NJK196624:NJO196624 NTG196624:NTK196624 ODC196624:ODG196624 OMY196624:ONC196624 OWU196624:OWY196624 PGQ196624:PGU196624 PQM196624:PQQ196624 QAI196624:QAM196624 QKE196624:QKI196624 QUA196624:QUE196624 RDW196624:REA196624 RNS196624:RNW196624 RXO196624:RXS196624 SHK196624:SHO196624 SRG196624:SRK196624 TBC196624:TBG196624 TKY196624:TLC196624 TUU196624:TUY196624 UEQ196624:UEU196624 UOM196624:UOQ196624 UYI196624:UYM196624 VIE196624:VII196624 VSA196624:VSE196624 WBW196624:WCA196624 WLS196624:WLW196624 WVO196624:WVS196624 JC262160:JG262160 SY262160:TC262160 ACU262160:ACY262160 AMQ262160:AMU262160 AWM262160:AWQ262160 BGI262160:BGM262160 BQE262160:BQI262160 CAA262160:CAE262160 CJW262160:CKA262160 CTS262160:CTW262160 DDO262160:DDS262160 DNK262160:DNO262160 DXG262160:DXK262160 EHC262160:EHG262160 EQY262160:ERC262160 FAU262160:FAY262160 FKQ262160:FKU262160 FUM262160:FUQ262160 GEI262160:GEM262160 GOE262160:GOI262160 GYA262160:GYE262160 HHW262160:HIA262160 HRS262160:HRW262160 IBO262160:IBS262160 ILK262160:ILO262160 IVG262160:IVK262160 JFC262160:JFG262160 JOY262160:JPC262160 JYU262160:JYY262160 KIQ262160:KIU262160 KSM262160:KSQ262160 LCI262160:LCM262160 LME262160:LMI262160 LWA262160:LWE262160 MFW262160:MGA262160 MPS262160:MPW262160 MZO262160:MZS262160 NJK262160:NJO262160 NTG262160:NTK262160 ODC262160:ODG262160 OMY262160:ONC262160 OWU262160:OWY262160 PGQ262160:PGU262160 PQM262160:PQQ262160 QAI262160:QAM262160 QKE262160:QKI262160 QUA262160:QUE262160 RDW262160:REA262160 RNS262160:RNW262160 RXO262160:RXS262160 SHK262160:SHO262160 SRG262160:SRK262160 TBC262160:TBG262160 TKY262160:TLC262160 TUU262160:TUY262160 UEQ262160:UEU262160 UOM262160:UOQ262160 UYI262160:UYM262160 VIE262160:VII262160 VSA262160:VSE262160 WBW262160:WCA262160 WLS262160:WLW262160 WVO262160:WVS262160 JC327696:JG327696 SY327696:TC327696 ACU327696:ACY327696 AMQ327696:AMU327696 AWM327696:AWQ327696 BGI327696:BGM327696 BQE327696:BQI327696 CAA327696:CAE327696 CJW327696:CKA327696 CTS327696:CTW327696 DDO327696:DDS327696 DNK327696:DNO327696 DXG327696:DXK327696 EHC327696:EHG327696 EQY327696:ERC327696 FAU327696:FAY327696 FKQ327696:FKU327696 FUM327696:FUQ327696 GEI327696:GEM327696 GOE327696:GOI327696 GYA327696:GYE327696 HHW327696:HIA327696 HRS327696:HRW327696 IBO327696:IBS327696 ILK327696:ILO327696 IVG327696:IVK327696 JFC327696:JFG327696 JOY327696:JPC327696 JYU327696:JYY327696 KIQ327696:KIU327696 KSM327696:KSQ327696 LCI327696:LCM327696 LME327696:LMI327696 LWA327696:LWE327696 MFW327696:MGA327696 MPS327696:MPW327696 MZO327696:MZS327696 NJK327696:NJO327696 NTG327696:NTK327696 ODC327696:ODG327696 OMY327696:ONC327696 OWU327696:OWY327696 PGQ327696:PGU327696 PQM327696:PQQ327696 QAI327696:QAM327696 QKE327696:QKI327696 QUA327696:QUE327696 RDW327696:REA327696 RNS327696:RNW327696 RXO327696:RXS327696 SHK327696:SHO327696 SRG327696:SRK327696 TBC327696:TBG327696 TKY327696:TLC327696 TUU327696:TUY327696 UEQ327696:UEU327696 UOM327696:UOQ327696 UYI327696:UYM327696 VIE327696:VII327696 VSA327696:VSE327696 WBW327696:WCA327696 WLS327696:WLW327696 WVO327696:WVS327696 JC393232:JG393232 SY393232:TC393232 ACU393232:ACY393232 AMQ393232:AMU393232 AWM393232:AWQ393232 BGI393232:BGM393232 BQE393232:BQI393232 CAA393232:CAE393232 CJW393232:CKA393232 CTS393232:CTW393232 DDO393232:DDS393232 DNK393232:DNO393232 DXG393232:DXK393232 EHC393232:EHG393232 EQY393232:ERC393232 FAU393232:FAY393232 FKQ393232:FKU393232 FUM393232:FUQ393232 GEI393232:GEM393232 GOE393232:GOI393232 GYA393232:GYE393232 HHW393232:HIA393232 HRS393232:HRW393232 IBO393232:IBS393232 ILK393232:ILO393232 IVG393232:IVK393232 JFC393232:JFG393232 JOY393232:JPC393232 JYU393232:JYY393232 KIQ393232:KIU393232 KSM393232:KSQ393232 LCI393232:LCM393232 LME393232:LMI393232 LWA393232:LWE393232 MFW393232:MGA393232 MPS393232:MPW393232 MZO393232:MZS393232 NJK393232:NJO393232 NTG393232:NTK393232 ODC393232:ODG393232 OMY393232:ONC393232 OWU393232:OWY393232 PGQ393232:PGU393232 PQM393232:PQQ393232 QAI393232:QAM393232 QKE393232:QKI393232 QUA393232:QUE393232 RDW393232:REA393232 RNS393232:RNW393232 RXO393232:RXS393232 SHK393232:SHO393232 SRG393232:SRK393232 TBC393232:TBG393232 TKY393232:TLC393232 TUU393232:TUY393232 UEQ393232:UEU393232 UOM393232:UOQ393232 UYI393232:UYM393232 VIE393232:VII393232 VSA393232:VSE393232 WBW393232:WCA393232 WLS393232:WLW393232 WVO393232:WVS393232 JC458768:JG458768 SY458768:TC458768 ACU458768:ACY458768 AMQ458768:AMU458768 AWM458768:AWQ458768 BGI458768:BGM458768 BQE458768:BQI458768 CAA458768:CAE458768 CJW458768:CKA458768 CTS458768:CTW458768 DDO458768:DDS458768 DNK458768:DNO458768 DXG458768:DXK458768 EHC458768:EHG458768 EQY458768:ERC458768 FAU458768:FAY458768 FKQ458768:FKU458768 FUM458768:FUQ458768 GEI458768:GEM458768 GOE458768:GOI458768 GYA458768:GYE458768 HHW458768:HIA458768 HRS458768:HRW458768 IBO458768:IBS458768 ILK458768:ILO458768 IVG458768:IVK458768 JFC458768:JFG458768 JOY458768:JPC458768 JYU458768:JYY458768 KIQ458768:KIU458768 KSM458768:KSQ458768 LCI458768:LCM458768 LME458768:LMI458768 LWA458768:LWE458768 MFW458768:MGA458768 MPS458768:MPW458768 MZO458768:MZS458768 NJK458768:NJO458768 NTG458768:NTK458768 ODC458768:ODG458768 OMY458768:ONC458768 OWU458768:OWY458768 PGQ458768:PGU458768 PQM458768:PQQ458768 QAI458768:QAM458768 QKE458768:QKI458768 QUA458768:QUE458768 RDW458768:REA458768 RNS458768:RNW458768 RXO458768:RXS458768 SHK458768:SHO458768 SRG458768:SRK458768 TBC458768:TBG458768 TKY458768:TLC458768 TUU458768:TUY458768 UEQ458768:UEU458768 UOM458768:UOQ458768 UYI458768:UYM458768 VIE458768:VII458768 VSA458768:VSE458768 WBW458768:WCA458768 WLS458768:WLW458768 WVO458768:WVS458768 JC524304:JG524304 SY524304:TC524304 ACU524304:ACY524304 AMQ524304:AMU524304 AWM524304:AWQ524304 BGI524304:BGM524304 BQE524304:BQI524304 CAA524304:CAE524304 CJW524304:CKA524304 CTS524304:CTW524304 DDO524304:DDS524304 DNK524304:DNO524304 DXG524304:DXK524304 EHC524304:EHG524304 EQY524304:ERC524304 FAU524304:FAY524304 FKQ524304:FKU524304 FUM524304:FUQ524304 GEI524304:GEM524304 GOE524304:GOI524304 GYA524304:GYE524304 HHW524304:HIA524304 HRS524304:HRW524304 IBO524304:IBS524304 ILK524304:ILO524304 IVG524304:IVK524304 JFC524304:JFG524304 JOY524304:JPC524304 JYU524304:JYY524304 KIQ524304:KIU524304 KSM524304:KSQ524304 LCI524304:LCM524304 LME524304:LMI524304 LWA524304:LWE524304 MFW524304:MGA524304 MPS524304:MPW524304 MZO524304:MZS524304 NJK524304:NJO524304 NTG524304:NTK524304 ODC524304:ODG524304 OMY524304:ONC524304 OWU524304:OWY524304 PGQ524304:PGU524304 PQM524304:PQQ524304 QAI524304:QAM524304 QKE524304:QKI524304 QUA524304:QUE524304 RDW524304:REA524304 RNS524304:RNW524304 RXO524304:RXS524304 SHK524304:SHO524304 SRG524304:SRK524304 TBC524304:TBG524304 TKY524304:TLC524304 TUU524304:TUY524304 UEQ524304:UEU524304 UOM524304:UOQ524304 UYI524304:UYM524304 VIE524304:VII524304 VSA524304:VSE524304 WBW524304:WCA524304 WLS524304:WLW524304 WVO524304:WVS524304 JC589840:JG589840 SY589840:TC589840 ACU589840:ACY589840 AMQ589840:AMU589840 AWM589840:AWQ589840 BGI589840:BGM589840 BQE589840:BQI589840 CAA589840:CAE589840 CJW589840:CKA589840 CTS589840:CTW589840 DDO589840:DDS589840 DNK589840:DNO589840 DXG589840:DXK589840 EHC589840:EHG589840 EQY589840:ERC589840 FAU589840:FAY589840 FKQ589840:FKU589840 FUM589840:FUQ589840 GEI589840:GEM589840 GOE589840:GOI589840 GYA589840:GYE589840 HHW589840:HIA589840 HRS589840:HRW589840 IBO589840:IBS589840 ILK589840:ILO589840 IVG589840:IVK589840 JFC589840:JFG589840 JOY589840:JPC589840 JYU589840:JYY589840 KIQ589840:KIU589840 KSM589840:KSQ589840 LCI589840:LCM589840 LME589840:LMI589840 LWA589840:LWE589840 MFW589840:MGA589840 MPS589840:MPW589840 MZO589840:MZS589840 NJK589840:NJO589840 NTG589840:NTK589840 ODC589840:ODG589840 OMY589840:ONC589840 OWU589840:OWY589840 PGQ589840:PGU589840 PQM589840:PQQ589840 QAI589840:QAM589840 QKE589840:QKI589840 QUA589840:QUE589840 RDW589840:REA589840 RNS589840:RNW589840 RXO589840:RXS589840 SHK589840:SHO589840 SRG589840:SRK589840 TBC589840:TBG589840 TKY589840:TLC589840 TUU589840:TUY589840 UEQ589840:UEU589840 UOM589840:UOQ589840 UYI589840:UYM589840 VIE589840:VII589840 VSA589840:VSE589840 WBW589840:WCA589840 WLS589840:WLW589840 WVO589840:WVS589840 JC655376:JG655376 SY655376:TC655376 ACU655376:ACY655376 AMQ655376:AMU655376 AWM655376:AWQ655376 BGI655376:BGM655376 BQE655376:BQI655376 CAA655376:CAE655376 CJW655376:CKA655376 CTS655376:CTW655376 DDO655376:DDS655376 DNK655376:DNO655376 DXG655376:DXK655376 EHC655376:EHG655376 EQY655376:ERC655376 FAU655376:FAY655376 FKQ655376:FKU655376 FUM655376:FUQ655376 GEI655376:GEM655376 GOE655376:GOI655376 GYA655376:GYE655376 HHW655376:HIA655376 HRS655376:HRW655376 IBO655376:IBS655376 ILK655376:ILO655376 IVG655376:IVK655376 JFC655376:JFG655376 JOY655376:JPC655376 JYU655376:JYY655376 KIQ655376:KIU655376 KSM655376:KSQ655376 LCI655376:LCM655376 LME655376:LMI655376 LWA655376:LWE655376 MFW655376:MGA655376 MPS655376:MPW655376 MZO655376:MZS655376 NJK655376:NJO655376 NTG655376:NTK655376 ODC655376:ODG655376 OMY655376:ONC655376 OWU655376:OWY655376 PGQ655376:PGU655376 PQM655376:PQQ655376 QAI655376:QAM655376 QKE655376:QKI655376 QUA655376:QUE655376 RDW655376:REA655376 RNS655376:RNW655376 RXO655376:RXS655376 SHK655376:SHO655376 SRG655376:SRK655376 TBC655376:TBG655376 TKY655376:TLC655376 TUU655376:TUY655376 UEQ655376:UEU655376 UOM655376:UOQ655376 UYI655376:UYM655376 VIE655376:VII655376 VSA655376:VSE655376 WBW655376:WCA655376 WLS655376:WLW655376 WVO655376:WVS655376 JC720912:JG720912 SY720912:TC720912 ACU720912:ACY720912 AMQ720912:AMU720912 AWM720912:AWQ720912 BGI720912:BGM720912 BQE720912:BQI720912 CAA720912:CAE720912 CJW720912:CKA720912 CTS720912:CTW720912 DDO720912:DDS720912 DNK720912:DNO720912 DXG720912:DXK720912 EHC720912:EHG720912 EQY720912:ERC720912 FAU720912:FAY720912 FKQ720912:FKU720912 FUM720912:FUQ720912 GEI720912:GEM720912 GOE720912:GOI720912 GYA720912:GYE720912 HHW720912:HIA720912 HRS720912:HRW720912 IBO720912:IBS720912 ILK720912:ILO720912 IVG720912:IVK720912 JFC720912:JFG720912 JOY720912:JPC720912 JYU720912:JYY720912 KIQ720912:KIU720912 KSM720912:KSQ720912 LCI720912:LCM720912 LME720912:LMI720912 LWA720912:LWE720912 MFW720912:MGA720912 MPS720912:MPW720912 MZO720912:MZS720912 NJK720912:NJO720912 NTG720912:NTK720912 ODC720912:ODG720912 OMY720912:ONC720912 OWU720912:OWY720912 PGQ720912:PGU720912 PQM720912:PQQ720912 QAI720912:QAM720912 QKE720912:QKI720912 QUA720912:QUE720912 RDW720912:REA720912 RNS720912:RNW720912 RXO720912:RXS720912 SHK720912:SHO720912 SRG720912:SRK720912 TBC720912:TBG720912 TKY720912:TLC720912 TUU720912:TUY720912 UEQ720912:UEU720912 UOM720912:UOQ720912 UYI720912:UYM720912 VIE720912:VII720912 VSA720912:VSE720912 WBW720912:WCA720912 WLS720912:WLW720912 WVO720912:WVS720912 JC786448:JG786448 SY786448:TC786448 ACU786448:ACY786448 AMQ786448:AMU786448 AWM786448:AWQ786448 BGI786448:BGM786448 BQE786448:BQI786448 CAA786448:CAE786448 CJW786448:CKA786448 CTS786448:CTW786448 DDO786448:DDS786448 DNK786448:DNO786448 DXG786448:DXK786448 EHC786448:EHG786448 EQY786448:ERC786448 FAU786448:FAY786448 FKQ786448:FKU786448 FUM786448:FUQ786448 GEI786448:GEM786448 GOE786448:GOI786448 GYA786448:GYE786448 HHW786448:HIA786448 HRS786448:HRW786448 IBO786448:IBS786448 ILK786448:ILO786448 IVG786448:IVK786448 JFC786448:JFG786448 JOY786448:JPC786448 JYU786448:JYY786448 KIQ786448:KIU786448 KSM786448:KSQ786448 LCI786448:LCM786448 LME786448:LMI786448 LWA786448:LWE786448 MFW786448:MGA786448 MPS786448:MPW786448 MZO786448:MZS786448 NJK786448:NJO786448 NTG786448:NTK786448 ODC786448:ODG786448 OMY786448:ONC786448 OWU786448:OWY786448 PGQ786448:PGU786448 PQM786448:PQQ786448 QAI786448:QAM786448 QKE786448:QKI786448 QUA786448:QUE786448 RDW786448:REA786448 RNS786448:RNW786448 RXO786448:RXS786448 SHK786448:SHO786448 SRG786448:SRK786448 TBC786448:TBG786448 TKY786448:TLC786448 TUU786448:TUY786448 UEQ786448:UEU786448 UOM786448:UOQ786448 UYI786448:UYM786448 VIE786448:VII786448 VSA786448:VSE786448 WBW786448:WCA786448 WLS786448:WLW786448 WVO786448:WVS786448 JC851984:JG851984 SY851984:TC851984 ACU851984:ACY851984 AMQ851984:AMU851984 AWM851984:AWQ851984 BGI851984:BGM851984 BQE851984:BQI851984 CAA851984:CAE851984 CJW851984:CKA851984 CTS851984:CTW851984 DDO851984:DDS851984 DNK851984:DNO851984 DXG851984:DXK851984 EHC851984:EHG851984 EQY851984:ERC851984 FAU851984:FAY851984 FKQ851984:FKU851984 FUM851984:FUQ851984 GEI851984:GEM851984 GOE851984:GOI851984 GYA851984:GYE851984 HHW851984:HIA851984 HRS851984:HRW851984 IBO851984:IBS851984 ILK851984:ILO851984 IVG851984:IVK851984 JFC851984:JFG851984 JOY851984:JPC851984 JYU851984:JYY851984 KIQ851984:KIU851984 KSM851984:KSQ851984 LCI851984:LCM851984 LME851984:LMI851984 LWA851984:LWE851984 MFW851984:MGA851984 MPS851984:MPW851984 MZO851984:MZS851984 NJK851984:NJO851984 NTG851984:NTK851984 ODC851984:ODG851984 OMY851984:ONC851984 OWU851984:OWY851984 PGQ851984:PGU851984 PQM851984:PQQ851984 QAI851984:QAM851984 QKE851984:QKI851984 QUA851984:QUE851984 RDW851984:REA851984 RNS851984:RNW851984 RXO851984:RXS851984 SHK851984:SHO851984 SRG851984:SRK851984 TBC851984:TBG851984 TKY851984:TLC851984 TUU851984:TUY851984 UEQ851984:UEU851984 UOM851984:UOQ851984 UYI851984:UYM851984 VIE851984:VII851984 VSA851984:VSE851984 WBW851984:WCA851984 WLS851984:WLW851984 WVO851984:WVS851984 JC917520:JG917520 SY917520:TC917520 ACU917520:ACY917520 AMQ917520:AMU917520 AWM917520:AWQ917520 BGI917520:BGM917520 BQE917520:BQI917520 CAA917520:CAE917520 CJW917520:CKA917520 CTS917520:CTW917520 DDO917520:DDS917520 DNK917520:DNO917520 DXG917520:DXK917520 EHC917520:EHG917520 EQY917520:ERC917520 FAU917520:FAY917520 FKQ917520:FKU917520 FUM917520:FUQ917520 GEI917520:GEM917520 GOE917520:GOI917520 GYA917520:GYE917520 HHW917520:HIA917520 HRS917520:HRW917520 IBO917520:IBS917520 ILK917520:ILO917520 IVG917520:IVK917520 JFC917520:JFG917520 JOY917520:JPC917520 JYU917520:JYY917520 KIQ917520:KIU917520 KSM917520:KSQ917520 LCI917520:LCM917520 LME917520:LMI917520 LWA917520:LWE917520 MFW917520:MGA917520 MPS917520:MPW917520 MZO917520:MZS917520 NJK917520:NJO917520 NTG917520:NTK917520 ODC917520:ODG917520 OMY917520:ONC917520 OWU917520:OWY917520 PGQ917520:PGU917520 PQM917520:PQQ917520 QAI917520:QAM917520 QKE917520:QKI917520 QUA917520:QUE917520 RDW917520:REA917520 RNS917520:RNW917520 RXO917520:RXS917520 SHK917520:SHO917520 SRG917520:SRK917520 TBC917520:TBG917520 TKY917520:TLC917520 TUU917520:TUY917520 UEQ917520:UEU917520 UOM917520:UOQ917520 UYI917520:UYM917520 VIE917520:VII917520 VSA917520:VSE917520 WBW917520:WCA917520 WLS917520:WLW917520 WVO917520:WVS917520 JC983056:JG983056 SY983056:TC983056 ACU983056:ACY983056 AMQ983056:AMU983056 AWM983056:AWQ983056 BGI983056:BGM983056 BQE983056:BQI983056 CAA983056:CAE983056 CJW983056:CKA983056 CTS983056:CTW983056 DDO983056:DDS983056 DNK983056:DNO983056 DXG983056:DXK983056 EHC983056:EHG983056 EQY983056:ERC983056 FAU983056:FAY983056 FKQ983056:FKU983056 FUM983056:FUQ983056 GEI983056:GEM983056 GOE983056:GOI983056 GYA983056:GYE983056 HHW983056:HIA983056 HRS983056:HRW983056 IBO983056:IBS983056 ILK983056:ILO983056 IVG983056:IVK983056 JFC983056:JFG983056 JOY983056:JPC983056 JYU983056:JYY983056 KIQ983056:KIU983056 KSM983056:KSQ983056 LCI983056:LCM983056 LME983056:LMI983056 LWA983056:LWE983056 MFW983056:MGA983056 MPS983056:MPW983056 MZO983056:MZS983056 NJK983056:NJO983056 NTG983056:NTK983056 ODC983056:ODG983056 OMY983056:ONC983056 OWU983056:OWY983056 PGQ983056:PGU983056 PQM983056:PQQ983056 QAI983056:QAM983056 QKE983056:QKI983056 QUA983056:QUE983056 RDW983056:REA983056 RNS983056:RNW983056 RXO983056:RXS983056 SHK983056:SHO983056 SRG983056:SRK983056 TBC983056:TBG983056 TKY983056:TLC983056 TUU983056:TUY983056 UEQ983056:UEU983056 UOM983056:UOQ983056 UYI983056:UYM983056 VIE983056:VII983056 VSA983056:VSE983056 WBW983056:WCA983056 WLS983056:WLW983056 WVO983056:WVS983056 IU65554:JG65554 SQ65554:TC65554 ACM65554:ACY65554 AMI65554:AMU65554 AWE65554:AWQ65554 BGA65554:BGM65554 BPW65554:BQI65554 BZS65554:CAE65554 CJO65554:CKA65554 CTK65554:CTW65554 DDG65554:DDS65554 DNC65554:DNO65554 DWY65554:DXK65554 EGU65554:EHG65554 EQQ65554:ERC65554 FAM65554:FAY65554 FKI65554:FKU65554 FUE65554:FUQ65554 GEA65554:GEM65554 GNW65554:GOI65554 GXS65554:GYE65554 HHO65554:HIA65554 HRK65554:HRW65554 IBG65554:IBS65554 ILC65554:ILO65554 IUY65554:IVK65554 JEU65554:JFG65554 JOQ65554:JPC65554 JYM65554:JYY65554 KII65554:KIU65554 KSE65554:KSQ65554 LCA65554:LCM65554 LLW65554:LMI65554 LVS65554:LWE65554 MFO65554:MGA65554 MPK65554:MPW65554 MZG65554:MZS65554 NJC65554:NJO65554 NSY65554:NTK65554 OCU65554:ODG65554 OMQ65554:ONC65554 OWM65554:OWY65554 PGI65554:PGU65554 PQE65554:PQQ65554 QAA65554:QAM65554 QJW65554:QKI65554 QTS65554:QUE65554 RDO65554:REA65554 RNK65554:RNW65554 RXG65554:RXS65554 SHC65554:SHO65554 SQY65554:SRK65554 TAU65554:TBG65554 TKQ65554:TLC65554 TUM65554:TUY65554 UEI65554:UEU65554 UOE65554:UOQ65554 UYA65554:UYM65554 VHW65554:VII65554 VRS65554:VSE65554 WBO65554:WCA65554 WLK65554:WLW65554 WVG65554:WVS65554 IU131090:JG131090 SQ131090:TC131090 ACM131090:ACY131090 AMI131090:AMU131090 AWE131090:AWQ131090 BGA131090:BGM131090 BPW131090:BQI131090 BZS131090:CAE131090 CJO131090:CKA131090 CTK131090:CTW131090 DDG131090:DDS131090 DNC131090:DNO131090 DWY131090:DXK131090 EGU131090:EHG131090 EQQ131090:ERC131090 FAM131090:FAY131090 FKI131090:FKU131090 FUE131090:FUQ131090 GEA131090:GEM131090 GNW131090:GOI131090 GXS131090:GYE131090 HHO131090:HIA131090 HRK131090:HRW131090 IBG131090:IBS131090 ILC131090:ILO131090 IUY131090:IVK131090 JEU131090:JFG131090 JOQ131090:JPC131090 JYM131090:JYY131090 KII131090:KIU131090 KSE131090:KSQ131090 LCA131090:LCM131090 LLW131090:LMI131090 LVS131090:LWE131090 MFO131090:MGA131090 MPK131090:MPW131090 MZG131090:MZS131090 NJC131090:NJO131090 NSY131090:NTK131090 OCU131090:ODG131090 OMQ131090:ONC131090 OWM131090:OWY131090 PGI131090:PGU131090 PQE131090:PQQ131090 QAA131090:QAM131090 QJW131090:QKI131090 QTS131090:QUE131090 RDO131090:REA131090 RNK131090:RNW131090 RXG131090:RXS131090 SHC131090:SHO131090 SQY131090:SRK131090 TAU131090:TBG131090 TKQ131090:TLC131090 TUM131090:TUY131090 UEI131090:UEU131090 UOE131090:UOQ131090 UYA131090:UYM131090 VHW131090:VII131090 VRS131090:VSE131090 WBO131090:WCA131090 WLK131090:WLW131090 WVG131090:WVS131090 IU196626:JG196626 SQ196626:TC196626 ACM196626:ACY196626 AMI196626:AMU196626 AWE196626:AWQ196626 BGA196626:BGM196626 BPW196626:BQI196626 BZS196626:CAE196626 CJO196626:CKA196626 CTK196626:CTW196626 DDG196626:DDS196626 DNC196626:DNO196626 DWY196626:DXK196626 EGU196626:EHG196626 EQQ196626:ERC196626 FAM196626:FAY196626 FKI196626:FKU196626 FUE196626:FUQ196626 GEA196626:GEM196626 GNW196626:GOI196626 GXS196626:GYE196626 HHO196626:HIA196626 HRK196626:HRW196626 IBG196626:IBS196626 ILC196626:ILO196626 IUY196626:IVK196626 JEU196626:JFG196626 JOQ196626:JPC196626 JYM196626:JYY196626 KII196626:KIU196626 KSE196626:KSQ196626 LCA196626:LCM196626 LLW196626:LMI196626 LVS196626:LWE196626 MFO196626:MGA196626 MPK196626:MPW196626 MZG196626:MZS196626 NJC196626:NJO196626 NSY196626:NTK196626 OCU196626:ODG196626 OMQ196626:ONC196626 OWM196626:OWY196626 PGI196626:PGU196626 PQE196626:PQQ196626 QAA196626:QAM196626 QJW196626:QKI196626 QTS196626:QUE196626 RDO196626:REA196626 RNK196626:RNW196626 RXG196626:RXS196626 SHC196626:SHO196626 SQY196626:SRK196626 TAU196626:TBG196626 TKQ196626:TLC196626 TUM196626:TUY196626 UEI196626:UEU196626 UOE196626:UOQ196626 UYA196626:UYM196626 VHW196626:VII196626 VRS196626:VSE196626 WBO196626:WCA196626 WLK196626:WLW196626 WVG196626:WVS196626 IU262162:JG262162 SQ262162:TC262162 ACM262162:ACY262162 AMI262162:AMU262162 AWE262162:AWQ262162 BGA262162:BGM262162 BPW262162:BQI262162 BZS262162:CAE262162 CJO262162:CKA262162 CTK262162:CTW262162 DDG262162:DDS262162 DNC262162:DNO262162 DWY262162:DXK262162 EGU262162:EHG262162 EQQ262162:ERC262162 FAM262162:FAY262162 FKI262162:FKU262162 FUE262162:FUQ262162 GEA262162:GEM262162 GNW262162:GOI262162 GXS262162:GYE262162 HHO262162:HIA262162 HRK262162:HRW262162 IBG262162:IBS262162 ILC262162:ILO262162 IUY262162:IVK262162 JEU262162:JFG262162 JOQ262162:JPC262162 JYM262162:JYY262162 KII262162:KIU262162 KSE262162:KSQ262162 LCA262162:LCM262162 LLW262162:LMI262162 LVS262162:LWE262162 MFO262162:MGA262162 MPK262162:MPW262162 MZG262162:MZS262162 NJC262162:NJO262162 NSY262162:NTK262162 OCU262162:ODG262162 OMQ262162:ONC262162 OWM262162:OWY262162 PGI262162:PGU262162 PQE262162:PQQ262162 QAA262162:QAM262162 QJW262162:QKI262162 QTS262162:QUE262162 RDO262162:REA262162 RNK262162:RNW262162 RXG262162:RXS262162 SHC262162:SHO262162 SQY262162:SRK262162 TAU262162:TBG262162 TKQ262162:TLC262162 TUM262162:TUY262162 UEI262162:UEU262162 UOE262162:UOQ262162 UYA262162:UYM262162 VHW262162:VII262162 VRS262162:VSE262162 WBO262162:WCA262162 WLK262162:WLW262162 WVG262162:WVS262162 IU327698:JG327698 SQ327698:TC327698 ACM327698:ACY327698 AMI327698:AMU327698 AWE327698:AWQ327698 BGA327698:BGM327698 BPW327698:BQI327698 BZS327698:CAE327698 CJO327698:CKA327698 CTK327698:CTW327698 DDG327698:DDS327698 DNC327698:DNO327698 DWY327698:DXK327698 EGU327698:EHG327698 EQQ327698:ERC327698 FAM327698:FAY327698 FKI327698:FKU327698 FUE327698:FUQ327698 GEA327698:GEM327698 GNW327698:GOI327698 GXS327698:GYE327698 HHO327698:HIA327698 HRK327698:HRW327698 IBG327698:IBS327698 ILC327698:ILO327698 IUY327698:IVK327698 JEU327698:JFG327698 JOQ327698:JPC327698 JYM327698:JYY327698 KII327698:KIU327698 KSE327698:KSQ327698 LCA327698:LCM327698 LLW327698:LMI327698 LVS327698:LWE327698 MFO327698:MGA327698 MPK327698:MPW327698 MZG327698:MZS327698 NJC327698:NJO327698 NSY327698:NTK327698 OCU327698:ODG327698 OMQ327698:ONC327698 OWM327698:OWY327698 PGI327698:PGU327698 PQE327698:PQQ327698 QAA327698:QAM327698 QJW327698:QKI327698 QTS327698:QUE327698 RDO327698:REA327698 RNK327698:RNW327698 RXG327698:RXS327698 SHC327698:SHO327698 SQY327698:SRK327698 TAU327698:TBG327698 TKQ327698:TLC327698 TUM327698:TUY327698 UEI327698:UEU327698 UOE327698:UOQ327698 UYA327698:UYM327698 VHW327698:VII327698 VRS327698:VSE327698 WBO327698:WCA327698 WLK327698:WLW327698 WVG327698:WVS327698 IU393234:JG393234 SQ393234:TC393234 ACM393234:ACY393234 AMI393234:AMU393234 AWE393234:AWQ393234 BGA393234:BGM393234 BPW393234:BQI393234 BZS393234:CAE393234 CJO393234:CKA393234 CTK393234:CTW393234 DDG393234:DDS393234 DNC393234:DNO393234 DWY393234:DXK393234 EGU393234:EHG393234 EQQ393234:ERC393234 FAM393234:FAY393234 FKI393234:FKU393234 FUE393234:FUQ393234 GEA393234:GEM393234 GNW393234:GOI393234 GXS393234:GYE393234 HHO393234:HIA393234 HRK393234:HRW393234 IBG393234:IBS393234 ILC393234:ILO393234 IUY393234:IVK393234 JEU393234:JFG393234 JOQ393234:JPC393234 JYM393234:JYY393234 KII393234:KIU393234 KSE393234:KSQ393234 LCA393234:LCM393234 LLW393234:LMI393234 LVS393234:LWE393234 MFO393234:MGA393234 MPK393234:MPW393234 MZG393234:MZS393234 NJC393234:NJO393234 NSY393234:NTK393234 OCU393234:ODG393234 OMQ393234:ONC393234 OWM393234:OWY393234 PGI393234:PGU393234 PQE393234:PQQ393234 QAA393234:QAM393234 QJW393234:QKI393234 QTS393234:QUE393234 RDO393234:REA393234 RNK393234:RNW393234 RXG393234:RXS393234 SHC393234:SHO393234 SQY393234:SRK393234 TAU393234:TBG393234 TKQ393234:TLC393234 TUM393234:TUY393234 UEI393234:UEU393234 UOE393234:UOQ393234 UYA393234:UYM393234 VHW393234:VII393234 VRS393234:VSE393234 WBO393234:WCA393234 WLK393234:WLW393234 WVG393234:WVS393234 IU458770:JG458770 SQ458770:TC458770 ACM458770:ACY458770 AMI458770:AMU458770 AWE458770:AWQ458770 BGA458770:BGM458770 BPW458770:BQI458770 BZS458770:CAE458770 CJO458770:CKA458770 CTK458770:CTW458770 DDG458770:DDS458770 DNC458770:DNO458770 DWY458770:DXK458770 EGU458770:EHG458770 EQQ458770:ERC458770 FAM458770:FAY458770 FKI458770:FKU458770 FUE458770:FUQ458770 GEA458770:GEM458770 GNW458770:GOI458770 GXS458770:GYE458770 HHO458770:HIA458770 HRK458770:HRW458770 IBG458770:IBS458770 ILC458770:ILO458770 IUY458770:IVK458770 JEU458770:JFG458770 JOQ458770:JPC458770 JYM458770:JYY458770 KII458770:KIU458770 KSE458770:KSQ458770 LCA458770:LCM458770 LLW458770:LMI458770 LVS458770:LWE458770 MFO458770:MGA458770 MPK458770:MPW458770 MZG458770:MZS458770 NJC458770:NJO458770 NSY458770:NTK458770 OCU458770:ODG458770 OMQ458770:ONC458770 OWM458770:OWY458770 PGI458770:PGU458770 PQE458770:PQQ458770 QAA458770:QAM458770 QJW458770:QKI458770 QTS458770:QUE458770 RDO458770:REA458770 RNK458770:RNW458770 RXG458770:RXS458770 SHC458770:SHO458770 SQY458770:SRK458770 TAU458770:TBG458770 TKQ458770:TLC458770 TUM458770:TUY458770 UEI458770:UEU458770 UOE458770:UOQ458770 UYA458770:UYM458770 VHW458770:VII458770 VRS458770:VSE458770 WBO458770:WCA458770 WLK458770:WLW458770 WVG458770:WVS458770 IU524306:JG524306 SQ524306:TC524306 ACM524306:ACY524306 AMI524306:AMU524306 AWE524306:AWQ524306 BGA524306:BGM524306 BPW524306:BQI524306 BZS524306:CAE524306 CJO524306:CKA524306 CTK524306:CTW524306 DDG524306:DDS524306 DNC524306:DNO524306 DWY524306:DXK524306 EGU524306:EHG524306 EQQ524306:ERC524306 FAM524306:FAY524306 FKI524306:FKU524306 FUE524306:FUQ524306 GEA524306:GEM524306 GNW524306:GOI524306 GXS524306:GYE524306 HHO524306:HIA524306 HRK524306:HRW524306 IBG524306:IBS524306 ILC524306:ILO524306 IUY524306:IVK524306 JEU524306:JFG524306 JOQ524306:JPC524306 JYM524306:JYY524306 KII524306:KIU524306 KSE524306:KSQ524306 LCA524306:LCM524306 LLW524306:LMI524306 LVS524306:LWE524306 MFO524306:MGA524306 MPK524306:MPW524306 MZG524306:MZS524306 NJC524306:NJO524306 NSY524306:NTK524306 OCU524306:ODG524306 OMQ524306:ONC524306 OWM524306:OWY524306 PGI524306:PGU524306 PQE524306:PQQ524306 QAA524306:QAM524306 QJW524306:QKI524306 QTS524306:QUE524306 RDO524306:REA524306 RNK524306:RNW524306 RXG524306:RXS524306 SHC524306:SHO524306 SQY524306:SRK524306 TAU524306:TBG524306 TKQ524306:TLC524306 TUM524306:TUY524306 UEI524306:UEU524306 UOE524306:UOQ524306 UYA524306:UYM524306 VHW524306:VII524306 VRS524306:VSE524306 WBO524306:WCA524306 WLK524306:WLW524306 WVG524306:WVS524306 IU589842:JG589842 SQ589842:TC589842 ACM589842:ACY589842 AMI589842:AMU589842 AWE589842:AWQ589842 BGA589842:BGM589842 BPW589842:BQI589842 BZS589842:CAE589842 CJO589842:CKA589842 CTK589842:CTW589842 DDG589842:DDS589842 DNC589842:DNO589842 DWY589842:DXK589842 EGU589842:EHG589842 EQQ589842:ERC589842 FAM589842:FAY589842 FKI589842:FKU589842 FUE589842:FUQ589842 GEA589842:GEM589842 GNW589842:GOI589842 GXS589842:GYE589842 HHO589842:HIA589842 HRK589842:HRW589842 IBG589842:IBS589842 ILC589842:ILO589842 IUY589842:IVK589842 JEU589842:JFG589842 JOQ589842:JPC589842 JYM589842:JYY589842 KII589842:KIU589842 KSE589842:KSQ589842 LCA589842:LCM589842 LLW589842:LMI589842 LVS589842:LWE589842 MFO589842:MGA589842 MPK589842:MPW589842 MZG589842:MZS589842 NJC589842:NJO589842 NSY589842:NTK589842 OCU589842:ODG589842 OMQ589842:ONC589842 OWM589842:OWY589842 PGI589842:PGU589842 PQE589842:PQQ589842 QAA589842:QAM589842 QJW589842:QKI589842 QTS589842:QUE589842 RDO589842:REA589842 RNK589842:RNW589842 RXG589842:RXS589842 SHC589842:SHO589842 SQY589842:SRK589842 TAU589842:TBG589842 TKQ589842:TLC589842 TUM589842:TUY589842 UEI589842:UEU589842 UOE589842:UOQ589842 UYA589842:UYM589842 VHW589842:VII589842 VRS589842:VSE589842 WBO589842:WCA589842 WLK589842:WLW589842 WVG589842:WVS589842 IU655378:JG655378 SQ655378:TC655378 ACM655378:ACY655378 AMI655378:AMU655378 AWE655378:AWQ655378 BGA655378:BGM655378 BPW655378:BQI655378 BZS655378:CAE655378 CJO655378:CKA655378 CTK655378:CTW655378 DDG655378:DDS655378 DNC655378:DNO655378 DWY655378:DXK655378 EGU655378:EHG655378 EQQ655378:ERC655378 FAM655378:FAY655378 FKI655378:FKU655378 FUE655378:FUQ655378 GEA655378:GEM655378 GNW655378:GOI655378 GXS655378:GYE655378 HHO655378:HIA655378 HRK655378:HRW655378 IBG655378:IBS655378 ILC655378:ILO655378 IUY655378:IVK655378 JEU655378:JFG655378 JOQ655378:JPC655378 JYM655378:JYY655378 KII655378:KIU655378 KSE655378:KSQ655378 LCA655378:LCM655378 LLW655378:LMI655378 LVS655378:LWE655378 MFO655378:MGA655378 MPK655378:MPW655378 MZG655378:MZS655378 NJC655378:NJO655378 NSY655378:NTK655378 OCU655378:ODG655378 OMQ655378:ONC655378 OWM655378:OWY655378 PGI655378:PGU655378 PQE655378:PQQ655378 QAA655378:QAM655378 QJW655378:QKI655378 QTS655378:QUE655378 RDO655378:REA655378 RNK655378:RNW655378 RXG655378:RXS655378 SHC655378:SHO655378 SQY655378:SRK655378 TAU655378:TBG655378 TKQ655378:TLC655378 TUM655378:TUY655378 UEI655378:UEU655378 UOE655378:UOQ655378 UYA655378:UYM655378 VHW655378:VII655378 VRS655378:VSE655378 WBO655378:WCA655378 WLK655378:WLW655378 WVG655378:WVS655378 IU720914:JG720914 SQ720914:TC720914 ACM720914:ACY720914 AMI720914:AMU720914 AWE720914:AWQ720914 BGA720914:BGM720914 BPW720914:BQI720914 BZS720914:CAE720914 CJO720914:CKA720914 CTK720914:CTW720914 DDG720914:DDS720914 DNC720914:DNO720914 DWY720914:DXK720914 EGU720914:EHG720914 EQQ720914:ERC720914 FAM720914:FAY720914 FKI720914:FKU720914 FUE720914:FUQ720914 GEA720914:GEM720914 GNW720914:GOI720914 GXS720914:GYE720914 HHO720914:HIA720914 HRK720914:HRW720914 IBG720914:IBS720914 ILC720914:ILO720914 IUY720914:IVK720914 JEU720914:JFG720914 JOQ720914:JPC720914 JYM720914:JYY720914 KII720914:KIU720914 KSE720914:KSQ720914 LCA720914:LCM720914 LLW720914:LMI720914 LVS720914:LWE720914 MFO720914:MGA720914 MPK720914:MPW720914 MZG720914:MZS720914 NJC720914:NJO720914 NSY720914:NTK720914 OCU720914:ODG720914 OMQ720914:ONC720914 OWM720914:OWY720914 PGI720914:PGU720914 PQE720914:PQQ720914 QAA720914:QAM720914 QJW720914:QKI720914 QTS720914:QUE720914 RDO720914:REA720914 RNK720914:RNW720914 RXG720914:RXS720914 SHC720914:SHO720914 SQY720914:SRK720914 TAU720914:TBG720914 TKQ720914:TLC720914 TUM720914:TUY720914 UEI720914:UEU720914 UOE720914:UOQ720914 UYA720914:UYM720914 VHW720914:VII720914 VRS720914:VSE720914 WBO720914:WCA720914 WLK720914:WLW720914 WVG720914:WVS720914 IU786450:JG786450 SQ786450:TC786450 ACM786450:ACY786450 AMI786450:AMU786450 AWE786450:AWQ786450 BGA786450:BGM786450 BPW786450:BQI786450 BZS786450:CAE786450 CJO786450:CKA786450 CTK786450:CTW786450 DDG786450:DDS786450 DNC786450:DNO786450 DWY786450:DXK786450 EGU786450:EHG786450 EQQ786450:ERC786450 FAM786450:FAY786450 FKI786450:FKU786450 FUE786450:FUQ786450 GEA786450:GEM786450 GNW786450:GOI786450 GXS786450:GYE786450 HHO786450:HIA786450 HRK786450:HRW786450 IBG786450:IBS786450 ILC786450:ILO786450 IUY786450:IVK786450 JEU786450:JFG786450 JOQ786450:JPC786450 JYM786450:JYY786450 KII786450:KIU786450 KSE786450:KSQ786450 LCA786450:LCM786450 LLW786450:LMI786450 LVS786450:LWE786450 MFO786450:MGA786450 MPK786450:MPW786450 MZG786450:MZS786450 NJC786450:NJO786450 NSY786450:NTK786450 OCU786450:ODG786450 OMQ786450:ONC786450 OWM786450:OWY786450 PGI786450:PGU786450 PQE786450:PQQ786450 QAA786450:QAM786450 QJW786450:QKI786450 QTS786450:QUE786450 RDO786450:REA786450 RNK786450:RNW786450 RXG786450:RXS786450 SHC786450:SHO786450 SQY786450:SRK786450 TAU786450:TBG786450 TKQ786450:TLC786450 TUM786450:TUY786450 UEI786450:UEU786450 UOE786450:UOQ786450 UYA786450:UYM786450 VHW786450:VII786450 VRS786450:VSE786450 WBO786450:WCA786450 WLK786450:WLW786450 WVG786450:WVS786450 IU851986:JG851986 SQ851986:TC851986 ACM851986:ACY851986 AMI851986:AMU851986 AWE851986:AWQ851986 BGA851986:BGM851986 BPW851986:BQI851986 BZS851986:CAE851986 CJO851986:CKA851986 CTK851986:CTW851986 DDG851986:DDS851986 DNC851986:DNO851986 DWY851986:DXK851986 EGU851986:EHG851986 EQQ851986:ERC851986 FAM851986:FAY851986 FKI851986:FKU851986 FUE851986:FUQ851986 GEA851986:GEM851986 GNW851986:GOI851986 GXS851986:GYE851986 HHO851986:HIA851986 HRK851986:HRW851986 IBG851986:IBS851986 ILC851986:ILO851986 IUY851986:IVK851986 JEU851986:JFG851986 JOQ851986:JPC851986 JYM851986:JYY851986 KII851986:KIU851986 KSE851986:KSQ851986 LCA851986:LCM851986 LLW851986:LMI851986 LVS851986:LWE851986 MFO851986:MGA851986 MPK851986:MPW851986 MZG851986:MZS851986 NJC851986:NJO851986 NSY851986:NTK851986 OCU851986:ODG851986 OMQ851986:ONC851986 OWM851986:OWY851986 PGI851986:PGU851986 PQE851986:PQQ851986 QAA851986:QAM851986 QJW851986:QKI851986 QTS851986:QUE851986 RDO851986:REA851986 RNK851986:RNW851986 RXG851986:RXS851986 SHC851986:SHO851986 SQY851986:SRK851986 TAU851986:TBG851986 TKQ851986:TLC851986 TUM851986:TUY851986 UEI851986:UEU851986 UOE851986:UOQ851986 UYA851986:UYM851986 VHW851986:VII851986 VRS851986:VSE851986 WBO851986:WCA851986 WLK851986:WLW851986 WVG851986:WVS851986 IU917522:JG917522 SQ917522:TC917522 ACM917522:ACY917522 AMI917522:AMU917522 AWE917522:AWQ917522 BGA917522:BGM917522 BPW917522:BQI917522 BZS917522:CAE917522 CJO917522:CKA917522 CTK917522:CTW917522 DDG917522:DDS917522 DNC917522:DNO917522 DWY917522:DXK917522 EGU917522:EHG917522 EQQ917522:ERC917522 FAM917522:FAY917522 FKI917522:FKU917522 FUE917522:FUQ917522 GEA917522:GEM917522 GNW917522:GOI917522 GXS917522:GYE917522 HHO917522:HIA917522 HRK917522:HRW917522 IBG917522:IBS917522 ILC917522:ILO917522 IUY917522:IVK917522 JEU917522:JFG917522 JOQ917522:JPC917522 JYM917522:JYY917522 KII917522:KIU917522 KSE917522:KSQ917522 LCA917522:LCM917522 LLW917522:LMI917522 LVS917522:LWE917522 MFO917522:MGA917522 MPK917522:MPW917522 MZG917522:MZS917522 NJC917522:NJO917522 NSY917522:NTK917522 OCU917522:ODG917522 OMQ917522:ONC917522 OWM917522:OWY917522 PGI917522:PGU917522 PQE917522:PQQ917522 QAA917522:QAM917522 QJW917522:QKI917522 QTS917522:QUE917522 RDO917522:REA917522 RNK917522:RNW917522 RXG917522:RXS917522 SHC917522:SHO917522 SQY917522:SRK917522 TAU917522:TBG917522 TKQ917522:TLC917522 TUM917522:TUY917522 UEI917522:UEU917522 UOE917522:UOQ917522 UYA917522:UYM917522 VHW917522:VII917522 VRS917522:VSE917522 WBO917522:WCA917522 WLK917522:WLW917522 WVG917522:WVS917522 IU983058:JG983058 SQ983058:TC983058 ACM983058:ACY983058 AMI983058:AMU983058 AWE983058:AWQ983058 BGA983058:BGM983058 BPW983058:BQI983058 BZS983058:CAE983058 CJO983058:CKA983058 CTK983058:CTW983058 DDG983058:DDS983058 DNC983058:DNO983058 DWY983058:DXK983058 EGU983058:EHG983058 EQQ983058:ERC983058 FAM983058:FAY983058 FKI983058:FKU983058 FUE983058:FUQ983058 GEA983058:GEM983058 GNW983058:GOI983058 GXS983058:GYE983058 HHO983058:HIA983058 HRK983058:HRW983058 IBG983058:IBS983058 ILC983058:ILO983058 IUY983058:IVK983058 JEU983058:JFG983058 JOQ983058:JPC983058 JYM983058:JYY983058 KII983058:KIU983058 KSE983058:KSQ983058 LCA983058:LCM983058 LLW983058:LMI983058 LVS983058:LWE983058 MFO983058:MGA983058 MPK983058:MPW983058 MZG983058:MZS983058 NJC983058:NJO983058 NSY983058:NTK983058 OCU983058:ODG983058 OMQ983058:ONC983058 OWM983058:OWY983058 PGI983058:PGU983058 PQE983058:PQQ983058 QAA983058:QAM983058 QJW983058:QKI983058 QTS983058:QUE983058 RDO983058:REA983058 RNK983058:RNW983058 RXG983058:RXS983058 SHC983058:SHO983058 SQY983058:SRK983058 TAU983058:TBG983058 TKQ983058:TLC983058 TUM983058:TUY983058 UEI983058:UEU983058 UOE983058:UOQ983058 UYA983058:UYM983058 VHW983058:VII983058 VRS983058:VSE983058 WBO983058:WCA983058 WLK983058:WLW983058 WVG983058:WVS983058 IU65556:JG65556 SQ65556:TC65556 ACM65556:ACY65556 AMI65556:AMU65556 AWE65556:AWQ65556 BGA65556:BGM65556 BPW65556:BQI65556 BZS65556:CAE65556 CJO65556:CKA65556 CTK65556:CTW65556 DDG65556:DDS65556 DNC65556:DNO65556 DWY65556:DXK65556 EGU65556:EHG65556 EQQ65556:ERC65556 FAM65556:FAY65556 FKI65556:FKU65556 FUE65556:FUQ65556 GEA65556:GEM65556 GNW65556:GOI65556 GXS65556:GYE65556 HHO65556:HIA65556 HRK65556:HRW65556 IBG65556:IBS65556 ILC65556:ILO65556 IUY65556:IVK65556 JEU65556:JFG65556 JOQ65556:JPC65556 JYM65556:JYY65556 KII65556:KIU65556 KSE65556:KSQ65556 LCA65556:LCM65556 LLW65556:LMI65556 LVS65556:LWE65556 MFO65556:MGA65556 MPK65556:MPW65556 MZG65556:MZS65556 NJC65556:NJO65556 NSY65556:NTK65556 OCU65556:ODG65556 OMQ65556:ONC65556 OWM65556:OWY65556 PGI65556:PGU65556 PQE65556:PQQ65556 QAA65556:QAM65556 QJW65556:QKI65556 QTS65556:QUE65556 RDO65556:REA65556 RNK65556:RNW65556 RXG65556:RXS65556 SHC65556:SHO65556 SQY65556:SRK65556 TAU65556:TBG65556 TKQ65556:TLC65556 TUM65556:TUY65556 UEI65556:UEU65556 UOE65556:UOQ65556 UYA65556:UYM65556 VHW65556:VII65556 VRS65556:VSE65556 WBO65556:WCA65556 WLK65556:WLW65556 WVG65556:WVS65556 IU131092:JG131092 SQ131092:TC131092 ACM131092:ACY131092 AMI131092:AMU131092 AWE131092:AWQ131092 BGA131092:BGM131092 BPW131092:BQI131092 BZS131092:CAE131092 CJO131092:CKA131092 CTK131092:CTW131092 DDG131092:DDS131092 DNC131092:DNO131092 DWY131092:DXK131092 EGU131092:EHG131092 EQQ131092:ERC131092 FAM131092:FAY131092 FKI131092:FKU131092 FUE131092:FUQ131092 GEA131092:GEM131092 GNW131092:GOI131092 GXS131092:GYE131092 HHO131092:HIA131092 HRK131092:HRW131092 IBG131092:IBS131092 ILC131092:ILO131092 IUY131092:IVK131092 JEU131092:JFG131092 JOQ131092:JPC131092 JYM131092:JYY131092 KII131092:KIU131092 KSE131092:KSQ131092 LCA131092:LCM131092 LLW131092:LMI131092 LVS131092:LWE131092 MFO131092:MGA131092 MPK131092:MPW131092 MZG131092:MZS131092 NJC131092:NJO131092 NSY131092:NTK131092 OCU131092:ODG131092 OMQ131092:ONC131092 OWM131092:OWY131092 PGI131092:PGU131092 PQE131092:PQQ131092 QAA131092:QAM131092 QJW131092:QKI131092 QTS131092:QUE131092 RDO131092:REA131092 RNK131092:RNW131092 RXG131092:RXS131092 SHC131092:SHO131092 SQY131092:SRK131092 TAU131092:TBG131092 TKQ131092:TLC131092 TUM131092:TUY131092 UEI131092:UEU131092 UOE131092:UOQ131092 UYA131092:UYM131092 VHW131092:VII131092 VRS131092:VSE131092 WBO131092:WCA131092 WLK131092:WLW131092 WVG131092:WVS131092 IU196628:JG196628 SQ196628:TC196628 ACM196628:ACY196628 AMI196628:AMU196628 AWE196628:AWQ196628 BGA196628:BGM196628 BPW196628:BQI196628 BZS196628:CAE196628 CJO196628:CKA196628 CTK196628:CTW196628 DDG196628:DDS196628 DNC196628:DNO196628 DWY196628:DXK196628 EGU196628:EHG196628 EQQ196628:ERC196628 FAM196628:FAY196628 FKI196628:FKU196628 FUE196628:FUQ196628 GEA196628:GEM196628 GNW196628:GOI196628 GXS196628:GYE196628 HHO196628:HIA196628 HRK196628:HRW196628 IBG196628:IBS196628 ILC196628:ILO196628 IUY196628:IVK196628 JEU196628:JFG196628 JOQ196628:JPC196628 JYM196628:JYY196628 KII196628:KIU196628 KSE196628:KSQ196628 LCA196628:LCM196628 LLW196628:LMI196628 LVS196628:LWE196628 MFO196628:MGA196628 MPK196628:MPW196628 MZG196628:MZS196628 NJC196628:NJO196628 NSY196628:NTK196628 OCU196628:ODG196628 OMQ196628:ONC196628 OWM196628:OWY196628 PGI196628:PGU196628 PQE196628:PQQ196628 QAA196628:QAM196628 QJW196628:QKI196628 QTS196628:QUE196628 RDO196628:REA196628 RNK196628:RNW196628 RXG196628:RXS196628 SHC196628:SHO196628 SQY196628:SRK196628 TAU196628:TBG196628 TKQ196628:TLC196628 TUM196628:TUY196628 UEI196628:UEU196628 UOE196628:UOQ196628 UYA196628:UYM196628 VHW196628:VII196628 VRS196628:VSE196628 WBO196628:WCA196628 WLK196628:WLW196628 WVG196628:WVS196628 IU262164:JG262164 SQ262164:TC262164 ACM262164:ACY262164 AMI262164:AMU262164 AWE262164:AWQ262164 BGA262164:BGM262164 BPW262164:BQI262164 BZS262164:CAE262164 CJO262164:CKA262164 CTK262164:CTW262164 DDG262164:DDS262164 DNC262164:DNO262164 DWY262164:DXK262164 EGU262164:EHG262164 EQQ262164:ERC262164 FAM262164:FAY262164 FKI262164:FKU262164 FUE262164:FUQ262164 GEA262164:GEM262164 GNW262164:GOI262164 GXS262164:GYE262164 HHO262164:HIA262164 HRK262164:HRW262164 IBG262164:IBS262164 ILC262164:ILO262164 IUY262164:IVK262164 JEU262164:JFG262164 JOQ262164:JPC262164 JYM262164:JYY262164 KII262164:KIU262164 KSE262164:KSQ262164 LCA262164:LCM262164 LLW262164:LMI262164 LVS262164:LWE262164 MFO262164:MGA262164 MPK262164:MPW262164 MZG262164:MZS262164 NJC262164:NJO262164 NSY262164:NTK262164 OCU262164:ODG262164 OMQ262164:ONC262164 OWM262164:OWY262164 PGI262164:PGU262164 PQE262164:PQQ262164 QAA262164:QAM262164 QJW262164:QKI262164 QTS262164:QUE262164 RDO262164:REA262164 RNK262164:RNW262164 RXG262164:RXS262164 SHC262164:SHO262164 SQY262164:SRK262164 TAU262164:TBG262164 TKQ262164:TLC262164 TUM262164:TUY262164 UEI262164:UEU262164 UOE262164:UOQ262164 UYA262164:UYM262164 VHW262164:VII262164 VRS262164:VSE262164 WBO262164:WCA262164 WLK262164:WLW262164 WVG262164:WVS262164 IU327700:JG327700 SQ327700:TC327700 ACM327700:ACY327700 AMI327700:AMU327700 AWE327700:AWQ327700 BGA327700:BGM327700 BPW327700:BQI327700 BZS327700:CAE327700 CJO327700:CKA327700 CTK327700:CTW327700 DDG327700:DDS327700 DNC327700:DNO327700 DWY327700:DXK327700 EGU327700:EHG327700 EQQ327700:ERC327700 FAM327700:FAY327700 FKI327700:FKU327700 FUE327700:FUQ327700 GEA327700:GEM327700 GNW327700:GOI327700 GXS327700:GYE327700 HHO327700:HIA327700 HRK327700:HRW327700 IBG327700:IBS327700 ILC327700:ILO327700 IUY327700:IVK327700 JEU327700:JFG327700 JOQ327700:JPC327700 JYM327700:JYY327700 KII327700:KIU327700 KSE327700:KSQ327700 LCA327700:LCM327700 LLW327700:LMI327700 LVS327700:LWE327700 MFO327700:MGA327700 MPK327700:MPW327700 MZG327700:MZS327700 NJC327700:NJO327700 NSY327700:NTK327700 OCU327700:ODG327700 OMQ327700:ONC327700 OWM327700:OWY327700 PGI327700:PGU327700 PQE327700:PQQ327700 QAA327700:QAM327700 QJW327700:QKI327700 QTS327700:QUE327700 RDO327700:REA327700 RNK327700:RNW327700 RXG327700:RXS327700 SHC327700:SHO327700 SQY327700:SRK327700 TAU327700:TBG327700 TKQ327700:TLC327700 TUM327700:TUY327700 UEI327700:UEU327700 UOE327700:UOQ327700 UYA327700:UYM327700 VHW327700:VII327700 VRS327700:VSE327700 WBO327700:WCA327700 WLK327700:WLW327700 WVG327700:WVS327700 IU393236:JG393236 SQ393236:TC393236 ACM393236:ACY393236 AMI393236:AMU393236 AWE393236:AWQ393236 BGA393236:BGM393236 BPW393236:BQI393236 BZS393236:CAE393236 CJO393236:CKA393236 CTK393236:CTW393236 DDG393236:DDS393236 DNC393236:DNO393236 DWY393236:DXK393236 EGU393236:EHG393236 EQQ393236:ERC393236 FAM393236:FAY393236 FKI393236:FKU393236 FUE393236:FUQ393236 GEA393236:GEM393236 GNW393236:GOI393236 GXS393236:GYE393236 HHO393236:HIA393236 HRK393236:HRW393236 IBG393236:IBS393236 ILC393236:ILO393236 IUY393236:IVK393236 JEU393236:JFG393236 JOQ393236:JPC393236 JYM393236:JYY393236 KII393236:KIU393236 KSE393236:KSQ393236 LCA393236:LCM393236 LLW393236:LMI393236 LVS393236:LWE393236 MFO393236:MGA393236 MPK393236:MPW393236 MZG393236:MZS393236 NJC393236:NJO393236 NSY393236:NTK393236 OCU393236:ODG393236 OMQ393236:ONC393236 OWM393236:OWY393236 PGI393236:PGU393236 PQE393236:PQQ393236 QAA393236:QAM393236 QJW393236:QKI393236 QTS393236:QUE393236 RDO393236:REA393236 RNK393236:RNW393236 RXG393236:RXS393236 SHC393236:SHO393236 SQY393236:SRK393236 TAU393236:TBG393236 TKQ393236:TLC393236 TUM393236:TUY393236 UEI393236:UEU393236 UOE393236:UOQ393236 UYA393236:UYM393236 VHW393236:VII393236 VRS393236:VSE393236 WBO393236:WCA393236 WLK393236:WLW393236 WVG393236:WVS393236 IU458772:JG458772 SQ458772:TC458772 ACM458772:ACY458772 AMI458772:AMU458772 AWE458772:AWQ458772 BGA458772:BGM458772 BPW458772:BQI458772 BZS458772:CAE458772 CJO458772:CKA458772 CTK458772:CTW458772 DDG458772:DDS458772 DNC458772:DNO458772 DWY458772:DXK458772 EGU458772:EHG458772 EQQ458772:ERC458772 FAM458772:FAY458772 FKI458772:FKU458772 FUE458772:FUQ458772 GEA458772:GEM458772 GNW458772:GOI458772 GXS458772:GYE458772 HHO458772:HIA458772 HRK458772:HRW458772 IBG458772:IBS458772 ILC458772:ILO458772 IUY458772:IVK458772 JEU458772:JFG458772 JOQ458772:JPC458772 JYM458772:JYY458772 KII458772:KIU458772 KSE458772:KSQ458772 LCA458772:LCM458772 LLW458772:LMI458772 LVS458772:LWE458772 MFO458772:MGA458772 MPK458772:MPW458772 MZG458772:MZS458772 NJC458772:NJO458772 NSY458772:NTK458772 OCU458772:ODG458772 OMQ458772:ONC458772 OWM458772:OWY458772 PGI458772:PGU458772 PQE458772:PQQ458772 QAA458772:QAM458772 QJW458772:QKI458772 QTS458772:QUE458772 RDO458772:REA458772 RNK458772:RNW458772 RXG458772:RXS458772 SHC458772:SHO458772 SQY458772:SRK458772 TAU458772:TBG458772 TKQ458772:TLC458772 TUM458772:TUY458772 UEI458772:UEU458772 UOE458772:UOQ458772 UYA458772:UYM458772 VHW458772:VII458772 VRS458772:VSE458772 WBO458772:WCA458772 WLK458772:WLW458772 WVG458772:WVS458772 IU524308:JG524308 SQ524308:TC524308 ACM524308:ACY524308 AMI524308:AMU524308 AWE524308:AWQ524308 BGA524308:BGM524308 BPW524308:BQI524308 BZS524308:CAE524308 CJO524308:CKA524308 CTK524308:CTW524308 DDG524308:DDS524308 DNC524308:DNO524308 DWY524308:DXK524308 EGU524308:EHG524308 EQQ524308:ERC524308 FAM524308:FAY524308 FKI524308:FKU524308 FUE524308:FUQ524308 GEA524308:GEM524308 GNW524308:GOI524308 GXS524308:GYE524308 HHO524308:HIA524308 HRK524308:HRW524308 IBG524308:IBS524308 ILC524308:ILO524308 IUY524308:IVK524308 JEU524308:JFG524308 JOQ524308:JPC524308 JYM524308:JYY524308 KII524308:KIU524308 KSE524308:KSQ524308 LCA524308:LCM524308 LLW524308:LMI524308 LVS524308:LWE524308 MFO524308:MGA524308 MPK524308:MPW524308 MZG524308:MZS524308 NJC524308:NJO524308 NSY524308:NTK524308 OCU524308:ODG524308 OMQ524308:ONC524308 OWM524308:OWY524308 PGI524308:PGU524308 PQE524308:PQQ524308 QAA524308:QAM524308 QJW524308:QKI524308 QTS524308:QUE524308 RDO524308:REA524308 RNK524308:RNW524308 RXG524308:RXS524308 SHC524308:SHO524308 SQY524308:SRK524308 TAU524308:TBG524308 TKQ524308:TLC524308 TUM524308:TUY524308 UEI524308:UEU524308 UOE524308:UOQ524308 UYA524308:UYM524308 VHW524308:VII524308 VRS524308:VSE524308 WBO524308:WCA524308 WLK524308:WLW524308 WVG524308:WVS524308 IU589844:JG589844 SQ589844:TC589844 ACM589844:ACY589844 AMI589844:AMU589844 AWE589844:AWQ589844 BGA589844:BGM589844 BPW589844:BQI589844 BZS589844:CAE589844 CJO589844:CKA589844 CTK589844:CTW589844 DDG589844:DDS589844 DNC589844:DNO589844 DWY589844:DXK589844 EGU589844:EHG589844 EQQ589844:ERC589844 FAM589844:FAY589844 FKI589844:FKU589844 FUE589844:FUQ589844 GEA589844:GEM589844 GNW589844:GOI589844 GXS589844:GYE589844 HHO589844:HIA589844 HRK589844:HRW589844 IBG589844:IBS589844 ILC589844:ILO589844 IUY589844:IVK589844 JEU589844:JFG589844 JOQ589844:JPC589844 JYM589844:JYY589844 KII589844:KIU589844 KSE589844:KSQ589844 LCA589844:LCM589844 LLW589844:LMI589844 LVS589844:LWE589844 MFO589844:MGA589844 MPK589844:MPW589844 MZG589844:MZS589844 NJC589844:NJO589844 NSY589844:NTK589844 OCU589844:ODG589844 OMQ589844:ONC589844 OWM589844:OWY589844 PGI589844:PGU589844 PQE589844:PQQ589844 QAA589844:QAM589844 QJW589844:QKI589844 QTS589844:QUE589844 RDO589844:REA589844 RNK589844:RNW589844 RXG589844:RXS589844 SHC589844:SHO589844 SQY589844:SRK589844 TAU589844:TBG589844 TKQ589844:TLC589844 TUM589844:TUY589844 UEI589844:UEU589844 UOE589844:UOQ589844 UYA589844:UYM589844 VHW589844:VII589844 VRS589844:VSE589844 WBO589844:WCA589844 WLK589844:WLW589844 WVG589844:WVS589844 IU655380:JG655380 SQ655380:TC655380 ACM655380:ACY655380 AMI655380:AMU655380 AWE655380:AWQ655380 BGA655380:BGM655380 BPW655380:BQI655380 BZS655380:CAE655380 CJO655380:CKA655380 CTK655380:CTW655380 DDG655380:DDS655380 DNC655380:DNO655380 DWY655380:DXK655380 EGU655380:EHG655380 EQQ655380:ERC655380 FAM655380:FAY655380 FKI655380:FKU655380 FUE655380:FUQ655380 GEA655380:GEM655380 GNW655380:GOI655380 GXS655380:GYE655380 HHO655380:HIA655380 HRK655380:HRW655380 IBG655380:IBS655380 ILC655380:ILO655380 IUY655380:IVK655380 JEU655380:JFG655380 JOQ655380:JPC655380 JYM655380:JYY655380 KII655380:KIU655380 KSE655380:KSQ655380 LCA655380:LCM655380 LLW655380:LMI655380 LVS655380:LWE655380 MFO655380:MGA655380 MPK655380:MPW655380 MZG655380:MZS655380 NJC655380:NJO655380 NSY655380:NTK655380 OCU655380:ODG655380 OMQ655380:ONC655380 OWM655380:OWY655380 PGI655380:PGU655380 PQE655380:PQQ655380 QAA655380:QAM655380 QJW655380:QKI655380 QTS655380:QUE655380 RDO655380:REA655380 RNK655380:RNW655380 RXG655380:RXS655380 SHC655380:SHO655380 SQY655380:SRK655380 TAU655380:TBG655380 TKQ655380:TLC655380 TUM655380:TUY655380 UEI655380:UEU655380 UOE655380:UOQ655380 UYA655380:UYM655380 VHW655380:VII655380 VRS655380:VSE655380 WBO655380:WCA655380 WLK655380:WLW655380 WVG655380:WVS655380 IU720916:JG720916 SQ720916:TC720916 ACM720916:ACY720916 AMI720916:AMU720916 AWE720916:AWQ720916 BGA720916:BGM720916 BPW720916:BQI720916 BZS720916:CAE720916 CJO720916:CKA720916 CTK720916:CTW720916 DDG720916:DDS720916 DNC720916:DNO720916 DWY720916:DXK720916 EGU720916:EHG720916 EQQ720916:ERC720916 FAM720916:FAY720916 FKI720916:FKU720916 FUE720916:FUQ720916 GEA720916:GEM720916 GNW720916:GOI720916 GXS720916:GYE720916 HHO720916:HIA720916 HRK720916:HRW720916 IBG720916:IBS720916 ILC720916:ILO720916 IUY720916:IVK720916 JEU720916:JFG720916 JOQ720916:JPC720916 JYM720916:JYY720916 KII720916:KIU720916 KSE720916:KSQ720916 LCA720916:LCM720916 LLW720916:LMI720916 LVS720916:LWE720916 MFO720916:MGA720916 MPK720916:MPW720916 MZG720916:MZS720916 NJC720916:NJO720916 NSY720916:NTK720916 OCU720916:ODG720916 OMQ720916:ONC720916 OWM720916:OWY720916 PGI720916:PGU720916 PQE720916:PQQ720916 QAA720916:QAM720916 QJW720916:QKI720916 QTS720916:QUE720916 RDO720916:REA720916 RNK720916:RNW720916 RXG720916:RXS720916 SHC720916:SHO720916 SQY720916:SRK720916 TAU720916:TBG720916 TKQ720916:TLC720916 TUM720916:TUY720916 UEI720916:UEU720916 UOE720916:UOQ720916 UYA720916:UYM720916 VHW720916:VII720916 VRS720916:VSE720916 WBO720916:WCA720916 WLK720916:WLW720916 WVG720916:WVS720916 IU786452:JG786452 SQ786452:TC786452 ACM786452:ACY786452 AMI786452:AMU786452 AWE786452:AWQ786452 BGA786452:BGM786452 BPW786452:BQI786452 BZS786452:CAE786452 CJO786452:CKA786452 CTK786452:CTW786452 DDG786452:DDS786452 DNC786452:DNO786452 DWY786452:DXK786452 EGU786452:EHG786452 EQQ786452:ERC786452 FAM786452:FAY786452 FKI786452:FKU786452 FUE786452:FUQ786452 GEA786452:GEM786452 GNW786452:GOI786452 GXS786452:GYE786452 HHO786452:HIA786452 HRK786452:HRW786452 IBG786452:IBS786452 ILC786452:ILO786452 IUY786452:IVK786452 JEU786452:JFG786452 JOQ786452:JPC786452 JYM786452:JYY786452 KII786452:KIU786452 KSE786452:KSQ786452 LCA786452:LCM786452 LLW786452:LMI786452 LVS786452:LWE786452 MFO786452:MGA786452 MPK786452:MPW786452 MZG786452:MZS786452 NJC786452:NJO786452 NSY786452:NTK786452 OCU786452:ODG786452 OMQ786452:ONC786452 OWM786452:OWY786452 PGI786452:PGU786452 PQE786452:PQQ786452 QAA786452:QAM786452 QJW786452:QKI786452 QTS786452:QUE786452 RDO786452:REA786452 RNK786452:RNW786452 RXG786452:RXS786452 SHC786452:SHO786452 SQY786452:SRK786452 TAU786452:TBG786452 TKQ786452:TLC786452 TUM786452:TUY786452 UEI786452:UEU786452 UOE786452:UOQ786452 UYA786452:UYM786452 VHW786452:VII786452 VRS786452:VSE786452 WBO786452:WCA786452 WLK786452:WLW786452 WVG786452:WVS786452 IU851988:JG851988 SQ851988:TC851988 ACM851988:ACY851988 AMI851988:AMU851988 AWE851988:AWQ851988 BGA851988:BGM851988 BPW851988:BQI851988 BZS851988:CAE851988 CJO851988:CKA851988 CTK851988:CTW851988 DDG851988:DDS851988 DNC851988:DNO851988 DWY851988:DXK851988 EGU851988:EHG851988 EQQ851988:ERC851988 FAM851988:FAY851988 FKI851988:FKU851988 FUE851988:FUQ851988 GEA851988:GEM851988 GNW851988:GOI851988 GXS851988:GYE851988 HHO851988:HIA851988 HRK851988:HRW851988 IBG851988:IBS851988 ILC851988:ILO851988 IUY851988:IVK851988 JEU851988:JFG851988 JOQ851988:JPC851988 JYM851988:JYY851988 KII851988:KIU851988 KSE851988:KSQ851988 LCA851988:LCM851988 LLW851988:LMI851988 LVS851988:LWE851988 MFO851988:MGA851988 MPK851988:MPW851988 MZG851988:MZS851988 NJC851988:NJO851988 NSY851988:NTK851988 OCU851988:ODG851988 OMQ851988:ONC851988 OWM851988:OWY851988 PGI851988:PGU851988 PQE851988:PQQ851988 QAA851988:QAM851988 QJW851988:QKI851988 QTS851988:QUE851988 RDO851988:REA851988 RNK851988:RNW851988 RXG851988:RXS851988 SHC851988:SHO851988 SQY851988:SRK851988 TAU851988:TBG851988 TKQ851988:TLC851988 TUM851988:TUY851988 UEI851988:UEU851988 UOE851988:UOQ851988 UYA851988:UYM851988 VHW851988:VII851988 VRS851988:VSE851988 WBO851988:WCA851988 WLK851988:WLW851988 WVG851988:WVS851988 IU917524:JG917524 SQ917524:TC917524 ACM917524:ACY917524 AMI917524:AMU917524 AWE917524:AWQ917524 BGA917524:BGM917524 BPW917524:BQI917524 BZS917524:CAE917524 CJO917524:CKA917524 CTK917524:CTW917524 DDG917524:DDS917524 DNC917524:DNO917524 DWY917524:DXK917524 EGU917524:EHG917524 EQQ917524:ERC917524 FAM917524:FAY917524 FKI917524:FKU917524 FUE917524:FUQ917524 GEA917524:GEM917524 GNW917524:GOI917524 GXS917524:GYE917524 HHO917524:HIA917524 HRK917524:HRW917524 IBG917524:IBS917524 ILC917524:ILO917524 IUY917524:IVK917524 JEU917524:JFG917524 JOQ917524:JPC917524 JYM917524:JYY917524 KII917524:KIU917524 KSE917524:KSQ917524 LCA917524:LCM917524 LLW917524:LMI917524 LVS917524:LWE917524 MFO917524:MGA917524 MPK917524:MPW917524 MZG917524:MZS917524 NJC917524:NJO917524 NSY917524:NTK917524 OCU917524:ODG917524 OMQ917524:ONC917524 OWM917524:OWY917524 PGI917524:PGU917524 PQE917524:PQQ917524 QAA917524:QAM917524 QJW917524:QKI917524 QTS917524:QUE917524 RDO917524:REA917524 RNK917524:RNW917524 RXG917524:RXS917524 SHC917524:SHO917524 SQY917524:SRK917524 TAU917524:TBG917524 TKQ917524:TLC917524 TUM917524:TUY917524 UEI917524:UEU917524 UOE917524:UOQ917524 UYA917524:UYM917524 VHW917524:VII917524 VRS917524:VSE917524 WBO917524:WCA917524 WLK917524:WLW917524 WVG917524:WVS917524 IU983060:JG983060 SQ983060:TC983060 ACM983060:ACY983060 AMI983060:AMU983060 AWE983060:AWQ983060 BGA983060:BGM983060 BPW983060:BQI983060 BZS983060:CAE983060 CJO983060:CKA983060 CTK983060:CTW983060 DDG983060:DDS983060 DNC983060:DNO983060 DWY983060:DXK983060 EGU983060:EHG983060 EQQ983060:ERC983060 FAM983060:FAY983060 FKI983060:FKU983060 FUE983060:FUQ983060 GEA983060:GEM983060 GNW983060:GOI983060 GXS983060:GYE983060 HHO983060:HIA983060 HRK983060:HRW983060 IBG983060:IBS983060 ILC983060:ILO983060 IUY983060:IVK983060 JEU983060:JFG983060 JOQ983060:JPC983060 JYM983060:JYY983060 KII983060:KIU983060 KSE983060:KSQ983060 LCA983060:LCM983060 LLW983060:LMI983060 LVS983060:LWE983060 MFO983060:MGA983060 MPK983060:MPW983060 MZG983060:MZS983060 NJC983060:NJO983060 NSY983060:NTK983060 OCU983060:ODG983060 OMQ983060:ONC983060 OWM983060:OWY983060 PGI983060:PGU983060 PQE983060:PQQ983060 QAA983060:QAM983060 QJW983060:QKI983060 QTS983060:QUE983060 RDO983060:REA983060 RNK983060:RNW983060 RXG983060:RXS983060 SHC983060:SHO983060 SQY983060:SRK983060 TAU983060:TBG983060 TKQ983060:TLC983060 B65506:K65506 B131042:K131042 B196578:K196578 B262114:K262114 B327650:K327650 B393186:K393186 B458722:K458722 B524258:K524258 B589794:K589794 B655330:K655330 B720866:K720866 B786402:K786402 B851938:K851938 B917474:K917474 B983010:K983010 B65508:K65508 B131044:K131044 B196580:K196580 B262116:K262116 B327652:K327652 B393188:K393188 B458724:K458724 B524260:K524260 B589796:K589796 B655332:K655332 B720868:K720868 B786404:K786404 B851940:K851940 B917476:K917476 B983012:K983012 B65512:K65512 B131048:K131048 B196584:K196584 B262120:K262120 B327656:K327656 B393192:K393192 B458728:K458728 B524264:K524264 B589800:K589800 B655336:K655336 B720872:K720872 B786408:K786408 B851944:K851944 B917480:K917480 B983016:K983016 B65514:K65514 B131050:K131050 B196586:K196586 B262122:K262122 B327658:K327658 B393194:K393194 B458730:K458730 B524266:K524266 B589802:K589802 B655338:K655338 B720874:K720874 B786410:K786410 B851946:K851946 B917482:K917482 B983018:K983018 B65518:K65518 B131054:K131054 B196590:K196590 B262126:K262126 B327662:K327662 B393198:K393198 B458734:K458734 B524270:K524270 B589806:K589806 B655342:K655342 B720878:K720878 B786414:K786414 B851950:K851950 B917486:K917486 B983022:K983022 B65520:K65520 B131056:K131056 B196592:K196592 B262128:K262128 B327664:K327664 B393200:K393200 B458736:K458736 B524272:K524272 B589808:K589808 B655344:K655344 B720880:K720880 B786416:K786416 B851952:K851952 B917488:K917488 B983024:K983024 B65524:K65524 B131060:K131060 B196596:K196596 B262132:K262132 B327668:K327668 B393204:K393204 B458740:K458740 B524276:K524276 B589812:K589812 B655348:K655348 B720884:K720884 B786420:K786420 B851956:K851956 B917492:K917492 B983028:K983028 B65526:K65526 B131062:K131062 B196598:K196598 B262134:K262134 B327670:K327670 B393206:K393206 B458742:K458742 B524278:K524278 B589814:K589814 B655350:K655350 B720886:K720886 B786422:K786422 B851958:K851958 B917494:K917494 B983030:K983030 B65530:K65530 B131066:K131066 B196602:K196602 B262138:K262138 B327674:K327674 B393210:K393210 B458746:K458746 B524282:K524282 B589818:K589818 B655354:K655354 B720890:K720890 B786426:K786426 B851962:K851962 B917498:K917498 B983034:K983034 B65532:K65532 B131068:K131068 B196604:K196604 B262140:K262140 B327676:K327676 B393212:K393212 B458748:K458748 B524284:K524284 B589820:K589820 B655356:K655356 B720892:K720892 B786428:K786428 B851964:K851964 B917500:K917500 B983036:K983036 B65536:K65536 B131072:K131072 B196608:K196608 B262144:K262144 B327680:K327680 B393216:K393216 B458752:K458752 B524288:K524288 B589824:K589824 B655360:K655360 B720896:K720896 B786432:K786432 B851968:K851968 B917504:K917504 B983040:K983040 B65538:K65538 B131074:K131074 B196610:K196610 B262146:K262146 B327682:K327682 B393218:K393218 B458754:K458754 B524290:K524290 B589826:K589826 B655362:K655362 B720898:K720898 B786434:K786434 B851970:K851970 B917506:K917506 B983042:K983042 B65542:K65542 B131078:K131078 B196614:K196614 B262150:K262150 B327686:K327686 B393222:K393222 B458758:K458758 B524294:K524294 B589830:K589830 B655366:K655366 B720902:K720902 B786438:K786438 B851974:K851974 B917510:K917510 B983046:K983046 B65544:K65544 B131080:K131080 B196616:K196616 B262152:K262152 B327688:K327688 B393224:K393224 B458760:K458760 B524296:K524296 B589832:K589832 B655368:K655368 B720904:K720904 B786440:K786440 B851976:K851976 B917512:K917512 B983048:K983048 B65548:K65548 B131084:K131084 B196620:K196620 B262156:K262156 B327692:K327692 B393228:K393228 B458764:K458764 B524300:K524300 B589836:K589836 B655372:K655372 B720908:K720908 B786444:K786444 B851980:K851980 B917516:K917516 B983052:K983052 B65550:K65550 B131086:K131086 B196622:K196622 B262158:K262158 B327694:K327694 B393230:K393230 B458766:K458766 B524302:K524302 B589838:K589838 B655374:K655374 B720910:K720910 B786446:K786446 B851982:K851982 B917518:K917518 B983054:K983054 B65554:K65554 B131090:K131090 B196626:K196626 B262162:K262162 B327698:K327698 B393234:K393234 B458770:K458770 B524306:K524306 B589842:K589842 B655378:K655378 B720914:K720914 B786450:K786450 B851986:K851986 B917522:K917522 B983058:K983058 B65556:K65556 B131092:K131092 B196628:K196628 B262164:K262164 B327700:K327700 B393236:K393236 B458772:K458772 B524308:K524308 B589844:K589844 B655380:K655380 B720916:K720916 B786452:K786452 B851988:K851988 B917524:K917524 B983060:K983060 B6:K10 I131040:K131040 B13:K16 J11 I65504:K65504 J4 I983056:K983056 I917520:K917520 I851984:K851984 I786448:K786448 I720912:K720912 I655376:K655376 I589840:K589840 I524304:K524304 I458768:K458768 I393232:K393232 I327696:K327696 I262160:K262160 I196624:K196624 I131088:K131088 I65552:K65552 I983050:K983050 I917514:K917514 I851978:K851978 I786442:K786442 I720906:K720906 I655370:K655370 I589834:K589834 I524298:K524298 I458762:K458762 I393226:K393226 I327690:K327690 I262154:K262154 I196618:K196618 I131082:K131082 I65546:K65546 I983044:K983044 I917508:K917508 I851972:K851972 I786436:K786436 I720900:K720900 I655364:K655364 I589828:K589828 I524292:K524292 I458756:K458756 I393220:K393220 I327684:K327684 I262148:K262148 I196612:K196612 I131076:K131076 I65540:K65540 I983038:K983038 I917502:K917502 I851966:K851966 I786430:K786430 I720894:K720894 I655358:K655358 I589822:K589822 I524286:K524286 I458750:K458750 I393214:K393214 I327678:K327678 I262142:K262142 I196606:K196606 I131070:K131070 I65534:K65534 I983032:K983032 I917496:K917496 I851960:K851960 I786424:K786424 I720888:K720888 I655352:K655352 I589816:K589816 I524280:K524280 I458744:K458744 I393208:K393208 I327672:K327672 I262136:K262136 I196600:K196600 I131064:K131064 I65528:K65528 I983026:K983026 I917490:K917490 I851954:K851954 I786418:K786418 I720882:K720882 I655346:K655346 I589810:K589810 I524274:K524274 I458738:K458738 I393202:K393202 I327666:K327666 I262130:K262130 I196594:K196594 I131058:K131058 I65522:K65522 I983020:K983020 I917484:K917484 I851948:K851948 I786412:K786412 I720876:K720876 I655340:K655340 I589804:K589804 I524268:K524268 I458732:K458732 I393196:K393196 I327660:K327660 I262124:K262124 I196588:K196588 I131052:K131052 I65516:K65516 I983014:K983014 I917478:K917478 I851942:K851942 I786406:K786406 I720870:K720870 I655334:K655334 I589798:K589798 I524262:K524262 I458726:K458726 I393190:K393190 I327654:K327654 I262118:K262118 I196582:K196582 I131046:K131046 I65510:K65510 I983008:K983008 I917472:K917472 I851936:K851936 I786400:K786400 I720864:K720864 I655328:K655328 I589792:K589792 I524256:K524256 I458720:K458720 I393184:K393184 I327648:K327648 I262112:K262112 I196576:K196576 B20:K23 J18</xm:sqref>
        </x14:dataValidation>
        <x14:dataValidation imeMode="hiragana" allowBlank="1" showInputMessage="1" showErrorMessage="1" xr:uid="{00000000-0002-0000-0600-000001000000}">
          <xm:sqref>WBO983056:WBT983056 IU4:IZ4 SQ4:SV4 ACM4:ACR4 AMI4:AMN4 AWE4:AWJ4 BGA4:BGF4 BPW4:BQB4 BZS4:BZX4 CJO4:CJT4 CTK4:CTP4 DDG4:DDL4 DNC4:DNH4 DWY4:DXD4 EGU4:EGZ4 EQQ4:EQV4 FAM4:FAR4 FKI4:FKN4 FUE4:FUJ4 GEA4:GEF4 GNW4:GOB4 GXS4:GXX4 HHO4:HHT4 HRK4:HRP4 IBG4:IBL4 ILC4:ILH4 IUY4:IVD4 JEU4:JEZ4 JOQ4:JOV4 JYM4:JYR4 KII4:KIN4 KSE4:KSJ4 LCA4:LCF4 LLW4:LMB4 LVS4:LVX4 MFO4:MFT4 MPK4:MPP4 MZG4:MZL4 NJC4:NJH4 NSY4:NTD4 OCU4:OCZ4 OMQ4:OMV4 OWM4:OWR4 PGI4:PGN4 PQE4:PQJ4 QAA4:QAF4 QJW4:QKB4 QTS4:QTX4 RDO4:RDT4 RNK4:RNP4 RXG4:RXL4 SHC4:SHH4 SQY4:SRD4 TAU4:TAZ4 TKQ4:TKV4 TUM4:TUR4 UEI4:UEN4 UOE4:UOJ4 UYA4:UYF4 VHW4:VIB4 VRS4:VRX4 WBO4:WBT4 WLK4:WLP4 WVG4:WVL4 B65504:G65504 IU65504:IZ65504 SQ65504:SV65504 ACM65504:ACR65504 AMI65504:AMN65504 AWE65504:AWJ65504 BGA65504:BGF65504 BPW65504:BQB65504 BZS65504:BZX65504 CJO65504:CJT65504 CTK65504:CTP65504 DDG65504:DDL65504 DNC65504:DNH65504 DWY65504:DXD65504 EGU65504:EGZ65504 EQQ65504:EQV65504 FAM65504:FAR65504 FKI65504:FKN65504 FUE65504:FUJ65504 GEA65504:GEF65504 GNW65504:GOB65504 GXS65504:GXX65504 HHO65504:HHT65504 HRK65504:HRP65504 IBG65504:IBL65504 ILC65504:ILH65504 IUY65504:IVD65504 JEU65504:JEZ65504 JOQ65504:JOV65504 JYM65504:JYR65504 KII65504:KIN65504 KSE65504:KSJ65504 LCA65504:LCF65504 LLW65504:LMB65504 LVS65504:LVX65504 MFO65504:MFT65504 MPK65504:MPP65504 MZG65504:MZL65504 NJC65504:NJH65504 NSY65504:NTD65504 OCU65504:OCZ65504 OMQ65504:OMV65504 OWM65504:OWR65504 PGI65504:PGN65504 PQE65504:PQJ65504 QAA65504:QAF65504 QJW65504:QKB65504 QTS65504:QTX65504 RDO65504:RDT65504 RNK65504:RNP65504 RXG65504:RXL65504 SHC65504:SHH65504 SQY65504:SRD65504 TAU65504:TAZ65504 TKQ65504:TKV65504 TUM65504:TUR65504 UEI65504:UEN65504 UOE65504:UOJ65504 UYA65504:UYF65504 VHW65504:VIB65504 VRS65504:VRX65504 WBO65504:WBT65504 WLK65504:WLP65504 WVG65504:WVL65504 B131040:G131040 IU131040:IZ131040 SQ131040:SV131040 ACM131040:ACR131040 AMI131040:AMN131040 AWE131040:AWJ131040 BGA131040:BGF131040 BPW131040:BQB131040 BZS131040:BZX131040 CJO131040:CJT131040 CTK131040:CTP131040 DDG131040:DDL131040 DNC131040:DNH131040 DWY131040:DXD131040 EGU131040:EGZ131040 EQQ131040:EQV131040 FAM131040:FAR131040 FKI131040:FKN131040 FUE131040:FUJ131040 GEA131040:GEF131040 GNW131040:GOB131040 GXS131040:GXX131040 HHO131040:HHT131040 HRK131040:HRP131040 IBG131040:IBL131040 ILC131040:ILH131040 IUY131040:IVD131040 JEU131040:JEZ131040 JOQ131040:JOV131040 JYM131040:JYR131040 KII131040:KIN131040 KSE131040:KSJ131040 LCA131040:LCF131040 LLW131040:LMB131040 LVS131040:LVX131040 MFO131040:MFT131040 MPK131040:MPP131040 MZG131040:MZL131040 NJC131040:NJH131040 NSY131040:NTD131040 OCU131040:OCZ131040 OMQ131040:OMV131040 OWM131040:OWR131040 PGI131040:PGN131040 PQE131040:PQJ131040 QAA131040:QAF131040 QJW131040:QKB131040 QTS131040:QTX131040 RDO131040:RDT131040 RNK131040:RNP131040 RXG131040:RXL131040 SHC131040:SHH131040 SQY131040:SRD131040 TAU131040:TAZ131040 TKQ131040:TKV131040 TUM131040:TUR131040 UEI131040:UEN131040 UOE131040:UOJ131040 UYA131040:UYF131040 VHW131040:VIB131040 VRS131040:VRX131040 WBO131040:WBT131040 WLK131040:WLP131040 WVG131040:WVL131040 B196576:G196576 IU196576:IZ196576 SQ196576:SV196576 ACM196576:ACR196576 AMI196576:AMN196576 AWE196576:AWJ196576 BGA196576:BGF196576 BPW196576:BQB196576 BZS196576:BZX196576 CJO196576:CJT196576 CTK196576:CTP196576 DDG196576:DDL196576 DNC196576:DNH196576 DWY196576:DXD196576 EGU196576:EGZ196576 EQQ196576:EQV196576 FAM196576:FAR196576 FKI196576:FKN196576 FUE196576:FUJ196576 GEA196576:GEF196576 GNW196576:GOB196576 GXS196576:GXX196576 HHO196576:HHT196576 HRK196576:HRP196576 IBG196576:IBL196576 ILC196576:ILH196576 IUY196576:IVD196576 JEU196576:JEZ196576 JOQ196576:JOV196576 JYM196576:JYR196576 KII196576:KIN196576 KSE196576:KSJ196576 LCA196576:LCF196576 LLW196576:LMB196576 LVS196576:LVX196576 MFO196576:MFT196576 MPK196576:MPP196576 MZG196576:MZL196576 NJC196576:NJH196576 NSY196576:NTD196576 OCU196576:OCZ196576 OMQ196576:OMV196576 OWM196576:OWR196576 PGI196576:PGN196576 PQE196576:PQJ196576 QAA196576:QAF196576 QJW196576:QKB196576 QTS196576:QTX196576 RDO196576:RDT196576 RNK196576:RNP196576 RXG196576:RXL196576 SHC196576:SHH196576 SQY196576:SRD196576 TAU196576:TAZ196576 TKQ196576:TKV196576 TUM196576:TUR196576 UEI196576:UEN196576 UOE196576:UOJ196576 UYA196576:UYF196576 VHW196576:VIB196576 VRS196576:VRX196576 WBO196576:WBT196576 WLK196576:WLP196576 WVG196576:WVL196576 B262112:G262112 IU262112:IZ262112 SQ262112:SV262112 ACM262112:ACR262112 AMI262112:AMN262112 AWE262112:AWJ262112 BGA262112:BGF262112 BPW262112:BQB262112 BZS262112:BZX262112 CJO262112:CJT262112 CTK262112:CTP262112 DDG262112:DDL262112 DNC262112:DNH262112 DWY262112:DXD262112 EGU262112:EGZ262112 EQQ262112:EQV262112 FAM262112:FAR262112 FKI262112:FKN262112 FUE262112:FUJ262112 GEA262112:GEF262112 GNW262112:GOB262112 GXS262112:GXX262112 HHO262112:HHT262112 HRK262112:HRP262112 IBG262112:IBL262112 ILC262112:ILH262112 IUY262112:IVD262112 JEU262112:JEZ262112 JOQ262112:JOV262112 JYM262112:JYR262112 KII262112:KIN262112 KSE262112:KSJ262112 LCA262112:LCF262112 LLW262112:LMB262112 LVS262112:LVX262112 MFO262112:MFT262112 MPK262112:MPP262112 MZG262112:MZL262112 NJC262112:NJH262112 NSY262112:NTD262112 OCU262112:OCZ262112 OMQ262112:OMV262112 OWM262112:OWR262112 PGI262112:PGN262112 PQE262112:PQJ262112 QAA262112:QAF262112 QJW262112:QKB262112 QTS262112:QTX262112 RDO262112:RDT262112 RNK262112:RNP262112 RXG262112:RXL262112 SHC262112:SHH262112 SQY262112:SRD262112 TAU262112:TAZ262112 TKQ262112:TKV262112 TUM262112:TUR262112 UEI262112:UEN262112 UOE262112:UOJ262112 UYA262112:UYF262112 VHW262112:VIB262112 VRS262112:VRX262112 WBO262112:WBT262112 WLK262112:WLP262112 WVG262112:WVL262112 B327648:G327648 IU327648:IZ327648 SQ327648:SV327648 ACM327648:ACR327648 AMI327648:AMN327648 AWE327648:AWJ327648 BGA327648:BGF327648 BPW327648:BQB327648 BZS327648:BZX327648 CJO327648:CJT327648 CTK327648:CTP327648 DDG327648:DDL327648 DNC327648:DNH327648 DWY327648:DXD327648 EGU327648:EGZ327648 EQQ327648:EQV327648 FAM327648:FAR327648 FKI327648:FKN327648 FUE327648:FUJ327648 GEA327648:GEF327648 GNW327648:GOB327648 GXS327648:GXX327648 HHO327648:HHT327648 HRK327648:HRP327648 IBG327648:IBL327648 ILC327648:ILH327648 IUY327648:IVD327648 JEU327648:JEZ327648 JOQ327648:JOV327648 JYM327648:JYR327648 KII327648:KIN327648 KSE327648:KSJ327648 LCA327648:LCF327648 LLW327648:LMB327648 LVS327648:LVX327648 MFO327648:MFT327648 MPK327648:MPP327648 MZG327648:MZL327648 NJC327648:NJH327648 NSY327648:NTD327648 OCU327648:OCZ327648 OMQ327648:OMV327648 OWM327648:OWR327648 PGI327648:PGN327648 PQE327648:PQJ327648 QAA327648:QAF327648 QJW327648:QKB327648 QTS327648:QTX327648 RDO327648:RDT327648 RNK327648:RNP327648 RXG327648:RXL327648 SHC327648:SHH327648 SQY327648:SRD327648 TAU327648:TAZ327648 TKQ327648:TKV327648 TUM327648:TUR327648 UEI327648:UEN327648 UOE327648:UOJ327648 UYA327648:UYF327648 VHW327648:VIB327648 VRS327648:VRX327648 WBO327648:WBT327648 WLK327648:WLP327648 WVG327648:WVL327648 B393184:G393184 IU393184:IZ393184 SQ393184:SV393184 ACM393184:ACR393184 AMI393184:AMN393184 AWE393184:AWJ393184 BGA393184:BGF393184 BPW393184:BQB393184 BZS393184:BZX393184 CJO393184:CJT393184 CTK393184:CTP393184 DDG393184:DDL393184 DNC393184:DNH393184 DWY393184:DXD393184 EGU393184:EGZ393184 EQQ393184:EQV393184 FAM393184:FAR393184 FKI393184:FKN393184 FUE393184:FUJ393184 GEA393184:GEF393184 GNW393184:GOB393184 GXS393184:GXX393184 HHO393184:HHT393184 HRK393184:HRP393184 IBG393184:IBL393184 ILC393184:ILH393184 IUY393184:IVD393184 JEU393184:JEZ393184 JOQ393184:JOV393184 JYM393184:JYR393184 KII393184:KIN393184 KSE393184:KSJ393184 LCA393184:LCF393184 LLW393184:LMB393184 LVS393184:LVX393184 MFO393184:MFT393184 MPK393184:MPP393184 MZG393184:MZL393184 NJC393184:NJH393184 NSY393184:NTD393184 OCU393184:OCZ393184 OMQ393184:OMV393184 OWM393184:OWR393184 PGI393184:PGN393184 PQE393184:PQJ393184 QAA393184:QAF393184 QJW393184:QKB393184 QTS393184:QTX393184 RDO393184:RDT393184 RNK393184:RNP393184 RXG393184:RXL393184 SHC393184:SHH393184 SQY393184:SRD393184 TAU393184:TAZ393184 TKQ393184:TKV393184 TUM393184:TUR393184 UEI393184:UEN393184 UOE393184:UOJ393184 UYA393184:UYF393184 VHW393184:VIB393184 VRS393184:VRX393184 WBO393184:WBT393184 WLK393184:WLP393184 WVG393184:WVL393184 B458720:G458720 IU458720:IZ458720 SQ458720:SV458720 ACM458720:ACR458720 AMI458720:AMN458720 AWE458720:AWJ458720 BGA458720:BGF458720 BPW458720:BQB458720 BZS458720:BZX458720 CJO458720:CJT458720 CTK458720:CTP458720 DDG458720:DDL458720 DNC458720:DNH458720 DWY458720:DXD458720 EGU458720:EGZ458720 EQQ458720:EQV458720 FAM458720:FAR458720 FKI458720:FKN458720 FUE458720:FUJ458720 GEA458720:GEF458720 GNW458720:GOB458720 GXS458720:GXX458720 HHO458720:HHT458720 HRK458720:HRP458720 IBG458720:IBL458720 ILC458720:ILH458720 IUY458720:IVD458720 JEU458720:JEZ458720 JOQ458720:JOV458720 JYM458720:JYR458720 KII458720:KIN458720 KSE458720:KSJ458720 LCA458720:LCF458720 LLW458720:LMB458720 LVS458720:LVX458720 MFO458720:MFT458720 MPK458720:MPP458720 MZG458720:MZL458720 NJC458720:NJH458720 NSY458720:NTD458720 OCU458720:OCZ458720 OMQ458720:OMV458720 OWM458720:OWR458720 PGI458720:PGN458720 PQE458720:PQJ458720 QAA458720:QAF458720 QJW458720:QKB458720 QTS458720:QTX458720 RDO458720:RDT458720 RNK458720:RNP458720 RXG458720:RXL458720 SHC458720:SHH458720 SQY458720:SRD458720 TAU458720:TAZ458720 TKQ458720:TKV458720 TUM458720:TUR458720 UEI458720:UEN458720 UOE458720:UOJ458720 UYA458720:UYF458720 VHW458720:VIB458720 VRS458720:VRX458720 WBO458720:WBT458720 WLK458720:WLP458720 WVG458720:WVL458720 B524256:G524256 IU524256:IZ524256 SQ524256:SV524256 ACM524256:ACR524256 AMI524256:AMN524256 AWE524256:AWJ524256 BGA524256:BGF524256 BPW524256:BQB524256 BZS524256:BZX524256 CJO524256:CJT524256 CTK524256:CTP524256 DDG524256:DDL524256 DNC524256:DNH524256 DWY524256:DXD524256 EGU524256:EGZ524256 EQQ524256:EQV524256 FAM524256:FAR524256 FKI524256:FKN524256 FUE524256:FUJ524256 GEA524256:GEF524256 GNW524256:GOB524256 GXS524256:GXX524256 HHO524256:HHT524256 HRK524256:HRP524256 IBG524256:IBL524256 ILC524256:ILH524256 IUY524256:IVD524256 JEU524256:JEZ524256 JOQ524256:JOV524256 JYM524256:JYR524256 KII524256:KIN524256 KSE524256:KSJ524256 LCA524256:LCF524256 LLW524256:LMB524256 LVS524256:LVX524256 MFO524256:MFT524256 MPK524256:MPP524256 MZG524256:MZL524256 NJC524256:NJH524256 NSY524256:NTD524256 OCU524256:OCZ524256 OMQ524256:OMV524256 OWM524256:OWR524256 PGI524256:PGN524256 PQE524256:PQJ524256 QAA524256:QAF524256 QJW524256:QKB524256 QTS524256:QTX524256 RDO524256:RDT524256 RNK524256:RNP524256 RXG524256:RXL524256 SHC524256:SHH524256 SQY524256:SRD524256 TAU524256:TAZ524256 TKQ524256:TKV524256 TUM524256:TUR524256 UEI524256:UEN524256 UOE524256:UOJ524256 UYA524256:UYF524256 VHW524256:VIB524256 VRS524256:VRX524256 WBO524256:WBT524256 WLK524256:WLP524256 WVG524256:WVL524256 B589792:G589792 IU589792:IZ589792 SQ589792:SV589792 ACM589792:ACR589792 AMI589792:AMN589792 AWE589792:AWJ589792 BGA589792:BGF589792 BPW589792:BQB589792 BZS589792:BZX589792 CJO589792:CJT589792 CTK589792:CTP589792 DDG589792:DDL589792 DNC589792:DNH589792 DWY589792:DXD589792 EGU589792:EGZ589792 EQQ589792:EQV589792 FAM589792:FAR589792 FKI589792:FKN589792 FUE589792:FUJ589792 GEA589792:GEF589792 GNW589792:GOB589792 GXS589792:GXX589792 HHO589792:HHT589792 HRK589792:HRP589792 IBG589792:IBL589792 ILC589792:ILH589792 IUY589792:IVD589792 JEU589792:JEZ589792 JOQ589792:JOV589792 JYM589792:JYR589792 KII589792:KIN589792 KSE589792:KSJ589792 LCA589792:LCF589792 LLW589792:LMB589792 LVS589792:LVX589792 MFO589792:MFT589792 MPK589792:MPP589792 MZG589792:MZL589792 NJC589792:NJH589792 NSY589792:NTD589792 OCU589792:OCZ589792 OMQ589792:OMV589792 OWM589792:OWR589792 PGI589792:PGN589792 PQE589792:PQJ589792 QAA589792:QAF589792 QJW589792:QKB589792 QTS589792:QTX589792 RDO589792:RDT589792 RNK589792:RNP589792 RXG589792:RXL589792 SHC589792:SHH589792 SQY589792:SRD589792 TAU589792:TAZ589792 TKQ589792:TKV589792 TUM589792:TUR589792 UEI589792:UEN589792 UOE589792:UOJ589792 UYA589792:UYF589792 VHW589792:VIB589792 VRS589792:VRX589792 WBO589792:WBT589792 WLK589792:WLP589792 WVG589792:WVL589792 B655328:G655328 IU655328:IZ655328 SQ655328:SV655328 ACM655328:ACR655328 AMI655328:AMN655328 AWE655328:AWJ655328 BGA655328:BGF655328 BPW655328:BQB655328 BZS655328:BZX655328 CJO655328:CJT655328 CTK655328:CTP655328 DDG655328:DDL655328 DNC655328:DNH655328 DWY655328:DXD655328 EGU655328:EGZ655328 EQQ655328:EQV655328 FAM655328:FAR655328 FKI655328:FKN655328 FUE655328:FUJ655328 GEA655328:GEF655328 GNW655328:GOB655328 GXS655328:GXX655328 HHO655328:HHT655328 HRK655328:HRP655328 IBG655328:IBL655328 ILC655328:ILH655328 IUY655328:IVD655328 JEU655328:JEZ655328 JOQ655328:JOV655328 JYM655328:JYR655328 KII655328:KIN655328 KSE655328:KSJ655328 LCA655328:LCF655328 LLW655328:LMB655328 LVS655328:LVX655328 MFO655328:MFT655328 MPK655328:MPP655328 MZG655328:MZL655328 NJC655328:NJH655328 NSY655328:NTD655328 OCU655328:OCZ655328 OMQ655328:OMV655328 OWM655328:OWR655328 PGI655328:PGN655328 PQE655328:PQJ655328 QAA655328:QAF655328 QJW655328:QKB655328 QTS655328:QTX655328 RDO655328:RDT655328 RNK655328:RNP655328 RXG655328:RXL655328 SHC655328:SHH655328 SQY655328:SRD655328 TAU655328:TAZ655328 TKQ655328:TKV655328 TUM655328:TUR655328 UEI655328:UEN655328 UOE655328:UOJ655328 UYA655328:UYF655328 VHW655328:VIB655328 VRS655328:VRX655328 WBO655328:WBT655328 WLK655328:WLP655328 WVG655328:WVL655328 B720864:G720864 IU720864:IZ720864 SQ720864:SV720864 ACM720864:ACR720864 AMI720864:AMN720864 AWE720864:AWJ720864 BGA720864:BGF720864 BPW720864:BQB720864 BZS720864:BZX720864 CJO720864:CJT720864 CTK720864:CTP720864 DDG720864:DDL720864 DNC720864:DNH720864 DWY720864:DXD720864 EGU720864:EGZ720864 EQQ720864:EQV720864 FAM720864:FAR720864 FKI720864:FKN720864 FUE720864:FUJ720864 GEA720864:GEF720864 GNW720864:GOB720864 GXS720864:GXX720864 HHO720864:HHT720864 HRK720864:HRP720864 IBG720864:IBL720864 ILC720864:ILH720864 IUY720864:IVD720864 JEU720864:JEZ720864 JOQ720864:JOV720864 JYM720864:JYR720864 KII720864:KIN720864 KSE720864:KSJ720864 LCA720864:LCF720864 LLW720864:LMB720864 LVS720864:LVX720864 MFO720864:MFT720864 MPK720864:MPP720864 MZG720864:MZL720864 NJC720864:NJH720864 NSY720864:NTD720864 OCU720864:OCZ720864 OMQ720864:OMV720864 OWM720864:OWR720864 PGI720864:PGN720864 PQE720864:PQJ720864 QAA720864:QAF720864 QJW720864:QKB720864 QTS720864:QTX720864 RDO720864:RDT720864 RNK720864:RNP720864 RXG720864:RXL720864 SHC720864:SHH720864 SQY720864:SRD720864 TAU720864:TAZ720864 TKQ720864:TKV720864 TUM720864:TUR720864 UEI720864:UEN720864 UOE720864:UOJ720864 UYA720864:UYF720864 VHW720864:VIB720864 VRS720864:VRX720864 WBO720864:WBT720864 WLK720864:WLP720864 WVG720864:WVL720864 B786400:G786400 IU786400:IZ786400 SQ786400:SV786400 ACM786400:ACR786400 AMI786400:AMN786400 AWE786400:AWJ786400 BGA786400:BGF786400 BPW786400:BQB786400 BZS786400:BZX786400 CJO786400:CJT786400 CTK786400:CTP786400 DDG786400:DDL786400 DNC786400:DNH786400 DWY786400:DXD786400 EGU786400:EGZ786400 EQQ786400:EQV786400 FAM786400:FAR786400 FKI786400:FKN786400 FUE786400:FUJ786400 GEA786400:GEF786400 GNW786400:GOB786400 GXS786400:GXX786400 HHO786400:HHT786400 HRK786400:HRP786400 IBG786400:IBL786400 ILC786400:ILH786400 IUY786400:IVD786400 JEU786400:JEZ786400 JOQ786400:JOV786400 JYM786400:JYR786400 KII786400:KIN786400 KSE786400:KSJ786400 LCA786400:LCF786400 LLW786400:LMB786400 LVS786400:LVX786400 MFO786400:MFT786400 MPK786400:MPP786400 MZG786400:MZL786400 NJC786400:NJH786400 NSY786400:NTD786400 OCU786400:OCZ786400 OMQ786400:OMV786400 OWM786400:OWR786400 PGI786400:PGN786400 PQE786400:PQJ786400 QAA786400:QAF786400 QJW786400:QKB786400 QTS786400:QTX786400 RDO786400:RDT786400 RNK786400:RNP786400 RXG786400:RXL786400 SHC786400:SHH786400 SQY786400:SRD786400 TAU786400:TAZ786400 TKQ786400:TKV786400 TUM786400:TUR786400 UEI786400:UEN786400 UOE786400:UOJ786400 UYA786400:UYF786400 VHW786400:VIB786400 VRS786400:VRX786400 WBO786400:WBT786400 WLK786400:WLP786400 WVG786400:WVL786400 B851936:G851936 IU851936:IZ851936 SQ851936:SV851936 ACM851936:ACR851936 AMI851936:AMN851936 AWE851936:AWJ851936 BGA851936:BGF851936 BPW851936:BQB851936 BZS851936:BZX851936 CJO851936:CJT851936 CTK851936:CTP851936 DDG851936:DDL851936 DNC851936:DNH851936 DWY851936:DXD851936 EGU851936:EGZ851936 EQQ851936:EQV851936 FAM851936:FAR851936 FKI851936:FKN851936 FUE851936:FUJ851936 GEA851936:GEF851936 GNW851936:GOB851936 GXS851936:GXX851936 HHO851936:HHT851936 HRK851936:HRP851936 IBG851936:IBL851936 ILC851936:ILH851936 IUY851936:IVD851936 JEU851936:JEZ851936 JOQ851936:JOV851936 JYM851936:JYR851936 KII851936:KIN851936 KSE851936:KSJ851936 LCA851936:LCF851936 LLW851936:LMB851936 LVS851936:LVX851936 MFO851936:MFT851936 MPK851936:MPP851936 MZG851936:MZL851936 NJC851936:NJH851936 NSY851936:NTD851936 OCU851936:OCZ851936 OMQ851936:OMV851936 OWM851936:OWR851936 PGI851936:PGN851936 PQE851936:PQJ851936 QAA851936:QAF851936 QJW851936:QKB851936 QTS851936:QTX851936 RDO851936:RDT851936 RNK851936:RNP851936 RXG851936:RXL851936 SHC851936:SHH851936 SQY851936:SRD851936 TAU851936:TAZ851936 TKQ851936:TKV851936 TUM851936:TUR851936 UEI851936:UEN851936 UOE851936:UOJ851936 UYA851936:UYF851936 VHW851936:VIB851936 VRS851936:VRX851936 WBO851936:WBT851936 WLK851936:WLP851936 WVG851936:WVL851936 B917472:G917472 IU917472:IZ917472 SQ917472:SV917472 ACM917472:ACR917472 AMI917472:AMN917472 AWE917472:AWJ917472 BGA917472:BGF917472 BPW917472:BQB917472 BZS917472:BZX917472 CJO917472:CJT917472 CTK917472:CTP917472 DDG917472:DDL917472 DNC917472:DNH917472 DWY917472:DXD917472 EGU917472:EGZ917472 EQQ917472:EQV917472 FAM917472:FAR917472 FKI917472:FKN917472 FUE917472:FUJ917472 GEA917472:GEF917472 GNW917472:GOB917472 GXS917472:GXX917472 HHO917472:HHT917472 HRK917472:HRP917472 IBG917472:IBL917472 ILC917472:ILH917472 IUY917472:IVD917472 JEU917472:JEZ917472 JOQ917472:JOV917472 JYM917472:JYR917472 KII917472:KIN917472 KSE917472:KSJ917472 LCA917472:LCF917472 LLW917472:LMB917472 LVS917472:LVX917472 MFO917472:MFT917472 MPK917472:MPP917472 MZG917472:MZL917472 NJC917472:NJH917472 NSY917472:NTD917472 OCU917472:OCZ917472 OMQ917472:OMV917472 OWM917472:OWR917472 PGI917472:PGN917472 PQE917472:PQJ917472 QAA917472:QAF917472 QJW917472:QKB917472 QTS917472:QTX917472 RDO917472:RDT917472 RNK917472:RNP917472 RXG917472:RXL917472 SHC917472:SHH917472 SQY917472:SRD917472 TAU917472:TAZ917472 TKQ917472:TKV917472 TUM917472:TUR917472 UEI917472:UEN917472 UOE917472:UOJ917472 UYA917472:UYF917472 VHW917472:VIB917472 VRS917472:VRX917472 WBO917472:WBT917472 WLK917472:WLP917472 WVG917472:WVL917472 B983008:G983008 IU983008:IZ983008 SQ983008:SV983008 ACM983008:ACR983008 AMI983008:AMN983008 AWE983008:AWJ983008 BGA983008:BGF983008 BPW983008:BQB983008 BZS983008:BZX983008 CJO983008:CJT983008 CTK983008:CTP983008 DDG983008:DDL983008 DNC983008:DNH983008 DWY983008:DXD983008 EGU983008:EGZ983008 EQQ983008:EQV983008 FAM983008:FAR983008 FKI983008:FKN983008 FUE983008:FUJ983008 GEA983008:GEF983008 GNW983008:GOB983008 GXS983008:GXX983008 HHO983008:HHT983008 HRK983008:HRP983008 IBG983008:IBL983008 ILC983008:ILH983008 IUY983008:IVD983008 JEU983008:JEZ983008 JOQ983008:JOV983008 JYM983008:JYR983008 KII983008:KIN983008 KSE983008:KSJ983008 LCA983008:LCF983008 LLW983008:LMB983008 LVS983008:LVX983008 MFO983008:MFT983008 MPK983008:MPP983008 MZG983008:MZL983008 NJC983008:NJH983008 NSY983008:NTD983008 OCU983008:OCZ983008 OMQ983008:OMV983008 OWM983008:OWR983008 PGI983008:PGN983008 PQE983008:PQJ983008 QAA983008:QAF983008 QJW983008:QKB983008 QTS983008:QTX983008 RDO983008:RDT983008 RNK983008:RNP983008 RXG983008:RXL983008 SHC983008:SHH983008 SQY983008:SRD983008 TAU983008:TAZ983008 TKQ983008:TKV983008 TUM983008:TUR983008 UEI983008:UEN983008 UOE983008:UOJ983008 UYA983008:UYF983008 VHW983008:VIB983008 VRS983008:VRX983008 WBO983008:WBT983008 WLK983008:WLP983008 WVG983008:WVL983008 WVG983056:WVL983056 IU10:IZ10 SQ10:SV10 ACM10:ACR10 AMI10:AMN10 AWE10:AWJ10 BGA10:BGF10 BPW10:BQB10 BZS10:BZX10 CJO10:CJT10 CTK10:CTP10 DDG10:DDL10 DNC10:DNH10 DWY10:DXD10 EGU10:EGZ10 EQQ10:EQV10 FAM10:FAR10 FKI10:FKN10 FUE10:FUJ10 GEA10:GEF10 GNW10:GOB10 GXS10:GXX10 HHO10:HHT10 HRK10:HRP10 IBG10:IBL10 ILC10:ILH10 IUY10:IVD10 JEU10:JEZ10 JOQ10:JOV10 JYM10:JYR10 KII10:KIN10 KSE10:KSJ10 LCA10:LCF10 LLW10:LMB10 LVS10:LVX10 MFO10:MFT10 MPK10:MPP10 MZG10:MZL10 NJC10:NJH10 NSY10:NTD10 OCU10:OCZ10 OMQ10:OMV10 OWM10:OWR10 PGI10:PGN10 PQE10:PQJ10 QAA10:QAF10 QJW10:QKB10 QTS10:QTX10 RDO10:RDT10 RNK10:RNP10 RXG10:RXL10 SHC10:SHH10 SQY10:SRD10 TAU10:TAZ10 TKQ10:TKV10 TUM10:TUR10 UEI10:UEN10 UOE10:UOJ10 UYA10:UYF10 VHW10:VIB10 VRS10:VRX10 WBO10:WBT10 WLK10:WLP10 WVG10:WVL10 B65510:G65510 IU65510:IZ65510 SQ65510:SV65510 ACM65510:ACR65510 AMI65510:AMN65510 AWE65510:AWJ65510 BGA65510:BGF65510 BPW65510:BQB65510 BZS65510:BZX65510 CJO65510:CJT65510 CTK65510:CTP65510 DDG65510:DDL65510 DNC65510:DNH65510 DWY65510:DXD65510 EGU65510:EGZ65510 EQQ65510:EQV65510 FAM65510:FAR65510 FKI65510:FKN65510 FUE65510:FUJ65510 GEA65510:GEF65510 GNW65510:GOB65510 GXS65510:GXX65510 HHO65510:HHT65510 HRK65510:HRP65510 IBG65510:IBL65510 ILC65510:ILH65510 IUY65510:IVD65510 JEU65510:JEZ65510 JOQ65510:JOV65510 JYM65510:JYR65510 KII65510:KIN65510 KSE65510:KSJ65510 LCA65510:LCF65510 LLW65510:LMB65510 LVS65510:LVX65510 MFO65510:MFT65510 MPK65510:MPP65510 MZG65510:MZL65510 NJC65510:NJH65510 NSY65510:NTD65510 OCU65510:OCZ65510 OMQ65510:OMV65510 OWM65510:OWR65510 PGI65510:PGN65510 PQE65510:PQJ65510 QAA65510:QAF65510 QJW65510:QKB65510 QTS65510:QTX65510 RDO65510:RDT65510 RNK65510:RNP65510 RXG65510:RXL65510 SHC65510:SHH65510 SQY65510:SRD65510 TAU65510:TAZ65510 TKQ65510:TKV65510 TUM65510:TUR65510 UEI65510:UEN65510 UOE65510:UOJ65510 UYA65510:UYF65510 VHW65510:VIB65510 VRS65510:VRX65510 WBO65510:WBT65510 WLK65510:WLP65510 WVG65510:WVL65510 B131046:G131046 IU131046:IZ131046 SQ131046:SV131046 ACM131046:ACR131046 AMI131046:AMN131046 AWE131046:AWJ131046 BGA131046:BGF131046 BPW131046:BQB131046 BZS131046:BZX131046 CJO131046:CJT131046 CTK131046:CTP131046 DDG131046:DDL131046 DNC131046:DNH131046 DWY131046:DXD131046 EGU131046:EGZ131046 EQQ131046:EQV131046 FAM131046:FAR131046 FKI131046:FKN131046 FUE131046:FUJ131046 GEA131046:GEF131046 GNW131046:GOB131046 GXS131046:GXX131046 HHO131046:HHT131046 HRK131046:HRP131046 IBG131046:IBL131046 ILC131046:ILH131046 IUY131046:IVD131046 JEU131046:JEZ131046 JOQ131046:JOV131046 JYM131046:JYR131046 KII131046:KIN131046 KSE131046:KSJ131046 LCA131046:LCF131046 LLW131046:LMB131046 LVS131046:LVX131046 MFO131046:MFT131046 MPK131046:MPP131046 MZG131046:MZL131046 NJC131046:NJH131046 NSY131046:NTD131046 OCU131046:OCZ131046 OMQ131046:OMV131046 OWM131046:OWR131046 PGI131046:PGN131046 PQE131046:PQJ131046 QAA131046:QAF131046 QJW131046:QKB131046 QTS131046:QTX131046 RDO131046:RDT131046 RNK131046:RNP131046 RXG131046:RXL131046 SHC131046:SHH131046 SQY131046:SRD131046 TAU131046:TAZ131046 TKQ131046:TKV131046 TUM131046:TUR131046 UEI131046:UEN131046 UOE131046:UOJ131046 UYA131046:UYF131046 VHW131046:VIB131046 VRS131046:VRX131046 WBO131046:WBT131046 WLK131046:WLP131046 WVG131046:WVL131046 B196582:G196582 IU196582:IZ196582 SQ196582:SV196582 ACM196582:ACR196582 AMI196582:AMN196582 AWE196582:AWJ196582 BGA196582:BGF196582 BPW196582:BQB196582 BZS196582:BZX196582 CJO196582:CJT196582 CTK196582:CTP196582 DDG196582:DDL196582 DNC196582:DNH196582 DWY196582:DXD196582 EGU196582:EGZ196582 EQQ196582:EQV196582 FAM196582:FAR196582 FKI196582:FKN196582 FUE196582:FUJ196582 GEA196582:GEF196582 GNW196582:GOB196582 GXS196582:GXX196582 HHO196582:HHT196582 HRK196582:HRP196582 IBG196582:IBL196582 ILC196582:ILH196582 IUY196582:IVD196582 JEU196582:JEZ196582 JOQ196582:JOV196582 JYM196582:JYR196582 KII196582:KIN196582 KSE196582:KSJ196582 LCA196582:LCF196582 LLW196582:LMB196582 LVS196582:LVX196582 MFO196582:MFT196582 MPK196582:MPP196582 MZG196582:MZL196582 NJC196582:NJH196582 NSY196582:NTD196582 OCU196582:OCZ196582 OMQ196582:OMV196582 OWM196582:OWR196582 PGI196582:PGN196582 PQE196582:PQJ196582 QAA196582:QAF196582 QJW196582:QKB196582 QTS196582:QTX196582 RDO196582:RDT196582 RNK196582:RNP196582 RXG196582:RXL196582 SHC196582:SHH196582 SQY196582:SRD196582 TAU196582:TAZ196582 TKQ196582:TKV196582 TUM196582:TUR196582 UEI196582:UEN196582 UOE196582:UOJ196582 UYA196582:UYF196582 VHW196582:VIB196582 VRS196582:VRX196582 WBO196582:WBT196582 WLK196582:WLP196582 WVG196582:WVL196582 B262118:G262118 IU262118:IZ262118 SQ262118:SV262118 ACM262118:ACR262118 AMI262118:AMN262118 AWE262118:AWJ262118 BGA262118:BGF262118 BPW262118:BQB262118 BZS262118:BZX262118 CJO262118:CJT262118 CTK262118:CTP262118 DDG262118:DDL262118 DNC262118:DNH262118 DWY262118:DXD262118 EGU262118:EGZ262118 EQQ262118:EQV262118 FAM262118:FAR262118 FKI262118:FKN262118 FUE262118:FUJ262118 GEA262118:GEF262118 GNW262118:GOB262118 GXS262118:GXX262118 HHO262118:HHT262118 HRK262118:HRP262118 IBG262118:IBL262118 ILC262118:ILH262118 IUY262118:IVD262118 JEU262118:JEZ262118 JOQ262118:JOV262118 JYM262118:JYR262118 KII262118:KIN262118 KSE262118:KSJ262118 LCA262118:LCF262118 LLW262118:LMB262118 LVS262118:LVX262118 MFO262118:MFT262118 MPK262118:MPP262118 MZG262118:MZL262118 NJC262118:NJH262118 NSY262118:NTD262118 OCU262118:OCZ262118 OMQ262118:OMV262118 OWM262118:OWR262118 PGI262118:PGN262118 PQE262118:PQJ262118 QAA262118:QAF262118 QJW262118:QKB262118 QTS262118:QTX262118 RDO262118:RDT262118 RNK262118:RNP262118 RXG262118:RXL262118 SHC262118:SHH262118 SQY262118:SRD262118 TAU262118:TAZ262118 TKQ262118:TKV262118 TUM262118:TUR262118 UEI262118:UEN262118 UOE262118:UOJ262118 UYA262118:UYF262118 VHW262118:VIB262118 VRS262118:VRX262118 WBO262118:WBT262118 WLK262118:WLP262118 WVG262118:WVL262118 B327654:G327654 IU327654:IZ327654 SQ327654:SV327654 ACM327654:ACR327654 AMI327654:AMN327654 AWE327654:AWJ327654 BGA327654:BGF327654 BPW327654:BQB327654 BZS327654:BZX327654 CJO327654:CJT327654 CTK327654:CTP327654 DDG327654:DDL327654 DNC327654:DNH327654 DWY327654:DXD327654 EGU327654:EGZ327654 EQQ327654:EQV327654 FAM327654:FAR327654 FKI327654:FKN327654 FUE327654:FUJ327654 GEA327654:GEF327654 GNW327654:GOB327654 GXS327654:GXX327654 HHO327654:HHT327654 HRK327654:HRP327654 IBG327654:IBL327654 ILC327654:ILH327654 IUY327654:IVD327654 JEU327654:JEZ327654 JOQ327654:JOV327654 JYM327654:JYR327654 KII327654:KIN327654 KSE327654:KSJ327654 LCA327654:LCF327654 LLW327654:LMB327654 LVS327654:LVX327654 MFO327654:MFT327654 MPK327654:MPP327654 MZG327654:MZL327654 NJC327654:NJH327654 NSY327654:NTD327654 OCU327654:OCZ327654 OMQ327654:OMV327654 OWM327654:OWR327654 PGI327654:PGN327654 PQE327654:PQJ327654 QAA327654:QAF327654 QJW327654:QKB327654 QTS327654:QTX327654 RDO327654:RDT327654 RNK327654:RNP327654 RXG327654:RXL327654 SHC327654:SHH327654 SQY327654:SRD327654 TAU327654:TAZ327654 TKQ327654:TKV327654 TUM327654:TUR327654 UEI327654:UEN327654 UOE327654:UOJ327654 UYA327654:UYF327654 VHW327654:VIB327654 VRS327654:VRX327654 WBO327654:WBT327654 WLK327654:WLP327654 WVG327654:WVL327654 B393190:G393190 IU393190:IZ393190 SQ393190:SV393190 ACM393190:ACR393190 AMI393190:AMN393190 AWE393190:AWJ393190 BGA393190:BGF393190 BPW393190:BQB393190 BZS393190:BZX393190 CJO393190:CJT393190 CTK393190:CTP393190 DDG393190:DDL393190 DNC393190:DNH393190 DWY393190:DXD393190 EGU393190:EGZ393190 EQQ393190:EQV393190 FAM393190:FAR393190 FKI393190:FKN393190 FUE393190:FUJ393190 GEA393190:GEF393190 GNW393190:GOB393190 GXS393190:GXX393190 HHO393190:HHT393190 HRK393190:HRP393190 IBG393190:IBL393190 ILC393190:ILH393190 IUY393190:IVD393190 JEU393190:JEZ393190 JOQ393190:JOV393190 JYM393190:JYR393190 KII393190:KIN393190 KSE393190:KSJ393190 LCA393190:LCF393190 LLW393190:LMB393190 LVS393190:LVX393190 MFO393190:MFT393190 MPK393190:MPP393190 MZG393190:MZL393190 NJC393190:NJH393190 NSY393190:NTD393190 OCU393190:OCZ393190 OMQ393190:OMV393190 OWM393190:OWR393190 PGI393190:PGN393190 PQE393190:PQJ393190 QAA393190:QAF393190 QJW393190:QKB393190 QTS393190:QTX393190 RDO393190:RDT393190 RNK393190:RNP393190 RXG393190:RXL393190 SHC393190:SHH393190 SQY393190:SRD393190 TAU393190:TAZ393190 TKQ393190:TKV393190 TUM393190:TUR393190 UEI393190:UEN393190 UOE393190:UOJ393190 UYA393190:UYF393190 VHW393190:VIB393190 VRS393190:VRX393190 WBO393190:WBT393190 WLK393190:WLP393190 WVG393190:WVL393190 B458726:G458726 IU458726:IZ458726 SQ458726:SV458726 ACM458726:ACR458726 AMI458726:AMN458726 AWE458726:AWJ458726 BGA458726:BGF458726 BPW458726:BQB458726 BZS458726:BZX458726 CJO458726:CJT458726 CTK458726:CTP458726 DDG458726:DDL458726 DNC458726:DNH458726 DWY458726:DXD458726 EGU458726:EGZ458726 EQQ458726:EQV458726 FAM458726:FAR458726 FKI458726:FKN458726 FUE458726:FUJ458726 GEA458726:GEF458726 GNW458726:GOB458726 GXS458726:GXX458726 HHO458726:HHT458726 HRK458726:HRP458726 IBG458726:IBL458726 ILC458726:ILH458726 IUY458726:IVD458726 JEU458726:JEZ458726 JOQ458726:JOV458726 JYM458726:JYR458726 KII458726:KIN458726 KSE458726:KSJ458726 LCA458726:LCF458726 LLW458726:LMB458726 LVS458726:LVX458726 MFO458726:MFT458726 MPK458726:MPP458726 MZG458726:MZL458726 NJC458726:NJH458726 NSY458726:NTD458726 OCU458726:OCZ458726 OMQ458726:OMV458726 OWM458726:OWR458726 PGI458726:PGN458726 PQE458726:PQJ458726 QAA458726:QAF458726 QJW458726:QKB458726 QTS458726:QTX458726 RDO458726:RDT458726 RNK458726:RNP458726 RXG458726:RXL458726 SHC458726:SHH458726 SQY458726:SRD458726 TAU458726:TAZ458726 TKQ458726:TKV458726 TUM458726:TUR458726 UEI458726:UEN458726 UOE458726:UOJ458726 UYA458726:UYF458726 VHW458726:VIB458726 VRS458726:VRX458726 WBO458726:WBT458726 WLK458726:WLP458726 WVG458726:WVL458726 B524262:G524262 IU524262:IZ524262 SQ524262:SV524262 ACM524262:ACR524262 AMI524262:AMN524262 AWE524262:AWJ524262 BGA524262:BGF524262 BPW524262:BQB524262 BZS524262:BZX524262 CJO524262:CJT524262 CTK524262:CTP524262 DDG524262:DDL524262 DNC524262:DNH524262 DWY524262:DXD524262 EGU524262:EGZ524262 EQQ524262:EQV524262 FAM524262:FAR524262 FKI524262:FKN524262 FUE524262:FUJ524262 GEA524262:GEF524262 GNW524262:GOB524262 GXS524262:GXX524262 HHO524262:HHT524262 HRK524262:HRP524262 IBG524262:IBL524262 ILC524262:ILH524262 IUY524262:IVD524262 JEU524262:JEZ524262 JOQ524262:JOV524262 JYM524262:JYR524262 KII524262:KIN524262 KSE524262:KSJ524262 LCA524262:LCF524262 LLW524262:LMB524262 LVS524262:LVX524262 MFO524262:MFT524262 MPK524262:MPP524262 MZG524262:MZL524262 NJC524262:NJH524262 NSY524262:NTD524262 OCU524262:OCZ524262 OMQ524262:OMV524262 OWM524262:OWR524262 PGI524262:PGN524262 PQE524262:PQJ524262 QAA524262:QAF524262 QJW524262:QKB524262 QTS524262:QTX524262 RDO524262:RDT524262 RNK524262:RNP524262 RXG524262:RXL524262 SHC524262:SHH524262 SQY524262:SRD524262 TAU524262:TAZ524262 TKQ524262:TKV524262 TUM524262:TUR524262 UEI524262:UEN524262 UOE524262:UOJ524262 UYA524262:UYF524262 VHW524262:VIB524262 VRS524262:VRX524262 WBO524262:WBT524262 WLK524262:WLP524262 WVG524262:WVL524262 B589798:G589798 IU589798:IZ589798 SQ589798:SV589798 ACM589798:ACR589798 AMI589798:AMN589798 AWE589798:AWJ589798 BGA589798:BGF589798 BPW589798:BQB589798 BZS589798:BZX589798 CJO589798:CJT589798 CTK589798:CTP589798 DDG589798:DDL589798 DNC589798:DNH589798 DWY589798:DXD589798 EGU589798:EGZ589798 EQQ589798:EQV589798 FAM589798:FAR589798 FKI589798:FKN589798 FUE589798:FUJ589798 GEA589798:GEF589798 GNW589798:GOB589798 GXS589798:GXX589798 HHO589798:HHT589798 HRK589798:HRP589798 IBG589798:IBL589798 ILC589798:ILH589798 IUY589798:IVD589798 JEU589798:JEZ589798 JOQ589798:JOV589798 JYM589798:JYR589798 KII589798:KIN589798 KSE589798:KSJ589798 LCA589798:LCF589798 LLW589798:LMB589798 LVS589798:LVX589798 MFO589798:MFT589798 MPK589798:MPP589798 MZG589798:MZL589798 NJC589798:NJH589798 NSY589798:NTD589798 OCU589798:OCZ589798 OMQ589798:OMV589798 OWM589798:OWR589798 PGI589798:PGN589798 PQE589798:PQJ589798 QAA589798:QAF589798 QJW589798:QKB589798 QTS589798:QTX589798 RDO589798:RDT589798 RNK589798:RNP589798 RXG589798:RXL589798 SHC589798:SHH589798 SQY589798:SRD589798 TAU589798:TAZ589798 TKQ589798:TKV589798 TUM589798:TUR589798 UEI589798:UEN589798 UOE589798:UOJ589798 UYA589798:UYF589798 VHW589798:VIB589798 VRS589798:VRX589798 WBO589798:WBT589798 WLK589798:WLP589798 WVG589798:WVL589798 B655334:G655334 IU655334:IZ655334 SQ655334:SV655334 ACM655334:ACR655334 AMI655334:AMN655334 AWE655334:AWJ655334 BGA655334:BGF655334 BPW655334:BQB655334 BZS655334:BZX655334 CJO655334:CJT655334 CTK655334:CTP655334 DDG655334:DDL655334 DNC655334:DNH655334 DWY655334:DXD655334 EGU655334:EGZ655334 EQQ655334:EQV655334 FAM655334:FAR655334 FKI655334:FKN655334 FUE655334:FUJ655334 GEA655334:GEF655334 GNW655334:GOB655334 GXS655334:GXX655334 HHO655334:HHT655334 HRK655334:HRP655334 IBG655334:IBL655334 ILC655334:ILH655334 IUY655334:IVD655334 JEU655334:JEZ655334 JOQ655334:JOV655334 JYM655334:JYR655334 KII655334:KIN655334 KSE655334:KSJ655334 LCA655334:LCF655334 LLW655334:LMB655334 LVS655334:LVX655334 MFO655334:MFT655334 MPK655334:MPP655334 MZG655334:MZL655334 NJC655334:NJH655334 NSY655334:NTD655334 OCU655334:OCZ655334 OMQ655334:OMV655334 OWM655334:OWR655334 PGI655334:PGN655334 PQE655334:PQJ655334 QAA655334:QAF655334 QJW655334:QKB655334 QTS655334:QTX655334 RDO655334:RDT655334 RNK655334:RNP655334 RXG655334:RXL655334 SHC655334:SHH655334 SQY655334:SRD655334 TAU655334:TAZ655334 TKQ655334:TKV655334 TUM655334:TUR655334 UEI655334:UEN655334 UOE655334:UOJ655334 UYA655334:UYF655334 VHW655334:VIB655334 VRS655334:VRX655334 WBO655334:WBT655334 WLK655334:WLP655334 WVG655334:WVL655334 B720870:G720870 IU720870:IZ720870 SQ720870:SV720870 ACM720870:ACR720870 AMI720870:AMN720870 AWE720870:AWJ720870 BGA720870:BGF720870 BPW720870:BQB720870 BZS720870:BZX720870 CJO720870:CJT720870 CTK720870:CTP720870 DDG720870:DDL720870 DNC720870:DNH720870 DWY720870:DXD720870 EGU720870:EGZ720870 EQQ720870:EQV720870 FAM720870:FAR720870 FKI720870:FKN720870 FUE720870:FUJ720870 GEA720870:GEF720870 GNW720870:GOB720870 GXS720870:GXX720870 HHO720870:HHT720870 HRK720870:HRP720870 IBG720870:IBL720870 ILC720870:ILH720870 IUY720870:IVD720870 JEU720870:JEZ720870 JOQ720870:JOV720870 JYM720870:JYR720870 KII720870:KIN720870 KSE720870:KSJ720870 LCA720870:LCF720870 LLW720870:LMB720870 LVS720870:LVX720870 MFO720870:MFT720870 MPK720870:MPP720870 MZG720870:MZL720870 NJC720870:NJH720870 NSY720870:NTD720870 OCU720870:OCZ720870 OMQ720870:OMV720870 OWM720870:OWR720870 PGI720870:PGN720870 PQE720870:PQJ720870 QAA720870:QAF720870 QJW720870:QKB720870 QTS720870:QTX720870 RDO720870:RDT720870 RNK720870:RNP720870 RXG720870:RXL720870 SHC720870:SHH720870 SQY720870:SRD720870 TAU720870:TAZ720870 TKQ720870:TKV720870 TUM720870:TUR720870 UEI720870:UEN720870 UOE720870:UOJ720870 UYA720870:UYF720870 VHW720870:VIB720870 VRS720870:VRX720870 WBO720870:WBT720870 WLK720870:WLP720870 WVG720870:WVL720870 B786406:G786406 IU786406:IZ786406 SQ786406:SV786406 ACM786406:ACR786406 AMI786406:AMN786406 AWE786406:AWJ786406 BGA786406:BGF786406 BPW786406:BQB786406 BZS786406:BZX786406 CJO786406:CJT786406 CTK786406:CTP786406 DDG786406:DDL786406 DNC786406:DNH786406 DWY786406:DXD786406 EGU786406:EGZ786406 EQQ786406:EQV786406 FAM786406:FAR786406 FKI786406:FKN786406 FUE786406:FUJ786406 GEA786406:GEF786406 GNW786406:GOB786406 GXS786406:GXX786406 HHO786406:HHT786406 HRK786406:HRP786406 IBG786406:IBL786406 ILC786406:ILH786406 IUY786406:IVD786406 JEU786406:JEZ786406 JOQ786406:JOV786406 JYM786406:JYR786406 KII786406:KIN786406 KSE786406:KSJ786406 LCA786406:LCF786406 LLW786406:LMB786406 LVS786406:LVX786406 MFO786406:MFT786406 MPK786406:MPP786406 MZG786406:MZL786406 NJC786406:NJH786406 NSY786406:NTD786406 OCU786406:OCZ786406 OMQ786406:OMV786406 OWM786406:OWR786406 PGI786406:PGN786406 PQE786406:PQJ786406 QAA786406:QAF786406 QJW786406:QKB786406 QTS786406:QTX786406 RDO786406:RDT786406 RNK786406:RNP786406 RXG786406:RXL786406 SHC786406:SHH786406 SQY786406:SRD786406 TAU786406:TAZ786406 TKQ786406:TKV786406 TUM786406:TUR786406 UEI786406:UEN786406 UOE786406:UOJ786406 UYA786406:UYF786406 VHW786406:VIB786406 VRS786406:VRX786406 WBO786406:WBT786406 WLK786406:WLP786406 WVG786406:WVL786406 B851942:G851942 IU851942:IZ851942 SQ851942:SV851942 ACM851942:ACR851942 AMI851942:AMN851942 AWE851942:AWJ851942 BGA851942:BGF851942 BPW851942:BQB851942 BZS851942:BZX851942 CJO851942:CJT851942 CTK851942:CTP851942 DDG851942:DDL851942 DNC851942:DNH851942 DWY851942:DXD851942 EGU851942:EGZ851942 EQQ851942:EQV851942 FAM851942:FAR851942 FKI851942:FKN851942 FUE851942:FUJ851942 GEA851942:GEF851942 GNW851942:GOB851942 GXS851942:GXX851942 HHO851942:HHT851942 HRK851942:HRP851942 IBG851942:IBL851942 ILC851942:ILH851942 IUY851942:IVD851942 JEU851942:JEZ851942 JOQ851942:JOV851942 JYM851942:JYR851942 KII851942:KIN851942 KSE851942:KSJ851942 LCA851942:LCF851942 LLW851942:LMB851942 LVS851942:LVX851942 MFO851942:MFT851942 MPK851942:MPP851942 MZG851942:MZL851942 NJC851942:NJH851942 NSY851942:NTD851942 OCU851942:OCZ851942 OMQ851942:OMV851942 OWM851942:OWR851942 PGI851942:PGN851942 PQE851942:PQJ851942 QAA851942:QAF851942 QJW851942:QKB851942 QTS851942:QTX851942 RDO851942:RDT851942 RNK851942:RNP851942 RXG851942:RXL851942 SHC851942:SHH851942 SQY851942:SRD851942 TAU851942:TAZ851942 TKQ851942:TKV851942 TUM851942:TUR851942 UEI851942:UEN851942 UOE851942:UOJ851942 UYA851942:UYF851942 VHW851942:VIB851942 VRS851942:VRX851942 WBO851942:WBT851942 WLK851942:WLP851942 WVG851942:WVL851942 B917478:G917478 IU917478:IZ917478 SQ917478:SV917478 ACM917478:ACR917478 AMI917478:AMN917478 AWE917478:AWJ917478 BGA917478:BGF917478 BPW917478:BQB917478 BZS917478:BZX917478 CJO917478:CJT917478 CTK917478:CTP917478 DDG917478:DDL917478 DNC917478:DNH917478 DWY917478:DXD917478 EGU917478:EGZ917478 EQQ917478:EQV917478 FAM917478:FAR917478 FKI917478:FKN917478 FUE917478:FUJ917478 GEA917478:GEF917478 GNW917478:GOB917478 GXS917478:GXX917478 HHO917478:HHT917478 HRK917478:HRP917478 IBG917478:IBL917478 ILC917478:ILH917478 IUY917478:IVD917478 JEU917478:JEZ917478 JOQ917478:JOV917478 JYM917478:JYR917478 KII917478:KIN917478 KSE917478:KSJ917478 LCA917478:LCF917478 LLW917478:LMB917478 LVS917478:LVX917478 MFO917478:MFT917478 MPK917478:MPP917478 MZG917478:MZL917478 NJC917478:NJH917478 NSY917478:NTD917478 OCU917478:OCZ917478 OMQ917478:OMV917478 OWM917478:OWR917478 PGI917478:PGN917478 PQE917478:PQJ917478 QAA917478:QAF917478 QJW917478:QKB917478 QTS917478:QTX917478 RDO917478:RDT917478 RNK917478:RNP917478 RXG917478:RXL917478 SHC917478:SHH917478 SQY917478:SRD917478 TAU917478:TAZ917478 TKQ917478:TKV917478 TUM917478:TUR917478 UEI917478:UEN917478 UOE917478:UOJ917478 UYA917478:UYF917478 VHW917478:VIB917478 VRS917478:VRX917478 WBO917478:WBT917478 WLK917478:WLP917478 WVG917478:WVL917478 B983014:G983014 IU983014:IZ983014 SQ983014:SV983014 ACM983014:ACR983014 AMI983014:AMN983014 AWE983014:AWJ983014 BGA983014:BGF983014 BPW983014:BQB983014 BZS983014:BZX983014 CJO983014:CJT983014 CTK983014:CTP983014 DDG983014:DDL983014 DNC983014:DNH983014 DWY983014:DXD983014 EGU983014:EGZ983014 EQQ983014:EQV983014 FAM983014:FAR983014 FKI983014:FKN983014 FUE983014:FUJ983014 GEA983014:GEF983014 GNW983014:GOB983014 GXS983014:GXX983014 HHO983014:HHT983014 HRK983014:HRP983014 IBG983014:IBL983014 ILC983014:ILH983014 IUY983014:IVD983014 JEU983014:JEZ983014 JOQ983014:JOV983014 JYM983014:JYR983014 KII983014:KIN983014 KSE983014:KSJ983014 LCA983014:LCF983014 LLW983014:LMB983014 LVS983014:LVX983014 MFO983014:MFT983014 MPK983014:MPP983014 MZG983014:MZL983014 NJC983014:NJH983014 NSY983014:NTD983014 OCU983014:OCZ983014 OMQ983014:OMV983014 OWM983014:OWR983014 PGI983014:PGN983014 PQE983014:PQJ983014 QAA983014:QAF983014 QJW983014:QKB983014 QTS983014:QTX983014 RDO983014:RDT983014 RNK983014:RNP983014 RXG983014:RXL983014 SHC983014:SHH983014 SQY983014:SRD983014 TAU983014:TAZ983014 TKQ983014:TKV983014 TUM983014:TUR983014 UEI983014:UEN983014 UOE983014:UOJ983014 UYA983014:UYF983014 VHW983014:VIB983014 VRS983014:VRX983014 WBO983014:WBT983014 WLK983014:WLP983014 WVG983014:WVL983014 WLK983056:WLP983056 IU16:IZ16 SQ16:SV16 ACM16:ACR16 AMI16:AMN16 AWE16:AWJ16 BGA16:BGF16 BPW16:BQB16 BZS16:BZX16 CJO16:CJT16 CTK16:CTP16 DDG16:DDL16 DNC16:DNH16 DWY16:DXD16 EGU16:EGZ16 EQQ16:EQV16 FAM16:FAR16 FKI16:FKN16 FUE16:FUJ16 GEA16:GEF16 GNW16:GOB16 GXS16:GXX16 HHO16:HHT16 HRK16:HRP16 IBG16:IBL16 ILC16:ILH16 IUY16:IVD16 JEU16:JEZ16 JOQ16:JOV16 JYM16:JYR16 KII16:KIN16 KSE16:KSJ16 LCA16:LCF16 LLW16:LMB16 LVS16:LVX16 MFO16:MFT16 MPK16:MPP16 MZG16:MZL16 NJC16:NJH16 NSY16:NTD16 OCU16:OCZ16 OMQ16:OMV16 OWM16:OWR16 PGI16:PGN16 PQE16:PQJ16 QAA16:QAF16 QJW16:QKB16 QTS16:QTX16 RDO16:RDT16 RNK16:RNP16 RXG16:RXL16 SHC16:SHH16 SQY16:SRD16 TAU16:TAZ16 TKQ16:TKV16 TUM16:TUR16 UEI16:UEN16 UOE16:UOJ16 UYA16:UYF16 VHW16:VIB16 VRS16:VRX16 WBO16:WBT16 WLK16:WLP16 WVG16:WVL16 B65516:G65516 IU65516:IZ65516 SQ65516:SV65516 ACM65516:ACR65516 AMI65516:AMN65516 AWE65516:AWJ65516 BGA65516:BGF65516 BPW65516:BQB65516 BZS65516:BZX65516 CJO65516:CJT65516 CTK65516:CTP65516 DDG65516:DDL65516 DNC65516:DNH65516 DWY65516:DXD65516 EGU65516:EGZ65516 EQQ65516:EQV65516 FAM65516:FAR65516 FKI65516:FKN65516 FUE65516:FUJ65516 GEA65516:GEF65516 GNW65516:GOB65516 GXS65516:GXX65516 HHO65516:HHT65516 HRK65516:HRP65516 IBG65516:IBL65516 ILC65516:ILH65516 IUY65516:IVD65516 JEU65516:JEZ65516 JOQ65516:JOV65516 JYM65516:JYR65516 KII65516:KIN65516 KSE65516:KSJ65516 LCA65516:LCF65516 LLW65516:LMB65516 LVS65516:LVX65516 MFO65516:MFT65516 MPK65516:MPP65516 MZG65516:MZL65516 NJC65516:NJH65516 NSY65516:NTD65516 OCU65516:OCZ65516 OMQ65516:OMV65516 OWM65516:OWR65516 PGI65516:PGN65516 PQE65516:PQJ65516 QAA65516:QAF65516 QJW65516:QKB65516 QTS65516:QTX65516 RDO65516:RDT65516 RNK65516:RNP65516 RXG65516:RXL65516 SHC65516:SHH65516 SQY65516:SRD65516 TAU65516:TAZ65516 TKQ65516:TKV65516 TUM65516:TUR65516 UEI65516:UEN65516 UOE65516:UOJ65516 UYA65516:UYF65516 VHW65516:VIB65516 VRS65516:VRX65516 WBO65516:WBT65516 WLK65516:WLP65516 WVG65516:WVL65516 B131052:G131052 IU131052:IZ131052 SQ131052:SV131052 ACM131052:ACR131052 AMI131052:AMN131052 AWE131052:AWJ131052 BGA131052:BGF131052 BPW131052:BQB131052 BZS131052:BZX131052 CJO131052:CJT131052 CTK131052:CTP131052 DDG131052:DDL131052 DNC131052:DNH131052 DWY131052:DXD131052 EGU131052:EGZ131052 EQQ131052:EQV131052 FAM131052:FAR131052 FKI131052:FKN131052 FUE131052:FUJ131052 GEA131052:GEF131052 GNW131052:GOB131052 GXS131052:GXX131052 HHO131052:HHT131052 HRK131052:HRP131052 IBG131052:IBL131052 ILC131052:ILH131052 IUY131052:IVD131052 JEU131052:JEZ131052 JOQ131052:JOV131052 JYM131052:JYR131052 KII131052:KIN131052 KSE131052:KSJ131052 LCA131052:LCF131052 LLW131052:LMB131052 LVS131052:LVX131052 MFO131052:MFT131052 MPK131052:MPP131052 MZG131052:MZL131052 NJC131052:NJH131052 NSY131052:NTD131052 OCU131052:OCZ131052 OMQ131052:OMV131052 OWM131052:OWR131052 PGI131052:PGN131052 PQE131052:PQJ131052 QAA131052:QAF131052 QJW131052:QKB131052 QTS131052:QTX131052 RDO131052:RDT131052 RNK131052:RNP131052 RXG131052:RXL131052 SHC131052:SHH131052 SQY131052:SRD131052 TAU131052:TAZ131052 TKQ131052:TKV131052 TUM131052:TUR131052 UEI131052:UEN131052 UOE131052:UOJ131052 UYA131052:UYF131052 VHW131052:VIB131052 VRS131052:VRX131052 WBO131052:WBT131052 WLK131052:WLP131052 WVG131052:WVL131052 B196588:G196588 IU196588:IZ196588 SQ196588:SV196588 ACM196588:ACR196588 AMI196588:AMN196588 AWE196588:AWJ196588 BGA196588:BGF196588 BPW196588:BQB196588 BZS196588:BZX196588 CJO196588:CJT196588 CTK196588:CTP196588 DDG196588:DDL196588 DNC196588:DNH196588 DWY196588:DXD196588 EGU196588:EGZ196588 EQQ196588:EQV196588 FAM196588:FAR196588 FKI196588:FKN196588 FUE196588:FUJ196588 GEA196588:GEF196588 GNW196588:GOB196588 GXS196588:GXX196588 HHO196588:HHT196588 HRK196588:HRP196588 IBG196588:IBL196588 ILC196588:ILH196588 IUY196588:IVD196588 JEU196588:JEZ196588 JOQ196588:JOV196588 JYM196588:JYR196588 KII196588:KIN196588 KSE196588:KSJ196588 LCA196588:LCF196588 LLW196588:LMB196588 LVS196588:LVX196588 MFO196588:MFT196588 MPK196588:MPP196588 MZG196588:MZL196588 NJC196588:NJH196588 NSY196588:NTD196588 OCU196588:OCZ196588 OMQ196588:OMV196588 OWM196588:OWR196588 PGI196588:PGN196588 PQE196588:PQJ196588 QAA196588:QAF196588 QJW196588:QKB196588 QTS196588:QTX196588 RDO196588:RDT196588 RNK196588:RNP196588 RXG196588:RXL196588 SHC196588:SHH196588 SQY196588:SRD196588 TAU196588:TAZ196588 TKQ196588:TKV196588 TUM196588:TUR196588 UEI196588:UEN196588 UOE196588:UOJ196588 UYA196588:UYF196588 VHW196588:VIB196588 VRS196588:VRX196588 WBO196588:WBT196588 WLK196588:WLP196588 WVG196588:WVL196588 B262124:G262124 IU262124:IZ262124 SQ262124:SV262124 ACM262124:ACR262124 AMI262124:AMN262124 AWE262124:AWJ262124 BGA262124:BGF262124 BPW262124:BQB262124 BZS262124:BZX262124 CJO262124:CJT262124 CTK262124:CTP262124 DDG262124:DDL262124 DNC262124:DNH262124 DWY262124:DXD262124 EGU262124:EGZ262124 EQQ262124:EQV262124 FAM262124:FAR262124 FKI262124:FKN262124 FUE262124:FUJ262124 GEA262124:GEF262124 GNW262124:GOB262124 GXS262124:GXX262124 HHO262124:HHT262124 HRK262124:HRP262124 IBG262124:IBL262124 ILC262124:ILH262124 IUY262124:IVD262124 JEU262124:JEZ262124 JOQ262124:JOV262124 JYM262124:JYR262124 KII262124:KIN262124 KSE262124:KSJ262124 LCA262124:LCF262124 LLW262124:LMB262124 LVS262124:LVX262124 MFO262124:MFT262124 MPK262124:MPP262124 MZG262124:MZL262124 NJC262124:NJH262124 NSY262124:NTD262124 OCU262124:OCZ262124 OMQ262124:OMV262124 OWM262124:OWR262124 PGI262124:PGN262124 PQE262124:PQJ262124 QAA262124:QAF262124 QJW262124:QKB262124 QTS262124:QTX262124 RDO262124:RDT262124 RNK262124:RNP262124 RXG262124:RXL262124 SHC262124:SHH262124 SQY262124:SRD262124 TAU262124:TAZ262124 TKQ262124:TKV262124 TUM262124:TUR262124 UEI262124:UEN262124 UOE262124:UOJ262124 UYA262124:UYF262124 VHW262124:VIB262124 VRS262124:VRX262124 WBO262124:WBT262124 WLK262124:WLP262124 WVG262124:WVL262124 B327660:G327660 IU327660:IZ327660 SQ327660:SV327660 ACM327660:ACR327660 AMI327660:AMN327660 AWE327660:AWJ327660 BGA327660:BGF327660 BPW327660:BQB327660 BZS327660:BZX327660 CJO327660:CJT327660 CTK327660:CTP327660 DDG327660:DDL327660 DNC327660:DNH327660 DWY327660:DXD327660 EGU327660:EGZ327660 EQQ327660:EQV327660 FAM327660:FAR327660 FKI327660:FKN327660 FUE327660:FUJ327660 GEA327660:GEF327660 GNW327660:GOB327660 GXS327660:GXX327660 HHO327660:HHT327660 HRK327660:HRP327660 IBG327660:IBL327660 ILC327660:ILH327660 IUY327660:IVD327660 JEU327660:JEZ327660 JOQ327660:JOV327660 JYM327660:JYR327660 KII327660:KIN327660 KSE327660:KSJ327660 LCA327660:LCF327660 LLW327660:LMB327660 LVS327660:LVX327660 MFO327660:MFT327660 MPK327660:MPP327660 MZG327660:MZL327660 NJC327660:NJH327660 NSY327660:NTD327660 OCU327660:OCZ327660 OMQ327660:OMV327660 OWM327660:OWR327660 PGI327660:PGN327660 PQE327660:PQJ327660 QAA327660:QAF327660 QJW327660:QKB327660 QTS327660:QTX327660 RDO327660:RDT327660 RNK327660:RNP327660 RXG327660:RXL327660 SHC327660:SHH327660 SQY327660:SRD327660 TAU327660:TAZ327660 TKQ327660:TKV327660 TUM327660:TUR327660 UEI327660:UEN327660 UOE327660:UOJ327660 UYA327660:UYF327660 VHW327660:VIB327660 VRS327660:VRX327660 WBO327660:WBT327660 WLK327660:WLP327660 WVG327660:WVL327660 B393196:G393196 IU393196:IZ393196 SQ393196:SV393196 ACM393196:ACR393196 AMI393196:AMN393196 AWE393196:AWJ393196 BGA393196:BGF393196 BPW393196:BQB393196 BZS393196:BZX393196 CJO393196:CJT393196 CTK393196:CTP393196 DDG393196:DDL393196 DNC393196:DNH393196 DWY393196:DXD393196 EGU393196:EGZ393196 EQQ393196:EQV393196 FAM393196:FAR393196 FKI393196:FKN393196 FUE393196:FUJ393196 GEA393196:GEF393196 GNW393196:GOB393196 GXS393196:GXX393196 HHO393196:HHT393196 HRK393196:HRP393196 IBG393196:IBL393196 ILC393196:ILH393196 IUY393196:IVD393196 JEU393196:JEZ393196 JOQ393196:JOV393196 JYM393196:JYR393196 KII393196:KIN393196 KSE393196:KSJ393196 LCA393196:LCF393196 LLW393196:LMB393196 LVS393196:LVX393196 MFO393196:MFT393196 MPK393196:MPP393196 MZG393196:MZL393196 NJC393196:NJH393196 NSY393196:NTD393196 OCU393196:OCZ393196 OMQ393196:OMV393196 OWM393196:OWR393196 PGI393196:PGN393196 PQE393196:PQJ393196 QAA393196:QAF393196 QJW393196:QKB393196 QTS393196:QTX393196 RDO393196:RDT393196 RNK393196:RNP393196 RXG393196:RXL393196 SHC393196:SHH393196 SQY393196:SRD393196 TAU393196:TAZ393196 TKQ393196:TKV393196 TUM393196:TUR393196 UEI393196:UEN393196 UOE393196:UOJ393196 UYA393196:UYF393196 VHW393196:VIB393196 VRS393196:VRX393196 WBO393196:WBT393196 WLK393196:WLP393196 WVG393196:WVL393196 B458732:G458732 IU458732:IZ458732 SQ458732:SV458732 ACM458732:ACR458732 AMI458732:AMN458732 AWE458732:AWJ458732 BGA458732:BGF458732 BPW458732:BQB458732 BZS458732:BZX458732 CJO458732:CJT458732 CTK458732:CTP458732 DDG458732:DDL458732 DNC458732:DNH458732 DWY458732:DXD458732 EGU458732:EGZ458732 EQQ458732:EQV458732 FAM458732:FAR458732 FKI458732:FKN458732 FUE458732:FUJ458732 GEA458732:GEF458732 GNW458732:GOB458732 GXS458732:GXX458732 HHO458732:HHT458732 HRK458732:HRP458732 IBG458732:IBL458732 ILC458732:ILH458732 IUY458732:IVD458732 JEU458732:JEZ458732 JOQ458732:JOV458732 JYM458732:JYR458732 KII458732:KIN458732 KSE458732:KSJ458732 LCA458732:LCF458732 LLW458732:LMB458732 LVS458732:LVX458732 MFO458732:MFT458732 MPK458732:MPP458732 MZG458732:MZL458732 NJC458732:NJH458732 NSY458732:NTD458732 OCU458732:OCZ458732 OMQ458732:OMV458732 OWM458732:OWR458732 PGI458732:PGN458732 PQE458732:PQJ458732 QAA458732:QAF458732 QJW458732:QKB458732 QTS458732:QTX458732 RDO458732:RDT458732 RNK458732:RNP458732 RXG458732:RXL458732 SHC458732:SHH458732 SQY458732:SRD458732 TAU458732:TAZ458732 TKQ458732:TKV458732 TUM458732:TUR458732 UEI458732:UEN458732 UOE458732:UOJ458732 UYA458732:UYF458732 VHW458732:VIB458732 VRS458732:VRX458732 WBO458732:WBT458732 WLK458732:WLP458732 WVG458732:WVL458732 B524268:G524268 IU524268:IZ524268 SQ524268:SV524268 ACM524268:ACR524268 AMI524268:AMN524268 AWE524268:AWJ524268 BGA524268:BGF524268 BPW524268:BQB524268 BZS524268:BZX524268 CJO524268:CJT524268 CTK524268:CTP524268 DDG524268:DDL524268 DNC524268:DNH524268 DWY524268:DXD524268 EGU524268:EGZ524268 EQQ524268:EQV524268 FAM524268:FAR524268 FKI524268:FKN524268 FUE524268:FUJ524268 GEA524268:GEF524268 GNW524268:GOB524268 GXS524268:GXX524268 HHO524268:HHT524268 HRK524268:HRP524268 IBG524268:IBL524268 ILC524268:ILH524268 IUY524268:IVD524268 JEU524268:JEZ524268 JOQ524268:JOV524268 JYM524268:JYR524268 KII524268:KIN524268 KSE524268:KSJ524268 LCA524268:LCF524268 LLW524268:LMB524268 LVS524268:LVX524268 MFO524268:MFT524268 MPK524268:MPP524268 MZG524268:MZL524268 NJC524268:NJH524268 NSY524268:NTD524268 OCU524268:OCZ524268 OMQ524268:OMV524268 OWM524268:OWR524268 PGI524268:PGN524268 PQE524268:PQJ524268 QAA524268:QAF524268 QJW524268:QKB524268 QTS524268:QTX524268 RDO524268:RDT524268 RNK524268:RNP524268 RXG524268:RXL524268 SHC524268:SHH524268 SQY524268:SRD524268 TAU524268:TAZ524268 TKQ524268:TKV524268 TUM524268:TUR524268 UEI524268:UEN524268 UOE524268:UOJ524268 UYA524268:UYF524268 VHW524268:VIB524268 VRS524268:VRX524268 WBO524268:WBT524268 WLK524268:WLP524268 WVG524268:WVL524268 B589804:G589804 IU589804:IZ589804 SQ589804:SV589804 ACM589804:ACR589804 AMI589804:AMN589804 AWE589804:AWJ589804 BGA589804:BGF589804 BPW589804:BQB589804 BZS589804:BZX589804 CJO589804:CJT589804 CTK589804:CTP589804 DDG589804:DDL589804 DNC589804:DNH589804 DWY589804:DXD589804 EGU589804:EGZ589804 EQQ589804:EQV589804 FAM589804:FAR589804 FKI589804:FKN589804 FUE589804:FUJ589804 GEA589804:GEF589804 GNW589804:GOB589804 GXS589804:GXX589804 HHO589804:HHT589804 HRK589804:HRP589804 IBG589804:IBL589804 ILC589804:ILH589804 IUY589804:IVD589804 JEU589804:JEZ589804 JOQ589804:JOV589804 JYM589804:JYR589804 KII589804:KIN589804 KSE589804:KSJ589804 LCA589804:LCF589804 LLW589804:LMB589804 LVS589804:LVX589804 MFO589804:MFT589804 MPK589804:MPP589804 MZG589804:MZL589804 NJC589804:NJH589804 NSY589804:NTD589804 OCU589804:OCZ589804 OMQ589804:OMV589804 OWM589804:OWR589804 PGI589804:PGN589804 PQE589804:PQJ589804 QAA589804:QAF589804 QJW589804:QKB589804 QTS589804:QTX589804 RDO589804:RDT589804 RNK589804:RNP589804 RXG589804:RXL589804 SHC589804:SHH589804 SQY589804:SRD589804 TAU589804:TAZ589804 TKQ589804:TKV589804 TUM589804:TUR589804 UEI589804:UEN589804 UOE589804:UOJ589804 UYA589804:UYF589804 VHW589804:VIB589804 VRS589804:VRX589804 WBO589804:WBT589804 WLK589804:WLP589804 WVG589804:WVL589804 B655340:G655340 IU655340:IZ655340 SQ655340:SV655340 ACM655340:ACR655340 AMI655340:AMN655340 AWE655340:AWJ655340 BGA655340:BGF655340 BPW655340:BQB655340 BZS655340:BZX655340 CJO655340:CJT655340 CTK655340:CTP655340 DDG655340:DDL655340 DNC655340:DNH655340 DWY655340:DXD655340 EGU655340:EGZ655340 EQQ655340:EQV655340 FAM655340:FAR655340 FKI655340:FKN655340 FUE655340:FUJ655340 GEA655340:GEF655340 GNW655340:GOB655340 GXS655340:GXX655340 HHO655340:HHT655340 HRK655340:HRP655340 IBG655340:IBL655340 ILC655340:ILH655340 IUY655340:IVD655340 JEU655340:JEZ655340 JOQ655340:JOV655340 JYM655340:JYR655340 KII655340:KIN655340 KSE655340:KSJ655340 LCA655340:LCF655340 LLW655340:LMB655340 LVS655340:LVX655340 MFO655340:MFT655340 MPK655340:MPP655340 MZG655340:MZL655340 NJC655340:NJH655340 NSY655340:NTD655340 OCU655340:OCZ655340 OMQ655340:OMV655340 OWM655340:OWR655340 PGI655340:PGN655340 PQE655340:PQJ655340 QAA655340:QAF655340 QJW655340:QKB655340 QTS655340:QTX655340 RDO655340:RDT655340 RNK655340:RNP655340 RXG655340:RXL655340 SHC655340:SHH655340 SQY655340:SRD655340 TAU655340:TAZ655340 TKQ655340:TKV655340 TUM655340:TUR655340 UEI655340:UEN655340 UOE655340:UOJ655340 UYA655340:UYF655340 VHW655340:VIB655340 VRS655340:VRX655340 WBO655340:WBT655340 WLK655340:WLP655340 WVG655340:WVL655340 B720876:G720876 IU720876:IZ720876 SQ720876:SV720876 ACM720876:ACR720876 AMI720876:AMN720876 AWE720876:AWJ720876 BGA720876:BGF720876 BPW720876:BQB720876 BZS720876:BZX720876 CJO720876:CJT720876 CTK720876:CTP720876 DDG720876:DDL720876 DNC720876:DNH720876 DWY720876:DXD720876 EGU720876:EGZ720876 EQQ720876:EQV720876 FAM720876:FAR720876 FKI720876:FKN720876 FUE720876:FUJ720876 GEA720876:GEF720876 GNW720876:GOB720876 GXS720876:GXX720876 HHO720876:HHT720876 HRK720876:HRP720876 IBG720876:IBL720876 ILC720876:ILH720876 IUY720876:IVD720876 JEU720876:JEZ720876 JOQ720876:JOV720876 JYM720876:JYR720876 KII720876:KIN720876 KSE720876:KSJ720876 LCA720876:LCF720876 LLW720876:LMB720876 LVS720876:LVX720876 MFO720876:MFT720876 MPK720876:MPP720876 MZG720876:MZL720876 NJC720876:NJH720876 NSY720876:NTD720876 OCU720876:OCZ720876 OMQ720876:OMV720876 OWM720876:OWR720876 PGI720876:PGN720876 PQE720876:PQJ720876 QAA720876:QAF720876 QJW720876:QKB720876 QTS720876:QTX720876 RDO720876:RDT720876 RNK720876:RNP720876 RXG720876:RXL720876 SHC720876:SHH720876 SQY720876:SRD720876 TAU720876:TAZ720876 TKQ720876:TKV720876 TUM720876:TUR720876 UEI720876:UEN720876 UOE720876:UOJ720876 UYA720876:UYF720876 VHW720876:VIB720876 VRS720876:VRX720876 WBO720876:WBT720876 WLK720876:WLP720876 WVG720876:WVL720876 B786412:G786412 IU786412:IZ786412 SQ786412:SV786412 ACM786412:ACR786412 AMI786412:AMN786412 AWE786412:AWJ786412 BGA786412:BGF786412 BPW786412:BQB786412 BZS786412:BZX786412 CJO786412:CJT786412 CTK786412:CTP786412 DDG786412:DDL786412 DNC786412:DNH786412 DWY786412:DXD786412 EGU786412:EGZ786412 EQQ786412:EQV786412 FAM786412:FAR786412 FKI786412:FKN786412 FUE786412:FUJ786412 GEA786412:GEF786412 GNW786412:GOB786412 GXS786412:GXX786412 HHO786412:HHT786412 HRK786412:HRP786412 IBG786412:IBL786412 ILC786412:ILH786412 IUY786412:IVD786412 JEU786412:JEZ786412 JOQ786412:JOV786412 JYM786412:JYR786412 KII786412:KIN786412 KSE786412:KSJ786412 LCA786412:LCF786412 LLW786412:LMB786412 LVS786412:LVX786412 MFO786412:MFT786412 MPK786412:MPP786412 MZG786412:MZL786412 NJC786412:NJH786412 NSY786412:NTD786412 OCU786412:OCZ786412 OMQ786412:OMV786412 OWM786412:OWR786412 PGI786412:PGN786412 PQE786412:PQJ786412 QAA786412:QAF786412 QJW786412:QKB786412 QTS786412:QTX786412 RDO786412:RDT786412 RNK786412:RNP786412 RXG786412:RXL786412 SHC786412:SHH786412 SQY786412:SRD786412 TAU786412:TAZ786412 TKQ786412:TKV786412 TUM786412:TUR786412 UEI786412:UEN786412 UOE786412:UOJ786412 UYA786412:UYF786412 VHW786412:VIB786412 VRS786412:VRX786412 WBO786412:WBT786412 WLK786412:WLP786412 WVG786412:WVL786412 B851948:G851948 IU851948:IZ851948 SQ851948:SV851948 ACM851948:ACR851948 AMI851948:AMN851948 AWE851948:AWJ851948 BGA851948:BGF851948 BPW851948:BQB851948 BZS851948:BZX851948 CJO851948:CJT851948 CTK851948:CTP851948 DDG851948:DDL851948 DNC851948:DNH851948 DWY851948:DXD851948 EGU851948:EGZ851948 EQQ851948:EQV851948 FAM851948:FAR851948 FKI851948:FKN851948 FUE851948:FUJ851948 GEA851948:GEF851948 GNW851948:GOB851948 GXS851948:GXX851948 HHO851948:HHT851948 HRK851948:HRP851948 IBG851948:IBL851948 ILC851948:ILH851948 IUY851948:IVD851948 JEU851948:JEZ851948 JOQ851948:JOV851948 JYM851948:JYR851948 KII851948:KIN851948 KSE851948:KSJ851948 LCA851948:LCF851948 LLW851948:LMB851948 LVS851948:LVX851948 MFO851948:MFT851948 MPK851948:MPP851948 MZG851948:MZL851948 NJC851948:NJH851948 NSY851948:NTD851948 OCU851948:OCZ851948 OMQ851948:OMV851948 OWM851948:OWR851948 PGI851948:PGN851948 PQE851948:PQJ851948 QAA851948:QAF851948 QJW851948:QKB851948 QTS851948:QTX851948 RDO851948:RDT851948 RNK851948:RNP851948 RXG851948:RXL851948 SHC851948:SHH851948 SQY851948:SRD851948 TAU851948:TAZ851948 TKQ851948:TKV851948 TUM851948:TUR851948 UEI851948:UEN851948 UOE851948:UOJ851948 UYA851948:UYF851948 VHW851948:VIB851948 VRS851948:VRX851948 WBO851948:WBT851948 WLK851948:WLP851948 WVG851948:WVL851948 B917484:G917484 IU917484:IZ917484 SQ917484:SV917484 ACM917484:ACR917484 AMI917484:AMN917484 AWE917484:AWJ917484 BGA917484:BGF917484 BPW917484:BQB917484 BZS917484:BZX917484 CJO917484:CJT917484 CTK917484:CTP917484 DDG917484:DDL917484 DNC917484:DNH917484 DWY917484:DXD917484 EGU917484:EGZ917484 EQQ917484:EQV917484 FAM917484:FAR917484 FKI917484:FKN917484 FUE917484:FUJ917484 GEA917484:GEF917484 GNW917484:GOB917484 GXS917484:GXX917484 HHO917484:HHT917484 HRK917484:HRP917484 IBG917484:IBL917484 ILC917484:ILH917484 IUY917484:IVD917484 JEU917484:JEZ917484 JOQ917484:JOV917484 JYM917484:JYR917484 KII917484:KIN917484 KSE917484:KSJ917484 LCA917484:LCF917484 LLW917484:LMB917484 LVS917484:LVX917484 MFO917484:MFT917484 MPK917484:MPP917484 MZG917484:MZL917484 NJC917484:NJH917484 NSY917484:NTD917484 OCU917484:OCZ917484 OMQ917484:OMV917484 OWM917484:OWR917484 PGI917484:PGN917484 PQE917484:PQJ917484 QAA917484:QAF917484 QJW917484:QKB917484 QTS917484:QTX917484 RDO917484:RDT917484 RNK917484:RNP917484 RXG917484:RXL917484 SHC917484:SHH917484 SQY917484:SRD917484 TAU917484:TAZ917484 TKQ917484:TKV917484 TUM917484:TUR917484 UEI917484:UEN917484 UOE917484:UOJ917484 UYA917484:UYF917484 VHW917484:VIB917484 VRS917484:VRX917484 WBO917484:WBT917484 WLK917484:WLP917484 WVG917484:WVL917484 B983020:G983020 IU983020:IZ983020 SQ983020:SV983020 ACM983020:ACR983020 AMI983020:AMN983020 AWE983020:AWJ983020 BGA983020:BGF983020 BPW983020:BQB983020 BZS983020:BZX983020 CJO983020:CJT983020 CTK983020:CTP983020 DDG983020:DDL983020 DNC983020:DNH983020 DWY983020:DXD983020 EGU983020:EGZ983020 EQQ983020:EQV983020 FAM983020:FAR983020 FKI983020:FKN983020 FUE983020:FUJ983020 GEA983020:GEF983020 GNW983020:GOB983020 GXS983020:GXX983020 HHO983020:HHT983020 HRK983020:HRP983020 IBG983020:IBL983020 ILC983020:ILH983020 IUY983020:IVD983020 JEU983020:JEZ983020 JOQ983020:JOV983020 JYM983020:JYR983020 KII983020:KIN983020 KSE983020:KSJ983020 LCA983020:LCF983020 LLW983020:LMB983020 LVS983020:LVX983020 MFO983020:MFT983020 MPK983020:MPP983020 MZG983020:MZL983020 NJC983020:NJH983020 NSY983020:NTD983020 OCU983020:OCZ983020 OMQ983020:OMV983020 OWM983020:OWR983020 PGI983020:PGN983020 PQE983020:PQJ983020 QAA983020:QAF983020 QJW983020:QKB983020 QTS983020:QTX983020 RDO983020:RDT983020 RNK983020:RNP983020 RXG983020:RXL983020 SHC983020:SHH983020 SQY983020:SRD983020 TAU983020:TAZ983020 TKQ983020:TKV983020 TUM983020:TUR983020 UEI983020:UEN983020 UOE983020:UOJ983020 UYA983020:UYF983020 VHW983020:VIB983020 VRS983020:VRX983020 WBO983020:WBT983020 WLK983020:WLP983020 WVG983020:WVL983020 B65522:G65522 IU65522:IZ65522 SQ65522:SV65522 ACM65522:ACR65522 AMI65522:AMN65522 AWE65522:AWJ65522 BGA65522:BGF65522 BPW65522:BQB65522 BZS65522:BZX65522 CJO65522:CJT65522 CTK65522:CTP65522 DDG65522:DDL65522 DNC65522:DNH65522 DWY65522:DXD65522 EGU65522:EGZ65522 EQQ65522:EQV65522 FAM65522:FAR65522 FKI65522:FKN65522 FUE65522:FUJ65522 GEA65522:GEF65522 GNW65522:GOB65522 GXS65522:GXX65522 HHO65522:HHT65522 HRK65522:HRP65522 IBG65522:IBL65522 ILC65522:ILH65522 IUY65522:IVD65522 JEU65522:JEZ65522 JOQ65522:JOV65522 JYM65522:JYR65522 KII65522:KIN65522 KSE65522:KSJ65522 LCA65522:LCF65522 LLW65522:LMB65522 LVS65522:LVX65522 MFO65522:MFT65522 MPK65522:MPP65522 MZG65522:MZL65522 NJC65522:NJH65522 NSY65522:NTD65522 OCU65522:OCZ65522 OMQ65522:OMV65522 OWM65522:OWR65522 PGI65522:PGN65522 PQE65522:PQJ65522 QAA65522:QAF65522 QJW65522:QKB65522 QTS65522:QTX65522 RDO65522:RDT65522 RNK65522:RNP65522 RXG65522:RXL65522 SHC65522:SHH65522 SQY65522:SRD65522 TAU65522:TAZ65522 TKQ65522:TKV65522 TUM65522:TUR65522 UEI65522:UEN65522 UOE65522:UOJ65522 UYA65522:UYF65522 VHW65522:VIB65522 VRS65522:VRX65522 WBO65522:WBT65522 WLK65522:WLP65522 WVG65522:WVL65522 B131058:G131058 IU131058:IZ131058 SQ131058:SV131058 ACM131058:ACR131058 AMI131058:AMN131058 AWE131058:AWJ131058 BGA131058:BGF131058 BPW131058:BQB131058 BZS131058:BZX131058 CJO131058:CJT131058 CTK131058:CTP131058 DDG131058:DDL131058 DNC131058:DNH131058 DWY131058:DXD131058 EGU131058:EGZ131058 EQQ131058:EQV131058 FAM131058:FAR131058 FKI131058:FKN131058 FUE131058:FUJ131058 GEA131058:GEF131058 GNW131058:GOB131058 GXS131058:GXX131058 HHO131058:HHT131058 HRK131058:HRP131058 IBG131058:IBL131058 ILC131058:ILH131058 IUY131058:IVD131058 JEU131058:JEZ131058 JOQ131058:JOV131058 JYM131058:JYR131058 KII131058:KIN131058 KSE131058:KSJ131058 LCA131058:LCF131058 LLW131058:LMB131058 LVS131058:LVX131058 MFO131058:MFT131058 MPK131058:MPP131058 MZG131058:MZL131058 NJC131058:NJH131058 NSY131058:NTD131058 OCU131058:OCZ131058 OMQ131058:OMV131058 OWM131058:OWR131058 PGI131058:PGN131058 PQE131058:PQJ131058 QAA131058:QAF131058 QJW131058:QKB131058 QTS131058:QTX131058 RDO131058:RDT131058 RNK131058:RNP131058 RXG131058:RXL131058 SHC131058:SHH131058 SQY131058:SRD131058 TAU131058:TAZ131058 TKQ131058:TKV131058 TUM131058:TUR131058 UEI131058:UEN131058 UOE131058:UOJ131058 UYA131058:UYF131058 VHW131058:VIB131058 VRS131058:VRX131058 WBO131058:WBT131058 WLK131058:WLP131058 WVG131058:WVL131058 B196594:G196594 IU196594:IZ196594 SQ196594:SV196594 ACM196594:ACR196594 AMI196594:AMN196594 AWE196594:AWJ196594 BGA196594:BGF196594 BPW196594:BQB196594 BZS196594:BZX196594 CJO196594:CJT196594 CTK196594:CTP196594 DDG196594:DDL196594 DNC196594:DNH196594 DWY196594:DXD196594 EGU196594:EGZ196594 EQQ196594:EQV196594 FAM196594:FAR196594 FKI196594:FKN196594 FUE196594:FUJ196594 GEA196594:GEF196594 GNW196594:GOB196594 GXS196594:GXX196594 HHO196594:HHT196594 HRK196594:HRP196594 IBG196594:IBL196594 ILC196594:ILH196594 IUY196594:IVD196594 JEU196594:JEZ196594 JOQ196594:JOV196594 JYM196594:JYR196594 KII196594:KIN196594 KSE196594:KSJ196594 LCA196594:LCF196594 LLW196594:LMB196594 LVS196594:LVX196594 MFO196594:MFT196594 MPK196594:MPP196594 MZG196594:MZL196594 NJC196594:NJH196594 NSY196594:NTD196594 OCU196594:OCZ196594 OMQ196594:OMV196594 OWM196594:OWR196594 PGI196594:PGN196594 PQE196594:PQJ196594 QAA196594:QAF196594 QJW196594:QKB196594 QTS196594:QTX196594 RDO196594:RDT196594 RNK196594:RNP196594 RXG196594:RXL196594 SHC196594:SHH196594 SQY196594:SRD196594 TAU196594:TAZ196594 TKQ196594:TKV196594 TUM196594:TUR196594 UEI196594:UEN196594 UOE196594:UOJ196594 UYA196594:UYF196594 VHW196594:VIB196594 VRS196594:VRX196594 WBO196594:WBT196594 WLK196594:WLP196594 WVG196594:WVL196594 B262130:G262130 IU262130:IZ262130 SQ262130:SV262130 ACM262130:ACR262130 AMI262130:AMN262130 AWE262130:AWJ262130 BGA262130:BGF262130 BPW262130:BQB262130 BZS262130:BZX262130 CJO262130:CJT262130 CTK262130:CTP262130 DDG262130:DDL262130 DNC262130:DNH262130 DWY262130:DXD262130 EGU262130:EGZ262130 EQQ262130:EQV262130 FAM262130:FAR262130 FKI262130:FKN262130 FUE262130:FUJ262130 GEA262130:GEF262130 GNW262130:GOB262130 GXS262130:GXX262130 HHO262130:HHT262130 HRK262130:HRP262130 IBG262130:IBL262130 ILC262130:ILH262130 IUY262130:IVD262130 JEU262130:JEZ262130 JOQ262130:JOV262130 JYM262130:JYR262130 KII262130:KIN262130 KSE262130:KSJ262130 LCA262130:LCF262130 LLW262130:LMB262130 LVS262130:LVX262130 MFO262130:MFT262130 MPK262130:MPP262130 MZG262130:MZL262130 NJC262130:NJH262130 NSY262130:NTD262130 OCU262130:OCZ262130 OMQ262130:OMV262130 OWM262130:OWR262130 PGI262130:PGN262130 PQE262130:PQJ262130 QAA262130:QAF262130 QJW262130:QKB262130 QTS262130:QTX262130 RDO262130:RDT262130 RNK262130:RNP262130 RXG262130:RXL262130 SHC262130:SHH262130 SQY262130:SRD262130 TAU262130:TAZ262130 TKQ262130:TKV262130 TUM262130:TUR262130 UEI262130:UEN262130 UOE262130:UOJ262130 UYA262130:UYF262130 VHW262130:VIB262130 VRS262130:VRX262130 WBO262130:WBT262130 WLK262130:WLP262130 WVG262130:WVL262130 B327666:G327666 IU327666:IZ327666 SQ327666:SV327666 ACM327666:ACR327666 AMI327666:AMN327666 AWE327666:AWJ327666 BGA327666:BGF327666 BPW327666:BQB327666 BZS327666:BZX327666 CJO327666:CJT327666 CTK327666:CTP327666 DDG327666:DDL327666 DNC327666:DNH327666 DWY327666:DXD327666 EGU327666:EGZ327666 EQQ327666:EQV327666 FAM327666:FAR327666 FKI327666:FKN327666 FUE327666:FUJ327666 GEA327666:GEF327666 GNW327666:GOB327666 GXS327666:GXX327666 HHO327666:HHT327666 HRK327666:HRP327666 IBG327666:IBL327666 ILC327666:ILH327666 IUY327666:IVD327666 JEU327666:JEZ327666 JOQ327666:JOV327666 JYM327666:JYR327666 KII327666:KIN327666 KSE327666:KSJ327666 LCA327666:LCF327666 LLW327666:LMB327666 LVS327666:LVX327666 MFO327666:MFT327666 MPK327666:MPP327666 MZG327666:MZL327666 NJC327666:NJH327666 NSY327666:NTD327666 OCU327666:OCZ327666 OMQ327666:OMV327666 OWM327666:OWR327666 PGI327666:PGN327666 PQE327666:PQJ327666 QAA327666:QAF327666 QJW327666:QKB327666 QTS327666:QTX327666 RDO327666:RDT327666 RNK327666:RNP327666 RXG327666:RXL327666 SHC327666:SHH327666 SQY327666:SRD327666 TAU327666:TAZ327666 TKQ327666:TKV327666 TUM327666:TUR327666 UEI327666:UEN327666 UOE327666:UOJ327666 UYA327666:UYF327666 VHW327666:VIB327666 VRS327666:VRX327666 WBO327666:WBT327666 WLK327666:WLP327666 WVG327666:WVL327666 B393202:G393202 IU393202:IZ393202 SQ393202:SV393202 ACM393202:ACR393202 AMI393202:AMN393202 AWE393202:AWJ393202 BGA393202:BGF393202 BPW393202:BQB393202 BZS393202:BZX393202 CJO393202:CJT393202 CTK393202:CTP393202 DDG393202:DDL393202 DNC393202:DNH393202 DWY393202:DXD393202 EGU393202:EGZ393202 EQQ393202:EQV393202 FAM393202:FAR393202 FKI393202:FKN393202 FUE393202:FUJ393202 GEA393202:GEF393202 GNW393202:GOB393202 GXS393202:GXX393202 HHO393202:HHT393202 HRK393202:HRP393202 IBG393202:IBL393202 ILC393202:ILH393202 IUY393202:IVD393202 JEU393202:JEZ393202 JOQ393202:JOV393202 JYM393202:JYR393202 KII393202:KIN393202 KSE393202:KSJ393202 LCA393202:LCF393202 LLW393202:LMB393202 LVS393202:LVX393202 MFO393202:MFT393202 MPK393202:MPP393202 MZG393202:MZL393202 NJC393202:NJH393202 NSY393202:NTD393202 OCU393202:OCZ393202 OMQ393202:OMV393202 OWM393202:OWR393202 PGI393202:PGN393202 PQE393202:PQJ393202 QAA393202:QAF393202 QJW393202:QKB393202 QTS393202:QTX393202 RDO393202:RDT393202 RNK393202:RNP393202 RXG393202:RXL393202 SHC393202:SHH393202 SQY393202:SRD393202 TAU393202:TAZ393202 TKQ393202:TKV393202 TUM393202:TUR393202 UEI393202:UEN393202 UOE393202:UOJ393202 UYA393202:UYF393202 VHW393202:VIB393202 VRS393202:VRX393202 WBO393202:WBT393202 WLK393202:WLP393202 WVG393202:WVL393202 B458738:G458738 IU458738:IZ458738 SQ458738:SV458738 ACM458738:ACR458738 AMI458738:AMN458738 AWE458738:AWJ458738 BGA458738:BGF458738 BPW458738:BQB458738 BZS458738:BZX458738 CJO458738:CJT458738 CTK458738:CTP458738 DDG458738:DDL458738 DNC458738:DNH458738 DWY458738:DXD458738 EGU458738:EGZ458738 EQQ458738:EQV458738 FAM458738:FAR458738 FKI458738:FKN458738 FUE458738:FUJ458738 GEA458738:GEF458738 GNW458738:GOB458738 GXS458738:GXX458738 HHO458738:HHT458738 HRK458738:HRP458738 IBG458738:IBL458738 ILC458738:ILH458738 IUY458738:IVD458738 JEU458738:JEZ458738 JOQ458738:JOV458738 JYM458738:JYR458738 KII458738:KIN458738 KSE458738:KSJ458738 LCA458738:LCF458738 LLW458738:LMB458738 LVS458738:LVX458738 MFO458738:MFT458738 MPK458738:MPP458738 MZG458738:MZL458738 NJC458738:NJH458738 NSY458738:NTD458738 OCU458738:OCZ458738 OMQ458738:OMV458738 OWM458738:OWR458738 PGI458738:PGN458738 PQE458738:PQJ458738 QAA458738:QAF458738 QJW458738:QKB458738 QTS458738:QTX458738 RDO458738:RDT458738 RNK458738:RNP458738 RXG458738:RXL458738 SHC458738:SHH458738 SQY458738:SRD458738 TAU458738:TAZ458738 TKQ458738:TKV458738 TUM458738:TUR458738 UEI458738:UEN458738 UOE458738:UOJ458738 UYA458738:UYF458738 VHW458738:VIB458738 VRS458738:VRX458738 WBO458738:WBT458738 WLK458738:WLP458738 WVG458738:WVL458738 B524274:G524274 IU524274:IZ524274 SQ524274:SV524274 ACM524274:ACR524274 AMI524274:AMN524274 AWE524274:AWJ524274 BGA524274:BGF524274 BPW524274:BQB524274 BZS524274:BZX524274 CJO524274:CJT524274 CTK524274:CTP524274 DDG524274:DDL524274 DNC524274:DNH524274 DWY524274:DXD524274 EGU524274:EGZ524274 EQQ524274:EQV524274 FAM524274:FAR524274 FKI524274:FKN524274 FUE524274:FUJ524274 GEA524274:GEF524274 GNW524274:GOB524274 GXS524274:GXX524274 HHO524274:HHT524274 HRK524274:HRP524274 IBG524274:IBL524274 ILC524274:ILH524274 IUY524274:IVD524274 JEU524274:JEZ524274 JOQ524274:JOV524274 JYM524274:JYR524274 KII524274:KIN524274 KSE524274:KSJ524274 LCA524274:LCF524274 LLW524274:LMB524274 LVS524274:LVX524274 MFO524274:MFT524274 MPK524274:MPP524274 MZG524274:MZL524274 NJC524274:NJH524274 NSY524274:NTD524274 OCU524274:OCZ524274 OMQ524274:OMV524274 OWM524274:OWR524274 PGI524274:PGN524274 PQE524274:PQJ524274 QAA524274:QAF524274 QJW524274:QKB524274 QTS524274:QTX524274 RDO524274:RDT524274 RNK524274:RNP524274 RXG524274:RXL524274 SHC524274:SHH524274 SQY524274:SRD524274 TAU524274:TAZ524274 TKQ524274:TKV524274 TUM524274:TUR524274 UEI524274:UEN524274 UOE524274:UOJ524274 UYA524274:UYF524274 VHW524274:VIB524274 VRS524274:VRX524274 WBO524274:WBT524274 WLK524274:WLP524274 WVG524274:WVL524274 B589810:G589810 IU589810:IZ589810 SQ589810:SV589810 ACM589810:ACR589810 AMI589810:AMN589810 AWE589810:AWJ589810 BGA589810:BGF589810 BPW589810:BQB589810 BZS589810:BZX589810 CJO589810:CJT589810 CTK589810:CTP589810 DDG589810:DDL589810 DNC589810:DNH589810 DWY589810:DXD589810 EGU589810:EGZ589810 EQQ589810:EQV589810 FAM589810:FAR589810 FKI589810:FKN589810 FUE589810:FUJ589810 GEA589810:GEF589810 GNW589810:GOB589810 GXS589810:GXX589810 HHO589810:HHT589810 HRK589810:HRP589810 IBG589810:IBL589810 ILC589810:ILH589810 IUY589810:IVD589810 JEU589810:JEZ589810 JOQ589810:JOV589810 JYM589810:JYR589810 KII589810:KIN589810 KSE589810:KSJ589810 LCA589810:LCF589810 LLW589810:LMB589810 LVS589810:LVX589810 MFO589810:MFT589810 MPK589810:MPP589810 MZG589810:MZL589810 NJC589810:NJH589810 NSY589810:NTD589810 OCU589810:OCZ589810 OMQ589810:OMV589810 OWM589810:OWR589810 PGI589810:PGN589810 PQE589810:PQJ589810 QAA589810:QAF589810 QJW589810:QKB589810 QTS589810:QTX589810 RDO589810:RDT589810 RNK589810:RNP589810 RXG589810:RXL589810 SHC589810:SHH589810 SQY589810:SRD589810 TAU589810:TAZ589810 TKQ589810:TKV589810 TUM589810:TUR589810 UEI589810:UEN589810 UOE589810:UOJ589810 UYA589810:UYF589810 VHW589810:VIB589810 VRS589810:VRX589810 WBO589810:WBT589810 WLK589810:WLP589810 WVG589810:WVL589810 B655346:G655346 IU655346:IZ655346 SQ655346:SV655346 ACM655346:ACR655346 AMI655346:AMN655346 AWE655346:AWJ655346 BGA655346:BGF655346 BPW655346:BQB655346 BZS655346:BZX655346 CJO655346:CJT655346 CTK655346:CTP655346 DDG655346:DDL655346 DNC655346:DNH655346 DWY655346:DXD655346 EGU655346:EGZ655346 EQQ655346:EQV655346 FAM655346:FAR655346 FKI655346:FKN655346 FUE655346:FUJ655346 GEA655346:GEF655346 GNW655346:GOB655346 GXS655346:GXX655346 HHO655346:HHT655346 HRK655346:HRP655346 IBG655346:IBL655346 ILC655346:ILH655346 IUY655346:IVD655346 JEU655346:JEZ655346 JOQ655346:JOV655346 JYM655346:JYR655346 KII655346:KIN655346 KSE655346:KSJ655346 LCA655346:LCF655346 LLW655346:LMB655346 LVS655346:LVX655346 MFO655346:MFT655346 MPK655346:MPP655346 MZG655346:MZL655346 NJC655346:NJH655346 NSY655346:NTD655346 OCU655346:OCZ655346 OMQ655346:OMV655346 OWM655346:OWR655346 PGI655346:PGN655346 PQE655346:PQJ655346 QAA655346:QAF655346 QJW655346:QKB655346 QTS655346:QTX655346 RDO655346:RDT655346 RNK655346:RNP655346 RXG655346:RXL655346 SHC655346:SHH655346 SQY655346:SRD655346 TAU655346:TAZ655346 TKQ655346:TKV655346 TUM655346:TUR655346 UEI655346:UEN655346 UOE655346:UOJ655346 UYA655346:UYF655346 VHW655346:VIB655346 VRS655346:VRX655346 WBO655346:WBT655346 WLK655346:WLP655346 WVG655346:WVL655346 B720882:G720882 IU720882:IZ720882 SQ720882:SV720882 ACM720882:ACR720882 AMI720882:AMN720882 AWE720882:AWJ720882 BGA720882:BGF720882 BPW720882:BQB720882 BZS720882:BZX720882 CJO720882:CJT720882 CTK720882:CTP720882 DDG720882:DDL720882 DNC720882:DNH720882 DWY720882:DXD720882 EGU720882:EGZ720882 EQQ720882:EQV720882 FAM720882:FAR720882 FKI720882:FKN720882 FUE720882:FUJ720882 GEA720882:GEF720882 GNW720882:GOB720882 GXS720882:GXX720882 HHO720882:HHT720882 HRK720882:HRP720882 IBG720882:IBL720882 ILC720882:ILH720882 IUY720882:IVD720882 JEU720882:JEZ720882 JOQ720882:JOV720882 JYM720882:JYR720882 KII720882:KIN720882 KSE720882:KSJ720882 LCA720882:LCF720882 LLW720882:LMB720882 LVS720882:LVX720882 MFO720882:MFT720882 MPK720882:MPP720882 MZG720882:MZL720882 NJC720882:NJH720882 NSY720882:NTD720882 OCU720882:OCZ720882 OMQ720882:OMV720882 OWM720882:OWR720882 PGI720882:PGN720882 PQE720882:PQJ720882 QAA720882:QAF720882 QJW720882:QKB720882 QTS720882:QTX720882 RDO720882:RDT720882 RNK720882:RNP720882 RXG720882:RXL720882 SHC720882:SHH720882 SQY720882:SRD720882 TAU720882:TAZ720882 TKQ720882:TKV720882 TUM720882:TUR720882 UEI720882:UEN720882 UOE720882:UOJ720882 UYA720882:UYF720882 VHW720882:VIB720882 VRS720882:VRX720882 WBO720882:WBT720882 WLK720882:WLP720882 WVG720882:WVL720882 B786418:G786418 IU786418:IZ786418 SQ786418:SV786418 ACM786418:ACR786418 AMI786418:AMN786418 AWE786418:AWJ786418 BGA786418:BGF786418 BPW786418:BQB786418 BZS786418:BZX786418 CJO786418:CJT786418 CTK786418:CTP786418 DDG786418:DDL786418 DNC786418:DNH786418 DWY786418:DXD786418 EGU786418:EGZ786418 EQQ786418:EQV786418 FAM786418:FAR786418 FKI786418:FKN786418 FUE786418:FUJ786418 GEA786418:GEF786418 GNW786418:GOB786418 GXS786418:GXX786418 HHO786418:HHT786418 HRK786418:HRP786418 IBG786418:IBL786418 ILC786418:ILH786418 IUY786418:IVD786418 JEU786418:JEZ786418 JOQ786418:JOV786418 JYM786418:JYR786418 KII786418:KIN786418 KSE786418:KSJ786418 LCA786418:LCF786418 LLW786418:LMB786418 LVS786418:LVX786418 MFO786418:MFT786418 MPK786418:MPP786418 MZG786418:MZL786418 NJC786418:NJH786418 NSY786418:NTD786418 OCU786418:OCZ786418 OMQ786418:OMV786418 OWM786418:OWR786418 PGI786418:PGN786418 PQE786418:PQJ786418 QAA786418:QAF786418 QJW786418:QKB786418 QTS786418:QTX786418 RDO786418:RDT786418 RNK786418:RNP786418 RXG786418:RXL786418 SHC786418:SHH786418 SQY786418:SRD786418 TAU786418:TAZ786418 TKQ786418:TKV786418 TUM786418:TUR786418 UEI786418:UEN786418 UOE786418:UOJ786418 UYA786418:UYF786418 VHW786418:VIB786418 VRS786418:VRX786418 WBO786418:WBT786418 WLK786418:WLP786418 WVG786418:WVL786418 B851954:G851954 IU851954:IZ851954 SQ851954:SV851954 ACM851954:ACR851954 AMI851954:AMN851954 AWE851954:AWJ851954 BGA851954:BGF851954 BPW851954:BQB851954 BZS851954:BZX851954 CJO851954:CJT851954 CTK851954:CTP851954 DDG851954:DDL851954 DNC851954:DNH851954 DWY851954:DXD851954 EGU851954:EGZ851954 EQQ851954:EQV851954 FAM851954:FAR851954 FKI851954:FKN851954 FUE851954:FUJ851954 GEA851954:GEF851954 GNW851954:GOB851954 GXS851954:GXX851954 HHO851954:HHT851954 HRK851954:HRP851954 IBG851954:IBL851954 ILC851954:ILH851954 IUY851954:IVD851954 JEU851954:JEZ851954 JOQ851954:JOV851954 JYM851954:JYR851954 KII851954:KIN851954 KSE851954:KSJ851954 LCA851954:LCF851954 LLW851954:LMB851954 LVS851954:LVX851954 MFO851954:MFT851954 MPK851954:MPP851954 MZG851954:MZL851954 NJC851954:NJH851954 NSY851954:NTD851954 OCU851954:OCZ851954 OMQ851954:OMV851954 OWM851954:OWR851954 PGI851954:PGN851954 PQE851954:PQJ851954 QAA851954:QAF851954 QJW851954:QKB851954 QTS851954:QTX851954 RDO851954:RDT851954 RNK851954:RNP851954 RXG851954:RXL851954 SHC851954:SHH851954 SQY851954:SRD851954 TAU851954:TAZ851954 TKQ851954:TKV851954 TUM851954:TUR851954 UEI851954:UEN851954 UOE851954:UOJ851954 UYA851954:UYF851954 VHW851954:VIB851954 VRS851954:VRX851954 WBO851954:WBT851954 WLK851954:WLP851954 WVG851954:WVL851954 B917490:G917490 IU917490:IZ917490 SQ917490:SV917490 ACM917490:ACR917490 AMI917490:AMN917490 AWE917490:AWJ917490 BGA917490:BGF917490 BPW917490:BQB917490 BZS917490:BZX917490 CJO917490:CJT917490 CTK917490:CTP917490 DDG917490:DDL917490 DNC917490:DNH917490 DWY917490:DXD917490 EGU917490:EGZ917490 EQQ917490:EQV917490 FAM917490:FAR917490 FKI917490:FKN917490 FUE917490:FUJ917490 GEA917490:GEF917490 GNW917490:GOB917490 GXS917490:GXX917490 HHO917490:HHT917490 HRK917490:HRP917490 IBG917490:IBL917490 ILC917490:ILH917490 IUY917490:IVD917490 JEU917490:JEZ917490 JOQ917490:JOV917490 JYM917490:JYR917490 KII917490:KIN917490 KSE917490:KSJ917490 LCA917490:LCF917490 LLW917490:LMB917490 LVS917490:LVX917490 MFO917490:MFT917490 MPK917490:MPP917490 MZG917490:MZL917490 NJC917490:NJH917490 NSY917490:NTD917490 OCU917490:OCZ917490 OMQ917490:OMV917490 OWM917490:OWR917490 PGI917490:PGN917490 PQE917490:PQJ917490 QAA917490:QAF917490 QJW917490:QKB917490 QTS917490:QTX917490 RDO917490:RDT917490 RNK917490:RNP917490 RXG917490:RXL917490 SHC917490:SHH917490 SQY917490:SRD917490 TAU917490:TAZ917490 TKQ917490:TKV917490 TUM917490:TUR917490 UEI917490:UEN917490 UOE917490:UOJ917490 UYA917490:UYF917490 VHW917490:VIB917490 VRS917490:VRX917490 WBO917490:WBT917490 WLK917490:WLP917490 WVG917490:WVL917490 B983026:G983026 IU983026:IZ983026 SQ983026:SV983026 ACM983026:ACR983026 AMI983026:AMN983026 AWE983026:AWJ983026 BGA983026:BGF983026 BPW983026:BQB983026 BZS983026:BZX983026 CJO983026:CJT983026 CTK983026:CTP983026 DDG983026:DDL983026 DNC983026:DNH983026 DWY983026:DXD983026 EGU983026:EGZ983026 EQQ983026:EQV983026 FAM983026:FAR983026 FKI983026:FKN983026 FUE983026:FUJ983026 GEA983026:GEF983026 GNW983026:GOB983026 GXS983026:GXX983026 HHO983026:HHT983026 HRK983026:HRP983026 IBG983026:IBL983026 ILC983026:ILH983026 IUY983026:IVD983026 JEU983026:JEZ983026 JOQ983026:JOV983026 JYM983026:JYR983026 KII983026:KIN983026 KSE983026:KSJ983026 LCA983026:LCF983026 LLW983026:LMB983026 LVS983026:LVX983026 MFO983026:MFT983026 MPK983026:MPP983026 MZG983026:MZL983026 NJC983026:NJH983026 NSY983026:NTD983026 OCU983026:OCZ983026 OMQ983026:OMV983026 OWM983026:OWR983026 PGI983026:PGN983026 PQE983026:PQJ983026 QAA983026:QAF983026 QJW983026:QKB983026 QTS983026:QTX983026 RDO983026:RDT983026 RNK983026:RNP983026 RXG983026:RXL983026 SHC983026:SHH983026 SQY983026:SRD983026 TAU983026:TAZ983026 TKQ983026:TKV983026 TUM983026:TUR983026 UEI983026:UEN983026 UOE983026:UOJ983026 UYA983026:UYF983026 VHW983026:VIB983026 VRS983026:VRX983026 WBO983026:WBT983026 WLK983026:WLP983026 WVG983026:WVL983026 B65528:G65528 IU65528:IZ65528 SQ65528:SV65528 ACM65528:ACR65528 AMI65528:AMN65528 AWE65528:AWJ65528 BGA65528:BGF65528 BPW65528:BQB65528 BZS65528:BZX65528 CJO65528:CJT65528 CTK65528:CTP65528 DDG65528:DDL65528 DNC65528:DNH65528 DWY65528:DXD65528 EGU65528:EGZ65528 EQQ65528:EQV65528 FAM65528:FAR65528 FKI65528:FKN65528 FUE65528:FUJ65528 GEA65528:GEF65528 GNW65528:GOB65528 GXS65528:GXX65528 HHO65528:HHT65528 HRK65528:HRP65528 IBG65528:IBL65528 ILC65528:ILH65528 IUY65528:IVD65528 JEU65528:JEZ65528 JOQ65528:JOV65528 JYM65528:JYR65528 KII65528:KIN65528 KSE65528:KSJ65528 LCA65528:LCF65528 LLW65528:LMB65528 LVS65528:LVX65528 MFO65528:MFT65528 MPK65528:MPP65528 MZG65528:MZL65528 NJC65528:NJH65528 NSY65528:NTD65528 OCU65528:OCZ65528 OMQ65528:OMV65528 OWM65528:OWR65528 PGI65528:PGN65528 PQE65528:PQJ65528 QAA65528:QAF65528 QJW65528:QKB65528 QTS65528:QTX65528 RDO65528:RDT65528 RNK65528:RNP65528 RXG65528:RXL65528 SHC65528:SHH65528 SQY65528:SRD65528 TAU65528:TAZ65528 TKQ65528:TKV65528 TUM65528:TUR65528 UEI65528:UEN65528 UOE65528:UOJ65528 UYA65528:UYF65528 VHW65528:VIB65528 VRS65528:VRX65528 WBO65528:WBT65528 WLK65528:WLP65528 WVG65528:WVL65528 B131064:G131064 IU131064:IZ131064 SQ131064:SV131064 ACM131064:ACR131064 AMI131064:AMN131064 AWE131064:AWJ131064 BGA131064:BGF131064 BPW131064:BQB131064 BZS131064:BZX131064 CJO131064:CJT131064 CTK131064:CTP131064 DDG131064:DDL131064 DNC131064:DNH131064 DWY131064:DXD131064 EGU131064:EGZ131064 EQQ131064:EQV131064 FAM131064:FAR131064 FKI131064:FKN131064 FUE131064:FUJ131064 GEA131064:GEF131064 GNW131064:GOB131064 GXS131064:GXX131064 HHO131064:HHT131064 HRK131064:HRP131064 IBG131064:IBL131064 ILC131064:ILH131064 IUY131064:IVD131064 JEU131064:JEZ131064 JOQ131064:JOV131064 JYM131064:JYR131064 KII131064:KIN131064 KSE131064:KSJ131064 LCA131064:LCF131064 LLW131064:LMB131064 LVS131064:LVX131064 MFO131064:MFT131064 MPK131064:MPP131064 MZG131064:MZL131064 NJC131064:NJH131064 NSY131064:NTD131064 OCU131064:OCZ131064 OMQ131064:OMV131064 OWM131064:OWR131064 PGI131064:PGN131064 PQE131064:PQJ131064 QAA131064:QAF131064 QJW131064:QKB131064 QTS131064:QTX131064 RDO131064:RDT131064 RNK131064:RNP131064 RXG131064:RXL131064 SHC131064:SHH131064 SQY131064:SRD131064 TAU131064:TAZ131064 TKQ131064:TKV131064 TUM131064:TUR131064 UEI131064:UEN131064 UOE131064:UOJ131064 UYA131064:UYF131064 VHW131064:VIB131064 VRS131064:VRX131064 WBO131064:WBT131064 WLK131064:WLP131064 WVG131064:WVL131064 B196600:G196600 IU196600:IZ196600 SQ196600:SV196600 ACM196600:ACR196600 AMI196600:AMN196600 AWE196600:AWJ196600 BGA196600:BGF196600 BPW196600:BQB196600 BZS196600:BZX196600 CJO196600:CJT196600 CTK196600:CTP196600 DDG196600:DDL196600 DNC196600:DNH196600 DWY196600:DXD196600 EGU196600:EGZ196600 EQQ196600:EQV196600 FAM196600:FAR196600 FKI196600:FKN196600 FUE196600:FUJ196600 GEA196600:GEF196600 GNW196600:GOB196600 GXS196600:GXX196600 HHO196600:HHT196600 HRK196600:HRP196600 IBG196600:IBL196600 ILC196600:ILH196600 IUY196600:IVD196600 JEU196600:JEZ196600 JOQ196600:JOV196600 JYM196600:JYR196600 KII196600:KIN196600 KSE196600:KSJ196600 LCA196600:LCF196600 LLW196600:LMB196600 LVS196600:LVX196600 MFO196600:MFT196600 MPK196600:MPP196600 MZG196600:MZL196600 NJC196600:NJH196600 NSY196600:NTD196600 OCU196600:OCZ196600 OMQ196600:OMV196600 OWM196600:OWR196600 PGI196600:PGN196600 PQE196600:PQJ196600 QAA196600:QAF196600 QJW196600:QKB196600 QTS196600:QTX196600 RDO196600:RDT196600 RNK196600:RNP196600 RXG196600:RXL196600 SHC196600:SHH196600 SQY196600:SRD196600 TAU196600:TAZ196600 TKQ196600:TKV196600 TUM196600:TUR196600 UEI196600:UEN196600 UOE196600:UOJ196600 UYA196600:UYF196600 VHW196600:VIB196600 VRS196600:VRX196600 WBO196600:WBT196600 WLK196600:WLP196600 WVG196600:WVL196600 B262136:G262136 IU262136:IZ262136 SQ262136:SV262136 ACM262136:ACR262136 AMI262136:AMN262136 AWE262136:AWJ262136 BGA262136:BGF262136 BPW262136:BQB262136 BZS262136:BZX262136 CJO262136:CJT262136 CTK262136:CTP262136 DDG262136:DDL262136 DNC262136:DNH262136 DWY262136:DXD262136 EGU262136:EGZ262136 EQQ262136:EQV262136 FAM262136:FAR262136 FKI262136:FKN262136 FUE262136:FUJ262136 GEA262136:GEF262136 GNW262136:GOB262136 GXS262136:GXX262136 HHO262136:HHT262136 HRK262136:HRP262136 IBG262136:IBL262136 ILC262136:ILH262136 IUY262136:IVD262136 JEU262136:JEZ262136 JOQ262136:JOV262136 JYM262136:JYR262136 KII262136:KIN262136 KSE262136:KSJ262136 LCA262136:LCF262136 LLW262136:LMB262136 LVS262136:LVX262136 MFO262136:MFT262136 MPK262136:MPP262136 MZG262136:MZL262136 NJC262136:NJH262136 NSY262136:NTD262136 OCU262136:OCZ262136 OMQ262136:OMV262136 OWM262136:OWR262136 PGI262136:PGN262136 PQE262136:PQJ262136 QAA262136:QAF262136 QJW262136:QKB262136 QTS262136:QTX262136 RDO262136:RDT262136 RNK262136:RNP262136 RXG262136:RXL262136 SHC262136:SHH262136 SQY262136:SRD262136 TAU262136:TAZ262136 TKQ262136:TKV262136 TUM262136:TUR262136 UEI262136:UEN262136 UOE262136:UOJ262136 UYA262136:UYF262136 VHW262136:VIB262136 VRS262136:VRX262136 WBO262136:WBT262136 WLK262136:WLP262136 WVG262136:WVL262136 B327672:G327672 IU327672:IZ327672 SQ327672:SV327672 ACM327672:ACR327672 AMI327672:AMN327672 AWE327672:AWJ327672 BGA327672:BGF327672 BPW327672:BQB327672 BZS327672:BZX327672 CJO327672:CJT327672 CTK327672:CTP327672 DDG327672:DDL327672 DNC327672:DNH327672 DWY327672:DXD327672 EGU327672:EGZ327672 EQQ327672:EQV327672 FAM327672:FAR327672 FKI327672:FKN327672 FUE327672:FUJ327672 GEA327672:GEF327672 GNW327672:GOB327672 GXS327672:GXX327672 HHO327672:HHT327672 HRK327672:HRP327672 IBG327672:IBL327672 ILC327672:ILH327672 IUY327672:IVD327672 JEU327672:JEZ327672 JOQ327672:JOV327672 JYM327672:JYR327672 KII327672:KIN327672 KSE327672:KSJ327672 LCA327672:LCF327672 LLW327672:LMB327672 LVS327672:LVX327672 MFO327672:MFT327672 MPK327672:MPP327672 MZG327672:MZL327672 NJC327672:NJH327672 NSY327672:NTD327672 OCU327672:OCZ327672 OMQ327672:OMV327672 OWM327672:OWR327672 PGI327672:PGN327672 PQE327672:PQJ327672 QAA327672:QAF327672 QJW327672:QKB327672 QTS327672:QTX327672 RDO327672:RDT327672 RNK327672:RNP327672 RXG327672:RXL327672 SHC327672:SHH327672 SQY327672:SRD327672 TAU327672:TAZ327672 TKQ327672:TKV327672 TUM327672:TUR327672 UEI327672:UEN327672 UOE327672:UOJ327672 UYA327672:UYF327672 VHW327672:VIB327672 VRS327672:VRX327672 WBO327672:WBT327672 WLK327672:WLP327672 WVG327672:WVL327672 B393208:G393208 IU393208:IZ393208 SQ393208:SV393208 ACM393208:ACR393208 AMI393208:AMN393208 AWE393208:AWJ393208 BGA393208:BGF393208 BPW393208:BQB393208 BZS393208:BZX393208 CJO393208:CJT393208 CTK393208:CTP393208 DDG393208:DDL393208 DNC393208:DNH393208 DWY393208:DXD393208 EGU393208:EGZ393208 EQQ393208:EQV393208 FAM393208:FAR393208 FKI393208:FKN393208 FUE393208:FUJ393208 GEA393208:GEF393208 GNW393208:GOB393208 GXS393208:GXX393208 HHO393208:HHT393208 HRK393208:HRP393208 IBG393208:IBL393208 ILC393208:ILH393208 IUY393208:IVD393208 JEU393208:JEZ393208 JOQ393208:JOV393208 JYM393208:JYR393208 KII393208:KIN393208 KSE393208:KSJ393208 LCA393208:LCF393208 LLW393208:LMB393208 LVS393208:LVX393208 MFO393208:MFT393208 MPK393208:MPP393208 MZG393208:MZL393208 NJC393208:NJH393208 NSY393208:NTD393208 OCU393208:OCZ393208 OMQ393208:OMV393208 OWM393208:OWR393208 PGI393208:PGN393208 PQE393208:PQJ393208 QAA393208:QAF393208 QJW393208:QKB393208 QTS393208:QTX393208 RDO393208:RDT393208 RNK393208:RNP393208 RXG393208:RXL393208 SHC393208:SHH393208 SQY393208:SRD393208 TAU393208:TAZ393208 TKQ393208:TKV393208 TUM393208:TUR393208 UEI393208:UEN393208 UOE393208:UOJ393208 UYA393208:UYF393208 VHW393208:VIB393208 VRS393208:VRX393208 WBO393208:WBT393208 WLK393208:WLP393208 WVG393208:WVL393208 B458744:G458744 IU458744:IZ458744 SQ458744:SV458744 ACM458744:ACR458744 AMI458744:AMN458744 AWE458744:AWJ458744 BGA458744:BGF458744 BPW458744:BQB458744 BZS458744:BZX458744 CJO458744:CJT458744 CTK458744:CTP458744 DDG458744:DDL458744 DNC458744:DNH458744 DWY458744:DXD458744 EGU458744:EGZ458744 EQQ458744:EQV458744 FAM458744:FAR458744 FKI458744:FKN458744 FUE458744:FUJ458744 GEA458744:GEF458744 GNW458744:GOB458744 GXS458744:GXX458744 HHO458744:HHT458744 HRK458744:HRP458744 IBG458744:IBL458744 ILC458744:ILH458744 IUY458744:IVD458744 JEU458744:JEZ458744 JOQ458744:JOV458744 JYM458744:JYR458744 KII458744:KIN458744 KSE458744:KSJ458744 LCA458744:LCF458744 LLW458744:LMB458744 LVS458744:LVX458744 MFO458744:MFT458744 MPK458744:MPP458744 MZG458744:MZL458744 NJC458744:NJH458744 NSY458744:NTD458744 OCU458744:OCZ458744 OMQ458744:OMV458744 OWM458744:OWR458744 PGI458744:PGN458744 PQE458744:PQJ458744 QAA458744:QAF458744 QJW458744:QKB458744 QTS458744:QTX458744 RDO458744:RDT458744 RNK458744:RNP458744 RXG458744:RXL458744 SHC458744:SHH458744 SQY458744:SRD458744 TAU458744:TAZ458744 TKQ458744:TKV458744 TUM458744:TUR458744 UEI458744:UEN458744 UOE458744:UOJ458744 UYA458744:UYF458744 VHW458744:VIB458744 VRS458744:VRX458744 WBO458744:WBT458744 WLK458744:WLP458744 WVG458744:WVL458744 B524280:G524280 IU524280:IZ524280 SQ524280:SV524280 ACM524280:ACR524280 AMI524280:AMN524280 AWE524280:AWJ524280 BGA524280:BGF524280 BPW524280:BQB524280 BZS524280:BZX524280 CJO524280:CJT524280 CTK524280:CTP524280 DDG524280:DDL524280 DNC524280:DNH524280 DWY524280:DXD524280 EGU524280:EGZ524280 EQQ524280:EQV524280 FAM524280:FAR524280 FKI524280:FKN524280 FUE524280:FUJ524280 GEA524280:GEF524280 GNW524280:GOB524280 GXS524280:GXX524280 HHO524280:HHT524280 HRK524280:HRP524280 IBG524280:IBL524280 ILC524280:ILH524280 IUY524280:IVD524280 JEU524280:JEZ524280 JOQ524280:JOV524280 JYM524280:JYR524280 KII524280:KIN524280 KSE524280:KSJ524280 LCA524280:LCF524280 LLW524280:LMB524280 LVS524280:LVX524280 MFO524280:MFT524280 MPK524280:MPP524280 MZG524280:MZL524280 NJC524280:NJH524280 NSY524280:NTD524280 OCU524280:OCZ524280 OMQ524280:OMV524280 OWM524280:OWR524280 PGI524280:PGN524280 PQE524280:PQJ524280 QAA524280:QAF524280 QJW524280:QKB524280 QTS524280:QTX524280 RDO524280:RDT524280 RNK524280:RNP524280 RXG524280:RXL524280 SHC524280:SHH524280 SQY524280:SRD524280 TAU524280:TAZ524280 TKQ524280:TKV524280 TUM524280:TUR524280 UEI524280:UEN524280 UOE524280:UOJ524280 UYA524280:UYF524280 VHW524280:VIB524280 VRS524280:VRX524280 WBO524280:WBT524280 WLK524280:WLP524280 WVG524280:WVL524280 B589816:G589816 IU589816:IZ589816 SQ589816:SV589816 ACM589816:ACR589816 AMI589816:AMN589816 AWE589816:AWJ589816 BGA589816:BGF589816 BPW589816:BQB589816 BZS589816:BZX589816 CJO589816:CJT589816 CTK589816:CTP589816 DDG589816:DDL589816 DNC589816:DNH589816 DWY589816:DXD589816 EGU589816:EGZ589816 EQQ589816:EQV589816 FAM589816:FAR589816 FKI589816:FKN589816 FUE589816:FUJ589816 GEA589816:GEF589816 GNW589816:GOB589816 GXS589816:GXX589816 HHO589816:HHT589816 HRK589816:HRP589816 IBG589816:IBL589816 ILC589816:ILH589816 IUY589816:IVD589816 JEU589816:JEZ589816 JOQ589816:JOV589816 JYM589816:JYR589816 KII589816:KIN589816 KSE589816:KSJ589816 LCA589816:LCF589816 LLW589816:LMB589816 LVS589816:LVX589816 MFO589816:MFT589816 MPK589816:MPP589816 MZG589816:MZL589816 NJC589816:NJH589816 NSY589816:NTD589816 OCU589816:OCZ589816 OMQ589816:OMV589816 OWM589816:OWR589816 PGI589816:PGN589816 PQE589816:PQJ589816 QAA589816:QAF589816 QJW589816:QKB589816 QTS589816:QTX589816 RDO589816:RDT589816 RNK589816:RNP589816 RXG589816:RXL589816 SHC589816:SHH589816 SQY589816:SRD589816 TAU589816:TAZ589816 TKQ589816:TKV589816 TUM589816:TUR589816 UEI589816:UEN589816 UOE589816:UOJ589816 UYA589816:UYF589816 VHW589816:VIB589816 VRS589816:VRX589816 WBO589816:WBT589816 WLK589816:WLP589816 WVG589816:WVL589816 B655352:G655352 IU655352:IZ655352 SQ655352:SV655352 ACM655352:ACR655352 AMI655352:AMN655352 AWE655352:AWJ655352 BGA655352:BGF655352 BPW655352:BQB655352 BZS655352:BZX655352 CJO655352:CJT655352 CTK655352:CTP655352 DDG655352:DDL655352 DNC655352:DNH655352 DWY655352:DXD655352 EGU655352:EGZ655352 EQQ655352:EQV655352 FAM655352:FAR655352 FKI655352:FKN655352 FUE655352:FUJ655352 GEA655352:GEF655352 GNW655352:GOB655352 GXS655352:GXX655352 HHO655352:HHT655352 HRK655352:HRP655352 IBG655352:IBL655352 ILC655352:ILH655352 IUY655352:IVD655352 JEU655352:JEZ655352 JOQ655352:JOV655352 JYM655352:JYR655352 KII655352:KIN655352 KSE655352:KSJ655352 LCA655352:LCF655352 LLW655352:LMB655352 LVS655352:LVX655352 MFO655352:MFT655352 MPK655352:MPP655352 MZG655352:MZL655352 NJC655352:NJH655352 NSY655352:NTD655352 OCU655352:OCZ655352 OMQ655352:OMV655352 OWM655352:OWR655352 PGI655352:PGN655352 PQE655352:PQJ655352 QAA655352:QAF655352 QJW655352:QKB655352 QTS655352:QTX655352 RDO655352:RDT655352 RNK655352:RNP655352 RXG655352:RXL655352 SHC655352:SHH655352 SQY655352:SRD655352 TAU655352:TAZ655352 TKQ655352:TKV655352 TUM655352:TUR655352 UEI655352:UEN655352 UOE655352:UOJ655352 UYA655352:UYF655352 VHW655352:VIB655352 VRS655352:VRX655352 WBO655352:WBT655352 WLK655352:WLP655352 WVG655352:WVL655352 B720888:G720888 IU720888:IZ720888 SQ720888:SV720888 ACM720888:ACR720888 AMI720888:AMN720888 AWE720888:AWJ720888 BGA720888:BGF720888 BPW720888:BQB720888 BZS720888:BZX720888 CJO720888:CJT720888 CTK720888:CTP720888 DDG720888:DDL720888 DNC720888:DNH720888 DWY720888:DXD720888 EGU720888:EGZ720888 EQQ720888:EQV720888 FAM720888:FAR720888 FKI720888:FKN720888 FUE720888:FUJ720888 GEA720888:GEF720888 GNW720888:GOB720888 GXS720888:GXX720888 HHO720888:HHT720888 HRK720888:HRP720888 IBG720888:IBL720888 ILC720888:ILH720888 IUY720888:IVD720888 JEU720888:JEZ720888 JOQ720888:JOV720888 JYM720888:JYR720888 KII720888:KIN720888 KSE720888:KSJ720888 LCA720888:LCF720888 LLW720888:LMB720888 LVS720888:LVX720888 MFO720888:MFT720888 MPK720888:MPP720888 MZG720888:MZL720888 NJC720888:NJH720888 NSY720888:NTD720888 OCU720888:OCZ720888 OMQ720888:OMV720888 OWM720888:OWR720888 PGI720888:PGN720888 PQE720888:PQJ720888 QAA720888:QAF720888 QJW720888:QKB720888 QTS720888:QTX720888 RDO720888:RDT720888 RNK720888:RNP720888 RXG720888:RXL720888 SHC720888:SHH720888 SQY720888:SRD720888 TAU720888:TAZ720888 TKQ720888:TKV720888 TUM720888:TUR720888 UEI720888:UEN720888 UOE720888:UOJ720888 UYA720888:UYF720888 VHW720888:VIB720888 VRS720888:VRX720888 WBO720888:WBT720888 WLK720888:WLP720888 WVG720888:WVL720888 B786424:G786424 IU786424:IZ786424 SQ786424:SV786424 ACM786424:ACR786424 AMI786424:AMN786424 AWE786424:AWJ786424 BGA786424:BGF786424 BPW786424:BQB786424 BZS786424:BZX786424 CJO786424:CJT786424 CTK786424:CTP786424 DDG786424:DDL786424 DNC786424:DNH786424 DWY786424:DXD786424 EGU786424:EGZ786424 EQQ786424:EQV786424 FAM786424:FAR786424 FKI786424:FKN786424 FUE786424:FUJ786424 GEA786424:GEF786424 GNW786424:GOB786424 GXS786424:GXX786424 HHO786424:HHT786424 HRK786424:HRP786424 IBG786424:IBL786424 ILC786424:ILH786424 IUY786424:IVD786424 JEU786424:JEZ786424 JOQ786424:JOV786424 JYM786424:JYR786424 KII786424:KIN786424 KSE786424:KSJ786424 LCA786424:LCF786424 LLW786424:LMB786424 LVS786424:LVX786424 MFO786424:MFT786424 MPK786424:MPP786424 MZG786424:MZL786424 NJC786424:NJH786424 NSY786424:NTD786424 OCU786424:OCZ786424 OMQ786424:OMV786424 OWM786424:OWR786424 PGI786424:PGN786424 PQE786424:PQJ786424 QAA786424:QAF786424 QJW786424:QKB786424 QTS786424:QTX786424 RDO786424:RDT786424 RNK786424:RNP786424 RXG786424:RXL786424 SHC786424:SHH786424 SQY786424:SRD786424 TAU786424:TAZ786424 TKQ786424:TKV786424 TUM786424:TUR786424 UEI786424:UEN786424 UOE786424:UOJ786424 UYA786424:UYF786424 VHW786424:VIB786424 VRS786424:VRX786424 WBO786424:WBT786424 WLK786424:WLP786424 WVG786424:WVL786424 B851960:G851960 IU851960:IZ851960 SQ851960:SV851960 ACM851960:ACR851960 AMI851960:AMN851960 AWE851960:AWJ851960 BGA851960:BGF851960 BPW851960:BQB851960 BZS851960:BZX851960 CJO851960:CJT851960 CTK851960:CTP851960 DDG851960:DDL851960 DNC851960:DNH851960 DWY851960:DXD851960 EGU851960:EGZ851960 EQQ851960:EQV851960 FAM851960:FAR851960 FKI851960:FKN851960 FUE851960:FUJ851960 GEA851960:GEF851960 GNW851960:GOB851960 GXS851960:GXX851960 HHO851960:HHT851960 HRK851960:HRP851960 IBG851960:IBL851960 ILC851960:ILH851960 IUY851960:IVD851960 JEU851960:JEZ851960 JOQ851960:JOV851960 JYM851960:JYR851960 KII851960:KIN851960 KSE851960:KSJ851960 LCA851960:LCF851960 LLW851960:LMB851960 LVS851960:LVX851960 MFO851960:MFT851960 MPK851960:MPP851960 MZG851960:MZL851960 NJC851960:NJH851960 NSY851960:NTD851960 OCU851960:OCZ851960 OMQ851960:OMV851960 OWM851960:OWR851960 PGI851960:PGN851960 PQE851960:PQJ851960 QAA851960:QAF851960 QJW851960:QKB851960 QTS851960:QTX851960 RDO851960:RDT851960 RNK851960:RNP851960 RXG851960:RXL851960 SHC851960:SHH851960 SQY851960:SRD851960 TAU851960:TAZ851960 TKQ851960:TKV851960 TUM851960:TUR851960 UEI851960:UEN851960 UOE851960:UOJ851960 UYA851960:UYF851960 VHW851960:VIB851960 VRS851960:VRX851960 WBO851960:WBT851960 WLK851960:WLP851960 WVG851960:WVL851960 B917496:G917496 IU917496:IZ917496 SQ917496:SV917496 ACM917496:ACR917496 AMI917496:AMN917496 AWE917496:AWJ917496 BGA917496:BGF917496 BPW917496:BQB917496 BZS917496:BZX917496 CJO917496:CJT917496 CTK917496:CTP917496 DDG917496:DDL917496 DNC917496:DNH917496 DWY917496:DXD917496 EGU917496:EGZ917496 EQQ917496:EQV917496 FAM917496:FAR917496 FKI917496:FKN917496 FUE917496:FUJ917496 GEA917496:GEF917496 GNW917496:GOB917496 GXS917496:GXX917496 HHO917496:HHT917496 HRK917496:HRP917496 IBG917496:IBL917496 ILC917496:ILH917496 IUY917496:IVD917496 JEU917496:JEZ917496 JOQ917496:JOV917496 JYM917496:JYR917496 KII917496:KIN917496 KSE917496:KSJ917496 LCA917496:LCF917496 LLW917496:LMB917496 LVS917496:LVX917496 MFO917496:MFT917496 MPK917496:MPP917496 MZG917496:MZL917496 NJC917496:NJH917496 NSY917496:NTD917496 OCU917496:OCZ917496 OMQ917496:OMV917496 OWM917496:OWR917496 PGI917496:PGN917496 PQE917496:PQJ917496 QAA917496:QAF917496 QJW917496:QKB917496 QTS917496:QTX917496 RDO917496:RDT917496 RNK917496:RNP917496 RXG917496:RXL917496 SHC917496:SHH917496 SQY917496:SRD917496 TAU917496:TAZ917496 TKQ917496:TKV917496 TUM917496:TUR917496 UEI917496:UEN917496 UOE917496:UOJ917496 UYA917496:UYF917496 VHW917496:VIB917496 VRS917496:VRX917496 WBO917496:WBT917496 WLK917496:WLP917496 WVG917496:WVL917496 B983032:G983032 IU983032:IZ983032 SQ983032:SV983032 ACM983032:ACR983032 AMI983032:AMN983032 AWE983032:AWJ983032 BGA983032:BGF983032 BPW983032:BQB983032 BZS983032:BZX983032 CJO983032:CJT983032 CTK983032:CTP983032 DDG983032:DDL983032 DNC983032:DNH983032 DWY983032:DXD983032 EGU983032:EGZ983032 EQQ983032:EQV983032 FAM983032:FAR983032 FKI983032:FKN983032 FUE983032:FUJ983032 GEA983032:GEF983032 GNW983032:GOB983032 GXS983032:GXX983032 HHO983032:HHT983032 HRK983032:HRP983032 IBG983032:IBL983032 ILC983032:ILH983032 IUY983032:IVD983032 JEU983032:JEZ983032 JOQ983032:JOV983032 JYM983032:JYR983032 KII983032:KIN983032 KSE983032:KSJ983032 LCA983032:LCF983032 LLW983032:LMB983032 LVS983032:LVX983032 MFO983032:MFT983032 MPK983032:MPP983032 MZG983032:MZL983032 NJC983032:NJH983032 NSY983032:NTD983032 OCU983032:OCZ983032 OMQ983032:OMV983032 OWM983032:OWR983032 PGI983032:PGN983032 PQE983032:PQJ983032 QAA983032:QAF983032 QJW983032:QKB983032 QTS983032:QTX983032 RDO983032:RDT983032 RNK983032:RNP983032 RXG983032:RXL983032 SHC983032:SHH983032 SQY983032:SRD983032 TAU983032:TAZ983032 TKQ983032:TKV983032 TUM983032:TUR983032 UEI983032:UEN983032 UOE983032:UOJ983032 UYA983032:UYF983032 VHW983032:VIB983032 VRS983032:VRX983032 WBO983032:WBT983032 WLK983032:WLP983032 WVG983032:WVL983032 B65534:G65534 IU65534:IZ65534 SQ65534:SV65534 ACM65534:ACR65534 AMI65534:AMN65534 AWE65534:AWJ65534 BGA65534:BGF65534 BPW65534:BQB65534 BZS65534:BZX65534 CJO65534:CJT65534 CTK65534:CTP65534 DDG65534:DDL65534 DNC65534:DNH65534 DWY65534:DXD65534 EGU65534:EGZ65534 EQQ65534:EQV65534 FAM65534:FAR65534 FKI65534:FKN65534 FUE65534:FUJ65534 GEA65534:GEF65534 GNW65534:GOB65534 GXS65534:GXX65534 HHO65534:HHT65534 HRK65534:HRP65534 IBG65534:IBL65534 ILC65534:ILH65534 IUY65534:IVD65534 JEU65534:JEZ65534 JOQ65534:JOV65534 JYM65534:JYR65534 KII65534:KIN65534 KSE65534:KSJ65534 LCA65534:LCF65534 LLW65534:LMB65534 LVS65534:LVX65534 MFO65534:MFT65534 MPK65534:MPP65534 MZG65534:MZL65534 NJC65534:NJH65534 NSY65534:NTD65534 OCU65534:OCZ65534 OMQ65534:OMV65534 OWM65534:OWR65534 PGI65534:PGN65534 PQE65534:PQJ65534 QAA65534:QAF65534 QJW65534:QKB65534 QTS65534:QTX65534 RDO65534:RDT65534 RNK65534:RNP65534 RXG65534:RXL65534 SHC65534:SHH65534 SQY65534:SRD65534 TAU65534:TAZ65534 TKQ65534:TKV65534 TUM65534:TUR65534 UEI65534:UEN65534 UOE65534:UOJ65534 UYA65534:UYF65534 VHW65534:VIB65534 VRS65534:VRX65534 WBO65534:WBT65534 WLK65534:WLP65534 WVG65534:WVL65534 B131070:G131070 IU131070:IZ131070 SQ131070:SV131070 ACM131070:ACR131070 AMI131070:AMN131070 AWE131070:AWJ131070 BGA131070:BGF131070 BPW131070:BQB131070 BZS131070:BZX131070 CJO131070:CJT131070 CTK131070:CTP131070 DDG131070:DDL131070 DNC131070:DNH131070 DWY131070:DXD131070 EGU131070:EGZ131070 EQQ131070:EQV131070 FAM131070:FAR131070 FKI131070:FKN131070 FUE131070:FUJ131070 GEA131070:GEF131070 GNW131070:GOB131070 GXS131070:GXX131070 HHO131070:HHT131070 HRK131070:HRP131070 IBG131070:IBL131070 ILC131070:ILH131070 IUY131070:IVD131070 JEU131070:JEZ131070 JOQ131070:JOV131070 JYM131070:JYR131070 KII131070:KIN131070 KSE131070:KSJ131070 LCA131070:LCF131070 LLW131070:LMB131070 LVS131070:LVX131070 MFO131070:MFT131070 MPK131070:MPP131070 MZG131070:MZL131070 NJC131070:NJH131070 NSY131070:NTD131070 OCU131070:OCZ131070 OMQ131070:OMV131070 OWM131070:OWR131070 PGI131070:PGN131070 PQE131070:PQJ131070 QAA131070:QAF131070 QJW131070:QKB131070 QTS131070:QTX131070 RDO131070:RDT131070 RNK131070:RNP131070 RXG131070:RXL131070 SHC131070:SHH131070 SQY131070:SRD131070 TAU131070:TAZ131070 TKQ131070:TKV131070 TUM131070:TUR131070 UEI131070:UEN131070 UOE131070:UOJ131070 UYA131070:UYF131070 VHW131070:VIB131070 VRS131070:VRX131070 WBO131070:WBT131070 WLK131070:WLP131070 WVG131070:WVL131070 B196606:G196606 IU196606:IZ196606 SQ196606:SV196606 ACM196606:ACR196606 AMI196606:AMN196606 AWE196606:AWJ196606 BGA196606:BGF196606 BPW196606:BQB196606 BZS196606:BZX196606 CJO196606:CJT196606 CTK196606:CTP196606 DDG196606:DDL196606 DNC196606:DNH196606 DWY196606:DXD196606 EGU196606:EGZ196606 EQQ196606:EQV196606 FAM196606:FAR196606 FKI196606:FKN196606 FUE196606:FUJ196606 GEA196606:GEF196606 GNW196606:GOB196606 GXS196606:GXX196606 HHO196606:HHT196606 HRK196606:HRP196606 IBG196606:IBL196606 ILC196606:ILH196606 IUY196606:IVD196606 JEU196606:JEZ196606 JOQ196606:JOV196606 JYM196606:JYR196606 KII196606:KIN196606 KSE196606:KSJ196606 LCA196606:LCF196606 LLW196606:LMB196606 LVS196606:LVX196606 MFO196606:MFT196606 MPK196606:MPP196606 MZG196606:MZL196606 NJC196606:NJH196606 NSY196606:NTD196606 OCU196606:OCZ196606 OMQ196606:OMV196606 OWM196606:OWR196606 PGI196606:PGN196606 PQE196606:PQJ196606 QAA196606:QAF196606 QJW196606:QKB196606 QTS196606:QTX196606 RDO196606:RDT196606 RNK196606:RNP196606 RXG196606:RXL196606 SHC196606:SHH196606 SQY196606:SRD196606 TAU196606:TAZ196606 TKQ196606:TKV196606 TUM196606:TUR196606 UEI196606:UEN196606 UOE196606:UOJ196606 UYA196606:UYF196606 VHW196606:VIB196606 VRS196606:VRX196606 WBO196606:WBT196606 WLK196606:WLP196606 WVG196606:WVL196606 B262142:G262142 IU262142:IZ262142 SQ262142:SV262142 ACM262142:ACR262142 AMI262142:AMN262142 AWE262142:AWJ262142 BGA262142:BGF262142 BPW262142:BQB262142 BZS262142:BZX262142 CJO262142:CJT262142 CTK262142:CTP262142 DDG262142:DDL262142 DNC262142:DNH262142 DWY262142:DXD262142 EGU262142:EGZ262142 EQQ262142:EQV262142 FAM262142:FAR262142 FKI262142:FKN262142 FUE262142:FUJ262142 GEA262142:GEF262142 GNW262142:GOB262142 GXS262142:GXX262142 HHO262142:HHT262142 HRK262142:HRP262142 IBG262142:IBL262142 ILC262142:ILH262142 IUY262142:IVD262142 JEU262142:JEZ262142 JOQ262142:JOV262142 JYM262142:JYR262142 KII262142:KIN262142 KSE262142:KSJ262142 LCA262142:LCF262142 LLW262142:LMB262142 LVS262142:LVX262142 MFO262142:MFT262142 MPK262142:MPP262142 MZG262142:MZL262142 NJC262142:NJH262142 NSY262142:NTD262142 OCU262142:OCZ262142 OMQ262142:OMV262142 OWM262142:OWR262142 PGI262142:PGN262142 PQE262142:PQJ262142 QAA262142:QAF262142 QJW262142:QKB262142 QTS262142:QTX262142 RDO262142:RDT262142 RNK262142:RNP262142 RXG262142:RXL262142 SHC262142:SHH262142 SQY262142:SRD262142 TAU262142:TAZ262142 TKQ262142:TKV262142 TUM262142:TUR262142 UEI262142:UEN262142 UOE262142:UOJ262142 UYA262142:UYF262142 VHW262142:VIB262142 VRS262142:VRX262142 WBO262142:WBT262142 WLK262142:WLP262142 WVG262142:WVL262142 B327678:G327678 IU327678:IZ327678 SQ327678:SV327678 ACM327678:ACR327678 AMI327678:AMN327678 AWE327678:AWJ327678 BGA327678:BGF327678 BPW327678:BQB327678 BZS327678:BZX327678 CJO327678:CJT327678 CTK327678:CTP327678 DDG327678:DDL327678 DNC327678:DNH327678 DWY327678:DXD327678 EGU327678:EGZ327678 EQQ327678:EQV327678 FAM327678:FAR327678 FKI327678:FKN327678 FUE327678:FUJ327678 GEA327678:GEF327678 GNW327678:GOB327678 GXS327678:GXX327678 HHO327678:HHT327678 HRK327678:HRP327678 IBG327678:IBL327678 ILC327678:ILH327678 IUY327678:IVD327678 JEU327678:JEZ327678 JOQ327678:JOV327678 JYM327678:JYR327678 KII327678:KIN327678 KSE327678:KSJ327678 LCA327678:LCF327678 LLW327678:LMB327678 LVS327678:LVX327678 MFO327678:MFT327678 MPK327678:MPP327678 MZG327678:MZL327678 NJC327678:NJH327678 NSY327678:NTD327678 OCU327678:OCZ327678 OMQ327678:OMV327678 OWM327678:OWR327678 PGI327678:PGN327678 PQE327678:PQJ327678 QAA327678:QAF327678 QJW327678:QKB327678 QTS327678:QTX327678 RDO327678:RDT327678 RNK327678:RNP327678 RXG327678:RXL327678 SHC327678:SHH327678 SQY327678:SRD327678 TAU327678:TAZ327678 TKQ327678:TKV327678 TUM327678:TUR327678 UEI327678:UEN327678 UOE327678:UOJ327678 UYA327678:UYF327678 VHW327678:VIB327678 VRS327678:VRX327678 WBO327678:WBT327678 WLK327678:WLP327678 WVG327678:WVL327678 B393214:G393214 IU393214:IZ393214 SQ393214:SV393214 ACM393214:ACR393214 AMI393214:AMN393214 AWE393214:AWJ393214 BGA393214:BGF393214 BPW393214:BQB393214 BZS393214:BZX393214 CJO393214:CJT393214 CTK393214:CTP393214 DDG393214:DDL393214 DNC393214:DNH393214 DWY393214:DXD393214 EGU393214:EGZ393214 EQQ393214:EQV393214 FAM393214:FAR393214 FKI393214:FKN393214 FUE393214:FUJ393214 GEA393214:GEF393214 GNW393214:GOB393214 GXS393214:GXX393214 HHO393214:HHT393214 HRK393214:HRP393214 IBG393214:IBL393214 ILC393214:ILH393214 IUY393214:IVD393214 JEU393214:JEZ393214 JOQ393214:JOV393214 JYM393214:JYR393214 KII393214:KIN393214 KSE393214:KSJ393214 LCA393214:LCF393214 LLW393214:LMB393214 LVS393214:LVX393214 MFO393214:MFT393214 MPK393214:MPP393214 MZG393214:MZL393214 NJC393214:NJH393214 NSY393214:NTD393214 OCU393214:OCZ393214 OMQ393214:OMV393214 OWM393214:OWR393214 PGI393214:PGN393214 PQE393214:PQJ393214 QAA393214:QAF393214 QJW393214:QKB393214 QTS393214:QTX393214 RDO393214:RDT393214 RNK393214:RNP393214 RXG393214:RXL393214 SHC393214:SHH393214 SQY393214:SRD393214 TAU393214:TAZ393214 TKQ393214:TKV393214 TUM393214:TUR393214 UEI393214:UEN393214 UOE393214:UOJ393214 UYA393214:UYF393214 VHW393214:VIB393214 VRS393214:VRX393214 WBO393214:WBT393214 WLK393214:WLP393214 WVG393214:WVL393214 B458750:G458750 IU458750:IZ458750 SQ458750:SV458750 ACM458750:ACR458750 AMI458750:AMN458750 AWE458750:AWJ458750 BGA458750:BGF458750 BPW458750:BQB458750 BZS458750:BZX458750 CJO458750:CJT458750 CTK458750:CTP458750 DDG458750:DDL458750 DNC458750:DNH458750 DWY458750:DXD458750 EGU458750:EGZ458750 EQQ458750:EQV458750 FAM458750:FAR458750 FKI458750:FKN458750 FUE458750:FUJ458750 GEA458750:GEF458750 GNW458750:GOB458750 GXS458750:GXX458750 HHO458750:HHT458750 HRK458750:HRP458750 IBG458750:IBL458750 ILC458750:ILH458750 IUY458750:IVD458750 JEU458750:JEZ458750 JOQ458750:JOV458750 JYM458750:JYR458750 KII458750:KIN458750 KSE458750:KSJ458750 LCA458750:LCF458750 LLW458750:LMB458750 LVS458750:LVX458750 MFO458750:MFT458750 MPK458750:MPP458750 MZG458750:MZL458750 NJC458750:NJH458750 NSY458750:NTD458750 OCU458750:OCZ458750 OMQ458750:OMV458750 OWM458750:OWR458750 PGI458750:PGN458750 PQE458750:PQJ458750 QAA458750:QAF458750 QJW458750:QKB458750 QTS458750:QTX458750 RDO458750:RDT458750 RNK458750:RNP458750 RXG458750:RXL458750 SHC458750:SHH458750 SQY458750:SRD458750 TAU458750:TAZ458750 TKQ458750:TKV458750 TUM458750:TUR458750 UEI458750:UEN458750 UOE458750:UOJ458750 UYA458750:UYF458750 VHW458750:VIB458750 VRS458750:VRX458750 WBO458750:WBT458750 WLK458750:WLP458750 WVG458750:WVL458750 B524286:G524286 IU524286:IZ524286 SQ524286:SV524286 ACM524286:ACR524286 AMI524286:AMN524286 AWE524286:AWJ524286 BGA524286:BGF524286 BPW524286:BQB524286 BZS524286:BZX524286 CJO524286:CJT524286 CTK524286:CTP524286 DDG524286:DDL524286 DNC524286:DNH524286 DWY524286:DXD524286 EGU524286:EGZ524286 EQQ524286:EQV524286 FAM524286:FAR524286 FKI524286:FKN524286 FUE524286:FUJ524286 GEA524286:GEF524286 GNW524286:GOB524286 GXS524286:GXX524286 HHO524286:HHT524286 HRK524286:HRP524286 IBG524286:IBL524286 ILC524286:ILH524286 IUY524286:IVD524286 JEU524286:JEZ524286 JOQ524286:JOV524286 JYM524286:JYR524286 KII524286:KIN524286 KSE524286:KSJ524286 LCA524286:LCF524286 LLW524286:LMB524286 LVS524286:LVX524286 MFO524286:MFT524286 MPK524286:MPP524286 MZG524286:MZL524286 NJC524286:NJH524286 NSY524286:NTD524286 OCU524286:OCZ524286 OMQ524286:OMV524286 OWM524286:OWR524286 PGI524286:PGN524286 PQE524286:PQJ524286 QAA524286:QAF524286 QJW524286:QKB524286 QTS524286:QTX524286 RDO524286:RDT524286 RNK524286:RNP524286 RXG524286:RXL524286 SHC524286:SHH524286 SQY524286:SRD524286 TAU524286:TAZ524286 TKQ524286:TKV524286 TUM524286:TUR524286 UEI524286:UEN524286 UOE524286:UOJ524286 UYA524286:UYF524286 VHW524286:VIB524286 VRS524286:VRX524286 WBO524286:WBT524286 WLK524286:WLP524286 WVG524286:WVL524286 B589822:G589822 IU589822:IZ589822 SQ589822:SV589822 ACM589822:ACR589822 AMI589822:AMN589822 AWE589822:AWJ589822 BGA589822:BGF589822 BPW589822:BQB589822 BZS589822:BZX589822 CJO589822:CJT589822 CTK589822:CTP589822 DDG589822:DDL589822 DNC589822:DNH589822 DWY589822:DXD589822 EGU589822:EGZ589822 EQQ589822:EQV589822 FAM589822:FAR589822 FKI589822:FKN589822 FUE589822:FUJ589822 GEA589822:GEF589822 GNW589822:GOB589822 GXS589822:GXX589822 HHO589822:HHT589822 HRK589822:HRP589822 IBG589822:IBL589822 ILC589822:ILH589822 IUY589822:IVD589822 JEU589822:JEZ589822 JOQ589822:JOV589822 JYM589822:JYR589822 KII589822:KIN589822 KSE589822:KSJ589822 LCA589822:LCF589822 LLW589822:LMB589822 LVS589822:LVX589822 MFO589822:MFT589822 MPK589822:MPP589822 MZG589822:MZL589822 NJC589822:NJH589822 NSY589822:NTD589822 OCU589822:OCZ589822 OMQ589822:OMV589822 OWM589822:OWR589822 PGI589822:PGN589822 PQE589822:PQJ589822 QAA589822:QAF589822 QJW589822:QKB589822 QTS589822:QTX589822 RDO589822:RDT589822 RNK589822:RNP589822 RXG589822:RXL589822 SHC589822:SHH589822 SQY589822:SRD589822 TAU589822:TAZ589822 TKQ589822:TKV589822 TUM589822:TUR589822 UEI589822:UEN589822 UOE589822:UOJ589822 UYA589822:UYF589822 VHW589822:VIB589822 VRS589822:VRX589822 WBO589822:WBT589822 WLK589822:WLP589822 WVG589822:WVL589822 B655358:G655358 IU655358:IZ655358 SQ655358:SV655358 ACM655358:ACR655358 AMI655358:AMN655358 AWE655358:AWJ655358 BGA655358:BGF655358 BPW655358:BQB655358 BZS655358:BZX655358 CJO655358:CJT655358 CTK655358:CTP655358 DDG655358:DDL655358 DNC655358:DNH655358 DWY655358:DXD655358 EGU655358:EGZ655358 EQQ655358:EQV655358 FAM655358:FAR655358 FKI655358:FKN655358 FUE655358:FUJ655358 GEA655358:GEF655358 GNW655358:GOB655358 GXS655358:GXX655358 HHO655358:HHT655358 HRK655358:HRP655358 IBG655358:IBL655358 ILC655358:ILH655358 IUY655358:IVD655358 JEU655358:JEZ655358 JOQ655358:JOV655358 JYM655358:JYR655358 KII655358:KIN655358 KSE655358:KSJ655358 LCA655358:LCF655358 LLW655358:LMB655358 LVS655358:LVX655358 MFO655358:MFT655358 MPK655358:MPP655358 MZG655358:MZL655358 NJC655358:NJH655358 NSY655358:NTD655358 OCU655358:OCZ655358 OMQ655358:OMV655358 OWM655358:OWR655358 PGI655358:PGN655358 PQE655358:PQJ655358 QAA655358:QAF655358 QJW655358:QKB655358 QTS655358:QTX655358 RDO655358:RDT655358 RNK655358:RNP655358 RXG655358:RXL655358 SHC655358:SHH655358 SQY655358:SRD655358 TAU655358:TAZ655358 TKQ655358:TKV655358 TUM655358:TUR655358 UEI655358:UEN655358 UOE655358:UOJ655358 UYA655358:UYF655358 VHW655358:VIB655358 VRS655358:VRX655358 WBO655358:WBT655358 WLK655358:WLP655358 WVG655358:WVL655358 B720894:G720894 IU720894:IZ720894 SQ720894:SV720894 ACM720894:ACR720894 AMI720894:AMN720894 AWE720894:AWJ720894 BGA720894:BGF720894 BPW720894:BQB720894 BZS720894:BZX720894 CJO720894:CJT720894 CTK720894:CTP720894 DDG720894:DDL720894 DNC720894:DNH720894 DWY720894:DXD720894 EGU720894:EGZ720894 EQQ720894:EQV720894 FAM720894:FAR720894 FKI720894:FKN720894 FUE720894:FUJ720894 GEA720894:GEF720894 GNW720894:GOB720894 GXS720894:GXX720894 HHO720894:HHT720894 HRK720894:HRP720894 IBG720894:IBL720894 ILC720894:ILH720894 IUY720894:IVD720894 JEU720894:JEZ720894 JOQ720894:JOV720894 JYM720894:JYR720894 KII720894:KIN720894 KSE720894:KSJ720894 LCA720894:LCF720894 LLW720894:LMB720894 LVS720894:LVX720894 MFO720894:MFT720894 MPK720894:MPP720894 MZG720894:MZL720894 NJC720894:NJH720894 NSY720894:NTD720894 OCU720894:OCZ720894 OMQ720894:OMV720894 OWM720894:OWR720894 PGI720894:PGN720894 PQE720894:PQJ720894 QAA720894:QAF720894 QJW720894:QKB720894 QTS720894:QTX720894 RDO720894:RDT720894 RNK720894:RNP720894 RXG720894:RXL720894 SHC720894:SHH720894 SQY720894:SRD720894 TAU720894:TAZ720894 TKQ720894:TKV720894 TUM720894:TUR720894 UEI720894:UEN720894 UOE720894:UOJ720894 UYA720894:UYF720894 VHW720894:VIB720894 VRS720894:VRX720894 WBO720894:WBT720894 WLK720894:WLP720894 WVG720894:WVL720894 B786430:G786430 IU786430:IZ786430 SQ786430:SV786430 ACM786430:ACR786430 AMI786430:AMN786430 AWE786430:AWJ786430 BGA786430:BGF786430 BPW786430:BQB786430 BZS786430:BZX786430 CJO786430:CJT786430 CTK786430:CTP786430 DDG786430:DDL786430 DNC786430:DNH786430 DWY786430:DXD786430 EGU786430:EGZ786430 EQQ786430:EQV786430 FAM786430:FAR786430 FKI786430:FKN786430 FUE786430:FUJ786430 GEA786430:GEF786430 GNW786430:GOB786430 GXS786430:GXX786430 HHO786430:HHT786430 HRK786430:HRP786430 IBG786430:IBL786430 ILC786430:ILH786430 IUY786430:IVD786430 JEU786430:JEZ786430 JOQ786430:JOV786430 JYM786430:JYR786430 KII786430:KIN786430 KSE786430:KSJ786430 LCA786430:LCF786430 LLW786430:LMB786430 LVS786430:LVX786430 MFO786430:MFT786430 MPK786430:MPP786430 MZG786430:MZL786430 NJC786430:NJH786430 NSY786430:NTD786430 OCU786430:OCZ786430 OMQ786430:OMV786430 OWM786430:OWR786430 PGI786430:PGN786430 PQE786430:PQJ786430 QAA786430:QAF786430 QJW786430:QKB786430 QTS786430:QTX786430 RDO786430:RDT786430 RNK786430:RNP786430 RXG786430:RXL786430 SHC786430:SHH786430 SQY786430:SRD786430 TAU786430:TAZ786430 TKQ786430:TKV786430 TUM786430:TUR786430 UEI786430:UEN786430 UOE786430:UOJ786430 UYA786430:UYF786430 VHW786430:VIB786430 VRS786430:VRX786430 WBO786430:WBT786430 WLK786430:WLP786430 WVG786430:WVL786430 B851966:G851966 IU851966:IZ851966 SQ851966:SV851966 ACM851966:ACR851966 AMI851966:AMN851966 AWE851966:AWJ851966 BGA851966:BGF851966 BPW851966:BQB851966 BZS851966:BZX851966 CJO851966:CJT851966 CTK851966:CTP851966 DDG851966:DDL851966 DNC851966:DNH851966 DWY851966:DXD851966 EGU851966:EGZ851966 EQQ851966:EQV851966 FAM851966:FAR851966 FKI851966:FKN851966 FUE851966:FUJ851966 GEA851966:GEF851966 GNW851966:GOB851966 GXS851966:GXX851966 HHO851966:HHT851966 HRK851966:HRP851966 IBG851966:IBL851966 ILC851966:ILH851966 IUY851966:IVD851966 JEU851966:JEZ851966 JOQ851966:JOV851966 JYM851966:JYR851966 KII851966:KIN851966 KSE851966:KSJ851966 LCA851966:LCF851966 LLW851966:LMB851966 LVS851966:LVX851966 MFO851966:MFT851966 MPK851966:MPP851966 MZG851966:MZL851966 NJC851966:NJH851966 NSY851966:NTD851966 OCU851966:OCZ851966 OMQ851966:OMV851966 OWM851966:OWR851966 PGI851966:PGN851966 PQE851966:PQJ851966 QAA851966:QAF851966 QJW851966:QKB851966 QTS851966:QTX851966 RDO851966:RDT851966 RNK851966:RNP851966 RXG851966:RXL851966 SHC851966:SHH851966 SQY851966:SRD851966 TAU851966:TAZ851966 TKQ851966:TKV851966 TUM851966:TUR851966 UEI851966:UEN851966 UOE851966:UOJ851966 UYA851966:UYF851966 VHW851966:VIB851966 VRS851966:VRX851966 WBO851966:WBT851966 WLK851966:WLP851966 WVG851966:WVL851966 B917502:G917502 IU917502:IZ917502 SQ917502:SV917502 ACM917502:ACR917502 AMI917502:AMN917502 AWE917502:AWJ917502 BGA917502:BGF917502 BPW917502:BQB917502 BZS917502:BZX917502 CJO917502:CJT917502 CTK917502:CTP917502 DDG917502:DDL917502 DNC917502:DNH917502 DWY917502:DXD917502 EGU917502:EGZ917502 EQQ917502:EQV917502 FAM917502:FAR917502 FKI917502:FKN917502 FUE917502:FUJ917502 GEA917502:GEF917502 GNW917502:GOB917502 GXS917502:GXX917502 HHO917502:HHT917502 HRK917502:HRP917502 IBG917502:IBL917502 ILC917502:ILH917502 IUY917502:IVD917502 JEU917502:JEZ917502 JOQ917502:JOV917502 JYM917502:JYR917502 KII917502:KIN917502 KSE917502:KSJ917502 LCA917502:LCF917502 LLW917502:LMB917502 LVS917502:LVX917502 MFO917502:MFT917502 MPK917502:MPP917502 MZG917502:MZL917502 NJC917502:NJH917502 NSY917502:NTD917502 OCU917502:OCZ917502 OMQ917502:OMV917502 OWM917502:OWR917502 PGI917502:PGN917502 PQE917502:PQJ917502 QAA917502:QAF917502 QJW917502:QKB917502 QTS917502:QTX917502 RDO917502:RDT917502 RNK917502:RNP917502 RXG917502:RXL917502 SHC917502:SHH917502 SQY917502:SRD917502 TAU917502:TAZ917502 TKQ917502:TKV917502 TUM917502:TUR917502 UEI917502:UEN917502 UOE917502:UOJ917502 UYA917502:UYF917502 VHW917502:VIB917502 VRS917502:VRX917502 WBO917502:WBT917502 WLK917502:WLP917502 WVG917502:WVL917502 B983038:G983038 IU983038:IZ983038 SQ983038:SV983038 ACM983038:ACR983038 AMI983038:AMN983038 AWE983038:AWJ983038 BGA983038:BGF983038 BPW983038:BQB983038 BZS983038:BZX983038 CJO983038:CJT983038 CTK983038:CTP983038 DDG983038:DDL983038 DNC983038:DNH983038 DWY983038:DXD983038 EGU983038:EGZ983038 EQQ983038:EQV983038 FAM983038:FAR983038 FKI983038:FKN983038 FUE983038:FUJ983038 GEA983038:GEF983038 GNW983038:GOB983038 GXS983038:GXX983038 HHO983038:HHT983038 HRK983038:HRP983038 IBG983038:IBL983038 ILC983038:ILH983038 IUY983038:IVD983038 JEU983038:JEZ983038 JOQ983038:JOV983038 JYM983038:JYR983038 KII983038:KIN983038 KSE983038:KSJ983038 LCA983038:LCF983038 LLW983038:LMB983038 LVS983038:LVX983038 MFO983038:MFT983038 MPK983038:MPP983038 MZG983038:MZL983038 NJC983038:NJH983038 NSY983038:NTD983038 OCU983038:OCZ983038 OMQ983038:OMV983038 OWM983038:OWR983038 PGI983038:PGN983038 PQE983038:PQJ983038 QAA983038:QAF983038 QJW983038:QKB983038 QTS983038:QTX983038 RDO983038:RDT983038 RNK983038:RNP983038 RXG983038:RXL983038 SHC983038:SHH983038 SQY983038:SRD983038 TAU983038:TAZ983038 TKQ983038:TKV983038 TUM983038:TUR983038 UEI983038:UEN983038 UOE983038:UOJ983038 UYA983038:UYF983038 VHW983038:VIB983038 VRS983038:VRX983038 WBO983038:WBT983038 WLK983038:WLP983038 WVG983038:WVL983038 B65540:G65540 IU65540:IZ65540 SQ65540:SV65540 ACM65540:ACR65540 AMI65540:AMN65540 AWE65540:AWJ65540 BGA65540:BGF65540 BPW65540:BQB65540 BZS65540:BZX65540 CJO65540:CJT65540 CTK65540:CTP65540 DDG65540:DDL65540 DNC65540:DNH65540 DWY65540:DXD65540 EGU65540:EGZ65540 EQQ65540:EQV65540 FAM65540:FAR65540 FKI65540:FKN65540 FUE65540:FUJ65540 GEA65540:GEF65540 GNW65540:GOB65540 GXS65540:GXX65540 HHO65540:HHT65540 HRK65540:HRP65540 IBG65540:IBL65540 ILC65540:ILH65540 IUY65540:IVD65540 JEU65540:JEZ65540 JOQ65540:JOV65540 JYM65540:JYR65540 KII65540:KIN65540 KSE65540:KSJ65540 LCA65540:LCF65540 LLW65540:LMB65540 LVS65540:LVX65540 MFO65540:MFT65540 MPK65540:MPP65540 MZG65540:MZL65540 NJC65540:NJH65540 NSY65540:NTD65540 OCU65540:OCZ65540 OMQ65540:OMV65540 OWM65540:OWR65540 PGI65540:PGN65540 PQE65540:PQJ65540 QAA65540:QAF65540 QJW65540:QKB65540 QTS65540:QTX65540 RDO65540:RDT65540 RNK65540:RNP65540 RXG65540:RXL65540 SHC65540:SHH65540 SQY65540:SRD65540 TAU65540:TAZ65540 TKQ65540:TKV65540 TUM65540:TUR65540 UEI65540:UEN65540 UOE65540:UOJ65540 UYA65540:UYF65540 VHW65540:VIB65540 VRS65540:VRX65540 WBO65540:WBT65540 WLK65540:WLP65540 WVG65540:WVL65540 B131076:G131076 IU131076:IZ131076 SQ131076:SV131076 ACM131076:ACR131076 AMI131076:AMN131076 AWE131076:AWJ131076 BGA131076:BGF131076 BPW131076:BQB131076 BZS131076:BZX131076 CJO131076:CJT131076 CTK131076:CTP131076 DDG131076:DDL131076 DNC131076:DNH131076 DWY131076:DXD131076 EGU131076:EGZ131076 EQQ131076:EQV131076 FAM131076:FAR131076 FKI131076:FKN131076 FUE131076:FUJ131076 GEA131076:GEF131076 GNW131076:GOB131076 GXS131076:GXX131076 HHO131076:HHT131076 HRK131076:HRP131076 IBG131076:IBL131076 ILC131076:ILH131076 IUY131076:IVD131076 JEU131076:JEZ131076 JOQ131076:JOV131076 JYM131076:JYR131076 KII131076:KIN131076 KSE131076:KSJ131076 LCA131076:LCF131076 LLW131076:LMB131076 LVS131076:LVX131076 MFO131076:MFT131076 MPK131076:MPP131076 MZG131076:MZL131076 NJC131076:NJH131076 NSY131076:NTD131076 OCU131076:OCZ131076 OMQ131076:OMV131076 OWM131076:OWR131076 PGI131076:PGN131076 PQE131076:PQJ131076 QAA131076:QAF131076 QJW131076:QKB131076 QTS131076:QTX131076 RDO131076:RDT131076 RNK131076:RNP131076 RXG131076:RXL131076 SHC131076:SHH131076 SQY131076:SRD131076 TAU131076:TAZ131076 TKQ131076:TKV131076 TUM131076:TUR131076 UEI131076:UEN131076 UOE131076:UOJ131076 UYA131076:UYF131076 VHW131076:VIB131076 VRS131076:VRX131076 WBO131076:WBT131076 WLK131076:WLP131076 WVG131076:WVL131076 B196612:G196612 IU196612:IZ196612 SQ196612:SV196612 ACM196612:ACR196612 AMI196612:AMN196612 AWE196612:AWJ196612 BGA196612:BGF196612 BPW196612:BQB196612 BZS196612:BZX196612 CJO196612:CJT196612 CTK196612:CTP196612 DDG196612:DDL196612 DNC196612:DNH196612 DWY196612:DXD196612 EGU196612:EGZ196612 EQQ196612:EQV196612 FAM196612:FAR196612 FKI196612:FKN196612 FUE196612:FUJ196612 GEA196612:GEF196612 GNW196612:GOB196612 GXS196612:GXX196612 HHO196612:HHT196612 HRK196612:HRP196612 IBG196612:IBL196612 ILC196612:ILH196612 IUY196612:IVD196612 JEU196612:JEZ196612 JOQ196612:JOV196612 JYM196612:JYR196612 KII196612:KIN196612 KSE196612:KSJ196612 LCA196612:LCF196612 LLW196612:LMB196612 LVS196612:LVX196612 MFO196612:MFT196612 MPK196612:MPP196612 MZG196612:MZL196612 NJC196612:NJH196612 NSY196612:NTD196612 OCU196612:OCZ196612 OMQ196612:OMV196612 OWM196612:OWR196612 PGI196612:PGN196612 PQE196612:PQJ196612 QAA196612:QAF196612 QJW196612:QKB196612 QTS196612:QTX196612 RDO196612:RDT196612 RNK196612:RNP196612 RXG196612:RXL196612 SHC196612:SHH196612 SQY196612:SRD196612 TAU196612:TAZ196612 TKQ196612:TKV196612 TUM196612:TUR196612 UEI196612:UEN196612 UOE196612:UOJ196612 UYA196612:UYF196612 VHW196612:VIB196612 VRS196612:VRX196612 WBO196612:WBT196612 WLK196612:WLP196612 WVG196612:WVL196612 B262148:G262148 IU262148:IZ262148 SQ262148:SV262148 ACM262148:ACR262148 AMI262148:AMN262148 AWE262148:AWJ262148 BGA262148:BGF262148 BPW262148:BQB262148 BZS262148:BZX262148 CJO262148:CJT262148 CTK262148:CTP262148 DDG262148:DDL262148 DNC262148:DNH262148 DWY262148:DXD262148 EGU262148:EGZ262148 EQQ262148:EQV262148 FAM262148:FAR262148 FKI262148:FKN262148 FUE262148:FUJ262148 GEA262148:GEF262148 GNW262148:GOB262148 GXS262148:GXX262148 HHO262148:HHT262148 HRK262148:HRP262148 IBG262148:IBL262148 ILC262148:ILH262148 IUY262148:IVD262148 JEU262148:JEZ262148 JOQ262148:JOV262148 JYM262148:JYR262148 KII262148:KIN262148 KSE262148:KSJ262148 LCA262148:LCF262148 LLW262148:LMB262148 LVS262148:LVX262148 MFO262148:MFT262148 MPK262148:MPP262148 MZG262148:MZL262148 NJC262148:NJH262148 NSY262148:NTD262148 OCU262148:OCZ262148 OMQ262148:OMV262148 OWM262148:OWR262148 PGI262148:PGN262148 PQE262148:PQJ262148 QAA262148:QAF262148 QJW262148:QKB262148 QTS262148:QTX262148 RDO262148:RDT262148 RNK262148:RNP262148 RXG262148:RXL262148 SHC262148:SHH262148 SQY262148:SRD262148 TAU262148:TAZ262148 TKQ262148:TKV262148 TUM262148:TUR262148 UEI262148:UEN262148 UOE262148:UOJ262148 UYA262148:UYF262148 VHW262148:VIB262148 VRS262148:VRX262148 WBO262148:WBT262148 WLK262148:WLP262148 WVG262148:WVL262148 B327684:G327684 IU327684:IZ327684 SQ327684:SV327684 ACM327684:ACR327684 AMI327684:AMN327684 AWE327684:AWJ327684 BGA327684:BGF327684 BPW327684:BQB327684 BZS327684:BZX327684 CJO327684:CJT327684 CTK327684:CTP327684 DDG327684:DDL327684 DNC327684:DNH327684 DWY327684:DXD327684 EGU327684:EGZ327684 EQQ327684:EQV327684 FAM327684:FAR327684 FKI327684:FKN327684 FUE327684:FUJ327684 GEA327684:GEF327684 GNW327684:GOB327684 GXS327684:GXX327684 HHO327684:HHT327684 HRK327684:HRP327684 IBG327684:IBL327684 ILC327684:ILH327684 IUY327684:IVD327684 JEU327684:JEZ327684 JOQ327684:JOV327684 JYM327684:JYR327684 KII327684:KIN327684 KSE327684:KSJ327684 LCA327684:LCF327684 LLW327684:LMB327684 LVS327684:LVX327684 MFO327684:MFT327684 MPK327684:MPP327684 MZG327684:MZL327684 NJC327684:NJH327684 NSY327684:NTD327684 OCU327684:OCZ327684 OMQ327684:OMV327684 OWM327684:OWR327684 PGI327684:PGN327684 PQE327684:PQJ327684 QAA327684:QAF327684 QJW327684:QKB327684 QTS327684:QTX327684 RDO327684:RDT327684 RNK327684:RNP327684 RXG327684:RXL327684 SHC327684:SHH327684 SQY327684:SRD327684 TAU327684:TAZ327684 TKQ327684:TKV327684 TUM327684:TUR327684 UEI327684:UEN327684 UOE327684:UOJ327684 UYA327684:UYF327684 VHW327684:VIB327684 VRS327684:VRX327684 WBO327684:WBT327684 WLK327684:WLP327684 WVG327684:WVL327684 B393220:G393220 IU393220:IZ393220 SQ393220:SV393220 ACM393220:ACR393220 AMI393220:AMN393220 AWE393220:AWJ393220 BGA393220:BGF393220 BPW393220:BQB393220 BZS393220:BZX393220 CJO393220:CJT393220 CTK393220:CTP393220 DDG393220:DDL393220 DNC393220:DNH393220 DWY393220:DXD393220 EGU393220:EGZ393220 EQQ393220:EQV393220 FAM393220:FAR393220 FKI393220:FKN393220 FUE393220:FUJ393220 GEA393220:GEF393220 GNW393220:GOB393220 GXS393220:GXX393220 HHO393220:HHT393220 HRK393220:HRP393220 IBG393220:IBL393220 ILC393220:ILH393220 IUY393220:IVD393220 JEU393220:JEZ393220 JOQ393220:JOV393220 JYM393220:JYR393220 KII393220:KIN393220 KSE393220:KSJ393220 LCA393220:LCF393220 LLW393220:LMB393220 LVS393220:LVX393220 MFO393220:MFT393220 MPK393220:MPP393220 MZG393220:MZL393220 NJC393220:NJH393220 NSY393220:NTD393220 OCU393220:OCZ393220 OMQ393220:OMV393220 OWM393220:OWR393220 PGI393220:PGN393220 PQE393220:PQJ393220 QAA393220:QAF393220 QJW393220:QKB393220 QTS393220:QTX393220 RDO393220:RDT393220 RNK393220:RNP393220 RXG393220:RXL393220 SHC393220:SHH393220 SQY393220:SRD393220 TAU393220:TAZ393220 TKQ393220:TKV393220 TUM393220:TUR393220 UEI393220:UEN393220 UOE393220:UOJ393220 UYA393220:UYF393220 VHW393220:VIB393220 VRS393220:VRX393220 WBO393220:WBT393220 WLK393220:WLP393220 WVG393220:WVL393220 B458756:G458756 IU458756:IZ458756 SQ458756:SV458756 ACM458756:ACR458756 AMI458756:AMN458756 AWE458756:AWJ458756 BGA458756:BGF458756 BPW458756:BQB458756 BZS458756:BZX458756 CJO458756:CJT458756 CTK458756:CTP458756 DDG458756:DDL458756 DNC458756:DNH458756 DWY458756:DXD458756 EGU458756:EGZ458756 EQQ458756:EQV458756 FAM458756:FAR458756 FKI458756:FKN458756 FUE458756:FUJ458756 GEA458756:GEF458756 GNW458756:GOB458756 GXS458756:GXX458756 HHO458756:HHT458756 HRK458756:HRP458756 IBG458756:IBL458756 ILC458756:ILH458756 IUY458756:IVD458756 JEU458756:JEZ458756 JOQ458756:JOV458756 JYM458756:JYR458756 KII458756:KIN458756 KSE458756:KSJ458756 LCA458756:LCF458756 LLW458756:LMB458756 LVS458756:LVX458756 MFO458756:MFT458756 MPK458756:MPP458756 MZG458756:MZL458756 NJC458756:NJH458756 NSY458756:NTD458756 OCU458756:OCZ458756 OMQ458756:OMV458756 OWM458756:OWR458756 PGI458756:PGN458756 PQE458756:PQJ458756 QAA458756:QAF458756 QJW458756:QKB458756 QTS458756:QTX458756 RDO458756:RDT458756 RNK458756:RNP458756 RXG458756:RXL458756 SHC458756:SHH458756 SQY458756:SRD458756 TAU458756:TAZ458756 TKQ458756:TKV458756 TUM458756:TUR458756 UEI458756:UEN458756 UOE458756:UOJ458756 UYA458756:UYF458756 VHW458756:VIB458756 VRS458756:VRX458756 WBO458756:WBT458756 WLK458756:WLP458756 WVG458756:WVL458756 B524292:G524292 IU524292:IZ524292 SQ524292:SV524292 ACM524292:ACR524292 AMI524292:AMN524292 AWE524292:AWJ524292 BGA524292:BGF524292 BPW524292:BQB524292 BZS524292:BZX524292 CJO524292:CJT524292 CTK524292:CTP524292 DDG524292:DDL524292 DNC524292:DNH524292 DWY524292:DXD524292 EGU524292:EGZ524292 EQQ524292:EQV524292 FAM524292:FAR524292 FKI524292:FKN524292 FUE524292:FUJ524292 GEA524292:GEF524292 GNW524292:GOB524292 GXS524292:GXX524292 HHO524292:HHT524292 HRK524292:HRP524292 IBG524292:IBL524292 ILC524292:ILH524292 IUY524292:IVD524292 JEU524292:JEZ524292 JOQ524292:JOV524292 JYM524292:JYR524292 KII524292:KIN524292 KSE524292:KSJ524292 LCA524292:LCF524292 LLW524292:LMB524292 LVS524292:LVX524292 MFO524292:MFT524292 MPK524292:MPP524292 MZG524292:MZL524292 NJC524292:NJH524292 NSY524292:NTD524292 OCU524292:OCZ524292 OMQ524292:OMV524292 OWM524292:OWR524292 PGI524292:PGN524292 PQE524292:PQJ524292 QAA524292:QAF524292 QJW524292:QKB524292 QTS524292:QTX524292 RDO524292:RDT524292 RNK524292:RNP524292 RXG524292:RXL524292 SHC524292:SHH524292 SQY524292:SRD524292 TAU524292:TAZ524292 TKQ524292:TKV524292 TUM524292:TUR524292 UEI524292:UEN524292 UOE524292:UOJ524292 UYA524292:UYF524292 VHW524292:VIB524292 VRS524292:VRX524292 WBO524292:WBT524292 WLK524292:WLP524292 WVG524292:WVL524292 B589828:G589828 IU589828:IZ589828 SQ589828:SV589828 ACM589828:ACR589828 AMI589828:AMN589828 AWE589828:AWJ589828 BGA589828:BGF589828 BPW589828:BQB589828 BZS589828:BZX589828 CJO589828:CJT589828 CTK589828:CTP589828 DDG589828:DDL589828 DNC589828:DNH589828 DWY589828:DXD589828 EGU589828:EGZ589828 EQQ589828:EQV589828 FAM589828:FAR589828 FKI589828:FKN589828 FUE589828:FUJ589828 GEA589828:GEF589828 GNW589828:GOB589828 GXS589828:GXX589828 HHO589828:HHT589828 HRK589828:HRP589828 IBG589828:IBL589828 ILC589828:ILH589828 IUY589828:IVD589828 JEU589828:JEZ589828 JOQ589828:JOV589828 JYM589828:JYR589828 KII589828:KIN589828 KSE589828:KSJ589828 LCA589828:LCF589828 LLW589828:LMB589828 LVS589828:LVX589828 MFO589828:MFT589828 MPK589828:MPP589828 MZG589828:MZL589828 NJC589828:NJH589828 NSY589828:NTD589828 OCU589828:OCZ589828 OMQ589828:OMV589828 OWM589828:OWR589828 PGI589828:PGN589828 PQE589828:PQJ589828 QAA589828:QAF589828 QJW589828:QKB589828 QTS589828:QTX589828 RDO589828:RDT589828 RNK589828:RNP589828 RXG589828:RXL589828 SHC589828:SHH589828 SQY589828:SRD589828 TAU589828:TAZ589828 TKQ589828:TKV589828 TUM589828:TUR589828 UEI589828:UEN589828 UOE589828:UOJ589828 UYA589828:UYF589828 VHW589828:VIB589828 VRS589828:VRX589828 WBO589828:WBT589828 WLK589828:WLP589828 WVG589828:WVL589828 B655364:G655364 IU655364:IZ655364 SQ655364:SV655364 ACM655364:ACR655364 AMI655364:AMN655364 AWE655364:AWJ655364 BGA655364:BGF655364 BPW655364:BQB655364 BZS655364:BZX655364 CJO655364:CJT655364 CTK655364:CTP655364 DDG655364:DDL655364 DNC655364:DNH655364 DWY655364:DXD655364 EGU655364:EGZ655364 EQQ655364:EQV655364 FAM655364:FAR655364 FKI655364:FKN655364 FUE655364:FUJ655364 GEA655364:GEF655364 GNW655364:GOB655364 GXS655364:GXX655364 HHO655364:HHT655364 HRK655364:HRP655364 IBG655364:IBL655364 ILC655364:ILH655364 IUY655364:IVD655364 JEU655364:JEZ655364 JOQ655364:JOV655364 JYM655364:JYR655364 KII655364:KIN655364 KSE655364:KSJ655364 LCA655364:LCF655364 LLW655364:LMB655364 LVS655364:LVX655364 MFO655364:MFT655364 MPK655364:MPP655364 MZG655364:MZL655364 NJC655364:NJH655364 NSY655364:NTD655364 OCU655364:OCZ655364 OMQ655364:OMV655364 OWM655364:OWR655364 PGI655364:PGN655364 PQE655364:PQJ655364 QAA655364:QAF655364 QJW655364:QKB655364 QTS655364:QTX655364 RDO655364:RDT655364 RNK655364:RNP655364 RXG655364:RXL655364 SHC655364:SHH655364 SQY655364:SRD655364 TAU655364:TAZ655364 TKQ655364:TKV655364 TUM655364:TUR655364 UEI655364:UEN655364 UOE655364:UOJ655364 UYA655364:UYF655364 VHW655364:VIB655364 VRS655364:VRX655364 WBO655364:WBT655364 WLK655364:WLP655364 WVG655364:WVL655364 B720900:G720900 IU720900:IZ720900 SQ720900:SV720900 ACM720900:ACR720900 AMI720900:AMN720900 AWE720900:AWJ720900 BGA720900:BGF720900 BPW720900:BQB720900 BZS720900:BZX720900 CJO720900:CJT720900 CTK720900:CTP720900 DDG720900:DDL720900 DNC720900:DNH720900 DWY720900:DXD720900 EGU720900:EGZ720900 EQQ720900:EQV720900 FAM720900:FAR720900 FKI720900:FKN720900 FUE720900:FUJ720900 GEA720900:GEF720900 GNW720900:GOB720900 GXS720900:GXX720900 HHO720900:HHT720900 HRK720900:HRP720900 IBG720900:IBL720900 ILC720900:ILH720900 IUY720900:IVD720900 JEU720900:JEZ720900 JOQ720900:JOV720900 JYM720900:JYR720900 KII720900:KIN720900 KSE720900:KSJ720900 LCA720900:LCF720900 LLW720900:LMB720900 LVS720900:LVX720900 MFO720900:MFT720900 MPK720900:MPP720900 MZG720900:MZL720900 NJC720900:NJH720900 NSY720900:NTD720900 OCU720900:OCZ720900 OMQ720900:OMV720900 OWM720900:OWR720900 PGI720900:PGN720900 PQE720900:PQJ720900 QAA720900:QAF720900 QJW720900:QKB720900 QTS720900:QTX720900 RDO720900:RDT720900 RNK720900:RNP720900 RXG720900:RXL720900 SHC720900:SHH720900 SQY720900:SRD720900 TAU720900:TAZ720900 TKQ720900:TKV720900 TUM720900:TUR720900 UEI720900:UEN720900 UOE720900:UOJ720900 UYA720900:UYF720900 VHW720900:VIB720900 VRS720900:VRX720900 WBO720900:WBT720900 WLK720900:WLP720900 WVG720900:WVL720900 B786436:G786436 IU786436:IZ786436 SQ786436:SV786436 ACM786436:ACR786436 AMI786436:AMN786436 AWE786436:AWJ786436 BGA786436:BGF786436 BPW786436:BQB786436 BZS786436:BZX786436 CJO786436:CJT786436 CTK786436:CTP786436 DDG786436:DDL786436 DNC786436:DNH786436 DWY786436:DXD786436 EGU786436:EGZ786436 EQQ786436:EQV786436 FAM786436:FAR786436 FKI786436:FKN786436 FUE786436:FUJ786436 GEA786436:GEF786436 GNW786436:GOB786436 GXS786436:GXX786436 HHO786436:HHT786436 HRK786436:HRP786436 IBG786436:IBL786436 ILC786436:ILH786436 IUY786436:IVD786436 JEU786436:JEZ786436 JOQ786436:JOV786436 JYM786436:JYR786436 KII786436:KIN786436 KSE786436:KSJ786436 LCA786436:LCF786436 LLW786436:LMB786436 LVS786436:LVX786436 MFO786436:MFT786436 MPK786436:MPP786436 MZG786436:MZL786436 NJC786436:NJH786436 NSY786436:NTD786436 OCU786436:OCZ786436 OMQ786436:OMV786436 OWM786436:OWR786436 PGI786436:PGN786436 PQE786436:PQJ786436 QAA786436:QAF786436 QJW786436:QKB786436 QTS786436:QTX786436 RDO786436:RDT786436 RNK786436:RNP786436 RXG786436:RXL786436 SHC786436:SHH786436 SQY786436:SRD786436 TAU786436:TAZ786436 TKQ786436:TKV786436 TUM786436:TUR786436 UEI786436:UEN786436 UOE786436:UOJ786436 UYA786436:UYF786436 VHW786436:VIB786436 VRS786436:VRX786436 WBO786436:WBT786436 WLK786436:WLP786436 WVG786436:WVL786436 B851972:G851972 IU851972:IZ851972 SQ851972:SV851972 ACM851972:ACR851972 AMI851972:AMN851972 AWE851972:AWJ851972 BGA851972:BGF851972 BPW851972:BQB851972 BZS851972:BZX851972 CJO851972:CJT851972 CTK851972:CTP851972 DDG851972:DDL851972 DNC851972:DNH851972 DWY851972:DXD851972 EGU851972:EGZ851972 EQQ851972:EQV851972 FAM851972:FAR851972 FKI851972:FKN851972 FUE851972:FUJ851972 GEA851972:GEF851972 GNW851972:GOB851972 GXS851972:GXX851972 HHO851972:HHT851972 HRK851972:HRP851972 IBG851972:IBL851972 ILC851972:ILH851972 IUY851972:IVD851972 JEU851972:JEZ851972 JOQ851972:JOV851972 JYM851972:JYR851972 KII851972:KIN851972 KSE851972:KSJ851972 LCA851972:LCF851972 LLW851972:LMB851972 LVS851972:LVX851972 MFO851972:MFT851972 MPK851972:MPP851972 MZG851972:MZL851972 NJC851972:NJH851972 NSY851972:NTD851972 OCU851972:OCZ851972 OMQ851972:OMV851972 OWM851972:OWR851972 PGI851972:PGN851972 PQE851972:PQJ851972 QAA851972:QAF851972 QJW851972:QKB851972 QTS851972:QTX851972 RDO851972:RDT851972 RNK851972:RNP851972 RXG851972:RXL851972 SHC851972:SHH851972 SQY851972:SRD851972 TAU851972:TAZ851972 TKQ851972:TKV851972 TUM851972:TUR851972 UEI851972:UEN851972 UOE851972:UOJ851972 UYA851972:UYF851972 VHW851972:VIB851972 VRS851972:VRX851972 WBO851972:WBT851972 WLK851972:WLP851972 WVG851972:WVL851972 B917508:G917508 IU917508:IZ917508 SQ917508:SV917508 ACM917508:ACR917508 AMI917508:AMN917508 AWE917508:AWJ917508 BGA917508:BGF917508 BPW917508:BQB917508 BZS917508:BZX917508 CJO917508:CJT917508 CTK917508:CTP917508 DDG917508:DDL917508 DNC917508:DNH917508 DWY917508:DXD917508 EGU917508:EGZ917508 EQQ917508:EQV917508 FAM917508:FAR917508 FKI917508:FKN917508 FUE917508:FUJ917508 GEA917508:GEF917508 GNW917508:GOB917508 GXS917508:GXX917508 HHO917508:HHT917508 HRK917508:HRP917508 IBG917508:IBL917508 ILC917508:ILH917508 IUY917508:IVD917508 JEU917508:JEZ917508 JOQ917508:JOV917508 JYM917508:JYR917508 KII917508:KIN917508 KSE917508:KSJ917508 LCA917508:LCF917508 LLW917508:LMB917508 LVS917508:LVX917508 MFO917508:MFT917508 MPK917508:MPP917508 MZG917508:MZL917508 NJC917508:NJH917508 NSY917508:NTD917508 OCU917508:OCZ917508 OMQ917508:OMV917508 OWM917508:OWR917508 PGI917508:PGN917508 PQE917508:PQJ917508 QAA917508:QAF917508 QJW917508:QKB917508 QTS917508:QTX917508 RDO917508:RDT917508 RNK917508:RNP917508 RXG917508:RXL917508 SHC917508:SHH917508 SQY917508:SRD917508 TAU917508:TAZ917508 TKQ917508:TKV917508 TUM917508:TUR917508 UEI917508:UEN917508 UOE917508:UOJ917508 UYA917508:UYF917508 VHW917508:VIB917508 VRS917508:VRX917508 WBO917508:WBT917508 WLK917508:WLP917508 WVG917508:WVL917508 B983044:G983044 IU983044:IZ983044 SQ983044:SV983044 ACM983044:ACR983044 AMI983044:AMN983044 AWE983044:AWJ983044 BGA983044:BGF983044 BPW983044:BQB983044 BZS983044:BZX983044 CJO983044:CJT983044 CTK983044:CTP983044 DDG983044:DDL983044 DNC983044:DNH983044 DWY983044:DXD983044 EGU983044:EGZ983044 EQQ983044:EQV983044 FAM983044:FAR983044 FKI983044:FKN983044 FUE983044:FUJ983044 GEA983044:GEF983044 GNW983044:GOB983044 GXS983044:GXX983044 HHO983044:HHT983044 HRK983044:HRP983044 IBG983044:IBL983044 ILC983044:ILH983044 IUY983044:IVD983044 JEU983044:JEZ983044 JOQ983044:JOV983044 JYM983044:JYR983044 KII983044:KIN983044 KSE983044:KSJ983044 LCA983044:LCF983044 LLW983044:LMB983044 LVS983044:LVX983044 MFO983044:MFT983044 MPK983044:MPP983044 MZG983044:MZL983044 NJC983044:NJH983044 NSY983044:NTD983044 OCU983044:OCZ983044 OMQ983044:OMV983044 OWM983044:OWR983044 PGI983044:PGN983044 PQE983044:PQJ983044 QAA983044:QAF983044 QJW983044:QKB983044 QTS983044:QTX983044 RDO983044:RDT983044 RNK983044:RNP983044 RXG983044:RXL983044 SHC983044:SHH983044 SQY983044:SRD983044 TAU983044:TAZ983044 TKQ983044:TKV983044 TUM983044:TUR983044 UEI983044:UEN983044 UOE983044:UOJ983044 UYA983044:UYF983044 VHW983044:VIB983044 VRS983044:VRX983044 WBO983044:WBT983044 WLK983044:WLP983044 WVG983044:WVL983044 B65546:G65546 IU65546:IZ65546 SQ65546:SV65546 ACM65546:ACR65546 AMI65546:AMN65546 AWE65546:AWJ65546 BGA65546:BGF65546 BPW65546:BQB65546 BZS65546:BZX65546 CJO65546:CJT65546 CTK65546:CTP65546 DDG65546:DDL65546 DNC65546:DNH65546 DWY65546:DXD65546 EGU65546:EGZ65546 EQQ65546:EQV65546 FAM65546:FAR65546 FKI65546:FKN65546 FUE65546:FUJ65546 GEA65546:GEF65546 GNW65546:GOB65546 GXS65546:GXX65546 HHO65546:HHT65546 HRK65546:HRP65546 IBG65546:IBL65546 ILC65546:ILH65546 IUY65546:IVD65546 JEU65546:JEZ65546 JOQ65546:JOV65546 JYM65546:JYR65546 KII65546:KIN65546 KSE65546:KSJ65546 LCA65546:LCF65546 LLW65546:LMB65546 LVS65546:LVX65546 MFO65546:MFT65546 MPK65546:MPP65546 MZG65546:MZL65546 NJC65546:NJH65546 NSY65546:NTD65546 OCU65546:OCZ65546 OMQ65546:OMV65546 OWM65546:OWR65546 PGI65546:PGN65546 PQE65546:PQJ65546 QAA65546:QAF65546 QJW65546:QKB65546 QTS65546:QTX65546 RDO65546:RDT65546 RNK65546:RNP65546 RXG65546:RXL65546 SHC65546:SHH65546 SQY65546:SRD65546 TAU65546:TAZ65546 TKQ65546:TKV65546 TUM65546:TUR65546 UEI65546:UEN65546 UOE65546:UOJ65546 UYA65546:UYF65546 VHW65546:VIB65546 VRS65546:VRX65546 WBO65546:WBT65546 WLK65546:WLP65546 WVG65546:WVL65546 B131082:G131082 IU131082:IZ131082 SQ131082:SV131082 ACM131082:ACR131082 AMI131082:AMN131082 AWE131082:AWJ131082 BGA131082:BGF131082 BPW131082:BQB131082 BZS131082:BZX131082 CJO131082:CJT131082 CTK131082:CTP131082 DDG131082:DDL131082 DNC131082:DNH131082 DWY131082:DXD131082 EGU131082:EGZ131082 EQQ131082:EQV131082 FAM131082:FAR131082 FKI131082:FKN131082 FUE131082:FUJ131082 GEA131082:GEF131082 GNW131082:GOB131082 GXS131082:GXX131082 HHO131082:HHT131082 HRK131082:HRP131082 IBG131082:IBL131082 ILC131082:ILH131082 IUY131082:IVD131082 JEU131082:JEZ131082 JOQ131082:JOV131082 JYM131082:JYR131082 KII131082:KIN131082 KSE131082:KSJ131082 LCA131082:LCF131082 LLW131082:LMB131082 LVS131082:LVX131082 MFO131082:MFT131082 MPK131082:MPP131082 MZG131082:MZL131082 NJC131082:NJH131082 NSY131082:NTD131082 OCU131082:OCZ131082 OMQ131082:OMV131082 OWM131082:OWR131082 PGI131082:PGN131082 PQE131082:PQJ131082 QAA131082:QAF131082 QJW131082:QKB131082 QTS131082:QTX131082 RDO131082:RDT131082 RNK131082:RNP131082 RXG131082:RXL131082 SHC131082:SHH131082 SQY131082:SRD131082 TAU131082:TAZ131082 TKQ131082:TKV131082 TUM131082:TUR131082 UEI131082:UEN131082 UOE131082:UOJ131082 UYA131082:UYF131082 VHW131082:VIB131082 VRS131082:VRX131082 WBO131082:WBT131082 WLK131082:WLP131082 WVG131082:WVL131082 B196618:G196618 IU196618:IZ196618 SQ196618:SV196618 ACM196618:ACR196618 AMI196618:AMN196618 AWE196618:AWJ196618 BGA196618:BGF196618 BPW196618:BQB196618 BZS196618:BZX196618 CJO196618:CJT196618 CTK196618:CTP196618 DDG196618:DDL196618 DNC196618:DNH196618 DWY196618:DXD196618 EGU196618:EGZ196618 EQQ196618:EQV196618 FAM196618:FAR196618 FKI196618:FKN196618 FUE196618:FUJ196618 GEA196618:GEF196618 GNW196618:GOB196618 GXS196618:GXX196618 HHO196618:HHT196618 HRK196618:HRP196618 IBG196618:IBL196618 ILC196618:ILH196618 IUY196618:IVD196618 JEU196618:JEZ196618 JOQ196618:JOV196618 JYM196618:JYR196618 KII196618:KIN196618 KSE196618:KSJ196618 LCA196618:LCF196618 LLW196618:LMB196618 LVS196618:LVX196618 MFO196618:MFT196618 MPK196618:MPP196618 MZG196618:MZL196618 NJC196618:NJH196618 NSY196618:NTD196618 OCU196618:OCZ196618 OMQ196618:OMV196618 OWM196618:OWR196618 PGI196618:PGN196618 PQE196618:PQJ196618 QAA196618:QAF196618 QJW196618:QKB196618 QTS196618:QTX196618 RDO196618:RDT196618 RNK196618:RNP196618 RXG196618:RXL196618 SHC196618:SHH196618 SQY196618:SRD196618 TAU196618:TAZ196618 TKQ196618:TKV196618 TUM196618:TUR196618 UEI196618:UEN196618 UOE196618:UOJ196618 UYA196618:UYF196618 VHW196618:VIB196618 VRS196618:VRX196618 WBO196618:WBT196618 WLK196618:WLP196618 WVG196618:WVL196618 B262154:G262154 IU262154:IZ262154 SQ262154:SV262154 ACM262154:ACR262154 AMI262154:AMN262154 AWE262154:AWJ262154 BGA262154:BGF262154 BPW262154:BQB262154 BZS262154:BZX262154 CJO262154:CJT262154 CTK262154:CTP262154 DDG262154:DDL262154 DNC262154:DNH262154 DWY262154:DXD262154 EGU262154:EGZ262154 EQQ262154:EQV262154 FAM262154:FAR262154 FKI262154:FKN262154 FUE262154:FUJ262154 GEA262154:GEF262154 GNW262154:GOB262154 GXS262154:GXX262154 HHO262154:HHT262154 HRK262154:HRP262154 IBG262154:IBL262154 ILC262154:ILH262154 IUY262154:IVD262154 JEU262154:JEZ262154 JOQ262154:JOV262154 JYM262154:JYR262154 KII262154:KIN262154 KSE262154:KSJ262154 LCA262154:LCF262154 LLW262154:LMB262154 LVS262154:LVX262154 MFO262154:MFT262154 MPK262154:MPP262154 MZG262154:MZL262154 NJC262154:NJH262154 NSY262154:NTD262154 OCU262154:OCZ262154 OMQ262154:OMV262154 OWM262154:OWR262154 PGI262154:PGN262154 PQE262154:PQJ262154 QAA262154:QAF262154 QJW262154:QKB262154 QTS262154:QTX262154 RDO262154:RDT262154 RNK262154:RNP262154 RXG262154:RXL262154 SHC262154:SHH262154 SQY262154:SRD262154 TAU262154:TAZ262154 TKQ262154:TKV262154 TUM262154:TUR262154 UEI262154:UEN262154 UOE262154:UOJ262154 UYA262154:UYF262154 VHW262154:VIB262154 VRS262154:VRX262154 WBO262154:WBT262154 WLK262154:WLP262154 WVG262154:WVL262154 B327690:G327690 IU327690:IZ327690 SQ327690:SV327690 ACM327690:ACR327690 AMI327690:AMN327690 AWE327690:AWJ327690 BGA327690:BGF327690 BPW327690:BQB327690 BZS327690:BZX327690 CJO327690:CJT327690 CTK327690:CTP327690 DDG327690:DDL327690 DNC327690:DNH327690 DWY327690:DXD327690 EGU327690:EGZ327690 EQQ327690:EQV327690 FAM327690:FAR327690 FKI327690:FKN327690 FUE327690:FUJ327690 GEA327690:GEF327690 GNW327690:GOB327690 GXS327690:GXX327690 HHO327690:HHT327690 HRK327690:HRP327690 IBG327690:IBL327690 ILC327690:ILH327690 IUY327690:IVD327690 JEU327690:JEZ327690 JOQ327690:JOV327690 JYM327690:JYR327690 KII327690:KIN327690 KSE327690:KSJ327690 LCA327690:LCF327690 LLW327690:LMB327690 LVS327690:LVX327690 MFO327690:MFT327690 MPK327690:MPP327690 MZG327690:MZL327690 NJC327690:NJH327690 NSY327690:NTD327690 OCU327690:OCZ327690 OMQ327690:OMV327690 OWM327690:OWR327690 PGI327690:PGN327690 PQE327690:PQJ327690 QAA327690:QAF327690 QJW327690:QKB327690 QTS327690:QTX327690 RDO327690:RDT327690 RNK327690:RNP327690 RXG327690:RXL327690 SHC327690:SHH327690 SQY327690:SRD327690 TAU327690:TAZ327690 TKQ327690:TKV327690 TUM327690:TUR327690 UEI327690:UEN327690 UOE327690:UOJ327690 UYA327690:UYF327690 VHW327690:VIB327690 VRS327690:VRX327690 WBO327690:WBT327690 WLK327690:WLP327690 WVG327690:WVL327690 B393226:G393226 IU393226:IZ393226 SQ393226:SV393226 ACM393226:ACR393226 AMI393226:AMN393226 AWE393226:AWJ393226 BGA393226:BGF393226 BPW393226:BQB393226 BZS393226:BZX393226 CJO393226:CJT393226 CTK393226:CTP393226 DDG393226:DDL393226 DNC393226:DNH393226 DWY393226:DXD393226 EGU393226:EGZ393226 EQQ393226:EQV393226 FAM393226:FAR393226 FKI393226:FKN393226 FUE393226:FUJ393226 GEA393226:GEF393226 GNW393226:GOB393226 GXS393226:GXX393226 HHO393226:HHT393226 HRK393226:HRP393226 IBG393226:IBL393226 ILC393226:ILH393226 IUY393226:IVD393226 JEU393226:JEZ393226 JOQ393226:JOV393226 JYM393226:JYR393226 KII393226:KIN393226 KSE393226:KSJ393226 LCA393226:LCF393226 LLW393226:LMB393226 LVS393226:LVX393226 MFO393226:MFT393226 MPK393226:MPP393226 MZG393226:MZL393226 NJC393226:NJH393226 NSY393226:NTD393226 OCU393226:OCZ393226 OMQ393226:OMV393226 OWM393226:OWR393226 PGI393226:PGN393226 PQE393226:PQJ393226 QAA393226:QAF393226 QJW393226:QKB393226 QTS393226:QTX393226 RDO393226:RDT393226 RNK393226:RNP393226 RXG393226:RXL393226 SHC393226:SHH393226 SQY393226:SRD393226 TAU393226:TAZ393226 TKQ393226:TKV393226 TUM393226:TUR393226 UEI393226:UEN393226 UOE393226:UOJ393226 UYA393226:UYF393226 VHW393226:VIB393226 VRS393226:VRX393226 WBO393226:WBT393226 WLK393226:WLP393226 WVG393226:WVL393226 B458762:G458762 IU458762:IZ458762 SQ458762:SV458762 ACM458762:ACR458762 AMI458762:AMN458762 AWE458762:AWJ458762 BGA458762:BGF458762 BPW458762:BQB458762 BZS458762:BZX458762 CJO458762:CJT458762 CTK458762:CTP458762 DDG458762:DDL458762 DNC458762:DNH458762 DWY458762:DXD458762 EGU458762:EGZ458762 EQQ458762:EQV458762 FAM458762:FAR458762 FKI458762:FKN458762 FUE458762:FUJ458762 GEA458762:GEF458762 GNW458762:GOB458762 GXS458762:GXX458762 HHO458762:HHT458762 HRK458762:HRP458762 IBG458762:IBL458762 ILC458762:ILH458762 IUY458762:IVD458762 JEU458762:JEZ458762 JOQ458762:JOV458762 JYM458762:JYR458762 KII458762:KIN458762 KSE458762:KSJ458762 LCA458762:LCF458762 LLW458762:LMB458762 LVS458762:LVX458762 MFO458762:MFT458762 MPK458762:MPP458762 MZG458762:MZL458762 NJC458762:NJH458762 NSY458762:NTD458762 OCU458762:OCZ458762 OMQ458762:OMV458762 OWM458762:OWR458762 PGI458762:PGN458762 PQE458762:PQJ458762 QAA458762:QAF458762 QJW458762:QKB458762 QTS458762:QTX458762 RDO458762:RDT458762 RNK458762:RNP458762 RXG458762:RXL458762 SHC458762:SHH458762 SQY458762:SRD458762 TAU458762:TAZ458762 TKQ458762:TKV458762 TUM458762:TUR458762 UEI458762:UEN458762 UOE458762:UOJ458762 UYA458762:UYF458762 VHW458762:VIB458762 VRS458762:VRX458762 WBO458762:WBT458762 WLK458762:WLP458762 WVG458762:WVL458762 B524298:G524298 IU524298:IZ524298 SQ524298:SV524298 ACM524298:ACR524298 AMI524298:AMN524298 AWE524298:AWJ524298 BGA524298:BGF524298 BPW524298:BQB524298 BZS524298:BZX524298 CJO524298:CJT524298 CTK524298:CTP524298 DDG524298:DDL524298 DNC524298:DNH524298 DWY524298:DXD524298 EGU524298:EGZ524298 EQQ524298:EQV524298 FAM524298:FAR524298 FKI524298:FKN524298 FUE524298:FUJ524298 GEA524298:GEF524298 GNW524298:GOB524298 GXS524298:GXX524298 HHO524298:HHT524298 HRK524298:HRP524298 IBG524298:IBL524298 ILC524298:ILH524298 IUY524298:IVD524298 JEU524298:JEZ524298 JOQ524298:JOV524298 JYM524298:JYR524298 KII524298:KIN524298 KSE524298:KSJ524298 LCA524298:LCF524298 LLW524298:LMB524298 LVS524298:LVX524298 MFO524298:MFT524298 MPK524298:MPP524298 MZG524298:MZL524298 NJC524298:NJH524298 NSY524298:NTD524298 OCU524298:OCZ524298 OMQ524298:OMV524298 OWM524298:OWR524298 PGI524298:PGN524298 PQE524298:PQJ524298 QAA524298:QAF524298 QJW524298:QKB524298 QTS524298:QTX524298 RDO524298:RDT524298 RNK524298:RNP524298 RXG524298:RXL524298 SHC524298:SHH524298 SQY524298:SRD524298 TAU524298:TAZ524298 TKQ524298:TKV524298 TUM524298:TUR524298 UEI524298:UEN524298 UOE524298:UOJ524298 UYA524298:UYF524298 VHW524298:VIB524298 VRS524298:VRX524298 WBO524298:WBT524298 WLK524298:WLP524298 WVG524298:WVL524298 B589834:G589834 IU589834:IZ589834 SQ589834:SV589834 ACM589834:ACR589834 AMI589834:AMN589834 AWE589834:AWJ589834 BGA589834:BGF589834 BPW589834:BQB589834 BZS589834:BZX589834 CJO589834:CJT589834 CTK589834:CTP589834 DDG589834:DDL589834 DNC589834:DNH589834 DWY589834:DXD589834 EGU589834:EGZ589834 EQQ589834:EQV589834 FAM589834:FAR589834 FKI589834:FKN589834 FUE589834:FUJ589834 GEA589834:GEF589834 GNW589834:GOB589834 GXS589834:GXX589834 HHO589834:HHT589834 HRK589834:HRP589834 IBG589834:IBL589834 ILC589834:ILH589834 IUY589834:IVD589834 JEU589834:JEZ589834 JOQ589834:JOV589834 JYM589834:JYR589834 KII589834:KIN589834 KSE589834:KSJ589834 LCA589834:LCF589834 LLW589834:LMB589834 LVS589834:LVX589834 MFO589834:MFT589834 MPK589834:MPP589834 MZG589834:MZL589834 NJC589834:NJH589834 NSY589834:NTD589834 OCU589834:OCZ589834 OMQ589834:OMV589834 OWM589834:OWR589834 PGI589834:PGN589834 PQE589834:PQJ589834 QAA589834:QAF589834 QJW589834:QKB589834 QTS589834:QTX589834 RDO589834:RDT589834 RNK589834:RNP589834 RXG589834:RXL589834 SHC589834:SHH589834 SQY589834:SRD589834 TAU589834:TAZ589834 TKQ589834:TKV589834 TUM589834:TUR589834 UEI589834:UEN589834 UOE589834:UOJ589834 UYA589834:UYF589834 VHW589834:VIB589834 VRS589834:VRX589834 WBO589834:WBT589834 WLK589834:WLP589834 WVG589834:WVL589834 B655370:G655370 IU655370:IZ655370 SQ655370:SV655370 ACM655370:ACR655370 AMI655370:AMN655370 AWE655370:AWJ655370 BGA655370:BGF655370 BPW655370:BQB655370 BZS655370:BZX655370 CJO655370:CJT655370 CTK655370:CTP655370 DDG655370:DDL655370 DNC655370:DNH655370 DWY655370:DXD655370 EGU655370:EGZ655370 EQQ655370:EQV655370 FAM655370:FAR655370 FKI655370:FKN655370 FUE655370:FUJ655370 GEA655370:GEF655370 GNW655370:GOB655370 GXS655370:GXX655370 HHO655370:HHT655370 HRK655370:HRP655370 IBG655370:IBL655370 ILC655370:ILH655370 IUY655370:IVD655370 JEU655370:JEZ655370 JOQ655370:JOV655370 JYM655370:JYR655370 KII655370:KIN655370 KSE655370:KSJ655370 LCA655370:LCF655370 LLW655370:LMB655370 LVS655370:LVX655370 MFO655370:MFT655370 MPK655370:MPP655370 MZG655370:MZL655370 NJC655370:NJH655370 NSY655370:NTD655370 OCU655370:OCZ655370 OMQ655370:OMV655370 OWM655370:OWR655370 PGI655370:PGN655370 PQE655370:PQJ655370 QAA655370:QAF655370 QJW655370:QKB655370 QTS655370:QTX655370 RDO655370:RDT655370 RNK655370:RNP655370 RXG655370:RXL655370 SHC655370:SHH655370 SQY655370:SRD655370 TAU655370:TAZ655370 TKQ655370:TKV655370 TUM655370:TUR655370 UEI655370:UEN655370 UOE655370:UOJ655370 UYA655370:UYF655370 VHW655370:VIB655370 VRS655370:VRX655370 WBO655370:WBT655370 WLK655370:WLP655370 WVG655370:WVL655370 B720906:G720906 IU720906:IZ720906 SQ720906:SV720906 ACM720906:ACR720906 AMI720906:AMN720906 AWE720906:AWJ720906 BGA720906:BGF720906 BPW720906:BQB720906 BZS720906:BZX720906 CJO720906:CJT720906 CTK720906:CTP720906 DDG720906:DDL720906 DNC720906:DNH720906 DWY720906:DXD720906 EGU720906:EGZ720906 EQQ720906:EQV720906 FAM720906:FAR720906 FKI720906:FKN720906 FUE720906:FUJ720906 GEA720906:GEF720906 GNW720906:GOB720906 GXS720906:GXX720906 HHO720906:HHT720906 HRK720906:HRP720906 IBG720906:IBL720906 ILC720906:ILH720906 IUY720906:IVD720906 JEU720906:JEZ720906 JOQ720906:JOV720906 JYM720906:JYR720906 KII720906:KIN720906 KSE720906:KSJ720906 LCA720906:LCF720906 LLW720906:LMB720906 LVS720906:LVX720906 MFO720906:MFT720906 MPK720906:MPP720906 MZG720906:MZL720906 NJC720906:NJH720906 NSY720906:NTD720906 OCU720906:OCZ720906 OMQ720906:OMV720906 OWM720906:OWR720906 PGI720906:PGN720906 PQE720906:PQJ720906 QAA720906:QAF720906 QJW720906:QKB720906 QTS720906:QTX720906 RDO720906:RDT720906 RNK720906:RNP720906 RXG720906:RXL720906 SHC720906:SHH720906 SQY720906:SRD720906 TAU720906:TAZ720906 TKQ720906:TKV720906 TUM720906:TUR720906 UEI720906:UEN720906 UOE720906:UOJ720906 UYA720906:UYF720906 VHW720906:VIB720906 VRS720906:VRX720906 WBO720906:WBT720906 WLK720906:WLP720906 WVG720906:WVL720906 B786442:G786442 IU786442:IZ786442 SQ786442:SV786442 ACM786442:ACR786442 AMI786442:AMN786442 AWE786442:AWJ786442 BGA786442:BGF786442 BPW786442:BQB786442 BZS786442:BZX786442 CJO786442:CJT786442 CTK786442:CTP786442 DDG786442:DDL786442 DNC786442:DNH786442 DWY786442:DXD786442 EGU786442:EGZ786442 EQQ786442:EQV786442 FAM786442:FAR786442 FKI786442:FKN786442 FUE786442:FUJ786442 GEA786442:GEF786442 GNW786442:GOB786442 GXS786442:GXX786442 HHO786442:HHT786442 HRK786442:HRP786442 IBG786442:IBL786442 ILC786442:ILH786442 IUY786442:IVD786442 JEU786442:JEZ786442 JOQ786442:JOV786442 JYM786442:JYR786442 KII786442:KIN786442 KSE786442:KSJ786442 LCA786442:LCF786442 LLW786442:LMB786442 LVS786442:LVX786442 MFO786442:MFT786442 MPK786442:MPP786442 MZG786442:MZL786442 NJC786442:NJH786442 NSY786442:NTD786442 OCU786442:OCZ786442 OMQ786442:OMV786442 OWM786442:OWR786442 PGI786442:PGN786442 PQE786442:PQJ786442 QAA786442:QAF786442 QJW786442:QKB786442 QTS786442:QTX786442 RDO786442:RDT786442 RNK786442:RNP786442 RXG786442:RXL786442 SHC786442:SHH786442 SQY786442:SRD786442 TAU786442:TAZ786442 TKQ786442:TKV786442 TUM786442:TUR786442 UEI786442:UEN786442 UOE786442:UOJ786442 UYA786442:UYF786442 VHW786442:VIB786442 VRS786442:VRX786442 WBO786442:WBT786442 WLK786442:WLP786442 WVG786442:WVL786442 B851978:G851978 IU851978:IZ851978 SQ851978:SV851978 ACM851978:ACR851978 AMI851978:AMN851978 AWE851978:AWJ851978 BGA851978:BGF851978 BPW851978:BQB851978 BZS851978:BZX851978 CJO851978:CJT851978 CTK851978:CTP851978 DDG851978:DDL851978 DNC851978:DNH851978 DWY851978:DXD851978 EGU851978:EGZ851978 EQQ851978:EQV851978 FAM851978:FAR851978 FKI851978:FKN851978 FUE851978:FUJ851978 GEA851978:GEF851978 GNW851978:GOB851978 GXS851978:GXX851978 HHO851978:HHT851978 HRK851978:HRP851978 IBG851978:IBL851978 ILC851978:ILH851978 IUY851978:IVD851978 JEU851978:JEZ851978 JOQ851978:JOV851978 JYM851978:JYR851978 KII851978:KIN851978 KSE851978:KSJ851978 LCA851978:LCF851978 LLW851978:LMB851978 LVS851978:LVX851978 MFO851978:MFT851978 MPK851978:MPP851978 MZG851978:MZL851978 NJC851978:NJH851978 NSY851978:NTD851978 OCU851978:OCZ851978 OMQ851978:OMV851978 OWM851978:OWR851978 PGI851978:PGN851978 PQE851978:PQJ851978 QAA851978:QAF851978 QJW851978:QKB851978 QTS851978:QTX851978 RDO851978:RDT851978 RNK851978:RNP851978 RXG851978:RXL851978 SHC851978:SHH851978 SQY851978:SRD851978 TAU851978:TAZ851978 TKQ851978:TKV851978 TUM851978:TUR851978 UEI851978:UEN851978 UOE851978:UOJ851978 UYA851978:UYF851978 VHW851978:VIB851978 VRS851978:VRX851978 WBO851978:WBT851978 WLK851978:WLP851978 WVG851978:WVL851978 B917514:G917514 IU917514:IZ917514 SQ917514:SV917514 ACM917514:ACR917514 AMI917514:AMN917514 AWE917514:AWJ917514 BGA917514:BGF917514 BPW917514:BQB917514 BZS917514:BZX917514 CJO917514:CJT917514 CTK917514:CTP917514 DDG917514:DDL917514 DNC917514:DNH917514 DWY917514:DXD917514 EGU917514:EGZ917514 EQQ917514:EQV917514 FAM917514:FAR917514 FKI917514:FKN917514 FUE917514:FUJ917514 GEA917514:GEF917514 GNW917514:GOB917514 GXS917514:GXX917514 HHO917514:HHT917514 HRK917514:HRP917514 IBG917514:IBL917514 ILC917514:ILH917514 IUY917514:IVD917514 JEU917514:JEZ917514 JOQ917514:JOV917514 JYM917514:JYR917514 KII917514:KIN917514 KSE917514:KSJ917514 LCA917514:LCF917514 LLW917514:LMB917514 LVS917514:LVX917514 MFO917514:MFT917514 MPK917514:MPP917514 MZG917514:MZL917514 NJC917514:NJH917514 NSY917514:NTD917514 OCU917514:OCZ917514 OMQ917514:OMV917514 OWM917514:OWR917514 PGI917514:PGN917514 PQE917514:PQJ917514 QAA917514:QAF917514 QJW917514:QKB917514 QTS917514:QTX917514 RDO917514:RDT917514 RNK917514:RNP917514 RXG917514:RXL917514 SHC917514:SHH917514 SQY917514:SRD917514 TAU917514:TAZ917514 TKQ917514:TKV917514 TUM917514:TUR917514 UEI917514:UEN917514 UOE917514:UOJ917514 UYA917514:UYF917514 VHW917514:VIB917514 VRS917514:VRX917514 WBO917514:WBT917514 WLK917514:WLP917514 WVG917514:WVL917514 B983050:G983050 IU983050:IZ983050 SQ983050:SV983050 ACM983050:ACR983050 AMI983050:AMN983050 AWE983050:AWJ983050 BGA983050:BGF983050 BPW983050:BQB983050 BZS983050:BZX983050 CJO983050:CJT983050 CTK983050:CTP983050 DDG983050:DDL983050 DNC983050:DNH983050 DWY983050:DXD983050 EGU983050:EGZ983050 EQQ983050:EQV983050 FAM983050:FAR983050 FKI983050:FKN983050 FUE983050:FUJ983050 GEA983050:GEF983050 GNW983050:GOB983050 GXS983050:GXX983050 HHO983050:HHT983050 HRK983050:HRP983050 IBG983050:IBL983050 ILC983050:ILH983050 IUY983050:IVD983050 JEU983050:JEZ983050 JOQ983050:JOV983050 JYM983050:JYR983050 KII983050:KIN983050 KSE983050:KSJ983050 LCA983050:LCF983050 LLW983050:LMB983050 LVS983050:LVX983050 MFO983050:MFT983050 MPK983050:MPP983050 MZG983050:MZL983050 NJC983050:NJH983050 NSY983050:NTD983050 OCU983050:OCZ983050 OMQ983050:OMV983050 OWM983050:OWR983050 PGI983050:PGN983050 PQE983050:PQJ983050 QAA983050:QAF983050 QJW983050:QKB983050 QTS983050:QTX983050 RDO983050:RDT983050 RNK983050:RNP983050 RXG983050:RXL983050 SHC983050:SHH983050 SQY983050:SRD983050 TAU983050:TAZ983050 TKQ983050:TKV983050 TUM983050:TUR983050 UEI983050:UEN983050 UOE983050:UOJ983050 UYA983050:UYF983050 VHW983050:VIB983050 VRS983050:VRX983050 WBO983050:WBT983050 WLK983050:WLP983050 WVG983050:WVL983050 B65552:G65552 IU65552:IZ65552 SQ65552:SV65552 ACM65552:ACR65552 AMI65552:AMN65552 AWE65552:AWJ65552 BGA65552:BGF65552 BPW65552:BQB65552 BZS65552:BZX65552 CJO65552:CJT65552 CTK65552:CTP65552 DDG65552:DDL65552 DNC65552:DNH65552 DWY65552:DXD65552 EGU65552:EGZ65552 EQQ65552:EQV65552 FAM65552:FAR65552 FKI65552:FKN65552 FUE65552:FUJ65552 GEA65552:GEF65552 GNW65552:GOB65552 GXS65552:GXX65552 HHO65552:HHT65552 HRK65552:HRP65552 IBG65552:IBL65552 ILC65552:ILH65552 IUY65552:IVD65552 JEU65552:JEZ65552 JOQ65552:JOV65552 JYM65552:JYR65552 KII65552:KIN65552 KSE65552:KSJ65552 LCA65552:LCF65552 LLW65552:LMB65552 LVS65552:LVX65552 MFO65552:MFT65552 MPK65552:MPP65552 MZG65552:MZL65552 NJC65552:NJH65552 NSY65552:NTD65552 OCU65552:OCZ65552 OMQ65552:OMV65552 OWM65552:OWR65552 PGI65552:PGN65552 PQE65552:PQJ65552 QAA65552:QAF65552 QJW65552:QKB65552 QTS65552:QTX65552 RDO65552:RDT65552 RNK65552:RNP65552 RXG65552:RXL65552 SHC65552:SHH65552 SQY65552:SRD65552 TAU65552:TAZ65552 TKQ65552:TKV65552 TUM65552:TUR65552 UEI65552:UEN65552 UOE65552:UOJ65552 UYA65552:UYF65552 VHW65552:VIB65552 VRS65552:VRX65552 WBO65552:WBT65552 WLK65552:WLP65552 WVG65552:WVL65552 B131088:G131088 IU131088:IZ131088 SQ131088:SV131088 ACM131088:ACR131088 AMI131088:AMN131088 AWE131088:AWJ131088 BGA131088:BGF131088 BPW131088:BQB131088 BZS131088:BZX131088 CJO131088:CJT131088 CTK131088:CTP131088 DDG131088:DDL131088 DNC131088:DNH131088 DWY131088:DXD131088 EGU131088:EGZ131088 EQQ131088:EQV131088 FAM131088:FAR131088 FKI131088:FKN131088 FUE131088:FUJ131088 GEA131088:GEF131088 GNW131088:GOB131088 GXS131088:GXX131088 HHO131088:HHT131088 HRK131088:HRP131088 IBG131088:IBL131088 ILC131088:ILH131088 IUY131088:IVD131088 JEU131088:JEZ131088 JOQ131088:JOV131088 JYM131088:JYR131088 KII131088:KIN131088 KSE131088:KSJ131088 LCA131088:LCF131088 LLW131088:LMB131088 LVS131088:LVX131088 MFO131088:MFT131088 MPK131088:MPP131088 MZG131088:MZL131088 NJC131088:NJH131088 NSY131088:NTD131088 OCU131088:OCZ131088 OMQ131088:OMV131088 OWM131088:OWR131088 PGI131088:PGN131088 PQE131088:PQJ131088 QAA131088:QAF131088 QJW131088:QKB131088 QTS131088:QTX131088 RDO131088:RDT131088 RNK131088:RNP131088 RXG131088:RXL131088 SHC131088:SHH131088 SQY131088:SRD131088 TAU131088:TAZ131088 TKQ131088:TKV131088 TUM131088:TUR131088 UEI131088:UEN131088 UOE131088:UOJ131088 UYA131088:UYF131088 VHW131088:VIB131088 VRS131088:VRX131088 WBO131088:WBT131088 WLK131088:WLP131088 WVG131088:WVL131088 B196624:G196624 IU196624:IZ196624 SQ196624:SV196624 ACM196624:ACR196624 AMI196624:AMN196624 AWE196624:AWJ196624 BGA196624:BGF196624 BPW196624:BQB196624 BZS196624:BZX196624 CJO196624:CJT196624 CTK196624:CTP196624 DDG196624:DDL196624 DNC196624:DNH196624 DWY196624:DXD196624 EGU196624:EGZ196624 EQQ196624:EQV196624 FAM196624:FAR196624 FKI196624:FKN196624 FUE196624:FUJ196624 GEA196624:GEF196624 GNW196624:GOB196624 GXS196624:GXX196624 HHO196624:HHT196624 HRK196624:HRP196624 IBG196624:IBL196624 ILC196624:ILH196624 IUY196624:IVD196624 JEU196624:JEZ196624 JOQ196624:JOV196624 JYM196624:JYR196624 KII196624:KIN196624 KSE196624:KSJ196624 LCA196624:LCF196624 LLW196624:LMB196624 LVS196624:LVX196624 MFO196624:MFT196624 MPK196624:MPP196624 MZG196624:MZL196624 NJC196624:NJH196624 NSY196624:NTD196624 OCU196624:OCZ196624 OMQ196624:OMV196624 OWM196624:OWR196624 PGI196624:PGN196624 PQE196624:PQJ196624 QAA196624:QAF196624 QJW196624:QKB196624 QTS196624:QTX196624 RDO196624:RDT196624 RNK196624:RNP196624 RXG196624:RXL196624 SHC196624:SHH196624 SQY196624:SRD196624 TAU196624:TAZ196624 TKQ196624:TKV196624 TUM196624:TUR196624 UEI196624:UEN196624 UOE196624:UOJ196624 UYA196624:UYF196624 VHW196624:VIB196624 VRS196624:VRX196624 WBO196624:WBT196624 WLK196624:WLP196624 WVG196624:WVL196624 B262160:G262160 IU262160:IZ262160 SQ262160:SV262160 ACM262160:ACR262160 AMI262160:AMN262160 AWE262160:AWJ262160 BGA262160:BGF262160 BPW262160:BQB262160 BZS262160:BZX262160 CJO262160:CJT262160 CTK262160:CTP262160 DDG262160:DDL262160 DNC262160:DNH262160 DWY262160:DXD262160 EGU262160:EGZ262160 EQQ262160:EQV262160 FAM262160:FAR262160 FKI262160:FKN262160 FUE262160:FUJ262160 GEA262160:GEF262160 GNW262160:GOB262160 GXS262160:GXX262160 HHO262160:HHT262160 HRK262160:HRP262160 IBG262160:IBL262160 ILC262160:ILH262160 IUY262160:IVD262160 JEU262160:JEZ262160 JOQ262160:JOV262160 JYM262160:JYR262160 KII262160:KIN262160 KSE262160:KSJ262160 LCA262160:LCF262160 LLW262160:LMB262160 LVS262160:LVX262160 MFO262160:MFT262160 MPK262160:MPP262160 MZG262160:MZL262160 NJC262160:NJH262160 NSY262160:NTD262160 OCU262160:OCZ262160 OMQ262160:OMV262160 OWM262160:OWR262160 PGI262160:PGN262160 PQE262160:PQJ262160 QAA262160:QAF262160 QJW262160:QKB262160 QTS262160:QTX262160 RDO262160:RDT262160 RNK262160:RNP262160 RXG262160:RXL262160 SHC262160:SHH262160 SQY262160:SRD262160 TAU262160:TAZ262160 TKQ262160:TKV262160 TUM262160:TUR262160 UEI262160:UEN262160 UOE262160:UOJ262160 UYA262160:UYF262160 VHW262160:VIB262160 VRS262160:VRX262160 WBO262160:WBT262160 WLK262160:WLP262160 WVG262160:WVL262160 B327696:G327696 IU327696:IZ327696 SQ327696:SV327696 ACM327696:ACR327696 AMI327696:AMN327696 AWE327696:AWJ327696 BGA327696:BGF327696 BPW327696:BQB327696 BZS327696:BZX327696 CJO327696:CJT327696 CTK327696:CTP327696 DDG327696:DDL327696 DNC327696:DNH327696 DWY327696:DXD327696 EGU327696:EGZ327696 EQQ327696:EQV327696 FAM327696:FAR327696 FKI327696:FKN327696 FUE327696:FUJ327696 GEA327696:GEF327696 GNW327696:GOB327696 GXS327696:GXX327696 HHO327696:HHT327696 HRK327696:HRP327696 IBG327696:IBL327696 ILC327696:ILH327696 IUY327696:IVD327696 JEU327696:JEZ327696 JOQ327696:JOV327696 JYM327696:JYR327696 KII327696:KIN327696 KSE327696:KSJ327696 LCA327696:LCF327696 LLW327696:LMB327696 LVS327696:LVX327696 MFO327696:MFT327696 MPK327696:MPP327696 MZG327696:MZL327696 NJC327696:NJH327696 NSY327696:NTD327696 OCU327696:OCZ327696 OMQ327696:OMV327696 OWM327696:OWR327696 PGI327696:PGN327696 PQE327696:PQJ327696 QAA327696:QAF327696 QJW327696:QKB327696 QTS327696:QTX327696 RDO327696:RDT327696 RNK327696:RNP327696 RXG327696:RXL327696 SHC327696:SHH327696 SQY327696:SRD327696 TAU327696:TAZ327696 TKQ327696:TKV327696 TUM327696:TUR327696 UEI327696:UEN327696 UOE327696:UOJ327696 UYA327696:UYF327696 VHW327696:VIB327696 VRS327696:VRX327696 WBO327696:WBT327696 WLK327696:WLP327696 WVG327696:WVL327696 B393232:G393232 IU393232:IZ393232 SQ393232:SV393232 ACM393232:ACR393232 AMI393232:AMN393232 AWE393232:AWJ393232 BGA393232:BGF393232 BPW393232:BQB393232 BZS393232:BZX393232 CJO393232:CJT393232 CTK393232:CTP393232 DDG393232:DDL393232 DNC393232:DNH393232 DWY393232:DXD393232 EGU393232:EGZ393232 EQQ393232:EQV393232 FAM393232:FAR393232 FKI393232:FKN393232 FUE393232:FUJ393232 GEA393232:GEF393232 GNW393232:GOB393232 GXS393232:GXX393232 HHO393232:HHT393232 HRK393232:HRP393232 IBG393232:IBL393232 ILC393232:ILH393232 IUY393232:IVD393232 JEU393232:JEZ393232 JOQ393232:JOV393232 JYM393232:JYR393232 KII393232:KIN393232 KSE393232:KSJ393232 LCA393232:LCF393232 LLW393232:LMB393232 LVS393232:LVX393232 MFO393232:MFT393232 MPK393232:MPP393232 MZG393232:MZL393232 NJC393232:NJH393232 NSY393232:NTD393232 OCU393232:OCZ393232 OMQ393232:OMV393232 OWM393232:OWR393232 PGI393232:PGN393232 PQE393232:PQJ393232 QAA393232:QAF393232 QJW393232:QKB393232 QTS393232:QTX393232 RDO393232:RDT393232 RNK393232:RNP393232 RXG393232:RXL393232 SHC393232:SHH393232 SQY393232:SRD393232 TAU393232:TAZ393232 TKQ393232:TKV393232 TUM393232:TUR393232 UEI393232:UEN393232 UOE393232:UOJ393232 UYA393232:UYF393232 VHW393232:VIB393232 VRS393232:VRX393232 WBO393232:WBT393232 WLK393232:WLP393232 WVG393232:WVL393232 B458768:G458768 IU458768:IZ458768 SQ458768:SV458768 ACM458768:ACR458768 AMI458768:AMN458768 AWE458768:AWJ458768 BGA458768:BGF458768 BPW458768:BQB458768 BZS458768:BZX458768 CJO458768:CJT458768 CTK458768:CTP458768 DDG458768:DDL458768 DNC458768:DNH458768 DWY458768:DXD458768 EGU458768:EGZ458768 EQQ458768:EQV458768 FAM458768:FAR458768 FKI458768:FKN458768 FUE458768:FUJ458768 GEA458768:GEF458768 GNW458768:GOB458768 GXS458768:GXX458768 HHO458768:HHT458768 HRK458768:HRP458768 IBG458768:IBL458768 ILC458768:ILH458768 IUY458768:IVD458768 JEU458768:JEZ458768 JOQ458768:JOV458768 JYM458768:JYR458768 KII458768:KIN458768 KSE458768:KSJ458768 LCA458768:LCF458768 LLW458768:LMB458768 LVS458768:LVX458768 MFO458768:MFT458768 MPK458768:MPP458768 MZG458768:MZL458768 NJC458768:NJH458768 NSY458768:NTD458768 OCU458768:OCZ458768 OMQ458768:OMV458768 OWM458768:OWR458768 PGI458768:PGN458768 PQE458768:PQJ458768 QAA458768:QAF458768 QJW458768:QKB458768 QTS458768:QTX458768 RDO458768:RDT458768 RNK458768:RNP458768 RXG458768:RXL458768 SHC458768:SHH458768 SQY458768:SRD458768 TAU458768:TAZ458768 TKQ458768:TKV458768 TUM458768:TUR458768 UEI458768:UEN458768 UOE458768:UOJ458768 UYA458768:UYF458768 VHW458768:VIB458768 VRS458768:VRX458768 WBO458768:WBT458768 WLK458768:WLP458768 WVG458768:WVL458768 B524304:G524304 IU524304:IZ524304 SQ524304:SV524304 ACM524304:ACR524304 AMI524304:AMN524304 AWE524304:AWJ524304 BGA524304:BGF524304 BPW524304:BQB524304 BZS524304:BZX524304 CJO524304:CJT524304 CTK524304:CTP524304 DDG524304:DDL524304 DNC524304:DNH524304 DWY524304:DXD524304 EGU524304:EGZ524304 EQQ524304:EQV524304 FAM524304:FAR524304 FKI524304:FKN524304 FUE524304:FUJ524304 GEA524304:GEF524304 GNW524304:GOB524304 GXS524304:GXX524304 HHO524304:HHT524304 HRK524304:HRP524304 IBG524304:IBL524304 ILC524304:ILH524304 IUY524304:IVD524304 JEU524304:JEZ524304 JOQ524304:JOV524304 JYM524304:JYR524304 KII524304:KIN524304 KSE524304:KSJ524304 LCA524304:LCF524304 LLW524304:LMB524304 LVS524304:LVX524304 MFO524304:MFT524304 MPK524304:MPP524304 MZG524304:MZL524304 NJC524304:NJH524304 NSY524304:NTD524304 OCU524304:OCZ524304 OMQ524304:OMV524304 OWM524304:OWR524304 PGI524304:PGN524304 PQE524304:PQJ524304 QAA524304:QAF524304 QJW524304:QKB524304 QTS524304:QTX524304 RDO524304:RDT524304 RNK524304:RNP524304 RXG524304:RXL524304 SHC524304:SHH524304 SQY524304:SRD524304 TAU524304:TAZ524304 TKQ524304:TKV524304 TUM524304:TUR524304 UEI524304:UEN524304 UOE524304:UOJ524304 UYA524304:UYF524304 VHW524304:VIB524304 VRS524304:VRX524304 WBO524304:WBT524304 WLK524304:WLP524304 WVG524304:WVL524304 B589840:G589840 IU589840:IZ589840 SQ589840:SV589840 ACM589840:ACR589840 AMI589840:AMN589840 AWE589840:AWJ589840 BGA589840:BGF589840 BPW589840:BQB589840 BZS589840:BZX589840 CJO589840:CJT589840 CTK589840:CTP589840 DDG589840:DDL589840 DNC589840:DNH589840 DWY589840:DXD589840 EGU589840:EGZ589840 EQQ589840:EQV589840 FAM589840:FAR589840 FKI589840:FKN589840 FUE589840:FUJ589840 GEA589840:GEF589840 GNW589840:GOB589840 GXS589840:GXX589840 HHO589840:HHT589840 HRK589840:HRP589840 IBG589840:IBL589840 ILC589840:ILH589840 IUY589840:IVD589840 JEU589840:JEZ589840 JOQ589840:JOV589840 JYM589840:JYR589840 KII589840:KIN589840 KSE589840:KSJ589840 LCA589840:LCF589840 LLW589840:LMB589840 LVS589840:LVX589840 MFO589840:MFT589840 MPK589840:MPP589840 MZG589840:MZL589840 NJC589840:NJH589840 NSY589840:NTD589840 OCU589840:OCZ589840 OMQ589840:OMV589840 OWM589840:OWR589840 PGI589840:PGN589840 PQE589840:PQJ589840 QAA589840:QAF589840 QJW589840:QKB589840 QTS589840:QTX589840 RDO589840:RDT589840 RNK589840:RNP589840 RXG589840:RXL589840 SHC589840:SHH589840 SQY589840:SRD589840 TAU589840:TAZ589840 TKQ589840:TKV589840 TUM589840:TUR589840 UEI589840:UEN589840 UOE589840:UOJ589840 UYA589840:UYF589840 VHW589840:VIB589840 VRS589840:VRX589840 WBO589840:WBT589840 WLK589840:WLP589840 WVG589840:WVL589840 B655376:G655376 IU655376:IZ655376 SQ655376:SV655376 ACM655376:ACR655376 AMI655376:AMN655376 AWE655376:AWJ655376 BGA655376:BGF655376 BPW655376:BQB655376 BZS655376:BZX655376 CJO655376:CJT655376 CTK655376:CTP655376 DDG655376:DDL655376 DNC655376:DNH655376 DWY655376:DXD655376 EGU655376:EGZ655376 EQQ655376:EQV655376 FAM655376:FAR655376 FKI655376:FKN655376 FUE655376:FUJ655376 GEA655376:GEF655376 GNW655376:GOB655376 GXS655376:GXX655376 HHO655376:HHT655376 HRK655376:HRP655376 IBG655376:IBL655376 ILC655376:ILH655376 IUY655376:IVD655376 JEU655376:JEZ655376 JOQ655376:JOV655376 JYM655376:JYR655376 KII655376:KIN655376 KSE655376:KSJ655376 LCA655376:LCF655376 LLW655376:LMB655376 LVS655376:LVX655376 MFO655376:MFT655376 MPK655376:MPP655376 MZG655376:MZL655376 NJC655376:NJH655376 NSY655376:NTD655376 OCU655376:OCZ655376 OMQ655376:OMV655376 OWM655376:OWR655376 PGI655376:PGN655376 PQE655376:PQJ655376 QAA655376:QAF655376 QJW655376:QKB655376 QTS655376:QTX655376 RDO655376:RDT655376 RNK655376:RNP655376 RXG655376:RXL655376 SHC655376:SHH655376 SQY655376:SRD655376 TAU655376:TAZ655376 TKQ655376:TKV655376 TUM655376:TUR655376 UEI655376:UEN655376 UOE655376:UOJ655376 UYA655376:UYF655376 VHW655376:VIB655376 VRS655376:VRX655376 WBO655376:WBT655376 WLK655376:WLP655376 WVG655376:WVL655376 B720912:G720912 IU720912:IZ720912 SQ720912:SV720912 ACM720912:ACR720912 AMI720912:AMN720912 AWE720912:AWJ720912 BGA720912:BGF720912 BPW720912:BQB720912 BZS720912:BZX720912 CJO720912:CJT720912 CTK720912:CTP720912 DDG720912:DDL720912 DNC720912:DNH720912 DWY720912:DXD720912 EGU720912:EGZ720912 EQQ720912:EQV720912 FAM720912:FAR720912 FKI720912:FKN720912 FUE720912:FUJ720912 GEA720912:GEF720912 GNW720912:GOB720912 GXS720912:GXX720912 HHO720912:HHT720912 HRK720912:HRP720912 IBG720912:IBL720912 ILC720912:ILH720912 IUY720912:IVD720912 JEU720912:JEZ720912 JOQ720912:JOV720912 JYM720912:JYR720912 KII720912:KIN720912 KSE720912:KSJ720912 LCA720912:LCF720912 LLW720912:LMB720912 LVS720912:LVX720912 MFO720912:MFT720912 MPK720912:MPP720912 MZG720912:MZL720912 NJC720912:NJH720912 NSY720912:NTD720912 OCU720912:OCZ720912 OMQ720912:OMV720912 OWM720912:OWR720912 PGI720912:PGN720912 PQE720912:PQJ720912 QAA720912:QAF720912 QJW720912:QKB720912 QTS720912:QTX720912 RDO720912:RDT720912 RNK720912:RNP720912 RXG720912:RXL720912 SHC720912:SHH720912 SQY720912:SRD720912 TAU720912:TAZ720912 TKQ720912:TKV720912 TUM720912:TUR720912 UEI720912:UEN720912 UOE720912:UOJ720912 UYA720912:UYF720912 VHW720912:VIB720912 VRS720912:VRX720912 WBO720912:WBT720912 WLK720912:WLP720912 WVG720912:WVL720912 B786448:G786448 IU786448:IZ786448 SQ786448:SV786448 ACM786448:ACR786448 AMI786448:AMN786448 AWE786448:AWJ786448 BGA786448:BGF786448 BPW786448:BQB786448 BZS786448:BZX786448 CJO786448:CJT786448 CTK786448:CTP786448 DDG786448:DDL786448 DNC786448:DNH786448 DWY786448:DXD786448 EGU786448:EGZ786448 EQQ786448:EQV786448 FAM786448:FAR786448 FKI786448:FKN786448 FUE786448:FUJ786448 GEA786448:GEF786448 GNW786448:GOB786448 GXS786448:GXX786448 HHO786448:HHT786448 HRK786448:HRP786448 IBG786448:IBL786448 ILC786448:ILH786448 IUY786448:IVD786448 JEU786448:JEZ786448 JOQ786448:JOV786448 JYM786448:JYR786448 KII786448:KIN786448 KSE786448:KSJ786448 LCA786448:LCF786448 LLW786448:LMB786448 LVS786448:LVX786448 MFO786448:MFT786448 MPK786448:MPP786448 MZG786448:MZL786448 NJC786448:NJH786448 NSY786448:NTD786448 OCU786448:OCZ786448 OMQ786448:OMV786448 OWM786448:OWR786448 PGI786448:PGN786448 PQE786448:PQJ786448 QAA786448:QAF786448 QJW786448:QKB786448 QTS786448:QTX786448 RDO786448:RDT786448 RNK786448:RNP786448 RXG786448:RXL786448 SHC786448:SHH786448 SQY786448:SRD786448 TAU786448:TAZ786448 TKQ786448:TKV786448 TUM786448:TUR786448 UEI786448:UEN786448 UOE786448:UOJ786448 UYA786448:UYF786448 VHW786448:VIB786448 VRS786448:VRX786448 WBO786448:WBT786448 WLK786448:WLP786448 WVG786448:WVL786448 B851984:G851984 IU851984:IZ851984 SQ851984:SV851984 ACM851984:ACR851984 AMI851984:AMN851984 AWE851984:AWJ851984 BGA851984:BGF851984 BPW851984:BQB851984 BZS851984:BZX851984 CJO851984:CJT851984 CTK851984:CTP851984 DDG851984:DDL851984 DNC851984:DNH851984 DWY851984:DXD851984 EGU851984:EGZ851984 EQQ851984:EQV851984 FAM851984:FAR851984 FKI851984:FKN851984 FUE851984:FUJ851984 GEA851984:GEF851984 GNW851984:GOB851984 GXS851984:GXX851984 HHO851984:HHT851984 HRK851984:HRP851984 IBG851984:IBL851984 ILC851984:ILH851984 IUY851984:IVD851984 JEU851984:JEZ851984 JOQ851984:JOV851984 JYM851984:JYR851984 KII851984:KIN851984 KSE851984:KSJ851984 LCA851984:LCF851984 LLW851984:LMB851984 LVS851984:LVX851984 MFO851984:MFT851984 MPK851984:MPP851984 MZG851984:MZL851984 NJC851984:NJH851984 NSY851984:NTD851984 OCU851984:OCZ851984 OMQ851984:OMV851984 OWM851984:OWR851984 PGI851984:PGN851984 PQE851984:PQJ851984 QAA851984:QAF851984 QJW851984:QKB851984 QTS851984:QTX851984 RDO851984:RDT851984 RNK851984:RNP851984 RXG851984:RXL851984 SHC851984:SHH851984 SQY851984:SRD851984 TAU851984:TAZ851984 TKQ851984:TKV851984 TUM851984:TUR851984 UEI851984:UEN851984 UOE851984:UOJ851984 UYA851984:UYF851984 VHW851984:VIB851984 VRS851984:VRX851984 WBO851984:WBT851984 WLK851984:WLP851984 WVG851984:WVL851984 B917520:G917520 IU917520:IZ917520 SQ917520:SV917520 ACM917520:ACR917520 AMI917520:AMN917520 AWE917520:AWJ917520 BGA917520:BGF917520 BPW917520:BQB917520 BZS917520:BZX917520 CJO917520:CJT917520 CTK917520:CTP917520 DDG917520:DDL917520 DNC917520:DNH917520 DWY917520:DXD917520 EGU917520:EGZ917520 EQQ917520:EQV917520 FAM917520:FAR917520 FKI917520:FKN917520 FUE917520:FUJ917520 GEA917520:GEF917520 GNW917520:GOB917520 GXS917520:GXX917520 HHO917520:HHT917520 HRK917520:HRP917520 IBG917520:IBL917520 ILC917520:ILH917520 IUY917520:IVD917520 JEU917520:JEZ917520 JOQ917520:JOV917520 JYM917520:JYR917520 KII917520:KIN917520 KSE917520:KSJ917520 LCA917520:LCF917520 LLW917520:LMB917520 LVS917520:LVX917520 MFO917520:MFT917520 MPK917520:MPP917520 MZG917520:MZL917520 NJC917520:NJH917520 NSY917520:NTD917520 OCU917520:OCZ917520 OMQ917520:OMV917520 OWM917520:OWR917520 PGI917520:PGN917520 PQE917520:PQJ917520 QAA917520:QAF917520 QJW917520:QKB917520 QTS917520:QTX917520 RDO917520:RDT917520 RNK917520:RNP917520 RXG917520:RXL917520 SHC917520:SHH917520 SQY917520:SRD917520 TAU917520:TAZ917520 TKQ917520:TKV917520 TUM917520:TUR917520 UEI917520:UEN917520 UOE917520:UOJ917520 UYA917520:UYF917520 VHW917520:VIB917520 VRS917520:VRX917520 WBO917520:WBT917520 WLK917520:WLP917520 WVG917520:WVL917520 B983056:G983056 IU983056:IZ983056 SQ983056:SV983056 ACM983056:ACR983056 AMI983056:AMN983056 AWE983056:AWJ983056 BGA983056:BGF983056 BPW983056:BQB983056 BZS983056:BZX983056 CJO983056:CJT983056 CTK983056:CTP983056 DDG983056:DDL983056 DNC983056:DNH983056 DWY983056:DXD983056 EGU983056:EGZ983056 EQQ983056:EQV983056 FAM983056:FAR983056 FKI983056:FKN983056 FUE983056:FUJ983056 GEA983056:GEF983056 GNW983056:GOB983056 GXS983056:GXX983056 HHO983056:HHT983056 HRK983056:HRP983056 IBG983056:IBL983056 ILC983056:ILH983056 IUY983056:IVD983056 JEU983056:JEZ983056 JOQ983056:JOV983056 JYM983056:JYR983056 KII983056:KIN983056 KSE983056:KSJ983056 LCA983056:LCF983056 LLW983056:LMB983056 LVS983056:LVX983056 MFO983056:MFT983056 MPK983056:MPP983056 MZG983056:MZL983056 NJC983056:NJH983056 NSY983056:NTD983056 OCU983056:OCZ983056 OMQ983056:OMV983056 OWM983056:OWR983056 PGI983056:PGN983056 PQE983056:PQJ983056 QAA983056:QAF983056 QJW983056:QKB983056 QTS983056:QTX983056 RDO983056:RDT983056 RNK983056:RNP983056 RXG983056:RXL983056 SHC983056:SHH983056 SQY983056:SRD983056 TAU983056:TAZ983056 TKQ983056:TKV983056 TUM983056:TUR983056 UEI983056:UEN983056 UOE983056:UOJ983056 UYA983056:UYF983056 VHW983056:VIB983056 VRS983056:VRX983056 B4 B11 B18</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pageSetUpPr fitToPage="1"/>
  </sheetPr>
  <dimension ref="A1:O82"/>
  <sheetViews>
    <sheetView zoomScaleNormal="100" zoomScaleSheetLayoutView="85" workbookViewId="0">
      <selection activeCell="C42" sqref="C42:C43"/>
    </sheetView>
  </sheetViews>
  <sheetFormatPr defaultRowHeight="13.5" x14ac:dyDescent="0.15"/>
  <cols>
    <col min="1" max="1" width="2.875" style="4" customWidth="1"/>
    <col min="2" max="2" width="16.25" style="4" customWidth="1"/>
    <col min="3" max="3" width="9.5" style="4" customWidth="1"/>
    <col min="4" max="4" width="2.625" style="4" customWidth="1"/>
    <col min="5" max="5" width="9.5" style="4" customWidth="1"/>
    <col min="6" max="6" width="2.75" style="4" customWidth="1"/>
    <col min="7" max="7" width="9.5" style="51" customWidth="1"/>
    <col min="8" max="8" width="3.125" style="4" customWidth="1"/>
    <col min="9" max="11" width="9" style="4"/>
    <col min="12" max="12" width="9" style="4" customWidth="1"/>
    <col min="13" max="13" width="9" style="51" hidden="1" customWidth="1"/>
    <col min="14" max="15" width="9" style="4" hidden="1" customWidth="1"/>
    <col min="16" max="16384" width="9" style="4"/>
  </cols>
  <sheetData>
    <row r="1" spans="1:15" x14ac:dyDescent="0.15">
      <c r="A1" s="423" t="s">
        <v>1889</v>
      </c>
      <c r="B1" s="423"/>
      <c r="C1" s="423"/>
      <c r="D1" s="423"/>
      <c r="E1" s="423"/>
      <c r="F1" s="423"/>
      <c r="G1" s="423"/>
      <c r="H1" s="423"/>
    </row>
    <row r="2" spans="1:15" ht="14.25" thickBot="1" x14ac:dyDescent="0.2">
      <c r="A2" s="424"/>
      <c r="B2" s="424"/>
      <c r="C2" s="424"/>
      <c r="D2" s="424"/>
      <c r="E2" s="424"/>
      <c r="F2" s="424"/>
      <c r="G2" s="424"/>
      <c r="H2" s="424"/>
    </row>
    <row r="3" spans="1:15" x14ac:dyDescent="0.15">
      <c r="A3" s="431" t="s">
        <v>137</v>
      </c>
      <c r="B3" s="432"/>
      <c r="C3" s="433" t="s">
        <v>278</v>
      </c>
      <c r="D3" s="433"/>
      <c r="E3" s="433"/>
      <c r="F3" s="433"/>
      <c r="G3" s="434"/>
      <c r="H3" s="435"/>
      <c r="M3" s="3" t="str">
        <f>個人情報!$E$6</f>
        <v/>
      </c>
      <c r="N3" s="3" t="str">
        <f>個人情報!$E$5</f>
        <v/>
      </c>
      <c r="O3" s="3" t="str">
        <f>IF(個人情報!$B$5="","",個人情報!$B$5)</f>
        <v/>
      </c>
    </row>
    <row r="4" spans="1:15" x14ac:dyDescent="0.15">
      <c r="A4" s="397"/>
      <c r="B4" s="398"/>
      <c r="C4" s="402"/>
      <c r="D4" s="402"/>
      <c r="E4" s="402"/>
      <c r="F4" s="402"/>
      <c r="G4" s="403"/>
      <c r="H4" s="404"/>
      <c r="M4" s="3" t="str">
        <f>個人情報!$E$11</f>
        <v/>
      </c>
      <c r="N4" s="3" t="str">
        <f>個人情報!$E$10</f>
        <v/>
      </c>
      <c r="O4" s="3">
        <f>個人情報!$B$10</f>
        <v>0</v>
      </c>
    </row>
    <row r="5" spans="1:15" x14ac:dyDescent="0.15">
      <c r="A5" s="397" t="s">
        <v>136</v>
      </c>
      <c r="B5" s="398"/>
      <c r="C5" s="402" t="str">
        <f>IF(基本情報!$D$6="","",基本情報!$D$6)</f>
        <v/>
      </c>
      <c r="D5" s="402"/>
      <c r="E5" s="402"/>
      <c r="F5" s="402"/>
      <c r="G5" s="403"/>
      <c r="H5" s="404"/>
      <c r="M5" s="3" t="str">
        <f>個人情報!$E$16</f>
        <v/>
      </c>
      <c r="N5" s="3" t="str">
        <f>個人情報!$E$15</f>
        <v/>
      </c>
      <c r="O5" s="3">
        <f>個人情報!$B$15</f>
        <v>0</v>
      </c>
    </row>
    <row r="6" spans="1:15" x14ac:dyDescent="0.15">
      <c r="A6" s="397"/>
      <c r="B6" s="398"/>
      <c r="C6" s="402"/>
      <c r="D6" s="402"/>
      <c r="E6" s="402"/>
      <c r="F6" s="402"/>
      <c r="G6" s="403"/>
      <c r="H6" s="404"/>
      <c r="M6" s="3" t="str">
        <f>個人情報!$E$21</f>
        <v/>
      </c>
      <c r="N6" s="3" t="str">
        <f>個人情報!$E$20</f>
        <v/>
      </c>
      <c r="O6" s="3">
        <f>個人情報!$B$20</f>
        <v>0</v>
      </c>
    </row>
    <row r="7" spans="1:15" x14ac:dyDescent="0.15">
      <c r="A7" s="397" t="s">
        <v>150</v>
      </c>
      <c r="B7" s="398"/>
      <c r="C7" s="402" t="str">
        <f>IF(基本情報!$D$7="","",基本情報!$D$7)</f>
        <v/>
      </c>
      <c r="D7" s="402"/>
      <c r="E7" s="402"/>
      <c r="F7" s="402"/>
      <c r="G7" s="403"/>
      <c r="H7" s="404"/>
      <c r="M7" s="3" t="str">
        <f>個人情報!$E$26</f>
        <v/>
      </c>
      <c r="N7" s="3" t="str">
        <f>個人情報!$E$25</f>
        <v/>
      </c>
      <c r="O7" s="3">
        <f>個人情報!$B$25</f>
        <v>0</v>
      </c>
    </row>
    <row r="8" spans="1:15" x14ac:dyDescent="0.15">
      <c r="A8" s="397"/>
      <c r="B8" s="398"/>
      <c r="C8" s="402"/>
      <c r="D8" s="402"/>
      <c r="E8" s="402"/>
      <c r="F8" s="402"/>
      <c r="G8" s="403"/>
      <c r="H8" s="404"/>
      <c r="M8" s="3" t="str">
        <f>個人情報!$E$31</f>
        <v/>
      </c>
      <c r="N8" s="3" t="str">
        <f>個人情報!$E$30</f>
        <v/>
      </c>
      <c r="O8" s="3">
        <f>個人情報!$B$30</f>
        <v>0</v>
      </c>
    </row>
    <row r="9" spans="1:15" x14ac:dyDescent="0.15">
      <c r="A9" s="397" t="s">
        <v>139</v>
      </c>
      <c r="B9" s="398"/>
      <c r="C9" s="402" t="str">
        <f>IF(基本情報!$D$9="","",基本情報!$D$9)</f>
        <v/>
      </c>
      <c r="D9" s="402"/>
      <c r="E9" s="402"/>
      <c r="F9" s="402"/>
      <c r="G9" s="403"/>
      <c r="H9" s="404"/>
      <c r="M9" s="3" t="str">
        <f>個人情報!$E$36</f>
        <v/>
      </c>
      <c r="N9" s="3" t="str">
        <f>個人情報!$E$35</f>
        <v/>
      </c>
      <c r="O9" s="3">
        <f>個人情報!$B$35</f>
        <v>0</v>
      </c>
    </row>
    <row r="10" spans="1:15" x14ac:dyDescent="0.15">
      <c r="A10" s="397"/>
      <c r="B10" s="398"/>
      <c r="C10" s="402"/>
      <c r="D10" s="402"/>
      <c r="E10" s="402"/>
      <c r="F10" s="402"/>
      <c r="G10" s="403"/>
      <c r="H10" s="404"/>
      <c r="M10" s="3" t="str">
        <f>個人情報!$E$41</f>
        <v/>
      </c>
      <c r="N10" s="3" t="str">
        <f>個人情報!$E$40</f>
        <v/>
      </c>
      <c r="O10" s="3">
        <f>個人情報!$B$40</f>
        <v>0</v>
      </c>
    </row>
    <row r="11" spans="1:15" x14ac:dyDescent="0.15">
      <c r="A11" s="397" t="s">
        <v>140</v>
      </c>
      <c r="B11" s="398"/>
      <c r="C11" s="452"/>
      <c r="D11" s="453"/>
      <c r="E11" s="451"/>
      <c r="F11" s="398" t="s">
        <v>143</v>
      </c>
      <c r="G11" s="445"/>
      <c r="H11" s="446"/>
      <c r="M11" s="3" t="str">
        <f>個人情報!$E$46</f>
        <v/>
      </c>
      <c r="N11" s="3" t="str">
        <f>個人情報!$E$45</f>
        <v/>
      </c>
      <c r="O11" s="3">
        <f>個人情報!$B$45</f>
        <v>0</v>
      </c>
    </row>
    <row r="12" spans="1:15" x14ac:dyDescent="0.15">
      <c r="A12" s="397"/>
      <c r="B12" s="398"/>
      <c r="C12" s="452"/>
      <c r="D12" s="453"/>
      <c r="E12" s="451"/>
      <c r="F12" s="398"/>
      <c r="G12" s="447"/>
      <c r="H12" s="448"/>
      <c r="M12" s="3" t="str">
        <f>個人情報!$E$51</f>
        <v/>
      </c>
      <c r="N12" s="3" t="str">
        <f>個人情報!$E$50</f>
        <v/>
      </c>
      <c r="O12" s="3">
        <f>個人情報!$B$50</f>
        <v>0</v>
      </c>
    </row>
    <row r="13" spans="1:15" hidden="1" x14ac:dyDescent="0.15">
      <c r="A13" s="392" t="s">
        <v>151</v>
      </c>
      <c r="B13" s="393"/>
      <c r="C13" s="394" t="str">
        <f>IF(E11="","",TEXT(E11,"00")) &amp; IF(G11="","",TEXT(G11,"00"))</f>
        <v/>
      </c>
      <c r="D13" s="436"/>
      <c r="E13" s="436"/>
      <c r="F13" s="436"/>
      <c r="G13" s="436"/>
      <c r="H13" s="437"/>
      <c r="M13" s="3" t="str">
        <f>個人情報!$E$56</f>
        <v/>
      </c>
      <c r="N13" s="3" t="str">
        <f>個人情報!$E$55</f>
        <v/>
      </c>
      <c r="O13" s="3">
        <f>個人情報!$B$55</f>
        <v>0</v>
      </c>
    </row>
    <row r="14" spans="1:15" x14ac:dyDescent="0.15">
      <c r="A14" s="397" t="s">
        <v>352</v>
      </c>
      <c r="B14" s="398"/>
      <c r="C14" s="399"/>
      <c r="D14" s="399"/>
      <c r="E14" s="399"/>
      <c r="F14" s="399"/>
      <c r="G14" s="400"/>
      <c r="H14" s="401"/>
      <c r="M14" s="3" t="str">
        <f>個人情報!$E$61</f>
        <v/>
      </c>
      <c r="N14" s="3" t="str">
        <f>個人情報!$E$60</f>
        <v/>
      </c>
      <c r="O14" s="3">
        <f>個人情報!$B$60</f>
        <v>0</v>
      </c>
    </row>
    <row r="15" spans="1:15" x14ac:dyDescent="0.15">
      <c r="A15" s="397"/>
      <c r="B15" s="398"/>
      <c r="C15" s="399"/>
      <c r="D15" s="399"/>
      <c r="E15" s="399"/>
      <c r="F15" s="399"/>
      <c r="G15" s="400"/>
      <c r="H15" s="401"/>
      <c r="M15" s="3" t="str">
        <f>個人情報!$E$66</f>
        <v/>
      </c>
      <c r="N15" s="3" t="str">
        <f>個人情報!$E$65</f>
        <v/>
      </c>
      <c r="O15" s="3">
        <f>個人情報!$B$65</f>
        <v>0</v>
      </c>
    </row>
    <row r="16" spans="1:15" s="51" customFormat="1" x14ac:dyDescent="0.15">
      <c r="A16" s="397" t="s">
        <v>353</v>
      </c>
      <c r="B16" s="398"/>
      <c r="C16" s="438"/>
      <c r="D16" s="398" t="s">
        <v>340</v>
      </c>
      <c r="E16" s="438"/>
      <c r="F16" s="398" t="s">
        <v>341</v>
      </c>
      <c r="G16" s="438"/>
      <c r="H16" s="450" t="s">
        <v>342</v>
      </c>
      <c r="M16" s="3" t="str">
        <f>個人情報!$E$71</f>
        <v/>
      </c>
      <c r="N16" s="3" t="str">
        <f>個人情報!$E$70</f>
        <v/>
      </c>
      <c r="O16" s="3">
        <f>個人情報!$B$70</f>
        <v>0</v>
      </c>
    </row>
    <row r="17" spans="1:15" s="51" customFormat="1" ht="14.25" thickBot="1" x14ac:dyDescent="0.2">
      <c r="A17" s="407"/>
      <c r="B17" s="408"/>
      <c r="C17" s="420"/>
      <c r="D17" s="408"/>
      <c r="E17" s="420"/>
      <c r="F17" s="408"/>
      <c r="G17" s="420"/>
      <c r="H17" s="422"/>
      <c r="M17" s="3" t="str">
        <f>個人情報!$E$76</f>
        <v/>
      </c>
      <c r="N17" s="3" t="str">
        <f>個人情報!$E$75</f>
        <v/>
      </c>
      <c r="O17" s="3">
        <f>個人情報!$B$75</f>
        <v>0</v>
      </c>
    </row>
    <row r="18" spans="1:15" ht="14.25" thickTop="1" x14ac:dyDescent="0.15">
      <c r="A18" s="405" t="s">
        <v>343</v>
      </c>
      <c r="B18" s="406"/>
      <c r="C18" s="406" t="s">
        <v>141</v>
      </c>
      <c r="D18" s="406"/>
      <c r="E18" s="406"/>
      <c r="F18" s="442" t="s">
        <v>138</v>
      </c>
      <c r="G18" s="443"/>
      <c r="H18" s="444"/>
      <c r="M18" s="3" t="str">
        <f>個人情報!$E$81</f>
        <v/>
      </c>
      <c r="N18" s="3" t="str">
        <f>個人情報!$E$80</f>
        <v/>
      </c>
      <c r="O18" s="3">
        <f>個人情報!$B$80</f>
        <v>0</v>
      </c>
    </row>
    <row r="19" spans="1:15" x14ac:dyDescent="0.15">
      <c r="A19" s="5" t="s">
        <v>144</v>
      </c>
      <c r="B19" s="164" t="str">
        <f t="shared" ref="B19:B24" si="0">IF(C19="","",VLOOKUP(C19,$M$3:$O$52,3,FALSE))</f>
        <v/>
      </c>
      <c r="C19" s="399"/>
      <c r="D19" s="399"/>
      <c r="E19" s="399"/>
      <c r="F19" s="402" t="str">
        <f t="shared" ref="F19:F24" si="1">IF(C19="","",VLOOKUP(C19,$M$3:$O$52,2,FALSE))</f>
        <v/>
      </c>
      <c r="G19" s="403"/>
      <c r="H19" s="404"/>
      <c r="M19" s="3" t="str">
        <f>個人情報!$E$86</f>
        <v/>
      </c>
      <c r="N19" s="3" t="str">
        <f>個人情報!$E$85</f>
        <v/>
      </c>
      <c r="O19" s="3">
        <f>個人情報!$B$85</f>
        <v>0</v>
      </c>
    </row>
    <row r="20" spans="1:15" x14ac:dyDescent="0.15">
      <c r="A20" s="5" t="s">
        <v>145</v>
      </c>
      <c r="B20" s="164" t="str">
        <f t="shared" si="0"/>
        <v/>
      </c>
      <c r="C20" s="399"/>
      <c r="D20" s="399"/>
      <c r="E20" s="399"/>
      <c r="F20" s="402" t="str">
        <f t="shared" si="1"/>
        <v/>
      </c>
      <c r="G20" s="403"/>
      <c r="H20" s="404"/>
      <c r="M20" s="3" t="str">
        <f>個人情報!$E$91</f>
        <v/>
      </c>
      <c r="N20" s="3" t="str">
        <f>個人情報!$E$90</f>
        <v/>
      </c>
      <c r="O20" s="3">
        <f>個人情報!$B$90</f>
        <v>0</v>
      </c>
    </row>
    <row r="21" spans="1:15" x14ac:dyDescent="0.15">
      <c r="A21" s="5" t="s">
        <v>146</v>
      </c>
      <c r="B21" s="164" t="str">
        <f t="shared" si="0"/>
        <v/>
      </c>
      <c r="C21" s="399"/>
      <c r="D21" s="399"/>
      <c r="E21" s="399"/>
      <c r="F21" s="402" t="str">
        <f t="shared" si="1"/>
        <v/>
      </c>
      <c r="G21" s="403"/>
      <c r="H21" s="404"/>
      <c r="M21" s="3" t="str">
        <f>個人情報!$E$96</f>
        <v/>
      </c>
      <c r="N21" s="3" t="str">
        <f>個人情報!$E$95</f>
        <v/>
      </c>
      <c r="O21" s="3">
        <f>個人情報!$B$95</f>
        <v>0</v>
      </c>
    </row>
    <row r="22" spans="1:15" x14ac:dyDescent="0.15">
      <c r="A22" s="5" t="s">
        <v>147</v>
      </c>
      <c r="B22" s="164" t="str">
        <f t="shared" si="0"/>
        <v/>
      </c>
      <c r="C22" s="399"/>
      <c r="D22" s="399"/>
      <c r="E22" s="399"/>
      <c r="F22" s="402" t="str">
        <f t="shared" si="1"/>
        <v/>
      </c>
      <c r="G22" s="403"/>
      <c r="H22" s="404"/>
      <c r="M22" s="3" t="str">
        <f>個人情報!$E$101</f>
        <v/>
      </c>
      <c r="N22" s="3" t="str">
        <f>個人情報!$E$100</f>
        <v/>
      </c>
      <c r="O22" s="3">
        <f>個人情報!$B$100</f>
        <v>0</v>
      </c>
    </row>
    <row r="23" spans="1:15" x14ac:dyDescent="0.15">
      <c r="A23" s="5" t="s">
        <v>148</v>
      </c>
      <c r="B23" s="164" t="str">
        <f t="shared" si="0"/>
        <v/>
      </c>
      <c r="C23" s="399"/>
      <c r="D23" s="399"/>
      <c r="E23" s="399"/>
      <c r="F23" s="402" t="str">
        <f t="shared" si="1"/>
        <v/>
      </c>
      <c r="G23" s="403"/>
      <c r="H23" s="404"/>
      <c r="M23" s="3" t="str">
        <f>個人情報!$E$106</f>
        <v/>
      </c>
      <c r="N23" s="3" t="str">
        <f>個人情報!$E$105</f>
        <v/>
      </c>
      <c r="O23" s="3">
        <f>個人情報!$B$105</f>
        <v>0</v>
      </c>
    </row>
    <row r="24" spans="1:15" x14ac:dyDescent="0.15">
      <c r="A24" s="128" t="s">
        <v>149</v>
      </c>
      <c r="B24" s="165" t="str">
        <f t="shared" si="0"/>
        <v/>
      </c>
      <c r="C24" s="438"/>
      <c r="D24" s="438"/>
      <c r="E24" s="438"/>
      <c r="F24" s="439" t="str">
        <f t="shared" si="1"/>
        <v/>
      </c>
      <c r="G24" s="440"/>
      <c r="H24" s="441"/>
      <c r="M24" s="3" t="str">
        <f>個人情報!$E$111</f>
        <v/>
      </c>
      <c r="N24" s="3" t="str">
        <f>個人情報!$E$110</f>
        <v/>
      </c>
      <c r="O24" s="3">
        <f>個人情報!$B$110</f>
        <v>0</v>
      </c>
    </row>
    <row r="25" spans="1:15" x14ac:dyDescent="0.15">
      <c r="A25" s="409" t="s">
        <v>470</v>
      </c>
      <c r="B25" s="410"/>
      <c r="C25" s="413"/>
      <c r="D25" s="415"/>
      <c r="E25" s="417"/>
      <c r="F25" s="410" t="s">
        <v>143</v>
      </c>
      <c r="G25" s="388"/>
      <c r="H25" s="389"/>
      <c r="M25" s="3" t="str">
        <f>個人情報!$E$116</f>
        <v/>
      </c>
      <c r="N25" s="3" t="str">
        <f>個人情報!$E$115</f>
        <v/>
      </c>
      <c r="O25" s="3">
        <f>個人情報!$B$115</f>
        <v>0</v>
      </c>
    </row>
    <row r="26" spans="1:15" ht="14.25" thickBot="1" x14ac:dyDescent="0.2">
      <c r="A26" s="411"/>
      <c r="B26" s="412"/>
      <c r="C26" s="414"/>
      <c r="D26" s="416"/>
      <c r="E26" s="418"/>
      <c r="F26" s="412"/>
      <c r="G26" s="390"/>
      <c r="H26" s="391"/>
      <c r="M26" s="3" t="str">
        <f>個人情報!$E$121</f>
        <v/>
      </c>
      <c r="N26" s="3" t="str">
        <f>個人情報!$E$120</f>
        <v/>
      </c>
      <c r="O26" s="3">
        <f>個人情報!$B$120</f>
        <v>0</v>
      </c>
    </row>
    <row r="27" spans="1:15" ht="14.25" hidden="1" thickBot="1" x14ac:dyDescent="0.2">
      <c r="A27" s="375" t="s">
        <v>151</v>
      </c>
      <c r="B27" s="376"/>
      <c r="C27" s="377" t="str">
        <f>IF(E25="","",TEXT(E25,"00")) &amp; IF(G25="","",TEXT(G25,"00"))</f>
        <v/>
      </c>
      <c r="D27" s="380"/>
      <c r="E27" s="380"/>
      <c r="F27" s="380"/>
      <c r="G27" s="380"/>
      <c r="H27" s="381"/>
      <c r="M27" s="3" t="str">
        <f>個人情報!$E$126</f>
        <v/>
      </c>
      <c r="N27" s="3" t="str">
        <f>個人情報!$E$125</f>
        <v/>
      </c>
      <c r="O27" s="3">
        <f>個人情報!$B$125</f>
        <v>0</v>
      </c>
    </row>
    <row r="28" spans="1:15" ht="14.25" thickBot="1" x14ac:dyDescent="0.2">
      <c r="M28" s="3" t="str">
        <f>個人情報!$E$131</f>
        <v/>
      </c>
      <c r="N28" s="3" t="str">
        <f>個人情報!$E$130</f>
        <v/>
      </c>
      <c r="O28" s="3">
        <f>個人情報!$B$130</f>
        <v>0</v>
      </c>
    </row>
    <row r="29" spans="1:15" x14ac:dyDescent="0.15">
      <c r="A29" s="431" t="s">
        <v>137</v>
      </c>
      <c r="B29" s="432"/>
      <c r="C29" s="433" t="s">
        <v>279</v>
      </c>
      <c r="D29" s="433"/>
      <c r="E29" s="433"/>
      <c r="F29" s="433"/>
      <c r="G29" s="434"/>
      <c r="H29" s="435"/>
      <c r="M29" s="3" t="str">
        <f>個人情報!$E$136</f>
        <v/>
      </c>
      <c r="N29" s="3" t="str">
        <f>個人情報!$E$135</f>
        <v/>
      </c>
      <c r="O29" s="3">
        <f>個人情報!$B$135</f>
        <v>0</v>
      </c>
    </row>
    <row r="30" spans="1:15" x14ac:dyDescent="0.15">
      <c r="A30" s="397"/>
      <c r="B30" s="398"/>
      <c r="C30" s="402"/>
      <c r="D30" s="402"/>
      <c r="E30" s="402"/>
      <c r="F30" s="402"/>
      <c r="G30" s="403"/>
      <c r="H30" s="404"/>
      <c r="M30" s="3" t="str">
        <f>個人情報!$E$141</f>
        <v/>
      </c>
      <c r="N30" s="3" t="str">
        <f>個人情報!$E$140</f>
        <v/>
      </c>
      <c r="O30" s="3">
        <f>個人情報!$B$140</f>
        <v>0</v>
      </c>
    </row>
    <row r="31" spans="1:15" x14ac:dyDescent="0.15">
      <c r="A31" s="397" t="s">
        <v>136</v>
      </c>
      <c r="B31" s="398"/>
      <c r="C31" s="402" t="str">
        <f>IF(基本情報!$D$6="","",基本情報!$D$6)</f>
        <v/>
      </c>
      <c r="D31" s="402"/>
      <c r="E31" s="402"/>
      <c r="F31" s="402"/>
      <c r="G31" s="403"/>
      <c r="H31" s="404"/>
      <c r="M31" s="3" t="str">
        <f>個人情報!$E$146</f>
        <v/>
      </c>
      <c r="N31" s="3" t="str">
        <f>個人情報!$E$145</f>
        <v/>
      </c>
      <c r="O31" s="3">
        <f>個人情報!$B$145</f>
        <v>0</v>
      </c>
    </row>
    <row r="32" spans="1:15" x14ac:dyDescent="0.15">
      <c r="A32" s="397"/>
      <c r="B32" s="398"/>
      <c r="C32" s="402"/>
      <c r="D32" s="402"/>
      <c r="E32" s="402"/>
      <c r="F32" s="402"/>
      <c r="G32" s="403"/>
      <c r="H32" s="404"/>
      <c r="M32" s="3" t="str">
        <f>個人情報!$E$151</f>
        <v/>
      </c>
      <c r="N32" s="3" t="str">
        <f>個人情報!$E$150</f>
        <v/>
      </c>
      <c r="O32" s="3">
        <f>個人情報!$B$150</f>
        <v>0</v>
      </c>
    </row>
    <row r="33" spans="1:15" x14ac:dyDescent="0.15">
      <c r="A33" s="397" t="s">
        <v>150</v>
      </c>
      <c r="B33" s="398"/>
      <c r="C33" s="402" t="str">
        <f>IF(基本情報!$D$7="","",基本情報!$D$7)</f>
        <v/>
      </c>
      <c r="D33" s="402"/>
      <c r="E33" s="402"/>
      <c r="F33" s="402"/>
      <c r="G33" s="403"/>
      <c r="H33" s="404"/>
      <c r="M33" s="3" t="str">
        <f>個人情報!$E$156</f>
        <v/>
      </c>
      <c r="N33" s="3" t="str">
        <f>個人情報!$E$155</f>
        <v/>
      </c>
      <c r="O33" s="3">
        <f>個人情報!$B$155</f>
        <v>0</v>
      </c>
    </row>
    <row r="34" spans="1:15" x14ac:dyDescent="0.15">
      <c r="A34" s="397"/>
      <c r="B34" s="398"/>
      <c r="C34" s="402"/>
      <c r="D34" s="402"/>
      <c r="E34" s="402"/>
      <c r="F34" s="402"/>
      <c r="G34" s="403"/>
      <c r="H34" s="404"/>
      <c r="M34" s="3" t="str">
        <f>個人情報!$E$161</f>
        <v/>
      </c>
      <c r="N34" s="3" t="str">
        <f>個人情報!$E$160</f>
        <v/>
      </c>
      <c r="O34" s="3">
        <f>個人情報!$B$160</f>
        <v>0</v>
      </c>
    </row>
    <row r="35" spans="1:15" x14ac:dyDescent="0.15">
      <c r="A35" s="397" t="s">
        <v>139</v>
      </c>
      <c r="B35" s="398"/>
      <c r="C35" s="402" t="str">
        <f>IF(基本情報!$D$9="","",基本情報!$D$9)</f>
        <v/>
      </c>
      <c r="D35" s="402"/>
      <c r="E35" s="402"/>
      <c r="F35" s="402"/>
      <c r="G35" s="403"/>
      <c r="H35" s="404"/>
      <c r="M35" s="3" t="str">
        <f>個人情報!$E$166</f>
        <v/>
      </c>
      <c r="N35" s="3" t="str">
        <f>個人情報!$E$165</f>
        <v/>
      </c>
      <c r="O35" s="3">
        <f>個人情報!$B$165</f>
        <v>0</v>
      </c>
    </row>
    <row r="36" spans="1:15" x14ac:dyDescent="0.15">
      <c r="A36" s="397"/>
      <c r="B36" s="398"/>
      <c r="C36" s="402"/>
      <c r="D36" s="402"/>
      <c r="E36" s="402"/>
      <c r="F36" s="402"/>
      <c r="G36" s="403"/>
      <c r="H36" s="404"/>
      <c r="M36" s="3" t="str">
        <f>個人情報!$E$171</f>
        <v/>
      </c>
      <c r="N36" s="3" t="str">
        <f>個人情報!$E$170</f>
        <v/>
      </c>
      <c r="O36" s="3">
        <f>個人情報!$B$170</f>
        <v>0</v>
      </c>
    </row>
    <row r="37" spans="1:15" x14ac:dyDescent="0.15">
      <c r="A37" s="425" t="s">
        <v>140</v>
      </c>
      <c r="B37" s="426"/>
      <c r="C37" s="429"/>
      <c r="D37" s="449" t="s">
        <v>142</v>
      </c>
      <c r="E37" s="429"/>
      <c r="F37" s="449" t="s">
        <v>143</v>
      </c>
      <c r="G37" s="445"/>
      <c r="H37" s="446"/>
      <c r="M37" s="3" t="str">
        <f>個人情報!$E$176</f>
        <v/>
      </c>
      <c r="N37" s="3" t="str">
        <f>個人情報!$E$175</f>
        <v/>
      </c>
      <c r="O37" s="3">
        <f>個人情報!$B$175</f>
        <v>0</v>
      </c>
    </row>
    <row r="38" spans="1:15" x14ac:dyDescent="0.15">
      <c r="A38" s="427"/>
      <c r="B38" s="428"/>
      <c r="C38" s="430"/>
      <c r="D38" s="406"/>
      <c r="E38" s="430"/>
      <c r="F38" s="406"/>
      <c r="G38" s="447"/>
      <c r="H38" s="448"/>
      <c r="M38" s="3" t="str">
        <f>個人情報!$E$181</f>
        <v/>
      </c>
      <c r="N38" s="3" t="str">
        <f>個人情報!$E$180</f>
        <v/>
      </c>
      <c r="O38" s="3">
        <f>個人情報!$B$180</f>
        <v>0</v>
      </c>
    </row>
    <row r="39" spans="1:15" hidden="1" x14ac:dyDescent="0.15">
      <c r="A39" s="392" t="s">
        <v>151</v>
      </c>
      <c r="B39" s="393"/>
      <c r="C39" s="394" t="str">
        <f>IF(C37="","",C37) &amp; IF(E37="","",TEXT(E37,"00")) &amp; IF(G37="","",TEXT(G37,"00"))</f>
        <v/>
      </c>
      <c r="D39" s="395"/>
      <c r="E39" s="395"/>
      <c r="F39" s="395"/>
      <c r="G39" s="395"/>
      <c r="H39" s="396"/>
      <c r="M39" s="3" t="str">
        <f>個人情報!$E$186</f>
        <v/>
      </c>
      <c r="N39" s="3" t="str">
        <f>個人情報!$E$185</f>
        <v/>
      </c>
      <c r="O39" s="3">
        <f>個人情報!$B$185</f>
        <v>0</v>
      </c>
    </row>
    <row r="40" spans="1:15" x14ac:dyDescent="0.15">
      <c r="A40" s="397" t="s">
        <v>352</v>
      </c>
      <c r="B40" s="398"/>
      <c r="C40" s="399"/>
      <c r="D40" s="399"/>
      <c r="E40" s="399"/>
      <c r="F40" s="399"/>
      <c r="G40" s="400"/>
      <c r="H40" s="401"/>
      <c r="M40" s="3" t="str">
        <f>個人情報!$E$191</f>
        <v/>
      </c>
      <c r="N40" s="3" t="str">
        <f>個人情報!$E$190</f>
        <v/>
      </c>
      <c r="O40" s="3">
        <f>個人情報!$B$190</f>
        <v>0</v>
      </c>
    </row>
    <row r="41" spans="1:15" x14ac:dyDescent="0.15">
      <c r="A41" s="397"/>
      <c r="B41" s="398"/>
      <c r="C41" s="399"/>
      <c r="D41" s="399"/>
      <c r="E41" s="399"/>
      <c r="F41" s="399"/>
      <c r="G41" s="400"/>
      <c r="H41" s="401"/>
      <c r="M41" s="3" t="str">
        <f>個人情報!$E$196</f>
        <v/>
      </c>
      <c r="N41" s="3" t="str">
        <f>個人情報!$E$195</f>
        <v/>
      </c>
      <c r="O41" s="3">
        <f>個人情報!$B$195</f>
        <v>0</v>
      </c>
    </row>
    <row r="42" spans="1:15" s="51" customFormat="1" x14ac:dyDescent="0.15">
      <c r="A42" s="405" t="s">
        <v>353</v>
      </c>
      <c r="B42" s="406"/>
      <c r="C42" s="419"/>
      <c r="D42" s="406" t="s">
        <v>340</v>
      </c>
      <c r="E42" s="419"/>
      <c r="F42" s="406" t="s">
        <v>341</v>
      </c>
      <c r="G42" s="419"/>
      <c r="H42" s="421" t="s">
        <v>342</v>
      </c>
      <c r="M42" s="3" t="str">
        <f>個人情報!$E$201</f>
        <v/>
      </c>
      <c r="N42" s="3" t="str">
        <f>個人情報!$E$200</f>
        <v/>
      </c>
      <c r="O42" s="3">
        <f>個人情報!$B$200</f>
        <v>0</v>
      </c>
    </row>
    <row r="43" spans="1:15" s="51" customFormat="1" ht="14.25" thickBot="1" x14ac:dyDescent="0.2">
      <c r="A43" s="407"/>
      <c r="B43" s="408"/>
      <c r="C43" s="420"/>
      <c r="D43" s="408"/>
      <c r="E43" s="420"/>
      <c r="F43" s="408"/>
      <c r="G43" s="420"/>
      <c r="H43" s="422"/>
      <c r="M43" s="3" t="str">
        <f>個人情報!$E$206</f>
        <v/>
      </c>
      <c r="N43" s="3" t="str">
        <f>個人情報!$E$205</f>
        <v/>
      </c>
      <c r="O43" s="3">
        <f>個人情報!$B$205</f>
        <v>0</v>
      </c>
    </row>
    <row r="44" spans="1:15" ht="14.25" thickTop="1" x14ac:dyDescent="0.15">
      <c r="A44" s="405" t="s">
        <v>344</v>
      </c>
      <c r="B44" s="406"/>
      <c r="C44" s="406" t="s">
        <v>141</v>
      </c>
      <c r="D44" s="406"/>
      <c r="E44" s="406"/>
      <c r="F44" s="442" t="s">
        <v>138</v>
      </c>
      <c r="G44" s="443"/>
      <c r="H44" s="444"/>
      <c r="M44" s="3" t="str">
        <f>個人情報!$E$211</f>
        <v/>
      </c>
      <c r="N44" s="3" t="str">
        <f>個人情報!$E$210</f>
        <v/>
      </c>
      <c r="O44" s="3">
        <f>個人情報!$B$210</f>
        <v>0</v>
      </c>
    </row>
    <row r="45" spans="1:15" x14ac:dyDescent="0.15">
      <c r="A45" s="5" t="s">
        <v>144</v>
      </c>
      <c r="B45" s="166" t="str">
        <f t="shared" ref="B45:B50" si="2">IF(C45="","",VLOOKUP(C45,$M$3:$O$52,3,FALSE))</f>
        <v/>
      </c>
      <c r="C45" s="399"/>
      <c r="D45" s="399"/>
      <c r="E45" s="399"/>
      <c r="F45" s="402" t="str">
        <f t="shared" ref="F45:F50" si="3">IF(C45="","",VLOOKUP(C45,$M$3:$O$52,2,FALSE))</f>
        <v/>
      </c>
      <c r="G45" s="403"/>
      <c r="H45" s="404"/>
      <c r="M45" s="3" t="str">
        <f>個人情報!$E$216</f>
        <v/>
      </c>
      <c r="N45" s="3" t="str">
        <f>個人情報!$E$215</f>
        <v/>
      </c>
      <c r="O45" s="3">
        <f>個人情報!$B$215</f>
        <v>0</v>
      </c>
    </row>
    <row r="46" spans="1:15" x14ac:dyDescent="0.15">
      <c r="A46" s="5" t="s">
        <v>145</v>
      </c>
      <c r="B46" s="166" t="str">
        <f t="shared" si="2"/>
        <v/>
      </c>
      <c r="C46" s="399"/>
      <c r="D46" s="399"/>
      <c r="E46" s="399"/>
      <c r="F46" s="402" t="str">
        <f t="shared" si="3"/>
        <v/>
      </c>
      <c r="G46" s="403"/>
      <c r="H46" s="404"/>
      <c r="M46" s="3" t="str">
        <f>個人情報!$E$221</f>
        <v/>
      </c>
      <c r="N46" s="3" t="str">
        <f>個人情報!$E$220</f>
        <v/>
      </c>
      <c r="O46" s="3">
        <f>個人情報!$B$220</f>
        <v>0</v>
      </c>
    </row>
    <row r="47" spans="1:15" x14ac:dyDescent="0.15">
      <c r="A47" s="5" t="s">
        <v>146</v>
      </c>
      <c r="B47" s="166" t="str">
        <f t="shared" si="2"/>
        <v/>
      </c>
      <c r="C47" s="399"/>
      <c r="D47" s="399"/>
      <c r="E47" s="399"/>
      <c r="F47" s="402" t="str">
        <f t="shared" si="3"/>
        <v/>
      </c>
      <c r="G47" s="403"/>
      <c r="H47" s="404"/>
      <c r="M47" s="3" t="str">
        <f>個人情報!$E$226</f>
        <v/>
      </c>
      <c r="N47" s="3" t="str">
        <f>個人情報!$E$225</f>
        <v/>
      </c>
      <c r="O47" s="3">
        <f>個人情報!$B$225</f>
        <v>0</v>
      </c>
    </row>
    <row r="48" spans="1:15" x14ac:dyDescent="0.15">
      <c r="A48" s="5" t="s">
        <v>147</v>
      </c>
      <c r="B48" s="166" t="str">
        <f t="shared" si="2"/>
        <v/>
      </c>
      <c r="C48" s="399"/>
      <c r="D48" s="399"/>
      <c r="E48" s="399"/>
      <c r="F48" s="402" t="str">
        <f t="shared" si="3"/>
        <v/>
      </c>
      <c r="G48" s="403"/>
      <c r="H48" s="404"/>
      <c r="M48" s="3" t="str">
        <f>個人情報!$E$231</f>
        <v/>
      </c>
      <c r="N48" s="3" t="str">
        <f>個人情報!$E$230</f>
        <v/>
      </c>
      <c r="O48" s="3">
        <f>個人情報!$B$230</f>
        <v>0</v>
      </c>
    </row>
    <row r="49" spans="1:15" x14ac:dyDescent="0.15">
      <c r="A49" s="5" t="s">
        <v>148</v>
      </c>
      <c r="B49" s="166" t="str">
        <f t="shared" si="2"/>
        <v/>
      </c>
      <c r="C49" s="399"/>
      <c r="D49" s="399"/>
      <c r="E49" s="399"/>
      <c r="F49" s="402" t="str">
        <f t="shared" si="3"/>
        <v/>
      </c>
      <c r="G49" s="403"/>
      <c r="H49" s="404"/>
      <c r="M49" s="3" t="str">
        <f>個人情報!$E$236</f>
        <v/>
      </c>
      <c r="N49" s="3" t="str">
        <f>個人情報!$E$235</f>
        <v/>
      </c>
      <c r="O49" s="3">
        <f>個人情報!$B$235</f>
        <v>0</v>
      </c>
    </row>
    <row r="50" spans="1:15" x14ac:dyDescent="0.15">
      <c r="A50" s="128" t="s">
        <v>149</v>
      </c>
      <c r="B50" s="166" t="str">
        <f t="shared" si="2"/>
        <v/>
      </c>
      <c r="C50" s="438"/>
      <c r="D50" s="438"/>
      <c r="E50" s="438"/>
      <c r="F50" s="439" t="str">
        <f t="shared" si="3"/>
        <v/>
      </c>
      <c r="G50" s="440"/>
      <c r="H50" s="441"/>
      <c r="M50" s="3" t="str">
        <f>個人情報!$E$241</f>
        <v/>
      </c>
      <c r="N50" s="3" t="str">
        <f>個人情報!$E$240</f>
        <v/>
      </c>
      <c r="O50" s="3">
        <f>個人情報!$B$240</f>
        <v>0</v>
      </c>
    </row>
    <row r="51" spans="1:15" x14ac:dyDescent="0.15">
      <c r="A51" s="382" t="s">
        <v>470</v>
      </c>
      <c r="B51" s="383"/>
      <c r="C51" s="384"/>
      <c r="D51" s="386" t="s">
        <v>142</v>
      </c>
      <c r="E51" s="384"/>
      <c r="F51" s="386" t="s">
        <v>143</v>
      </c>
      <c r="G51" s="388"/>
      <c r="H51" s="389"/>
      <c r="M51" s="3" t="str">
        <f>個人情報!$E$246</f>
        <v/>
      </c>
      <c r="N51" s="3" t="str">
        <f>個人情報!$E$245</f>
        <v/>
      </c>
      <c r="O51" s="3">
        <f>個人情報!$B$245</f>
        <v>0</v>
      </c>
    </row>
    <row r="52" spans="1:15" ht="14.25" thickBot="1" x14ac:dyDescent="0.2">
      <c r="A52" s="375"/>
      <c r="B52" s="376"/>
      <c r="C52" s="385"/>
      <c r="D52" s="387"/>
      <c r="E52" s="385"/>
      <c r="F52" s="387"/>
      <c r="G52" s="390"/>
      <c r="H52" s="391"/>
      <c r="M52" s="3" t="str">
        <f>個人情報!$E$251</f>
        <v/>
      </c>
      <c r="N52" s="3" t="str">
        <f>個人情報!$E$250</f>
        <v/>
      </c>
      <c r="O52" s="3">
        <f>個人情報!$B$250</f>
        <v>0</v>
      </c>
    </row>
    <row r="53" spans="1:15" ht="14.25" hidden="1" thickBot="1" x14ac:dyDescent="0.2">
      <c r="A53" s="375" t="s">
        <v>151</v>
      </c>
      <c r="B53" s="376"/>
      <c r="C53" s="377" t="str">
        <f>IF(C51="","",C51) &amp; IF(E51="","",TEXT(E51,"00")) &amp; IF(G51="","",TEXT(G51,"00"))</f>
        <v/>
      </c>
      <c r="D53" s="378"/>
      <c r="E53" s="378"/>
      <c r="F53" s="378"/>
      <c r="G53" s="378"/>
      <c r="H53" s="379"/>
      <c r="M53" s="3" t="str">
        <f>個人情報!$E$256</f>
        <v/>
      </c>
      <c r="N53" s="3" t="str">
        <f>個人情報!$E$255</f>
        <v/>
      </c>
      <c r="O53" s="3">
        <f>個人情報!$B$255</f>
        <v>0</v>
      </c>
    </row>
    <row r="54" spans="1:15" x14ac:dyDescent="0.15">
      <c r="M54" s="3" t="str">
        <f>個人情報!$E$261</f>
        <v/>
      </c>
      <c r="N54" s="3" t="str">
        <f>個人情報!$E$260</f>
        <v/>
      </c>
      <c r="O54" s="3">
        <f>個人情報!$B$260</f>
        <v>0</v>
      </c>
    </row>
    <row r="55" spans="1:15" x14ac:dyDescent="0.15">
      <c r="M55" s="3" t="str">
        <f>個人情報!$E$266</f>
        <v/>
      </c>
      <c r="N55" s="3" t="str">
        <f>個人情報!$E$265</f>
        <v/>
      </c>
      <c r="O55" s="3">
        <f>個人情報!$B$265</f>
        <v>0</v>
      </c>
    </row>
    <row r="56" spans="1:15" x14ac:dyDescent="0.15">
      <c r="M56" s="3" t="str">
        <f>個人情報!$E$271</f>
        <v/>
      </c>
      <c r="N56" s="3" t="str">
        <f>個人情報!$E$270</f>
        <v/>
      </c>
      <c r="O56" s="3">
        <f>個人情報!$B$270</f>
        <v>0</v>
      </c>
    </row>
    <row r="57" spans="1:15" x14ac:dyDescent="0.15">
      <c r="M57" s="3" t="str">
        <f>個人情報!$E$276</f>
        <v/>
      </c>
      <c r="N57" s="3" t="str">
        <f>個人情報!$E$275</f>
        <v/>
      </c>
      <c r="O57" s="3">
        <f>個人情報!$B$275</f>
        <v>0</v>
      </c>
    </row>
    <row r="58" spans="1:15" x14ac:dyDescent="0.15">
      <c r="M58" s="3" t="str">
        <f>個人情報!$E$281</f>
        <v/>
      </c>
      <c r="N58" s="3" t="str">
        <f>個人情報!$E$280</f>
        <v/>
      </c>
      <c r="O58" s="3">
        <f>個人情報!$B$280</f>
        <v>0</v>
      </c>
    </row>
    <row r="59" spans="1:15" x14ac:dyDescent="0.15">
      <c r="M59" s="3" t="str">
        <f>個人情報!$E$286</f>
        <v/>
      </c>
      <c r="N59" s="3" t="str">
        <f>個人情報!$E$285</f>
        <v/>
      </c>
      <c r="O59" s="3">
        <f>個人情報!$B$285</f>
        <v>0</v>
      </c>
    </row>
    <row r="60" spans="1:15" x14ac:dyDescent="0.15">
      <c r="M60" s="3" t="str">
        <f>個人情報!$E$291</f>
        <v/>
      </c>
      <c r="N60" s="3" t="str">
        <f>個人情報!$E$290</f>
        <v/>
      </c>
      <c r="O60" s="3">
        <f>個人情報!$B$290</f>
        <v>0</v>
      </c>
    </row>
    <row r="61" spans="1:15" x14ac:dyDescent="0.15">
      <c r="M61" s="3" t="str">
        <f>個人情報!$E$296</f>
        <v/>
      </c>
      <c r="N61" s="3" t="str">
        <f>個人情報!$E$295</f>
        <v/>
      </c>
      <c r="O61" s="3">
        <f>個人情報!$B$295</f>
        <v>0</v>
      </c>
    </row>
    <row r="62" spans="1:15" x14ac:dyDescent="0.15">
      <c r="M62" s="3" t="str">
        <f>個人情報!$E$301</f>
        <v/>
      </c>
      <c r="N62" s="3" t="str">
        <f>個人情報!$E$300</f>
        <v/>
      </c>
      <c r="O62" s="3">
        <f>個人情報!$B$300</f>
        <v>0</v>
      </c>
    </row>
    <row r="63" spans="1:15" x14ac:dyDescent="0.15">
      <c r="M63" s="3" t="str">
        <f>個人情報!$E$306</f>
        <v/>
      </c>
      <c r="N63" s="3" t="str">
        <f>個人情報!$E$305</f>
        <v/>
      </c>
      <c r="O63" s="3">
        <f>個人情報!$B$305</f>
        <v>0</v>
      </c>
    </row>
    <row r="64" spans="1:15" x14ac:dyDescent="0.15">
      <c r="M64" s="3" t="str">
        <f>個人情報!$E$311</f>
        <v/>
      </c>
      <c r="N64" s="3" t="str">
        <f>個人情報!$E$310</f>
        <v/>
      </c>
      <c r="O64" s="3">
        <f>個人情報!$B$310</f>
        <v>0</v>
      </c>
    </row>
    <row r="65" spans="13:15" x14ac:dyDescent="0.15">
      <c r="M65" s="3" t="str">
        <f>個人情報!$E$316</f>
        <v/>
      </c>
      <c r="N65" s="3" t="str">
        <f>個人情報!$E$315</f>
        <v/>
      </c>
      <c r="O65" s="3">
        <f>個人情報!$B$315</f>
        <v>0</v>
      </c>
    </row>
    <row r="66" spans="13:15" x14ac:dyDescent="0.15">
      <c r="M66" s="3" t="str">
        <f>個人情報!$E$321</f>
        <v/>
      </c>
      <c r="N66" s="3" t="str">
        <f>個人情報!$E$320</f>
        <v/>
      </c>
      <c r="O66" s="3">
        <f>個人情報!$B$320</f>
        <v>0</v>
      </c>
    </row>
    <row r="67" spans="13:15" x14ac:dyDescent="0.15">
      <c r="M67" s="3" t="str">
        <f>個人情報!$E$326</f>
        <v/>
      </c>
      <c r="N67" s="3" t="str">
        <f>個人情報!$E$325</f>
        <v/>
      </c>
      <c r="O67" s="3">
        <f>個人情報!$B$325</f>
        <v>0</v>
      </c>
    </row>
    <row r="68" spans="13:15" x14ac:dyDescent="0.15">
      <c r="M68" s="3" t="str">
        <f>個人情報!$E$331</f>
        <v/>
      </c>
      <c r="N68" s="3" t="str">
        <f>個人情報!$E$330</f>
        <v/>
      </c>
      <c r="O68" s="3">
        <f>個人情報!$B$330</f>
        <v>0</v>
      </c>
    </row>
    <row r="69" spans="13:15" x14ac:dyDescent="0.15">
      <c r="M69" s="3" t="str">
        <f>個人情報!$E$336</f>
        <v/>
      </c>
      <c r="N69" s="3" t="str">
        <f>個人情報!$E$335</f>
        <v/>
      </c>
      <c r="O69" s="3">
        <f>個人情報!$B$335</f>
        <v>0</v>
      </c>
    </row>
    <row r="70" spans="13:15" x14ac:dyDescent="0.15">
      <c r="M70" s="3" t="str">
        <f>個人情報!$E$341</f>
        <v/>
      </c>
      <c r="N70" s="3" t="str">
        <f>個人情報!$E$340</f>
        <v/>
      </c>
      <c r="O70" s="3">
        <f>個人情報!$B$340</f>
        <v>0</v>
      </c>
    </row>
    <row r="71" spans="13:15" x14ac:dyDescent="0.15">
      <c r="M71" s="3" t="str">
        <f>個人情報!$E$346</f>
        <v/>
      </c>
      <c r="N71" s="3" t="str">
        <f>個人情報!$E$345</f>
        <v/>
      </c>
      <c r="O71" s="3">
        <f>個人情報!$B$345</f>
        <v>0</v>
      </c>
    </row>
    <row r="72" spans="13:15" x14ac:dyDescent="0.15">
      <c r="M72" s="3" t="str">
        <f>個人情報!$E$351</f>
        <v/>
      </c>
      <c r="N72" s="3" t="str">
        <f>個人情報!$E$350</f>
        <v/>
      </c>
      <c r="O72" s="3">
        <f>個人情報!$B$350</f>
        <v>0</v>
      </c>
    </row>
    <row r="73" spans="13:15" x14ac:dyDescent="0.15">
      <c r="M73" s="3" t="str">
        <f>個人情報!$E$356</f>
        <v/>
      </c>
      <c r="N73" s="3" t="str">
        <f>個人情報!$E$355</f>
        <v/>
      </c>
      <c r="O73" s="3">
        <f>個人情報!$B$355</f>
        <v>0</v>
      </c>
    </row>
    <row r="74" spans="13:15" x14ac:dyDescent="0.15">
      <c r="M74" s="3" t="str">
        <f>個人情報!$E$361</f>
        <v/>
      </c>
      <c r="N74" s="3" t="str">
        <f>個人情報!$E$360</f>
        <v/>
      </c>
      <c r="O74" s="3">
        <f>個人情報!$B$360</f>
        <v>0</v>
      </c>
    </row>
    <row r="75" spans="13:15" x14ac:dyDescent="0.15">
      <c r="M75" s="3" t="str">
        <f>個人情報!$E$366</f>
        <v/>
      </c>
      <c r="N75" s="3" t="str">
        <f>個人情報!$E$365</f>
        <v/>
      </c>
      <c r="O75" s="3">
        <f>個人情報!$B$365</f>
        <v>0</v>
      </c>
    </row>
    <row r="76" spans="13:15" x14ac:dyDescent="0.15">
      <c r="M76" s="3" t="str">
        <f>個人情報!$E$371</f>
        <v/>
      </c>
      <c r="N76" s="3" t="str">
        <f>個人情報!$E$370</f>
        <v/>
      </c>
      <c r="O76" s="3">
        <f>個人情報!$B$370</f>
        <v>0</v>
      </c>
    </row>
    <row r="77" spans="13:15" x14ac:dyDescent="0.15">
      <c r="M77" s="3" t="str">
        <f>個人情報!$E$376</f>
        <v/>
      </c>
      <c r="N77" s="3" t="str">
        <f>個人情報!$E$375</f>
        <v/>
      </c>
      <c r="O77" s="3">
        <f>個人情報!$B$375</f>
        <v>0</v>
      </c>
    </row>
    <row r="78" spans="13:15" x14ac:dyDescent="0.15">
      <c r="M78" s="3" t="str">
        <f>個人情報!$E$381</f>
        <v/>
      </c>
      <c r="N78" s="3" t="str">
        <f>個人情報!$E$380</f>
        <v/>
      </c>
      <c r="O78" s="3">
        <f>個人情報!$B$380</f>
        <v>0</v>
      </c>
    </row>
    <row r="79" spans="13:15" x14ac:dyDescent="0.15">
      <c r="M79" s="3" t="str">
        <f>個人情報!$E$386</f>
        <v/>
      </c>
      <c r="N79" s="3" t="str">
        <f>個人情報!$E$385</f>
        <v/>
      </c>
      <c r="O79" s="3">
        <f>個人情報!$B$385</f>
        <v>0</v>
      </c>
    </row>
    <row r="80" spans="13:15" x14ac:dyDescent="0.15">
      <c r="M80" s="3" t="str">
        <f>個人情報!$E$391</f>
        <v/>
      </c>
      <c r="N80" s="3" t="str">
        <f>個人情報!$E$390</f>
        <v/>
      </c>
      <c r="O80" s="3">
        <f>個人情報!$B$390</f>
        <v>0</v>
      </c>
    </row>
    <row r="81" spans="13:15" x14ac:dyDescent="0.15">
      <c r="M81" s="3" t="str">
        <f>個人情報!$E$396</f>
        <v/>
      </c>
      <c r="N81" s="3" t="str">
        <f>個人情報!$E$395</f>
        <v/>
      </c>
      <c r="O81" s="3">
        <f>個人情報!$B$395</f>
        <v>0</v>
      </c>
    </row>
    <row r="82" spans="13:15" x14ac:dyDescent="0.15">
      <c r="M82" s="3" t="str">
        <f>個人情報!$E$401</f>
        <v/>
      </c>
      <c r="N82" s="3" t="str">
        <f>個人情報!$E$400</f>
        <v/>
      </c>
      <c r="O82" s="3">
        <f>個人情報!$B$400</f>
        <v>0</v>
      </c>
    </row>
  </sheetData>
  <sheetProtection algorithmName="SHA-512" hashValue="FS9GsT5/Z1g2Qk1KbojVutsVBSjRfM/SNDTUYC4+uXOWYDd3Ut9yk82oHhCPeeI/E4x+ROkiMVPS6LQcKUBdeA==" saltValue="vaOZaZ52JjzOru7Ecf8vuQ==" spinCount="100000" sheet="1" selectLockedCells="1"/>
  <mergeCells count="97">
    <mergeCell ref="A18:B18"/>
    <mergeCell ref="A14:B15"/>
    <mergeCell ref="A11:B12"/>
    <mergeCell ref="C11:C12"/>
    <mergeCell ref="D11:D12"/>
    <mergeCell ref="A16:B17"/>
    <mergeCell ref="C16:C17"/>
    <mergeCell ref="C18:E18"/>
    <mergeCell ref="G11:H12"/>
    <mergeCell ref="D16:D17"/>
    <mergeCell ref="F16:F17"/>
    <mergeCell ref="H16:H17"/>
    <mergeCell ref="G16:G17"/>
    <mergeCell ref="E16:E17"/>
    <mergeCell ref="E11:E12"/>
    <mergeCell ref="C14:H15"/>
    <mergeCell ref="F11:F12"/>
    <mergeCell ref="A3:B4"/>
    <mergeCell ref="A5:B6"/>
    <mergeCell ref="A7:B8"/>
    <mergeCell ref="A9:B10"/>
    <mergeCell ref="C3:H4"/>
    <mergeCell ref="C5:H6"/>
    <mergeCell ref="C7:H8"/>
    <mergeCell ref="C9:H10"/>
    <mergeCell ref="C22:E22"/>
    <mergeCell ref="C31:H32"/>
    <mergeCell ref="C33:H34"/>
    <mergeCell ref="G37:H38"/>
    <mergeCell ref="F21:H21"/>
    <mergeCell ref="F22:H22"/>
    <mergeCell ref="F23:H23"/>
    <mergeCell ref="F24:H24"/>
    <mergeCell ref="G25:H26"/>
    <mergeCell ref="F37:F38"/>
    <mergeCell ref="D37:D38"/>
    <mergeCell ref="F18:H18"/>
    <mergeCell ref="C21:E21"/>
    <mergeCell ref="C20:E20"/>
    <mergeCell ref="F19:H19"/>
    <mergeCell ref="C19:E19"/>
    <mergeCell ref="A44:B44"/>
    <mergeCell ref="C45:E45"/>
    <mergeCell ref="F46:H46"/>
    <mergeCell ref="F48:H48"/>
    <mergeCell ref="C47:E47"/>
    <mergeCell ref="C46:E46"/>
    <mergeCell ref="F47:H47"/>
    <mergeCell ref="C48:E48"/>
    <mergeCell ref="C50:E50"/>
    <mergeCell ref="F50:H50"/>
    <mergeCell ref="C44:E44"/>
    <mergeCell ref="F44:H44"/>
    <mergeCell ref="C49:E49"/>
    <mergeCell ref="F49:H49"/>
    <mergeCell ref="H42:H43"/>
    <mergeCell ref="A1:H2"/>
    <mergeCell ref="A35:B36"/>
    <mergeCell ref="C35:H36"/>
    <mergeCell ref="A37:B38"/>
    <mergeCell ref="C37:C38"/>
    <mergeCell ref="E37:E38"/>
    <mergeCell ref="A29:B30"/>
    <mergeCell ref="C29:H30"/>
    <mergeCell ref="A31:B32"/>
    <mergeCell ref="A33:B34"/>
    <mergeCell ref="A13:B13"/>
    <mergeCell ref="C13:H13"/>
    <mergeCell ref="C23:E23"/>
    <mergeCell ref="C24:E24"/>
    <mergeCell ref="F20:H20"/>
    <mergeCell ref="C42:C43"/>
    <mergeCell ref="D42:D43"/>
    <mergeCell ref="E42:E43"/>
    <mergeCell ref="F42:F43"/>
    <mergeCell ref="G42:G43"/>
    <mergeCell ref="A25:B26"/>
    <mergeCell ref="C25:C26"/>
    <mergeCell ref="D25:D26"/>
    <mergeCell ref="E25:E26"/>
    <mergeCell ref="F25:F26"/>
    <mergeCell ref="A53:B53"/>
    <mergeCell ref="C53:H53"/>
    <mergeCell ref="A27:B27"/>
    <mergeCell ref="C27:H27"/>
    <mergeCell ref="A51:B52"/>
    <mergeCell ref="C51:C52"/>
    <mergeCell ref="D51:D52"/>
    <mergeCell ref="E51:E52"/>
    <mergeCell ref="F51:F52"/>
    <mergeCell ref="G51:H52"/>
    <mergeCell ref="A39:B39"/>
    <mergeCell ref="C39:H39"/>
    <mergeCell ref="A40:B41"/>
    <mergeCell ref="C40:H41"/>
    <mergeCell ref="F45:H45"/>
    <mergeCell ref="A42:B43"/>
  </mergeCells>
  <phoneticPr fontId="5"/>
  <conditionalFormatting sqref="C19:E24">
    <cfRule type="duplicateValues" dxfId="3" priority="2"/>
  </conditionalFormatting>
  <conditionalFormatting sqref="C45:E50">
    <cfRule type="duplicateValues" dxfId="2" priority="1"/>
  </conditionalFormatting>
  <dataValidations count="7">
    <dataValidation type="list" allowBlank="1" showInputMessage="1" showErrorMessage="1" sqref="C3:H4 C29:H30" xr:uid="{00000000-0002-0000-0700-000000000000}">
      <formula1>リレー種目</formula1>
    </dataValidation>
    <dataValidation type="list" allowBlank="1" showInputMessage="1" showErrorMessage="1" sqref="C16:C17 C42:C43" xr:uid="{00000000-0002-0000-0700-000001000000}">
      <formula1>INDIRECT("樹立日①")</formula1>
    </dataValidation>
    <dataValidation type="list" allowBlank="1" showInputMessage="1" showErrorMessage="1" sqref="E16:E17 E42:E43" xr:uid="{00000000-0002-0000-0700-000002000000}">
      <formula1>INDIRECT("樹立日②")</formula1>
    </dataValidation>
    <dataValidation type="list" allowBlank="1" showInputMessage="1" showErrorMessage="1" sqref="G16:G17 G42:G43" xr:uid="{00000000-0002-0000-0700-000003000000}">
      <formula1>INDIRECT("樹立日③")</formula1>
    </dataValidation>
    <dataValidation type="list" allowBlank="1" showInputMessage="1" showErrorMessage="1" sqref="C19:E24 C45:E50" xr:uid="{00000000-0002-0000-0700-000004000000}">
      <formula1>$M$3:$M$82</formula1>
    </dataValidation>
    <dataValidation type="whole" allowBlank="1" showInputMessage="1" showErrorMessage="1" sqref="C11:C12 C37:C38 E37:E38 E11:E12 C25:C26 E25:E26 C51:C52 E51:E52" xr:uid="{00000000-0002-0000-0700-000005000000}">
      <formula1>0</formula1>
      <formula2>59</formula2>
    </dataValidation>
    <dataValidation type="whole" allowBlank="1" showInputMessage="1" showErrorMessage="1" sqref="G11:H12 G37:H38 G25:H26 G51:H52" xr:uid="{00000000-0002-0000-0700-000006000000}">
      <formula1>0</formula1>
      <formula2>99</formula2>
    </dataValidation>
  </dataValidations>
  <pageMargins left="0.7" right="0.7" top="0.75" bottom="0.75" header="0.3" footer="0.3"/>
  <pageSetup paperSize="9" fitToHeight="0"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ADC9902216870B449DC05CD7240F97B7" ma:contentTypeVersion="12" ma:contentTypeDescription="新しいドキュメントを作成します。" ma:contentTypeScope="" ma:versionID="902e28f321118afaf7b853dc2eb8f640">
  <xsd:schema xmlns:xsd="http://www.w3.org/2001/XMLSchema" xmlns:xs="http://www.w3.org/2001/XMLSchema" xmlns:p="http://schemas.microsoft.com/office/2006/metadata/properties" xmlns:ns2="8d887020-6f47-4a06-953f-bc44fc37ca31" xmlns:ns3="d2db59fc-efbe-45ad-b89f-2181b24b9db5" targetNamespace="http://schemas.microsoft.com/office/2006/metadata/properties" ma:root="true" ma:fieldsID="f5dc5878a6dac0ffb68a635f8eabcaf9" ns2:_="" ns3:_="">
    <xsd:import namespace="8d887020-6f47-4a06-953f-bc44fc37ca31"/>
    <xsd:import namespace="d2db59fc-efbe-45ad-b89f-2181b24b9db5"/>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DateTaken" minOccurs="0"/>
                <xsd:element ref="ns2:MediaServiceLocation" minOccurs="0"/>
                <xsd:element ref="ns2:MediaServiceOCR"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d887020-6f47-4a06-953f-bc44fc37ca3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2db59fc-efbe-45ad-b89f-2181b24b9db5" elementFormDefault="qualified">
    <xsd:import namespace="http://schemas.microsoft.com/office/2006/documentManagement/types"/>
    <xsd:import namespace="http://schemas.microsoft.com/office/infopath/2007/PartnerControls"/>
    <xsd:element name="SharedWithUsers" ma:index="1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15425E4-D5C8-4362-A3CF-F0E409EBEDFF}">
  <ds:schemaRefs>
    <ds:schemaRef ds:uri="http://schemas.microsoft.com/office/2006/documentManagement/types"/>
    <ds:schemaRef ds:uri="d2db59fc-efbe-45ad-b89f-2181b24b9db5"/>
    <ds:schemaRef ds:uri="http://purl.org/dc/elements/1.1/"/>
    <ds:schemaRef ds:uri="http://schemas.microsoft.com/office/2006/metadata/properties"/>
    <ds:schemaRef ds:uri="http://purl.org/dc/terms/"/>
    <ds:schemaRef ds:uri="http://schemas.openxmlformats.org/package/2006/metadata/core-properties"/>
    <ds:schemaRef ds:uri="http://schemas.microsoft.com/office/infopath/2007/PartnerControls"/>
    <ds:schemaRef ds:uri="8d887020-6f47-4a06-953f-bc44fc37ca31"/>
    <ds:schemaRef ds:uri="http://www.w3.org/XML/1998/namespace"/>
    <ds:schemaRef ds:uri="http://purl.org/dc/dcmitype/"/>
  </ds:schemaRefs>
</ds:datastoreItem>
</file>

<file path=customXml/itemProps2.xml><?xml version="1.0" encoding="utf-8"?>
<ds:datastoreItem xmlns:ds="http://schemas.openxmlformats.org/officeDocument/2006/customXml" ds:itemID="{C53A657E-8FC5-488F-8FD2-A4AA86DFEC8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d887020-6f47-4a06-953f-bc44fc37ca31"/>
    <ds:schemaRef ds:uri="d2db59fc-efbe-45ad-b89f-2181b24b9db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2A53409-6F25-4F2D-AD17-A6300BFA69E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29</vt:i4>
      </vt:variant>
    </vt:vector>
  </HeadingPairs>
  <TitlesOfParts>
    <vt:vector size="43" baseType="lpstr">
      <vt:lpstr>基本情報</vt:lpstr>
      <vt:lpstr>新規学連登録者入力シート</vt:lpstr>
      <vt:lpstr>大学記録</vt:lpstr>
      <vt:lpstr>記入方法</vt:lpstr>
      <vt:lpstr>個人情報</vt:lpstr>
      <vt:lpstr>突破者リスト外資格記録入力シート</vt:lpstr>
      <vt:lpstr>登録者リスト</vt:lpstr>
      <vt:lpstr>混成競技情報</vt:lpstr>
      <vt:lpstr>リレー</vt:lpstr>
      <vt:lpstr>リレーオーダー用紙</vt:lpstr>
      <vt:lpstr>リスト</vt:lpstr>
      <vt:lpstr>MAT用</vt:lpstr>
      <vt:lpstr>標準記録</vt:lpstr>
      <vt:lpstr>大学リスト</vt:lpstr>
      <vt:lpstr>H</vt:lpstr>
      <vt:lpstr>リレー!Print_Area</vt:lpstr>
      <vt:lpstr>リレーオーダー用紙!Print_Area</vt:lpstr>
      <vt:lpstr>記入方法!Print_Area</vt:lpstr>
      <vt:lpstr>個人情報!Print_Area</vt:lpstr>
      <vt:lpstr>混成競技情報!Print_Area</vt:lpstr>
      <vt:lpstr>大学記録!Print_Area</vt:lpstr>
      <vt:lpstr>記入方法!Print_Titles</vt:lpstr>
      <vt:lpstr>個人情報!Print_Titles</vt:lpstr>
      <vt:lpstr>突破者リスト外資格記録入力シート!Print_Titles</vt:lpstr>
      <vt:lpstr>W</vt:lpstr>
      <vt:lpstr>リレー種目</vt:lpstr>
      <vt:lpstr>学年</vt:lpstr>
      <vt:lpstr>資格審査</vt:lpstr>
      <vt:lpstr>樹立日①</vt:lpstr>
      <vt:lpstr>樹立日②</vt:lpstr>
      <vt:lpstr>樹立日③</vt:lpstr>
      <vt:lpstr>女子種目</vt:lpstr>
      <vt:lpstr>女子標準</vt:lpstr>
      <vt:lpstr>整理番号</vt:lpstr>
      <vt:lpstr>男子種目</vt:lpstr>
      <vt:lpstr>男子標準</vt:lpstr>
      <vt:lpstr>登録番号</vt:lpstr>
      <vt:lpstr>登録陸協</vt:lpstr>
      <vt:lpstr>番号①</vt:lpstr>
      <vt:lpstr>番号②</vt:lpstr>
      <vt:lpstr>番号④</vt:lpstr>
      <vt:lpstr>番号⑤</vt:lpstr>
      <vt:lpstr>番号⑥</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kgrr8</dc:creator>
  <cp:lastModifiedBy>NPC05</cp:lastModifiedBy>
  <cp:lastPrinted>2018-04-12T09:14:32Z</cp:lastPrinted>
  <dcterms:created xsi:type="dcterms:W3CDTF">2015-02-20T07:39:04Z</dcterms:created>
  <dcterms:modified xsi:type="dcterms:W3CDTF">2020-09-25T10:28:35Z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0x010100ADC9902216870B449DC05CD7240F97B7</vt:lpwstr>
  </property>
</Properties>
</file>